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_rels/drawing5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4.xml" ContentType="application/vnd.openxmlformats-officedocument.drawing+xml"/>
  <Override PartName="/xl/drawings/drawing5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e" sheetId="1" state="visible" r:id="rId3"/>
    <sheet name="Kosmetik, Bad etc. " sheetId="2" state="visible" r:id="rId4"/>
    <sheet name="Lebensmittel" sheetId="3" state="visible" r:id="rId5"/>
    <sheet name="Reinigungsmittel" sheetId="4" state="visible" r:id="rId6"/>
    <sheet name="Sonstiges" sheetId="5" state="visible" r:id="rId7"/>
    <sheet name="Babyprodukte" sheetId="6" state="visible" r:id="rId8"/>
    <sheet name="Tabelle2" sheetId="7" state="visible" r:id="rId9"/>
  </sheets>
  <definedNames>
    <definedName function="false" hidden="true" localSheetId="0" name="_xlnm._FilterDatabase" vbProcedure="false">Alle!$D:$D</definedName>
    <definedName function="false" hidden="true" localSheetId="1" name="_xlnm._FilterDatabase" vbProcedure="false">'Kosmetik, Bad etc. '!$D:$D</definedName>
    <definedName function="false" hidden="true" localSheetId="2" name="_xlnm._FilterDatabase" vbProcedure="false">Lebensmittel!$D:$D</definedName>
    <definedName function="false" hidden="true" localSheetId="3" name="_xlnm._FilterDatabase" vbProcedure="false">Reinigungsmittel!$D:$D</definedName>
    <definedName function="false" hidden="true" localSheetId="4" name="_xlnm._FilterDatabase" vbProcedure="false">Sonstiges!$D:$D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Unbekannter Autor</author>
  </authors>
  <commentList>
    <comment ref="C15" authorId="0">
      <text>
        <r>
          <rPr>
            <sz val="10"/>
            <rFont val="Arial"/>
            <family val="2"/>
          </rPr>
          <t xml:space="preserve">Das bietet der Color­wasch­mittel-Test der Stiftung Warentest
Unser Rat
Die vier besten Color­wasch­mittel im Test sind auch vier der güns­tigsten: Tandil Color von Aldi Nord und Aldi Süd, dm Denk­mit sowie Lidl Formil Color. Sie kosten jeweils 14 Cent pro Wasch­gang. Alle sind Flüssig­wasch­mittel, so wie die weiteren Guten im Test. Die Gelkissen für Color­wäsche, von Anbietern Caps oder Pods genannt, enttäuschen. Keines bietet eine gute Wasch­wirkung.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>Unbekannter Autor</author>
  </authors>
  <commentList>
    <comment ref="C15" authorId="0">
      <text>
        <r>
          <rPr>
            <sz val="10"/>
            <rFont val="Arial"/>
            <family val="2"/>
          </rPr>
          <t xml:space="preserve">Das bietet der Color­wasch­mittel-Test der Stiftung Warentest
Unser Rat
Die vier besten Color­wasch­mittel im Test sind auch vier der güns­tigsten: Tandil Color von Aldi Nord und Aldi Süd, dm Denk­mit sowie Lidl Formil Color. Sie kosten jeweils 14 Cent pro Wasch­gang. Alle sind Flüssig­wasch­mittel, so wie die weiteren Guten im Test. Die Gelkissen für Color­wäsche, von Anbietern Caps oder Pods genannt, enttäuschen. Keines bietet eine gute Wasch­wirkung.</t>
        </r>
      </text>
    </comment>
  </commentList>
</comments>
</file>

<file path=xl/sharedStrings.xml><?xml version="1.0" encoding="utf-8"?>
<sst xmlns="http://schemas.openxmlformats.org/spreadsheetml/2006/main" count="32451" uniqueCount="4022">
  <si>
    <t xml:space="preserve">test.de und Ökotest</t>
  </si>
  <si>
    <t xml:space="preserve">*</t>
  </si>
  <si>
    <t xml:space="preserve">test.de</t>
  </si>
  <si>
    <t xml:space="preserve">Ökotest</t>
  </si>
  <si>
    <t xml:space="preserve">Lieblingsprodukt/Warentesttestsieger gegen Markenprodukt</t>
  </si>
  <si>
    <t xml:space="preserve">Konsumgut</t>
  </si>
  <si>
    <t xml:space="preserve">Bezugsquelle</t>
  </si>
  <si>
    <t xml:space="preserve">Test.de</t>
  </si>
  <si>
    <t xml:space="preserve">Preis</t>
  </si>
  <si>
    <t xml:space="preserve">Quelle</t>
  </si>
  <si>
    <t xml:space="preserve">Streichfett</t>
  </si>
  <si>
    <t xml:space="preserve">Margarine</t>
  </si>
  <si>
    <t xml:space="preserve">Deli Reform: Das Original</t>
  </si>
  <si>
    <t xml:space="preserve">?</t>
  </si>
  <si>
    <t xml:space="preserve">08/2017</t>
  </si>
  <si>
    <t xml:space="preserve">Gut &amp; Günstig: Pflanzen Margarine</t>
  </si>
  <si>
    <t xml:space="preserve">Edeka</t>
  </si>
  <si>
    <t xml:space="preserve">Bellasan: Pflanzenmargarine3</t>
  </si>
  <si>
    <t xml:space="preserve">Aldi Süd</t>
  </si>
  <si>
    <t xml:space="preserve">K-Classic: Pflanzen Margarine</t>
  </si>
  <si>
    <t xml:space="preserve">Kaufland</t>
  </si>
  <si>
    <t xml:space="preserve">Delikata: Frühstücks-Margarine</t>
  </si>
  <si>
    <t xml:space="preserve">Aldi Nord</t>
  </si>
  <si>
    <t xml:space="preserve">ja!: Pflanzenmargarine</t>
  </si>
  <si>
    <t xml:space="preserve">Rewe</t>
  </si>
  <si>
    <t xml:space="preserve">Rela: Pflanzen Margarine2</t>
  </si>
  <si>
    <t xml:space="preserve">Netto Marken-Discount</t>
  </si>
  <si>
    <t xml:space="preserve">Butter (gesäuert)</t>
  </si>
  <si>
    <t xml:space="preserve">Butter</t>
  </si>
  <si>
    <t xml:space="preserve">Gut &amp; Günstig: Deutsche Markenbutter mildgesäuert</t>
  </si>
  <si>
    <t xml:space="preserve">04/2018</t>
  </si>
  <si>
    <t xml:space="preserve">Milfina: Deutsche Markenbutter mildgesäuert</t>
  </si>
  <si>
    <t xml:space="preserve">ja!: Deutsche Markenbutter mild gesäuert</t>
  </si>
  <si>
    <t xml:space="preserve">Berchtesgadener Land Bio-Alpenbutter mild gesäuert, Bio</t>
  </si>
  <si>
    <t xml:space="preserve">Kerrygold Original Irische Butter mildgesäuert</t>
  </si>
  <si>
    <t xml:space="preserve">Gutes Land: Deutsche Markenbutter mildgesäuert</t>
  </si>
  <si>
    <t xml:space="preserve">Gläserne Molkerei Fassbutter-Naturland Bio-Sauerrahmbutter</t>
  </si>
  <si>
    <t xml:space="preserve">12/2011</t>
  </si>
  <si>
    <t xml:space="preserve">Streich­fette mit Butter und Rapsöl</t>
  </si>
  <si>
    <t xml:space="preserve">Weihenstephan: Die Streichzarte</t>
  </si>
  <si>
    <t xml:space="preserve">11/2019</t>
  </si>
  <si>
    <t xml:space="preserve">Arla Kærgården: Das Original</t>
  </si>
  <si>
    <t xml:space="preserve">Arla Bio: Streichzart Bio</t>
  </si>
  <si>
    <t xml:space="preserve">Meggle: Streichzart</t>
  </si>
  <si>
    <t xml:space="preserve">Milfina: Streichfein1</t>
  </si>
  <si>
    <t xml:space="preserve">ja: Streichgut2</t>
  </si>
  <si>
    <t xml:space="preserve">Arla Kærgården: Das Original Balance</t>
  </si>
  <si>
    <t xml:space="preserve">K-Classic: Smålgarden</t>
  </si>
  <si>
    <t xml:space="preserve">Milbona: Sødergården</t>
  </si>
  <si>
    <t xml:space="preserve">Lidl</t>
  </si>
  <si>
    <t xml:space="preserve">Elite: Lækkergården</t>
  </si>
  <si>
    <t xml:space="preserve">Penny</t>
  </si>
  <si>
    <t xml:space="preserve">Quality: Lækkersmør</t>
  </si>
  <si>
    <t xml:space="preserve">Real</t>
  </si>
  <si>
    <t xml:space="preserve">Arla: Smørbar</t>
  </si>
  <si>
    <t xml:space="preserve">Gut &amp; Günstig: Streichzart</t>
  </si>
  <si>
    <t xml:space="preserve">Mælkebøtte</t>
  </si>
  <si>
    <t xml:space="preserve">Olivenöl</t>
  </si>
  <si>
    <t xml:space="preserve">Olivenöl 05/2022 10/2022</t>
  </si>
  <si>
    <t xml:space="preserve">Olivenöl passt in die kalte und in die warme Küche (dünsten, backen, braten, frittieren und
Verfeinern – aber nicht heißer als 175 Grad Celsius</t>
  </si>
  <si>
    <t xml:space="preserve">Rapunzel Kreta Olivenöl Nativ Extra</t>
  </si>
  <si>
    <t xml:space="preserve">sehr gut</t>
  </si>
  <si>
    <t xml:space="preserve">05/20222</t>
  </si>
  <si>
    <t xml:space="preserve">Crudo: Sei Cinque Zero Olio extra ver­gine d'oliva</t>
  </si>
  <si>
    <t xml:space="preserve">10/2022</t>
  </si>
  <si>
    <t xml:space="preserve">Olivenöl – bio</t>
  </si>
  <si>
    <t xml:space="preserve">Bertolli: Bio Originale Natives Olivenöl extra (Bio)</t>
  </si>
  <si>
    <t xml:space="preserve">WT</t>
  </si>
  <si>
    <t xml:space="preserve">Edeka Bio: Natives Olivenöl extra aus Griechen­land (Bio)</t>
  </si>
  <si>
    <t xml:space="preserve">Gut Bio Natives Olivenöl extra (Bio)</t>
  </si>
  <si>
    <t xml:space="preserve">Aldi</t>
  </si>
  <si>
    <t xml:space="preserve">Bertolli: Originale Natives Olivenöl extra</t>
  </si>
  <si>
    <t xml:space="preserve">Filippo Berio: Classico Natives Olivenöl extra</t>
  </si>
  <si>
    <t xml:space="preserve">Primadonna Bio Natives Olivenöl extra (Bio)</t>
  </si>
  <si>
    <t xml:space="preserve">Primadonna Natives Olivenöl extra</t>
  </si>
  <si>
    <t xml:space="preserve">Cantinelle Natives Olivenöl extra</t>
  </si>
  <si>
    <t xml:space="preserve">Natives Olivenöl extra (Bio)</t>
  </si>
  <si>
    <t xml:space="preserve">Alnatura</t>
  </si>
  <si>
    <t xml:space="preserve">EnerBio Grie­chisches natives Olivenöl extra (Bio)</t>
  </si>
  <si>
    <t xml:space="preserve">Rossmann</t>
  </si>
  <si>
    <t xml:space="preserve">Rapsöl</t>
  </si>
  <si>
    <t xml:space="preserve">Rapsöl kaltgepresst 11/2018</t>
  </si>
  <si>
    <t xml:space="preserve">Kalt­gepresstes Rapsöl hat ein nussiges und saatiges Aroma. Es passt zu Salaten und vielen Gemüsesorten.</t>
  </si>
  <si>
    <t xml:space="preserve">Rapsöl kaltgepresst</t>
  </si>
  <si>
    <t xml:space="preserve">Buttella: Raps Vitalöl1</t>
  </si>
  <si>
    <t xml:space="preserve">11/2018</t>
  </si>
  <si>
    <t xml:space="preserve">LP</t>
  </si>
  <si>
    <t xml:space="preserve">Bio: Rapsöl nativ</t>
  </si>
  <si>
    <t xml:space="preserve">dm</t>
  </si>
  <si>
    <t xml:space="preserve">Gut &amp; Günstig: Rapskernöl kaltgepresst</t>
  </si>
  <si>
    <t xml:space="preserve">Vita D'or: Natives Rapskernöl kaltgepresst</t>
  </si>
  <si>
    <t xml:space="preserve">Bio Planète Rapsöl nativ</t>
  </si>
  <si>
    <t xml:space="preserve">Rapsöl raffiniert 11/2018</t>
  </si>
  <si>
    <t xml:space="preserve">Geschmacks­neutrales, raffiniertes Rapsöl ist ein echter Allrounder, zum Braten oder Frittieren (bis 175 Grad) geeignet.  </t>
  </si>
  <si>
    <t xml:space="preserve">Rapsöl raffiniert</t>
  </si>
  <si>
    <t xml:space="preserve">Rapso: 100% reines Rapsöl</t>
  </si>
  <si>
    <t xml:space="preserve">Brändle Vita: Rapsöl</t>
  </si>
  <si>
    <t xml:space="preserve">Mazola 100% reines Rapsöl</t>
  </si>
  <si>
    <t xml:space="preserve">Thomy Reines Rapsöl</t>
  </si>
  <si>
    <t xml:space="preserve">dm Babylove Bio Rapsöl zur Beikostzubereitung</t>
  </si>
  <si>
    <t xml:space="preserve">Bellasan: Reines Pflanzenöl aus Raps3</t>
  </si>
  <si>
    <t xml:space="preserve">Hipp 100% Bio Rapsöl zur Beikostzubereitung</t>
  </si>
  <si>
    <t xml:space="preserve">K-Classic: Reines Pflanzenöl aus Raps</t>
  </si>
  <si>
    <t xml:space="preserve">Rapsöl Besonderheit</t>
  </si>
  <si>
    <t xml:space="preserve">Albaöl Schwedische Rapsöl-Zubereitng mit Buttergeschmack</t>
  </si>
  <si>
    <t xml:space="preserve">Kunella Feinkost: Rapsöl</t>
  </si>
  <si>
    <t xml:space="preserve">Rapsgold: Universelles Rapsöl pur &amp; mild</t>
  </si>
  <si>
    <t xml:space="preserve">Ja: Reines Rapsöl</t>
  </si>
  <si>
    <t xml:space="preserve">Vegola: Reines Rapsöl</t>
  </si>
  <si>
    <t xml:space="preserve">Wurst</t>
  </si>
  <si>
    <t xml:space="preserve">Wiener Würstchen</t>
  </si>
  <si>
    <t xml:space="preserve">Metzgerfrisch Bio Organic: Traditionelle Wiener aus Schwein und Rind Bio1</t>
  </si>
  <si>
    <t xml:space="preserve">10/2019</t>
  </si>
  <si>
    <t xml:space="preserve">Rügenwalder Mühle: Mühlenwürstchen Wiener</t>
  </si>
  <si>
    <t xml:space="preserve">Gut Bio Wiener Würstchen Bio</t>
  </si>
  <si>
    <t xml:space="preserve">Delikatess Wiener Würstchen ohne Nitritpökelsalz Bio</t>
  </si>
  <si>
    <t xml:space="preserve">Ökoland</t>
  </si>
  <si>
    <t xml:space="preserve">Stockmeyer Ferdi Fuchs Mini Wiener Würstchen mit 10 % Putenfleisch</t>
  </si>
  <si>
    <t xml:space="preserve">Ponnath: Delikatess Wiener, Spitzenqualität</t>
  </si>
  <si>
    <t xml:space="preserve">BioBio: Wiener Würstchen Bio</t>
  </si>
  <si>
    <t xml:space="preserve">Bio Wiener Würstchen Bio</t>
  </si>
  <si>
    <t xml:space="preserve">Dulano: Delikatess Wiener6</t>
  </si>
  <si>
    <t xml:space="preserve">Honig</t>
  </si>
  <si>
    <t xml:space="preserve">Maribel Cremiger Blütenhonig streichzart1</t>
  </si>
  <si>
    <t xml:space="preserve">02/2019</t>
  </si>
  <si>
    <t xml:space="preserve">NektarQuell Bienenhonig cremig streichfest</t>
  </si>
  <si>
    <t xml:space="preserve">Dr. Krieger's: Bienenhonig cremig</t>
  </si>
  <si>
    <t xml:space="preserve">Wald Honig</t>
  </si>
  <si>
    <t xml:space="preserve">Goldland: Wald Honig herb-würzig</t>
  </si>
  <si>
    <t xml:space="preserve">Marlene aromatischer Waldhonig feinwürzig</t>
  </si>
  <si>
    <t xml:space="preserve">Akazienhonig, Bio</t>
  </si>
  <si>
    <t xml:space="preserve">Nüsse</t>
  </si>
  <si>
    <t xml:space="preserve">Haselnüsse ganz (Transportbelastung sehr hoch, evtl. vor Ort Nüsse selbst knacken)</t>
  </si>
  <si>
    <t xml:space="preserve">Haselnüsse ganz</t>
  </si>
  <si>
    <t xml:space="preserve">Alnatura Haselnuss Kerne, Bio</t>
  </si>
  <si>
    <t xml:space="preserve">11/2017</t>
  </si>
  <si>
    <t xml:space="preserve">Denn's Biomarkt Dennree: Haselnusskerne, Bio</t>
  </si>
  <si>
    <t xml:space="preserve">Denn‘s</t>
  </si>
  <si>
    <t xml:space="preserve">Gut und günstig: Haselnusskerne naturbelassen, ganz</t>
  </si>
  <si>
    <t xml:space="preserve">Märschimport: Haselnusskerne ganz</t>
  </si>
  <si>
    <t xml:space="preserve">Backfee: Haselnusskerne ganz</t>
  </si>
  <si>
    <t xml:space="preserve">ja!: Haselnusskerne ganz3</t>
  </si>
  <si>
    <t xml:space="preserve">Seeberger: Haselnusskerne</t>
  </si>
  <si>
    <t xml:space="preserve">Sweet Valley Haselnuss Kerne</t>
  </si>
  <si>
    <t xml:space="preserve">Trader Joe's: Haselnusskerne ganz</t>
  </si>
  <si>
    <t xml:space="preserve">Walnuss (Transportbelastung sehr hoch, evtl. vor Ort Nüsse selbst knacken)</t>
  </si>
  <si>
    <t xml:space="preserve">Walnuss ganz</t>
  </si>
  <si>
    <t xml:space="preserve">Trader Joe's: Californische Walnusskerne Premium</t>
  </si>
  <si>
    <t xml:space="preserve">Biofarm: Walnusskerne, Bio</t>
  </si>
  <si>
    <t xml:space="preserve">Alesto: Kalifornische Walnusskerne naturbelassenLidl</t>
  </si>
  <si>
    <t xml:space="preserve">ja!: Walnusskerne</t>
  </si>
  <si>
    <t xml:space="preserve">Seeberger: Walnusskerne</t>
  </si>
  <si>
    <t xml:space="preserve">Sweet Valley: Walnusskerne</t>
  </si>
  <si>
    <t xml:space="preserve">Walnusskerne, Bio</t>
  </si>
  <si>
    <t xml:space="preserve">Schokolade</t>
  </si>
  <si>
    <t xml:space="preserve">Die gute Schokolade</t>
  </si>
  <si>
    <t xml:space="preserve">12/2018</t>
  </si>
  <si>
    <t xml:space="preserve">Marabou Mjölk Choklad King</t>
  </si>
  <si>
    <t xml:space="preserve">Merci: Edel-Rahm Milk Chocolate</t>
  </si>
  <si>
    <t xml:space="preserve">Milka: Alpenmilch</t>
  </si>
  <si>
    <t xml:space="preserve">Moser Roth Edel</t>
  </si>
  <si>
    <t xml:space="preserve">Reichardt: Edelvollmilch</t>
  </si>
  <si>
    <t xml:space="preserve">Bio Organic Vollmilch Schokolade, Bio</t>
  </si>
  <si>
    <t xml:space="preserve">Naturata: Ecuador Edelvollmilch, Bio</t>
  </si>
  <si>
    <t xml:space="preserve">Ritter Sport: Goldschatz</t>
  </si>
  <si>
    <t xml:space="preserve">Gepa: Bio Chocolat Vollmilch, Bio</t>
  </si>
  <si>
    <t xml:space="preserve">Bio-Milchschokolade</t>
  </si>
  <si>
    <t xml:space="preserve">Rapunzel Dunkle Vollmilch Hand in Hand</t>
  </si>
  <si>
    <t xml:space="preserve">gut</t>
  </si>
  <si>
    <t xml:space="preserve">12/2019</t>
  </si>
  <si>
    <t xml:space="preserve">Ritter Sport Alpenmilch</t>
  </si>
  <si>
    <t xml:space="preserve">Vanille Eincremé</t>
  </si>
  <si>
    <t xml:space="preserve">Häagen-Dazs: Vanilla</t>
  </si>
  <si>
    <t xml:space="preserve">08/2019</t>
  </si>
  <si>
    <t xml:space="preserve">Mövenpick: BourbonVanille</t>
  </si>
  <si>
    <t xml:space="preserve">Grandessa: Premium Eis Vanille</t>
  </si>
  <si>
    <t xml:space="preserve">Alnatura: Vanille Eiscreme, Bio</t>
  </si>
  <si>
    <t xml:space="preserve">Dennree: Vanille Eis, Bio</t>
  </si>
  <si>
    <t xml:space="preserve">Landliebe: Eiscreme Bourbon-Vanille</t>
  </si>
  <si>
    <t xml:space="preserve">Gut &amp; Günstig: Vanille Bourbon-Vanilleeis</t>
  </si>
  <si>
    <t xml:space="preserve">Gelatelli: Bourbon Vanille</t>
  </si>
  <si>
    <t xml:space="preserve">Romanza: Vanille Eis</t>
  </si>
  <si>
    <t xml:space="preserve">Ja: Bourbon-Vanille-Eis</t>
  </si>
  <si>
    <t xml:space="preserve">Shampoo</t>
  </si>
  <si>
    <t xml:space="preserve">Anti Schuppenshampoo</t>
  </si>
  <si>
    <t xml:space="preserve">Cien</t>
  </si>
  <si>
    <t xml:space="preserve">10/2017</t>
  </si>
  <si>
    <t xml:space="preserve">Biocura Hair Care Lempongras</t>
  </si>
  <si>
    <t xml:space="preserve">Shampoo ohne Silikone</t>
  </si>
  <si>
    <t xml:space="preserve">Alverde Volumenshampoo</t>
  </si>
  <si>
    <t xml:space="preserve">05/2019</t>
  </si>
  <si>
    <t xml:space="preserve">Lavera Volumen und Kraft / Laverlana</t>
  </si>
  <si>
    <t xml:space="preserve">Terra Natur Volumen Shampoo</t>
  </si>
  <si>
    <t xml:space="preserve">Müller Drogeriemarkt</t>
  </si>
  <si>
    <t xml:space="preserve">Alterra Volumen Shampoo Bio Papaya&amp; Bambus</t>
  </si>
  <si>
    <t xml:space="preserve">Aveo Kräuter Shampoo</t>
  </si>
  <si>
    <t xml:space="preserve">Balea Schönheits Geheimnis Reichhaltiges Shampoo</t>
  </si>
  <si>
    <t xml:space="preserve">Bevola Shampoo 7 Kräuter</t>
  </si>
  <si>
    <t xml:space="preserve">Biocura Hair Care Shampoo Volumen</t>
  </si>
  <si>
    <t xml:space="preserve">Isana Shampoo Frucht &amp; Vitamin Orange &amp; Sanddorn</t>
  </si>
  <si>
    <t xml:space="preserve">Cosnature Volumen Shampoo Granatapfel / Cosmolux</t>
  </si>
  <si>
    <t xml:space="preserve">1,99€/200ml</t>
  </si>
  <si>
    <t xml:space="preserve">Lacura Naturals Volumen Shampoo</t>
  </si>
  <si>
    <t xml:space="preserve">2,49€/300ml</t>
  </si>
  <si>
    <t xml:space="preserve">Shampoo trockenes Haar, Naturkosmetik</t>
  </si>
  <si>
    <t xml:space="preserve">Alverde Feuchtigkeits Haarkur Bio Kokosmilch</t>
  </si>
  <si>
    <t xml:space="preserve">06/2020</t>
  </si>
  <si>
    <t xml:space="preserve">Cosnature Feuchtigkeits-Shampoo Wildrose</t>
  </si>
  <si>
    <t xml:space="preserve">Logona Feuchtigkeits-Shampoo Bio-Aloe-Vera</t>
  </si>
  <si>
    <t xml:space="preserve">Only Bio Shampoo trockenes u. Strapazierte Haar</t>
  </si>
  <si>
    <t xml:space="preserve">Terra Naturi Shampoo Feuchtigkeit</t>
  </si>
  <si>
    <t xml:space="preserve">Urtekram Shampoo Aloe Vera Trockenes Haar</t>
  </si>
  <si>
    <t xml:space="preserve">Weleda Hafer Aufbau Shampoo</t>
  </si>
  <si>
    <t xml:space="preserve">Shampoo trockenes Haar</t>
  </si>
  <si>
    <t xml:space="preserve">Alterra Feutigkeitshampoo Bio-Granatapfel &amp; Bio Aloe Vera</t>
  </si>
  <si>
    <t xml:space="preserve">Balea Shampoo Feuchtigkeit mit Mango Duft</t>
  </si>
  <si>
    <t xml:space="preserve">Garnier Fructis Pflegendes Banana Hair Food Shampoo</t>
  </si>
  <si>
    <t xml:space="preserve">Isana Shampoo Seidenglanz Magnolie &amp; Lotus</t>
  </si>
  <si>
    <t xml:space="preserve">Flüssige Shampoos</t>
  </si>
  <si>
    <t xml:space="preserve">Cien Tag für Tag Frucht Vitamin Shampoo Power&amp;Volulmen Normales Haar</t>
  </si>
  <si>
    <t xml:space="preserve">Nivea Classic Mild Pflegeshampoo Normales Haar</t>
  </si>
  <si>
    <t xml:space="preserve">Biocura Shampoo Klassic Salbeiextrakt Normales, leicht fettendes Haar</t>
  </si>
  <si>
    <t xml:space="preserve">Garnier Wahre Schätze Vitalisierendes Shampoo Grüner Tee&amp; 5 Pflanzen, normales Haar</t>
  </si>
  <si>
    <t xml:space="preserve">Flüssige Shampoos, Naturkosmetik</t>
  </si>
  <si>
    <t xml:space="preserve">Alverde Family Shampoo Bio-Malve, Brombeere Normales Haar</t>
  </si>
  <si>
    <t xml:space="preserve">Alterra Familienshampoo Bio-Orange, Kiwi Normales Haar</t>
  </si>
  <si>
    <t xml:space="preserve">Schwarzkopf Schauma Frucht&amp;Vitamin Normales Haar</t>
  </si>
  <si>
    <t xml:space="preserve">Lavera Heimat Momente Apfel Normales Haar</t>
  </si>
  <si>
    <t xml:space="preserve">Feste Shampoos, Naturkosmetik</t>
  </si>
  <si>
    <t xml:space="preserve">Alverde Festes Shampoo mit Mandarine-Basilikum Normales Haar</t>
  </si>
  <si>
    <t xml:space="preserve">09/2020</t>
  </si>
  <si>
    <t xml:space="preserve">Lamazuna Festes Shampoo Aus Schokolade Normales Haar</t>
  </si>
  <si>
    <t xml:space="preserve">Rosento Bit Kokos Shampoo Normales leicht fettiges Haar</t>
  </si>
  <si>
    <t xml:space="preserve">Nature Box Festes Shampoo Kokosnuss-Öl trockenes, normales Haar</t>
  </si>
  <si>
    <t xml:space="preserve">Feste Shampoos</t>
  </si>
  <si>
    <t xml:space="preserve">Alterra Festes Shampoo Bio-Bergamotte Bio-Olive</t>
  </si>
  <si>
    <t xml:space="preserve">Ayluna Festes Shampoo mit grüner Tonerde und Bio-Grüntee</t>
  </si>
  <si>
    <t xml:space="preserve">Belea Feste Shampoo Vanilla Sky</t>
  </si>
  <si>
    <t xml:space="preserve">Biotrum Festes Shampoo Volumen</t>
  </si>
  <si>
    <t xml:space="preserve">Douce Natura Fleur de Shampooing, normales Haar</t>
  </si>
  <si>
    <t xml:space="preserve">Foamie Festes Shampoo für trockenes Haar mit Aloe Vera</t>
  </si>
  <si>
    <t xml:space="preserve">I+M We Reduce Festes Shampoo Verbene</t>
  </si>
  <si>
    <t xml:space="preserve">Isana Festes Shampoo Cocos-Mango-Duft</t>
  </si>
  <si>
    <t xml:space="preserve">Jolu Shampoo Bar Zitrone Orange</t>
  </si>
  <si>
    <t xml:space="preserve">Lamazuna Festes Shampoo normales Haar</t>
  </si>
  <si>
    <t xml:space="preserve">Medipharma cosmetics Olivenöl Festes Shampoo</t>
  </si>
  <si>
    <t xml:space="preserve">N.A.E.Semplicitá Festes Shampoo</t>
  </si>
  <si>
    <t xml:space="preserve">Rosento Bit Shampoo Rose</t>
  </si>
  <si>
    <t xml:space="preserve">Sante Family Festes Shampoo Pflege Feuchtigkeit Bio Mango&amp;Aloe Vera</t>
  </si>
  <si>
    <t xml:space="preserve">Haarseife</t>
  </si>
  <si>
    <t xml:space="preserve">Finigrana Haarseife Rosmarin</t>
  </si>
  <si>
    <t xml:space="preserve">Speick Haarseife Reine Pflanzenölseife</t>
  </si>
  <si>
    <t xml:space="preserve">Coconda Shampoo Originale Formel</t>
  </si>
  <si>
    <t xml:space="preserve">Jislaine Aleppo Haarseife aus Oliven und 30% Lorbeeröl</t>
  </si>
  <si>
    <t xml:space="preserve">Saling Shampoo-Seife Weizenprotein mit Schafmilch</t>
  </si>
  <si>
    <t xml:space="preserve">Savion Haarseife Citru</t>
  </si>
  <si>
    <t xml:space="preserve">Sodasan Haarseife Rosmarin</t>
  </si>
  <si>
    <t xml:space="preserve">Univorn Haarseife Apfel&amp;GoethePflanze</t>
  </si>
  <si>
    <t xml:space="preserve">Haar­spü­lung</t>
  </si>
  <si>
    <t xml:space="preserve">Haarspülung</t>
  </si>
  <si>
    <t xml:space="preserve">Biocura Aufbau und Glanz</t>
  </si>
  <si>
    <t xml:space="preserve">Balea Spülung Intensiv Pflege</t>
  </si>
  <si>
    <t xml:space="preserve">Alverde Repair Spülung</t>
  </si>
  <si>
    <t xml:space="preserve">Isana Intensiv Spülung-Pflege</t>
  </si>
  <si>
    <t xml:space="preserve">Elkos Hair Spülung Repair</t>
  </si>
  <si>
    <t xml:space="preserve">Hairwell Spülung Rapair</t>
  </si>
  <si>
    <t xml:space="preserve">Männerduschgel</t>
  </si>
  <si>
    <t xml:space="preserve">Alverde Men 3 in 1 Duschgel Sports Nature</t>
  </si>
  <si>
    <t xml:space="preserve">Cosnature Men 3 in 1 Dusch-Shampoo Hopfen /Cosmolux</t>
  </si>
  <si>
    <t xml:space="preserve">Aveo Men Sport 3 in 1</t>
  </si>
  <si>
    <t xml:space="preserve">Bevola 3 in 1 Duschgel Men Sport</t>
  </si>
  <si>
    <t xml:space="preserve">Biocura Man Classic 2 in 1 Body &amp; Hair Shower Gel</t>
  </si>
  <si>
    <t xml:space="preserve">Isana Men Duschgel Scent Burst</t>
  </si>
  <si>
    <t xml:space="preserve">Today Men Duschgel Refresh 3 in 1</t>
  </si>
  <si>
    <t xml:space="preserve">Rewe/Penny</t>
  </si>
  <si>
    <t xml:space="preserve">Haarkur vegan</t>
  </si>
  <si>
    <t xml:space="preserve">Haarkur</t>
  </si>
  <si>
    <t xml:space="preserve">Terra Natur Retair Vitalisierende Haarkur</t>
  </si>
  <si>
    <t xml:space="preserve">Alterra Haarkur Bio Granatapfel</t>
  </si>
  <si>
    <t xml:space="preserve">Anti-Transpirant</t>
  </si>
  <si>
    <t xml:space="preserve">Balea: Anti-Transpirant Original Dry</t>
  </si>
  <si>
    <t xml:space="preserve">06/2019</t>
  </si>
  <si>
    <t xml:space="preserve">Cien: Natural Minerals with Aloe Vera Antitranspirant</t>
  </si>
  <si>
    <t xml:space="preserve">Nivea: Dry Comfort Anti-Transpirant</t>
  </si>
  <si>
    <t xml:space="preserve">Ombia: Sensitive Care Anti-Transpirant23</t>
  </si>
  <si>
    <t xml:space="preserve">Deoroller 06/2021</t>
  </si>
  <si>
    <t xml:space="preserve">Deoroller, Naturkosmetik</t>
  </si>
  <si>
    <t xml:space="preserve">Alterra Deo Roll-On 48H Active</t>
  </si>
  <si>
    <t xml:space="preserve">06/2021</t>
  </si>
  <si>
    <t xml:space="preserve">Alverde Invisible 48 H Deo Roll-On</t>
  </si>
  <si>
    <t xml:space="preserve">Alverde Men Active Nature Deo Roll-On</t>
  </si>
  <si>
    <t xml:space="preserve">Alviana Deo Roll-On Bio Limette</t>
  </si>
  <si>
    <t xml:space="preserve">Benecos Deo Roll-On Aloe Vera</t>
  </si>
  <si>
    <t xml:space="preserve">Care Nature Deo Roll-On Bio-Limetta &amp; Bio-Minze</t>
  </si>
  <si>
    <t xml:space="preserve">Cien Nature Bio Citrus Deo Roll-On</t>
  </si>
  <si>
    <t xml:space="preserve">Dove Powered by Plants Deodorant Ginger</t>
  </si>
  <si>
    <t xml:space="preserve">Dr. Hauschka Rosen Deomilch</t>
  </si>
  <si>
    <t xml:space="preserve">Lavera Men Sensitiv Deo Roll-On Bio Lemongras&amp; Bio Bambus</t>
  </si>
  <si>
    <t xml:space="preserve">Speick Men Active Deo Roll-On</t>
  </si>
  <si>
    <t xml:space="preserve">Speick Natural Aktiv Deo Roll-On</t>
  </si>
  <si>
    <t xml:space="preserve">Weleda Citrus 24h Deo Roll-On</t>
  </si>
  <si>
    <t xml:space="preserve">Weleda For Men 24h Deo Roll-On</t>
  </si>
  <si>
    <t xml:space="preserve">Lavera Insivible 24h Deo Roll-On</t>
  </si>
  <si>
    <t xml:space="preserve">Terra Natur Invisible Deo Roll-On Bio Lemongras&amp;Bio Melisse</t>
  </si>
  <si>
    <t xml:space="preserve">Deoroller</t>
  </si>
  <si>
    <t xml:space="preserve">Belea Deodorant Sweet Sunshine 0% Aluminium</t>
  </si>
  <si>
    <t xml:space="preserve">Balea Men Sensitiv Deodorant</t>
  </si>
  <si>
    <t xml:space="preserve">Cien Pure Freshnesss 48h Roll-On Deodorant</t>
  </si>
  <si>
    <t xml:space="preserve">CL Invisible Fresh Deodorant Roll-On</t>
  </si>
  <si>
    <t xml:space="preserve">Elcurina Deo Roll-On Aloe Vera</t>
  </si>
  <si>
    <t xml:space="preserve">Elkos Body 24h Fresh Deodorant Ohne Aluminium</t>
  </si>
  <si>
    <t xml:space="preserve">Nivea Natural Balance Deodorant mit Bio Aloe Vera</t>
  </si>
  <si>
    <t xml:space="preserve">Ombia Feeling Fresh 24h Deodorant</t>
  </si>
  <si>
    <t xml:space="preserve">Pure&amp;Basic Deodorant Fresh Ohne Aluminiumsalze</t>
  </si>
  <si>
    <t xml:space="preserve">Sebamed For Men Deo Sensitive</t>
  </si>
  <si>
    <t xml:space="preserve">Sebamed Frsiche Deo Frisch</t>
  </si>
  <si>
    <t xml:space="preserve">Aveo Men Urban Fade 24h Deoschutz Deo Roll On</t>
  </si>
  <si>
    <t xml:space="preserve">Bevola Deo Roll-on Fresh 24 h Deoschutz</t>
  </si>
  <si>
    <t xml:space="preserve">CD Citrus Deo 48h Bio-Zitrone</t>
  </si>
  <si>
    <t xml:space="preserve">Isana Deodorant Sof Blosom 0% Aluminium 24h</t>
  </si>
  <si>
    <t xml:space="preserve">Isana Men Deodorant Fresh 0% Aluminium 24h</t>
  </si>
  <si>
    <t xml:space="preserve">Today Deo Pink Flower 24h Wirkung</t>
  </si>
  <si>
    <t xml:space="preserve">Zahnpasta mit Weiß­auslobung</t>
  </si>
  <si>
    <t xml:space="preserve">Odol-med 3: Extra White</t>
  </si>
  <si>
    <t xml:space="preserve">01/2019</t>
  </si>
  <si>
    <t xml:space="preserve">Odol-med 3: Extreme Clean Tiefenreinigung</t>
  </si>
  <si>
    <t xml:space="preserve">Kinderzahncremes, Naturkosmetik</t>
  </si>
  <si>
    <t xml:space="preserve">Logodent Fresh Kids Bio-Mins Zahngel</t>
  </si>
  <si>
    <t xml:space="preserve">Logodent Kids Erdbeer Zahngeld</t>
  </si>
  <si>
    <t xml:space="preserve">Alverde KinderZahngel</t>
  </si>
  <si>
    <t xml:space="preserve">Kinderzahncremes</t>
  </si>
  <si>
    <t xml:space="preserve">Bevola Dental Kids Zahngel</t>
  </si>
  <si>
    <t xml:space="preserve">Bobini Kinderzahncreme</t>
  </si>
  <si>
    <t xml:space="preserve">Budnident Zahnputzgel mit Fluorid Kids, Erdbeer-Minz-Aroma</t>
  </si>
  <si>
    <t xml:space="preserve">Budni</t>
  </si>
  <si>
    <t xml:space="preserve">Dentalux Zahngeld for Kids Bubblegum</t>
  </si>
  <si>
    <t xml:space="preserve">Dentalux Zahngeld for Kids  Erdbeere</t>
  </si>
  <si>
    <t xml:space="preserve">Dontodent Kids Mildes Zahngel Erdbeergeschmack</t>
  </si>
  <si>
    <t xml:space="preserve">Eurodont Baby-Zahncreme mit Calcium, Banane</t>
  </si>
  <si>
    <t xml:space="preserve">Eurodont Milchzahncreme mit Calcium, Bubble-Gum</t>
  </si>
  <si>
    <t xml:space="preserve">Friscodent Kids Zahncreme fruchtige Himbeere</t>
  </si>
  <si>
    <t xml:space="preserve">Nendent Kinderzahncreme hmöopatieverträglich mit Fluorid</t>
  </si>
  <si>
    <t xml:space="preserve">Nendent Kinderzahncrememit Fluorid, Himbeer-Erdbeer</t>
  </si>
  <si>
    <t xml:space="preserve">Odel-Med 3 Milchzahn</t>
  </si>
  <si>
    <t xml:space="preserve">Prokudent Kid Zahngel Erdbeergeschmack</t>
  </si>
  <si>
    <t xml:space="preserve">Putzi Die Zahncreme für Kinder, Erdbeergeschmack</t>
  </si>
  <si>
    <t xml:space="preserve">Putzi Die Zahncreme für Kinder, Calcium</t>
  </si>
  <si>
    <t xml:space="preserve">Sensident Kids Zahnreme, Himbeergeschmack</t>
  </si>
  <si>
    <t xml:space="preserve">Tabaluga Zahngel für Kinder mit Fluorid, Erdbeer</t>
  </si>
  <si>
    <t xml:space="preserve">Todays Dent Kids Milchzähne</t>
  </si>
  <si>
    <t xml:space="preserve">Rewe Penny</t>
  </si>
  <si>
    <t xml:space="preserve">Juniorzahncremes</t>
  </si>
  <si>
    <t xml:space="preserve">Bevola Dental Junior Zahngeld, Minz-Geschmack</t>
  </si>
  <si>
    <t xml:space="preserve">Budnident Zahnputzgel mit Fluorid Junior,  Pfefferminz-Aroma</t>
  </si>
  <si>
    <t xml:space="preserve">Dentalux Zahngel für Kids Minze Junior</t>
  </si>
  <si>
    <t xml:space="preserve">Dontodent Junior Zahncreme, Minz-Geschmack</t>
  </si>
  <si>
    <t xml:space="preserve">El-Ce Med Cool Fresh Zahncreme Bubblegum Aroma</t>
  </si>
  <si>
    <t xml:space="preserve">Elmes Junior</t>
  </si>
  <si>
    <t xml:space="preserve">Eurodont Junior Zahngel mit Calcium, Milde Minze</t>
  </si>
  <si>
    <t xml:space="preserve">Friscodent Junior Zahncreme coole Minze</t>
  </si>
  <si>
    <t xml:space="preserve">Gum Junior Zahngeld Tutti Frutti</t>
  </si>
  <si>
    <t xml:space="preserve">Odol-med 3: Juniorzahn</t>
  </si>
  <si>
    <t xml:space="preserve">Prokudent Junior Zahngel Minzgeschmack</t>
  </si>
  <si>
    <t xml:space="preserve">Sensident Einhorn-Glitzer Zahncreme, Erdbeergeschmack</t>
  </si>
  <si>
    <t xml:space="preserve">Sensident Zahncreme, Apfel-Minz Geschmack</t>
  </si>
  <si>
    <t xml:space="preserve">Theramed Junior Fluorid-Zahncreme, Erdbeer-Geschmack</t>
  </si>
  <si>
    <t xml:space="preserve">Today Dent Junior Kariesschutz</t>
  </si>
  <si>
    <t xml:space="preserve">Maschinengeschirrspülmittel</t>
  </si>
  <si>
    <t xml:space="preserve">Klassische Taps</t>
  </si>
  <si>
    <t xml:space="preserve">Claro Classic Geschirrspültabs</t>
  </si>
  <si>
    <t xml:space="preserve">Denkmit Geschirr-Reiniger Classic</t>
  </si>
  <si>
    <t xml:space="preserve">Gut &amp; Günstig Power Classic Geschirr-Reiniger-Tabs</t>
  </si>
  <si>
    <t xml:space="preserve">W5 Classic</t>
  </si>
  <si>
    <t xml:space="preserve">Priva Power Classic Geschirr-Reiniger-Tabs</t>
  </si>
  <si>
    <t xml:space="preserve">Blik Geschirr-Reiniger Tabs Classic3</t>
  </si>
  <si>
    <t xml:space="preserve">Ja Classic Geschirr-Reiniger Tabs1</t>
  </si>
  <si>
    <t xml:space="preserve">K-Classic Geschirr-Reiniger-Tabs</t>
  </si>
  <si>
    <t xml:space="preserve">Domol Geschirr-Reiniger Tabs Classic</t>
  </si>
  <si>
    <t xml:space="preserve">Klassisches Pulver</t>
  </si>
  <si>
    <t xml:space="preserve">Alio Geschirr-Reiniger Pulver Compact</t>
  </si>
  <si>
    <t xml:space="preserve">Gut &amp; Günstig Compact Geschirr-Reiniger-Pulver</t>
  </si>
  <si>
    <t xml:space="preserve">Priva Geschirr Reiniger Pulver</t>
  </si>
  <si>
    <t xml:space="preserve">Domol Geschirr-Reiniger Pulver Classic</t>
  </si>
  <si>
    <t xml:space="preserve">Multitaps</t>
  </si>
  <si>
    <t xml:space="preserve">K-Classic Geschirr-Reiniger-Tabs All in 1</t>
  </si>
  <si>
    <t xml:space="preserve">02/2020</t>
  </si>
  <si>
    <t xml:space="preserve">Denkmit Geschirr-Reiniger Multi-Power 12</t>
  </si>
  <si>
    <t xml:space="preserve">Gut &amp; Günstig All-in-1 Power Aktiv Geschirr-Reiniger-Tabs</t>
  </si>
  <si>
    <t xml:space="preserve">Priva All-in-1 Power Complete Geschirr-Reiniger-Tabs</t>
  </si>
  <si>
    <t xml:space="preserve">Saubermax Mega 12 Geschirr Reiniger Tabs</t>
  </si>
  <si>
    <t xml:space="preserve">Norma</t>
  </si>
  <si>
    <t xml:space="preserve">W5 Multi Activ All in 1</t>
  </si>
  <si>
    <t xml:space="preserve">10/2020</t>
  </si>
  <si>
    <t xml:space="preserve">Domol Geschirr-Reiniger Pulver Taps Ultra Power All-in-one</t>
  </si>
  <si>
    <t xml:space="preserve">Alio Geschirr-Reiniger-Tabs All-in-one</t>
  </si>
  <si>
    <t xml:space="preserve">Alio Geschirr-Reiniger Tabs complete</t>
  </si>
  <si>
    <t xml:space="preserve">Alio Geschirr-Reinigunger-Tabs All-in-one</t>
  </si>
  <si>
    <t xml:space="preserve">Blik All in 1 Geschirr-Reiniger Tabs</t>
  </si>
  <si>
    <t xml:space="preserve">Ja! All in 1 Geschirr-Reiniger Tabs</t>
  </si>
  <si>
    <t xml:space="preserve">Claro: Multi Geschirrspültabs Alles in 1</t>
  </si>
  <si>
    <t xml:space="preserve">Somat: Gold 12 Multi-Aktiv</t>
  </si>
  <si>
    <t xml:space="preserve">Suchmaschinen</t>
  </si>
  <si>
    <t xml:space="preserve">Startpage.com</t>
  </si>
  <si>
    <t xml:space="preserve">Niederlande</t>
  </si>
  <si>
    <t xml:space="preserve">04/2019</t>
  </si>
  <si>
    <t xml:space="preserve">Google.de</t>
  </si>
  <si>
    <t xml:space="preserve">USA</t>
  </si>
  <si>
    <t xml:space="preserve">Ecosia.org</t>
  </si>
  <si>
    <t xml:space="preserve">Deutschland</t>
  </si>
  <si>
    <t xml:space="preserve">web.de</t>
  </si>
  <si>
    <t xml:space="preserve">Pflege für empfindliche Haut</t>
  </si>
  <si>
    <t xml:space="preserve">Lavera Basis sensitiv Feuchtigkeitslotion</t>
  </si>
  <si>
    <t xml:space="preserve">Liv Vegan Sensitive Body Lotion</t>
  </si>
  <si>
    <t xml:space="preserve">Kneipp Leichte Körperlotion</t>
  </si>
  <si>
    <t xml:space="preserve">Tagescreme, reichhaltig</t>
  </si>
  <si>
    <t xml:space="preserve">Lavera Basis Sensitiv Pflegecreme</t>
  </si>
  <si>
    <t xml:space="preserve">Balea reichhaltige Tagescreme trocken, sensible Haut</t>
  </si>
  <si>
    <t xml:space="preserve">DV Cadeavera Face 24 Feuchtigkeitspflege Rich</t>
  </si>
  <si>
    <t xml:space="preserve">Isana Reichhaltige Tagescreme trockene, sensible Haut</t>
  </si>
  <si>
    <t xml:space="preserve">Kneipp Gesichtscreme Mandelblüte Hautzart Spezielpflege</t>
  </si>
  <si>
    <t xml:space="preserve">Pflegende Handcremes</t>
  </si>
  <si>
    <t xml:space="preserve">Alterra Reichhaltige Handcreme</t>
  </si>
  <si>
    <t xml:space="preserve">Alverde Intensiv Handcreme</t>
  </si>
  <si>
    <t xml:space="preserve">Alviana Handcreme Intensiv Bio Arganöl</t>
  </si>
  <si>
    <t xml:space="preserve">Lavera Basis Sensitiv Handcreme</t>
  </si>
  <si>
    <t xml:space="preserve">Sante Intensive Repair Handcreme</t>
  </si>
  <si>
    <t xml:space="preserve">Terra Naturi Handcreme Wildrose</t>
  </si>
  <si>
    <t xml:space="preserve">Aveo mit Bienenwachs Hand&amp;Nagelbalsam</t>
  </si>
  <si>
    <t xml:space="preserve">Bevola Handcreme Olive</t>
  </si>
  <si>
    <t xml:space="preserve">Budni Care Handcreme Olive</t>
  </si>
  <si>
    <t xml:space="preserve">Cien Care Handcreme</t>
  </si>
  <si>
    <t xml:space="preserve">Dr. Scheller Calendula Handbalsam</t>
  </si>
  <si>
    <t xml:space="preserve">Elkos Hand-und Nagelcreme</t>
  </si>
  <si>
    <t xml:space="preserve">Pure &amp; Basic Hand&amp;Nagelbalm Kamille</t>
  </si>
  <si>
    <t xml:space="preserve">Sól Handcreme Kamille</t>
  </si>
  <si>
    <t xml:space="preserve">Today Hand&amp;Nagelbalsam Kamille</t>
  </si>
  <si>
    <t xml:space="preserve">Penny und Rewe</t>
  </si>
  <si>
    <t xml:space="preserve">Pflanzliche Burger</t>
  </si>
  <si>
    <t xml:space="preserve">Vegane Bio-Burger</t>
  </si>
  <si>
    <t xml:space="preserve">Alnatura Rote Linsen</t>
  </si>
  <si>
    <t xml:space="preserve">Lotao Green Jackfruit Burger, ungekühlt</t>
  </si>
  <si>
    <t xml:space="preserve">Naturgut Bio-Gemüse Burger</t>
  </si>
  <si>
    <t xml:space="preserve">Soto Burger Cashew Black Bean</t>
  </si>
  <si>
    <t xml:space="preserve">Vegane Burger</t>
  </si>
  <si>
    <t xml:space="preserve">K-Take it veggie  vegan Burgerscheiben</t>
  </si>
  <si>
    <t xml:space="preserve">Veganer Burger wie Fleisch</t>
  </si>
  <si>
    <t xml:space="preserve">Veganer Mühlen Burger Typ Rindfleisch</t>
  </si>
  <si>
    <t xml:space="preserve">Bal­samico 03/2020</t>
  </si>
  <si>
    <t xml:space="preserve">Bal­samico</t>
  </si>
  <si>
    <t xml:space="preserve">Rapunzel: Aceto Balsamico di Modena (3 Weinblätter) (Bio)</t>
  </si>
  <si>
    <t xml:space="preserve">03/2020</t>
  </si>
  <si>
    <t xml:space="preserve">Alnatura: Aceto Balsamico di Modena (Bio)</t>
  </si>
  <si>
    <t xml:space="preserve">K-Classic: Aceto Balsamico di Modena</t>
  </si>
  <si>
    <t xml:space="preserve">Mazzetti: Aceto Balsamico di Modena Barrique Speciale (3 Weinblätter)</t>
  </si>
  <si>
    <t xml:space="preserve">Cucina: Aceto Balsamico di Modena</t>
  </si>
  <si>
    <t xml:space="preserve">Kühne: Aceto Balsamico di Modena</t>
  </si>
  <si>
    <t xml:space="preserve">Make-up-Packung/Foundation/ Abdeck­kosmetik 02/2020</t>
  </si>
  <si>
    <t xml:space="preserve">Make-up-Packung/Foundation/ Abdeck­kosmetik</t>
  </si>
  <si>
    <t xml:space="preserve">Alverde: Mineral Make-up</t>
  </si>
  <si>
    <t xml:space="preserve">La Roche-Posay: Korrigierendes Make-up Fluid</t>
  </si>
  <si>
    <t xml:space="preserve">Clarins: Teint Haute Tenue +</t>
  </si>
  <si>
    <t xml:space="preserve">Clinique: Even Better Makeup</t>
  </si>
  <si>
    <t xml:space="preserve">Estée Lauder: Double Wear Maximum Cove</t>
  </si>
  <si>
    <t xml:space="preserve">Avène Couvrance: Korrigierendes Make-up-Fluid</t>
  </si>
  <si>
    <t xml:space="preserve">Vichy: Dermablend Teintkorrigierendes Make-Up</t>
  </si>
  <si>
    <t xml:space="preserve">L'Oréal: Infaillible Total Cover</t>
  </si>
  <si>
    <t xml:space="preserve">Kar­toffel­klöße 12/2019</t>
  </si>
  <si>
    <t xml:space="preserve">Frischer Kloß­teig</t>
  </si>
  <si>
    <t xml:space="preserve">Henglein: Klöße Kloßteig nach Thüringer Art</t>
  </si>
  <si>
    <t xml:space="preserve">K-Classic: Kloßteig Thüringer Art</t>
  </si>
  <si>
    <t xml:space="preserve">Landvogt: Kochfertiger Klossteig halb und halb</t>
  </si>
  <si>
    <t xml:space="preserve">Burgis: Original Bayerischer Knödelteig</t>
  </si>
  <si>
    <t xml:space="preserve">Kar­toffel­knödel (halb und halb im Kochbeutel)</t>
  </si>
  <si>
    <t xml:space="preserve">Maggi: Kartoffel Knödel</t>
  </si>
  <si>
    <t xml:space="preserve">Kartoffelland: 6 Knödel</t>
  </si>
  <si>
    <t xml:space="preserve">Pfanni: Kartoffel Knödel</t>
  </si>
  <si>
    <t xml:space="preserve">Thermo­becher 04/2020</t>
  </si>
  <si>
    <t xml:space="preserve">Thermo­becher</t>
  </si>
  <si>
    <t xml:space="preserve">Braun Thermal Mug BRSC001 Art.-Nr.: AX13210001</t>
  </si>
  <si>
    <t xml:space="preserve">04/2020</t>
  </si>
  <si>
    <t xml:space="preserve">WMF: Isolierbecher Impulse Art.-Nr.: 06 9072 6040</t>
  </si>
  <si>
    <t xml:space="preserve">Alfi: Thermos Stainless King Art.-Nr.: 4002 205 047</t>
  </si>
  <si>
    <t xml:space="preserve">Emsa: Travel Mug Isolierbecher Art.-Nr.: 513361</t>
  </si>
  <si>
    <t xml:space="preserve">Contigo: Westloop Travel Mug Art.-Nr.: SKU# 2095842</t>
  </si>
  <si>
    <t xml:space="preserve">Rossmann: Thermobecher mit Wrapper EAN: 4 305615 596440</t>
  </si>
  <si>
    <t xml:space="preserve">Home Creation Art.-Nr.: 183516 – 9398</t>
  </si>
  <si>
    <t xml:space="preserve">Alfi: Isomug Plus Soft Art.-Nr.: 5.635.233.035</t>
  </si>
  <si>
    <t xml:space="preserve">Edelstahlbecher Art.-Nr.: SKU# 011082067</t>
  </si>
  <si>
    <t xml:space="preserve">Starbucks</t>
  </si>
  <si>
    <t xml:space="preserve">Cafissimo Coffee to go Becher Art.-Nr.: 3097033</t>
  </si>
  <si>
    <t xml:space="preserve">Tchibo</t>
  </si>
  <si>
    <t xml:space="preserve">Vollkornspagetti</t>
  </si>
  <si>
    <t xml:space="preserve">Bio Bio Vollkornspagetti</t>
  </si>
  <si>
    <t xml:space="preserve">Welling Vollkornspagetti</t>
  </si>
  <si>
    <t xml:space="preserve">Combino Bio Vollkornspagetti</t>
  </si>
  <si>
    <t xml:space="preserve">Edeka Bio Vollkornspagetti</t>
  </si>
  <si>
    <t xml:space="preserve">K-bio Vollkornspagetti</t>
  </si>
  <si>
    <t xml:space="preserve">Naturatar Dinkel Vollkorn Spagetti Demeter</t>
  </si>
  <si>
    <t xml:space="preserve">Nudelmacher Dinkel Vollkorn Spagetti Demeter</t>
  </si>
  <si>
    <t xml:space="preserve">Zabler Paradiso Bio Spagetti Integralle</t>
  </si>
  <si>
    <t xml:space="preserve">Risa Vollkorn Nudeln Spagettini</t>
  </si>
  <si>
    <t xml:space="preserve">Kokosprodukte</t>
  </si>
  <si>
    <t xml:space="preserve">Bio Gourmet Kokosmilch</t>
  </si>
  <si>
    <t xml:space="preserve">01/2020</t>
  </si>
  <si>
    <t xml:space="preserve">Bio Zentrale Öl Kokos Nativ Kaltgepresst</t>
  </si>
  <si>
    <t xml:space="preserve">Borchers Bio Kokos-Öl, kaltgepresst, Fairtrade</t>
  </si>
  <si>
    <t xml:space="preserve">Dennree Kokosmilch</t>
  </si>
  <si>
    <t xml:space="preserve">Dennree</t>
  </si>
  <si>
    <t xml:space="preserve">Dm Bio Kokosmilch, Naturland</t>
  </si>
  <si>
    <t xml:space="preserve">Ener Bio Kokosmilch</t>
  </si>
  <si>
    <t xml:space="preserve">K-Bio Kokosmilch, Fairtrade</t>
  </si>
  <si>
    <t xml:space="preserve">Morgenland Kokosmilch extra, Naturland</t>
  </si>
  <si>
    <t xml:space="preserve">Rapunzel Kokosöl Nativ, Hand in Hand</t>
  </si>
  <si>
    <t xml:space="preserve">Vita D‘Or Bio Organic Natives Kokosnussöl</t>
  </si>
  <si>
    <t xml:space="preserve">Dr. Goerg Bio-Kokosöl, extra nativ</t>
  </si>
  <si>
    <t xml:space="preserve">Bamboo Garden Asia Kokosmilch</t>
  </si>
  <si>
    <t xml:space="preserve">Edeka Kokosnussmilch</t>
  </si>
  <si>
    <t xml:space="preserve">Pflanzendrinks</t>
  </si>
  <si>
    <t xml:space="preserve">Soja-Drink</t>
  </si>
  <si>
    <t xml:space="preserve">Alpro Soya Light</t>
  </si>
  <si>
    <t xml:space="preserve">08/2018</t>
  </si>
  <si>
    <t xml:space="preserve">Milbona Bio Organic Soja Drink</t>
  </si>
  <si>
    <t xml:space="preserve">befriedigend</t>
  </si>
  <si>
    <t xml:space="preserve">Alpro: Soya Original1</t>
  </si>
  <si>
    <t xml:space="preserve">Bio Soja-Drink + Calcium</t>
  </si>
  <si>
    <t xml:space="preserve">Allos Hafer Drink naturell</t>
  </si>
  <si>
    <t xml:space="preserve">Haferdrink ohne Calcium-bio</t>
  </si>
  <si>
    <t xml:space="preserve">Alnatura Hafer Drink ungesüßt</t>
  </si>
  <si>
    <t xml:space="preserve">05/2020</t>
  </si>
  <si>
    <t xml:space="preserve">Berief Bio Soja Drink Naturell</t>
  </si>
  <si>
    <t xml:space="preserve">Dennree Haferdrink naturell</t>
  </si>
  <si>
    <t xml:space="preserve">Ener Bio Haferdrink</t>
  </si>
  <si>
    <t xml:space="preserve">Natumi Hafer Calcium</t>
  </si>
  <si>
    <t xml:space="preserve">Provamel Bio Mandel, ungesüßt</t>
  </si>
  <si>
    <t xml:space="preserve">Rewe Bio Hafermilch</t>
  </si>
  <si>
    <t xml:space="preserve">Haferdrink mit Calcium-bio</t>
  </si>
  <si>
    <t xml:space="preserve">Bio Haferdrink natur</t>
  </si>
  <si>
    <t xml:space="preserve">Milsa Mandeldrink gesüßt</t>
  </si>
  <si>
    <t xml:space="preserve">Haferdrink mit Calcium</t>
  </si>
  <si>
    <t xml:space="preserve">Oatly Hafer Barista</t>
  </si>
  <si>
    <t xml:space="preserve">Povamel Oat Hafer Calcium</t>
  </si>
  <si>
    <t xml:space="preserve">Alpro Hafer Original</t>
  </si>
  <si>
    <t xml:space="preserve">Oatly Hafer Calcium</t>
  </si>
  <si>
    <t xml:space="preserve">Alnatura Hafer Drink Calcium</t>
  </si>
  <si>
    <t xml:space="preserve">Kölln Smelk Hafer Liebe Klassik</t>
  </si>
  <si>
    <t xml:space="preserve">Edeka Bio+ Vegan Haferdrink</t>
  </si>
  <si>
    <t xml:space="preserve">Lidl Milbona Hafer Drink</t>
  </si>
  <si>
    <t xml:space="preserve">Rewe Bio Hafer- drink</t>
  </si>
  <si>
    <t xml:space="preserve">Berief Bio Hafer Drink Natur Ohne Zuckerzusatz</t>
  </si>
  <si>
    <t xml:space="preserve">dmBio Hafer Drink Natur</t>
  </si>
  <si>
    <t xml:space="preserve">Carsharing 05/2020</t>
  </si>
  <si>
    <t xml:space="preserve">Deutsche Bahn Flinkster</t>
  </si>
  <si>
    <t xml:space="preserve">(z.B. 1h/10 km)</t>
  </si>
  <si>
    <t xml:space="preserve">Carsharing 05/2021</t>
  </si>
  <si>
    <t xml:space="preserve">Sixt Share</t>
  </si>
  <si>
    <t xml:space="preserve">Carsharing 05/2022</t>
  </si>
  <si>
    <t xml:space="preserve">Share Now (ehemals Car2go und DriveNow)</t>
  </si>
  <si>
    <t xml:space="preserve">Carsharing 05/2023</t>
  </si>
  <si>
    <t xml:space="preserve">Stadtmobil</t>
  </si>
  <si>
    <t xml:space="preserve">Carsharing 05/2024</t>
  </si>
  <si>
    <t xml:space="preserve">Cambio Carsharing</t>
  </si>
  <si>
    <t xml:space="preserve">Nass­rasierer für Frauen 05/2020</t>
  </si>
  <si>
    <t xml:space="preserve">Nassrasiere für Frauen</t>
  </si>
  <si>
    <t xml:space="preserve">Biocura Ciara 6 Sensitive</t>
  </si>
  <si>
    <t xml:space="preserve">Ombia Razor for Women 6 Klingen Rasierer</t>
  </si>
  <si>
    <t xml:space="preserve">Gillette: Venus Comfortglide Spa Breeze</t>
  </si>
  <si>
    <t xml:space="preserve">Gillette: Venus Smooth</t>
  </si>
  <si>
    <t xml:space="preserve">Gillette: Venus Swirl Extra Smooth</t>
  </si>
  <si>
    <t xml:space="preserve">Isana Pace 6 Lady Rasierer</t>
  </si>
  <si>
    <t xml:space="preserve">Wilkinson Sword: Hydro Silk</t>
  </si>
  <si>
    <t xml:space="preserve">Amazon: Solimo Damenrasierer 5-fach-Klinge</t>
  </si>
  <si>
    <t xml:space="preserve">Amazon</t>
  </si>
  <si>
    <t xml:space="preserve">Nivea: Sanfte Rasur</t>
  </si>
  <si>
    <t xml:space="preserve">Wilkinson Sword: Quattro for Women</t>
  </si>
  <si>
    <t xml:space="preserve">Nudeln aus Hülsenfrüchten</t>
  </si>
  <si>
    <t xml:space="preserve">Nudeln aus Hülsenfrüchten-bio</t>
  </si>
  <si>
    <t xml:space="preserve">Alnatur Grüne Erbsen Drelli</t>
  </si>
  <si>
    <t xml:space="preserve">Byodo Volanti Pasta Speziale Rote Linse</t>
  </si>
  <si>
    <t xml:space="preserve">dm Bio Fusilli Kichererbsen</t>
  </si>
  <si>
    <t xml:space="preserve">Rapunzel Spirelli 100% Kichererbse</t>
  </si>
  <si>
    <t xml:space="preserve">Rewe Bio Fusilli Grüne Erbsen</t>
  </si>
  <si>
    <t xml:space="preserve">Gut Bio Penne Fusilli grüne Erbsen</t>
  </si>
  <si>
    <t xml:space="preserve">Tegut Protein-Pasta Grüne Erbsen Spirali</t>
  </si>
  <si>
    <t xml:space="preserve">Tegut</t>
  </si>
  <si>
    <t xml:space="preserve">Studentenfutter</t>
  </si>
  <si>
    <t xml:space="preserve">Studentenfutter bio</t>
  </si>
  <si>
    <t xml:space="preserve">Alnatura Studentenfutter</t>
  </si>
  <si>
    <t xml:space="preserve">Gepa Bio &amp; Fair Studentenfutter</t>
  </si>
  <si>
    <t xml:space="preserve">Dennree Studentenfutter</t>
  </si>
  <si>
    <t xml:space="preserve">dennree</t>
  </si>
  <si>
    <t xml:space="preserve">Rapunzel Studentenfutter</t>
  </si>
  <si>
    <t xml:space="preserve">Edeka Studentenfutter Klassische Mischung</t>
  </si>
  <si>
    <t xml:space="preserve">Farmer Studentenfutter Classic</t>
  </si>
  <si>
    <t xml:space="preserve">Ja! Studentenfutter mit Rosinen</t>
  </si>
  <si>
    <t xml:space="preserve">K-Classic Studentenfutter Classic</t>
  </si>
  <si>
    <t xml:space="preserve">Simply Sunny Studentenfutter Classic</t>
  </si>
  <si>
    <t xml:space="preserve">Lorenz Geistesblitzer Nuss-Frucht Mix</t>
  </si>
  <si>
    <t xml:space="preserve">Seeberger Studentenfutter</t>
  </si>
  <si>
    <t xml:space="preserve">Tip Studentenfutter mit Erdnüssen</t>
  </si>
  <si>
    <t xml:space="preserve">Videochat-Programme</t>
  </si>
  <si>
    <t xml:space="preserve">Microsoft Teams Basic</t>
  </si>
  <si>
    <t xml:space="preserve">Internet</t>
  </si>
  <si>
    <t xml:space="preserve">kostenlos</t>
  </si>
  <si>
    <t xml:space="preserve">Microsoft Skype</t>
  </si>
  <si>
    <t xml:space="preserve">Jitsi</t>
  </si>
  <si>
    <t xml:space="preserve">TeamViewer Blizz</t>
  </si>
  <si>
    <t xml:space="preserve">Discord</t>
  </si>
  <si>
    <t xml:space="preserve">Veggie-Brotaufstriche 06/2020</t>
  </si>
  <si>
    <t xml:space="preserve">Veggie-Brotaufstrich – Tomate/Paprika</t>
  </si>
  <si>
    <t xml:space="preserve">Allos Hof-Gemüse Susis Scharfe Tomate</t>
  </si>
  <si>
    <t xml:space="preserve">Zwergenwiese Basitom Tomate, Bio</t>
  </si>
  <si>
    <t xml:space="preserve">Alnatura Streichcreme Toskana, Bio</t>
  </si>
  <si>
    <t xml:space="preserve">Kania Bio Organic Cremiger Brotaufstrich Tomate-Basilikum, bio</t>
  </si>
  <si>
    <t xml:space="preserve">Edeka Bio+vegan Paprika Pflanlicher Brotaufstrich, bio</t>
  </si>
  <si>
    <t xml:space="preserve">Penny Natur Gut Bio Streichcreme Paprika Chili, Bio</t>
  </si>
  <si>
    <t xml:space="preserve">Bio-Zentrale, Aufstrich Ruccola Tomate, Bio</t>
  </si>
  <si>
    <t xml:space="preserve">dmBio Streichcreme Toskana, bio</t>
  </si>
  <si>
    <t xml:space="preserve">BioBio Tomate Basilikum Brotaufstrich, Bio</t>
  </si>
  <si>
    <t xml:space="preserve">dmBio Streichcreme Paprika Chili, Bio</t>
  </si>
  <si>
    <t xml:space="preserve">EnerBio Paprika Cashew Streichcreme, bio</t>
  </si>
  <si>
    <t xml:space="preserve">Veggie-Brotaufstrich – Linsen</t>
  </si>
  <si>
    <t xml:space="preserve">Tartex Linsen Lilebe Brotaufstrich Belugalinse Balsamico, Bio</t>
  </si>
  <si>
    <t xml:space="preserve">Edeka Bio Linse-Curry Pflanzlicher Brotaufstrich, Bio</t>
  </si>
  <si>
    <t xml:space="preserve">Rewe Bio Rote Linse&amp;Curry, Bio-Streichcreme</t>
  </si>
  <si>
    <t xml:space="preserve">Aldi-Süd Bio Linse Curry Bio Veggie Streichcreme, Bio</t>
  </si>
  <si>
    <t xml:space="preserve">Veggie-Brotaufstrich – Pilze</t>
  </si>
  <si>
    <t xml:space="preserve">Anatura Champion Pastete, Bio</t>
  </si>
  <si>
    <t xml:space="preserve">dmBio Vegane Pastete Shiitake-Champignon, Bio</t>
  </si>
  <si>
    <t xml:space="preserve">Vegane Brotaufstriche</t>
  </si>
  <si>
    <t xml:space="preserve">Allos Hof-Gemüse Reinhards Rucola-Kirschtomate</t>
  </si>
  <si>
    <t xml:space="preserve">Alnatura Tomate Kräuter Aufstrich</t>
  </si>
  <si>
    <t xml:space="preserve">Dennree Tomate Kräuter Stückiger Gemüseaufstrich</t>
  </si>
  <si>
    <t xml:space="preserve">Rettergut Vio-Aufstrich Tomate&amp;Kräuter</t>
  </si>
  <si>
    <t xml:space="preserve">ReweBio Kichererbse Paprika Chili Bio Streichcreme</t>
  </si>
  <si>
    <t xml:space="preserve">Schwartau Gemüseglück Sonnentomate mit Basilikum</t>
  </si>
  <si>
    <t xml:space="preserve">Tartex Markt-Gemüse Brotaufstrich scharfe Tomate</t>
  </si>
  <si>
    <t xml:space="preserve">Veganz Hanfbrotaufstrich Tomate</t>
  </si>
  <si>
    <t xml:space="preserve">Alnavit Tomate&amp;Hanf Bio Aufstrich mediterran</t>
  </si>
  <si>
    <t xml:space="preserve">Bio Bio Tomate-Basilikum Brotaufstrich</t>
  </si>
  <si>
    <t xml:space="preserve">Bio Kräuter-Tomate Bio Veggy Streichcreme</t>
  </si>
  <si>
    <t xml:space="preserve">dm Bio Tomate&amp;Quinoa Bio Brotaufstrich</t>
  </si>
  <si>
    <t xml:space="preserve">Edeka Bio Vegan Tomate Basilikum</t>
  </si>
  <si>
    <t xml:space="preserve">Ener Bio Tomate Basiliku Streichcreme</t>
  </si>
  <si>
    <t xml:space="preserve">K-Take it veggie Paprika-Tomate-Zuccini, Bio-Aufstrich</t>
  </si>
  <si>
    <t xml:space="preserve">Sanchon Bio Brotaufstrich Antipasti Olive</t>
  </si>
  <si>
    <t xml:space="preserve">Fischstäbchen</t>
  </si>
  <si>
    <t xml:space="preserve">Bofrost Fischstäbchen</t>
  </si>
  <si>
    <t xml:space="preserve">Bofrost</t>
  </si>
  <si>
    <t xml:space="preserve">07/2020</t>
  </si>
  <si>
    <t xml:space="preserve">Käpt‘n Iglo Lachs-Stächen</t>
  </si>
  <si>
    <t xml:space="preserve">Almare Seafood</t>
  </si>
  <si>
    <t xml:space="preserve">Eskimo Fischstäbchen</t>
  </si>
  <si>
    <t xml:space="preserve">Frosta Fischstäbchen</t>
  </si>
  <si>
    <t xml:space="preserve">Frosta</t>
  </si>
  <si>
    <t xml:space="preserve">Gut &amp; Günstig: Fischstäbchen</t>
  </si>
  <si>
    <t xml:space="preserve">Ocean Sea Fischstäbchen</t>
  </si>
  <si>
    <t xml:space="preserve">Penny Fischstäbchen</t>
  </si>
  <si>
    <t xml:space="preserve">Tegut Fischstäbchen</t>
  </si>
  <si>
    <t xml:space="preserve">Duschgel</t>
  </si>
  <si>
    <t xml:space="preserve">Duschgel empfindliche Haut</t>
  </si>
  <si>
    <t xml:space="preserve">Sante Tonerde Duschgel und Shampoo</t>
  </si>
  <si>
    <t xml:space="preserve">Speick Natural Duschgel Sensitiv</t>
  </si>
  <si>
    <t xml:space="preserve">Frosch Senses Aloe Vera Sensitiv Dusche</t>
  </si>
  <si>
    <t xml:space="preserve">Isana Duschgel Cocos Wasser sensible Haut</t>
  </si>
  <si>
    <t xml:space="preserve">Nature Box Duschgel Mandel-Öl, empfindliche Haut</t>
  </si>
  <si>
    <t xml:space="preserve">Duschgel, Naturkosmetik</t>
  </si>
  <si>
    <t xml:space="preserve">Alterra Duschgel Bio Limette&amp; Bio Agave</t>
  </si>
  <si>
    <t xml:space="preserve">Alverde Pflege Dutschgel Bio Minze Bergamotte</t>
  </si>
  <si>
    <t xml:space="preserve">AlvianaPure Relax Granatapfel</t>
  </si>
  <si>
    <t xml:space="preserve">Benecos Shower Gel Zitronenmelisse</t>
  </si>
  <si>
    <t xml:space="preserve">Blüte Zeit Fruchtiges Duschgel Erdbeere&amp;HImbeere</t>
  </si>
  <si>
    <t xml:space="preserve">Edeka/Netto</t>
  </si>
  <si>
    <t xml:space="preserve">Cattier Shower Gel White Clay Lavender</t>
  </si>
  <si>
    <t xml:space="preserve">Cosnature Energie-Dusch-Limette Minze</t>
  </si>
  <si>
    <t xml:space="preserve">Dresdner Essenz Pflegedusche Jeder Tag ein Abenteuer</t>
  </si>
  <si>
    <t xml:space="preserve">I+M Spicy Energy Dutschgel Ginseng Argan</t>
  </si>
  <si>
    <t xml:space="preserve">Lavera High Vitality Pflegedusche Orange&amp;Minze</t>
  </si>
  <si>
    <t xml:space="preserve">N.A.E. Vitalita Vitalisiertendes Duschgel</t>
  </si>
  <si>
    <t xml:space="preserve">No Planet B Dutschgel belebt Mädelsüß&amp;Manderine</t>
  </si>
  <si>
    <t xml:space="preserve">Sante Balance Aloe&amp;Mandelöl</t>
  </si>
  <si>
    <t xml:space="preserve">Terra Naturi Belebendes Duschgel Orange&amp;Minze</t>
  </si>
  <si>
    <t xml:space="preserve">Urtekram Dutschgel Nordische Beeren</t>
  </si>
  <si>
    <t xml:space="preserve">Weleda Sanddorn Vitalisierungsdusche</t>
  </si>
  <si>
    <t xml:space="preserve">Aveo Tiareblüte Konaoswasser Duschgel</t>
  </si>
  <si>
    <t xml:space="preserve">Balea Cremedusche Vanille&amp;Cocos</t>
  </si>
  <si>
    <t xml:space="preserve">Belova Duschgel Lemongrass&amp;Limette</t>
  </si>
  <si>
    <t xml:space="preserve">Bilou Bloomy Cactus Duschgel</t>
  </si>
  <si>
    <t xml:space="preserve">Biocura Pure Nature Pflegedusche</t>
  </si>
  <si>
    <t xml:space="preserve">CD Feuchtigkeitsdusche Wasserlilie</t>
  </si>
  <si>
    <t xml:space="preserve">Cien Duschgel Fresh Lime</t>
  </si>
  <si>
    <t xml:space="preserve">Creme 21 Duschgel Blumenmeer</t>
  </si>
  <si>
    <t xml:space="preserve">Elcurina Duschgel Mango&amp;Orange</t>
  </si>
  <si>
    <t xml:space="preserve">Elkos Body Meeresbrise Duschgel</t>
  </si>
  <si>
    <t xml:space="preserve">Frosch Senses Orangenblüte Sensitiv Dusche</t>
  </si>
  <si>
    <t xml:space="preserve">Isana Duschgel Pearl</t>
  </si>
  <si>
    <t xml:space="preserve">Kneipp Aroma Pflegedusche Lommerlaune Wassermelone Minze</t>
  </si>
  <si>
    <t xml:space="preserve">LaLigne Body Wellness Wasserlilie</t>
  </si>
  <si>
    <t xml:space="preserve">Nature Box Duschgel Granatapfel Öl</t>
  </si>
  <si>
    <t xml:space="preserve">Ombia Duschgel Pfirsich</t>
  </si>
  <si>
    <t xml:space="preserve">Pure&amp;Basic Firsche Meeresbrise Algen Duschgel</t>
  </si>
  <si>
    <t xml:space="preserve">Sebamed Wellness Wasserlilienextrakt</t>
  </si>
  <si>
    <t xml:space="preserve">Share Granatapfel&amp;Zitrone belebendes Duschgel</t>
  </si>
  <si>
    <t xml:space="preserve">Speick Natural Deo Dusch</t>
  </si>
  <si>
    <t xml:space="preserve">T by Tetesept Hallo Schönheit Creme-Dusche</t>
  </si>
  <si>
    <t xml:space="preserve">The Body Shop British Rose Shower Gel</t>
  </si>
  <si>
    <t xml:space="preserve">Today Cremedusche Milch&amp;Kokos</t>
  </si>
  <si>
    <t xml:space="preserve">Treaclemoon One Ginger Morning Duschgel</t>
  </si>
  <si>
    <t xml:space="preserve">Tomatensaft 08.2020</t>
  </si>
  <si>
    <t xml:space="preserve">Tomatensaft</t>
  </si>
  <si>
    <t xml:space="preserve">Alnatura Tomatensaft</t>
  </si>
  <si>
    <t xml:space="preserve">08/2020</t>
  </si>
  <si>
    <t xml:space="preserve">Beutelsbacher Tomatensaft, Demeter</t>
  </si>
  <si>
    <t xml:space="preserve">Eden Tomatensaft mit Meersalz, Naturland</t>
  </si>
  <si>
    <t xml:space="preserve">Ener Bio Tomaten Saft Naturland</t>
  </si>
  <si>
    <t xml:space="preserve">Voelkel Tomatensaft mit Meersalz, Demeter</t>
  </si>
  <si>
    <t xml:space="preserve">dm Bio Tomatensaft mit Meersalz</t>
  </si>
  <si>
    <t xml:space="preserve">Toilettenpapier 08/2020</t>
  </si>
  <si>
    <t xml:space="preserve">Toilettenpapier</t>
  </si>
  <si>
    <t xml:space="preserve">Alouette Toilettenpapier Recycling</t>
  </si>
  <si>
    <t xml:space="preserve">Hakle Recycling Toilettenpapier</t>
  </si>
  <si>
    <t xml:space="preserve">Kokett Recycling Toilettenpapier</t>
  </si>
  <si>
    <t xml:space="preserve">Mach Mit Toilettenapier Reyclingpapier</t>
  </si>
  <si>
    <t xml:space="preserve">Natuvell Toilettenpapier Reycling</t>
  </si>
  <si>
    <t xml:space="preserve">Sanft&amp;Sicher Toilettenpapier Recycling</t>
  </si>
  <si>
    <t xml:space="preserve">Danke Toilettenapier</t>
  </si>
  <si>
    <t xml:space="preserve">Daunasoft Naature Recycling Toilettenpapier</t>
  </si>
  <si>
    <t xml:space="preserve">Favora Nature Recycling Toilettenpapier</t>
  </si>
  <si>
    <t xml:space="preserve">Floralys Recycling Toilettenpapier</t>
  </si>
  <si>
    <t xml:space="preserve">lidl</t>
  </si>
  <si>
    <t xml:space="preserve">Gut&amp;Günstig Sooo Naturlich Recycling Toilettenpapier</t>
  </si>
  <si>
    <t xml:space="preserve">Happy End Recycling Toilettenpapier</t>
  </si>
  <si>
    <t xml:space="preserve">Ja! Recycling Toilettenpapier</t>
  </si>
  <si>
    <t xml:space="preserve">K-Classic Toilettenpapier Recycling</t>
  </si>
  <si>
    <t xml:space="preserve">Öko-Purex Toilettenpapier 100% Recyclingpfasern</t>
  </si>
  <si>
    <t xml:space="preserve">Satino Black Toilettenpapier 131803, unverpackt</t>
  </si>
  <si>
    <t xml:space="preserve">Soft Star Das Öko Clevere Recycling Toilettenpapier</t>
  </si>
  <si>
    <t xml:space="preserve">Rasierschaum/-gel 08/2020</t>
  </si>
  <si>
    <t xml:space="preserve">Rasierschaum</t>
  </si>
  <si>
    <t xml:space="preserve">Logona Mann Rasierschaum Tio Ginkgo&amp;Coffein</t>
  </si>
  <si>
    <t xml:space="preserve">Ombia Men Classic Rasierschaum</t>
  </si>
  <si>
    <t xml:space="preserve">Sante Rasierschaum Hemme II Bio-Caffeine&amp;Acai</t>
  </si>
  <si>
    <t xml:space="preserve">Speick Men Rasierschaum</t>
  </si>
  <si>
    <t xml:space="preserve">Aveo Men Fresh Energy Rasierschaum</t>
  </si>
  <si>
    <t xml:space="preserve">Balea Men Fresh Rasierschaum für normale Haut</t>
  </si>
  <si>
    <t xml:space="preserve">Elkos For Men Rasierschaum Fresh</t>
  </si>
  <si>
    <t xml:space="preserve">Florena Men Comfort Rasierschaum für normale Männerhaut</t>
  </si>
  <si>
    <t xml:space="preserve">Rasiergel</t>
  </si>
  <si>
    <t xml:space="preserve">Bevola Men Rasiergel Sensitiv für empfindliche Haut</t>
  </si>
  <si>
    <t xml:space="preserve">Bulldog Original Schäumendes Rasiergel</t>
  </si>
  <si>
    <t xml:space="preserve">Gilette Rasiergel Empfindliche Haut</t>
  </si>
  <si>
    <t xml:space="preserve">Isana Men Rasiergel Hydro, normale Haut</t>
  </si>
  <si>
    <t xml:space="preserve">L'Oréal Men Expert Rasiergel Hydra Sensitiv</t>
  </si>
  <si>
    <t xml:space="preserve">Nassrasierer Herren</t>
  </si>
  <si>
    <t xml:space="preserve">Gilette: Fusion5 Proglide</t>
  </si>
  <si>
    <t xml:space="preserve">Gilette: Skinguard</t>
  </si>
  <si>
    <t xml:space="preserve">Gilette: Mach3</t>
  </si>
  <si>
    <t xml:space="preserve">Gilette: Fusion5</t>
  </si>
  <si>
    <t xml:space="preserve">Aldi Nord:Biocura Mann Delta 6+Trimmer</t>
  </si>
  <si>
    <t xml:space="preserve">Aldi Süd:Ombia Razor for Men 6 Klingen</t>
  </si>
  <si>
    <t xml:space="preserve">Amazon: Salimo 5-Blade Men‘s Razor</t>
  </si>
  <si>
    <t xml:space="preserve">Rossmann: Isana Men Pace  6+</t>
  </si>
  <si>
    <t xml:space="preserve">Wilkinson Sword: Hydro 3</t>
  </si>
  <si>
    <t xml:space="preserve">Wilkinson Sword: Hypdro 5</t>
  </si>
  <si>
    <t xml:space="preserve">Aldi Nord:Biocura Mann Delta2 Sensitive</t>
  </si>
  <si>
    <t xml:space="preserve">Aldi Süd: Ombia Razor for Man 4-Klingen</t>
  </si>
  <si>
    <t xml:space="preserve">dm: Balea Men Precision 5 Flex-Pro</t>
  </si>
  <si>
    <t xml:space="preserve">Lidl: Cien Men Shark 5 Klingen</t>
  </si>
  <si>
    <t xml:space="preserve">Müller: Aveo Men 5+1 Klingen</t>
  </si>
  <si>
    <t xml:space="preserve">Rossmann: Isana Men Pace 4</t>
  </si>
  <si>
    <t xml:space="preserve">Wilkinson Sword: Protector 3</t>
  </si>
  <si>
    <t xml:space="preserve">Schweinenackensteaks</t>
  </si>
  <si>
    <t xml:space="preserve">Schweinnackensteaks</t>
  </si>
  <si>
    <t xml:space="preserve">Pichler Biometzgerei Bio-Schweinnackensteak</t>
  </si>
  <si>
    <t xml:space="preserve">Dennree Köningshofer: Bio-Schweine-Nackensteaks</t>
  </si>
  <si>
    <t xml:space="preserve">Purland: Nacken-/Kammkotlett vom Schwein</t>
  </si>
  <si>
    <t xml:space="preserve">Gut &amp; Günstig: Nackenkotelett vom Schwein</t>
  </si>
  <si>
    <t xml:space="preserve">Landjunker: Schweinnackenkotelett</t>
  </si>
  <si>
    <t xml:space="preserve">Mühlenhof: Schwein-Nackensteaks</t>
  </si>
  <si>
    <t xml:space="preserve">Real: Schweine Nackensteak natur</t>
  </si>
  <si>
    <t xml:space="preserve">Aldi Nord meine Metzgerei: Frisches Schweinenackenkotelett</t>
  </si>
  <si>
    <t xml:space="preserve">Fotobuch</t>
  </si>
  <si>
    <t xml:space="preserve">Lidl/Picanova Fotobuch</t>
  </si>
  <si>
    <t xml:space="preserve">Aldi Foto: Fotobuch</t>
  </si>
  <si>
    <t xml:space="preserve">Saal Digital Fotoservice: Fotobuch</t>
  </si>
  <si>
    <t xml:space="preserve">Saal</t>
  </si>
  <si>
    <t xml:space="preserve">Rossmann Fotowelt: Fotobuch</t>
  </si>
  <si>
    <t xml:space="preserve">Smartwatches und Fitnes­stra­cker 2019-2020</t>
  </si>
  <si>
    <t xml:space="preserve">Apple: Watch Series 5 Aluminium 44mm</t>
  </si>
  <si>
    <t xml:space="preserve">Garmin: Forerunner 245 Music</t>
  </si>
  <si>
    <t xml:space="preserve">Garmin: Vivoactive 4</t>
  </si>
  <si>
    <t xml:space="preserve">Online-Fitness­studios 09/2020</t>
  </si>
  <si>
    <t xml:space="preserve">Gymondo</t>
  </si>
  <si>
    <t xml:space="preserve">Online-Fitness­studios 09/2021</t>
  </si>
  <si>
    <t xml:space="preserve">Fitnessraum.de</t>
  </si>
  <si>
    <t xml:space="preserve">Mehl 09/2020</t>
  </si>
  <si>
    <t xml:space="preserve">Mehl Type 1050</t>
  </si>
  <si>
    <t xml:space="preserve">Bio Weizenmehl Type 1050</t>
  </si>
  <si>
    <t xml:space="preserve">dm Bio Weizenmehl Type 1050</t>
  </si>
  <si>
    <t xml:space="preserve">Ener Bio Dinkelmehl Type 1050</t>
  </si>
  <si>
    <t xml:space="preserve">Goldähren Dinkelmehl Type 1050</t>
  </si>
  <si>
    <t xml:space="preserve">K-Bio Weizenmehl Type 1050</t>
  </si>
  <si>
    <t xml:space="preserve">Aurora Weizenmehl Type 1050</t>
  </si>
  <si>
    <t xml:space="preserve">Basic Weizenmehl Type 1050</t>
  </si>
  <si>
    <t xml:space="preserve">Burgermühle Weizenmehl Type 1050</t>
  </si>
  <si>
    <t xml:space="preserve">Campo Verde Weizenmehl Type 1050 demeter</t>
  </si>
  <si>
    <t xml:space="preserve">Mehl Type 1059</t>
  </si>
  <si>
    <t xml:space="preserve">Dennree Weizenmehl Type 1050</t>
  </si>
  <si>
    <t xml:space="preserve">Mehl Type 405, 550, 630</t>
  </si>
  <si>
    <t xml:space="preserve">Anatura Dinkelmehl Type 630</t>
  </si>
  <si>
    <t xml:space="preserve">Anterdorfer Weizenmehl Type 550, Biokreis</t>
  </si>
  <si>
    <t xml:space="preserve">Aurora Dinkelmehl Type 630</t>
  </si>
  <si>
    <t xml:space="preserve">Bauckhof Weizenmehl Type 405, Demeter</t>
  </si>
  <si>
    <t xml:space="preserve">Belbake Dinkelmehl Type 630</t>
  </si>
  <si>
    <t xml:space="preserve">Bio Bio Weizenmehl Type 550</t>
  </si>
  <si>
    <t xml:space="preserve">Campo Verde Dinkelmehl Type 630, Demeter</t>
  </si>
  <si>
    <t xml:space="preserve">Dennree Dinkelmehl Type 630</t>
  </si>
  <si>
    <t xml:space="preserve">dm Bio Dinkelmehl Type 630m Naturland</t>
  </si>
  <si>
    <t xml:space="preserve">Globus Qualitätsweizenmehl Type 405</t>
  </si>
  <si>
    <t xml:space="preserve">Goldähren Qualitätsweizenmehl Type 405</t>
  </si>
  <si>
    <t xml:space="preserve">Gut &amp; Günstig: Dinkelmehl Type 630</t>
  </si>
  <si>
    <t xml:space="preserve">Ja! Dinkelmehl Type 630</t>
  </si>
  <si>
    <t xml:space="preserve">Jeden Tag Weizenmehl Type 405</t>
  </si>
  <si>
    <t xml:space="preserve">Kathi Weizenmehl Type 405</t>
  </si>
  <si>
    <t xml:space="preserve">Kornmühle Dinkelmehl 630</t>
  </si>
  <si>
    <t xml:space="preserve">Küchenstolz Qualitäts-Weizenmehl Type 405</t>
  </si>
  <si>
    <t xml:space="preserve">Schapfenmühle Dinkelmehl Type 630</t>
  </si>
  <si>
    <t xml:space="preserve">Share Bio-Weizenmehl Type 630</t>
  </si>
  <si>
    <t xml:space="preserve">Spielberger Mühle Dinkelmehl Type 630, Demeter</t>
  </si>
  <si>
    <t xml:space="preserve">Tegut Weizenmehl Type 550</t>
  </si>
  <si>
    <t xml:space="preserve">Penny Weizenmehl Type 550</t>
  </si>
  <si>
    <t xml:space="preserve">Rosenmehl Weizenmehl Type 405</t>
  </si>
  <si>
    <t xml:space="preserve">Vollkornmehl</t>
  </si>
  <si>
    <t xml:space="preserve">Basic Dinkelvollkorn, Bioland</t>
  </si>
  <si>
    <t xml:space="preserve">Belbake Bio Weizenmehl Vollkorn, Bioland</t>
  </si>
  <si>
    <t xml:space="preserve">Diamant Weizenmehl Vollkorn</t>
  </si>
  <si>
    <t xml:space="preserve">Edeka Bio Weizenvollkonrmehl</t>
  </si>
  <si>
    <t xml:space="preserve">Tortelloni 09/2020</t>
  </si>
  <si>
    <t xml:space="preserve">Tortelloni Ricotta&amp;Spinat</t>
  </si>
  <si>
    <t xml:space="preserve">Hilcano: Ricotta a Spinaci Tortelloni mit Pinienkernen</t>
  </si>
  <si>
    <t xml:space="preserve">Rewe Beste Wahl: Spinat-Ricotta Tortelloni</t>
  </si>
  <si>
    <t xml:space="preserve">Pasta Nuova: Frische Tortelloni mit Ricotta, Bio</t>
  </si>
  <si>
    <t xml:space="preserve">Lidl Chef select: Tortelloni Ricotta&amp;Pinat</t>
  </si>
  <si>
    <t xml:space="preserve">Tortolloni Käse</t>
  </si>
  <si>
    <t xml:space="preserve">Rewe Bio: Tortelloni Käse-Kräuter, Bio</t>
  </si>
  <si>
    <t xml:space="preserve">Aldi Süd Cucina: Tortelloni Käse</t>
  </si>
  <si>
    <t xml:space="preserve">Edeka Gut und günstig: Tortelloni mit Käse</t>
  </si>
  <si>
    <t xml:space="preserve">Aldi Nord D‘Antelli: Frische Tortelloni gefüllt mit Käse</t>
  </si>
  <si>
    <t xml:space="preserve">Tortelloni Rindfleisch</t>
  </si>
  <si>
    <t xml:space="preserve">Rewe Beste Wahl Rindfleisch Tortelloni</t>
  </si>
  <si>
    <t xml:space="preserve">Steinhaus: Fleisch-Tortelloni</t>
  </si>
  <si>
    <t xml:space="preserve">Edeka Gut und günstig: Tortelloni mit Rindfleisch</t>
  </si>
  <si>
    <t xml:space="preserve">Aldi Süd Cucina: Tortelloni Fleisch</t>
  </si>
  <si>
    <t xml:space="preserve">Reinigungsmilch 10/2020</t>
  </si>
  <si>
    <t xml:space="preserve">Reinigungsmilch, Naturkosmetik</t>
  </si>
  <si>
    <t xml:space="preserve">Alterra Deluxe Reinigungsmild Orchidee</t>
  </si>
  <si>
    <t xml:space="preserve">Alverde Reinigungsmilch Bio Wildrose</t>
  </si>
  <si>
    <t xml:space="preserve">Alviana Reinigungsmilch Wildrose</t>
  </si>
  <si>
    <t xml:space="preserve">Birkenstock Natural Skin Care Velvet Cleansing Milk</t>
  </si>
  <si>
    <t xml:space="preserve">Blütezeit Milde Reinigungsmilch</t>
  </si>
  <si>
    <t xml:space="preserve">Budni/Edeka</t>
  </si>
  <si>
    <t xml:space="preserve">Cattier Sanfte Reinigungsmilch Augen und Gesicht</t>
  </si>
  <si>
    <t xml:space="preserve">CMD Rio De Coco Sanfte Reinigungsmilch</t>
  </si>
  <si>
    <t xml:space="preserve">Conature Reinigung-Milch Wildrose</t>
  </si>
  <si>
    <t xml:space="preserve">Dr. Hauschka Reinigungsmilch</t>
  </si>
  <si>
    <t xml:space="preserve">I+M Freistil Sensitiv Reinigungsmilch Aloe Vera Jobjoa</t>
  </si>
  <si>
    <t xml:space="preserve">Lavera basis Sensitiv Reinigungsmilch Bio Aloe Vera und Bio Sheabutter</t>
  </si>
  <si>
    <t xml:space="preserve">Logona (moisture) Reichhaltige Reinigungsmilch Bio-Damaszener rose</t>
  </si>
  <si>
    <t xml:space="preserve">Martin Gebhardt Rose Cleaner</t>
  </si>
  <si>
    <t xml:space="preserve">N.A.E. Purezza Pflegende Reinigungsmilch</t>
  </si>
  <si>
    <t xml:space="preserve">Primavera Erfrischende Reinigungsmilch Bio Neroli&amp;Bio Cassis</t>
  </si>
  <si>
    <t xml:space="preserve">Pure Harmony Reinigungsmilch Bio Rose</t>
  </si>
  <si>
    <t xml:space="preserve">Santaverde Aloe Vera Cleansing Emulsion</t>
  </si>
  <si>
    <t xml:space="preserve">Terra Naturi Reinigungsmilch Aloe Vera</t>
  </si>
  <si>
    <t xml:space="preserve">Weleda 2in1 Erfrischende Reinigung</t>
  </si>
  <si>
    <t xml:space="preserve">Reinigungsmilch</t>
  </si>
  <si>
    <t xml:space="preserve">Annemarie Börling L.L Regenerative Sanfte Reinigungsmilch</t>
  </si>
  <si>
    <t xml:space="preserve">Belea Sanfte Reinigungsmilch</t>
  </si>
  <si>
    <t xml:space="preserve">Bevola Sanfte Reinigungsmilch</t>
  </si>
  <si>
    <t xml:space="preserve">Cien Sanfte Reinigungsmilch</t>
  </si>
  <si>
    <t xml:space="preserve">CV Cadea Vera Hydro Sanfte Reinigungsmilch</t>
  </si>
  <si>
    <t xml:space="preserve">Elkos Cadea Vera Hydro Sanfte Reinigungsmilch</t>
  </si>
  <si>
    <t xml:space="preserve">Isana Milde Reinigungsmilch</t>
  </si>
  <si>
    <t xml:space="preserve">Today Reinigungsmilch Sanft</t>
  </si>
  <si>
    <t xml:space="preserve">Yven: Sanfte Reinigungmilch</t>
  </si>
  <si>
    <t xml:space="preserve">Eucerin: Dermato Clean Reinigungsmilch</t>
  </si>
  <si>
    <t xml:space="preserve">Garnier Skin Active Beruhigende Reinigungsmilch Rosenwasser</t>
  </si>
  <si>
    <t xml:space="preserve">Shisara Face Sanfte Reingungsmilch</t>
  </si>
  <si>
    <t xml:space="preserve">Lacura Reinigungsmilch Classic</t>
  </si>
  <si>
    <t xml:space="preserve">Spinat 10/2020</t>
  </si>
  <si>
    <t xml:space="preserve">Bio-TK-Spinat</t>
  </si>
  <si>
    <t xml:space="preserve">Alnatura Blattspinat</t>
  </si>
  <si>
    <t xml:space="preserve">K-Bio Blattspinat</t>
  </si>
  <si>
    <t xml:space="preserve">TK Blattspinat</t>
  </si>
  <si>
    <t xml:space="preserve">Bofrost Blattspinat</t>
  </si>
  <si>
    <t xml:space="preserve">Erntekrone Blattspinat</t>
  </si>
  <si>
    <t xml:space="preserve">Haferflocken 10/2020</t>
  </si>
  <si>
    <t xml:space="preserve">Bio-Haferflocken</t>
  </si>
  <si>
    <t xml:space="preserve">Alnatura Haferflocken extra zart, Bioland</t>
  </si>
  <si>
    <t xml:space="preserve">Campo Verde Haferflocken Zartblatt, Demeter</t>
  </si>
  <si>
    <t xml:space="preserve">Davert Kleinblatt Haferflocken, Bioland</t>
  </si>
  <si>
    <t xml:space="preserve">Ener Bio Haferflocken, Kleinblatt</t>
  </si>
  <si>
    <t xml:space="preserve">Kölln Bio Haferflocken zart</t>
  </si>
  <si>
    <t xml:space="preserve">Reformhaus Haferflocken Zartblatt</t>
  </si>
  <si>
    <t xml:space="preserve">Dennree Haferflocken Zartblatt</t>
  </si>
  <si>
    <t xml:space="preserve">dm Bio Haferflocken Kleinblatt</t>
  </si>
  <si>
    <t xml:space="preserve">Spielberger Mühle Zartblatt Haferflocken</t>
  </si>
  <si>
    <t xml:space="preserve">Haferflocken</t>
  </si>
  <si>
    <t xml:space="preserve">Crowfield Haferflocken zart</t>
  </si>
  <si>
    <t xml:space="preserve">Globus Zarte Haferflocken</t>
  </si>
  <si>
    <t xml:space="preserve">Tegut Vollkorn Haferflocken, zart</t>
  </si>
  <si>
    <t xml:space="preserve">Wurzener Haferflocken, zart</t>
  </si>
  <si>
    <t xml:space="preserve">Ja! Zarte Haferflocken</t>
  </si>
  <si>
    <t xml:space="preserve">Bastelkleber</t>
  </si>
  <si>
    <t xml:space="preserve">Gut &amp; Günstig Klebe Stift</t>
  </si>
  <si>
    <t xml:space="preserve">Gutenberg Gummierstift Kristall-Gummi</t>
  </si>
  <si>
    <t xml:space="preserve">Korrektur Klebestift</t>
  </si>
  <si>
    <t xml:space="preserve">Globus</t>
  </si>
  <si>
    <t xml:space="preserve">Mucki Kinderkleber</t>
  </si>
  <si>
    <t xml:space="preserve">Pelijab Pelifix Stick</t>
  </si>
  <si>
    <t xml:space="preserve">Pritt Bastelkleber</t>
  </si>
  <si>
    <t xml:space="preserve">Stylex Klebestift</t>
  </si>
  <si>
    <t xml:space="preserve">Uhu Bastelkleber Tube</t>
  </si>
  <si>
    <t xml:space="preserve">Uhu Stick Klebestift</t>
  </si>
  <si>
    <t xml:space="preserve">Vivess Alleskleber</t>
  </si>
  <si>
    <t xml:space="preserve">Coccoine Klebesstift Mandeldurfta</t>
  </si>
  <si>
    <t xml:space="preserve">Kores Klebestift Eco</t>
  </si>
  <si>
    <t xml:space="preserve">Pritt Orignina Klebestift</t>
  </si>
  <si>
    <t xml:space="preserve">Schreibwelt Klebestift</t>
  </si>
  <si>
    <t xml:space="preserve">Stranger Bastelkleber</t>
  </si>
  <si>
    <t xml:space="preserve">Tesa Stick</t>
  </si>
  <si>
    <t xml:space="preserve">Bettdecken</t>
  </si>
  <si>
    <t xml:space="preserve">Allnatura-Lyoncell-Duo-Bettdecke „Lyovita“</t>
  </si>
  <si>
    <t xml:space="preserve">Billerbek Basic 520 Alcando Uno Übergangs-/Ganzjahresdecke</t>
  </si>
  <si>
    <t xml:space="preserve">Centa Star Royal Duo-Leicht Ganzjahresdecke</t>
  </si>
  <si>
    <t xml:space="preserve">Elza Tencel Duo Steppbett</t>
  </si>
  <si>
    <t xml:space="preserve">Hoefel Klimacontrol Fair Ganzjahresdecke</t>
  </si>
  <si>
    <t xml:space="preserve">IKEA Stjönbräcka Bettdecke warm</t>
  </si>
  <si>
    <t xml:space="preserve">Irisette Tencel Steppbett Mono</t>
  </si>
  <si>
    <t xml:space="preserve">Bettdecken kbA</t>
  </si>
  <si>
    <t xml:space="preserve">Paradies Hibea Bio Ganzjahresbettdecke, kbA</t>
  </si>
  <si>
    <t xml:space="preserve">Purnatour Tencel Lycocell Bettdecke Ganzjahr/Übergang. KbA</t>
  </si>
  <si>
    <t xml:space="preserve">Schlafstil Faserduodecker F300 Normal</t>
  </si>
  <si>
    <t xml:space="preserve">Schlafwelt Naturfaserbettdecken Tencel kbA, normal</t>
  </si>
  <si>
    <t xml:space="preserve">Traumina cube Faser Duo Steppbett WK3</t>
  </si>
  <si>
    <t xml:space="preserve">Türsicherungen 10/2020 - Querriegel</t>
  </si>
  <si>
    <t xml:space="preserve">Türsicherung</t>
  </si>
  <si>
    <t xml:space="preserve">Abus: Panzerriegel PR 2800</t>
  </si>
  <si>
    <t xml:space="preserve">Basi: PR 900 ZA Panzer-Riegelschloss</t>
  </si>
  <si>
    <t xml:space="preserve">Smarte Tür­schlösser 10/2020</t>
  </si>
  <si>
    <t xml:space="preserve">Smarte Tür­schlösser 10/2020 - Tür­schloss­antriebe ohne Schließ­zylinder</t>
  </si>
  <si>
    <t xml:space="preserve">eQ-3: Eqiva Bluetooth Smart Türschlossantrieb1</t>
  </si>
  <si>
    <t xml:space="preserve">Hörmann: Smartkey</t>
  </si>
  <si>
    <t xml:space="preserve">Hörmann: Smartkey mit BiSecur Gateway Lan/Wla</t>
  </si>
  <si>
    <t xml:space="preserve">Abus: Hometec Pro CFA 3000 inkl. Funkfernbedienung</t>
  </si>
  <si>
    <t xml:space="preserve">Ekey: Uno Fingerprint inkl. Eqiva Bluetooth Smart Türschlossantrieb</t>
  </si>
  <si>
    <t xml:space="preserve">Gewürze 10/2020 (Oregano, Majoran)</t>
  </si>
  <si>
    <t xml:space="preserve">Gewürze Oregano bio</t>
  </si>
  <si>
    <t xml:space="preserve">Azafran Oregano (MHD: 31.03.2023) bio</t>
  </si>
  <si>
    <t xml:space="preserve">Gewürze Oregano</t>
  </si>
  <si>
    <t xml:space="preserve">Bester Wahl Oregano gerebelt3)4) (MHD: 03.2023)</t>
  </si>
  <si>
    <t xml:space="preserve">Rewe Bio Oregano (MHD: 03.2023)</t>
  </si>
  <si>
    <t xml:space="preserve">Gewürzmühle Brecht Oregano gerebelt5)(MHD: 02.2022)</t>
  </si>
  <si>
    <t xml:space="preserve">Herbaria Oregano Aus Rheinland-Pfalz6)(MHD: 03.2024)</t>
  </si>
  <si>
    <t xml:space="preserve">Lebensbaum Oregano gerebelt und getrocknet (MHD: 02.2023)</t>
  </si>
  <si>
    <t xml:space="preserve">Netto Markendiscount Carat Oregano gerebelt (MHD: 02.2023)</t>
  </si>
  <si>
    <t xml:space="preserve">Gewürze Majoran bio</t>
  </si>
  <si>
    <t xml:space="preserve">Lebensbaum Majoran gerebelt und  getrocknet1)(MHD: 02.2023 bio</t>
  </si>
  <si>
    <t xml:space="preserve">Gewürze Majoran</t>
  </si>
  <si>
    <t xml:space="preserve">Rewe Beste Wahl Majoran gerebelt2)(MHD: 04.2023)</t>
  </si>
  <si>
    <t xml:space="preserve">Hartkorn Majoran gerebelt (MHD: 2023)</t>
  </si>
  <si>
    <t xml:space="preserve">Penny Majoran gerebelt4)(MHD: 04.2023)</t>
  </si>
  <si>
    <t xml:space="preserve">Gewürzkontor Gewürze aus aller WeltMajoran gerebelt (MHD: 03.2023)</t>
  </si>
  <si>
    <t xml:space="preserve">Alnatura Majoran gerebelt  (MHD: 12.2022) bio</t>
  </si>
  <si>
    <t xml:space="preserve">BioWagner Majoran gerebelt  (MHD: 2023)?</t>
  </si>
  <si>
    <t xml:space="preserve">Rotkohl</t>
  </si>
  <si>
    <t xml:space="preserve">Apfel-Rotkohl Tiefkühl</t>
  </si>
  <si>
    <t xml:space="preserve">Iglu Apfel-Roth</t>
  </si>
  <si>
    <t xml:space="preserve">11/2020</t>
  </si>
  <si>
    <t xml:space="preserve">Apfelrotkohl mit 7% Apfelstücken</t>
  </si>
  <si>
    <t xml:space="preserve">Bofrost: Apfel-Rotkohl</t>
  </si>
  <si>
    <t xml:space="preserve">Eismann: Apfelrotkohl</t>
  </si>
  <si>
    <t xml:space="preserve">Apfel Rotkohl, bio</t>
  </si>
  <si>
    <t xml:space="preserve">Apfel-Rotkohl</t>
  </si>
  <si>
    <t xml:space="preserve">HAK: Rotkohl mit Apfelstückchen</t>
  </si>
  <si>
    <t xml:space="preserve">Leuchtenberg: Apfel-Rotkohl mit Apfelstückchen</t>
  </si>
  <si>
    <t xml:space="preserve">Rewe Bio: Apfelrotkohl, Bio</t>
  </si>
  <si>
    <t xml:space="preserve">Hengstenberg Mildessa: Apfelrotkohl</t>
  </si>
  <si>
    <t xml:space="preserve">Alnatura: Rotkohl, Bio</t>
  </si>
  <si>
    <t xml:space="preserve">Lifl Freshona: Delikatess Rotkohl</t>
  </si>
  <si>
    <t xml:space="preserve">Campo Verde Delikatess Rotkohl, bio</t>
  </si>
  <si>
    <t xml:space="preserve">Kaufland K-Bio: Delikatess Rotkohl, bio</t>
  </si>
  <si>
    <t xml:space="preserve">Tiefkühlpizza 11/2020</t>
  </si>
  <si>
    <t xml:space="preserve">Tiefkühlpizza Salami, bio</t>
  </si>
  <si>
    <t xml:space="preserve">Alnatura Pizza Salami</t>
  </si>
  <si>
    <t xml:space="preserve">Biopolar Pizza Salame</t>
  </si>
  <si>
    <t xml:space="preserve">Dennree Al Forno Pizza Salami</t>
  </si>
  <si>
    <t xml:space="preserve">Heisszeit Pizza Salami</t>
  </si>
  <si>
    <t xml:space="preserve">BioTropic</t>
  </si>
  <si>
    <t xml:space="preserve">Tiefkühlpizza Salami</t>
  </si>
  <si>
    <t xml:space="preserve">Eismann: Pizza Salami, 2 Stück</t>
  </si>
  <si>
    <t xml:space="preserve">Pizza Ah Steinofenpizza, 3 Stück</t>
  </si>
  <si>
    <t xml:space="preserve">Dr. Oetker Ristorante Pizza Salame</t>
  </si>
  <si>
    <t xml:space="preserve">Gustavo Gusto Pizza Salame</t>
  </si>
  <si>
    <t xml:space="preserve">Gut &amp; Günstig: Edelsalami Steinofen-Pizza, 3 Stück</t>
  </si>
  <si>
    <t xml:space="preserve">K-Classic Pizza aus dem Steinofen Edel-Salami</t>
  </si>
  <si>
    <t xml:space="preserve">Mondo Italiano Steinofen Pizza Edelsalami</t>
  </si>
  <si>
    <t xml:space="preserve">Original Wagnerpizza Steinofen Salami</t>
  </si>
  <si>
    <t xml:space="preserve">Elektrische Zahnbürsten</t>
  </si>
  <si>
    <t xml:space="preserve">Philips: Sonicare 9300 Diamond Clean Smart</t>
  </si>
  <si>
    <t xml:space="preserve">12/2020</t>
  </si>
  <si>
    <t xml:space="preserve">Braun Oral-B: Genius X 20000N</t>
  </si>
  <si>
    <t xml:space="preserve">Braun Oral-B: Pro 900 Sensi Ultra Thin</t>
  </si>
  <si>
    <t xml:space="preserve">Edel + White: Sonic Generation 8 Winner</t>
  </si>
  <si>
    <t xml:space="preserve">Dontodent Akku-Zahnbürste Active Professional</t>
  </si>
  <si>
    <t xml:space="preserve">Silk'n: SonicSmile</t>
  </si>
  <si>
    <t xml:space="preserve">Braun Oral-B: Pro 2 2000N</t>
  </si>
  <si>
    <t xml:space="preserve">Budnident Akku Zahnbürste Total Clean Professional</t>
  </si>
  <si>
    <t xml:space="preserve">Curaprox: Hydrosonic Easy</t>
  </si>
  <si>
    <t xml:space="preserve">Philips: Sonicare 7300 ExpertClean</t>
  </si>
  <si>
    <t xml:space="preserve">Braun Oral-B: Pro 700 Tiefenreinigung</t>
  </si>
  <si>
    <t xml:space="preserve">Grundig: Schallzahnbürste</t>
  </si>
  <si>
    <t xml:space="preserve">Sensident Akku-Zahnbürste Perfect Clean Professional</t>
  </si>
  <si>
    <t xml:space="preserve">Dontodent Schall-Zahnbürste Sonic Power</t>
  </si>
  <si>
    <t xml:space="preserve">Happybrush: Rotierende Zahnbürste</t>
  </si>
  <si>
    <t xml:space="preserve">Solimo Rechargeable Toothbrush</t>
  </si>
  <si>
    <t xml:space="preserve">Bitterschokolade 12/2020</t>
  </si>
  <si>
    <t xml:space="preserve">Bitterschokolade</t>
  </si>
  <si>
    <t xml:space="preserve">Hachez: Edle Bitter</t>
  </si>
  <si>
    <t xml:space="preserve">Lindt Excellence: Edelbitter mild</t>
  </si>
  <si>
    <t xml:space="preserve">Aldi Moser Roth: Edel Bitter</t>
  </si>
  <si>
    <t xml:space="preserve">Merci: Edelbitter</t>
  </si>
  <si>
    <t xml:space="preserve">Naturata: Brasilien Feinbitter, Bio</t>
  </si>
  <si>
    <t xml:space="preserve">Edeka: Schweizer Edel Zartbitter Schokolade</t>
  </si>
  <si>
    <t xml:space="preserve">Lidl J. D. Gross: Ecuador</t>
  </si>
  <si>
    <t xml:space="preserve">Schweizer Edel-Zartbitter Schokolade</t>
  </si>
  <si>
    <t xml:space="preserve">Gepa: Grand Noir Zarte Bitter, Bio</t>
  </si>
  <si>
    <t xml:space="preserve">Ritter Sport Kakaoklasse: Die Kräftige</t>
  </si>
  <si>
    <t xml:space="preserve">Vivani: Edel Bitter, Bio</t>
  </si>
  <si>
    <t xml:space="preserve">Schwarze Herren Schokolade: Edelbitter</t>
  </si>
  <si>
    <t xml:space="preserve">Sarotti No. 1: Edelbitter</t>
  </si>
  <si>
    <t xml:space="preserve">Handmixer 12/2020</t>
  </si>
  <si>
    <t xml:space="preserve">Handmixer</t>
  </si>
  <si>
    <t xml:space="preserve">Bosch: Clever Mixx MFQ24200</t>
  </si>
  <si>
    <t xml:space="preserve">Krups: 3Mix 7000 F60814</t>
  </si>
  <si>
    <t xml:space="preserve">Krups: 3Mix 7000 F60858</t>
  </si>
  <si>
    <t xml:space="preserve">Philips: Viva Collection HR3741/00</t>
  </si>
  <si>
    <t xml:space="preserve">WMF: Kult X Handmixer Edition</t>
  </si>
  <si>
    <t xml:space="preserve">Zwieback 12/2020</t>
  </si>
  <si>
    <t xml:space="preserve">Zwieback</t>
  </si>
  <si>
    <t xml:space="preserve">Brand: Der Markenzwieback</t>
  </si>
  <si>
    <t xml:space="preserve">Brand: Der Vollkornzwieback</t>
  </si>
  <si>
    <t xml:space="preserve">Burger Zwieback</t>
  </si>
  <si>
    <t xml:space="preserve">Goldähren Zwieback</t>
  </si>
  <si>
    <t xml:space="preserve">Grafschafter Zwieback</t>
  </si>
  <si>
    <t xml:space="preserve">Gut &amp; Günstig: Zwieback</t>
  </si>
  <si>
    <t xml:space="preserve">Jeden Tag Zwieback</t>
  </si>
  <si>
    <t xml:space="preserve">Neukircher Classic Zwieback</t>
  </si>
  <si>
    <t xml:space="preserve">Praum Knuspriger Zwieback</t>
  </si>
  <si>
    <t xml:space="preserve">Buitoni Klassik Zwieback</t>
  </si>
  <si>
    <t xml:space="preserve">Bio-Zwieback</t>
  </si>
  <si>
    <t xml:space="preserve">Campo Verde Dinkel Zwieback ungesüßt Demeter</t>
  </si>
  <si>
    <t xml:space="preserve">Naturata Weizen Zwieback ungesüßt Demeter</t>
  </si>
  <si>
    <t xml:space="preserve">Sommer Vollkorn Zwieback Weizen ungesüßt Demeter</t>
  </si>
  <si>
    <t xml:space="preserve">Burger Bio Zwieback</t>
  </si>
  <si>
    <t xml:space="preserve">Toastbrot 01/2021</t>
  </si>
  <si>
    <t xml:space="preserve">Bio-Toastbrot</t>
  </si>
  <si>
    <t xml:space="preserve">Beumer &amp; Lutum Bio Toastbrot Weizenvollkorn</t>
  </si>
  <si>
    <t xml:space="preserve">01/2021</t>
  </si>
  <si>
    <t xml:space="preserve">Vollkorn Toast</t>
  </si>
  <si>
    <t xml:space="preserve">Goldähren Vollkorn Toast</t>
  </si>
  <si>
    <t xml:space="preserve">Golden Toast Vollkorn Toast</t>
  </si>
  <si>
    <t xml:space="preserve">Grafschafter Vollkorn Toast</t>
  </si>
  <si>
    <t xml:space="preserve">Harry Vollkorn Toast</t>
  </si>
  <si>
    <t xml:space="preserve">Jeden Tag Vollkorn Toast</t>
  </si>
  <si>
    <t xml:space="preserve">K-Klassik Vollkorn Toast</t>
  </si>
  <si>
    <t xml:space="preserve">Kornmühle Vollkorn Toast</t>
  </si>
  <si>
    <t xml:space="preserve">Goldblume Vollkorn Toast</t>
  </si>
  <si>
    <t xml:space="preserve">Gut &amp; Günstig: Vollkorn Toast</t>
  </si>
  <si>
    <t xml:space="preserve">Vollkorn Sandwich</t>
  </si>
  <si>
    <t xml:space="preserve">Flüssigseife 01/2021</t>
  </si>
  <si>
    <t xml:space="preserve">Flüssigseife, zertifizierte Naturkosmetik</t>
  </si>
  <si>
    <t xml:space="preserve">Alterra Cremeseife Weisser Tee&amp;Bio Limette</t>
  </si>
  <si>
    <t xml:space="preserve">Alverde Flüssigseife Bio-Lavendel Bio-Malve</t>
  </si>
  <si>
    <t xml:space="preserve">Alviana Flüssifseife Bio-Limette</t>
  </si>
  <si>
    <t xml:space="preserve">Bioturm Hand Wasch Schaum</t>
  </si>
  <si>
    <t xml:space="preserve">Cosnature Hydro-Hand-Seife Wasserlilie</t>
  </si>
  <si>
    <t xml:space="preserve">Eubiona Sensitive Flüssigseife</t>
  </si>
  <si>
    <t xml:space="preserve">i+m Fair Edition CBM Spenderseife</t>
  </si>
  <si>
    <t xml:space="preserve">Lavera Frische Pflegeseife</t>
  </si>
  <si>
    <t xml:space="preserve">Organic Shop Viramn Hand Soap Granatschmuck</t>
  </si>
  <si>
    <t xml:space="preserve">Sante Family Flüssigseife Bio-Aloe&amp;Limette</t>
  </si>
  <si>
    <t xml:space="preserve">Sodason Lavendel&amp;Olive Milde Pflanzenseife, flüssig</t>
  </si>
  <si>
    <t xml:space="preserve">Sonett Handseife Citrus</t>
  </si>
  <si>
    <t xml:space="preserve">Terra Naturi Happy Lime Flüssigseife</t>
  </si>
  <si>
    <t xml:space="preserve">Urtekram Hand Wash Spice Orange Blossom</t>
  </si>
  <si>
    <t xml:space="preserve">Flüssigseife</t>
  </si>
  <si>
    <t xml:space="preserve">Jean&amp;Len Schaumseife Sensitv Hände Waschen!f</t>
  </si>
  <si>
    <t xml:space="preserve">L’Occitane Shea Lavendel Flüssigseife</t>
  </si>
  <si>
    <t xml:space="preserve">Natürlich Handwaschseife by Evita flüssig</t>
  </si>
  <si>
    <t xml:space="preserve">Share Handseife Limette&amp;Koriander</t>
  </si>
  <si>
    <t xml:space="preserve">Speick Original Flüssigseife</t>
  </si>
  <si>
    <t xml:space="preserve">Aveo Cremeseife Softcare, flüssig</t>
  </si>
  <si>
    <t xml:space="preserve">Balea Cremeseife Milch&amp;Honig</t>
  </si>
  <si>
    <t xml:space="preserve">Bevaola Flüssigseife Jasminblüte</t>
  </si>
  <si>
    <t xml:space="preserve">Budnicare Flüssigseife Meerestraum</t>
  </si>
  <si>
    <t xml:space="preserve">CD Handwaschlotion Avocado</t>
  </si>
  <si>
    <t xml:space="preserve">Cien Cremeseife Olive</t>
  </si>
  <si>
    <t xml:space="preserve">Delina Milde Seife Sensitiv, flüssig</t>
  </si>
  <si>
    <t xml:space="preserve">Duschdas Prickelnd Frisch Limette&amp;Minzduft Handseife</t>
  </si>
  <si>
    <t xml:space="preserve">Elcurina Milde Cremeseife Wasserlilie</t>
  </si>
  <si>
    <t xml:space="preserve">Elkos Body Flüssigseife Meerestraum</t>
  </si>
  <si>
    <t xml:space="preserve">Fa Sanft&amp;Pflegend Cremeseife Kokosnuss-Duft</t>
  </si>
  <si>
    <t xml:space="preserve">Frosch Reine Pflege Meeresmineralien Sensitiv Seife</t>
  </si>
  <si>
    <t xml:space="preserve">Handsan Cremeseife 100% Parfümfrei</t>
  </si>
  <si>
    <t xml:space="preserve">Isana Cremeseife Cream&amp;Care</t>
  </si>
  <si>
    <t xml:space="preserve">La Ligne Cremeseife</t>
  </si>
  <si>
    <t xml:space="preserve">Marcel’s Green Soap Handsoap Orange&amp;Jasmin, flüssig</t>
  </si>
  <si>
    <t xml:space="preserve">Natural Basics handseife White Tea&amp;Verbena</t>
  </si>
  <si>
    <t xml:space="preserve">Natuvell Hand Seife Aloe Vera</t>
  </si>
  <si>
    <t xml:space="preserve">Nivea Creme Soft Pflegeseife, flüssig</t>
  </si>
  <si>
    <t xml:space="preserve">Ombia Handseife Mandel, flüssig</t>
  </si>
  <si>
    <t xml:space="preserve">Pure&amp;Basic Verwöhnende Milch&amp;Honig, Cremeseiffe, flüssig</t>
  </si>
  <si>
    <t xml:space="preserve">Sebamed Hand Wasch-Gel Aktiv</t>
  </si>
  <si>
    <t xml:space="preserve">Today Flüssigseife Aqua</t>
  </si>
  <si>
    <t xml:space="preserve">Ökostrom 01/2021</t>
  </si>
  <si>
    <t xml:space="preserve">Ökostrom</t>
  </si>
  <si>
    <t xml:space="preserve">Cleverstrom 2021 Watergreen</t>
  </si>
  <si>
    <t xml:space="preserve">Stadtwerke Kleve GmbH</t>
  </si>
  <si>
    <t xml:space="preserve">grün.power light</t>
  </si>
  <si>
    <t xml:space="preserve">grün.power</t>
  </si>
  <si>
    <t xml:space="preserve">Guter Strom -Guter Preis</t>
  </si>
  <si>
    <t xml:space="preserve">Elektrizitätswerke Schönau</t>
  </si>
  <si>
    <t xml:space="preserve">Mein Münster:Strom</t>
  </si>
  <si>
    <t xml:space="preserve">Stadtwerke Münster</t>
  </si>
  <si>
    <t xml:space="preserve">Naturstrom Gold</t>
  </si>
  <si>
    <t xml:space="preserve">Naturstrom</t>
  </si>
  <si>
    <t xml:space="preserve">Ökostrom Aktiv</t>
  </si>
  <si>
    <t xml:space="preserve">Wemag</t>
  </si>
  <si>
    <t xml:space="preserve">Ökostrom aktiv HH</t>
  </si>
  <si>
    <t xml:space="preserve">Greenpeace Energy</t>
  </si>
  <si>
    <t xml:space="preserve">regio Öko+</t>
  </si>
  <si>
    <t xml:space="preserve">EVH Energieversorgung Halle</t>
  </si>
  <si>
    <t xml:space="preserve">Strom von Föhr inkl. 0,5 Sonnencent netto Förderanteil</t>
  </si>
  <si>
    <t xml:space="preserve">Strom von Föhr Vertrieb</t>
  </si>
  <si>
    <t xml:space="preserve">Wirklich Ökostrom</t>
  </si>
  <si>
    <t xml:space="preserve">Polarstern</t>
  </si>
  <si>
    <t xml:space="preserve">Lichtblick-Strom „Ökostrom Komfort“</t>
  </si>
  <si>
    <t xml:space="preserve">Lichtblick</t>
  </si>
  <si>
    <t xml:space="preserve">Sicher Strom</t>
  </si>
  <si>
    <t xml:space="preserve">Städische Werke Kassel</t>
  </si>
  <si>
    <t xml:space="preserve">Arzt­termin-Portale 01/2021</t>
  </si>
  <si>
    <t xml:space="preserve">Arzttermin-Portale</t>
  </si>
  <si>
    <t xml:space="preserve">KBV eTerminservice</t>
  </si>
  <si>
    <t xml:space="preserve">hilfreich</t>
  </si>
  <si>
    <t xml:space="preserve">Dr. Flex</t>
  </si>
  <si>
    <t xml:space="preserve">teilweise hilfreich</t>
  </si>
  <si>
    <t xml:space="preserve">Jameda</t>
  </si>
  <si>
    <t xml:space="preserve">Aufbackbrötchen 02/2021</t>
  </si>
  <si>
    <t xml:space="preserve">Aufbackbrötchen</t>
  </si>
  <si>
    <t xml:space="preserve">Slooow Bio Organic Bio Rusti</t>
  </si>
  <si>
    <t xml:space="preserve">02/2021</t>
  </si>
  <si>
    <t xml:space="preserve">Bio Krustenbrötchen auf Stein gebacken</t>
  </si>
  <si>
    <t xml:space="preserve">Grafschafter Bio Organsic Crustini</t>
  </si>
  <si>
    <t xml:space="preserve">Gut Bio Bio-Farmerkrusti</t>
  </si>
  <si>
    <t xml:space="preserve">Gut &amp; Günstig: Weizen-Brötchen zum Fertigbacken</t>
  </si>
  <si>
    <t xml:space="preserve">Grafschafter Unsere besten Weizenbrötchen</t>
  </si>
  <si>
    <t xml:space="preserve">K-Classic Baguette Brötchen</t>
  </si>
  <si>
    <t xml:space="preserve">Ja Baguette Brötchen</t>
  </si>
  <si>
    <t xml:space="preserve">Goldähren Brötchen</t>
  </si>
  <si>
    <t xml:space="preserve">Aufbackbrötchen, tiefgekühlt</t>
  </si>
  <si>
    <t xml:space="preserve">Main: bio Sonntags Krustis</t>
  </si>
  <si>
    <t xml:space="preserve">Copppenrath&amp;Wiese: Unsere Goldstücke Weizenbrötchen</t>
  </si>
  <si>
    <t xml:space="preserve">Golden Toast: Back mich Weizenbrötchen</t>
  </si>
  <si>
    <t xml:space="preserve">Bäckerbrötchen Art. 01882</t>
  </si>
  <si>
    <t xml:space="preserve">Fahrradträger für die Anhängerkupplung 02/2021</t>
  </si>
  <si>
    <t xml:space="preserve">Fahrradträger für die Anhängerkupplung</t>
  </si>
  <si>
    <t xml:space="preserve">Thule: Easy Fold XT2</t>
  </si>
  <si>
    <t xml:space="preserve">Eufab: Premium II Plus</t>
  </si>
  <si>
    <t xml:space="preserve">Oris: Traveller II</t>
  </si>
  <si>
    <t xml:space="preserve">Apps zur Medikamenteneinnahme 02/2021</t>
  </si>
  <si>
    <t xml:space="preserve">Apps zur Medikamenteneinnahme</t>
  </si>
  <si>
    <t xml:space="preserve">Mediteo</t>
  </si>
  <si>
    <t xml:space="preserve">Noventi Digital: Vimedi</t>
  </si>
  <si>
    <t xml:space="preserve">Noventi Health Care: Calmmy Apo</t>
  </si>
  <si>
    <t xml:space="preserve">Backup-Programme 20/2021</t>
  </si>
  <si>
    <t xml:space="preserve">Backup-Programme</t>
  </si>
  <si>
    <t xml:space="preserve">Acronis: True Image 2021 Essential</t>
  </si>
  <si>
    <t xml:space="preserve">Pragon: Backup&amp;Recovery Community Edition</t>
  </si>
  <si>
    <t xml:space="preserve">Nero: BackItUp 2020</t>
  </si>
  <si>
    <t xml:space="preserve">Aomei: Backupper 6.0 (Standard Editio)</t>
  </si>
  <si>
    <t xml:space="preserve">Novastor: NovaBackUp PC</t>
  </si>
  <si>
    <t xml:space="preserve">O6O Software DiskImage 15</t>
  </si>
  <si>
    <t xml:space="preserve">EaseUS: Todo Backup Free 12,5</t>
  </si>
  <si>
    <t xml:space="preserve">Langmeier: Backup 10 Essentials</t>
  </si>
  <si>
    <t xml:space="preserve">nein</t>
  </si>
  <si>
    <t xml:space="preserve">Backup-Programme: MacOS</t>
  </si>
  <si>
    <t xml:space="preserve">Frühstücksflakes 02/2021</t>
  </si>
  <si>
    <t xml:space="preserve">Frühstückflakes</t>
  </si>
  <si>
    <t xml:space="preserve">Crownfield Cornflakees</t>
  </si>
  <si>
    <t xml:space="preserve">Golden Breakfast Cornflakes</t>
  </si>
  <si>
    <t xml:space="preserve">gut &amp; Günstig: Cornflakes</t>
  </si>
  <si>
    <t xml:space="preserve">Knuserone Cornflakes</t>
  </si>
  <si>
    <t xml:space="preserve">Kronmühle Cornflakes</t>
  </si>
  <si>
    <t xml:space="preserve">gut &amp; Günstig: Flakes Classic</t>
  </si>
  <si>
    <t xml:space="preserve">Ja Cornflakes</t>
  </si>
  <si>
    <t xml:space="preserve">Jeden Tag Cornflakes</t>
  </si>
  <si>
    <t xml:space="preserve">K-Classic Cornflakes</t>
  </si>
  <si>
    <t xml:space="preserve">Kellogg’s Cornflakes</t>
  </si>
  <si>
    <t xml:space="preserve">Penny Cornflakes</t>
  </si>
  <si>
    <t xml:space="preserve">Seitenbacher Dinkelflakes</t>
  </si>
  <si>
    <t xml:space="preserve">Gesichtscreme 02/2021</t>
  </si>
  <si>
    <t xml:space="preserve">Gesichtscreme für trockene Haut</t>
  </si>
  <si>
    <t xml:space="preserve">Hildegard Braukmann Emnosie Mandelblüte Creme</t>
  </si>
  <si>
    <t xml:space="preserve">Isana 24 H Creme Reichhaltige Pflege</t>
  </si>
  <si>
    <t xml:space="preserve">Balea Reichhaltige Tagescreme</t>
  </si>
  <si>
    <t xml:space="preserve">Gesichtscreme Naturkosmetik</t>
  </si>
  <si>
    <t xml:space="preserve">Alterra Tagescreme Bio-Aloe-Vera&amp;Glescherwasser</t>
  </si>
  <si>
    <t xml:space="preserve">Alverde Sensitiv 24H Creme Bio-Hamamelis Bio Kamille</t>
  </si>
  <si>
    <t xml:space="preserve">Alviana Happy Rose 24h Creme Trockene Haut</t>
  </si>
  <si>
    <t xml:space="preserve">Cien Nature Sensitiv-Mandel Gesichtscreme 24h</t>
  </si>
  <si>
    <t xml:space="preserve">Lavera Basis Sensitiv Reichhaltige Feuchtigkeitscreme</t>
  </si>
  <si>
    <t xml:space="preserve">Logona Zellerneuerde Vitamincreme Bio-Avocado&amp;Vitamin E</t>
  </si>
  <si>
    <t xml:space="preserve">Martina Gebhard Rose Cream, Demeter</t>
  </si>
  <si>
    <t xml:space="preserve">N.A.E. Energia Beruhigende Tagescreme</t>
  </si>
  <si>
    <t xml:space="preserve">Sante Schützende 24H Feuchtigkeitscreme</t>
  </si>
  <si>
    <t xml:space="preserve">Terra Naturi Cold Cream Winterpflege</t>
  </si>
  <si>
    <t xml:space="preserve">Weleda Mandel Sensitiv Gesichtscreme</t>
  </si>
  <si>
    <t xml:space="preserve">Gesichtcremes 12/2019 &amp;09/2020 &amp;03/2021</t>
  </si>
  <si>
    <t xml:space="preserve">Gesichtscreme</t>
  </si>
  <si>
    <t xml:space="preserve">Nivea : Natural Blance Feuchtigkeitssspendende Tagespflege</t>
  </si>
  <si>
    <t xml:space="preserve">Alviana : Feuchtigkeitsfluid Bio-Aloe Vera</t>
  </si>
  <si>
    <t xml:space="preserve">Alverde: Aqua 24 Hyaluron Hydro Cremecel Meeresalge</t>
  </si>
  <si>
    <t xml:space="preserve">Alterra: Hydrotagescreme Bio-Ttraube&amp;Bio Weißer Tee</t>
  </si>
  <si>
    <t xml:space="preserve">Hildegard Braukmann: Professoinal Plus Balance Creme Fluid</t>
  </si>
  <si>
    <t xml:space="preserve">Sante: Erfrischende Feuchtigkeitspflege mit Hydro Effekt</t>
  </si>
  <si>
    <t xml:space="preserve">Lavera: Basis Sensitiv Feuchtigkeitscreme</t>
  </si>
  <si>
    <t xml:space="preserve">Weleda: Iris Erfrischende Feuchtigkeitspflege</t>
  </si>
  <si>
    <t xml:space="preserve">Tagescreme mit UV-Schutz</t>
  </si>
  <si>
    <t xml:space="preserve">dm Balea: Feuchtigkeitsspende Tagescreme</t>
  </si>
  <si>
    <t xml:space="preserve">03/2021</t>
  </si>
  <si>
    <t xml:space="preserve">Nivea: Erfrischende Tagecreme</t>
  </si>
  <si>
    <t xml:space="preserve">The Body Shop Aloe Soothing Moisture Lotion</t>
  </si>
  <si>
    <t xml:space="preserve">Yves Roche: Hydra Vegetale Schützende Feuchtigkeits-Creme</t>
  </si>
  <si>
    <t xml:space="preserve">Veggie Hack 03/2021</t>
  </si>
  <si>
    <t xml:space="preserve">Veggie Hack, bio</t>
  </si>
  <si>
    <t xml:space="preserve">Bertyn Premium Seitan Veggie Hack, vegan</t>
  </si>
  <si>
    <t xml:space="preserve">Like Meat Like Hack aus Soja, vegan</t>
  </si>
  <si>
    <t xml:space="preserve">Lord of Tofu-Tofu Hack, vegan</t>
  </si>
  <si>
    <t xml:space="preserve">Real Quality Bio-Tofu-Hack, vegan</t>
  </si>
  <si>
    <t xml:space="preserve">Rote Linsen 03/2021</t>
  </si>
  <si>
    <t xml:space="preserve">Rote Linsen, bio</t>
  </si>
  <si>
    <t xml:space="preserve">Antersdorfer Rote Linsen, mild</t>
  </si>
  <si>
    <t xml:space="preserve">Bio Zentrale Linsen Rot</t>
  </si>
  <si>
    <t xml:space="preserve">dmBio Rote Linsen</t>
  </si>
  <si>
    <t xml:space="preserve">Edeka Bio Rote Linsen</t>
  </si>
  <si>
    <t xml:space="preserve">EnerBio Rote Linsen</t>
  </si>
  <si>
    <t xml:space="preserve">Gut Bio Rote Linsen</t>
  </si>
  <si>
    <t xml:space="preserve">K-Bio Rote Linsen</t>
  </si>
  <si>
    <t xml:space="preserve">Rapunzel Rote Linsen</t>
  </si>
  <si>
    <t xml:space="preserve">Rewe Bio Rote Linsen</t>
  </si>
  <si>
    <t xml:space="preserve">Reformhaus LinsenRot</t>
  </si>
  <si>
    <t xml:space="preserve">Rote Linsen</t>
  </si>
  <si>
    <t xml:space="preserve">TRS Asia’s Finest Foods Rote Linsen</t>
  </si>
  <si>
    <t xml:space="preserve">Küchenrolle</t>
  </si>
  <si>
    <t xml:space="preserve">Rewe Beste Wahl Eco Recycling Küchentücher</t>
  </si>
  <si>
    <t xml:space="preserve">Alouette Küchentücher Recycling</t>
  </si>
  <si>
    <t xml:space="preserve">Danke 4 Haushaltsrolle 100% Recycling</t>
  </si>
  <si>
    <t xml:space="preserve">Daunasoft Effekt Haushaltstücher</t>
  </si>
  <si>
    <t xml:space="preserve">Edeka Naturliebe Recycling Küchentücher</t>
  </si>
  <si>
    <t xml:space="preserve">Happy End Recycling Küchentücher Bee Happy!</t>
  </si>
  <si>
    <t xml:space="preserve">Jeden Tag Küchentücher 33% Recyclingfaser</t>
  </si>
  <si>
    <t xml:space="preserve">K-Classic Küchentücher Recycling</t>
  </si>
  <si>
    <t xml:space="preserve">Kokett 4 Küchenrolle</t>
  </si>
  <si>
    <t xml:space="preserve">Mach mit Küchentücher 100% Recycling</t>
  </si>
  <si>
    <t xml:space="preserve">Öko-Purex Haushaltsrollen aus 100% Recyclingfasern</t>
  </si>
  <si>
    <t xml:space="preserve">Saugstark&amp;sicher Küchentücher Recycling</t>
  </si>
  <si>
    <t xml:space="preserve">Soft Star Das Bewusste Recycling Küchentücher</t>
  </si>
  <si>
    <t xml:space="preserve">Müller Drogoriemarkt</t>
  </si>
  <si>
    <t xml:space="preserve">Zewa Wisch &amp; Weg Original Haushaltstücher</t>
  </si>
  <si>
    <t xml:space="preserve">Sesamprodukte 03/2021</t>
  </si>
  <si>
    <t xml:space="preserve">Sesamsaat, bio</t>
  </si>
  <si>
    <t xml:space="preserve">Alnatura: Sesam ungeschält</t>
  </si>
  <si>
    <t xml:space="preserve">Antersdorfer Sesam natur</t>
  </si>
  <si>
    <t xml:space="preserve">Arche Naturküche, grösteter Sesam mit Meersalz</t>
  </si>
  <si>
    <t xml:space="preserve">Sesamsaat</t>
  </si>
  <si>
    <t xml:space="preserve">Bamboo Garden Japan: Sesam schwarz</t>
  </si>
  <si>
    <t xml:space="preserve">Bio Company: Sesam ungeschält</t>
  </si>
  <si>
    <t xml:space="preserve">Bio Company</t>
  </si>
  <si>
    <t xml:space="preserve">Clasen Bio: Sesam ungeschält</t>
  </si>
  <si>
    <t xml:space="preserve">Cock Brand: White Sesame Seed</t>
  </si>
  <si>
    <t xml:space="preserve">Davert: Sesam ungeschält</t>
  </si>
  <si>
    <t xml:space="preserve">dmbio Sesam ungeschält</t>
  </si>
  <si>
    <t xml:space="preserve">Edeka bio Sesam ungeschält</t>
  </si>
  <si>
    <t xml:space="preserve">Europa Gewürze Doganay; Sesam ungeschält</t>
  </si>
  <si>
    <t xml:space="preserve">Golden Lily: Dried Black Sesame</t>
  </si>
  <si>
    <t xml:space="preserve">Kaufland K-Bio: Sesam geröstet</t>
  </si>
  <si>
    <t xml:space="preserve">Kluth: Sesamsaat geschält</t>
  </si>
  <si>
    <t xml:space="preserve">Natur Sesam (ungeschält)</t>
  </si>
  <si>
    <t xml:space="preserve">NGR Products: Sesam weiß</t>
  </si>
  <si>
    <t xml:space="preserve">Ottgi: Roastet Blac Sesame</t>
  </si>
  <si>
    <t xml:space="preserve">Raitip: Black Sesame</t>
  </si>
  <si>
    <t xml:space="preserve">Rapunzel: Sesam ungeschält</t>
  </si>
  <si>
    <t xml:space="preserve">Rossmann EnerBio Sesam ungeschält</t>
  </si>
  <si>
    <t xml:space="preserve">Seeberger: Sesam geschält</t>
  </si>
  <si>
    <t xml:space="preserve">Thai Pride: White Sesame</t>
  </si>
  <si>
    <t xml:space="preserve">Sesammus, Tahin</t>
  </si>
  <si>
    <t xml:space="preserve">al Amier: Tahina Sesame Paste</t>
  </si>
  <si>
    <t xml:space="preserve">Anjar: Tahina Sasampaste</t>
  </si>
  <si>
    <t xml:space="preserve">Sesammus, bio</t>
  </si>
  <si>
    <t xml:space="preserve">Bio Company: Tahin Sesammus</t>
  </si>
  <si>
    <t xml:space="preserve">Durra: Tahina Sesampaste</t>
  </si>
  <si>
    <t xml:space="preserve">Rapunzel Tahin Sesammus</t>
  </si>
  <si>
    <t xml:space="preserve">Sanfeng: Sesampaste</t>
  </si>
  <si>
    <t xml:space="preserve">Sera: Tahin Sesam Paste</t>
  </si>
  <si>
    <t xml:space="preserve">Suntat: Tahin Sesampaste</t>
  </si>
  <si>
    <t xml:space="preserve">Sesamriegel, bio</t>
  </si>
  <si>
    <t xml:space="preserve">Aldi Gut Bio, Knusperriegel Sesam</t>
  </si>
  <si>
    <t xml:space="preserve">Alnatura: Sesam Krokant</t>
  </si>
  <si>
    <t xml:space="preserve">Dennree: Sesam Kokrant</t>
  </si>
  <si>
    <t xml:space="preserve">Sesamriegel</t>
  </si>
  <si>
    <t xml:space="preserve">Ephesus: Sesam Crocan</t>
  </si>
  <si>
    <t xml:space="preserve">Nice Choice: White Sesame Cake</t>
  </si>
  <si>
    <t xml:space="preserve">Swallo-Sailing: Sesame Crip Flakes</t>
  </si>
  <si>
    <t xml:space="preserve">Sesamöl, bio</t>
  </si>
  <si>
    <t xml:space="preserve">Alnatura: Sesam Öl nativ</t>
  </si>
  <si>
    <t xml:space="preserve">Bio Planète: Sesamöl nativ</t>
  </si>
  <si>
    <t xml:space="preserve">Rapunzel: Sesamöl nativ</t>
  </si>
  <si>
    <t xml:space="preserve">Sesamöl</t>
  </si>
  <si>
    <t xml:space="preserve">Yuki&amp;Love: Jananese Style Sesame Mochi</t>
  </si>
  <si>
    <t xml:space="preserve">Atemschutzmasken 03/2021</t>
  </si>
  <si>
    <t xml:space="preserve">Atemschutzmasken</t>
  </si>
  <si>
    <t xml:space="preserve">3M Aura 9320+</t>
  </si>
  <si>
    <t xml:space="preserve">geeignet</t>
  </si>
  <si>
    <t xml:space="preserve">Gebol: Feinstaubmaske FFP2</t>
  </si>
  <si>
    <t xml:space="preserve">Mit Einschränkung geeignet.</t>
  </si>
  <si>
    <t xml:space="preserve">Hase Safety: 957000</t>
  </si>
  <si>
    <t xml:space="preserve">Mediana: RM100</t>
  </si>
  <si>
    <t xml:space="preserve">Obi: Lux Toos JU PM0201-966 FFP2 NR</t>
  </si>
  <si>
    <t xml:space="preserve">Univent Medical: Atemious Pro Art. 2001</t>
  </si>
  <si>
    <t xml:space="preserve">Xique: FFP2 Nr LK-Z1510</t>
  </si>
  <si>
    <t xml:space="preserve">Kichererbsen 04/2021</t>
  </si>
  <si>
    <t xml:space="preserve">Kichererbsen, bio</t>
  </si>
  <si>
    <t xml:space="preserve">Alnatura Kichererbsen</t>
  </si>
  <si>
    <t xml:space="preserve">Basic Kichererbsen</t>
  </si>
  <si>
    <t xml:space="preserve">De Rit Kichererbsen</t>
  </si>
  <si>
    <t xml:space="preserve">Dennree Kichererbsen</t>
  </si>
  <si>
    <t xml:space="preserve">DM Bio Kichererbsen</t>
  </si>
  <si>
    <t xml:space="preserve">EnerBion Kichererbsen</t>
  </si>
  <si>
    <t xml:space="preserve">Rapunzel Kichererbsen</t>
  </si>
  <si>
    <t xml:space="preserve">Kichererbsen</t>
  </si>
  <si>
    <t xml:space="preserve">Beste Ernte Kichererbsen</t>
  </si>
  <si>
    <t xml:space="preserve">Cirlos Ceci Kichererbsen</t>
  </si>
  <si>
    <t xml:space="preserve">D’aucy Kichererbsen</t>
  </si>
  <si>
    <t xml:space="preserve">Hak Kichererbsen</t>
  </si>
  <si>
    <t xml:space="preserve">Kings’s Crown Kichererbsen</t>
  </si>
  <si>
    <t xml:space="preserve">Krini Kichererbsen</t>
  </si>
  <si>
    <t xml:space="preserve">Penny Kichererbsen</t>
  </si>
  <si>
    <t xml:space="preserve">Bonduelle Kichererbsen</t>
  </si>
  <si>
    <t xml:space="preserve">Edeka Kichererbsen</t>
  </si>
  <si>
    <t xml:space="preserve">Freshona Kichererbsen</t>
  </si>
  <si>
    <t xml:space="preserve">Hähnchhenschenkel 04/2021</t>
  </si>
  <si>
    <t xml:space="preserve">Hähnchenschenkel, bio</t>
  </si>
  <si>
    <t xml:space="preserve">Rewe : Bio Hähnchenbioschenkel</t>
  </si>
  <si>
    <t xml:space="preserve">rewe</t>
  </si>
  <si>
    <t xml:space="preserve">Hähnchenschenkel</t>
  </si>
  <si>
    <t xml:space="preserve">Landjunker Hähnchenschenkel mit Rückenstück</t>
  </si>
  <si>
    <t xml:space="preserve">Biofino: Bios Hähnchenkeulen</t>
  </si>
  <si>
    <t xml:space="preserve">Ja! Hähnchenschenkel mit Rückenstück</t>
  </si>
  <si>
    <t xml:space="preserve">Wiesenhof: Hähnchen Oberschenkel</t>
  </si>
  <si>
    <t xml:space="preserve">Tampons 04/2020, 05/2021, 05/2022</t>
  </si>
  <si>
    <t xml:space="preserve">Tampons</t>
  </si>
  <si>
    <t xml:space="preserve">Damenhygiene</t>
  </si>
  <si>
    <t xml:space="preserve">Be She Tampons normal</t>
  </si>
  <si>
    <t xml:space="preserve">05/2022</t>
  </si>
  <si>
    <t xml:space="preserve">Bevola Tampons normal</t>
  </si>
  <si>
    <t xml:space="preserve">Budnifem Tampons normal</t>
  </si>
  <si>
    <t xml:space="preserve">Cosmea bio Tampons normal</t>
  </si>
  <si>
    <t xml:space="preserve">Duchesse Tampons normal</t>
  </si>
  <si>
    <t xml:space="preserve">Elkos Women Tampons normal</t>
  </si>
  <si>
    <t xml:space="preserve">Facelle 64 Tampons</t>
  </si>
  <si>
    <t xml:space="preserve">Floriala Tampons normal</t>
  </si>
  <si>
    <t xml:space="preserve">Jean und Len Philosopie 56 Tampons ohne Gedöns, classic</t>
  </si>
  <si>
    <t xml:space="preserve">Jessa Tampons</t>
  </si>
  <si>
    <t xml:space="preserve">Mylilli</t>
  </si>
  <si>
    <t xml:space="preserve">Natracara 20 Organic  Cotton Tampons, regular</t>
  </si>
  <si>
    <t xml:space="preserve">02/2022</t>
  </si>
  <si>
    <t xml:space="preserve">o.b. Pro Comfort Tampons normal</t>
  </si>
  <si>
    <t xml:space="preserve">Olivia Tampons, normal</t>
  </si>
  <si>
    <t xml:space="preserve">Rewe Beste Wahl Tampons normal</t>
  </si>
  <si>
    <t xml:space="preserve">Satessa Tampons normal</t>
  </si>
  <si>
    <t xml:space="preserve">Siempre Tampons, normal</t>
  </si>
  <si>
    <t xml:space="preserve">Sophie Tampons, normal</t>
  </si>
  <si>
    <t xml:space="preserve">Tamtampon Bio Baumwolle, normal</t>
  </si>
  <si>
    <t xml:space="preserve">The Female Company Läuft bei Dir Bio Tampons, normal</t>
  </si>
  <si>
    <t xml:space="preserve">Eco by Naty, Organic Cotton, regular</t>
  </si>
  <si>
    <t xml:space="preserve">Organsic 16 Tampons Organic Cotton regular</t>
  </si>
  <si>
    <t xml:space="preserve">U by Camelia Tampons normal</t>
  </si>
  <si>
    <t xml:space="preserve">Allzweckreiniger 11/2020 und 05/2021</t>
  </si>
  <si>
    <t xml:space="preserve">Allzweckreiniger</t>
  </si>
  <si>
    <t xml:space="preserve">Sodasan: Allzwek Reiniger Citrus Power</t>
  </si>
  <si>
    <t xml:space="preserve">05/2021</t>
  </si>
  <si>
    <t xml:space="preserve">W% Allzweckreiniger Frisch&amp;Sauber Zitronenfrische</t>
  </si>
  <si>
    <t xml:space="preserve">Domol Allzweckreiniger Limettenfrische</t>
  </si>
  <si>
    <t xml:space="preserve">Meister Proper: Citrusfrische</t>
  </si>
  <si>
    <t xml:space="preserve">Blik Allzweckreiniger</t>
  </si>
  <si>
    <t xml:space="preserve">Denk mit Allzweckreiniger Limette-Zauber</t>
  </si>
  <si>
    <t xml:space="preserve">Ja! Allzweckreiniger Lemon</t>
  </si>
  <si>
    <t xml:space="preserve">Ja! Allzweckreiniger Ocen</t>
  </si>
  <si>
    <t xml:space="preserve">K-Classic Allzweckreiniger Lemon Fresh</t>
  </si>
  <si>
    <t xml:space="preserve">Respekt Allzweckreiniger Sonnentraum</t>
  </si>
  <si>
    <t xml:space="preserve">Blink Allzweck Reiniger Citrusbrise</t>
  </si>
  <si>
    <t xml:space="preserve">Climair Alles Reiniger Lemon</t>
  </si>
  <si>
    <t xml:space="preserve">Der General Universal Frische Zitrus</t>
  </si>
  <si>
    <t xml:space="preserve">Frosch Lavendel Universal Reiniger</t>
  </si>
  <si>
    <t xml:space="preserve">Frosch Orangen Universal Reiniger</t>
  </si>
  <si>
    <t xml:space="preserve">Gut &amp; Günstig Allzweckreiniger Zitronenduft</t>
  </si>
  <si>
    <t xml:space="preserve">Saubermax Allzweckreiniger Zitrone</t>
  </si>
  <si>
    <t xml:space="preserve">Feste Duschen</t>
  </si>
  <si>
    <t xml:space="preserve">Feste Duschen, zertifizierte Naturkosmetik</t>
  </si>
  <si>
    <t xml:space="preserve">Alterra Feste Dusche Bio-Grapfruit&amp;Bio Mandelöl</t>
  </si>
  <si>
    <t xml:space="preserve">Alverde Feste Dusche Minze-Bergamotte Duft</t>
  </si>
  <si>
    <t xml:space="preserve">Ben&amp;Anne Aqua Natürliche Dusch-Tabletten</t>
  </si>
  <si>
    <t xml:space="preserve">Bioturm Seifenfreies Waschstück 2in1</t>
  </si>
  <si>
    <t xml:space="preserve">lI+M Feste Dusche Hanf</t>
  </si>
  <si>
    <t xml:space="preserve">N.A.E. Freschezza Erfrischende Feste Duschpflege</t>
  </si>
  <si>
    <t xml:space="preserve">Natur Box Sanfte Feste Duschpflege mit Avocado-Duft</t>
  </si>
  <si>
    <t xml:space="preserve">Niyok 2in1 feste Dusche+Pflege Green touch</t>
  </si>
  <si>
    <t xml:space="preserve">Outdoor Frekz Bio-Kokos Duschseife</t>
  </si>
  <si>
    <t xml:space="preserve">Rosenrot Shower Bit Gute Laune</t>
  </si>
  <si>
    <t xml:space="preserve">Dresdner Essenz Feste  Duschpflege Aquatische Frische</t>
  </si>
  <si>
    <t xml:space="preserve">Foamie Feste Fuschpflege Kokos&amp;Kakaobutter</t>
  </si>
  <si>
    <t xml:space="preserve">Greendoor Dusch Bar Ingwer-Orange</t>
  </si>
  <si>
    <t xml:space="preserve">Share Feste Dusche Limette&amp; Zitronengras</t>
  </si>
  <si>
    <t xml:space="preserve">The Right to Shower Joy Mandarine + Geißblatt 3-1 Seife</t>
  </si>
  <si>
    <t xml:space="preserve">CD Naturkraft Feste Dusche Avocado</t>
  </si>
  <si>
    <t xml:space="preserve">Knäckebrot mit Sesam 06/2021</t>
  </si>
  <si>
    <t xml:space="preserve">Knäckebrot mit Sesam, Bio Produkte</t>
  </si>
  <si>
    <t xml:space="preserve">Dennree Vollkorn Knäckebrot Saaten-Mix</t>
  </si>
  <si>
    <t xml:space="preserve">Dr. Karg’s Classic 3-Saat Bio-Knäckebrot</t>
  </si>
  <si>
    <t xml:space="preserve">Knäckebrot mit Sesam</t>
  </si>
  <si>
    <t xml:space="preserve">gut &amp; Günstig: Knäckebrot mit Sesam</t>
  </si>
  <si>
    <t xml:space="preserve">Wasa Sesam Gourmet</t>
  </si>
  <si>
    <t xml:space="preserve">Himbeeren und Heidelbeeren 06/2021</t>
  </si>
  <si>
    <t xml:space="preserve">Himbeere tiefgefühlt</t>
  </si>
  <si>
    <t xml:space="preserve">Edeka: Himbeeren</t>
  </si>
  <si>
    <t xml:space="preserve">Himbeere tiefgefühlt bio</t>
  </si>
  <si>
    <t xml:space="preserve">Rewe Bio: Himbeeren, bio</t>
  </si>
  <si>
    <t xml:space="preserve">Lidl: Himbeeren</t>
  </si>
  <si>
    <t xml:space="preserve">Lidl Bio Organic Himbeeren, bio</t>
  </si>
  <si>
    <t xml:space="preserve">Aldi All seasons: Himbeeren</t>
  </si>
  <si>
    <t xml:space="preserve">Heidelbeeren tiefgefühlt, bio</t>
  </si>
  <si>
    <t xml:space="preserve">Lidl: Bio Organic Heidelbeeren, Bio</t>
  </si>
  <si>
    <t xml:space="preserve">Heidelbeeren tiefgefühlt</t>
  </si>
  <si>
    <t xml:space="preserve">Kaufland K-Bio: Heidelbeeren</t>
  </si>
  <si>
    <t xml:space="preserve">Edeka Wild-Heidelbeeren</t>
  </si>
  <si>
    <t xml:space="preserve">Alnatura Heidelbeeren, Bio</t>
  </si>
  <si>
    <t xml:space="preserve">Rewe Bio: Heidelbeeren, bio</t>
  </si>
  <si>
    <t xml:space="preserve">Aceto Balsamico di Modena</t>
  </si>
  <si>
    <t xml:space="preserve">Giusppe Cremonini Aceto Balsamico di Modena gereift I.G.P.</t>
  </si>
  <si>
    <t xml:space="preserve">07/2021</t>
  </si>
  <si>
    <t xml:space="preserve">Alnatura Aceto Balsamico di Modena g.g.A.</t>
  </si>
  <si>
    <t xml:space="preserve">Gustoni Aceto Balsamico di Modena I.G.P.</t>
  </si>
  <si>
    <t xml:space="preserve">Jeden Tag Aceto Balsamico di Modena I.G.P.</t>
  </si>
  <si>
    <t xml:space="preserve">Balsamico Condimento Bianco</t>
  </si>
  <si>
    <t xml:space="preserve">Campo Verde Condiemto Bianco</t>
  </si>
  <si>
    <t xml:space="preserve">Rapunzel Condimento Bianco aus Modena</t>
  </si>
  <si>
    <t xml:space="preserve">Nagellackentferner</t>
  </si>
  <si>
    <t xml:space="preserve">Nagellackentferner, zertifiizierte Naturkosmetik</t>
  </si>
  <si>
    <t xml:space="preserve">Benecos Soft Natural Nail Polish Remover</t>
  </si>
  <si>
    <t xml:space="preserve">Provida Bio Nagellack Entferner Orange+Limone, Demeter</t>
  </si>
  <si>
    <t xml:space="preserve">Terra Naturi Nagellackentferner Bio-Orangenöl, Acetonfrei</t>
  </si>
  <si>
    <t xml:space="preserve">Sante Extra Centle Nail Plish Remover Acetone-Free</t>
  </si>
  <si>
    <t xml:space="preserve">Aveo Nagellackentferner Ohne Aceton</t>
  </si>
  <si>
    <t xml:space="preserve">Cien Nagellackentferner Acetonfrei</t>
  </si>
  <si>
    <t xml:space="preserve">Ebelin Nagellackentferner Acetonfrei Kokosduft</t>
  </si>
  <si>
    <t xml:space="preserve">Ebelin Nagellackentferner Aloe Vera Duft</t>
  </si>
  <si>
    <t xml:space="preserve">Elkos Body Nagellackentferner Acetonfrei mit Mandelduft</t>
  </si>
  <si>
    <t xml:space="preserve">Essie Good as Gone Klärender Nagellack Entferner</t>
  </si>
  <si>
    <t xml:space="preserve">Isana Nagellackentferner Acetonfrei Biotin&amp;Aprikosenkernöl</t>
  </si>
  <si>
    <t xml:space="preserve">Lacura Nagellackentferner Acetonfrei</t>
  </si>
  <si>
    <t xml:space="preserve">Mico Cell 2000 Nail Repair Remover Azetonfrei</t>
  </si>
  <si>
    <t xml:space="preserve">Pure&amp;Basic Acetonfrei Wasserliliendurf</t>
  </si>
  <si>
    <t xml:space="preserve">Rival Loves Me Nail Polish Remover mit Aceton</t>
  </si>
  <si>
    <t xml:space="preserve">Today Nagellackentferner Acetonfrei</t>
  </si>
  <si>
    <t xml:space="preserve">After-Sun-Produkte</t>
  </si>
  <si>
    <t xml:space="preserve">After-Sun-Produkte, zertifizierte Naturkosmetik</t>
  </si>
  <si>
    <t xml:space="preserve">Alterra Aprés Sun Lotion Bio-Aleo Vera</t>
  </si>
  <si>
    <t xml:space="preserve">Alverde Aprés-Lotion bio Aloe Vera</t>
  </si>
  <si>
    <t xml:space="preserve">Dr. Hauschka Afert Sun Köperlotion</t>
  </si>
  <si>
    <t xml:space="preserve">I+M Sun Protect After Sun Gel</t>
  </si>
  <si>
    <t xml:space="preserve">Lavera After Sun Lotion Bio Aloe Vera&amp;Bio Sheabutter</t>
  </si>
  <si>
    <t xml:space="preserve">Martina Gebhard Summer Time Face&amp;Body After Sun</t>
  </si>
  <si>
    <t xml:space="preserve">Speick Sun After Sun Lotion</t>
  </si>
  <si>
    <t xml:space="preserve">Terra Natur Aprés Sun Lotion</t>
  </si>
  <si>
    <t xml:space="preserve">Biosolis After Sun Milch</t>
  </si>
  <si>
    <t xml:space="preserve">Eco Cosmetic After Sun Lotion</t>
  </si>
  <si>
    <t xml:space="preserve">Antaverde Aloe Vera After Sun Recover Lotion</t>
  </si>
  <si>
    <t xml:space="preserve">Bevola Aprés Lotion After Sun</t>
  </si>
  <si>
    <t xml:space="preserve">Lavozon Kühlende Aprés Lotion</t>
  </si>
  <si>
    <t xml:space="preserve">Sun Dance After Sun Lotion</t>
  </si>
  <si>
    <t xml:space="preserve">Sun Ozon Aprésgel</t>
  </si>
  <si>
    <t xml:space="preserve">today Intensivepflege Lotion Aprés Sun SOS</t>
  </si>
  <si>
    <t xml:space="preserve">Annemarie Börlind After Sun Beruhigende Lotion</t>
  </si>
  <si>
    <t xml:space="preserve">Dado Sens After Sun Gel bei sensibler Haut</t>
  </si>
  <si>
    <t xml:space="preserve">Ladival Aprés Allergische Haut Pflege Gel</t>
  </si>
  <si>
    <t xml:space="preserve">Nivea Sun Pflegende After Sun Lotion</t>
  </si>
  <si>
    <t xml:space="preserve">Ombra Sun After Sun Lotion</t>
  </si>
  <si>
    <t xml:space="preserve">Shampoo für coleriertes Haar</t>
  </si>
  <si>
    <t xml:space="preserve">Shampoo für coleriertes Haar, zertifizierte Naturkosmetik</t>
  </si>
  <si>
    <t xml:space="preserve">Lavera Pflegeshampoo Farbglanz und Pflege</t>
  </si>
  <si>
    <t xml:space="preserve">Nature Box Coroa Shampoo</t>
  </si>
  <si>
    <t xml:space="preserve">Terra Naturi Color &amp; Glanz Shampoo</t>
  </si>
  <si>
    <t xml:space="preserve">Ahuhu Color Care Shampoo</t>
  </si>
  <si>
    <t xml:space="preserve">Aveo Prachtstücke Farbpflegendes Shampoo</t>
  </si>
  <si>
    <t xml:space="preserve">Balea Professional Color Schutz Shampoo</t>
  </si>
  <si>
    <t xml:space="preserve">Isana Professoinal Colorschutz&amp;Pflege Shampoo</t>
  </si>
  <si>
    <t xml:space="preserve">Jean&amp;Len Glanz &amp; Colorschutz Shampoo</t>
  </si>
  <si>
    <t xml:space="preserve">   </t>
  </si>
  <si>
    <t xml:space="preserve">Meditations-Apps 08/2021</t>
  </si>
  <si>
    <t xml:space="preserve">Meditations-Apps</t>
  </si>
  <si>
    <t xml:space="preserve">Headspace: Headspace: Meditation &amp; Schlaf</t>
  </si>
  <si>
    <t xml:space="preserve">8/2021</t>
  </si>
  <si>
    <t xml:space="preserve">7Mind: 7Mind Meditation &amp; Achtsamkeit</t>
  </si>
  <si>
    <t xml:space="preserve">Mascara 08/2021</t>
  </si>
  <si>
    <t xml:space="preserve">Macara</t>
  </si>
  <si>
    <t xml:space="preserve">Maybelline: The Colossal 100% Black</t>
  </si>
  <si>
    <t xml:space="preserve">08/2021</t>
  </si>
  <si>
    <t xml:space="preserve">Rossmann Rival de Loop: Ultimate Volume Fake Lashes Mascara</t>
  </si>
  <si>
    <t xml:space="preserve">Chanel: Le Volume de Chanel Mascara</t>
  </si>
  <si>
    <t xml:space="preserve">L'Oréal Paris: Air Volume Mega Mascara</t>
  </si>
  <si>
    <t xml:space="preserve">Manhattan: Volcano Explosive Volume Mascara</t>
  </si>
  <si>
    <t xml:space="preserve">Medipharma Cosmetics: Mascara Med XL-Volumen</t>
  </si>
  <si>
    <t xml:space="preserve">Essence: I Love Extreme Crazy Volume Mascara</t>
  </si>
  <si>
    <t xml:space="preserve">Eyeliner 08/2021</t>
  </si>
  <si>
    <t xml:space="preserve">Eyeliner</t>
  </si>
  <si>
    <t xml:space="preserve">Annemarie Börlind Liquid Eye Linder black 01</t>
  </si>
  <si>
    <t xml:space="preserve">Catrice Liquid Liner matt, 010 Dating Joe Black</t>
  </si>
  <si>
    <t xml:space="preserve">Rival de Loop Liquid Eyeliner matt, 02 black</t>
  </si>
  <si>
    <t xml:space="preserve">Maybelline Lasting Drama Liquid Ink Matte 10 Charcoal black</t>
  </si>
  <si>
    <t xml:space="preserve">Nyx Epic Wear Waterproof Eye&amp;Body Liquid Liner, black</t>
  </si>
  <si>
    <t xml:space="preserve">Eyeliner, Naturkosmetik</t>
  </si>
  <si>
    <t xml:space="preserve">Alterra Dip Eyeliner 01, deep black</t>
  </si>
  <si>
    <t xml:space="preserve">Alverde Eyeliner, schwarz 01</t>
  </si>
  <si>
    <t xml:space="preserve">Benecos Natural Liquid Eyeliner, black</t>
  </si>
  <si>
    <t xml:space="preserve">Dr. Hauschka Liquid Eyeliner, black 01</t>
  </si>
  <si>
    <t xml:space="preserve">Lavera Liquid Eyeliner, black 01</t>
  </si>
  <si>
    <t xml:space="preserve">Feta 08/2021</t>
  </si>
  <si>
    <t xml:space="preserve">Feta, Bio-Produkte</t>
  </si>
  <si>
    <t xml:space="preserve">Alnatura Feta 3 Monate gereift</t>
  </si>
  <si>
    <t xml:space="preserve">Basic Feta Original griechischer Schafskäse</t>
  </si>
  <si>
    <t xml:space="preserve">Bio Verde original griechischer Schafskäse</t>
  </si>
  <si>
    <t xml:space="preserve">Rewe Bio Feta, Naturland</t>
  </si>
  <si>
    <t xml:space="preserve">Bio Sonne Griechischer Bio Feta</t>
  </si>
  <si>
    <t xml:space="preserve">Edeka Bio Fet g.U.</t>
  </si>
  <si>
    <t xml:space="preserve">Gut Bio Feta</t>
  </si>
  <si>
    <t xml:space="preserve">K-Bio Griechischer Feta</t>
  </si>
  <si>
    <t xml:space="preserve">Kourella Bio Feta Käse Naturland</t>
  </si>
  <si>
    <t xml:space="preserve">Mibona Bio Organic Griechischer Feta</t>
  </si>
  <si>
    <t xml:space="preserve">Tegut Bio Original griechischer Feta</t>
  </si>
  <si>
    <t xml:space="preserve">Feta</t>
  </si>
  <si>
    <t xml:space="preserve">Patros Original</t>
  </si>
  <si>
    <t xml:space="preserve">Rewe Feiner Welt Fety Lesbos</t>
  </si>
  <si>
    <t xml:space="preserve">Edeka Feta g.U.</t>
  </si>
  <si>
    <t xml:space="preserve">Feta aus griechischer pateurisierter Schafs- und Ziegenmilch</t>
  </si>
  <si>
    <t xml:space="preserve">Globus Griechischer Feta im Holzfass gereift</t>
  </si>
  <si>
    <t xml:space="preserve">K-Favourites Griechischer Feta g.U.</t>
  </si>
  <si>
    <t xml:space="preserve">Lebos Käserei Feta Premium</t>
  </si>
  <si>
    <t xml:space="preserve">Lyttos Original griechischer Feta</t>
  </si>
  <si>
    <t xml:space="preserve">Mitakos Feta Original griechisch</t>
  </si>
  <si>
    <t xml:space="preserve">Zeus Feta Griechische Spezialität</t>
  </si>
  <si>
    <t xml:space="preserve">Sonnenblumenöl 08/2021</t>
  </si>
  <si>
    <t xml:space="preserve">Sonnenblumenöl, kaltgepresst</t>
  </si>
  <si>
    <t xml:space="preserve">Bio Planéte Sonnenblumenöl nativ classic</t>
  </si>
  <si>
    <t xml:space="preserve">Alnatura Sonnenblumenöl nativ</t>
  </si>
  <si>
    <t xml:space="preserve">Brändle Vita-Sonnenblumenöl kaltgepresst-nativ</t>
  </si>
  <si>
    <t xml:space="preserve">Byodo Sonnenblumenöl extra mild</t>
  </si>
  <si>
    <t xml:space="preserve">Ölmühle Oberschwaben Sonneblume natives Öl, Demeter</t>
  </si>
  <si>
    <t xml:space="preserve">Rewe Bio Sonnenblumenöl nativ, Naturland</t>
  </si>
  <si>
    <t xml:space="preserve">Vitaquell Bio Sonnenblumenöl</t>
  </si>
  <si>
    <t xml:space="preserve">Sonnenblumenöl, raffiniert</t>
  </si>
  <si>
    <t xml:space="preserve">Brölio Sonnenblumen-Öl</t>
  </si>
  <si>
    <t xml:space="preserve">Jeden Tag Reines Sonnenblumenöl</t>
  </si>
  <si>
    <t xml:space="preserve">K-classic Reines Sonnenblumenöl</t>
  </si>
  <si>
    <t xml:space="preserve">WC-Reiniger 08/2021</t>
  </si>
  <si>
    <t xml:space="preserve">WC-Reiniger</t>
  </si>
  <si>
    <t xml:space="preserve">Blink Naturelle WC-Reiniger</t>
  </si>
  <si>
    <t xml:space="preserve">Domol Eco WC-Reiniger</t>
  </si>
  <si>
    <t xml:space="preserve">Almawin WC Reiniger Zitronig frisch</t>
  </si>
  <si>
    <t xml:space="preserve">Clinair Intensiv WC Reiniger Fresh Lemon</t>
  </si>
  <si>
    <t xml:space="preserve">Denk mit WC-Reiniger Nature</t>
  </si>
  <si>
    <t xml:space="preserve">Ecover WC-Reiniger Citrusfrisch</t>
  </si>
  <si>
    <t xml:space="preserve">Frosch Zitrus WC Reiniger</t>
  </si>
  <si>
    <t xml:space="preserve">K-Classic WC Reiniger Lemon</t>
  </si>
  <si>
    <t xml:space="preserve">Saubermax WC Reiniger Citrus 4 in 1</t>
  </si>
  <si>
    <t xml:space="preserve">Sodasan WC Reiniger Citrus</t>
  </si>
  <si>
    <t xml:space="preserve">Sonnett WC Reiniger Zeder Citronella</t>
  </si>
  <si>
    <t xml:space="preserve">Aftershave-Balsam 09/2021</t>
  </si>
  <si>
    <t xml:space="preserve">Aftershave-Balsam, zert. Naturkosmetik</t>
  </si>
  <si>
    <t xml:space="preserve">Alverde Men Sensitiv After Shave Balsam</t>
  </si>
  <si>
    <t xml:space="preserve">09/2021</t>
  </si>
  <si>
    <t xml:space="preserve">Benecos For Men Only Face &amp; After-Shave Balm</t>
  </si>
  <si>
    <t xml:space="preserve">Weleda For Men After Shave Balsam</t>
  </si>
  <si>
    <t xml:space="preserve">Lavera Men Sensitiv Beruhigendes After Save Balsam</t>
  </si>
  <si>
    <t xml:space="preserve">Aftershave-Balsam</t>
  </si>
  <si>
    <t xml:space="preserve">Cien Men Sensitiv After Shave Balsam</t>
  </si>
  <si>
    <t xml:space="preserve">Isana Men Ultra Sensitive After Shave Balsam</t>
  </si>
  <si>
    <t xml:space="preserve">King For Men After Shave Balsam Sensitive</t>
  </si>
  <si>
    <t xml:space="preserve">Ombia Men After Shave Balsam Sensitive</t>
  </si>
  <si>
    <t xml:space="preserve">Speick Men After Shave Sensitive</t>
  </si>
  <si>
    <t xml:space="preserve">Aveo Men After Shave Balsam Sensitiv</t>
  </si>
  <si>
    <t xml:space="preserve">Balea Men Sensitive After Shave Balsam Sensitiv</t>
  </si>
  <si>
    <t xml:space="preserve">Bevola Men Ater Shave Balsam Sensitiv</t>
  </si>
  <si>
    <t xml:space="preserve">Bulldog Original After Shave Balsam</t>
  </si>
  <si>
    <t xml:space="preserve">Elkos For Men After Shave Balsam Sensitiv</t>
  </si>
  <si>
    <t xml:space="preserve">Pure&amp;Basic Men Gentlemen’s After Shave Sensitive Balsam</t>
  </si>
  <si>
    <t xml:space="preserve">Sebamed For Men After Shave Balsam</t>
  </si>
  <si>
    <t xml:space="preserve">Erdnüsse 09/2021</t>
  </si>
  <si>
    <t xml:space="preserve">Bio-Erdnüsse</t>
  </si>
  <si>
    <t xml:space="preserve">Edeka Bio Erdnusskerne geröstet&amp;gesalzen</t>
  </si>
  <si>
    <t xml:space="preserve">K-Bio Erdnüsse geröstetund gesalzen</t>
  </si>
  <si>
    <t xml:space="preserve">Dennree Erdnüse geröstet, gesalzen</t>
  </si>
  <si>
    <t xml:space="preserve">Rapunzel Ernüssen geröstet+gesalzen</t>
  </si>
  <si>
    <t xml:space="preserve">Erdnüsse</t>
  </si>
  <si>
    <t xml:space="preserve">Jeden Tag Erdnüsse geröstet und gesalzen</t>
  </si>
  <si>
    <t xml:space="preserve">K-Classic Ernüsse geröstet&amp;gesalzen</t>
  </si>
  <si>
    <t xml:space="preserve">Lorenz Erdnüsse geröstet und gesalzen</t>
  </si>
  <si>
    <t xml:space="preserve">Max Jumbo Ernüsse geröstet&amp;gesalzen</t>
  </si>
  <si>
    <t xml:space="preserve">Penny Erdnüsse geröstet&amp;gesalzen</t>
  </si>
  <si>
    <t xml:space="preserve">Pfiff Erdnüsse geröstet&amp;gesalzen</t>
  </si>
  <si>
    <t xml:space="preserve">Pittjes Erdnüsse geröstet&amp;gesalzen</t>
  </si>
  <si>
    <t xml:space="preserve">Trader Joe’s Erdnüsse geröstet&amp;gesalzen</t>
  </si>
  <si>
    <t xml:space="preserve">Ültje Erdnüsse geröstet&amp;gesalzen</t>
  </si>
  <si>
    <t xml:space="preserve">Ja! Ernüsse geröstet&amp;gesalzen</t>
  </si>
  <si>
    <t xml:space="preserve">Alesto Erdnusskerne geröstet&amp;gesalzen</t>
  </si>
  <si>
    <t xml:space="preserve">Clarky Ernüsse geröstet und gesalzen</t>
  </si>
  <si>
    <t xml:space="preserve">Farmer Erdnüsse geröstet&amp;gesalzen</t>
  </si>
  <si>
    <t xml:space="preserve">Gut &amp; Günstig: Erdnüsse geröstet gesalzen</t>
  </si>
  <si>
    <t xml:space="preserve">Happy Nuts Peanuts Roasted&amp;Salted</t>
  </si>
  <si>
    <t xml:space="preserve">Alaska-Seelachs 09/2021</t>
  </si>
  <si>
    <t xml:space="preserve">Alaska-Seelachs</t>
  </si>
  <si>
    <t xml:space="preserve">Berida Alaska Seelachsfilet</t>
  </si>
  <si>
    <t xml:space="preserve">Fjordkrone Alaska-Seelachfilet, naturbelassen</t>
  </si>
  <si>
    <t xml:space="preserve">Golden Seafood Alaska Seelachs Naturbelassene Filets</t>
  </si>
  <si>
    <t xml:space="preserve">Gut &amp; Günstig Alaska Seelachsfilets</t>
  </si>
  <si>
    <t xml:space="preserve">Jeden Tag Alaska Seelachsfilet naturbelassen</t>
  </si>
  <si>
    <t xml:space="preserve">K-Classic Alaska Seelachfilet</t>
  </si>
  <si>
    <t xml:space="preserve">Sea Gold Alaska-Seelachs Filets</t>
  </si>
  <si>
    <t xml:space="preserve">Tegut Alaska Seelachs-Filets 4 Stück</t>
  </si>
  <si>
    <t xml:space="preserve">Globus Alaska Seelachsfilet, 4 Stück</t>
  </si>
  <si>
    <t xml:space="preserve">Ocean Sea Alaska Seelachsfilets</t>
  </si>
  <si>
    <t xml:space="preserve">Rewe Beste Wahl Alaska Seelachsfilets</t>
  </si>
  <si>
    <t xml:space="preserve">Wildlachs 09/2021</t>
  </si>
  <si>
    <t xml:space="preserve">Wildlachs</t>
  </si>
  <si>
    <t xml:space="preserve">Costa: Wildlachs Filets</t>
  </si>
  <si>
    <t xml:space="preserve">Seagold Pazifischer Wildlachs</t>
  </si>
  <si>
    <t xml:space="preserve">Ocean Sea Wildlachs-Filetportionen</t>
  </si>
  <si>
    <t xml:space="preserve">Golden Seafood Wildlachsfilets Natur</t>
  </si>
  <si>
    <t xml:space="preserve">Zucht­lachs­filets 09/2021</t>
  </si>
  <si>
    <t xml:space="preserve">Zuchtlachfilet – aus der Kühlung</t>
  </si>
  <si>
    <t xml:space="preserve">Fischerstolz Norwegisches Lachsfilet mit Haut</t>
  </si>
  <si>
    <t xml:space="preserve">Profish: Lachsfilet mit Haut vorgesalzen, küchenfertig</t>
  </si>
  <si>
    <t xml:space="preserve">Gut Bio Lachfilet Bio</t>
  </si>
  <si>
    <t xml:space="preserve">Deutsche See: Lachsfilet</t>
  </si>
  <si>
    <t xml:space="preserve">Golden Seafood Lachsfilet</t>
  </si>
  <si>
    <t xml:space="preserve">Blue Bay Norwegisches Lachsfilet mit Haus</t>
  </si>
  <si>
    <t xml:space="preserve">Zuchtlachfilet – tiefgefroren</t>
  </si>
  <si>
    <t xml:space="preserve">Edeka Bio: Lachsfilet Bio</t>
  </si>
  <si>
    <t xml:space="preserve">Bofrost: Lachsfilet, naturbelassen Art.Nr. 11513</t>
  </si>
  <si>
    <t xml:space="preserve">Costa: Lachs Filets</t>
  </si>
  <si>
    <t xml:space="preserve">Deutsche See: Lachsfilets</t>
  </si>
  <si>
    <t xml:space="preserve">Followfish: Bio-Lachs Filets Bio</t>
  </si>
  <si>
    <t xml:space="preserve">Alnatura: Lachs Filets Bio</t>
  </si>
  <si>
    <t xml:space="preserve">Ocean Sea Lachs-Filetprotionen</t>
  </si>
  <si>
    <t xml:space="preserve">Golden Seafood Lachsfilets</t>
  </si>
  <si>
    <t xml:space="preserve">Eismann: Lachsfilet-Portionen Artikel-Nr. 3145</t>
  </si>
  <si>
    <t xml:space="preserve">Eismann</t>
  </si>
  <si>
    <t xml:space="preserve">Fieber­thermo­meter 09/2021</t>
  </si>
  <si>
    <t xml:space="preserve">Stab­thermo­meter</t>
  </si>
  <si>
    <t xml:space="preserve">Uebe: Domotherm Rapid 10 s</t>
  </si>
  <si>
    <t xml:space="preserve">Hartmann: Thermoval Kids Flex</t>
  </si>
  <si>
    <t xml:space="preserve">Beurer: FT 15/1</t>
  </si>
  <si>
    <t xml:space="preserve">Ohr- und/oder Stirn­thermo­meter</t>
  </si>
  <si>
    <t xml:space="preserve">Braun: Thermoscan 6</t>
  </si>
  <si>
    <t xml:space="preserve">Sanitas: SFT 53</t>
  </si>
  <si>
    <t xml:space="preserve">Medisana: TM 750</t>
  </si>
  <si>
    <t xml:space="preserve">Reer: Skintemp</t>
  </si>
  <si>
    <t xml:space="preserve">Infrarot-Stirn­thermo­meter</t>
  </si>
  <si>
    <t xml:space="preserve">Easypix: Thermogun TG2</t>
  </si>
  <si>
    <t xml:space="preserve">Atem­schutz­masken 09/2021</t>
  </si>
  <si>
    <t xml:space="preserve">Atemmasken</t>
  </si>
  <si>
    <t xml:space="preserve">3M: Aura 9320+</t>
  </si>
  <si>
    <t xml:space="preserve">Lindenpartner: FFP2 Partikelfiltrierende Halbmaske NR LP2</t>
  </si>
  <si>
    <t xml:space="preserve">Moldex: FFP2 NR D 2400+ Classic</t>
  </si>
  <si>
    <t xml:space="preserve">Uvex: FFP2 NR silv-Air lite 4200</t>
  </si>
  <si>
    <t xml:space="preserve">Wander-Apps 10/2021</t>
  </si>
  <si>
    <t xml:space="preserve">Android</t>
  </si>
  <si>
    <t xml:space="preserve">Komoot - Fahrrad &amp; Wander Navi: Android</t>
  </si>
  <si>
    <t xml:space="preserve">10/2021</t>
  </si>
  <si>
    <t xml:space="preserve">Outdooractive: Android</t>
  </si>
  <si>
    <t xml:space="preserve">IOS</t>
  </si>
  <si>
    <t xml:space="preserve">Komoot - Fahrrad &amp; Wander Navi: iOS</t>
  </si>
  <si>
    <t xml:space="preserve">Outdooractive: iOS</t>
  </si>
  <si>
    <t xml:space="preserve">Unter­nehmens­ver­ant­wortung
(CSR) bei Smartphones 10/2021</t>
  </si>
  <si>
    <t xml:space="preserve">CSR Smartphones</t>
  </si>
  <si>
    <t xml:space="preserve">Fairphone: 3+</t>
  </si>
  <si>
    <t xml:space="preserve">shiftphone</t>
  </si>
  <si>
    <t xml:space="preserve">Elek­trorasierer 10/2021</t>
  </si>
  <si>
    <t xml:space="preserve">Elek­trorasierer</t>
  </si>
  <si>
    <t xml:space="preserve">Braun: Series 9 Pro 9465cc</t>
  </si>
  <si>
    <t xml:space="preserve">Braun: Series 5 50-B1200s</t>
  </si>
  <si>
    <t xml:space="preserve">Philips: S9000 Prestige SP9820/18</t>
  </si>
  <si>
    <t xml:space="preserve">Philips: Series 7000 S7788/55</t>
  </si>
  <si>
    <t xml:space="preserve">Braun: Series 7 70-S72000cc</t>
  </si>
  <si>
    <t xml:space="preserve">Papiertaschentücher 10/2021</t>
  </si>
  <si>
    <t xml:space="preserve">/</t>
  </si>
  <si>
    <t xml:space="preserve">Papiertaschentücher</t>
  </si>
  <si>
    <t xml:space="preserve">Danke Taschentücher 100% Recycling Fasern, 4-lagig Box</t>
  </si>
  <si>
    <t xml:space="preserve">Alouette Recycling Taschentücher, 4-lagig</t>
  </si>
  <si>
    <t xml:space="preserve">Edeka Naturliebe Recycling Taschentücher, 4-lagig, Box</t>
  </si>
  <si>
    <t xml:space="preserve">Favora Taschentücher Recycling, 4-lagig, Box</t>
  </si>
  <si>
    <t xml:space="preserve">K-Classic Taschentücher Recycling, 4-lagig</t>
  </si>
  <si>
    <t xml:space="preserve">Mach Mit Taschentücher 100% Recycling, 4 Lagen</t>
  </si>
  <si>
    <t xml:space="preserve">Memo Recycling Extra Soft Taschentücher. 4-lagig</t>
  </si>
  <si>
    <t xml:space="preserve">Memo</t>
  </si>
  <si>
    <t xml:space="preserve">Rewe Beste Wahl Eco Recycling Taschentücher, 4 lagig Box</t>
  </si>
  <si>
    <t xml:space="preserve">Soft&amp;Sicher Taschentücher Recycling, 4-lagig</t>
  </si>
  <si>
    <t xml:space="preserve">SoftStar Die Bewussten Recycling Taschentücher, 4-lagig</t>
  </si>
  <si>
    <t xml:space="preserve">Kidneybohnen 10/2021</t>
  </si>
  <si>
    <t xml:space="preserve">Bio-Kidneybohnen</t>
  </si>
  <si>
    <t xml:space="preserve">Alnatura Kidney Bohnen</t>
  </si>
  <si>
    <t xml:space="preserve">Davert Kidneybohnen</t>
  </si>
  <si>
    <t xml:space="preserve">Dennree Kindey Bohnen</t>
  </si>
  <si>
    <t xml:space="preserve">Nur Puur Kidney Bohnen</t>
  </si>
  <si>
    <t xml:space="preserve">Rapunzel Rote Kidney Bohnen</t>
  </si>
  <si>
    <t xml:space="preserve">De Rit Kidney Bohnen</t>
  </si>
  <si>
    <t xml:space="preserve">Kidneybohnen</t>
  </si>
  <si>
    <t xml:space="preserve">D’oucy Kidneybohnen Dampgegart</t>
  </si>
  <si>
    <t xml:space="preserve">King’s Crown Kideybohnen</t>
  </si>
  <si>
    <t xml:space="preserve">Krini Kidney Bohnen</t>
  </si>
  <si>
    <t xml:space="preserve">Beste Ernte Kidney Bohnen dunkelrot</t>
  </si>
  <si>
    <t xml:space="preserve">Bonduelle verzehrfertige Kidney Bohnen</t>
  </si>
  <si>
    <t xml:space="preserve">Erntekrone Kidneybohnen rot</t>
  </si>
  <si>
    <t xml:space="preserve">Freshona Kidney Bohnen</t>
  </si>
  <si>
    <t xml:space="preserve">Gut &amp; Günstig Kidney Bohnen</t>
  </si>
  <si>
    <t xml:space="preserve">Ja! Kidney-Bohnen rot</t>
  </si>
  <si>
    <t xml:space="preserve">Jeden Tag Kidneybohnen</t>
  </si>
  <si>
    <t xml:space="preserve">K-Classic Kidney Bohnen</t>
  </si>
  <si>
    <t xml:space="preserve">Penny Kidney Bohnen dunkelrot</t>
  </si>
  <si>
    <t xml:space="preserve">Suntat Rote Kidney Bohnen</t>
  </si>
  <si>
    <t xml:space="preserve">Vegane Joghurt Alternativen 10/2021</t>
  </si>
  <si>
    <t xml:space="preserve">Vegane Joghurt Alternativen Bio-Produkte</t>
  </si>
  <si>
    <t xml:space="preserve">Abbot Kinney’s Coco Star Original Natural, fermentiertes Kokosmilchprodukt</t>
  </si>
  <si>
    <t xml:space="preserve">Alnatura Mandel Natur, Bio Mandeldrinkt-Zubereitung, fermentiert</t>
  </si>
  <si>
    <t xml:space="preserve">Biedermann Fio vegan Nature Mandeldessert fermentiert</t>
  </si>
  <si>
    <t xml:space="preserve">CowCow Hafer Natur ungesüßt, Bio Haferdrinkzubereitung</t>
  </si>
  <si>
    <t xml:space="preserve">dm Bio Cashew Natur, Bio Zubereitung auf Cashewbasis fermentiert</t>
  </si>
  <si>
    <t xml:space="preserve">K-Take ist veggie veganer Bio Sojagurt, Sojazubereitung</t>
  </si>
  <si>
    <t xml:space="preserve">My love my life Mandel Natur, fermentierte Bio-Mandelcreme</t>
  </si>
  <si>
    <t xml:space="preserve">NaturGut Bio Kokos Natur, Kokosmilchzubereitung fermentiert</t>
  </si>
  <si>
    <t xml:space="preserve">Provamel Soja Ohne Zucker, biologisches fermentiertes Sojaprodukt</t>
  </si>
  <si>
    <t xml:space="preserve">Rewe bio Sojagurt Natur ohne Zucker, Sojazubereitung</t>
  </si>
  <si>
    <t xml:space="preserve">Happy Cashew Cashewgurt Klassik, fermentierte Cashewzubereitung</t>
  </si>
  <si>
    <t xml:space="preserve">Havester Moon Hafer Natur vegan, fermentierte Haferzubereitung</t>
  </si>
  <si>
    <t xml:space="preserve">Sojade SoSoje! Natur, fermentierte Bio-Sojaspezialität</t>
  </si>
  <si>
    <t xml:space="preserve">Vegane Joghurt Alternativen</t>
  </si>
  <si>
    <t xml:space="preserve">Vermondo Kokosnuss Natur, Zubereitung mit fermentierter Kokosmilch</t>
  </si>
  <si>
    <t xml:space="preserve">Andros So Good So Veggie Natur</t>
  </si>
  <si>
    <t xml:space="preserve">Allzweckcremes 09/2021</t>
  </si>
  <si>
    <t xml:space="preserve">Allzweckcremes – Naturkosmetik</t>
  </si>
  <si>
    <t xml:space="preserve">Blütezeit Softcreme</t>
  </si>
  <si>
    <t xml:space="preserve">Lavera Basis Sensitiv Creme</t>
  </si>
  <si>
    <t xml:space="preserve">Sante Family Soft Creme</t>
  </si>
  <si>
    <t xml:space="preserve">Weleda Skin Food</t>
  </si>
  <si>
    <t xml:space="preserve">Allzweckcremes</t>
  </si>
  <si>
    <t xml:space="preserve">Aveo Reichhaltige Pflegecreme Intensiv</t>
  </si>
  <si>
    <t xml:space="preserve">Balea Pflegecreme</t>
  </si>
  <si>
    <t xml:space="preserve">Bevola Reichhaltige Pflegecreme</t>
  </si>
  <si>
    <t xml:space="preserve">Cien Classic Reichhaltige Hautpflegecreme</t>
  </si>
  <si>
    <t xml:space="preserve">Elkos Body Hautcreme</t>
  </si>
  <si>
    <t xml:space="preserve">Isana Pflegecreme</t>
  </si>
  <si>
    <t xml:space="preserve">Kneipp Wiesenkräuter</t>
  </si>
  <si>
    <t xml:space="preserve">Pure&amp;Basic Hautcreme</t>
  </si>
  <si>
    <t xml:space="preserve">Today Reichhaltige Pflegecreme</t>
  </si>
  <si>
    <t xml:space="preserve">Creme 21</t>
  </si>
  <si>
    <t xml:space="preserve">Kaffee 11/2021</t>
  </si>
  <si>
    <t xml:space="preserve">Bio-Kaffe</t>
  </si>
  <si>
    <t xml:space="preserve">Gepa Faires Pfund Bio Kaffee aus Fairem Handel, gemahlen</t>
  </si>
  <si>
    <t xml:space="preserve">11/2021</t>
  </si>
  <si>
    <t xml:space="preserve">Backmischungen 11/2021</t>
  </si>
  <si>
    <t xml:space="preserve">Sonnenblumenkernbrot</t>
  </si>
  <si>
    <t xml:space="preserve">Aurora Saftiges Kornbrot Brotbackmischung</t>
  </si>
  <si>
    <t xml:space="preserve">Goldähren Sonnenblumenkernbrot Brotbackmischung</t>
  </si>
  <si>
    <t xml:space="preserve">K-Classic Backmischung Sonnenblumenbrot</t>
  </si>
  <si>
    <t xml:space="preserve">Bauernbrot</t>
  </si>
  <si>
    <t xml:space="preserve">Aurora Bauernkruste Brotbackmischung</t>
  </si>
  <si>
    <t xml:space="preserve">Bauckhof Bauernbrot Vollkorn Backmischung</t>
  </si>
  <si>
    <t xml:space="preserve">Gut&amp;Günstig Bauernbrot Brotbackmischung</t>
  </si>
  <si>
    <t xml:space="preserve">Spielberger Bauernbrot Vollkorn Backmischung</t>
  </si>
  <si>
    <t xml:space="preserve">Vanilleschoten 12/2021</t>
  </si>
  <si>
    <t xml:space="preserve">Vanilleschoten</t>
  </si>
  <si>
    <t xml:space="preserve">Aldi Nord Back Family Bourbon Vanilleschoten</t>
  </si>
  <si>
    <t xml:space="preserve">12/2021</t>
  </si>
  <si>
    <t xml:space="preserve">Lidl Belbake Bourbon Vanilleschoten</t>
  </si>
  <si>
    <t xml:space="preserve">Rapunzel Bourbon Vanille, Bio</t>
  </si>
  <si>
    <t xml:space="preserve">Ostmann Feine Vanille</t>
  </si>
  <si>
    <t xml:space="preserve">Sonnentor Vanille, Bio</t>
  </si>
  <si>
    <t xml:space="preserve">Biovegan Bourbon-Vanille, Bio</t>
  </si>
  <si>
    <t xml:space="preserve">Rewe Beste Wahl: Bourbon Vanille Schoten</t>
  </si>
  <si>
    <t xml:space="preserve">Vanillezucker 12/2021</t>
  </si>
  <si>
    <t xml:space="preserve">Vanillezucker</t>
  </si>
  <si>
    <t xml:space="preserve">Alnatura: Bourbon Vanillezucker, bio</t>
  </si>
  <si>
    <t xml:space="preserve">dmBio: Bourbon Vanilliezucker, bio</t>
  </si>
  <si>
    <t xml:space="preserve">Rewe bio: Bourbon Vanille Zucker, Bio</t>
  </si>
  <si>
    <t xml:space="preserve">Apfelessig-bio</t>
  </si>
  <si>
    <t xml:space="preserve">Edeka Bio Apfelessig</t>
  </si>
  <si>
    <t xml:space="preserve">Ener Bio Apfelessig naturtrüb, Naturland</t>
  </si>
  <si>
    <t xml:space="preserve">Hengstenberg Bio Apfelessig naturtrüb</t>
  </si>
  <si>
    <t xml:space="preserve">Kühne Bio Apfelessig</t>
  </si>
  <si>
    <t xml:space="preserve">Mezzetti Natur Apfelessig mit Esigmutter, naturbelassen</t>
  </si>
  <si>
    <t xml:space="preserve">Naturgut Bio Apfelessig, naturtrüb</t>
  </si>
  <si>
    <t xml:space="preserve">Rewe bio Apfelessig, naturtrüb</t>
  </si>
  <si>
    <t xml:space="preserve">Voelkel Demeter Apfelessig, naturtrüb</t>
  </si>
  <si>
    <t xml:space="preserve">Tiefgekühlte Nuggets 02/2022</t>
  </si>
  <si>
    <t xml:space="preserve">Tiefgekühlte Nuggets</t>
  </si>
  <si>
    <t xml:space="preserve">Bofrost: Chi­cken Chips Artikel Nummer: 1350</t>
  </si>
  <si>
    <t xml:space="preserve">Tiefgekühlte Nuggets bio</t>
  </si>
  <si>
    <t xml:space="preserve">Bio Cool: Chi­cken Nuggets, Bio</t>
  </si>
  <si>
    <t xml:space="preserve">Edeka Gut &amp; Günstig: Chi­cken Nuggets</t>
  </si>
  <si>
    <t xml:space="preserve">Kaufland K-Classic: Chi­cken Nuggets</t>
  </si>
  <si>
    <t xml:space="preserve">Aldi Nord Jack's Farm: Chi­cken Nuggets</t>
  </si>
  <si>
    <t xml:space="preserve">Rewe Ja: Chi­cken Nuggets</t>
  </si>
  <si>
    <t xml:space="preserve">Vossko: Chi­cken Nuggets</t>
  </si>
  <si>
    <t xml:space="preserve">Eismann: Chi­cken Chips Artikel Nummer: 8561</t>
  </si>
  <si>
    <t xml:space="preserve">Rügenwalder Mühle: Vegane Mühlen Nuggets</t>
  </si>
  <si>
    <t xml:space="preserve">Lidl Vemondo: Vegane Mais Bites</t>
  </si>
  <si>
    <t xml:space="preserve">Apfelessig 02/2022</t>
  </si>
  <si>
    <t xml:space="preserve">Apfelessig</t>
  </si>
  <si>
    <t xml:space="preserve">Bautz’ner Apfel Essig fruchtig-mild, klar</t>
  </si>
  <si>
    <t xml:space="preserve">Feldmann Apfelessig klar aus 100% Direktsaft</t>
  </si>
  <si>
    <t xml:space="preserve">K-Classic Apfelessig klar</t>
  </si>
  <si>
    <t xml:space="preserve">Alnatura Apfelessig naturtrüb</t>
  </si>
  <si>
    <t xml:space="preserve">Beutelsbacher Apfelessig naturtrüb, Demeter</t>
  </si>
  <si>
    <t xml:space="preserve">Bio bio Apfel-Essig, klar</t>
  </si>
  <si>
    <t xml:space="preserve">Bio Primo Apfelessig naturtrüb</t>
  </si>
  <si>
    <t xml:space="preserve">Bio Sonne Bio-Apfelessig, klar</t>
  </si>
  <si>
    <t xml:space="preserve">Bio Zentrale Kraft der Natur Apfelessig Naturtrüb</t>
  </si>
  <si>
    <t xml:space="preserve">Byodo Bio Apfelessig, klar gefiltert</t>
  </si>
  <si>
    <t xml:space="preserve">Dennree Bio-Apfelessig naturtrüb</t>
  </si>
  <si>
    <t xml:space="preserve">dm Bio Apfelessig naturtrüb</t>
  </si>
  <si>
    <t xml:space="preserve">Leinsamen, geschrotet 02/2022</t>
  </si>
  <si>
    <t xml:space="preserve">Leinsamen, geschrotet</t>
  </si>
  <si>
    <t xml:space="preserve">Schapfen Mühle Leinsamen geschrotet</t>
  </si>
  <si>
    <t xml:space="preserve">Leinsamen, geschrotet – bio</t>
  </si>
  <si>
    <t xml:space="preserve">Dennree Leinsaat geschrotet</t>
  </si>
  <si>
    <t xml:space="preserve">Alnatura Leinsamen geschrotet</t>
  </si>
  <si>
    <t xml:space="preserve">Bio Zentrale Kraft der Natur Leinsamen geschrotet</t>
  </si>
  <si>
    <t xml:space="preserve">Bioladen Leinamen geschrotet, im Glas</t>
  </si>
  <si>
    <t xml:space="preserve">Clasen Bio Leinsamen braun, geschrotet</t>
  </si>
  <si>
    <t xml:space="preserve">K-Bio Leinsamen geschrotet</t>
  </si>
  <si>
    <t xml:space="preserve">Rewe Bio Leinsamen geschrotet</t>
  </si>
  <si>
    <t xml:space="preserve">Gesichtsmasken 03/2022</t>
  </si>
  <si>
    <t xml:space="preserve">Gesichtsmasken, zertifizierte Naturkosmetik</t>
  </si>
  <si>
    <t xml:space="preserve">Alviana Blossom Glow Maske Bio-Magnolie</t>
  </si>
  <si>
    <t xml:space="preserve">03/2022</t>
  </si>
  <si>
    <t xml:space="preserve">Bio: Vegane Skinfood Bio Hand De-Stress-Creme-Maske</t>
  </si>
  <si>
    <t xml:space="preserve">Blütezeit Gesichtsmaske Bio-Wildrose</t>
  </si>
  <si>
    <t xml:space="preserve">Dr. Hauschka Reichhaltige Crememaske</t>
  </si>
  <si>
    <t xml:space="preserve">Sante Hydro Gel Maske</t>
  </si>
  <si>
    <t xml:space="preserve">Gesichtsmasken</t>
  </si>
  <si>
    <t xml:space="preserve">CV Cadeo Vera Feuchtigkeitsmaske</t>
  </si>
  <si>
    <t xml:space="preserve">Hildegard Braukmann Essentionals Erfrischungsmaske</t>
  </si>
  <si>
    <t xml:space="preserve">Isana Maske Pure Feuchtigkeit</t>
  </si>
  <si>
    <t xml:space="preserve">Jean&amp;Len Feuchtigkeitsspendende Maske Aloe Vera&amp;Gurke</t>
  </si>
  <si>
    <t xml:space="preserve">Joolea Hydro Effect Pflegemaske mit Aloe Vera</t>
  </si>
  <si>
    <t xml:space="preserve">Schaebens Aloe Vera Maske</t>
  </si>
  <si>
    <t xml:space="preserve">Schaebens Men Hydro Power Maske</t>
  </si>
  <si>
    <t xml:space="preserve">Shisara Face Hydro Maske</t>
  </si>
  <si>
    <t xml:space="preserve">Yves Roche Pure Algue Skin Oxygen Feuchtigkeitsmaske</t>
  </si>
  <si>
    <t xml:space="preserve">Annemarie Börlind Hydro Gel Mask</t>
  </si>
  <si>
    <t xml:space="preserve">Balea Hyaluronmaske</t>
  </si>
  <si>
    <t xml:space="preserve">Caudalie Venosource-Hydra Feuchtigkeit Spendende Crememaske</t>
  </si>
  <si>
    <t xml:space="preserve">M. Asam Aqua Intense Hyaluron Feuchtigkeitsmaske</t>
  </si>
  <si>
    <t xml:space="preserve">Medipharma cosmetics Olivenöl Feuchtigkeitsmaske</t>
  </si>
  <si>
    <t xml:space="preserve">MerzSpezial Feuchtigkeitsmaske Aloe Vera&amp;Joghurt</t>
  </si>
  <si>
    <t xml:space="preserve">Tuchmasken, zertifizierte Naturkosmetik</t>
  </si>
  <si>
    <t xml:space="preserve">Alterra Hyaluron Tuchmaske Bo-Traubenkern</t>
  </si>
  <si>
    <t xml:space="preserve">Alverde Aqua Tuchmaske Meeresalge</t>
  </si>
  <si>
    <t xml:space="preserve">Hej Organic The Ultra Hydrator Tuchmaske</t>
  </si>
  <si>
    <t xml:space="preserve">Lavera Glow Tuchmaske Bio-Drachenfrucht&amp;Bio-Himbeere</t>
  </si>
  <si>
    <t xml:space="preserve">Schaebens Naturals Hydration&amp;Glow Tuchmaske</t>
  </si>
  <si>
    <t xml:space="preserve">Terra Naturi Hydro Tuchmaske Duo-Hyaluron&amp;Algenextrakt</t>
  </si>
  <si>
    <t xml:space="preserve">Tuchmasken</t>
  </si>
  <si>
    <t xml:space="preserve">7 Days Go Vegan Tuersday Smoothie Sheet Face Mask</t>
  </si>
  <si>
    <t xml:space="preserve">Bolea Men Hydro Tuchmaske Aloe Vera Kamillenextrakt</t>
  </si>
  <si>
    <t xml:space="preserve">Isana Men Hydro Power Tuchmasken</t>
  </si>
  <si>
    <t xml:space="preserve">Kneipp Tuchmaske Chill Out Hanfsamen Patchouli</t>
  </si>
  <si>
    <t xml:space="preserve">Salthouse Totes Meer Tuchmaske Anti-Hautstress</t>
  </si>
  <si>
    <t xml:space="preserve">Sans Soucis Moistureholic Vliesmaske</t>
  </si>
  <si>
    <t xml:space="preserve">Today Tuchmaske Aqua mit Hyaluronsäure und Aloe Vera</t>
  </si>
  <si>
    <t xml:space="preserve">Augencremes 03/2022</t>
  </si>
  <si>
    <t xml:space="preserve">Augencremes, zertifizierte Naturkosmetik</t>
  </si>
  <si>
    <t xml:space="preserve">Alviana Augencreme Ageless Q10</t>
  </si>
  <si>
    <t xml:space="preserve">Logona Aktiv Glättende Augencreme</t>
  </si>
  <si>
    <t xml:space="preserve">Welea Glättende Augenpflege Wildrose</t>
  </si>
  <si>
    <t xml:space="preserve">Alverde Vital Augencreme Bio Lupinen Peptide</t>
  </si>
  <si>
    <t xml:space="preserve">Dr. Hauschka Augencreme</t>
  </si>
  <si>
    <t xml:space="preserve">Augencremes</t>
  </si>
  <si>
    <t xml:space="preserve">Balea Q10 Anti-Falten Augencreme</t>
  </si>
  <si>
    <t xml:space="preserve">Isana Augencreme Q10 Anti Falten Power</t>
  </si>
  <si>
    <t xml:space="preserve">Kompaktpuder 03/2022</t>
  </si>
  <si>
    <t xml:space="preserve">Kompaktpuder, zertifizierte Naturkosmetik</t>
  </si>
  <si>
    <t xml:space="preserve">Benecos Natural Compact Powder Mattifying Porcelain</t>
  </si>
  <si>
    <t xml:space="preserve">Terra Naturi Compact Powder 02 Natural Beige</t>
  </si>
  <si>
    <t xml:space="preserve">Alterra Kompaktpuder, 02 Medium</t>
  </si>
  <si>
    <t xml:space="preserve">Kompaktpuder</t>
  </si>
  <si>
    <t xml:space="preserve">Nyx Can’t Stop Won’t Stop Mattifying Powder, medium</t>
  </si>
  <si>
    <t xml:space="preserve">Rival De Loop Natural Lift Compact Powder 02 Ivory</t>
  </si>
  <si>
    <t xml:space="preserve">Essence Mattifying Compact Powder 11 Pastell Beige</t>
  </si>
  <si>
    <t xml:space="preserve">Got2b Power Ful Setting Power Banana</t>
  </si>
  <si>
    <t xml:space="preserve">Basispflege für empfindliche Haut 03/2022</t>
  </si>
  <si>
    <t xml:space="preserve">Basispflege für empfindliche Haut, z.N.</t>
  </si>
  <si>
    <t xml:space="preserve">Weleda Baby Derma Pflegelotion Weiße Malve</t>
  </si>
  <si>
    <t xml:space="preserve">Dr. Hauschka Med. Pflegelotion Mittagsblume</t>
  </si>
  <si>
    <t xml:space="preserve">Basispflege für empfindliche Haut</t>
  </si>
  <si>
    <t xml:space="preserve">Attitude Baby-Bebe Natrual Soothing Badycream</t>
  </si>
  <si>
    <t xml:space="preserve">Babydream Med Pflegelotion, Pflege bei Neurodermitis</t>
  </si>
  <si>
    <t xml:space="preserve">Babylove Ultra Sensitiv Körperlotion</t>
  </si>
  <si>
    <t xml:space="preserve">Paediprotect Pflegelotion für Baby und Kinder parfümfrei</t>
  </si>
  <si>
    <t xml:space="preserve">Bioturm Lipidlotion sehr trockene Haut</t>
  </si>
  <si>
    <t xml:space="preserve">Dermasence Vitop forte Junior Pflegeemulsion für Babyhaut</t>
  </si>
  <si>
    <t xml:space="preserve">Eucerin Atopi Control Balsam</t>
  </si>
  <si>
    <t xml:space="preserve">Hipp Babysanft Intensive Pflegemilch Sensitiv</t>
  </si>
  <si>
    <t xml:space="preserve">Hyposens Kids Creme Lotion</t>
  </si>
  <si>
    <t xml:space="preserve">Little Lino für Kinder&amp;Babys Hautmilch</t>
  </si>
  <si>
    <t xml:space="preserve">Penaten Ultra Sensitiv Pflegelotion Parfümfrei</t>
  </si>
  <si>
    <t xml:space="preserve">Sebamed Baby&amp;Kind Pflegelotion mit Calendula</t>
  </si>
  <si>
    <t xml:space="preserve">Pflaster, sensitiv 03/2022</t>
  </si>
  <si>
    <t xml:space="preserve">Pflaster, sensitiv</t>
  </si>
  <si>
    <t xml:space="preserve">Altapharma Pflaster-Stripe Sensitiv</t>
  </si>
  <si>
    <t xml:space="preserve">Doc Morris Wundpflaster Sensitiv zum Zuschneiden</t>
  </si>
  <si>
    <t xml:space="preserve">Elkos Health Pflasterstrips Sensitiv</t>
  </si>
  <si>
    <t xml:space="preserve">Fit+Vital Pflasterstrips Sensitiv</t>
  </si>
  <si>
    <t xml:space="preserve">Gothapflast Wundpflaster Sensitiv Classic, zum Zuschneiden</t>
  </si>
  <si>
    <t xml:space="preserve">Med+plus Wundpflaster Sensitiv, zum Zuschneiden</t>
  </si>
  <si>
    <t xml:space="preserve">Tedi</t>
  </si>
  <si>
    <t xml:space="preserve">Mivolis Pflasterstrips Sensitiv</t>
  </si>
  <si>
    <t xml:space="preserve">Natuvell Pflasterstrips Sensitv</t>
  </si>
  <si>
    <t xml:space="preserve">Omni Bit Wundpflaster Sensitiv, zum Zuschneiden</t>
  </si>
  <si>
    <t xml:space="preserve">Sensiplast Pflasterstrips Sensitiv</t>
  </si>
  <si>
    <t xml:space="preserve">Sensomed Wundpflaster Sensitiv XXL, zum Zuschneiden</t>
  </si>
  <si>
    <t xml:space="preserve">Septoplast Pflastertrips Sensitiv</t>
  </si>
  <si>
    <t xml:space="preserve">Vitalis Pflasterstrips Sensitiv</t>
  </si>
  <si>
    <t xml:space="preserve">Wepa Pflaster Strips Sensitiv</t>
  </si>
  <si>
    <t xml:space="preserve">Hansaplast Pflaster Sensiv, Strips</t>
  </si>
  <si>
    <t xml:space="preserve">Lifemed Pflaster-Strips-Sensitiv</t>
  </si>
  <si>
    <t xml:space="preserve">Vita Plus Sensitive Pflasterstrips</t>
  </si>
  <si>
    <t xml:space="preserve">Fusilli 03/2022</t>
  </si>
  <si>
    <t xml:space="preserve">Bio-Fusilli</t>
  </si>
  <si>
    <t xml:space="preserve">Alb Gold Bio Hartweizen Fusilli</t>
  </si>
  <si>
    <t xml:space="preserve">Alnatura Fusilli Nr. 19</t>
  </si>
  <si>
    <t xml:space="preserve">Dennree Fusilli</t>
  </si>
  <si>
    <t xml:space="preserve">Dm Bio Spirelli No. 48</t>
  </si>
  <si>
    <t xml:space="preserve">La Selva Fusilli</t>
  </si>
  <si>
    <t xml:space="preserve">Rummo Bio Fusilli No. 48</t>
  </si>
  <si>
    <t xml:space="preserve">Share Bio-Fusilli</t>
  </si>
  <si>
    <t xml:space="preserve">Fusilli</t>
  </si>
  <si>
    <t xml:space="preserve">Barilla Fusilli N. 98</t>
  </si>
  <si>
    <t xml:space="preserve">Combino Fusilli</t>
  </si>
  <si>
    <t xml:space="preserve">Cucina Nobile Fusilli</t>
  </si>
  <si>
    <t xml:space="preserve">De Cecco Fusilli</t>
  </si>
  <si>
    <t xml:space="preserve">Delverde Buitoni Fusilli No. 516</t>
  </si>
  <si>
    <t xml:space="preserve">Ja! Fusilli</t>
  </si>
  <si>
    <t xml:space="preserve">Jeden Tag Fusilli</t>
  </si>
  <si>
    <t xml:space="preserve">K-Classic Fusilli</t>
  </si>
  <si>
    <t xml:space="preserve">Penny Fusilli</t>
  </si>
  <si>
    <t xml:space="preserve">Villa Gusto Fusilli</t>
  </si>
  <si>
    <t xml:space="preserve">Kräutertee 09/2021</t>
  </si>
  <si>
    <t xml:space="preserve">Kräutertee</t>
  </si>
  <si>
    <t xml:space="preserve">Captains Tee 9 Kräuter-Tee 25 Beutel</t>
  </si>
  <si>
    <t xml:space="preserve">Lord Nelson Kräuter Pur, 25 Beutel</t>
  </si>
  <si>
    <t xml:space="preserve">Mivolis 49 Kräuter Tee, lose</t>
  </si>
  <si>
    <t xml:space="preserve">Tea Gschwendner Gourmet-Kräutertee Nr. 1235,lose</t>
  </si>
  <si>
    <t xml:space="preserve">Westlife Fenchel-Anis-Kümmel, 25 Beutel</t>
  </si>
  <si>
    <t xml:space="preserve">K-Classic Kräuter Kräuterteemischung, 25 Beutel</t>
  </si>
  <si>
    <t xml:space="preserve">Meßmer Kräuter Pur, 25 Beutel</t>
  </si>
  <si>
    <t xml:space="preserve">Milford Fenchel-Anis-Kümmel, 25 Beutel</t>
  </si>
  <si>
    <t xml:space="preserve">Teehaus 9 Kräuter, 40 Beutel</t>
  </si>
  <si>
    <t xml:space="preserve">Kräutertee, Bio</t>
  </si>
  <si>
    <t xml:space="preserve">24/7 Bio Kräuter-Tee, lose</t>
  </si>
  <si>
    <t xml:space="preserve">Allos Wilder Holunter&amp;Tusli, 20 Beutel</t>
  </si>
  <si>
    <t xml:space="preserve">Alnatura Guter Morgen Tee, 20 Beutel</t>
  </si>
  <si>
    <t xml:space="preserve">Alnatura Kräuter Tee, 20 Beutel</t>
  </si>
  <si>
    <t xml:space="preserve">Bio Bio Kräutertee, 20 Beutel</t>
  </si>
  <si>
    <t xml:space="preserve">Bünting Tee Bio Kräutertee, 20 Beutel</t>
  </si>
  <si>
    <t xml:space="preserve">Cupper Flower Power Bio Kräutertee, 20 Beutel</t>
  </si>
  <si>
    <t xml:space="preserve">dmBio Kräuter Tee, 20 Beutel</t>
  </si>
  <si>
    <t xml:space="preserve">Gut Bio Kräuterkorb Kräutertee, 25 Beutel</t>
  </si>
  <si>
    <t xml:space="preserve">Kirpa Frischer Geist Basikum&amp;Orange 17 Beutel</t>
  </si>
  <si>
    <t xml:space="preserve">Lebensbaum, Kräutertraum, 20 Beutel</t>
  </si>
  <si>
    <t xml:space="preserve">Naturgut Bio Kräutertee, 20 Beutel</t>
  </si>
  <si>
    <t xml:space="preserve">Pukku Relax Bio-Kräutertee, 20 Beutel</t>
  </si>
  <si>
    <t xml:space="preserve">Rewe Bio Kräuter Tee, 20 Beutel</t>
  </si>
  <si>
    <t xml:space="preserve">Salus Anis Fenchel Kümmel Tee, lose</t>
  </si>
  <si>
    <t xml:space="preserve">Sonnentor GlücksTee Bio Kräutertee, lose</t>
  </si>
  <si>
    <t xml:space="preserve">Sonnentor Gute Laune Kräutertee, lose</t>
  </si>
  <si>
    <t xml:space="preserve">Teekanne Organics Sleep&amp;Dream, 20 Beutel</t>
  </si>
  <si>
    <t xml:space="preserve">Yasashi Bio Tee Pure Kräuter, 16 Beutel</t>
  </si>
  <si>
    <t xml:space="preserve">Yogi Tea Ingwer Zitrone, 17 Beutel</t>
  </si>
  <si>
    <t xml:space="preserve">Yogi Tea Lebensfreude, 17 Beutel</t>
  </si>
  <si>
    <t xml:space="preserve">Edeka Bio 9 Kräuter, 20 Beutel</t>
  </si>
  <si>
    <t xml:space="preserve">Früchtetee 03/2022</t>
  </si>
  <si>
    <t xml:space="preserve">Früchtetee- bio</t>
  </si>
  <si>
    <t xml:space="preserve">Alnatura Milder Früchte Tee, Beutel</t>
  </si>
  <si>
    <t xml:space="preserve">Bio Bio Früchtetee, Beutel</t>
  </si>
  <si>
    <t xml:space="preserve">Bio Sonne Bio-Hagebutte-Hibiskus, Beutel</t>
  </si>
  <si>
    <t xml:space="preserve">Bünting Tee Bio Früchtetee, Beutel</t>
  </si>
  <si>
    <t xml:space="preserve">Dennree Früchte Tee, lose</t>
  </si>
  <si>
    <t xml:space="preserve">K-bio Früchtetee, Beutel</t>
  </si>
  <si>
    <t xml:space="preserve">Lebensbaum Früchtetee, Beutel</t>
  </si>
  <si>
    <t xml:space="preserve">Lord Nelson Früchtetee Hibiskus, Beutel</t>
  </si>
  <si>
    <t xml:space="preserve">Meßmer Bio Orange Ingwer Früchtetee, Beutel</t>
  </si>
  <si>
    <t xml:space="preserve">Rewe bio Milder Früchtetee, Beutel</t>
  </si>
  <si>
    <t xml:space="preserve">Ronnefeldt Teavelope Rose Hip Hagebutte Früchtetee, Beutel</t>
  </si>
  <si>
    <t xml:space="preserve">tea Gschwendner Früchtetee nr. 1441, lose</t>
  </si>
  <si>
    <t xml:space="preserve">Yasashi Bio Tee Orange&amp;Manderine Früchtetee, Beutel</t>
  </si>
  <si>
    <t xml:space="preserve">dm Bio Waldfrucht Tee, Beutel</t>
  </si>
  <si>
    <t xml:space="preserve">Goldmännchen Tee Bio Hagebutte mit Hibsikus, Beutel</t>
  </si>
  <si>
    <t xml:space="preserve">Pflanzenhaarfarben 09/2021</t>
  </si>
  <si>
    <t xml:space="preserve">Pflanzenhaarfarben</t>
  </si>
  <si>
    <t xml:space="preserve">Ayluna Pflanzen Haarfarbe Kaffeebraun Nr. 80</t>
  </si>
  <si>
    <t xml:space="preserve">Garnier Color Herbelia Pflanzenhaarfarbe Naturbraun</t>
  </si>
  <si>
    <t xml:space="preserve">Garnier Color Herbalia Pflanzenhaarfarbe Karamell  Braun</t>
  </si>
  <si>
    <t xml:space="preserve">Herrè Pulver Color Braun</t>
  </si>
  <si>
    <t xml:space="preserve">Logona Pflanzenhaarfarbe Creme, 230</t>
  </si>
  <si>
    <t xml:space="preserve">Logona Pflanzenhaarfarbe Pulver, 091</t>
  </si>
  <si>
    <t xml:space="preserve">Logona Pflanzenhaarfarbe 030 Nussbraun</t>
  </si>
  <si>
    <t xml:space="preserve">Radico Colour Me Organic Premium Hair Colour, braun</t>
  </si>
  <si>
    <t xml:space="preserve">Terra Naturi Henna Pflanzliche Haarfarbe, braun</t>
  </si>
  <si>
    <t xml:space="preserve">Sante Naturkosmetik: 100% Pflanzen­haarfarbe</t>
  </si>
  <si>
    <t xml:space="preserve">Khadi Naturkosmetik: Pflanzen­haarfarbe</t>
  </si>
  <si>
    <t xml:space="preserve">Oxidations­haar­farben 02/2022</t>
  </si>
  <si>
    <t xml:space="preserve">Oxidations­haar­farben</t>
  </si>
  <si>
    <t xml:space="preserve">Garnier: Nutrisse Crème Dauer­hafte Pflege-Haarfarbe</t>
  </si>
  <si>
    <t xml:space="preserve">L'Oréal Paris Excellence Creme: 3-fach Pflege Creme Farbe</t>
  </si>
  <si>
    <t xml:space="preserve">Poly Palette: Intensiv Creme Coloration Per­manent</t>
  </si>
  <si>
    <t xml:space="preserve">Schwarzkopf Brillance: Intensiv-Color-Creme</t>
  </si>
  <si>
    <t xml:space="preserve">Ökostrom 01/2021 u. 04/2022</t>
  </si>
  <si>
    <t xml:space="preserve">Bürgerstrom</t>
  </si>
  <si>
    <t xml:space="preserve">BürgerEnergieRheinMain</t>
  </si>
  <si>
    <t xml:space="preserve">142,80/41,17</t>
  </si>
  <si>
    <t xml:space="preserve">04/2022</t>
  </si>
  <si>
    <t xml:space="preserve">Fair</t>
  </si>
  <si>
    <t xml:space="preserve">Fair Trade Power Deutschland</t>
  </si>
  <si>
    <t xml:space="preserve">154,56/49,21</t>
  </si>
  <si>
    <t xml:space="preserve">Flenzburg eXtra öko</t>
  </si>
  <si>
    <t xml:space="preserve">Stadtwerke Flensburg</t>
  </si>
  <si>
    <t xml:space="preserve">102,60/43,60</t>
  </si>
  <si>
    <t xml:space="preserve">149,16/44,09</t>
  </si>
  <si>
    <t xml:space="preserve">Halplus/Strom Öko+</t>
  </si>
  <si>
    <t xml:space="preserve">EVH</t>
  </si>
  <si>
    <t xml:space="preserve">111,36/32,17</t>
  </si>
  <si>
    <t xml:space="preserve">93,96/44,31</t>
  </si>
  <si>
    <t xml:space="preserve">naturstrom Der Ausgezeichnete</t>
  </si>
  <si>
    <t xml:space="preserve">142,80/42,90</t>
  </si>
  <si>
    <t xml:space="preserve">Ökostrompool-Naturstrom</t>
  </si>
  <si>
    <t xml:space="preserve">Bürgerinitative Umweltschutz-Ökostrom Pool</t>
  </si>
  <si>
    <t xml:space="preserve">142,80/39,90</t>
  </si>
  <si>
    <t xml:space="preserve">Prokon Windstrom 12</t>
  </si>
  <si>
    <t xml:space="preserve">Prokon</t>
  </si>
  <si>
    <t xml:space="preserve">126,06/42,10</t>
  </si>
  <si>
    <t xml:space="preserve">123,96/45,51</t>
  </si>
  <si>
    <t xml:space="preserve">WeimarStromÖko</t>
  </si>
  <si>
    <t xml:space="preserve">Stadtwerke Weimar</t>
  </si>
  <si>
    <t xml:space="preserve">138,98/43,98</t>
  </si>
  <si>
    <t xml:space="preserve">WEMAG Ökostrom</t>
  </si>
  <si>
    <t xml:space="preserve">130,00/40,14</t>
  </si>
  <si>
    <t xml:space="preserve">WWS</t>
  </si>
  <si>
    <t xml:space="preserve">WestfalenWIND Strom</t>
  </si>
  <si>
    <t xml:space="preserve">118,80/29,96</t>
  </si>
  <si>
    <t xml:space="preserve">Erconomy Region proNatur</t>
  </si>
  <si>
    <t xml:space="preserve">Erlanger Stadtwerke</t>
  </si>
  <si>
    <t xml:space="preserve">86,00/28,90</t>
  </si>
  <si>
    <t xml:space="preserve">KlimaStrom Spar 12</t>
  </si>
  <si>
    <t xml:space="preserve">EWE</t>
  </si>
  <si>
    <t xml:space="preserve">131,28/46,10</t>
  </si>
  <si>
    <t xml:space="preserve">ÖkosStrom Relax</t>
  </si>
  <si>
    <t xml:space="preserve">151,50/42,88</t>
  </si>
  <si>
    <t xml:space="preserve">128,28/27,24</t>
  </si>
  <si>
    <t xml:space="preserve">Veggie-Burger-Patties 05/2021</t>
  </si>
  <si>
    <t xml:space="preserve">Veggie-Burger-Patties – tiefgekühlt</t>
  </si>
  <si>
    <t xml:space="preserve">Edeka No Meat Just Burger: Vegane Burger Patties</t>
  </si>
  <si>
    <t xml:space="preserve">Veggie-Burger-Patties – gekühlt</t>
  </si>
  <si>
    <t xml:space="preserve">Valess: Vegetarische Burger</t>
  </si>
  <si>
    <t xml:space="preserve">Kaufland Take it veggie: Vegane Burgerscheiben</t>
  </si>
  <si>
    <t xml:space="preserve">Veggie-Burger-Patties – ungekühlt</t>
  </si>
  <si>
    <t xml:space="preserve">Rossmann EnerBio: Jackfruit Burger (Bio)</t>
  </si>
  <si>
    <t xml:space="preserve">Veggiewürtchen 06/2021</t>
  </si>
  <si>
    <t xml:space="preserve">Veggiewürstchen</t>
  </si>
  <si>
    <t xml:space="preserve">VivaMaris</t>
  </si>
  <si>
    <t xml:space="preserve">Veggiewürstchen-Bio Produkte</t>
  </si>
  <si>
    <t xml:space="preserve">Alberts Lupinen Rost-Bratwürstchen, vegan</t>
  </si>
  <si>
    <t xml:space="preserve">dm Bio Vegane Bratwürstchen</t>
  </si>
  <si>
    <t xml:space="preserve">Taifun Grillknacker Sojawürstchen, vegan</t>
  </si>
  <si>
    <t xml:space="preserve">Veggie Life Veggiefrisch Bratwürstchen, vegan</t>
  </si>
  <si>
    <t xml:space="preserve">Veganer Aufschnitt 04/2022</t>
  </si>
  <si>
    <t xml:space="preserve">Veganer Aufschnitt</t>
  </si>
  <si>
    <t xml:space="preserve">Vemondo Veganer Aufschnitt nach Schinkenwurst Art</t>
  </si>
  <si>
    <t xml:space="preserve">Rouge 04/2022</t>
  </si>
  <si>
    <t xml:space="preserve">Rouge, zertifzierte Naturkosmetik</t>
  </si>
  <si>
    <t xml:space="preserve">Alterra Rougepuder 01 Natural Rose</t>
  </si>
  <si>
    <t xml:space="preserve">Benecos Natural Powder Blush Mallow Rose</t>
  </si>
  <si>
    <t xml:space="preserve">Rouge</t>
  </si>
  <si>
    <t xml:space="preserve">Essence The Blush 30 Breathtaking</t>
  </si>
  <si>
    <t xml:space="preserve">Rival de Loop Rouge Powder, 04 Rosewood</t>
  </si>
  <si>
    <t xml:space="preserve">Trend it up Powder Blush, 026 Rosé</t>
  </si>
  <si>
    <t xml:space="preserve">Menstruationstassen 04/2020, 05/2021, 04/2022</t>
  </si>
  <si>
    <t xml:space="preserve">Menstruationstassen</t>
  </si>
  <si>
    <t xml:space="preserve">Einhorn  Papperlacup Menstruations-Tasse Größe: Klein</t>
  </si>
  <si>
    <t xml:space="preserve">Fair Squared  Period Cup</t>
  </si>
  <si>
    <t xml:space="preserve">Duchesse Menstruationstasse M, rosa</t>
  </si>
  <si>
    <t xml:space="preserve">Facelle Menstruationstasse M, rosa</t>
  </si>
  <si>
    <t xml:space="preserve">Lunette Reusable Menstruationstasse M, Modell 2 blau</t>
  </si>
  <si>
    <t xml:space="preserve">Masmi Organic CareÖko, pink</t>
  </si>
  <si>
    <t xml:space="preserve">MeLuna Menstruationstasse M, Ball, rot</t>
  </si>
  <si>
    <t xml:space="preserve">Merula Cup Straberry</t>
  </si>
  <si>
    <t xml:space="preserve">Organic Cup, Menstruationstasse M, Größe B</t>
  </si>
  <si>
    <t xml:space="preserve">Papperla Cup, Menstruationstasse, gross, gelb</t>
  </si>
  <si>
    <t xml:space="preserve">Selenacup Menstruationstasse, M, weiß</t>
  </si>
  <si>
    <t xml:space="preserve">t.o.c. Tage ohne Chemie, Menstruationtasse weiß</t>
  </si>
  <si>
    <t xml:space="preserve">Lady Cup reuseable, Mentruationstasse,</t>
  </si>
  <si>
    <t xml:space="preserve">Divine Menstruations Tasse Soft, spring symphony, Gr. Small</t>
  </si>
  <si>
    <t xml:space="preserve">Duchesse Menstruationstasse Gr. S</t>
  </si>
  <si>
    <t xml:space="preserve">Einhorn  Papperlacup Menstruations-Tasse, pink, Gr. S</t>
  </si>
  <si>
    <t xml:space="preserve">Facelle Menstruationstasse Gr. S</t>
  </si>
  <si>
    <t xml:space="preserve">Fee Menstruationstasse, rosa, Gr. S</t>
  </si>
  <si>
    <t xml:space="preserve">Fun Factory Fun Cup Gr. A</t>
  </si>
  <si>
    <t xml:space="preserve">Lady Cup Reuseable, Mentruationstasse, Gr. S</t>
  </si>
  <si>
    <t xml:space="preserve">Loulou Cup, pink, Gr. S</t>
  </si>
  <si>
    <t xml:space="preserve">Masmi Organic Care Mentrual Cup, pink Gr. S</t>
  </si>
  <si>
    <t xml:space="preserve">MeLuna Natural Menstruationstasse, crocus, Gr. S</t>
  </si>
  <si>
    <t xml:space="preserve">Merula Cup Galaxy, violet. Onesize</t>
  </si>
  <si>
    <t xml:space="preserve">Mooncup The Original Silicon MenstruationCup Gr. A</t>
  </si>
  <si>
    <t xml:space="preserve">OrganiCup Die Menstruationstasse Gr. A</t>
  </si>
  <si>
    <t xml:space="preserve">SafeCup Vagisan transparent, Gr. M</t>
  </si>
  <si>
    <t xml:space="preserve">Selenacare Premium Mentruationstasse, weiß, Gr. S</t>
  </si>
  <si>
    <t xml:space="preserve">t.o.c. Tage ohne Chemie, Menstruationtasse weiß Gr. S</t>
  </si>
  <si>
    <t xml:space="preserve">Intimina Lily Cup Compact Mentrual Cup, Gr. A</t>
  </si>
  <si>
    <t xml:space="preserve">Ruby Cup Mentrual Cup, blue Gr. Small</t>
  </si>
  <si>
    <t xml:space="preserve">Lipgloss, zertifizierte Naturkosmetik 12/2021</t>
  </si>
  <si>
    <t xml:space="preserve">Lipgloss, zertifizierte Naturkosmetik</t>
  </si>
  <si>
    <t xml:space="preserve">Alverde Jelly Pudding Lipgloss 40 Addicted to red</t>
  </si>
  <si>
    <t xml:space="preserve">Benecos Natural Lipgloss, Kiss Me</t>
  </si>
  <si>
    <t xml:space="preserve">Dr. Hauschka Lip Gloss, 04 Goji</t>
  </si>
  <si>
    <t xml:space="preserve">Urea-Lotionen 12/2021</t>
  </si>
  <si>
    <t xml:space="preserve">Urea-Lotionen</t>
  </si>
  <si>
    <t xml:space="preserve">Aveo Med Urea 15% 2in1 Pflegene Bodymilk</t>
  </si>
  <si>
    <t xml:space="preserve">Balea Med 15% Urea Sofortpflege Milch 2 in 1</t>
  </si>
  <si>
    <t xml:space="preserve">Bevola Bodylotion Urea 5%</t>
  </si>
  <si>
    <t xml:space="preserve">Biotrum 10% Urea Lotion</t>
  </si>
  <si>
    <t xml:space="preserve">Elkos Med Bdylotion Urea 10%</t>
  </si>
  <si>
    <t xml:space="preserve">Isana Med Körpermilch 10% Urea</t>
  </si>
  <si>
    <t xml:space="preserve">Numis Med Urea 10% Körpermilch</t>
  </si>
  <si>
    <t xml:space="preserve">Ombia Med Intensiv Körperlotion 10% Urea</t>
  </si>
  <si>
    <t xml:space="preserve">Pure&amp;Basic Med Bodylotion mit 10% Urea</t>
  </si>
  <si>
    <t xml:space="preserve">Salt Mouse Körperlotion Totes Meer Mineralien&amp;Urea</t>
  </si>
  <si>
    <t xml:space="preserve">Today Bodylotion Urea 5%</t>
  </si>
  <si>
    <t xml:space="preserve">CD Pflegelotion Sandorn+Urea</t>
  </si>
  <si>
    <t xml:space="preserve">Eubos Urea Intensiv Care 10% Urea Körperlotion</t>
  </si>
  <si>
    <t xml:space="preserve">Apotheke</t>
  </si>
  <si>
    <t xml:space="preserve">Kneipp Körpermilch Nachkerze +10% Urea</t>
  </si>
  <si>
    <t xml:space="preserve">Ream Med Bodylotion 15% Urea</t>
  </si>
  <si>
    <t xml:space="preserve">Sebamed Lotion Urea Aku 10%</t>
  </si>
  <si>
    <t xml:space="preserve">Haar</t>
  </si>
  <si>
    <t xml:space="preserve">Hairstyling Produkte 04/2022</t>
  </si>
  <si>
    <t xml:space="preserve">Hairstyling Produkte, zer. Naturk.</t>
  </si>
  <si>
    <t xml:space="preserve">Alterra Volumen Styling-Gel Bio-Papaya</t>
  </si>
  <si>
    <t xml:space="preserve">Alverde Styling Gel Hartegrad 4</t>
  </si>
  <si>
    <t xml:space="preserve">Bioturm Styling Gel</t>
  </si>
  <si>
    <t xml:space="preserve">Eco Cosmetics Hair Gel Natural Hold</t>
  </si>
  <si>
    <t xml:space="preserve">Eubiona Hair Styling Gel mit Limonenextrakt und Coffein</t>
  </si>
  <si>
    <t xml:space="preserve">Farfalle Grapefuit Haargel</t>
  </si>
  <si>
    <t xml:space="preserve">Logona Mann Haar Gel Bio Ginkgo&amp;Coffein</t>
  </si>
  <si>
    <t xml:space="preserve">Sante Styling Gel Natural Former</t>
  </si>
  <si>
    <t xml:space="preserve">Schoenenberger Extra Hair Styling Gel Bambus&amp;Orange</t>
  </si>
  <si>
    <t xml:space="preserve">Hairstyling Produkte</t>
  </si>
  <si>
    <t xml:space="preserve">Aveo Men Struktur Look Matt Paste, 3</t>
  </si>
  <si>
    <t xml:space="preserve">Isana Style 2 Create Matt Paste 5</t>
  </si>
  <si>
    <t xml:space="preserve">Aveo Stylinggel Ultra Power 5</t>
  </si>
  <si>
    <t xml:space="preserve">Bevola Styling Gel Extra Stark 4/6</t>
  </si>
  <si>
    <t xml:space="preserve">Elkos Hair 24H-Style Wetgel Ultra Stark, 5</t>
  </si>
  <si>
    <t xml:space="preserve">Elkos Hair Matt Haarpaste, Flexibler Halt 4</t>
  </si>
  <si>
    <t xml:space="preserve">Hairwell Matt Paste Styling flexibler Halt 4</t>
  </si>
  <si>
    <t xml:space="preserve">Hairwell Wetgel Styling ultra stark 5</t>
  </si>
  <si>
    <t xml:space="preserve">Kür-Styling Haargeld Wet-Look, mega stark 5</t>
  </si>
  <si>
    <t xml:space="preserve">Today Styling Gel Perfect Styling, extra stark 4</t>
  </si>
  <si>
    <t xml:space="preserve">Seife</t>
  </si>
  <si>
    <t xml:space="preserve">Männerduschgel 08/2019 04/2022</t>
  </si>
  <si>
    <t xml:space="preserve">Duschgel für Männer zerf. Naturk.</t>
  </si>
  <si>
    <t xml:space="preserve">Alterra Men 3in1</t>
  </si>
  <si>
    <t xml:space="preserve">Alverde Men Active Nature 3in1</t>
  </si>
  <si>
    <t xml:space="preserve">Bevola Naturals Men Refeshing Mint 3in1 Duschgel</t>
  </si>
  <si>
    <t xml:space="preserve">Euco</t>
  </si>
  <si>
    <t xml:space="preserve">Budni, Netto, Edeka</t>
  </si>
  <si>
    <t xml:space="preserve">Cosnature Men 3in1 DuschShampoo Hopfen</t>
  </si>
  <si>
    <t xml:space="preserve">GR(Ü)N Gentlemen’s Organic 3in1 Dutschgel Bio Hanf- u. Hopfen</t>
  </si>
  <si>
    <t xml:space="preserve">I+M Wild Live for Men Shower Gel and Shampoo</t>
  </si>
  <si>
    <t xml:space="preserve">Lavera Men Sensitiv Duschgel 3in1</t>
  </si>
  <si>
    <t xml:space="preserve">Logona Mann Shampoo&amp;Duschgel Bio Gingko&amp;Coffein</t>
  </si>
  <si>
    <t xml:space="preserve">Only Bio Men Shampoo&amp;Duschgel 2in1</t>
  </si>
  <si>
    <t xml:space="preserve">Sante Duschgel Body&amp;Hair Homme II</t>
  </si>
  <si>
    <t xml:space="preserve">Speick Men Active Duschgel Hair+Body</t>
  </si>
  <si>
    <t xml:space="preserve">Terra Naturi Men Fresh Power 3in1 Duschgel</t>
  </si>
  <si>
    <t xml:space="preserve">Weleda for Men Active Fresh Aktiv Duschgel</t>
  </si>
  <si>
    <t xml:space="preserve">Duschgel für Männer</t>
  </si>
  <si>
    <t xml:space="preserve">Brooklyn Soap Company Gin Tonic Duschgel</t>
  </si>
  <si>
    <t xml:space="preserve">Aveo Men Kick the Lime 5in1 Duschgel</t>
  </si>
  <si>
    <t xml:space="preserve">Axe Recharge Sport Refresh 3in1 Duschgel</t>
  </si>
  <si>
    <t xml:space="preserve">Balea Men Sport Duschgel 3in1</t>
  </si>
  <si>
    <t xml:space="preserve">Cien Men Duschgel Polar Fresh</t>
  </si>
  <si>
    <t xml:space="preserve">Dusch Das For Men 2in1 Ice Shower&amp;Shampoo</t>
  </si>
  <si>
    <t xml:space="preserve">Elcurina For Men 5in1 Ice Shower&amp;Shampoo</t>
  </si>
  <si>
    <t xml:space="preserve">Elkos For Men 3in1 Duschgel Fresh</t>
  </si>
  <si>
    <t xml:space="preserve">Isana Men Duschgel Herbe Frische 3in1</t>
  </si>
  <si>
    <t xml:space="preserve">Jean&amp;Leb 3in1 Dusche for Men</t>
  </si>
  <si>
    <t xml:space="preserve">Kneipp Men Haut&amp;Haar 2in1 Dusche Nature Feeling</t>
  </si>
  <si>
    <t xml:space="preserve">Nivea Men Protect &amp; Care 3in1 Pflegedusche</t>
  </si>
  <si>
    <t xml:space="preserve">Ombia Men Classic Shower&amp;Shampoo</t>
  </si>
  <si>
    <t xml:space="preserve">Pure&amp;Basic Men Gentlemen’s 3in1 Sport Duschgel</t>
  </si>
  <si>
    <t xml:space="preserve">SeinZ. Duschgel Sport 3in1</t>
  </si>
  <si>
    <t xml:space="preserve">Today Men Duschgel Fresh 3in1</t>
  </si>
  <si>
    <t xml:space="preserve">Tee</t>
  </si>
  <si>
    <t xml:space="preserve">Grüner Tee und Matcha 04/2022</t>
  </si>
  <si>
    <t xml:space="preserve">Grüner Tee und Matcha</t>
  </si>
  <si>
    <t xml:space="preserve">Tee Gschwendner 505 Grüner Tee China Gunpowder Bio</t>
  </si>
  <si>
    <t xml:space="preserve">Rewe Bio Grüner Tee Bio</t>
  </si>
  <si>
    <t xml:space="preserve">Saft</t>
  </si>
  <si>
    <t xml:space="preserve">Säfte mit Birne 04/2022</t>
  </si>
  <si>
    <t xml:space="preserve">Apfel-Birnen-Saft</t>
  </si>
  <si>
    <t xml:space="preserve">Williams Christ Birne-Apfel</t>
  </si>
  <si>
    <t xml:space="preserve">Rio D'oro Land­frucht Apfel Birne</t>
  </si>
  <si>
    <t xml:space="preserve">K-Favourites: Premium Land­frucht Apfel-Birnensaft Direktsaft natur­trüb</t>
  </si>
  <si>
    <t xml:space="preserve">Paradiso: Apfel-Birne Premium Direktsaft natur­trüb</t>
  </si>
  <si>
    <t xml:space="preserve">Beste Wahl: Apfel Birnen Saft natur­trüb Direktsaft</t>
  </si>
  <si>
    <t xml:space="preserve">Sonstige</t>
  </si>
  <si>
    <t xml:space="preserve">Mittel gegen Kleidermotten 04/2022</t>
  </si>
  <si>
    <t xml:space="preserve">Lock­stoff-Klebefallen - Motten auf­spüren</t>
  </si>
  <si>
    <t xml:space="preserve">Aeroxon: Kleidermotten Falle</t>
  </si>
  <si>
    <t xml:space="preserve">Be­kämp­fungs­mit­tel - Motten töten</t>
  </si>
  <si>
    <t xml:space="preserve">Nexa Lotte: Motten-Papier</t>
  </si>
  <si>
    <t xml:space="preserve">Befallskontrolle</t>
  </si>
  <si>
    <t xml:space="preserve">Nexa Lotte Kleider und Textil Mottenfalle</t>
  </si>
  <si>
    <t xml:space="preserve">06/2022</t>
  </si>
  <si>
    <t xml:space="preserve">Haut</t>
  </si>
  <si>
    <t xml:space="preserve">Getönte Tagescremes 05/2022</t>
  </si>
  <si>
    <t xml:space="preserve">Getönte Tagescreme</t>
  </si>
  <si>
    <t xml:space="preserve">Annemarie Börlin Creme Pastel, apricot</t>
  </si>
  <si>
    <t xml:space="preserve">Getönte Tagescreme, zert. Naturkosmetik</t>
  </si>
  <si>
    <t xml:space="preserve">Alterra Getönte Tagescreme 02 medium</t>
  </si>
  <si>
    <t xml:space="preserve">Dr. Hauschka Tönungscreme</t>
  </si>
  <si>
    <t xml:space="preserve">Sante Hydro Glow BB Cream 01 light-medium</t>
  </si>
  <si>
    <t xml:space="preserve">Alverde Clear Beauty Getönte Tagescreme mattierend</t>
  </si>
  <si>
    <t xml:space="preserve">Dm</t>
  </si>
  <si>
    <t xml:space="preserve">Benecos Natural BB Cream 8 in 1 fair</t>
  </si>
  <si>
    <t xml:space="preserve">Lavera Basis Sensitiv Getönte Feuchtigkeitscreme LSF 10 hell</t>
  </si>
  <si>
    <t xml:space="preserve">Waschgele für unreine Haut 05/2022</t>
  </si>
  <si>
    <t xml:space="preserve">Waschgele, zert. Naturkosmetik</t>
  </si>
  <si>
    <t xml:space="preserve">Blütezeit Clear Waschcreme Bio-Graphefruit</t>
  </si>
  <si>
    <t xml:space="preserve">I+M Phyto Balance Reinigungsgel</t>
  </si>
  <si>
    <t xml:space="preserve">05/2023</t>
  </si>
  <si>
    <t xml:space="preserve">Lavera Pure Beauty 3 in 1 Reinigung Peeling Maske</t>
  </si>
  <si>
    <t xml:space="preserve">05/2024</t>
  </si>
  <si>
    <t xml:space="preserve">Sante Mattierendes Waschgel</t>
  </si>
  <si>
    <t xml:space="preserve">05/2025</t>
  </si>
  <si>
    <t xml:space="preserve">Weleda Klärendes Waschgel</t>
  </si>
  <si>
    <t xml:space="preserve">05/2026</t>
  </si>
  <si>
    <t xml:space="preserve">Waschgele</t>
  </si>
  <si>
    <t xml:space="preserve">Isana Anti-Pickel Waschgel Reine Haut</t>
  </si>
  <si>
    <t xml:space="preserve">05/2027</t>
  </si>
  <si>
    <t xml:space="preserve">La Roche-Posay Effaclar Schäumendes Reinigungsgel</t>
  </si>
  <si>
    <t xml:space="preserve">05/2028</t>
  </si>
  <si>
    <t xml:space="preserve">Vichy Normaderm Phytosolution Intensives Reingungsgel</t>
  </si>
  <si>
    <t xml:space="preserve">05/2029</t>
  </si>
  <si>
    <t xml:space="preserve">Rooibos Tee 05/2022</t>
  </si>
  <si>
    <t xml:space="preserve">Rooibos Tee</t>
  </si>
  <si>
    <t xml:space="preserve">Gepa: Rooibos Tee Natur Bio</t>
  </si>
  <si>
    <t xml:space="preserve">Lord Nelson: Rooibos Pur</t>
  </si>
  <si>
    <t xml:space="preserve">Mayfair Rooibos Tee</t>
  </si>
  <si>
    <t xml:space="preserve">Tee Handelskontor Bremen: Bio Cape Maintain Kräutertee Bio</t>
  </si>
  <si>
    <t xml:space="preserve">Lebensbaum: Rooibos Bio</t>
  </si>
  <si>
    <t xml:space="preserve">King’s Crown: Rooibostee Natur</t>
  </si>
  <si>
    <t xml:space="preserve">Teekanne: Südafrikanischer Rooibos</t>
  </si>
  <si>
    <t xml:space="preserve">Eis auf Frucht- und Wasser­basis 05/2022</t>
  </si>
  <si>
    <t xml:space="preserve">Eis auf Frucht- und Wasser­basis</t>
  </si>
  <si>
    <t xml:space="preserve">Frucht­eis Him­beere, bio</t>
  </si>
  <si>
    <t xml:space="preserve">Froobie: Frucht­eis am Stiel Erd­beere, bio</t>
  </si>
  <si>
    <t xml:space="preserve">Capri-Sun: Free­zies</t>
  </si>
  <si>
    <t xml:space="preserve">Hipp Bio für Kinder: Eiszapfen Pfirsich-Mango, bio</t>
  </si>
  <si>
    <t xml:space="preserve">Alaska Boy: Ice Sticks</t>
  </si>
  <si>
    <t xml:space="preserve">Fredos: Coole Lollies Bunter Mix, bio</t>
  </si>
  <si>
    <t xml:space="preserve">Rewe Beste Wahl: Polar­sticks</t>
  </si>
  <si>
    <t xml:space="preserve">Bussy Mix: 10 Ice Pops</t>
  </si>
  <si>
    <t xml:space="preserve">Dolfin Polaretti Fruit: Original ita­lie­nisches Wasser­eis mit Frucht­saft</t>
  </si>
  <si>
    <t xml:space="preserve">Handspülmittel 06/2022</t>
  </si>
  <si>
    <t xml:space="preserve">Handspülmittel</t>
  </si>
  <si>
    <t xml:space="preserve">Pril: Kraft Gel Ultra Plus 5+</t>
  </si>
  <si>
    <t xml:space="preserve">Alio Ultra Classic 5 in 1</t>
  </si>
  <si>
    <t xml:space="preserve">Denk­mit Ultra Multi-Power 5</t>
  </si>
  <si>
    <t xml:space="preserve">W5 Ultra-Power</t>
  </si>
  <si>
    <t xml:space="preserve">Blik Power Kon­zen­trat 5 in 1 Ocean</t>
  </si>
  <si>
    <t xml:space="preserve">Ja Ultra Power 5 in 1</t>
  </si>
  <si>
    <t xml:space="preserve">Gut &amp; Günstig Ultra Kon­zen­trat</t>
  </si>
  <si>
    <t xml:space="preserve">Fairy: Ultra Plus Kon­zen­trat Original</t>
  </si>
  <si>
    <t xml:space="preserve">Priva Ultra Power</t>
  </si>
  <si>
    <t xml:space="preserve">Tiefgefrorene Garnelen</t>
  </si>
  <si>
    <t xml:space="preserve">Warmwassergarnelen</t>
  </si>
  <si>
    <t xml:space="preserve">Rohe Garnelen zum Braten &amp; Kochen, geschält, entdarmt Bio</t>
  </si>
  <si>
    <t xml:space="preserve">Bio Black Tiger Garnelen Natur, ohne Kopf, mit geöff­neter SchaleBio</t>
  </si>
  <si>
    <t xml:space="preserve">Gut Bio Garnelen, geschält, entdarmt Bio</t>
  </si>
  <si>
    <t xml:space="preserve">Garnelen, geschält Bio</t>
  </si>
  <si>
    <t xml:space="preserve">Anatura</t>
  </si>
  <si>
    <t xml:space="preserve">Golden Seafood Riesen­garnelen­schwänze Natur, gesalzen, entdarmt</t>
  </si>
  <si>
    <t xml:space="preserve">gekochte Warmwassergarnelen</t>
  </si>
  <si>
    <t xml:space="preserve">Costa: Pacific Prawns, geschält, entdarmt</t>
  </si>
  <si>
    <t xml:space="preserve">Königs­garnelen, Garnelen­schwänze, geschält Artikel-Nr. 579</t>
  </si>
  <si>
    <t xml:space="preserve">Deutsche See: Riesen­garnelen, geschält, ohne Darm</t>
  </si>
  <si>
    <t xml:space="preserve">Gekochte Kaltwassergarnelen</t>
  </si>
  <si>
    <t xml:space="preserve">Tief­see­garnelen, geschält Artikel-Nr. 6351</t>
  </si>
  <si>
    <t xml:space="preserve">Ocean Sea Eis­meergarnelen aus Grön­land, ohne Schale</t>
  </si>
  <si>
    <t xml:space="preserve">Golden Seafood Eis­meergarnelen aus Grön­land, geschält</t>
  </si>
  <si>
    <t xml:space="preserve">Deocreme 06/2022</t>
  </si>
  <si>
    <t xml:space="preserve">Deocreme, zertif. Naturkosmetik</t>
  </si>
  <si>
    <t xml:space="preserve">Alterra Deocreme mit Bio-Sheabutter</t>
  </si>
  <si>
    <t xml:space="preserve">Alviana Deocreme Bio-Baumwolle</t>
  </si>
  <si>
    <t xml:space="preserve">Ben&amp;Anna Deo Creme Persian Lime</t>
  </si>
  <si>
    <t xml:space="preserve">Fair Squared Shea Deocreme</t>
  </si>
  <si>
    <t xml:space="preserve">Hello simple Deocreme Palmarosa Lavendel</t>
  </si>
  <si>
    <t xml:space="preserve">I+M We Reduce! Deo Creme Rose</t>
  </si>
  <si>
    <t xml:space="preserve">Lavera Natural&amp;Strong Deo Creme</t>
  </si>
  <si>
    <t xml:space="preserve">Lekker Natürliche Deocreme Pfefferminz&amp;Rosmarin</t>
  </si>
  <si>
    <t xml:space="preserve">Lenn&amp;Levia Deo Creme Grapefruit</t>
  </si>
  <si>
    <t xml:space="preserve">Niyok Natürliches Deodorant 2 in 1 Schutz Green touch</t>
  </si>
  <si>
    <t xml:space="preserve">Rosenrot Deo Creme Gute Laune</t>
  </si>
  <si>
    <t xml:space="preserve">Terra Naturi Soft Fresh Deocreme</t>
  </si>
  <si>
    <t xml:space="preserve">We Love Deodorant Forever Fresh</t>
  </si>
  <si>
    <t xml:space="preserve">Alverde Deocreme Bio Orange BioSheabutter</t>
  </si>
  <si>
    <t xml:space="preserve">Deocreme</t>
  </si>
  <si>
    <t xml:space="preserve">CD Deocreme</t>
  </si>
  <si>
    <t xml:space="preserve">Isana Deocreme mit Natron</t>
  </si>
  <si>
    <t xml:space="preserve">Share Deo Creme Zitronengras&amp;Grüner Tee</t>
  </si>
  <si>
    <t xml:space="preserve">Balea Deocreme mit Natron, Himbeer- und Magnolien-Duft</t>
  </si>
  <si>
    <t xml:space="preserve">Greendoor Deo Creme Classic</t>
  </si>
  <si>
    <t xml:space="preserve">Ponyhütchen Deocreme A Perfect Match(a)</t>
  </si>
  <si>
    <t xml:space="preserve">Schokoladeneis 06/2022</t>
  </si>
  <si>
    <t xml:space="preserve">Bio-Schokoladeneis</t>
  </si>
  <si>
    <t xml:space="preserve">Alnatura Schoko Eiscreme mit frischer Sahne</t>
  </si>
  <si>
    <t xml:space="preserve">Bio Cool Schokoladeneis</t>
  </si>
  <si>
    <t xml:space="preserve">SchokoEis Naturland</t>
  </si>
  <si>
    <t xml:space="preserve">Bio-Schokoladeneis mit Extras</t>
  </si>
  <si>
    <t xml:space="preserve">Schrozberger Milchbauern Schoko Milcheis Demeter</t>
  </si>
  <si>
    <t xml:space="preserve">Kissyo Schokolade Milcheis Demeter</t>
  </si>
  <si>
    <t xml:space="preserve">Schokoladeneis</t>
  </si>
  <si>
    <t xml:space="preserve">Docedo Cioccolata Schokoladen Eiscreme 1562</t>
  </si>
  <si>
    <t xml:space="preserve">Gustavo Gusto Schokt richtig! Schokolade</t>
  </si>
  <si>
    <t xml:space="preserve">Schokoladeneis mit Extras</t>
  </si>
  <si>
    <t xml:space="preserve">Gut&amp;Günstig Eiscreme Schokolade mit Schlagsahne</t>
  </si>
  <si>
    <t xml:space="preserve">e</t>
  </si>
  <si>
    <t xml:space="preserve">Ja! Eiscreme Schokolade mit Schlagsahne</t>
  </si>
  <si>
    <t xml:space="preserve">K-Classic Zartschmelzende Schokolade Eiscreme</t>
  </si>
  <si>
    <t xml:space="preserve">Landliebe Eiscreme Schokolade-Sahne</t>
  </si>
  <si>
    <t xml:space="preserve">Mucci Selecion Premium Schokoladeneiskrem mit Schlagsahne</t>
  </si>
  <si>
    <t xml:space="preserve">Rios Premium Schokolade Eiscreme</t>
  </si>
  <si>
    <t xml:space="preserve">Romanza Schoko Eiscreme mit Schlagsahne</t>
  </si>
  <si>
    <t xml:space="preserve">Ben&amp;Jerry’s Cocolate Fudge Brownie Ice Creme</t>
  </si>
  <si>
    <t xml:space="preserve">Cremissimo Schokoladen Traum Eis</t>
  </si>
  <si>
    <t xml:space="preserve">Mövenpick: Chocolate Chips Eis</t>
  </si>
  <si>
    <t xml:space="preserve">Telemedizi­nische Platt­formen</t>
  </si>
  <si>
    <t xml:space="preserve">Teleclinic (www.teleclinic.com)</t>
  </si>
  <si>
    <t xml:space="preserve">07/2022</t>
  </si>
  <si>
    <t xml:space="preserve">Kry (kry.de)</t>
  </si>
  <si>
    <t xml:space="preserve">Text­mar­ker, Tin­ten und Tin­ten­rol­ler 08/2022</t>
  </si>
  <si>
    <t xml:space="preserve">Tinten</t>
  </si>
  <si>
    <t xml:space="preserve">Online: Kombi Tinten­patronen Königs­blau</t>
  </si>
  <si>
    <t xml:space="preserve">Rossmann: Schreib­welt Kombi-Tinten­patronen 10er-Set Königs­blau</t>
  </si>
  <si>
    <t xml:space="preserve">Herlitz: Uni­versal-Tinten­patronen Königs­blau</t>
  </si>
  <si>
    <t xml:space="preserve">Stylex: Uni­versal-Tinten­patronen Königs­blau</t>
  </si>
  <si>
    <t xml:space="preserve">Lamy: T10 Blau</t>
  </si>
  <si>
    <t xml:space="preserve">Stabilo: Tinten­patronen Blau</t>
  </si>
  <si>
    <t xml:space="preserve">Tintenroller</t>
  </si>
  <si>
    <t xml:space="preserve">Lamy: Safari Blue Tinten­roller</t>
  </si>
  <si>
    <t xml:space="preserve">Gut &amp; Günstig 2x Radier­bare Tinten­roller</t>
  </si>
  <si>
    <t xml:space="preserve">Jes Collection: Tinten­roller mit Radier­funk­tion</t>
  </si>
  <si>
    <t xml:space="preserve">Eylo: Tinten­roller Eraze</t>
  </si>
  <si>
    <t xml:space="preserve">Kurkuma 07/2022</t>
  </si>
  <si>
    <t xml:space="preserve">Kurkuma, bio</t>
  </si>
  <si>
    <t xml:space="preserve">Dennree Kurkuma gemahlen, Naturland</t>
  </si>
  <si>
    <t xml:space="preserve">Grillkohle und -briketts 06/2020 07/2022</t>
  </si>
  <si>
    <t xml:space="preserve">Grillholzkohle</t>
  </si>
  <si>
    <t xml:space="preserve">Dehner Grill-Holzkohle</t>
  </si>
  <si>
    <t xml:space="preserve">Grillholz Kohle Holzkohlewerk Lüneburg</t>
  </si>
  <si>
    <t xml:space="preserve">Kingstone Premium Charcoal</t>
  </si>
  <si>
    <t xml:space="preserve">Bauhaus</t>
  </si>
  <si>
    <t xml:space="preserve">Nero Bio Grillkohle</t>
  </si>
  <si>
    <t xml:space="preserve">Pro Fagus Der Sommer Hit Premium Buchen Grill Holzkohle</t>
  </si>
  <si>
    <t xml:space="preserve">Weber Premium Grill Holzkohle</t>
  </si>
  <si>
    <t xml:space="preserve">Grillbriketts</t>
  </si>
  <si>
    <t xml:space="preserve">Flammenco Grill-Holzkohlebrikett</t>
  </si>
  <si>
    <t xml:space="preserve">Gut und Günstig Grill Briketts</t>
  </si>
  <si>
    <t xml:space="preserve">Kingstone Premium Charcoal Briquettes</t>
  </si>
  <si>
    <t xml:space="preserve">Pro Fagus Grillis Premim Buchen Grill Holzkohlebriketts</t>
  </si>
  <si>
    <t xml:space="preserve">Weber Briquettes</t>
  </si>
  <si>
    <t xml:space="preserve">BBQ Grill-Holzkohle</t>
  </si>
  <si>
    <t xml:space="preserve">Edeka Zuhause Grill Holzkohle</t>
  </si>
  <si>
    <t xml:space="preserve">Countryside Let’s BBG Buchenholzkohle</t>
  </si>
  <si>
    <t xml:space="preserve">Mr. Gardenser Grill-Holzkohle</t>
  </si>
  <si>
    <t xml:space="preserve">Hagebau</t>
  </si>
  <si>
    <t xml:space="preserve">Grillholzbriketts</t>
  </si>
  <si>
    <t xml:space="preserve">Nero Bio Grillbrikett, Naturland</t>
  </si>
  <si>
    <t xml:space="preserve">Olio Bric Gourmet-Grill-Briketts aus Olivenkernen</t>
  </si>
  <si>
    <t xml:space="preserve">Fuß</t>
  </si>
  <si>
    <t xml:space="preserve">Fußbalsam</t>
  </si>
  <si>
    <t xml:space="preserve">Fußbalsam, Naturkosmetik</t>
  </si>
  <si>
    <t xml:space="preserve">Alterra Fussbalsam Bio Avocado &amp; Bio Zitrone</t>
  </si>
  <si>
    <t xml:space="preserve">08/2022</t>
  </si>
  <si>
    <t xml:space="preserve">Alviana Fuscreme Bio-Salbei</t>
  </si>
  <si>
    <t xml:space="preserve">Dr. Hauschka, Fußcreme</t>
  </si>
  <si>
    <t xml:space="preserve">Dresdner Essenz Fuß-Balsam Bio-Minze/Liemtte</t>
  </si>
  <si>
    <t xml:space="preserve">Balea Fusscreme Intensiv</t>
  </si>
  <si>
    <t xml:space="preserve">Balea Massage&amp;Pflege Fussbalsam FeelWell</t>
  </si>
  <si>
    <t xml:space="preserve">Barfuss Hanf Fußbalsam</t>
  </si>
  <si>
    <t xml:space="preserve">Efasit Classic Fuß Balsam</t>
  </si>
  <si>
    <t xml:space="preserve">Fußwohl Wohlfühl Balsam</t>
  </si>
  <si>
    <t xml:space="preserve">Fußwohl Pflege Balsam Avodaco&amp;Mandelöl</t>
  </si>
  <si>
    <t xml:space="preserve">Kneipp Sekunden Fusscreme</t>
  </si>
  <si>
    <t xml:space="preserve">Knepp Hydro Fusscreme Aloe Vera Wasserminze</t>
  </si>
  <si>
    <t xml:space="preserve">Cien Balsam Fusspflege</t>
  </si>
  <si>
    <t xml:space="preserve">Cien Fusscreme Teebaumöl</t>
  </si>
  <si>
    <t xml:space="preserve">Lavera Basis Sensitiv Fusscreme</t>
  </si>
  <si>
    <t xml:space="preserve">Terra Naturi Intensa Care Fussbalsam</t>
  </si>
  <si>
    <t xml:space="preserve">Müler</t>
  </si>
  <si>
    <t xml:space="preserve">Speick Natural Aktiv Fussbalsam</t>
  </si>
  <si>
    <t xml:space="preserve">Weleda Fußbalsam</t>
  </si>
  <si>
    <t xml:space="preserve">Elkos Feet Fußbalsam Intesiv</t>
  </si>
  <si>
    <t xml:space="preserve">Today Soft Fussbalsam</t>
  </si>
  <si>
    <t xml:space="preserve">Yves Rocher Nutrition Fusscreme mit Lavendel</t>
  </si>
  <si>
    <t xml:space="preserve">Jean&amp;Lean Reichhaltige Fußcreme</t>
  </si>
  <si>
    <t xml:space="preserve">Tetesept foot care Hydro Express Fußbalsam</t>
  </si>
  <si>
    <t xml:space="preserve">Trinkwassersprudler 08/2022</t>
  </si>
  <si>
    <t xml:space="preserve">Trinkwassersprudler</t>
  </si>
  <si>
    <t xml:space="preserve">Sodastream Duo Wassersprudler</t>
  </si>
  <si>
    <t xml:space="preserve">Aarke Carbenator 3 Wassersprudler, mattschwarz</t>
  </si>
  <si>
    <t xml:space="preserve">Brita Wasserstrudler Soda One</t>
  </si>
  <si>
    <t xml:space="preserve">Mysoda Woody Wasserstrudler grau</t>
  </si>
  <si>
    <t xml:space="preserve">Philips GoZero Wasserstrudler ADD4902</t>
  </si>
  <si>
    <t xml:space="preserve">Sodastream Terra Wasserstrudler</t>
  </si>
  <si>
    <t xml:space="preserve">Gekühlte Bio-Tofus 10/2021, Naturtofu 09/2022</t>
  </si>
  <si>
    <t xml:space="preserve">Naturtofu</t>
  </si>
  <si>
    <t xml:space="preserve">Alnatura: Tofu Natur</t>
  </si>
  <si>
    <t xml:space="preserve">Rewe: Bio, Tofu Natur, Mild</t>
  </si>
  <si>
    <t xml:space="preserve">Mein veggie Tag, Natur Veganer Bio Tofu, schnittfest</t>
  </si>
  <si>
    <t xml:space="preserve">09/2022</t>
  </si>
  <si>
    <t xml:space="preserve">Take it veggie, Bio Tofu Natur</t>
  </si>
  <si>
    <t xml:space="preserve">Räuchertofu</t>
  </si>
  <si>
    <t xml:space="preserve">Take it veggie, Bio Tofu geräuchert</t>
  </si>
  <si>
    <t xml:space="preserve">Alnatura: Räucher Tofu</t>
  </si>
  <si>
    <t xml:space="preserve">Kato: Tofu Geräuchert</t>
  </si>
  <si>
    <t xml:space="preserve">Seidentofu</t>
  </si>
  <si>
    <t xml:space="preserve">Alnatura: Seidentofu</t>
  </si>
  <si>
    <t xml:space="preserve">Taifun: Seidentofu</t>
  </si>
  <si>
    <t xml:space="preserve">Bio-Naturtofu</t>
  </si>
  <si>
    <t xml:space="preserve">Berief Bio Tofu Natur, Naturland</t>
  </si>
  <si>
    <t xml:space="preserve">Bioladen Tofu Natur</t>
  </si>
  <si>
    <t xml:space="preserve">Dennree Tofu Natur</t>
  </si>
  <si>
    <t xml:space="preserve">dm Bio Tofu Natur</t>
  </si>
  <si>
    <t xml:space="preserve">Edeka Bio My Veggie Tofu Classic</t>
  </si>
  <si>
    <t xml:space="preserve">Ener bio Tofu Natur</t>
  </si>
  <si>
    <t xml:space="preserve">Lord of Tofu Natural Tofu, fermented by Kombucha</t>
  </si>
  <si>
    <t xml:space="preserve">Nagel Nigari Tofu Natur</t>
  </si>
  <si>
    <t xml:space="preserve">Rewe Bio vegan Tofu Natur, Naturland</t>
  </si>
  <si>
    <t xml:space="preserve">Taifun Tofu Natur</t>
  </si>
  <si>
    <t xml:space="preserve">Tegut Bio Tofu Natur</t>
  </si>
  <si>
    <t xml:space="preserve">Tukan Tofu Natur</t>
  </si>
  <si>
    <t xml:space="preserve">Vantastic Food Bio Tofu Natur</t>
  </si>
  <si>
    <t xml:space="preserve">Vemondo Bio Tofu Natur</t>
  </si>
  <si>
    <t xml:space="preserve">Alnatura Tofu Natur</t>
  </si>
  <si>
    <t xml:space="preserve">Bio Sonne Bio-Tofu Natur, schnittfest</t>
  </si>
  <si>
    <t xml:space="preserve">Bioasia Organic Tofu</t>
  </si>
  <si>
    <t xml:space="preserve">Biobio Tofu, schnittfest</t>
  </si>
  <si>
    <t xml:space="preserve">Kato Tofu Natur, zart</t>
  </si>
  <si>
    <t xml:space="preserve">K-Take it veggie Bio Tofu Natur</t>
  </si>
  <si>
    <t xml:space="preserve">Naturgut Bio Tofu Natur, schnittfest</t>
  </si>
  <si>
    <t xml:space="preserve">Apfelsaft 09/2020, 03/2022, 09/2022</t>
  </si>
  <si>
    <t xml:space="preserve">Bioladen Apfelsaft naturtrüb, Bioland</t>
  </si>
  <si>
    <t xml:space="preserve">Bio-Apfelsaft</t>
  </si>
  <si>
    <t xml:space="preserve">Dennree Apfel Saft naturtrüb</t>
  </si>
  <si>
    <t xml:space="preserve">dm Bio Apfelsaft naturtrüb</t>
  </si>
  <si>
    <t xml:space="preserve">Höllinger Bio Wilder Apfel naturtrüb</t>
  </si>
  <si>
    <t xml:space="preserve">Rabenhorster Streuobstapfel</t>
  </si>
  <si>
    <t xml:space="preserve">Voelkel Apfelsaft naturtrüb Streuobstwiesen Initiative</t>
  </si>
  <si>
    <t xml:space="preserve">Beutelsbacher Apfelsaft naturtrüb Demeter</t>
  </si>
  <si>
    <t xml:space="preserve">Alnatur Apfelsaft naturtrüb, Bioland</t>
  </si>
  <si>
    <t xml:space="preserve">Edeka Bio Apfelsaft, naturtrüb</t>
  </si>
  <si>
    <t xml:space="preserve">Ener Bio Apfelsaft, naturtrüb</t>
  </si>
  <si>
    <t xml:space="preserve">Jakoby Bio Apfelsaft naturtrüb, Naturland</t>
  </si>
  <si>
    <t xml:space="preserve">K-Bio Apfelsaft naturtrüb</t>
  </si>
  <si>
    <t xml:space="preserve">Naturgut Bio Apfelsaft, naturtrüb</t>
  </si>
  <si>
    <t xml:space="preserve">Rewe Bio Apfelsaft, naturtrüb, Naturland</t>
  </si>
  <si>
    <t xml:space="preserve">Solevita Organic Apfelsaft naturtrüb, Bioland</t>
  </si>
  <si>
    <t xml:space="preserve">Eos Bio Apfelsaft, naturtrüb</t>
  </si>
  <si>
    <t xml:space="preserve">Apfelsaft</t>
  </si>
  <si>
    <t xml:space="preserve">Amecke Sanfte Säfte Apfel naturtrüb</t>
  </si>
  <si>
    <t xml:space="preserve">Edeka Apfel Direktsaft naturtrüb</t>
  </si>
  <si>
    <t xml:space="preserve">Lindavia Direktsaft Apfel naturtrüb mit Apfelmark</t>
  </si>
  <si>
    <t xml:space="preserve">Rewe Beste Wahl Apfelsaft naturtrüb Direktsaft</t>
  </si>
  <si>
    <t xml:space="preserve">Solevita Apfelsaft Direkt gepresst naturtrüb</t>
  </si>
  <si>
    <t xml:space="preserve">Trimm Apfel naturtrüb</t>
  </si>
  <si>
    <t xml:space="preserve">Weser Gold Apfelsaft naturtrüb</t>
  </si>
  <si>
    <t xml:space="preserve">Beckers Bester naturtrüber Apfel</t>
  </si>
  <si>
    <t xml:space="preserve">Rauch Happy Day 100% Apfel naturtrüb</t>
  </si>
  <si>
    <t xml:space="preserve">Van Nahmen Bio-Apfelsaft von Streuobstwiesen, Bio</t>
  </si>
  <si>
    <t xml:space="preserve">Jeden Tag Apfelsaft, naturtrüb</t>
  </si>
  <si>
    <t xml:space="preserve">K-Favourites Apfelsaft naturtrüb</t>
  </si>
  <si>
    <t xml:space="preserve">Pfanner 100% Apfel Direktsaft naturtrüb</t>
  </si>
  <si>
    <t xml:space="preserve">Nuss-Nougat-Cremes 09/2022</t>
  </si>
  <si>
    <t xml:space="preserve">Bio-Nuss-Nougat-Cremes</t>
  </si>
  <si>
    <t xml:space="preserve">dm Bio Schokocreme Nuss-Nougat, vegan</t>
  </si>
  <si>
    <t xml:space="preserve">Nuss-Nougat-Cremes</t>
  </si>
  <si>
    <t xml:space="preserve">Ja! Nuss-Nougat Creme</t>
  </si>
  <si>
    <t xml:space="preserve">Apfelmus/-mark 04 bzw. 08/2020</t>
  </si>
  <si>
    <t xml:space="preserve">Freshona: Apfelmus</t>
  </si>
  <si>
    <t xml:space="preserve">Apfelmus</t>
  </si>
  <si>
    <t xml:space="preserve">HAK: Apfelmus</t>
  </si>
  <si>
    <t xml:space="preserve">K-Classic: Apfelmus</t>
  </si>
  <si>
    <t xml:space="preserve">Freshona Bio Organic: Apfelmus, leicht gezuckert, Bio</t>
  </si>
  <si>
    <t xml:space="preserve">Apfelmus (bio)</t>
  </si>
  <si>
    <t xml:space="preserve">Bio: Apfelmus, Bio</t>
  </si>
  <si>
    <t xml:space="preserve">Gut Bio: Apfelmus, Bio</t>
  </si>
  <si>
    <t xml:space="preserve">Odenwald: Apfelmus</t>
  </si>
  <si>
    <t xml:space="preserve">Apfelmark (bio)</t>
  </si>
  <si>
    <t xml:space="preserve">lp</t>
  </si>
  <si>
    <t xml:space="preserve">Alnatura: Apfelmark, Bio</t>
  </si>
  <si>
    <t xml:space="preserve">Apfelmark, Bio</t>
  </si>
  <si>
    <t xml:space="preserve">Basic Apfelmark</t>
  </si>
  <si>
    <t xml:space="preserve">Denree-Apfel Mark, Demeter</t>
  </si>
  <si>
    <t xml:space="preserve">Dm Bio Apfelmark</t>
  </si>
  <si>
    <t xml:space="preserve">Ener Bio Apfelmark</t>
  </si>
  <si>
    <t xml:space="preserve">Eden Apfelmark</t>
  </si>
  <si>
    <t xml:space="preserve">Beste Ernte Apfelmus</t>
  </si>
  <si>
    <t xml:space="preserve">Jeden Tag Apfelmus aus Golden Delicious</t>
  </si>
  <si>
    <t xml:space="preserve">Penny Aofelmus</t>
  </si>
  <si>
    <t xml:space="preserve">Sonnen Bassermann Apfelmus</t>
  </si>
  <si>
    <t xml:space="preserve">Bauckhof Apfelmark</t>
  </si>
  <si>
    <t xml:space="preserve">Campo Verde Apfelmark, Demeter</t>
  </si>
  <si>
    <t xml:space="preserve">Freshona Bio Fruchtmark Apfel</t>
  </si>
  <si>
    <t xml:space="preserve">K-Bio Apfelmark</t>
  </si>
  <si>
    <t xml:space="preserve">Nur Puur Apfelmark, Demeter</t>
  </si>
  <si>
    <t xml:space="preserve">Gut&amp;Günstig Apfelmus ohne Zuckerzusatz</t>
  </si>
  <si>
    <t xml:space="preserve">Naturgut Bio Apfelmus ohne Zuckerzusatz</t>
  </si>
  <si>
    <t xml:space="preserve">Odenwald: Apfelmus 0% Zuckerzusatz</t>
  </si>
  <si>
    <t xml:space="preserve">Freshona Apfelmus gezuckert</t>
  </si>
  <si>
    <t xml:space="preserve">Bio Teemischungen mit Hanf</t>
  </si>
  <si>
    <t xml:space="preserve">Gut Bio Apfelmus</t>
  </si>
  <si>
    <t xml:space="preserve">River Valley Apfelmus</t>
  </si>
  <si>
    <t xml:space="preserve">Bio-Hanfsamen</t>
  </si>
  <si>
    <t xml:space="preserve">Hanfprodukte 10/2022</t>
  </si>
  <si>
    <t xml:space="preserve">Pukka Peace Bio-Kräutertee, Beutel</t>
  </si>
  <si>
    <t xml:space="preserve">Teekanne Organics Happy Time, Beutel</t>
  </si>
  <si>
    <t xml:space="preserve">Alnatura Hanfsamen geschält</t>
  </si>
  <si>
    <t xml:space="preserve">Clasen Bio Hanfsamen</t>
  </si>
  <si>
    <t xml:space="preserve">Kernige Bio Haferflocken</t>
  </si>
  <si>
    <t xml:space="preserve">EnerBio Hanfsamen geschält</t>
  </si>
  <si>
    <t xml:space="preserve">Dm bio Hanfsamen geschält</t>
  </si>
  <si>
    <t xml:space="preserve">Kernige Haferflocken</t>
  </si>
  <si>
    <t xml:space="preserve">Haferflocken Großblatt, Bioland</t>
  </si>
  <si>
    <t xml:space="preserve">Bauckhof Bio Haferflocken Großblatt, Demeter</t>
  </si>
  <si>
    <t xml:space="preserve">Campo Verde Haferflocken Großblatt, Demeter</t>
  </si>
  <si>
    <t xml:space="preserve">Dennree Haferflocken Großblatt, Bioland</t>
  </si>
  <si>
    <t xml:space="preserve">dm Bio Haferflocken Großblatt</t>
  </si>
  <si>
    <t xml:space="preserve">EnerBio Haferflocken Großblatt, Bioland</t>
  </si>
  <si>
    <t xml:space="preserve">Heimbach-Mühle Bio Kernige Haferflocken</t>
  </si>
  <si>
    <t xml:space="preserve">K-Bio Kernige Haferflocken</t>
  </si>
  <si>
    <t xml:space="preserve">Kölln Bio Haferflocken kernige</t>
  </si>
  <si>
    <t xml:space="preserve">Reformhaus Kernblatflocken grob</t>
  </si>
  <si>
    <t xml:space="preserve">Spielberger Mühle Haferflocken Großblatt, Demeter</t>
  </si>
  <si>
    <t xml:space="preserve">Crownfield Bio Organic Haferflocken kernig</t>
  </si>
  <si>
    <t xml:space="preserve">Davert Großblatt Haferflocken, Bioland</t>
  </si>
  <si>
    <t xml:space="preserve">Wurzener Haferflocken, kernig</t>
  </si>
  <si>
    <t xml:space="preserve">Crownfield Kernige Haferflocken</t>
  </si>
  <si>
    <t xml:space="preserve">Echte Kölln Kernige</t>
  </si>
  <si>
    <t xml:space="preserve">Globus Kernige Haferflocken</t>
  </si>
  <si>
    <t xml:space="preserve">Gut&amp;Günstig Haferflocken kernige</t>
  </si>
  <si>
    <t xml:space="preserve">K-Klassik Kernige Haferflocken</t>
  </si>
  <si>
    <t xml:space="preserve">gewachste Zahnseide</t>
  </si>
  <si>
    <t xml:space="preserve">Tegut Vollkorn Haferflocken, kernige</t>
  </si>
  <si>
    <t xml:space="preserve">Zahnseide 10/2022</t>
  </si>
  <si>
    <t xml:space="preserve">Curapox PTFE dental tape DF820</t>
  </si>
  <si>
    <t xml:space="preserve">Dontodent Zahnband extra gleitfähig mit Minzaroma</t>
  </si>
  <si>
    <t xml:space="preserve">Oral-B Pro Expert Premium Zahnseide</t>
  </si>
  <si>
    <t xml:space="preserve">Freakz Natur Zahnseide Plastikfrei und vegan, Karton</t>
  </si>
  <si>
    <t xml:space="preserve">Outdoor Frekz Natur Zahnseide, Glasflakon</t>
  </si>
  <si>
    <t xml:space="preserve">Smyle Dental Floss Plastic-Free</t>
  </si>
  <si>
    <t xml:space="preserve">The Humble Co. Zahnseide Frische Minze</t>
  </si>
  <si>
    <t xml:space="preserve">Today Dent Zahnseide, gewachste, Mintgeschmack</t>
  </si>
  <si>
    <t xml:space="preserve">Vömel Zahnseide reine Seide mit Bienenwachs</t>
  </si>
  <si>
    <t xml:space="preserve">Yaweco Vegane Zahnseide pflanzlich gewachst</t>
  </si>
  <si>
    <t xml:space="preserve">Yaweco Zahnseide Seide-Bienwachs, nachfüllbar</t>
  </si>
  <si>
    <t xml:space="preserve">Dentalux Zahnband besonders gleitfähig, Minzaroma</t>
  </si>
  <si>
    <t xml:space="preserve">Dentalux Zahnseide Gewachst, Minzaromo</t>
  </si>
  <si>
    <t xml:space="preserve">Dentalux Zahnseide aufquellend Minzarom</t>
  </si>
  <si>
    <t xml:space="preserve">Dontodent Zahnseide Sensitive Floss</t>
  </si>
  <si>
    <t xml:space="preserve">ungewachste Zahnseide</t>
  </si>
  <si>
    <t xml:space="preserve">Meridol Flausch-Zahnseide, gewachst, Mint</t>
  </si>
  <si>
    <t xml:space="preserve">Oral B Essential Floss Zahnseide gewachst, Minzgeschmack</t>
  </si>
  <si>
    <t xml:space="preserve">oral B Satintape Minze</t>
  </si>
  <si>
    <t xml:space="preserve">Prokudent Zahnseide Sensitiv, mit Mintgeschmack</t>
  </si>
  <si>
    <t xml:space="preserve">Diadent Zahnseide ungewachst</t>
  </si>
  <si>
    <t xml:space="preserve">Naturvell Zahnseide Classic, ungewachst</t>
  </si>
  <si>
    <t xml:space="preserve">Spezialzahnseide</t>
  </si>
  <si>
    <t xml:space="preserve">Oral B Essential Floss Zahnseide ungewachst</t>
  </si>
  <si>
    <t xml:space="preserve">Bevola Zahnband mit Minzaroma, besonders gleitfähig</t>
  </si>
  <si>
    <t xml:space="preserve">Diadent Zahnband extra gleitfähig mit Minzgeschmack</t>
  </si>
  <si>
    <t xml:space="preserve">Elmex Zahnseide ungewachst, Minze</t>
  </si>
  <si>
    <t xml:space="preserve">Diadent Orhtdontic Floss Spezial-Zahnseide</t>
  </si>
  <si>
    <t xml:space="preserve">Duschshampoos für Kinder, zertifizierte Naturkosmetik</t>
  </si>
  <si>
    <t xml:space="preserve">Gum Access Floss</t>
  </si>
  <si>
    <t xml:space="preserve">Meridol Special Floss</t>
  </si>
  <si>
    <t xml:space="preserve">Duschshampoo, Shampoos für Kinder 08/2020</t>
  </si>
  <si>
    <t xml:space="preserve">Dresdner Essenz Dreckspatz 3in1Duschgel Alles wird gut</t>
  </si>
  <si>
    <t xml:space="preserve">Eco Cosmetics Baby&amp;Kids Shampoo/Duschgel</t>
  </si>
  <si>
    <t xml:space="preserve">Duschshampoos für Kinder</t>
  </si>
  <si>
    <t xml:space="preserve">Logona Kids Shampoo&amp;Duschgel</t>
  </si>
  <si>
    <t xml:space="preserve">Sante FamilyKids Shampoo&amp;Duschgel für kleine Entdecker</t>
  </si>
  <si>
    <t xml:space="preserve">Topfer Kids Care Super Power Dutschgel &amp; Shampoo</t>
  </si>
  <si>
    <t xml:space="preserve">Weleda Kids 2in1 Shower&amp;Shampoo Spitzige Limette</t>
  </si>
  <si>
    <t xml:space="preserve">Balea Dusche&amp;Shampoo Shinging Star</t>
  </si>
  <si>
    <t xml:space="preserve">Beauty Kids Ritter Drachenzahn 2in1 Dusche+Shampoo Sport</t>
  </si>
  <si>
    <t xml:space="preserve">Bevola Kids 2in1 Shampoo&amp;Dusche Zauberritter</t>
  </si>
  <si>
    <t xml:space="preserve">Elecurina Kids 3in1 Duschgel, Shampoo&amp;Pflegespülung Happy</t>
  </si>
  <si>
    <t xml:space="preserve">Isana Kids 2in1 Dusche&amp;Shampoo Dinausaurier Freunde</t>
  </si>
  <si>
    <t xml:space="preserve">Jean&amp;Len Duschgel&amp;Shampoo für Superhelden</t>
  </si>
  <si>
    <t xml:space="preserve">Mamia Shampoo&amp;Dusche Der König der Löwen Mango-Duft</t>
  </si>
  <si>
    <t xml:space="preserve">Saubär 2in1 Dusche+Shampoo sportlich-frisch</t>
  </si>
  <si>
    <t xml:space="preserve">Tetesept Kinder Duschspaß Capt‘n Sharky 2in1</t>
  </si>
  <si>
    <t xml:space="preserve">Kinder­shampoos - 2in1</t>
  </si>
  <si>
    <t xml:space="preserve">Bobini super Kicker Duschgel, Shampoo, Schaubad 3in1</t>
  </si>
  <si>
    <t xml:space="preserve">Kinder­shampoos – 2in1</t>
  </si>
  <si>
    <t xml:space="preserve">Kneipp Naturkind Drachenkraft Shampoo&amp;Dusche</t>
  </si>
  <si>
    <t xml:space="preserve">Nivea Kids 3in1 Duschgel, Shampoo&amp;Spülung Apfelduft</t>
  </si>
  <si>
    <t xml:space="preserve">Schauma Kids Shampoo&amp;Waschgel</t>
  </si>
  <si>
    <t xml:space="preserve">Garnier Wahre Schätze: Für Kinder Mildes 2 in 1 Shampoo Aprikose &amp; Baumwollblüte</t>
  </si>
  <si>
    <t xml:space="preserve">Kinder­shampoos</t>
  </si>
  <si>
    <t xml:space="preserve">Schwarzkopf Schauma Kids: Shampoo &amp; Balsam1</t>
  </si>
  <si>
    <t xml:space="preserve">Isana Kids: 2in1 Dusche&amp;Shampoo Piraten Insel</t>
  </si>
  <si>
    <t xml:space="preserve">dm Balea: Dusche &amp; Shampoo Shining Star</t>
  </si>
  <si>
    <t xml:space="preserve">Sebamed Baby &amp; Kind: Waschlotion Haut &amp; Haar mit Panthenol</t>
  </si>
  <si>
    <t xml:space="preserve">Hipp: Kinder Shampoo Sensitiv Mit Spülung Baby Sanft</t>
  </si>
  <si>
    <t xml:space="preserve">Feste Duschshampoos Kinder</t>
  </si>
  <si>
    <t xml:space="preserve">Bübchen: Kinder Shampoo Für zarte Babyhaut Sensitiv</t>
  </si>
  <si>
    <t xml:space="preserve">Secrets de Provence: Mon Shampoing pour enfants</t>
  </si>
  <si>
    <t xml:space="preserve">Dresdner Essenz Dreckspatz 3in1Duschgel Brombeer-Duf</t>
  </si>
  <si>
    <t xml:space="preserve">Weleda Kids 2in1 Shower&amp;Shampoo Fruchtige Orange</t>
  </si>
  <si>
    <t xml:space="preserve">Foamie Kids 2in1 Festes Shampoo und Duschgel</t>
  </si>
  <si>
    <t xml:space="preserve">Hydrophil Die Maus Shampoo&amp;Dusche 2in1, Fruchtiger Apfel</t>
  </si>
  <si>
    <t xml:space="preserve">Balea Dusche&amp;Shampoo Cool Diver</t>
  </si>
  <si>
    <t xml:space="preserve">Isana Kids 3in1 Dusche, Shampoo, Pflegespülung Fussball Star</t>
  </si>
  <si>
    <t xml:space="preserve">Tetesept Kinder Duschspaß 2in1 Rosalie Regenbogen</t>
  </si>
  <si>
    <t xml:space="preserve">Bübchen 2in1 Shampoo&amp;Duschgel Tigerwäsche</t>
  </si>
  <si>
    <t xml:space="preserve">Cien 2in1 Shampoo Dusche Lovely Unicorn</t>
  </si>
  <si>
    <t xml:space="preserve">Nickelodeon Paw Patrol 2in1 Duschgel&amp;Shampoo</t>
  </si>
  <si>
    <t xml:space="preserve">Kartoffelchips etc.  08/2022</t>
  </si>
  <si>
    <t xml:space="preserve">Kartoffelchips</t>
  </si>
  <si>
    <t xml:space="preserve">Krosse Kerle: Tomate &amp; Paprika</t>
  </si>
  <si>
    <t xml:space="preserve">11/2022</t>
  </si>
  <si>
    <t xml:space="preserve">Crunchips: Paprika</t>
  </si>
  <si>
    <t xml:space="preserve">Sun Snacks Chips Paprika Style</t>
  </si>
  <si>
    <t xml:space="preserve">Chio: Red Paprika Chips</t>
  </si>
  <si>
    <t xml:space="preserve">Kartoffelsnacks</t>
  </si>
  <si>
    <t xml:space="preserve">Pom-Bär: Original</t>
  </si>
  <si>
    <t xml:space="preserve">K-Classic Sonne Mond &amp; Sterne Snack</t>
  </si>
  <si>
    <t xml:space="preserve">Stapelchips</t>
  </si>
  <si>
    <t xml:space="preserve">Gut &amp; Günstig Chips for Friends Paprika</t>
  </si>
  <si>
    <t xml:space="preserve">Ja Stapelchips Paprika</t>
  </si>
  <si>
    <t xml:space="preserve">Paketdienste 11/2022 (Preise je nach Paketgröße sehr unterschiedlich)</t>
  </si>
  <si>
    <t xml:space="preserve">Paketdienste</t>
  </si>
  <si>
    <t xml:space="preserve">DHL</t>
  </si>
  <si>
    <t xml:space="preserve">DPS</t>
  </si>
  <si>
    <t xml:space="preserve">Hermes</t>
  </si>
  <si>
    <t xml:space="preserve">GLS</t>
  </si>
  <si>
    <t xml:space="preserve">ups</t>
  </si>
  <si>
    <t xml:space="preserve">Amazon (Zustellung einwandfrei, Versand nicht möglich, deshalb keine Bewertung)</t>
  </si>
  <si>
    <t xml:space="preserve">Slipeinlagen, Ultrabinden 11/2022</t>
  </si>
  <si>
    <t xml:space="preserve">Slipeinlagen</t>
  </si>
  <si>
    <t xml:space="preserve">Cosmea Bio&amp;Vegan Slipeinlagen, normal ohne Duft</t>
  </si>
  <si>
    <t xml:space="preserve">Jessa Slipeinlagen Acitve Shape normal</t>
  </si>
  <si>
    <t xml:space="preserve">Siempre Slipeinlagen, normal mit Frischeduft u. Aloe Vera</t>
  </si>
  <si>
    <t xml:space="preserve">Tena Dailies Slipeinlagen, normal</t>
  </si>
  <si>
    <t xml:space="preserve">Always Dailies Cotton Protection Slipeinlage, normal</t>
  </si>
  <si>
    <t xml:space="preserve">Always Dailies Fresh&amp;Protect Slipeeinlage, normal</t>
  </si>
  <si>
    <t xml:space="preserve">Be She Slipeinlage, normal</t>
  </si>
  <si>
    <t xml:space="preserve">Bevola Slipeinlage Classic</t>
  </si>
  <si>
    <t xml:space="preserve">Carefree Cotton Feel Slipeinlagen, normal</t>
  </si>
  <si>
    <t xml:space="preserve">Cosmea Slipeinlagen, normal ohne Duft</t>
  </si>
  <si>
    <t xml:space="preserve">Duchesse Slipeinlagen, normal</t>
  </si>
  <si>
    <t xml:space="preserve">Facelle Slipeinlagen Flexible White, Slip&amp;String</t>
  </si>
  <si>
    <t xml:space="preserve">Facelle So Free Slipeinlage, normal</t>
  </si>
  <si>
    <t xml:space="preserve">Floriola 45 Slipeinlagen, normal sensitiv</t>
  </si>
  <si>
    <t xml:space="preserve">Jeden Tag Slipeinlagen, normal</t>
  </si>
  <si>
    <t xml:space="preserve">Jessa Nature Slipeinlagen Cotton, normal</t>
  </si>
  <si>
    <t xml:space="preserve">Masmi Natural Cotton Bio Slipeinlagen, anatomical</t>
  </si>
  <si>
    <t xml:space="preserve">Mylily 32 Bio Slipenlagen</t>
  </si>
  <si>
    <t xml:space="preserve">Natracara Panty Liners, curved</t>
  </si>
  <si>
    <t xml:space="preserve">Organyc24 Slipeinlagen, leichte Tage, gefaltet</t>
  </si>
  <si>
    <t xml:space="preserve">Rewe Beste Wahl Slipeinlagen, normal</t>
  </si>
  <si>
    <t xml:space="preserve">Sanature 100% Baumwolle Slipeinlage, normal</t>
  </si>
  <si>
    <t xml:space="preserve">Satessa Slipeinlagen, normal</t>
  </si>
  <si>
    <t xml:space="preserve">SlipFlip28, Slipeinlagen</t>
  </si>
  <si>
    <t xml:space="preserve">Ultrabinden</t>
  </si>
  <si>
    <t xml:space="preserve">Always Ultra Binden, normal mit Flügeln</t>
  </si>
  <si>
    <t xml:space="preserve">Be She Ultrabinden, normal mit Flügeln</t>
  </si>
  <si>
    <t xml:space="preserve">Facelle  So Free Ultra Binden, normal mit Flügel</t>
  </si>
  <si>
    <t xml:space="preserve">Duchesse Ultra Binden, normal mit Flügel</t>
  </si>
  <si>
    <t xml:space="preserve">Facelle Ultra Binden, normal + Flügel</t>
  </si>
  <si>
    <t xml:space="preserve">Floriola 20 Ultra Binden, normal mit Flügel</t>
  </si>
  <si>
    <t xml:space="preserve">Jessa Ultra-Binden Dry Comfort, normal mit Flügel</t>
  </si>
  <si>
    <t xml:space="preserve">Rewe Beste Wahl  Binden Ultra, normal mit Flügel</t>
  </si>
  <si>
    <t xml:space="preserve">Satessa Damenbinden Ultra Dünn, normal mit Flügel</t>
  </si>
  <si>
    <t xml:space="preserve">Siempre Ultra-Binden, normal mit Flügel und Aloe Vera</t>
  </si>
  <si>
    <t xml:space="preserve">Always Cotton Protection Ultra Binden, normal mit Flügel</t>
  </si>
  <si>
    <t xml:space="preserve">Bevola Ultra Binden, normal mit Flügel</t>
  </si>
  <si>
    <t xml:space="preserve">Cosmea Ultra Binden, normal mit Flügel</t>
  </si>
  <si>
    <t xml:space="preserve">Elkos Women Ultra Binden, normal plus mit Flügel</t>
  </si>
  <si>
    <t xml:space="preserve">Jessa Nature Ultra-Binden-Cotton, normal mit Flügel</t>
  </si>
  <si>
    <t xml:space="preserve">Mylily Bio Binden Ultra Tag, mit Flügel</t>
  </si>
  <si>
    <t xml:space="preserve">Natracara Ultra Extra Pads Organic Cotton Cover, regular</t>
  </si>
  <si>
    <t xml:space="preserve">Sanature Ultra Binden100% Baumwolle, normal mit Flügel</t>
  </si>
  <si>
    <t xml:space="preserve">Sophie Ultra Binden, normal plus mit Flügeln</t>
  </si>
  <si>
    <t xml:space="preserve">Honig 11/2022</t>
  </si>
  <si>
    <t xml:space="preserve">Bio-Honig</t>
  </si>
  <si>
    <t xml:space="preserve">Alnatur Akazienhonig</t>
  </si>
  <si>
    <t xml:space="preserve">Biohophar Bio-Honig Fairtrade cremig</t>
  </si>
  <si>
    <t xml:space="preserve">Dm Bio Akazien Honig</t>
  </si>
  <si>
    <t xml:space="preserve">Gepa Faires Pfund Honig cremig</t>
  </si>
  <si>
    <t xml:space="preserve">Gepa</t>
  </si>
  <si>
    <t xml:space="preserve">Gut Bio Honig cremig</t>
  </si>
  <si>
    <t xml:space="preserve">K-Bio Streichzarter Honig cremig</t>
  </si>
  <si>
    <t xml:space="preserve">Maribel Bio Deutscher Blütenhonig cremig, Bioland</t>
  </si>
  <si>
    <t xml:space="preserve">Rewe Bio Mexikanischer Vierblütenhonig cremig</t>
  </si>
  <si>
    <t xml:space="preserve">Bio Bio Land Honig cremig</t>
  </si>
  <si>
    <t xml:space="preserve">Edeka Bio Landhonig cremig</t>
  </si>
  <si>
    <t xml:space="preserve">Naturgut Bio Landhonig cremig</t>
  </si>
  <si>
    <t xml:space="preserve">Essigreiniger 11/2022</t>
  </si>
  <si>
    <t xml:space="preserve">Essigreiniger</t>
  </si>
  <si>
    <t xml:space="preserve">Blik Essigreiniger</t>
  </si>
  <si>
    <t xml:space="preserve">Denkmit Essigreiniger</t>
  </si>
  <si>
    <t xml:space="preserve">Domol Essigreiniger</t>
  </si>
  <si>
    <t xml:space="preserve">Frosch Essig Reiniger</t>
  </si>
  <si>
    <t xml:space="preserve">W5 Nature Essigreiniger</t>
  </si>
  <si>
    <t xml:space="preserve">Clinair Essigreiniger</t>
  </si>
  <si>
    <t xml:space="preserve">Fit Grüne Kraft Essigreiniger</t>
  </si>
  <si>
    <t xml:space="preserve">Gut &amp; Günstig Essigreiniger</t>
  </si>
  <si>
    <t xml:space="preserve">Heitmann Pure Kraftreiniger Essig+Orange</t>
  </si>
  <si>
    <t xml:space="preserve">Ja! Essigreiniger</t>
  </si>
  <si>
    <t xml:space="preserve">Jeden Tag Essigreiniger</t>
  </si>
  <si>
    <t xml:space="preserve">K-Classic Essigreiniger</t>
  </si>
  <si>
    <t xml:space="preserve">Klina Essigreiniger</t>
  </si>
  <si>
    <t xml:space="preserve">Piva Essigreiniger</t>
  </si>
  <si>
    <t xml:space="preserve">Saubermax Essigreiniger</t>
  </si>
  <si>
    <t xml:space="preserve">Vegane Sahne 12/2022</t>
  </si>
  <si>
    <t xml:space="preserve">Vegane Bio-Sahne</t>
  </si>
  <si>
    <t xml:space="preserve">Allos Hafer Cuisine</t>
  </si>
  <si>
    <t xml:space="preserve">12/2022</t>
  </si>
  <si>
    <t xml:space="preserve">Alnatura Soja Cuisne</t>
  </si>
  <si>
    <t xml:space="preserve">Dm bio Soja Creme Cuisine</t>
  </si>
  <si>
    <t xml:space="preserve">Ecomil Culsine Coco-nut Milk</t>
  </si>
  <si>
    <t xml:space="preserve">Ener Bio Hafer Cuisine</t>
  </si>
  <si>
    <t xml:space="preserve">K-Take it Veggie Vegan Bio Kochcreme Kokos</t>
  </si>
  <si>
    <t xml:space="preserve">Lima Cuisine Rice</t>
  </si>
  <si>
    <t xml:space="preserve">Natumi Hafer Cuisine</t>
  </si>
  <si>
    <t xml:space="preserve">Oatly! Hafer Cuisine</t>
  </si>
  <si>
    <t xml:space="preserve">Rewe Bio Sojacreme Cuisine, Naturland</t>
  </si>
  <si>
    <t xml:space="preserve">Velkine! Frische Bio Hafer Kochcreme, gekühlt</t>
  </si>
  <si>
    <t xml:space="preserve">Voelkel Hafer Cuisine, Demeter</t>
  </si>
  <si>
    <t xml:space="preserve">Probios Vegetal Cuisine Soy Creme</t>
  </si>
  <si>
    <t xml:space="preserve">Provamel Cuisine Rice</t>
  </si>
  <si>
    <t xml:space="preserve">Vegane Sahne</t>
  </si>
  <si>
    <t xml:space="preserve">Food for Future Sojacuisine</t>
  </si>
  <si>
    <t xml:space="preserve">Edeka My Veggie Vegane Kochcreme</t>
  </si>
  <si>
    <t xml:space="preserve">Rama Kochcreme, gekühlt</t>
  </si>
  <si>
    <t xml:space="preserve">Gesicht</t>
  </si>
  <si>
    <t xml:space="preserve">Nachtcremes 11/2020, 12/2022</t>
  </si>
  <si>
    <t xml:space="preserve">Nachtcremes, Anti-Aging-Versprechen</t>
  </si>
  <si>
    <t xml:space="preserve">CD Aloe Effekt Intensive Nachtcreme</t>
  </si>
  <si>
    <t xml:space="preserve">Cosnature Nacht-Creme Granatapfel</t>
  </si>
  <si>
    <t xml:space="preserve">CV Cadea Vera Vital Night Q10 Anti Falten Intensivcreme</t>
  </si>
  <si>
    <t xml:space="preserve">Dr. Scheller Argan&amp;Amaranth AntoFalten Pflege Nacht</t>
  </si>
  <si>
    <t xml:space="preserve">Isana Anti-Falten Nachtcreme Q10</t>
  </si>
  <si>
    <t xml:space="preserve">Terra Naturi Straffende Nachtcreme Regenerattion</t>
  </si>
  <si>
    <t xml:space="preserve">Weleda Glättende Nachtpflege Wildrose</t>
  </si>
  <si>
    <t xml:space="preserve">Nachtcremes</t>
  </si>
  <si>
    <t xml:space="preserve"># b.e. Routine Nachtcreme</t>
  </si>
  <si>
    <t xml:space="preserve">CC Care and Consulting</t>
  </si>
  <si>
    <t xml:space="preserve">Alterra Sleeping Cream</t>
  </si>
  <si>
    <t xml:space="preserve">Alverde Nachtcreme Wildrose</t>
  </si>
  <si>
    <t xml:space="preserve">Annemarie Börling Energynature Regenerierende Nachtcreme</t>
  </si>
  <si>
    <t xml:space="preserve">Cattier Regenerierende Nachtcreme</t>
  </si>
  <si>
    <t xml:space="preserve">Kneipp Nachtcreme Mandelblüten Hautzart</t>
  </si>
  <si>
    <t xml:space="preserve">Levera Basic Sensitiv Regenerativ Nachtcreme</t>
  </si>
  <si>
    <t xml:space="preserve">N.A.E. Energie Nährende Nachtcreme</t>
  </si>
  <si>
    <t xml:space="preserve">Speick Thermal Sensitive Regenerative Nachtcreme</t>
  </si>
  <si>
    <t xml:space="preserve">Aok Schönheits-Schlaf! Nachtcreme</t>
  </si>
  <si>
    <t xml:space="preserve">Balea Feuchtigkeitsspendende Nachtcreme</t>
  </si>
  <si>
    <t xml:space="preserve">M. Asam Aqua Intense Feuchtigkeitsnachstcreme</t>
  </si>
  <si>
    <t xml:space="preserve">Nachtcreme, zert. Naturkosmetik</t>
  </si>
  <si>
    <t xml:space="preserve">Alverde Q10 Nachtcreme Bio-Grapefruit Bio-Sanddorn</t>
  </si>
  <si>
    <t xml:space="preserve">Cien Nature Bio Granatapfel Nachtcreme</t>
  </si>
  <si>
    <t xml:space="preserve">Heliotrop Multi-Peform Nachtcreme Active Hyaluron</t>
  </si>
  <si>
    <t xml:space="preserve">Lavera Re-Energizing Sleeping Cream Bio-Traube&amp;Vitamine E</t>
  </si>
  <si>
    <t xml:space="preserve">Speick Nachtcreme Mit Reichhaltiger Bio-Sheabutter</t>
  </si>
  <si>
    <t xml:space="preserve">Weleda Ausgleichende Nachtpflege Iris</t>
  </si>
  <si>
    <t xml:space="preserve">Alterra Hydro Nachtcreme Bio-Traube</t>
  </si>
  <si>
    <t xml:space="preserve">Alviana Nachtcreme Ageless Q10</t>
  </si>
  <si>
    <t xml:space="preserve">Blütezeit Nachcreme Bio-Wildrose</t>
  </si>
  <si>
    <t xml:space="preserve">Dr. Scheller Anti-Falten Argan Nachcreme</t>
  </si>
  <si>
    <t xml:space="preserve">Sante Schützende Slepping Cream</t>
  </si>
  <si>
    <t xml:space="preserve">Nachtcreme</t>
  </si>
  <si>
    <t xml:space="preserve">Annemarie Börlind Aquanature Feuchtigkeitsspendende Nachtcreme</t>
  </si>
  <si>
    <t xml:space="preserve">Bevola Q10 Anti-Falten Nachtpflege</t>
  </si>
  <si>
    <t xml:space="preserve">Budni-Jooleo Pflegede Nachtcreme mit Weissem Tee</t>
  </si>
  <si>
    <t xml:space="preserve">Cien Q10 Intense Nachpflege Anti-Falten+24h Feuchtigkeit</t>
  </si>
  <si>
    <t xml:space="preserve">CV Cadea Vera Vital Night Q10 Anti Falten</t>
  </si>
  <si>
    <t xml:space="preserve">Elkos Anti Falten Nachtcreme</t>
  </si>
  <si>
    <t xml:space="preserve">Shisara Anti-Falten Nachtcreme SheaButter &amp; Vitaminkomplex</t>
  </si>
  <si>
    <t xml:space="preserve">Körperlotion 04/2022m 12/2022</t>
  </si>
  <si>
    <t xml:space="preserve">Körperlotion</t>
  </si>
  <si>
    <t xml:space="preserve">Balea Reichhaltige Body Milk trockene Haut</t>
  </si>
  <si>
    <t xml:space="preserve">Bevela Reichhaltige Body Milk</t>
  </si>
  <si>
    <t xml:space="preserve">Elkos Reichhaltige Body Milk</t>
  </si>
  <si>
    <t xml:space="preserve">Isana Reichhaltige Body Milk</t>
  </si>
  <si>
    <t xml:space="preserve">Pure &amp; Basic Body Milk, trockene Haut</t>
  </si>
  <si>
    <t xml:space="preserve">Alterra Intensive Körperlotion Bio Sanddorn &amp; Argonöl</t>
  </si>
  <si>
    <t xml:space="preserve">Alverde Körpermilch Bio Kakaobutter Hibiskus</t>
  </si>
  <si>
    <t xml:space="preserve">Eucerin: pH5 lotion Emfpingliche, trockene Haut</t>
  </si>
  <si>
    <t xml:space="preserve">Garnier Body, Urea 24 Intensiv Hautglättende Creme-Milk</t>
  </si>
  <si>
    <t xml:space="preserve">Mixa: Shea Ultra Soft Body Milk Trockne Haut</t>
  </si>
  <si>
    <t xml:space="preserve">Neutrogena: Deep Moisture Sofort einziehende Bodylotion Trockene Haut</t>
  </si>
  <si>
    <t xml:space="preserve">The Body Shop: Moringa Softeneing Body Milk</t>
  </si>
  <si>
    <t xml:space="preserve">Cien: Reichhaltige Bodymilk Trockene Haut</t>
  </si>
  <si>
    <t xml:space="preserve">Lacura: Körpermilch Classic Trockene Haut</t>
  </si>
  <si>
    <t xml:space="preserve">Körperlotion, zertf. Naturkosmetik</t>
  </si>
  <si>
    <t xml:space="preserve">Nivea: Reichhaltige Body Milk Trockene Haut</t>
  </si>
  <si>
    <t xml:space="preserve">Alterra Intensive Körperlotion Bio Sanddorn</t>
  </si>
  <si>
    <t xml:space="preserve">Alverde Cremeöl-Lotion Bio-Arganöl, Bio-Mandel</t>
  </si>
  <si>
    <t xml:space="preserve">Bevola Naturals Bodymilk, Bio-Kakaobutter&amp;Bio-Mango</t>
  </si>
  <si>
    <t xml:space="preserve">Blütezeit Körpermilch Bio Malvenblüte</t>
  </si>
  <si>
    <t xml:space="preserve">Cien Nature Bio Sandorn Bodylotion</t>
  </si>
  <si>
    <t xml:space="preserve">Lavera Basis Sensitiv Body Milk Reichhaltig</t>
  </si>
  <si>
    <t xml:space="preserve">Sante Balance Bodylotion Bio-Aloe Very&amp;Mandelöl</t>
  </si>
  <si>
    <t xml:space="preserve">Sonett Mistelform Lavendel Weihrauch Bodylotion</t>
  </si>
  <si>
    <t xml:space="preserve">Terra Naturi Rich Care Körpermilch</t>
  </si>
  <si>
    <t xml:space="preserve">Urtekrem Soothing Lavender Bodylotion</t>
  </si>
  <si>
    <t xml:space="preserve">Weleda Skin Food Body Lotion</t>
  </si>
  <si>
    <t xml:space="preserve">Dr. Hauschka Mandel Körperbalsam</t>
  </si>
  <si>
    <t xml:space="preserve">Styx Shea Butter Körpercreme</t>
  </si>
  <si>
    <t xml:space="preserve">Barnängen Oil Intensive Body Lotion</t>
  </si>
  <si>
    <t xml:space="preserve">John&amp;Len Reichhaltige Bodymilk Sheabutter</t>
  </si>
  <si>
    <t xml:space="preserve">Kneipp Körperlotion Goodbye Stress</t>
  </si>
  <si>
    <t xml:space="preserve">Lacura Körpermilch Classic</t>
  </si>
  <si>
    <t xml:space="preserve">No Body is Perfect 120H Hypermoisture Body Lotion</t>
  </si>
  <si>
    <t xml:space="preserve">Pure &amp; Basic Reichhaltige Body Milk</t>
  </si>
  <si>
    <t xml:space="preserve">Today Reichhaltige Bodymilk</t>
  </si>
  <si>
    <t xml:space="preserve">CD Feuchtigkeitslotion Wasserlilie</t>
  </si>
  <si>
    <t xml:space="preserve">Sebamed Body Milk</t>
  </si>
  <si>
    <t xml:space="preserve">Waschmittel</t>
  </si>
  <si>
    <t xml:space="preserve">Color­wasch­mittel flüssig 07/2024</t>
  </si>
  <si>
    <t xml:space="preserve">Colorwaschmittel flüssig</t>
  </si>
  <si>
    <t xml:space="preserve">Formil Feinwaschmittel Color</t>
  </si>
  <si>
    <t xml:space="preserve">07/2024</t>
  </si>
  <si>
    <t xml:space="preserve">Domol Feinwaschmittel </t>
  </si>
  <si>
    <t xml:space="preserve">Dalli Fein- &amp; Color Feinwaschmittel </t>
  </si>
  <si>
    <t xml:space="preserve">dm Denkmit Black Sensation Feinwaschmittel </t>
  </si>
  <si>
    <t xml:space="preserve">Vollwaschmittel</t>
  </si>
  <si>
    <t xml:space="preserve">Almawin Vollwaschmittel Konzentrat Lavendel</t>
  </si>
  <si>
    <t xml:space="preserve">Bioladen</t>
  </si>
  <si>
    <t xml:space="preserve">Ecover Universal Waschpulver Konzentrat Lavendel</t>
  </si>
  <si>
    <t xml:space="preserve">Shetlan Vollwaschmittel Super Compact</t>
  </si>
  <si>
    <t xml:space="preserve">Sodasan Voll-Waschpulver</t>
  </si>
  <si>
    <t xml:space="preserve">Lieblingsprodukt</t>
  </si>
  <si>
    <t xml:space="preserve">Sonett Waschmittel Konzentrat im Baukastensystem</t>
  </si>
  <si>
    <t xml:space="preserve">Tandil Utra-Plus Vollwaschmittel</t>
  </si>
  <si>
    <t xml:space="preserve">Flüssigwaschmittel</t>
  </si>
  <si>
    <t xml:space="preserve">Ecover Waschmittel Universal, flüssig</t>
  </si>
  <si>
    <t xml:space="preserve">Salz 07/2021</t>
  </si>
  <si>
    <t xml:space="preserve">Salz</t>
  </si>
  <si>
    <t xml:space="preserve">Kania Fleur de Sel</t>
  </si>
  <si>
    <t xml:space="preserve">01/2023</t>
  </si>
  <si>
    <t xml:space="preserve">Erntesegen: Ur-Salz</t>
  </si>
  <si>
    <t xml:space="preserve">Byodo: Premium Meersalz, feinkörnig</t>
  </si>
  <si>
    <t xml:space="preserve">Rapunzel: Meersalz mit jodhaltigen Algen (Bio)</t>
  </si>
  <si>
    <t xml:space="preserve">Aquasale: Feines Meersalz mit Jod</t>
  </si>
  <si>
    <t xml:space="preserve">Sonnensalz: Jodsalz</t>
  </si>
  <si>
    <t xml:space="preserve"> </t>
  </si>
  <si>
    <t xml:space="preserve">Alnatura Meersalz mit Jod</t>
  </si>
  <si>
    <t xml:space="preserve">Byodo Premium Meersalz</t>
  </si>
  <si>
    <t xml:space="preserve">Erntesegen Ur-Salz, Steinsalz unjodiert</t>
  </si>
  <si>
    <t xml:space="preserve">Naturata Atlantik Meersalz mit jodhaltigen Algen</t>
  </si>
  <si>
    <t xml:space="preserve">Rapunzel Meersalz mit jodhaltigen Algen</t>
  </si>
  <si>
    <t xml:space="preserve">Aquasale Feines Meersalz mit Jod</t>
  </si>
  <si>
    <t xml:space="preserve">Bad Reichhaller Alpen Jodsalz</t>
  </si>
  <si>
    <t xml:space="preserve">Bad Reichhaller Alpensalz</t>
  </si>
  <si>
    <t xml:space="preserve">Carat Jodsalz mit Fluorid</t>
  </si>
  <si>
    <t xml:space="preserve">Chante Sel Jodsalz fein + Fluorid</t>
  </si>
  <si>
    <t xml:space="preserve">Feine Prise Jodsalz mit Fluorid</t>
  </si>
  <si>
    <t xml:space="preserve">Gut &amp; Günstig: Jodsalz mit Fluorid</t>
  </si>
  <si>
    <t xml:space="preserve">Ja! Jodsalz mit Fluorid</t>
  </si>
  <si>
    <t xml:space="preserve">Jeden Tag Jodiertes Speisesalz</t>
  </si>
  <si>
    <t xml:space="preserve">K-Klassik Jodsalz</t>
  </si>
  <si>
    <t xml:space="preserve">La Baleine Feines Meersalz mit Jod und Flourid</t>
  </si>
  <si>
    <t xml:space="preserve">Le Gusto Jodiertes Speisesalz mit Fluori</t>
  </si>
  <si>
    <t xml:space="preserve">Penny Jodsalz mit Fluorid</t>
  </si>
  <si>
    <t xml:space="preserve">Rewe Beste Wahl Jodsalz mit Fluorid und Folsäure</t>
  </si>
  <si>
    <t xml:space="preserve">Sel mit Jod</t>
  </si>
  <si>
    <t xml:space="preserve">Sonnensalz Jodsalz mit Fluorid</t>
  </si>
  <si>
    <t xml:space="preserve">Tiefkühlkräuter 01/2023</t>
  </si>
  <si>
    <t xml:space="preserve">Tiefkühlkräuter bio</t>
  </si>
  <si>
    <t xml:space="preserve">Bio Bio Kräuter Italienischer Art</t>
  </si>
  <si>
    <t xml:space="preserve">K-Bio 6 Kräuter</t>
  </si>
  <si>
    <t xml:space="preserve">Naturgut Bio 6 Kräuter Mix</t>
  </si>
  <si>
    <t xml:space="preserve">Ökoland Kräuter Italienische Art</t>
  </si>
  <si>
    <t xml:space="preserve">Rewe Bio 6 Kräuter Naturland</t>
  </si>
  <si>
    <t xml:space="preserve">Tiefkühlkräuter</t>
  </si>
  <si>
    <t xml:space="preserve">All Seasons 8 Kräuter</t>
  </si>
  <si>
    <t xml:space="preserve">Aufbackbrötchen 02/2023</t>
  </si>
  <si>
    <t xml:space="preserve">Aufbackbrötchen bio</t>
  </si>
  <si>
    <t xml:space="preserve">Edeka Bio Krustenbrötchen</t>
  </si>
  <si>
    <t xml:space="preserve">02/2023</t>
  </si>
  <si>
    <t xml:space="preserve">Grafschafter Bio Organic 4 Steinofen Brötchen bioland</t>
  </si>
  <si>
    <t xml:space="preserve">Rewe Bio Weizen Landbrötchen</t>
  </si>
  <si>
    <t xml:space="preserve">Goldähren Sonntagsbrötchen Weizen</t>
  </si>
  <si>
    <t xml:space="preserve">Goldblume 6 Brötchen</t>
  </si>
  <si>
    <t xml:space="preserve">Grafschafter 6 Weizenbrötchen</t>
  </si>
  <si>
    <t xml:space="preserve">Gut &amp; Günstig 6*Gute Laune Weizenbrötchen</t>
  </si>
  <si>
    <t xml:space="preserve">K-Classic Weizenbrötchen</t>
  </si>
  <si>
    <t xml:space="preserve">Kindercerealien 03/2023</t>
  </si>
  <si>
    <t xml:space="preserve">Kindercerealien</t>
  </si>
  <si>
    <t xml:space="preserve">dm bio Knuspermüsli für Kinder</t>
  </si>
  <si>
    <t xml:space="preserve">03/2023</t>
  </si>
  <si>
    <t xml:space="preserve">Dr. Oetker Paula Müslispaß Erdbeere</t>
  </si>
  <si>
    <t xml:space="preserve">Ketchup 03/2023</t>
  </si>
  <si>
    <t xml:space="preserve">Ketchup</t>
  </si>
  <si>
    <t xml:space="preserve">Penny Tomaten Ketchup</t>
  </si>
  <si>
    <t xml:space="preserve">Delikato Tomaten Ketchup</t>
  </si>
  <si>
    <t xml:space="preserve">Kania Tomaten Ketchup</t>
  </si>
  <si>
    <t xml:space="preserve">Rewe Beste Wahl Tomaten Ketchup fruchtig</t>
  </si>
  <si>
    <t xml:space="preserve">Sunred Tomaten Ketchup</t>
  </si>
  <si>
    <t xml:space="preserve">Werder Tomaten Ketchup</t>
  </si>
  <si>
    <t xml:space="preserve">Schaumfestiger 02/2023</t>
  </si>
  <si>
    <t xml:space="preserve">Schaumfestiger bio</t>
  </si>
  <si>
    <t xml:space="preserve">Alterra Volumen Schaumfestiger Bio Papaya</t>
  </si>
  <si>
    <t xml:space="preserve">Alverde Schaumfestiger Starker Halt 3</t>
  </si>
  <si>
    <t xml:space="preserve">Schaumfestiger</t>
  </si>
  <si>
    <t xml:space="preserve">Aveo Schaumfestiger Locken Flexibler Hal 3</t>
  </si>
  <si>
    <t xml:space="preserve">Schwarzkopf Poly Swing Mouse Volumen Extra Stark 3</t>
  </si>
  <si>
    <t xml:space="preserve">Körperbutter 02/2023</t>
  </si>
  <si>
    <t xml:space="preserve">Körperbutter bio</t>
  </si>
  <si>
    <t xml:space="preserve">Alverde Feste Körperbutter Grüner Tee Aloe Vera Duft</t>
  </si>
  <si>
    <t xml:space="preserve">Terra Naturi Hemp Care Feste Körperbutter</t>
  </si>
  <si>
    <t xml:space="preserve">Bevola Naturals Körperbutter Bio Kokos&amp;Bio Sheabutter</t>
  </si>
  <si>
    <t xml:space="preserve">Balea Körperbutter mit Kakaobutter nd dem Duft nach Beeren</t>
  </si>
  <si>
    <t xml:space="preserve">Veggie-Schnitzel 04/2023</t>
  </si>
  <si>
    <t xml:space="preserve">Veggie-Schnitzel</t>
  </si>
  <si>
    <t xml:space="preserve">Rügenwalder: Vegane Mühlen Schnitzel</t>
  </si>
  <si>
    <t xml:space="preserve">Mein veggie Tag Vegane Schnitzel Klassik</t>
  </si>
  <si>
    <t xml:space="preserve">Garden Gourmet: Vegane Schnitzel, Hähn­chen-Art</t>
  </si>
  <si>
    <t xml:space="preserve">The Vegetarian Butcher: Vegane Wie'n Schnitzel</t>
  </si>
  <si>
    <t xml:space="preserve">Veggie-Schnitzel bio</t>
  </si>
  <si>
    <t xml:space="preserve">Denn's Biomarkt: dennree Vegetarische Schnitzel (Bio)</t>
  </si>
  <si>
    <t xml:space="preserve">Denn</t>
  </si>
  <si>
    <t xml:space="preserve">Netto Marken-Discount: BioBio Vegane Schnitzel (Bio)</t>
  </si>
  <si>
    <t xml:space="preserve">Veganes Cordon Bleu</t>
  </si>
  <si>
    <t xml:space="preserve">Rügenwalder: Vegane Mühlen Cordon Bleu</t>
  </si>
  <si>
    <t xml:space="preserve">Linsen- und Kicher­erbsen-Chips 04/2023</t>
  </si>
  <si>
    <t xml:space="preserve">Lin­sen- und Ki­cher­erb­sen-Paprikawür­zung</t>
  </si>
  <si>
    <t xml:space="preserve"> Lorenz Kichererbsen Chips Paprika Geschmack</t>
  </si>
  <si>
    <t xml:space="preserve">Lin­sen- und Ki­cher­erb­sen-Salz</t>
  </si>
  <si>
    <t xml:space="preserve"> dmBio Kichererbsenchips mit Meersalz (Bio)</t>
  </si>
  <si>
    <t xml:space="preserve">Couscous 05/2023</t>
  </si>
  <si>
    <t xml:space="preserve">Couscous – bio</t>
  </si>
  <si>
    <t xml:space="preserve">Alnatur Couscous</t>
  </si>
  <si>
    <t xml:space="preserve">Davert Vollkorn Couscous</t>
  </si>
  <si>
    <t xml:space="preserve">Midsona</t>
  </si>
  <si>
    <t xml:space="preserve">Dm Bio Cousous</t>
  </si>
  <si>
    <t xml:space="preserve">EnerBio Cousous</t>
  </si>
  <si>
    <t xml:space="preserve">Naturgut Bio Hartweizen Couscous</t>
  </si>
  <si>
    <t xml:space="preserve">Rapunzel Couscous</t>
  </si>
  <si>
    <t xml:space="preserve">Rewe bio Cousous, Naturland</t>
  </si>
  <si>
    <t xml:space="preserve">Schneekoppe Couscous</t>
  </si>
  <si>
    <t xml:space="preserve">Spielberger Mühle Cousous, Demeter</t>
  </si>
  <si>
    <t xml:space="preserve">Couscous</t>
  </si>
  <si>
    <t xml:space="preserve">Edeka Couscous</t>
  </si>
  <si>
    <t xml:space="preserve">Krini Couscous, Naturweißengrieß</t>
  </si>
  <si>
    <t xml:space="preserve">Tegut Courcous</t>
  </si>
  <si>
    <t xml:space="preserve">Al Amir Taste of the Orient Couscous</t>
  </si>
  <si>
    <t xml:space="preserve">Nagellacke 05/2023</t>
  </si>
  <si>
    <t xml:space="preserve">Nagellack, rot</t>
  </si>
  <si>
    <t xml:space="preserve">Dior: Vernis</t>
  </si>
  <si>
    <t xml:space="preserve">Essie: Nagellack</t>
  </si>
  <si>
    <t xml:space="preserve">Alessandro: Nagellack</t>
  </si>
  <si>
    <t xml:space="preserve">Anny: Nagellack</t>
  </si>
  <si>
    <t xml:space="preserve">Artdeco: Quick Dry Nail Lacquer</t>
  </si>
  <si>
    <t xml:space="preserve">Essence: Gel Nail Colour</t>
  </si>
  <si>
    <t xml:space="preserve">Maybelline New York: Superstay forever strong 7 Days Gel Nail Color</t>
  </si>
  <si>
    <t xml:space="preserve">Fahr­radschlösser 2023 - Bügelschlösser 05/2023</t>
  </si>
  <si>
    <t xml:space="preserve">Bügelschloss Fahrrad</t>
  </si>
  <si>
    <t xml:space="preserve">Litelok: X1</t>
  </si>
  <si>
    <t xml:space="preserve">online</t>
  </si>
  <si>
    <t xml:space="preserve">Hiplok: D1000</t>
  </si>
  <si>
    <t xml:space="preserve">Kryptonite: New York Lock M18-WL</t>
  </si>
  <si>
    <t xml:space="preserve">Abus: Granit XPlus 540/160HB300 + USH540</t>
  </si>
  <si>
    <t xml:space="preserve">Trelock: U6</t>
  </si>
  <si>
    <t xml:space="preserve">Trelock: U4 Plus</t>
  </si>
  <si>
    <t xml:space="preserve">Boden­rei­niger im Vergleich</t>
  </si>
  <si>
    <t xml:space="preserve">Parkett­rei­niger</t>
  </si>
  <si>
    <t xml:space="preserve">dm: Denk­mit Parkett­pflege</t>
  </si>
  <si>
    <t xml:space="preserve">Rossmann: Domol Parkett Boden­pflege</t>
  </si>
  <si>
    <t xml:space="preserve">Emsal: Parkett</t>
  </si>
  <si>
    <t xml:space="preserve">Laminat­rei­niger</t>
  </si>
  <si>
    <t xml:space="preserve">Rossmann: Domol Laminat &amp; Kork Boden­pflege</t>
  </si>
  <si>
    <t xml:space="preserve">Zahn</t>
  </si>
  <si>
    <t xml:space="preserve">Universal-Zahnpasta  10/19; 07/22, 05/23 06/23</t>
  </si>
  <si>
    <t xml:space="preserve">Universal-Zahnpasta</t>
  </si>
  <si>
    <t xml:space="preserve">Prokudent Med</t>
  </si>
  <si>
    <t xml:space="preserve">06/2023</t>
  </si>
  <si>
    <t xml:space="preserve">Elkos Dentamax Fluor Fresh Zahngel</t>
  </si>
  <si>
    <t xml:space="preserve">Bevola Zahn­creme Kräuter</t>
  </si>
  <si>
    <t xml:space="preserve">Diadent Zahngel Fluor Fresh</t>
  </si>
  <si>
    <t xml:space="preserve">Eurodont Kräuter</t>
  </si>
  <si>
    <t xml:space="preserve">Dentalux Frische Gel</t>
  </si>
  <si>
    <t xml:space="preserve">Elkos Dentamax Kräuter Zahn­creme</t>
  </si>
  <si>
    <t xml:space="preserve">Diadent Zahn­creme Kräuter</t>
  </si>
  <si>
    <t xml:space="preserve">Universal-Zahnpasta, Naturkosmetik</t>
  </si>
  <si>
    <t xml:space="preserve">Alverde 5 in1 Zahncreme Naturminze</t>
  </si>
  <si>
    <t xml:space="preserve">04/2023</t>
  </si>
  <si>
    <t xml:space="preserve">Bioturm Zahncreme Bio-Minze mit Florid</t>
  </si>
  <si>
    <t xml:space="preserve">Happy Brush Natural Superfresh Zahnpasta</t>
  </si>
  <si>
    <t xml:space="preserve">Blütenzeit-Zahnceme Bio Kräuter</t>
  </si>
  <si>
    <t xml:space="preserve">Bevola Zahncreme Kräuter</t>
  </si>
  <si>
    <t xml:space="preserve">Dentalux 3 Fach Schutz-Frische Gel</t>
  </si>
  <si>
    <t xml:space="preserve">Dontodent Kräuter Zahncreme</t>
  </si>
  <si>
    <t xml:space="preserve">Elkos Dent Max Fluor Fresh Zahngel</t>
  </si>
  <si>
    <t xml:space="preserve">Eurodont Zahncreme Coolfresh</t>
  </si>
  <si>
    <t xml:space="preserve">Elmex Kariesschutz Zahnpasta</t>
  </si>
  <si>
    <t xml:space="preserve">Perals&amp;Dents Medizinische Exklusive Zahncreme</t>
  </si>
  <si>
    <t xml:space="preserve">Salviagaleo F. Madaus mit Fluorid medizinische Zahncreme</t>
  </si>
  <si>
    <t xml:space="preserve">Oral-B: Professional Zahn­fleisch und -schmelz Pro-Repair Extra Frisch</t>
  </si>
  <si>
    <t xml:space="preserve">Meridol: Zahn­fleisch­schutz Zahnpasta</t>
  </si>
  <si>
    <t xml:space="preserve">Bevola Zahn­creme Fresh</t>
  </si>
  <si>
    <t xml:space="preserve">Signal: Bio Zahnpasta</t>
  </si>
  <si>
    <t xml:space="preserve">Dontod­ent Zahn­creme antibakteriell</t>
  </si>
  <si>
    <t xml:space="preserve">Colgate: Elixir Gum Booster</t>
  </si>
  <si>
    <t xml:space="preserve">Eurodont Spearmint</t>
  </si>
  <si>
    <t xml:space="preserve">Elmex: Karies­schutz</t>
  </si>
  <si>
    <t xml:space="preserve">Prokudent med</t>
  </si>
  <si>
    <t xml:space="preserve">Theramed: Original</t>
  </si>
  <si>
    <t xml:space="preserve">Blend-a-med: Rund­umschutz Kräuter Clean</t>
  </si>
  <si>
    <t xml:space="preserve">Dentalux complex 3 Mint Fresh</t>
  </si>
  <si>
    <t xml:space="preserve">Dentabella Complete 7</t>
  </si>
  <si>
    <t xml:space="preserve">Happybrush: Super Vegan Zahnpasta</t>
  </si>
  <si>
    <t xml:space="preserve">Lacalut: aktiv Medizi­nische Zahn­creme</t>
  </si>
  <si>
    <t xml:space="preserve">Parodontax Extra Frisch</t>
  </si>
  <si>
    <t xml:space="preserve">Colgate: Komplett 8 Natürliche Kräuter</t>
  </si>
  <si>
    <t xml:space="preserve">Scheuermilch 06/2023</t>
  </si>
  <si>
    <t xml:space="preserve">Scheuermilch</t>
  </si>
  <si>
    <t xml:space="preserve">Blink Scheuermilch Lemon</t>
  </si>
  <si>
    <t xml:space="preserve">Frosch Scheuermilch</t>
  </si>
  <si>
    <t xml:space="preserve">Haka Scheuermilch Zitrone</t>
  </si>
  <si>
    <t xml:space="preserve">Ja! Rewe Scheuermilch Zitronenfrische</t>
  </si>
  <si>
    <t xml:space="preserve">Denk mit Scheuermilch</t>
  </si>
  <si>
    <t xml:space="preserve">Demol Scheuermilch</t>
  </si>
  <si>
    <t xml:space="preserve">K-Classic Scheuermilch mit Zitonenduft</t>
  </si>
  <si>
    <t xml:space="preserve">Geschälte Tomaten 06/2023</t>
  </si>
  <si>
    <t xml:space="preserve">Geschälte Bio-Tomaten</t>
  </si>
  <si>
    <t xml:space="preserve">La Selva Pmodorini Pelati, Kleine geschälte Tomaten</t>
  </si>
  <si>
    <t xml:space="preserve">Vegane Burgerpatties 06/23</t>
  </si>
  <si>
    <t xml:space="preserve">Vegane Bio-Burgerpatties</t>
  </si>
  <si>
    <t xml:space="preserve">Alnatura Rote Linsen Burger vegan</t>
  </si>
  <si>
    <t xml:space="preserve">Sato Burger Süßkartoffeln</t>
  </si>
  <si>
    <t xml:space="preserve">Wheaty Vegan super Hero Burger</t>
  </si>
  <si>
    <t xml:space="preserve">Vegane Burgerpatties</t>
  </si>
  <si>
    <t xml:space="preserve">Food for Future Vegan Burger</t>
  </si>
  <si>
    <t xml:space="preserve">Rewe Beste Wahl Vegane Burger Patties</t>
  </si>
  <si>
    <t xml:space="preserve">Vehappy Vegane Burger Patties</t>
  </si>
  <si>
    <t xml:space="preserve">Budni, Edeka, Netto</t>
  </si>
  <si>
    <t xml:space="preserve">Endori Veggi Burger aus Erbsen</t>
  </si>
  <si>
    <t xml:space="preserve">Garden Gourmet Senational Burger</t>
  </si>
  <si>
    <t xml:space="preserve">Imprägnier­mittel 09/2023</t>
  </si>
  <si>
    <t xml:space="preserve">Imprägnier-Sprays</t>
  </si>
  <si>
    <t xml:space="preserve">Holmenkol: Natural Proof</t>
  </si>
  <si>
    <t xml:space="preserve">09/2023</t>
  </si>
  <si>
    <t xml:space="preserve">Toko: Eco Proof Tex­tile</t>
  </si>
  <si>
    <t xml:space="preserve">Imprägnol: Uni­versal 100% PFC-frei Imprägnier-Spray</t>
  </si>
  <si>
    <t xml:space="preserve">Ein­wasch-Imprägnierer</t>
  </si>
  <si>
    <t xml:space="preserve">Bionicdry: Ein­wasch-Imprägnierer</t>
  </si>
  <si>
    <t xml:space="preserve">Nikwax: Tx.Direct Wash-In</t>
  </si>
  <si>
    <t xml:space="preserve">Dr. Beckmann: High-Tech Imprägnierer</t>
  </si>
  <si>
    <t xml:space="preserve">Erdnussbutter 09/2023</t>
  </si>
  <si>
    <t xml:space="preserve">Erdnussbutter</t>
  </si>
  <si>
    <t xml:space="preserve">dmBio Erdnusscreme Crunchy</t>
  </si>
  <si>
    <t xml:space="preserve">Skippy: Creamy Peanut Butter</t>
  </si>
  <si>
    <t xml:space="preserve">Ame­rican Erdnuss­creme Creamy</t>
  </si>
  <si>
    <t xml:space="preserve">Ame­rican Style Erdnuss­creme Creamy nach ame­rikanischer Art</t>
  </si>
  <si>
    <t xml:space="preserve">Jeff's: Peanut Butter Creamy</t>
  </si>
  <si>
    <t xml:space="preserve">PCD: Pindakaas</t>
  </si>
  <si>
    <t xml:space="preserve">Zentis: Erdnuss­butter Creamy</t>
  </si>
  <si>
    <t xml:space="preserve">K-Classic Ame­rican Style Erdnuss­creme Creamy</t>
  </si>
  <si>
    <t xml:space="preserve">Erdnuss Creme Crunchy (Bio)</t>
  </si>
  <si>
    <t xml:space="preserve">Gut &amp; Günstig Erdnuss-Creme creamy</t>
  </si>
  <si>
    <t xml:space="preserve">Mister Choc Smooth Erdnuss Butter</t>
  </si>
  <si>
    <t xml:space="preserve">Mike Mit­chell's Peanut Butter Creamy</t>
  </si>
  <si>
    <t xml:space="preserve">Treets The Peanut Company: Creamy Peanut Butter</t>
  </si>
  <si>
    <t xml:space="preserve">Ültje: Erdnuss Butter Creamy</t>
  </si>
  <si>
    <t xml:space="preserve">Spül­maschinentabs 09/2023</t>
  </si>
  <si>
    <t xml:space="preserve">Spül­maschinentabs</t>
  </si>
  <si>
    <t xml:space="preserve">Denk­mit Geschirr-Rei­niger Multi-Power Revolution</t>
  </si>
  <si>
    <t xml:space="preserve">W5 Geschirr-Rei­niger-Tabs Multi-Active All in 1</t>
  </si>
  <si>
    <t xml:space="preserve">Blik All in 1 Geschirr-Rei­niger Tabs</t>
  </si>
  <si>
    <t xml:space="preserve">Ja All-in-1 Geschirr-Rei­niger Tabs</t>
  </si>
  <si>
    <t xml:space="preserve">Domol Geschirr-Rei­niger Tabs Ultra Power All-in-one</t>
  </si>
  <si>
    <t xml:space="preserve">Gut &amp; Günstig All in 1 Power Com­plete Geschirr-Rei­niger Tabs</t>
  </si>
  <si>
    <t xml:space="preserve">Priva All-in-1 Geschirr-Rei­niger-Tabs Power Com­plete Plus</t>
  </si>
  <si>
    <t xml:space="preserve">(Mul­ti­tabs) - Öko-Pro­dukte</t>
  </si>
  <si>
    <t xml:space="preserve">Denk­mit Geschirr-Rei­niger Nature</t>
  </si>
  <si>
    <t xml:space="preserve">Respekt: Geschirr Rei­niger Tabs</t>
  </si>
  <si>
    <t xml:space="preserve">Domol Geschirr-Rei­niger Tabs Eco Power All-in-one</t>
  </si>
  <si>
    <t xml:space="preserve">Ma­ri­nier­te Schwei­nen­acken­steaks 08/2023</t>
  </si>
  <si>
    <t xml:space="preserve">Ma­ri­nier­te Schwei­nen­acken­steaks</t>
  </si>
  <si>
    <t xml:space="preserve">Pur­land Let's BBQ Mexico Style</t>
  </si>
  <si>
    <t xml:space="preserve">Gut Bartenhof</t>
  </si>
  <si>
    <t xml:space="preserve">Rewe Bio: (Bio)</t>
  </si>
  <si>
    <t xml:space="preserve">BBQ</t>
  </si>
  <si>
    <t xml:space="preserve">Grill­party</t>
  </si>
  <si>
    <t xml:space="preserve">Ja</t>
  </si>
  <si>
    <t xml:space="preserve">K-Bio (Bio)</t>
  </si>
  <si>
    <t xml:space="preserve">Nuggets 08/2023</t>
  </si>
  <si>
    <t xml:space="preserve">vegane Nuggets</t>
  </si>
  <si>
    <t xml:space="preserve">Endori Veggi Nuggets</t>
  </si>
  <si>
    <t xml:space="preserve">08/2023</t>
  </si>
  <si>
    <t xml:space="preserve">Globus Fresh ‚N‘ go Veggan Nuggets</t>
  </si>
  <si>
    <t xml:space="preserve">Green Legend Vegan Backteig Nuggets</t>
  </si>
  <si>
    <t xml:space="preserve">Rügenwalder Mühle Vegan Mühlen Nuggets</t>
  </si>
  <si>
    <t xml:space="preserve">Chicken Nuggets, bio</t>
  </si>
  <si>
    <t xml:space="preserve">Bio Bio Cixis Chicken Nuggets</t>
  </si>
  <si>
    <t xml:space="preserve">Edeka Bio Chicken Nuggets</t>
  </si>
  <si>
    <t xml:space="preserve">Freiländer Bio Hähnchen Golden Nuggets, Biokreis</t>
  </si>
  <si>
    <t xml:space="preserve">Vegane Fischstäbchen 09/2023</t>
  </si>
  <si>
    <t xml:space="preserve">Vegane Fischstäbchen</t>
  </si>
  <si>
    <t xml:space="preserve">Iglo Green Cuisine 12 Vegane Fischstäbchen</t>
  </si>
  <si>
    <t xml:space="preserve">K-Take It veggie Vegane Knusprige Fischstäbchen</t>
  </si>
  <si>
    <t xml:space="preserve">Color-Waschmittel 09/2023</t>
  </si>
  <si>
    <t xml:space="preserve">Colorwaschmittel</t>
  </si>
  <si>
    <t xml:space="preserve">Ecover Waschpulver Color Lavendel&amp;Eukalyptus</t>
  </si>
  <si>
    <t xml:space="preserve">Frosch Bunt Waschpulver Granatapfel</t>
  </si>
  <si>
    <t xml:space="preserve">Sodasan Color Waschmittel Limettenfrische</t>
  </si>
  <si>
    <t xml:space="preserve">Sonett Waschpulver Color Sensitiv</t>
  </si>
  <si>
    <t xml:space="preserve">Lippen</t>
  </si>
  <si>
    <t xml:space="preserve">Lippenpflege 02/2017, 01/2021,10/2023</t>
  </si>
  <si>
    <t xml:space="preserve">Lippenpflege</t>
  </si>
  <si>
    <t xml:space="preserve">Bepanthol Lippen­creme</t>
  </si>
  <si>
    <t xml:space="preserve">empfehlenswert</t>
  </si>
  <si>
    <t xml:space="preserve">02/2017</t>
  </si>
  <si>
    <t xml:space="preserve">Alverde Sonnen-Lippen­pflege Bio-Sanddorn Bio-Olive</t>
  </si>
  <si>
    <t xml:space="preserve">Balea Lippen­pflege Sensitive</t>
  </si>
  <si>
    <t xml:space="preserve">Balea Men Active Care Lippen­pflege</t>
  </si>
  <si>
    <t xml:space="preserve">Lavera Basis sensitiv Lippenbal­sam0</t>
  </si>
  <si>
    <t xml:space="preserve">Cien Care Lippen­pflege</t>
  </si>
  <si>
    <t xml:space="preserve">Aveo Lippen­pflege Classic</t>
  </si>
  <si>
    <t xml:space="preserve">Alterra Lippen­pflege Bio-Kamille</t>
  </si>
  <si>
    <t xml:space="preserve">Isana Lippen­pflege Classic mit Mandelöl</t>
  </si>
  <si>
    <t xml:space="preserve">Lippenpflege, zertifizierte Naturkosmetik</t>
  </si>
  <si>
    <t xml:space="preserve">Alterra Lippenpflege Bio-Kamille</t>
  </si>
  <si>
    <t xml:space="preserve">Bee Natural Lippenbalsam Kokos Vanilla</t>
  </si>
  <si>
    <t xml:space="preserve">Benecos Natural Lip Balm Classic</t>
  </si>
  <si>
    <t xml:space="preserve">Dr. Hauschka Lippengold</t>
  </si>
  <si>
    <t xml:space="preserve">Lavera Basic Sensitiv Lippenbalsam</t>
  </si>
  <si>
    <t xml:space="preserve">Logona Reichhaltiger Lip Balm Bio-Calendula</t>
  </si>
  <si>
    <t xml:space="preserve">Sante Family Lippenpflege Bio-Grantapfel&amp;Marcula</t>
  </si>
  <si>
    <t xml:space="preserve">Weleda Everon Lippenpflege</t>
  </si>
  <si>
    <t xml:space="preserve">Elkoc Face Lippenpflege, 2 Stück</t>
  </si>
  <si>
    <t xml:space="preserve">Eos Moisture Lip Balm Hit Happy Herb</t>
  </si>
  <si>
    <t xml:space="preserve">Kneipp Lippenpflege Wasserminze Aloe Vera</t>
  </si>
  <si>
    <t xml:space="preserve">Labello Original Lippenpflegestift</t>
  </si>
  <si>
    <t xml:space="preserve">Bebe: Classic Lippen­pflege</t>
  </si>
  <si>
    <t xml:space="preserve">10/2023</t>
  </si>
  <si>
    <t xml:space="preserve">Blüte-Zeit: Lippen­pflege Bio Sanddorn &amp; Bio Jojoba</t>
  </si>
  <si>
    <t xml:space="preserve">Alverde Naturkosmetik Lippen­pflege Bio-Calendula</t>
  </si>
  <si>
    <t xml:space="preserve">Balea Sensitive Lippen­pflege</t>
  </si>
  <si>
    <t xml:space="preserve">Dr. Hauschka: Lippen­gold</t>
  </si>
  <si>
    <t xml:space="preserve">Kneipp: Lippen­pflege Melisse Kamille</t>
  </si>
  <si>
    <t xml:space="preserve">Labello: Original</t>
  </si>
  <si>
    <t xml:space="preserve">Isana Lippen­pflege Classic</t>
  </si>
  <si>
    <t xml:space="preserve">Weleda: Everon Lippen­pflege</t>
  </si>
  <si>
    <t xml:space="preserve">Reis 09/18, 07/20, 10/23</t>
  </si>
  <si>
    <t xml:space="preserve">Weißer Basmati-Reis lose verpackt</t>
  </si>
  <si>
    <t xml:space="preserve">Golden Sun: Traditioneller Basmati Reis</t>
  </si>
  <si>
    <t xml:space="preserve">09/2018</t>
  </si>
  <si>
    <t xml:space="preserve">Le Gusto: Basmati Reis</t>
  </si>
  <si>
    <t xml:space="preserve">Echter Basmati Reis, Bio</t>
  </si>
  <si>
    <t xml:space="preserve">Davert</t>
  </si>
  <si>
    <t xml:space="preserve">Lp</t>
  </si>
  <si>
    <t xml:space="preserve">Satori Asian Style: Basmati Reis</t>
  </si>
  <si>
    <t xml:space="preserve">Tilda Pure Original Basmati</t>
  </si>
  <si>
    <t xml:space="preserve">Rapunzel Himalaya Basmati Reis</t>
  </si>
  <si>
    <t xml:space="preserve">Taste of Asia Basmati Reis</t>
  </si>
  <si>
    <t xml:space="preserve">Tegut Basmatireis</t>
  </si>
  <si>
    <t xml:space="preserve">Longkornreis, parboiled</t>
  </si>
  <si>
    <t xml:space="preserve">Alnatura Longkorn Reis parpoiled</t>
  </si>
  <si>
    <t xml:space="preserve">Uncel Ben‘s Original Langkorn Reis</t>
  </si>
  <si>
    <t xml:space="preserve">Bon-Ri Parboiled Reis</t>
  </si>
  <si>
    <t xml:space="preserve">Gut &amp; Günstig: Langkorn Parpoiled Reis</t>
  </si>
  <si>
    <t xml:space="preserve">Naturreis</t>
  </si>
  <si>
    <t xml:space="preserve">K-Bio Longkorn Naturreis</t>
  </si>
  <si>
    <t xml:space="preserve">Basmati-Reis</t>
  </si>
  <si>
    <t xml:space="preserve">Alnatura Himalaya Basmati Reis</t>
  </si>
  <si>
    <t xml:space="preserve">Bon-Ri Basmati Reis</t>
  </si>
  <si>
    <t xml:space="preserve">Dm Bio Basmatireis, weiß, Naturland</t>
  </si>
  <si>
    <t xml:space="preserve">Ener Bio Basmati-Reis, weiß, Naturland</t>
  </si>
  <si>
    <t xml:space="preserve">Rosmann</t>
  </si>
  <si>
    <t xml:space="preserve">Satori Basmati Reis</t>
  </si>
  <si>
    <t xml:space="preserve">Risotto-Reis</t>
  </si>
  <si>
    <t xml:space="preserve">Davert Echer Arborio Reis weiß</t>
  </si>
  <si>
    <t xml:space="preserve">Dennree Risotto Reis, weiss</t>
  </si>
  <si>
    <t xml:space="preserve">Rewe Beste Wahl Risotto Reis</t>
  </si>
  <si>
    <t xml:space="preserve">Gallo Reis Risotto Selezione Speciale</t>
  </si>
  <si>
    <t xml:space="preserve">Globus Risotto Reis</t>
  </si>
  <si>
    <t xml:space="preserve">Kartoffelchips 10/2023</t>
  </si>
  <si>
    <t xml:space="preserve">Bio-Kartoffelchips</t>
  </si>
  <si>
    <t xml:space="preserve">Dennree Kartoffelchips</t>
  </si>
  <si>
    <t xml:space="preserve">Clarky Kartoffelchips Paprika</t>
  </si>
  <si>
    <t xml:space="preserve">Funny Frisch Chips ungarisch</t>
  </si>
  <si>
    <t xml:space="preserve">Jeden Tag Paprika Chips</t>
  </si>
  <si>
    <t xml:space="preserve">K-Classic Knusper Chips Paprika</t>
  </si>
  <si>
    <t xml:space="preserve">Lorenz Crunchips Paprika</t>
  </si>
  <si>
    <t xml:space="preserve">Penny Chips Paprika</t>
  </si>
  <si>
    <t xml:space="preserve">Schwarzer Tee 10/2023</t>
  </si>
  <si>
    <t xml:space="preserve">Schwarzer Bio Tee offen</t>
  </si>
  <si>
    <t xml:space="preserve">Lebensbau Assam Schwarzer Brocken kraftig,-malzig, lose</t>
  </si>
  <si>
    <t xml:space="preserve">Tea Gschwendnr Darjeeling FTGOP lose</t>
  </si>
  <si>
    <t xml:space="preserve">Alnatura Darjeeling Blatt Blumig fein herb, lose</t>
  </si>
  <si>
    <t xml:space="preserve">Gepa Darjeeling Schwarztee Bio Fair, lose</t>
  </si>
  <si>
    <t xml:space="preserve">Teekampagne</t>
  </si>
  <si>
    <t xml:space="preserve">Schwarzer Bio-Tee Beutel</t>
  </si>
  <si>
    <t xml:space="preserve">Teekanne Bio-Schwarz-Tee Klassik fein</t>
  </si>
  <si>
    <t xml:space="preserve">Hummus 10/2023</t>
  </si>
  <si>
    <t xml:space="preserve">Bio-Hummus</t>
  </si>
  <si>
    <t xml:space="preserve">Edeka Bio Hummus Natur</t>
  </si>
  <si>
    <t xml:space="preserve">Ener Bio Hummus</t>
  </si>
  <si>
    <t xml:space="preserve">Green Heart Hummus Natur</t>
  </si>
  <si>
    <t xml:space="preserve">K-Bio Hummus Classic</t>
  </si>
  <si>
    <t xml:space="preserve">Rewe Bio Hummus Natur</t>
  </si>
  <si>
    <t xml:space="preserve">Deli Genuss Hummus Klassik</t>
  </si>
  <si>
    <t xml:space="preserve">Hummus</t>
  </si>
  <si>
    <t xml:space="preserve">Food For Futur Hummus Natur</t>
  </si>
  <si>
    <t xml:space="preserve">Mezete Gorumet Hummus Natur</t>
  </si>
  <si>
    <t xml:space="preserve">Nea Hummus Natur</t>
  </si>
  <si>
    <t xml:space="preserve">Pizzateig 01/2024</t>
  </si>
  <si>
    <t xml:space="preserve">Bio-Pizzateig</t>
  </si>
  <si>
    <t xml:space="preserve">Alnatura Pizzateig</t>
  </si>
  <si>
    <t xml:space="preserve">01/2024</t>
  </si>
  <si>
    <t xml:space="preserve">Donausstrudel Frischer Pizzateig Bio</t>
  </si>
  <si>
    <t xml:space="preserve">Pizzateig</t>
  </si>
  <si>
    <t xml:space="preserve">Cucina Nobile Pizzateig</t>
  </si>
  <si>
    <t xml:space="preserve">Schär Gluten-Ree Pizza Base 2 Stück</t>
  </si>
  <si>
    <t xml:space="preserve">Eyeliner 01/2024</t>
  </si>
  <si>
    <t xml:space="preserve"> H&amp;M Precision Eye Marker</t>
  </si>
  <si>
    <t xml:space="preserve"> Judith Williams Easy &amp; Precise Eyeliner</t>
  </si>
  <si>
    <t xml:space="preserve"> Douglas Cat Eyes High Precision and Longlasting Eyeliner </t>
  </si>
  <si>
    <t xml:space="preserve"> Essence Tiny tip liner Waterproof </t>
  </si>
  <si>
    <t xml:space="preserve"> Maybelline New York Hypereasy Brush Tip Liner </t>
  </si>
  <si>
    <t xml:space="preserve"> Manhattan Eyemazing Dip Eyeliner Waterproof </t>
  </si>
  <si>
    <t xml:space="preserve"> Sephora High precision eyeliner </t>
  </si>
  <si>
    <t xml:space="preserve"> Catrice Cosmetics It's Easy Tattoo Liner Waterproof </t>
  </si>
  <si>
    <t xml:space="preserve"> Sante Naturkosmetik Liquid Eyeliner</t>
  </si>
  <si>
    <t xml:space="preserve">Gesichtscreme 01/2024</t>
  </si>
  <si>
    <t xml:space="preserve">Gesichtscreme bio</t>
  </si>
  <si>
    <t xml:space="preserve">Alverde Intensiv Repair Pflegecreme Bio Avocado</t>
  </si>
  <si>
    <t xml:space="preserve">Pure Harmony Tagescreme Feuchtigkeit+</t>
  </si>
  <si>
    <t xml:space="preserve">Blütezeit Tagescreme Bio Wildrose</t>
  </si>
  <si>
    <t xml:space="preserve">Terra Naturi Hydro24H Feuchtigkeitscreme</t>
  </si>
  <si>
    <t xml:space="preserve">Bevola Aqua Feuchtigkeits Creme Gel</t>
  </si>
  <si>
    <t xml:space="preserve">Isana Hydro Booster 24H Creme Gel</t>
  </si>
  <si>
    <t xml:space="preserve">Joolea Hydro Effect Creme Gel</t>
  </si>
  <si>
    <t xml:space="preserve">Lecura Aqua Complete Feuchtigkeitsspendende Tagescreme</t>
  </si>
  <si>
    <t xml:space="preserve">Today Aqua Creme Gel</t>
  </si>
  <si>
    <t xml:space="preserve">Einlagen bei Blasenschwäche 01/2024</t>
  </si>
  <si>
    <t xml:space="preserve">Einlagen bei Blasenschwäche </t>
  </si>
  <si>
    <t xml:space="preserve">Elkos Diskret Hygien-Einlagen normal</t>
  </si>
  <si>
    <t xml:space="preserve">Floriola Hygiene Einlagen normal</t>
  </si>
  <si>
    <t xml:space="preserve">Jeden Tag Hygiene-Einlagen normal</t>
  </si>
  <si>
    <t xml:space="preserve">Bevola Hygiene einlagen Normal</t>
  </si>
  <si>
    <t xml:space="preserve">Duchesse Hygiene Einlagen normal</t>
  </si>
  <si>
    <t xml:space="preserve">Jessa Discret einlagen Extra Protect, 4 Tröpfchen</t>
  </si>
  <si>
    <t xml:space="preserve">Rewe Beste Wahl Hygiene Einlagen normal</t>
  </si>
  <si>
    <t xml:space="preserve">Satessa Diskret Hygiene Einlagen normal</t>
  </si>
  <si>
    <t xml:space="preserve">Siempre Discret Einlagen normal</t>
  </si>
  <si>
    <t xml:space="preserve">Sophie Diskret Hygiene Einlagen normal</t>
  </si>
  <si>
    <t xml:space="preserve">Budni/Netto</t>
  </si>
  <si>
    <t xml:space="preserve">Tena Discret Einlagen normal</t>
  </si>
  <si>
    <t xml:space="preserve">Pommes frites  02/2024</t>
  </si>
  <si>
    <t xml:space="preserve">Pommes frites</t>
  </si>
  <si>
    <t xml:space="preserve">Bofrost: Back­ofen Pommes Frites </t>
  </si>
  <si>
    <t xml:space="preserve">02/2024</t>
  </si>
  <si>
    <t xml:space="preserve">McCain: Chef Frites</t>
  </si>
  <si>
    <t xml:space="preserve">Pommes frites -bio</t>
  </si>
  <si>
    <t xml:space="preserve">Edeka Bio: Pommes Frites, Bio</t>
  </si>
  <si>
    <t xml:space="preserve">Kaufland: K-Classic Knusp­rige Crin­kles</t>
  </si>
  <si>
    <t xml:space="preserve">Agrarfrost: Back Frites</t>
  </si>
  <si>
    <t xml:space="preserve">Speise­zeit Wellen­schnitt Pommes</t>
  </si>
  <si>
    <t xml:space="preserve">Aldi: Speise­zeit Wellen­schnitt Pommes</t>
  </si>
  <si>
    <t xml:space="preserve">Pommes frites – bio</t>
  </si>
  <si>
    <t xml:space="preserve">Alnatura: Pommes Frites Bio</t>
  </si>
  <si>
    <t xml:space="preserve">Geschirrspültaps – klassische Taps 11/2019, 02/2024</t>
  </si>
  <si>
    <t xml:space="preserve">Everdrop: Spül­maschinentabs Classic</t>
  </si>
  <si>
    <t xml:space="preserve">Frosch: Classic Spül-Tabs Limone </t>
  </si>
  <si>
    <t xml:space="preserve">Alio Geschirr-Rei­niger-Tabs Classic</t>
  </si>
  <si>
    <t xml:space="preserve">Claro: Classic Geschirr­spültabs </t>
  </si>
  <si>
    <t xml:space="preserve">Denk­mit Geschirr-Rei­niger Classic Tabs</t>
  </si>
  <si>
    <t xml:space="preserve">Orangensäfte 11/2023, 02.2024</t>
  </si>
  <si>
    <t xml:space="preserve">Orangendirektsaft</t>
  </si>
  <si>
    <t xml:space="preserve">K-Favourites Gekühlter Oran­gensaft mit Frucht­fleisch</t>
  </si>
  <si>
    <t xml:space="preserve">11/2023</t>
  </si>
  <si>
    <t xml:space="preserve">mangelhaft</t>
  </si>
  <si>
    <t xml:space="preserve">Solevita Orange Premium mit Frucht­fleisch</t>
  </si>
  <si>
    <t xml:space="preserve">Gut &amp; Günstig Orange mit Frucht­fleisch</t>
  </si>
  <si>
    <t xml:space="preserve">Innocent: Orange ohne Frucht­fleisch</t>
  </si>
  <si>
    <t xml:space="preserve">Oran­gensaft, Bio</t>
  </si>
  <si>
    <t xml:space="preserve">Lieblings Premium Orange mit Frucht­fleisch</t>
  </si>
  <si>
    <t xml:space="preserve">Beste Wahl Orange ohne Frucht­fleisch</t>
  </si>
  <si>
    <t xml:space="preserve">Orangensaftkonzentrat</t>
  </si>
  <si>
    <t xml:space="preserve">Pfanner: Fair &amp; Gut 100% Orange</t>
  </si>
  <si>
    <t xml:space="preserve">Valensina: Früh­stücks-Orange ohne Frucht­fleisch</t>
  </si>
  <si>
    <t xml:space="preserve">Fair­globe Oran­gensaft</t>
  </si>
  <si>
    <t xml:space="preserve">Rio D'Oro Oran­gensaft</t>
  </si>
  <si>
    <t xml:space="preserve">Fair Oran­gensaft</t>
  </si>
  <si>
    <t xml:space="preserve">Hohes C: Orange mit Frucht­fleisch mit Acerola</t>
  </si>
  <si>
    <t xml:space="preserve">Bio-Orangensaft</t>
  </si>
  <si>
    <t xml:space="preserve">Dm Bio Orangensaft</t>
  </si>
  <si>
    <t xml:space="preserve">Voelkel Demeter Bio Orangensaft 100 Direktsaft</t>
  </si>
  <si>
    <t xml:space="preserve">Orangensaft</t>
  </si>
  <si>
    <t xml:space="preserve">Paradiso Orange Orangensaft auf Okonzentrat</t>
  </si>
  <si>
    <t xml:space="preserve">Rauch Happy Day 100% Orange, Fairtrade</t>
  </si>
  <si>
    <t xml:space="preserve">Linsen 02/2024</t>
  </si>
  <si>
    <t xml:space="preserve">Bio-Linsen</t>
  </si>
  <si>
    <t xml:space="preserve">Alnatura Bio Teller Linsen</t>
  </si>
  <si>
    <t xml:space="preserve">Bio Bio Berg Linsen ungeschält</t>
  </si>
  <si>
    <t xml:space="preserve">Bio Sonne Bio Berlinsen braun</t>
  </si>
  <si>
    <t xml:space="preserve">Davert Gourmet Bio Berglinse</t>
  </si>
  <si>
    <t xml:space="preserve">Dm Bio Gerg Linsen</t>
  </si>
  <si>
    <t xml:space="preserve">Edeka Bio Berglinsen</t>
  </si>
  <si>
    <t xml:space="preserve">Ener Bio Berg Linsen</t>
  </si>
  <si>
    <t xml:space="preserve">Gut Bio Berglinsen</t>
  </si>
  <si>
    <t xml:space="preserve">K-Bio Berglinsen</t>
  </si>
  <si>
    <t xml:space="preserve">Morgenland Bio Berglinsen</t>
  </si>
  <si>
    <t xml:space="preserve">Rapunzel Troja Teller Linsen</t>
  </si>
  <si>
    <t xml:space="preserve">Rewe Bio Berglinsen</t>
  </si>
  <si>
    <t xml:space="preserve">Linsen</t>
  </si>
  <si>
    <t xml:space="preserve">Müller’s Mühle Teller Linsen</t>
  </si>
  <si>
    <t xml:space="preserve">Suntat Grüne Linsen</t>
  </si>
  <si>
    <t xml:space="preserve">Seeberger Linsen</t>
  </si>
  <si>
    <t xml:space="preserve">TRS Brown Lentils</t>
  </si>
  <si>
    <t xml:space="preserve">Wurzener Feine Linsen</t>
  </si>
  <si>
    <t xml:space="preserve">Schwarmstedter Bio Pommes Frites, Bioland</t>
  </si>
  <si>
    <t xml:space="preserve">Gut Bio Pommes Frites, Naturland</t>
  </si>
  <si>
    <t xml:space="preserve">Rewe Bio Pommes Frites Naturland</t>
  </si>
  <si>
    <t xml:space="preserve">Demeter Narual Cool Pommes Frites</t>
  </si>
  <si>
    <t xml:space="preserve">Dennree Pommes Frites, Naturland</t>
  </si>
  <si>
    <t xml:space="preserve">Botata Pommes Frites Feinschnitt</t>
  </si>
  <si>
    <t xml:space="preserve">Eismann Backofen-Friten</t>
  </si>
  <si>
    <t xml:space="preserve">Ja! Pommes Frites</t>
  </si>
  <si>
    <t xml:space="preserve">Jeden Tag Backofen Pommes Frites, Feinschnitt</t>
  </si>
  <si>
    <t xml:space="preserve">Penny Pommes Frites</t>
  </si>
  <si>
    <t xml:space="preserve">Speisezeit Pommes Frites</t>
  </si>
  <si>
    <t xml:space="preserve">Gut&amp;Günstig Backofen Frites Feinschnitt</t>
  </si>
  <si>
    <t xml:space="preserve">Harvest Basket Backofen Super Feine Pommes</t>
  </si>
  <si>
    <t xml:space="preserve">K-Classic Knusprige Ofen Pommes</t>
  </si>
  <si>
    <t xml:space="preserve">Diätdrinks 02/2024</t>
  </si>
  <si>
    <t xml:space="preserve">Diätdrink</t>
  </si>
  <si>
    <t xml:space="preserve">Doppelherz aktiv Abnehm Shake Vanille Geschmack</t>
  </si>
  <si>
    <t xml:space="preserve">Multaban Figur Vanille Geschmack</t>
  </si>
  <si>
    <t xml:space="preserve">Spagetti 03/2024, 02/2021</t>
  </si>
  <si>
    <t xml:space="preserve">Bio-Spagetti</t>
  </si>
  <si>
    <t xml:space="preserve">Alnatura Spagetti No. 3</t>
  </si>
  <si>
    <t xml:space="preserve">02/2021/2024</t>
  </si>
  <si>
    <t xml:space="preserve">Bioladen Spagetti</t>
  </si>
  <si>
    <t xml:space="preserve">Dennree Spagetti</t>
  </si>
  <si>
    <t xml:space="preserve">DmBio Spagetti</t>
  </si>
  <si>
    <t xml:space="preserve">Rapunzel Spagetti Semola No. 5</t>
  </si>
  <si>
    <t xml:space="preserve">Spagetti</t>
  </si>
  <si>
    <t xml:space="preserve">D’Antelli Spagetti</t>
  </si>
  <si>
    <t xml:space="preserve">De Cecco Spagetti n’12</t>
  </si>
  <si>
    <t xml:space="preserve">Riesa Schlemmerliebling Spagetti</t>
  </si>
  <si>
    <t xml:space="preserve">3 Glocken Genuss Pur Spagetti</t>
  </si>
  <si>
    <t xml:space="preserve">02/20212024</t>
  </si>
  <si>
    <t xml:space="preserve">Barilla Spagetti n.5</t>
  </si>
  <si>
    <t xml:space="preserve">Buitoni Spagetti 72</t>
  </si>
  <si>
    <t xml:space="preserve">Ja Spagetti</t>
  </si>
  <si>
    <t xml:space="preserve">Mamma Luica Paste Classsica Spagetti Nr. 5</t>
  </si>
  <si>
    <t xml:space="preserve">Byodo Spagetti</t>
  </si>
  <si>
    <t xml:space="preserve">03/2024</t>
  </si>
  <si>
    <t xml:space="preserve">Campo Verde Spagetti Demeter</t>
  </si>
  <si>
    <t xml:space="preserve">Combino Bio Spagetti</t>
  </si>
  <si>
    <t xml:space="preserve">De Cecco Bio Spagetti</t>
  </si>
  <si>
    <t xml:space="preserve">Felicetti Biologica Spagetti Trafila AI Bronce 105</t>
  </si>
  <si>
    <t xml:space="preserve">Gut Bio Spagetti</t>
  </si>
  <si>
    <t xml:space="preserve">La Selva Spagetti No 5</t>
  </si>
  <si>
    <t xml:space="preserve">Rapunzel Spagetti Nr. 5</t>
  </si>
  <si>
    <t xml:space="preserve">Rummo Bio Spagetti Nr. 3</t>
  </si>
  <si>
    <t xml:space="preserve">Birkel</t>
  </si>
  <si>
    <t xml:space="preserve">Delverde Spgetti</t>
  </si>
  <si>
    <t xml:space="preserve">Gut und günstig: Spagetti</t>
  </si>
  <si>
    <t xml:space="preserve">Monto Italiano Spagetti</t>
  </si>
  <si>
    <t xml:space="preserve">Penny Spagetti</t>
  </si>
  <si>
    <t xml:space="preserve">Risa Spagetti</t>
  </si>
  <si>
    <t xml:space="preserve">Villa Gusto Spagetti</t>
  </si>
  <si>
    <t xml:space="preserve">Jeden Tag Spagetti</t>
  </si>
  <si>
    <t xml:space="preserve">K-Classic Spagetti</t>
  </si>
  <si>
    <t xml:space="preserve">Kosmetik</t>
  </si>
  <si>
    <t xml:space="preserve">Mascara 02/2021, 03/2024</t>
  </si>
  <si>
    <t xml:space="preserve">Mascara, zertifizierte Naturkosmetik</t>
  </si>
  <si>
    <t xml:space="preserve">Alterra Fake Lash Effect Macara, 01 deep black</t>
  </si>
  <si>
    <t xml:space="preserve">Alverde Glamourous Volume</t>
  </si>
  <si>
    <t xml:space="preserve">Benecos Natural Mascara Vegan Volume, magic black</t>
  </si>
  <si>
    <t xml:space="preserve">Dr. Hauschka Volume Mascara, black</t>
  </si>
  <si>
    <t xml:space="preserve">Lavera Butterfly Effect beautiful black</t>
  </si>
  <si>
    <t xml:space="preserve">SanteVolume Sensation Macara 01 extra black</t>
  </si>
  <si>
    <t xml:space="preserve">Mascara</t>
  </si>
  <si>
    <t xml:space="preserve">Rival de Loop Ultimate Colume Fake Lashes Mascara, 01 black</t>
  </si>
  <si>
    <t xml:space="preserve">Alterra Black Intense Volume Mascara 01</t>
  </si>
  <si>
    <t xml:space="preserve">Alverde Mascara Nothing But Volume 010 Schwarz</t>
  </si>
  <si>
    <t xml:space="preserve">Benecos Natural Mascara Maximum Volume Deep Black</t>
  </si>
  <si>
    <t xml:space="preserve">Lavera Volumen Mascara 01 Black</t>
  </si>
  <si>
    <t xml:space="preserve">Dr. Hauschka Volumen Mascara Black 01</t>
  </si>
  <si>
    <t xml:space="preserve">Sante Volume Sensatoin Mascara 01 Extra Black</t>
  </si>
  <si>
    <t xml:space="preserve">Terra Naturi Extreme Volume Mascara 01 Black</t>
  </si>
  <si>
    <t xml:space="preserve">Catrice Glam&amp;Doll Volume Mascara 010</t>
  </si>
  <si>
    <t xml:space="preserve">Allzweckreiniger 11/2020, 05/2021, 03/2024</t>
  </si>
  <si>
    <t xml:space="preserve">Sodasan: Allzweck Reiniger Citrus Power</t>
  </si>
  <si>
    <t xml:space="preserve">W5 Allzweckreiniger Frisch&amp;Sauber Zitronenfrische</t>
  </si>
  <si>
    <t xml:space="preserve">Blik Allzweckreiniger Ocean</t>
  </si>
  <si>
    <t xml:space="preserve">11/2020/2024</t>
  </si>
  <si>
    <t xml:space="preserve">Respekt Allzweckreiniger Sommertraum</t>
  </si>
  <si>
    <t xml:space="preserve">Edeka/Netto/Buddni</t>
  </si>
  <si>
    <t xml:space="preserve">Blink Allzweckreiniger Alpenfische</t>
  </si>
  <si>
    <t xml:space="preserve">Fit Allesreiniger Blütenfrische</t>
  </si>
  <si>
    <t xml:space="preserve">Almawin Haushalt Reiniger Zitronenstark, Konzentrat</t>
  </si>
  <si>
    <t xml:space="preserve">Blink Öko Allzweckreiniger</t>
  </si>
  <si>
    <t xml:space="preserve">Cino! Allzweckreiniger Blumenfrische</t>
  </si>
  <si>
    <t xml:space="preserve">Eco Freunde Allzweck Reiniger Lemon Rose</t>
  </si>
  <si>
    <t xml:space="preserve">Ecover Allzweckreiniger Zitronengras&amp;Ingwer</t>
  </si>
  <si>
    <t xml:space="preserve">Fit Grüne Kraft Allesreiniger</t>
  </si>
  <si>
    <t xml:space="preserve">Frosch Universal Reiniger Himbeere</t>
  </si>
  <si>
    <t xml:space="preserve">Love Nature Allzweckreiniger</t>
  </si>
  <si>
    <t xml:space="preserve">Saubermax Allzweckreiniger Frühlingsfrische</t>
  </si>
  <si>
    <t xml:space="preserve">Fischstäbchen 09/2023</t>
  </si>
  <si>
    <t xml:space="preserve">Iglu 15 Fischstäbchen</t>
  </si>
  <si>
    <t xml:space="preserve">Landur Fischstäbchen in Bo-Knusperpanade, 8 Stück</t>
  </si>
  <si>
    <t xml:space="preserve">Ocean Sea 15 Fischstäbchen</t>
  </si>
  <si>
    <t xml:space="preserve">Sea Gold Fischstäbchen</t>
  </si>
  <si>
    <t xml:space="preserve">Wild Ocean Seelachs Fischstäbchen, 10 Stück</t>
  </si>
  <si>
    <t xml:space="preserve">Alnatura Fisch Stäbchen</t>
  </si>
  <si>
    <t xml:space="preserve">Eier 04/2024</t>
  </si>
  <si>
    <t xml:space="preserve">Eier, Bio</t>
  </si>
  <si>
    <t xml:space="preserve">Ne runde Sache 6 Bio Eier, Naturland</t>
  </si>
  <si>
    <t xml:space="preserve">04/2024</t>
  </si>
  <si>
    <t xml:space="preserve">Alnatura 10 Bio-Eier, Bioland</t>
  </si>
  <si>
    <t xml:space="preserve">K-Bio 6 frische Eier, Bioland</t>
  </si>
  <si>
    <t xml:space="preserve">Lindengut 6 frische Eier aus dem Hühnermobil, Demeter</t>
  </si>
  <si>
    <t xml:space="preserve">Königshofer Bio Eier 6 Stück, Naturland </t>
  </si>
  <si>
    <t xml:space="preserve">10 Frische Bio Eier</t>
  </si>
  <si>
    <t xml:space="preserve">Bio Bio 10 Deutsche Eier</t>
  </si>
  <si>
    <t xml:space="preserve">Edeka Bio Frische Eier 6 Stück, Naturland</t>
  </si>
  <si>
    <t xml:space="preserve">Globus Bio 10 Deutsche Eier aus ökologischer Erzeugung</t>
  </si>
  <si>
    <t xml:space="preserve">Gut Bio 10 Eier aus ökologischer Erzeugung</t>
  </si>
  <si>
    <t xml:space="preserve">Naturgut 6 Frische Bio Eier</t>
  </si>
  <si>
    <t xml:space="preserve">Rewe Bio Spitz&amp;Bube 6 frische Eier, Naturland</t>
  </si>
  <si>
    <t xml:space="preserve">Eier, Freiland</t>
  </si>
  <si>
    <t xml:space="preserve">Columbus Frische Eier aus Freilandhaltung 10 Stück</t>
  </si>
  <si>
    <t xml:space="preserve">Globus 10 Deutsche Eier aus Freilandhaltung</t>
  </si>
  <si>
    <t xml:space="preserve">Gewürzgurken 04/2024</t>
  </si>
  <si>
    <t xml:space="preserve">Bio Gewürzgurken</t>
  </si>
  <si>
    <t xml:space="preserve">Alnatura Gewürzgurken, Bioland</t>
  </si>
  <si>
    <t xml:space="preserve">Dennree Gewürzgurken, Bioland</t>
  </si>
  <si>
    <t xml:space="preserve">Edeka Bio Gewürzgurken Auslese</t>
  </si>
  <si>
    <t xml:space="preserve">K-Bio Gewürzgurken, Bioland</t>
  </si>
  <si>
    <t xml:space="preserve">Nur Nur Natur Bio-Gewürzgurken, Naturland</t>
  </si>
  <si>
    <t xml:space="preserve">Rewe Bio Gewürzgurken, Naturland</t>
  </si>
  <si>
    <t xml:space="preserve">Thüringer Landgarten Gewürzgurken, Demeter</t>
  </si>
  <si>
    <t xml:space="preserve">Globus Bio Gewürzgurken</t>
  </si>
  <si>
    <t xml:space="preserve">Gewürzgurken</t>
  </si>
  <si>
    <t xml:space="preserve">Bester Ernte Gewürzgurken Auslese</t>
  </si>
  <si>
    <t xml:space="preserve">Feshona Gewürzgurken Auslese</t>
  </si>
  <si>
    <t xml:space="preserve">Gut&amp;Günstig Delikatess Gewürzgurken</t>
  </si>
  <si>
    <t xml:space="preserve">Penny Gewürzgurken Auslese</t>
  </si>
  <si>
    <t xml:space="preserve">Globus Gewürzgurken Auslese</t>
  </si>
  <si>
    <t xml:space="preserve">Jeden Tag Gewürzgurken Auslese</t>
  </si>
  <si>
    <t xml:space="preserve">K-Classic Knackige Gewürzgurken Auslese</t>
  </si>
  <si>
    <t xml:space="preserve">Rewe Beste Wahl Delikatess Gewürzgurken</t>
  </si>
  <si>
    <t xml:space="preserve">Specht Bayrische Gewürzgurken</t>
  </si>
  <si>
    <t xml:space="preserve">Spreewald Spreelinge Gewürzgurken</t>
  </si>
  <si>
    <t xml:space="preserve">Tegut Delikatess Gewürzgurken</t>
  </si>
  <si>
    <t xml:space="preserve">Pesto Rosso 02/2024</t>
  </si>
  <si>
    <t xml:space="preserve">Bio Pesto Rosso</t>
  </si>
  <si>
    <t xml:space="preserve">Dm Bio Pesto Rosso</t>
  </si>
  <si>
    <t xml:space="preserve">Ener Bio Pesto Rosso</t>
  </si>
  <si>
    <t xml:space="preserve">La Selva Pesto Rosso</t>
  </si>
  <si>
    <t xml:space="preserve">Gustoni Pesto Rosso</t>
  </si>
  <si>
    <t xml:space="preserve">K-Bio Pesto Rosso</t>
  </si>
  <si>
    <t xml:space="preserve">Ppura Pesto Rosso</t>
  </si>
  <si>
    <t xml:space="preserve">Pesto Rosso</t>
  </si>
  <si>
    <t xml:space="preserve">Barilla Pesto Rosso</t>
  </si>
  <si>
    <t xml:space="preserve">Italiano Pesto Rosso</t>
  </si>
  <si>
    <t xml:space="preserve">Oro D’Italia Pesto Rosso</t>
  </si>
  <si>
    <t xml:space="preserve">Olivenöl </t>
  </si>
  <si>
    <t xml:space="preserve">Cosmo di Russo Caieta Olio extra ver- gine di oliva</t>
  </si>
  <si>
    <t xml:space="preserve">Rapunzel: Kreta Olivenöl nativ extra (Bio) </t>
  </si>
  <si>
    <t xml:space="preserve">Rewe: Ja Natives Olivenöl extra</t>
  </si>
  <si>
    <t xml:space="preserve">Aldi: Gut Bio Natives Olivenöl extra (Bio)</t>
  </si>
  <si>
    <t xml:space="preserve">Aldii</t>
  </si>
  <si>
    <t xml:space="preserve">Aldi: Cantinelle Natives Olivenöl extra</t>
  </si>
  <si>
    <t xml:space="preserve">Bertolli: Originale Natives Olivenöl extra </t>
  </si>
  <si>
    <t xml:space="preserve">Edeka: Bio Natives Olivenöl extra (Bio)</t>
  </si>
  <si>
    <t xml:space="preserve">Lidl: Primadonna Bio Natives Olivenöl extra (Bio)</t>
  </si>
  <si>
    <t xml:space="preserve">Brat-Olivenöl</t>
  </si>
  <si>
    <t xml:space="preserve">Alnatura: Brat Olivenöl (Bio) </t>
  </si>
  <si>
    <t xml:space="preserve">Byodo: Brat-Olive Mediterran (Bio)</t>
  </si>
  <si>
    <t xml:space="preserve">Gesichts­cremes für tro­ckene Haut</t>
  </si>
  <si>
    <t xml:space="preserve">Neutrogena: Hydro Boost Aqua Creme </t>
  </si>
  <si>
    <t xml:space="preserve">Florena: Tages­pflege Olivenöl</t>
  </si>
  <si>
    <t xml:space="preserve">Lidl: Cien Reichhaltige Tages­pflege</t>
  </si>
  <si>
    <t xml:space="preserve">L´Oréal Paris: Hydra Active Nutrissime Reichhaltige Feuchtig­keits-Pflege Tag</t>
  </si>
  <si>
    <t xml:space="preserve">Rossmann: Alterra Naturkosmetik Aloe Vera Tages­creme</t>
  </si>
  <si>
    <t xml:space="preserve">Sebamed: Gesichts­creme Urea Akut 5 % </t>
  </si>
  <si>
    <t xml:space="preserve">Weleda: Skin Food Light </t>
  </si>
  <si>
    <t xml:space="preserve">Bebe: Intensiv­pflege mit Avocadoöl</t>
  </si>
  <si>
    <t xml:space="preserve">dm: Alverde Naturkosmetik Tages­creme Bio-Wil­drose</t>
  </si>
  <si>
    <t xml:space="preserve">Lavera Naturkosmetik: Basis Sensitiv Reichhaltige Feuchtig­keitscreme</t>
  </si>
  <si>
    <t xml:space="preserve">Ringana: Fresh Cream Rich</t>
  </si>
  <si>
    <t xml:space="preserve">Grill­kohle und -bri­ketts 04/2024</t>
  </si>
  <si>
    <t xml:space="preserve">Grill-Holz­kohle</t>
  </si>
  <si>
    <t xml:space="preserve">Profagus: Der Sommerhit </t>
  </si>
  <si>
    <t xml:space="preserve">Edeka: Zuhause Buchen Grill­holz­kohle </t>
  </si>
  <si>
    <t xml:space="preserve">LotusGrill: Buchen-Grill-Holz­kohle </t>
  </si>
  <si>
    <t xml:space="preserve">Nero: Grill­kohle</t>
  </si>
  <si>
    <t xml:space="preserve">DHG: Flammenco Qualitäts Grill-Holz­kohle </t>
  </si>
  <si>
    <t xml:space="preserve">Grill-Holz­kohle­bri­ketts </t>
  </si>
  <si>
    <t xml:space="preserve">Profagus: Grillis Bio Buchen Grill-Holz­kohle­bri­ketts </t>
  </si>
  <si>
    <t xml:space="preserve">Weber: Briquettes</t>
  </si>
  <si>
    <t xml:space="preserve">Nero: Grill­bri­kett</t>
  </si>
  <si>
    <t xml:space="preserve">Fahr­rad­helme 04/2024 </t>
  </si>
  <si>
    <t xml:space="preserve">Fahr­rad­helme</t>
  </si>
  <si>
    <t xml:space="preserve">Uvex: Urban Planet LED </t>
  </si>
  <si>
    <t xml:space="preserve">Alpina: Gent Mips </t>
  </si>
  <si>
    <t xml:space="preserve">Limar: Torino </t>
  </si>
  <si>
    <t xml:space="preserve">Senf 06/2021, 05/2024</t>
  </si>
  <si>
    <t xml:space="preserve">Bio-Senf</t>
  </si>
  <si>
    <t xml:space="preserve">Alnatura Mittelscharfer Senf</t>
  </si>
  <si>
    <t xml:space="preserve">Dennree Senf Mittelscharf, Naturland</t>
  </si>
  <si>
    <t xml:space="preserve">dm Bio Senf Mittelscharf</t>
  </si>
  <si>
    <t xml:space="preserve">Löwensenf mittelscharf mild, Bio</t>
  </si>
  <si>
    <t xml:space="preserve">Naturata Delikatess Senf. Demeter</t>
  </si>
  <si>
    <t xml:space="preserve">Zwergenwiese Mittelscharfer Senf, beschingend mild</t>
  </si>
  <si>
    <t xml:space="preserve">Byodo Mittelscharfer Senf</t>
  </si>
  <si>
    <t xml:space="preserve">Senf</t>
  </si>
  <si>
    <t xml:space="preserve">Born Thüringer Senf mittelscharf</t>
  </si>
  <si>
    <t xml:space="preserve">Develey Mittelscharfer Senf cremig</t>
  </si>
  <si>
    <t xml:space="preserve">Jeden Tag Senf mittelscharf</t>
  </si>
  <si>
    <t xml:space="preserve">Delikato Mittelscharfer Senf</t>
  </si>
  <si>
    <t xml:space="preserve">Gut &amp; Günstig: Delikatess Senf mittelscharf</t>
  </si>
  <si>
    <t xml:space="preserve">Hädelmaier Mittelscharfer Senf</t>
  </si>
  <si>
    <t xml:space="preserve">Ja! Senf mittelscharf</t>
  </si>
  <si>
    <t xml:space="preserve">Kim Delikatess Senf mittelscharf</t>
  </si>
  <si>
    <t xml:space="preserve">Kühne Mittelscharfer Senf fein würzig</t>
  </si>
  <si>
    <t xml:space="preserve">Thomy Mittelscharfer Delikatess Senf</t>
  </si>
  <si>
    <t xml:space="preserve">Campo Verde Feiner Senf Mittelscharf, Demeter</t>
  </si>
  <si>
    <t xml:space="preserve">K-Classic Delikatess Senf Mittelscharf</t>
  </si>
  <si>
    <t xml:space="preserve">Haidhofer Delikatess Senf Mittelscharf</t>
  </si>
  <si>
    <t xml:space="preserve">Kania Delikatess Senf Mittelscharf</t>
  </si>
  <si>
    <t xml:space="preserve">Löwensenf Medium pikant</t>
  </si>
  <si>
    <t xml:space="preserve">Concealern 11/2020, 05/2024</t>
  </si>
  <si>
    <t xml:space="preserve">Consealer, zertifizierte Naturkosmetik</t>
  </si>
  <si>
    <t xml:space="preserve">Alterra Concealer, 03 Bright Eyes</t>
  </si>
  <si>
    <t xml:space="preserve">Alverde Sensitiv Concealer, 01 Ivory</t>
  </si>
  <si>
    <t xml:space="preserve">Benecos Natural Concealer, ligth</t>
  </si>
  <si>
    <t xml:space="preserve">11/2020/05/2024</t>
  </si>
  <si>
    <t xml:space="preserve">Lavera Natural Concealer Q10, Ivory</t>
  </si>
  <si>
    <t xml:space="preserve">Sante Mineral Wake-up Conscealer, Ivony</t>
  </si>
  <si>
    <t xml:space="preserve">Terra Naturi Concealer 01 Light Natural</t>
  </si>
  <si>
    <t xml:space="preserve">Dr. Hauschka Concealer 01 Macademia</t>
  </si>
  <si>
    <t xml:space="preserve">11/2020, 05/2024</t>
  </si>
  <si>
    <t xml:space="preserve">Lavera Radiant Skin Concealer, 02 Ligth</t>
  </si>
  <si>
    <t xml:space="preserve">Sante Mineral Wake-up Conscealer 01</t>
  </si>
  <si>
    <t xml:space="preserve">Terra Naturi Concealer mit Hyaluron, 01 Light</t>
  </si>
  <si>
    <t xml:space="preserve">Alterra Concealer, 02 Light</t>
  </si>
  <si>
    <t xml:space="preserve">Alverde Consealer, 02 Porcelain</t>
  </si>
  <si>
    <t xml:space="preserve">GRN Liquid Concealer, Light Wheat</t>
  </si>
  <si>
    <t xml:space="preserve">Consealer</t>
  </si>
  <si>
    <t xml:space="preserve">Catrice Liquid High Converage Concealer, 010 Porcelain</t>
  </si>
  <si>
    <t xml:space="preserve">Essence Camouflage Matt Concealer 20 Light Ivory</t>
  </si>
  <si>
    <t xml:space="preserve">Rival de Loop Natural Touch Concealer, 02</t>
  </si>
  <si>
    <t xml:space="preserve">Sen­si­tiv-Zahn­pas­ten 06/2024 </t>
  </si>
  <si>
    <t xml:space="preserve">Sen­si­tiv-Zahn­pas­ten</t>
  </si>
  <si>
    <t xml:space="preserve">Eurodont Sensitive Spezialzahn­creme sanft und schonend</t>
  </si>
  <si>
    <t xml:space="preserve">06/2024</t>
  </si>
  <si>
    <t xml:space="preserve">Happybrush: Professional Sensitive Care</t>
  </si>
  <si>
    <t xml:space="preserve">Lacalut: Sensitiv Reminalisierung und Sanftes Weiss</t>
  </si>
  <si>
    <t xml:space="preserve">Elmex: Sensitive Professional Pro-Argin + Zinkphosphat</t>
  </si>
  <si>
    <t xml:space="preserve">Grill- Bratwürste 06/2024, 07/2022, 08/2022, </t>
  </si>
  <si>
    <t xml:space="preserve">Grillwürste, bio</t>
  </si>
  <si>
    <t xml:space="preserve">RostbratWürstchen Bioland</t>
  </si>
  <si>
    <t xml:space="preserve">Edeka Bio Original Thüringer Rostbratwurst, gebrüht</t>
  </si>
  <si>
    <t xml:space="preserve">GutBio Thüringer Rostbratwurst, gebrüht</t>
  </si>
  <si>
    <t xml:space="preserve">K-Bio SchweineBratwurst</t>
  </si>
  <si>
    <t xml:space="preserve">Weimarer Thüringer Bio Thüringer Rostbratwurst</t>
  </si>
  <si>
    <t xml:space="preserve">Bratwurst, bio</t>
  </si>
  <si>
    <t xml:space="preserve">Gut Bio Nürn­berger Rost­bratwürste</t>
  </si>
  <si>
    <t xml:space="preserve">Bratwurst</t>
  </si>
  <si>
    <t xml:space="preserve">Kupfer: Original Fränkische Rost­bratwurst</t>
  </si>
  <si>
    <t xml:space="preserve">Rost­bratwürst­chen, gebrüht</t>
  </si>
  <si>
    <t xml:space="preserve">Meica: Bratmaxe</t>
  </si>
  <si>
    <t xml:space="preserve">ausreichend</t>
  </si>
  <si>
    <t xml:space="preserve">Ökoland: Delikatess Bratwurst</t>
  </si>
  <si>
    <t xml:space="preserve">Edeka Bio: Original Thüringer Rost­bratwurst</t>
  </si>
  <si>
    <t xml:space="preserve">K-Classic Nürn­berger Rost­bratwürste</t>
  </si>
  <si>
    <t xml:space="preserve">Penny: Nürn­berger Rost­bratwürste</t>
  </si>
  <si>
    <t xml:space="preserve">Meine Metzgerei Frische Thüringer Rost­bratwurst, roh</t>
  </si>
  <si>
    <t xml:space="preserve">Gut &amp; Günstig Original Nürn­berger Rost­bratwürste</t>
  </si>
  <si>
    <t xml:space="preserve">Dulano Delikatess Rost­bratwurst gebrüht</t>
  </si>
  <si>
    <t xml:space="preserve">Wolf: Original Thüringer Rost­bratwurst, roh</t>
  </si>
  <si>
    <t xml:space="preserve">Bratwurst, vegan</t>
  </si>
  <si>
    <t xml:space="preserve">Rügenwalder Mühle: Vegane Mühlen Bratwurst</t>
  </si>
  <si>
    <t xml:space="preserve">Mein Veggie Tag Veggie Bratwurst</t>
  </si>
  <si>
    <t xml:space="preserve">Greenforce: Easy to mix Bratwurst – Klassik</t>
  </si>
  <si>
    <t xml:space="preserve">dmBio: Vegane Bratwürst­chen</t>
  </si>
  <si>
    <t xml:space="preserve">Bratwurst, vegan, bio</t>
  </si>
  <si>
    <t xml:space="preserve">Ener Bio Tofu Würstchen nach Bratwurstart</t>
  </si>
  <si>
    <t xml:space="preserve">Alnatur Vegane Bratwüstchen mit Seitan&amp;Tofu</t>
  </si>
  <si>
    <t xml:space="preserve">Bio Bio Vegane Grillwürstchen</t>
  </si>
  <si>
    <t xml:space="preserve">Netto</t>
  </si>
  <si>
    <t xml:space="preserve">Tofutown Vegane Bratknacker</t>
  </si>
  <si>
    <t xml:space="preserve">Beyond Sausage Original Brat</t>
  </si>
  <si>
    <t xml:space="preserve">Endori Vegane Bratwurst</t>
  </si>
  <si>
    <t xml:space="preserve">Like Meat Like Bratwurst</t>
  </si>
  <si>
    <t xml:space="preserve">Gusseisenpfanne mit Emailebeschichtung 06/2024</t>
  </si>
  <si>
    <t xml:space="preserve">Gusseisenpfanne mit Emailebeschichtung</t>
  </si>
  <si>
    <t xml:space="preserve">Napoleon Gusseiserne Bratpfanne Antihaft-Emailbeschichtung</t>
  </si>
  <si>
    <t xml:space="preserve">Staub Gusseisen Bratpfanne emalliert</t>
  </si>
  <si>
    <t xml:space="preserve">Gusseisenpfanne</t>
  </si>
  <si>
    <t xml:space="preserve">Vardagen Bratpfanne Gusseisen</t>
  </si>
  <si>
    <t xml:space="preserve">Ikea</t>
  </si>
  <si>
    <t xml:space="preserve">WAS Brat/Servierpfanne Cast</t>
  </si>
  <si>
    <t xml:space="preserve">Deo</t>
  </si>
  <si>
    <t xml:space="preserve">Alterra Deo-Balsam</t>
  </si>
  <si>
    <t xml:space="preserve">Alverde Deo Roll-on Fresh 48</t>
  </si>
  <si>
    <t xml:space="preserve">Alviana Deo Roll-on 24h</t>
  </si>
  <si>
    <t xml:space="preserve">Benecos Natural Basics Deo Roll-On Erfrischendd Bio Limette&amp;Salbeiwasser</t>
  </si>
  <si>
    <t xml:space="preserve">Dr. Hauschka Salbei Minz Deomilch</t>
  </si>
  <si>
    <t xml:space="preserve">Farfalle Salbei Deo Roll-on</t>
  </si>
  <si>
    <t xml:space="preserve">Lavera Natural Refresh Deo Roll-on Bio Limette 48h</t>
  </si>
  <si>
    <t xml:space="preserve">Liebe die Natur&amp;Refresh Deo Roll on, Bio Limette, 48h</t>
  </si>
  <si>
    <t xml:space="preserve">Speick Deo Roll-on</t>
  </si>
  <si>
    <t xml:space="preserve">Terra Naturi Invisible Deo Roll-on Lemongras&amp;Melisse</t>
  </si>
  <si>
    <t xml:space="preserve">Weleda 24h Roll-on Sanddorn</t>
  </si>
  <si>
    <t xml:space="preserve">Cosnatur Deo Roller 24h</t>
  </si>
  <si>
    <t xml:space="preserve">Balea Swee Sunshine Deodorant 24h</t>
  </si>
  <si>
    <t xml:space="preserve">Belova Deo Roll on Flower 24h</t>
  </si>
  <si>
    <t xml:space="preserve">CD Wasserlilie 48 h Deo-Schutz</t>
  </si>
  <si>
    <t xml:space="preserve">Charlotte Meentzen Derma Control Deo Roll on Fresh</t>
  </si>
  <si>
    <t xml:space="preserve">CL MED Care Deodorant Balsam</t>
  </si>
  <si>
    <t xml:space="preserve">Elkos Fresh Deodorant Fresh 24h</t>
  </si>
  <si>
    <t xml:space="preserve">Isana Deodorant Fresh 24h</t>
  </si>
  <si>
    <t xml:space="preserve">Joolea Fresh Deodorant 24h</t>
  </si>
  <si>
    <t xml:space="preserve">Lavura Deodorant Pure Basic 24h</t>
  </si>
  <si>
    <t xml:space="preserve">Nuxe Reve de the Fresh Feel Deodorant</t>
  </si>
  <si>
    <t xml:space="preserve">Pure und Basic Deodorant Fresh 24h</t>
  </si>
  <si>
    <t xml:space="preserve">Annemarie Börlind Body Care Deo Roll on 24h</t>
  </si>
  <si>
    <t xml:space="preserve">Aveo Deo Roll-on Pure &amp; Fresh 24h</t>
  </si>
  <si>
    <t xml:space="preserve">L Occitane Verveine Agrumes Refeshing Roll on Deodorant</t>
  </si>
  <si>
    <t xml:space="preserve">Sebamed Frische Deo 24h</t>
  </si>
  <si>
    <t xml:space="preserve">CD: Deo Wasserlilie 48h</t>
  </si>
  <si>
    <t xml:space="preserve">Nivea: Fresh Natural 0% Aluminium (ACH) Deodorant</t>
  </si>
  <si>
    <t xml:space="preserve">Sebamed: Balsam Deo Sensitive</t>
  </si>
  <si>
    <t xml:space="preserve">Alterra: Deo-Balsam Bio-Zitronenmelisse &amp; Bio-Salbei</t>
  </si>
  <si>
    <t xml:space="preserve">Biocura Body Care: Pure Basic Deo Roll-On</t>
  </si>
  <si>
    <t xml:space="preserve">Alverde: Sensitiv Deo Roll-On Bio-Aloe Vera Bio-Kamille</t>
  </si>
  <si>
    <t xml:space="preserve">Eucerin: Deodorant Empfindliche Haut</t>
  </si>
  <si>
    <t xml:space="preserve">Deodorantien 05/2021</t>
  </si>
  <si>
    <t xml:space="preserve">Deodorantien – unisex</t>
  </si>
  <si>
    <t xml:space="preserve">Sebamed: Frische Deo frisch</t>
  </si>
  <si>
    <t xml:space="preserve">Deodorantien -  Frauen</t>
  </si>
  <si>
    <t xml:space="preserve">Edeka Elkos Body: Tropic Deodorant</t>
  </si>
  <si>
    <t xml:space="preserve">05/2015</t>
  </si>
  <si>
    <t xml:space="preserve">Garnier: Mineral Pure Frische Blumiger Duft</t>
  </si>
  <si>
    <t xml:space="preserve">Netto Marken-Discount Pure &amp; Basic: Deospray Tropic Island</t>
  </si>
  <si>
    <t xml:space="preserve">Nivea: Fresh Flower Deodorant Spray</t>
  </si>
  <si>
    <t xml:space="preserve">Fa: Pink Passion Anti-Flecken-Deodorant2</t>
  </si>
  <si>
    <t xml:space="preserve">Sonne</t>
  </si>
  <si>
    <t xml:space="preserve">Sonnenschutz 10/2019, 07/2019, 06/2021, 08/2022, 06/2023, 07/2024</t>
  </si>
  <si>
    <t xml:space="preserve">Sonnenschutz Naturkosmetik</t>
  </si>
  <si>
    <t xml:space="preserve">Alverde Sensitiv Sonnenschutz LSF 30</t>
  </si>
  <si>
    <t xml:space="preserve">Lavera Sensitiv Sonnenlotion 30</t>
  </si>
  <si>
    <t xml:space="preserve">Sonnenschutz</t>
  </si>
  <si>
    <t xml:space="preserve">Sun’D Or Sonnenmilch Sensitiv 30</t>
  </si>
  <si>
    <t xml:space="preserve">Sundance Sensitiv Sonnenbalsam 30</t>
  </si>
  <si>
    <t xml:space="preserve">Alterra Sonnenmilch LSF 30</t>
  </si>
  <si>
    <t xml:space="preserve">Boep Sonnencreme Familie LSF 30</t>
  </si>
  <si>
    <t xml:space="preserve">Ey! Sun Spray LSF 30</t>
  </si>
  <si>
    <t xml:space="preserve">I+M Sun Protect Sonnenmilch 30</t>
  </si>
  <si>
    <t xml:space="preserve">Lavera Sensitiv Sonnenspray LSF 30</t>
  </si>
  <si>
    <t xml:space="preserve">Terra Naturi Sonnemilch LSF30</t>
  </si>
  <si>
    <t xml:space="preserve">Cien Sun Sonnenmilch LSF 30</t>
  </si>
  <si>
    <t xml:space="preserve">Sun Dance Green Sonnemilch LSF 30</t>
  </si>
  <si>
    <t xml:space="preserve">Today Sonnemilch LSF 30</t>
  </si>
  <si>
    <t xml:space="preserve">Annemarie Börlind Sun Care Sonnen-Fluid 30</t>
  </si>
  <si>
    <t xml:space="preserve">Bevola Sonnenmilch Classic LSF 30</t>
  </si>
  <si>
    <t xml:space="preserve">Ladival Empfindliche Haut Sonnenschutz Lotion 30</t>
  </si>
  <si>
    <t xml:space="preserve">Nivea Sun Schutz &amp; Pflege Sonnenmilch 30</t>
  </si>
  <si>
    <t xml:space="preserve">Dado Sens Sun Sonnenfluid 30</t>
  </si>
  <si>
    <t xml:space="preserve">Ombra Sun Ultra Sensitiv Sonnenlotion 50+</t>
  </si>
  <si>
    <t xml:space="preserve">Sun Dance Sensitive Sonnenbalsam 30</t>
  </si>
  <si>
    <t xml:space="preserve">Aldi Ombra Sun: Ultra Sensitiv Sonnencreme 30</t>
  </si>
  <si>
    <t xml:space="preserve">07/2019</t>
  </si>
  <si>
    <t xml:space="preserve">Sundance: Sonnenmilch 30</t>
  </si>
  <si>
    <t xml:space="preserve">Elkos Sun: Sonnenmilch</t>
  </si>
  <si>
    <t xml:space="preserve">Sunozon: Sonnenmilch</t>
  </si>
  <si>
    <t xml:space="preserve">Lavozon: Sonnenmilch</t>
  </si>
  <si>
    <t xml:space="preserve">Nivea Sun: Schutz &amp; Pflege Sonnenmilch</t>
  </si>
  <si>
    <t xml:space="preserve">Alverde: Vitamin Sonnenmilch1910</t>
  </si>
  <si>
    <t xml:space="preserve">Cien Sun: Sonnenmilch Classic</t>
  </si>
  <si>
    <t xml:space="preserve">07/2018</t>
  </si>
  <si>
    <t xml:space="preserve">t. Today: Sonnenmilch3</t>
  </si>
  <si>
    <t xml:space="preserve">Sundance Sonnenspray</t>
  </si>
  <si>
    <t xml:space="preserve">Real Sôi: Sônnenmilch</t>
  </si>
  <si>
    <t xml:space="preserve">Sunozon: Transparentes Sonnenspray</t>
  </si>
  <si>
    <t xml:space="preserve">Ombra Sun: Sonnenspray Easy Protect Light Touch632</t>
  </si>
  <si>
    <t xml:space="preserve">Weleda Sun: Edelweiss Sonnenmilch</t>
  </si>
  <si>
    <t xml:space="preserve">Garnier Ambre Solaire: Hydra 24h Sonnen­schutz-Milch</t>
  </si>
  <si>
    <t xml:space="preserve">dm Alverde Naturkosmetik: Sensitiv Sonnenmilch</t>
  </si>
  <si>
    <t xml:space="preserve">dm Sundance: MED Sonnen­spray</t>
  </si>
  <si>
    <t xml:space="preserve">Eau Thermale Avène: Intense Pro­tect</t>
  </si>
  <si>
    <t xml:space="preserve">Lidl Cien Sun: Sonnenmilch</t>
  </si>
  <si>
    <t xml:space="preserve">Penny und Rewe: Today Sonnenmilch</t>
  </si>
  <si>
    <t xml:space="preserve">Cetaphil Sun: Sensitive Gel-Creme</t>
  </si>
  <si>
    <t xml:space="preserve">La Roche-Posay Anthelios: Hydratisierende Lotion</t>
  </si>
  <si>
    <t xml:space="preserve">Nivea Sun: Schutz &amp; Pflege Spray</t>
  </si>
  <si>
    <t xml:space="preserve">Dado Sens: Sonnen­creme</t>
  </si>
  <si>
    <t xml:space="preserve">Ladival: Emp­findliche Haut Plus Sonnen­schutz­spray</t>
  </si>
  <si>
    <t xml:space="preserve">Lancaster: Sun Sensitive Oil-free Milk</t>
  </si>
  <si>
    <t xml:space="preserve">Bevola Sonnenmilch</t>
  </si>
  <si>
    <t xml:space="preserve">Sun D'Or: Sonnen­spray Aerosol Spray</t>
  </si>
  <si>
    <t xml:space="preserve">Sonneschutzmittel</t>
  </si>
  <si>
    <t xml:space="preserve">Sundance: Sonnemilch</t>
  </si>
  <si>
    <t xml:space="preserve">dm Sundance Sensitiv Sonnenbalsam</t>
  </si>
  <si>
    <t xml:space="preserve">Jean&amp;Len Sonnenspray Sensitiv</t>
  </si>
  <si>
    <t xml:space="preserve">Sun D’Or: Sonnemilch</t>
  </si>
  <si>
    <t xml:space="preserve">Müller Lavozon: Sonnenmilch (50)</t>
  </si>
  <si>
    <t xml:space="preserve">Müller Lavozon: Sonnenmilch (30)</t>
  </si>
  <si>
    <t xml:space="preserve">Rossmann Sunozon Sonnenspray</t>
  </si>
  <si>
    <t xml:space="preserve">La Roche-Posay: Anthelios XL Wet Skin Gel</t>
  </si>
  <si>
    <t xml:space="preserve">Yves Roche: Solair Peau parfaite Sonne-Milch-Spray</t>
  </si>
  <si>
    <t xml:space="preserve">Aldi Ombra Sun: Sonnespray Easy Protect Light Touch</t>
  </si>
  <si>
    <t xml:space="preserve">Garnier Ambre Solaire: Sensivite Expert+</t>
  </si>
  <si>
    <t xml:space="preserve">La Roche_Posay Anthelios Invisible Spray</t>
  </si>
  <si>
    <t xml:space="preserve">Annemarie Börlind: Sun Care Sonnen-Fluid</t>
  </si>
  <si>
    <t xml:space="preserve">Garnier Ambre Solaire: UV Water</t>
  </si>
  <si>
    <t xml:space="preserve">La roche Posay: Anthelios XL Transparentes Spray</t>
  </si>
  <si>
    <t xml:space="preserve">Hawaiian Tropic: Satin Protectoin</t>
  </si>
  <si>
    <t xml:space="preserve">Nivea Sun: UV Dry Protect Sport Creme-Gel</t>
  </si>
  <si>
    <t xml:space="preserve">Avéne Eau Thermale: Sonnenmilch</t>
  </si>
  <si>
    <t xml:space="preserve">Cetaphil Sun: Siposomale Lotion</t>
  </si>
  <si>
    <t xml:space="preserve">dm Alverde Naturkosmetik</t>
  </si>
  <si>
    <t xml:space="preserve">Piz Buin: Moistrising Sun Lotion</t>
  </si>
  <si>
    <t xml:space="preserve">Nivea Sun: Schutz &amp; Pflege</t>
  </si>
  <si>
    <t xml:space="preserve">V.Sun Sun Cream Body</t>
  </si>
  <si>
    <t xml:space="preserve">Kids Sonnencreme 07/2020, 06/2022, 07/2024</t>
  </si>
  <si>
    <t xml:space="preserve">Kids Sonnencreme</t>
  </si>
  <si>
    <t xml:space="preserve">Cien Sun: Kids Sonnencreme</t>
  </si>
  <si>
    <t xml:space="preserve">Müller Lavozon: Kids Med Sonnenmilch</t>
  </si>
  <si>
    <t xml:space="preserve">Bübchen: Sonnenlotion Sensitiv für Baby- u. Kinderhaut</t>
  </si>
  <si>
    <t xml:space="preserve">Eucerin: Sensitive Protect Kids Sun Lotion</t>
  </si>
  <si>
    <t xml:space="preserve">La Roche-Posay: Anthelios Dermo-Kids Wet Skin Gel</t>
  </si>
  <si>
    <t xml:space="preserve">Cetaphil Sun Kids: Liposomale Lotion</t>
  </si>
  <si>
    <t xml:space="preserve">dm Sundance: Kids Sensisitiv Sonnenmilch</t>
  </si>
  <si>
    <t xml:space="preserve">Weleda Baby&amp;Kids Sun: Edelweiss Sensitiv Sonnenmilch</t>
  </si>
  <si>
    <t xml:space="preserve">Kindersonnencreme, Naturkosmetik</t>
  </si>
  <si>
    <t xml:space="preserve">Alverde Kids Sensitiv Sonnenbalsam 50</t>
  </si>
  <si>
    <t xml:space="preserve">Lavera Kids Sensitiv Sonnenlotionen 50</t>
  </si>
  <si>
    <t xml:space="preserve">Eco Cosmetic Sunspray Kids 50+</t>
  </si>
  <si>
    <t xml:space="preserve">Kindersonnencreme</t>
  </si>
  <si>
    <t xml:space="preserve">Avéne Kinder-Sonnenspray SPF50+</t>
  </si>
  <si>
    <t xml:space="preserve">Babydream Extra Sensitives Sonnenspray 50+</t>
  </si>
  <si>
    <t xml:space="preserve">Babylove Sonnenspray Sensitiv 50+</t>
  </si>
  <si>
    <t xml:space="preserve">Hipp Babysanft Sonnenmilch Ultra Sensitiv 50+</t>
  </si>
  <si>
    <t xml:space="preserve">Ladival Für Kinder SonnenschutzMilch 50+</t>
  </si>
  <si>
    <t xml:space="preserve">Poediprotect Sonnenspray 50+</t>
  </si>
  <si>
    <t xml:space="preserve">Sundance Kids Sensitiv Sonnenmilch 50+</t>
  </si>
  <si>
    <t xml:space="preserve">Bevola Kids Sonnenspray LSF 50</t>
  </si>
  <si>
    <t xml:space="preserve">Garnier Ambre Solaoire Kids Senstive Expert+ Milch LSF 50+</t>
  </si>
  <si>
    <t xml:space="preserve">Lavozon Kids Med Sonnenspray 50+</t>
  </si>
  <si>
    <t xml:space="preserve">Nivea Sun Babies&amp;Kids Sensitiv Schutz 50+</t>
  </si>
  <si>
    <t xml:space="preserve">Cien Sun Kids Sonnencreme </t>
  </si>
  <si>
    <t xml:space="preserve">Bübchen: Sonnenlotion Sensitiv </t>
  </si>
  <si>
    <t xml:space="preserve">Eucerin Kids Dry Touch Sun Gel-Creme Ultraleicht </t>
  </si>
  <si>
    <t xml:space="preserve">Hipp: Babysanft Sonnenmilch Ultra Sensitiv</t>
  </si>
  <si>
    <t xml:space="preserve">Lavozon Kids Sonnenmilch</t>
  </si>
  <si>
    <t xml:space="preserve">Rapsöl 08/2024</t>
  </si>
  <si>
    <t xml:space="preserve">Bio-Rapsöl, kaltgepresst</t>
  </si>
  <si>
    <t xml:space="preserve">Dm Bio Rapsöl kaltgepresst, Naturland</t>
  </si>
  <si>
    <t xml:space="preserve">08/2024</t>
  </si>
  <si>
    <t xml:space="preserve">gut Bio Nativ gepresstes Rapsöl</t>
  </si>
  <si>
    <t xml:space="preserve">Naturland Bio Rapsöl, nativ, kaltgepresst</t>
  </si>
  <si>
    <t xml:space="preserve">Die kleine Mühle Raps Kernöl, Bioland</t>
  </si>
  <si>
    <t xml:space="preserve">Ener Bio natives Rapsöl, kaltgepresst</t>
  </si>
  <si>
    <t xml:space="preserve">K-Bio Natives Rapsöl, kaltgepresst</t>
  </si>
  <si>
    <t xml:space="preserve">Moritz Raps  Kernöl kaltgepresst</t>
  </si>
  <si>
    <t xml:space="preserve">Rewe Bio Raps-Kernöl nativ</t>
  </si>
  <si>
    <t xml:space="preserve">Rapsöl, raffinert</t>
  </si>
  <si>
    <t xml:space="preserve">Bellasan: Reines Pflanzenöl aus Raps</t>
  </si>
  <si>
    <t xml:space="preserve">Frisan Reines Rapsöl</t>
  </si>
  <si>
    <t xml:space="preserve">Globus Rapsöl raffiniert</t>
  </si>
  <si>
    <t xml:space="preserve">Gut &amp; Günstig Pflanzenöl Raps</t>
  </si>
  <si>
    <t xml:space="preserve">Tegut Rapsöl raffiniert</t>
  </si>
  <si>
    <t xml:space="preserve">Vegola: Reines Rapsöl, raffiniert</t>
  </si>
  <si>
    <t xml:space="preserve">Vito D’Or Reines Rapsöl</t>
  </si>
  <si>
    <t xml:space="preserve">Rapsgold reines Rapsöl</t>
  </si>
  <si>
    <t xml:space="preserve">Mais 08/2024</t>
  </si>
  <si>
    <t xml:space="preserve">Bio-Mais</t>
  </si>
  <si>
    <t xml:space="preserve">Campo Verde Zuckermais, Demeter</t>
  </si>
  <si>
    <t xml:space="preserve">Dennree Süssmais</t>
  </si>
  <si>
    <t xml:space="preserve">Dm Bio Sonnenmais</t>
  </si>
  <si>
    <t xml:space="preserve">K-Bio Zarter Gemüsemais</t>
  </si>
  <si>
    <t xml:space="preserve">Thüringer Landgarten Zuckermais, Demeter</t>
  </si>
  <si>
    <t xml:space="preserve">Toasties 08/2024</t>
  </si>
  <si>
    <t xml:space="preserve">Bio-Toasties</t>
  </si>
  <si>
    <t xml:space="preserve">Alnatura Toast Brötchen</t>
  </si>
  <si>
    <t xml:space="preserve">Gut Bio Finnkorn Roggenmischtoastbrötchen</t>
  </si>
  <si>
    <t xml:space="preserve">dm Bio Toast Brötchen mit Roggenvollkorn</t>
  </si>
  <si>
    <t xml:space="preserve">Ibis Bio Finn Bred</t>
  </si>
  <si>
    <t xml:space="preserve">Toasties</t>
  </si>
  <si>
    <t xml:space="preserve">Grafenschafter Mehrkorn Toastbrötchen </t>
  </si>
  <si>
    <t xml:space="preserve">Golden Toast Körner Harmonie Toasties</t>
  </si>
  <si>
    <t xml:space="preserve">Ja! Mehrkorn Toastbrötchen</t>
  </si>
  <si>
    <t xml:space="preserve">Veggie-Hack 08/2024</t>
  </si>
  <si>
    <t xml:space="preserve">Veggie -Hacke gekühlt</t>
  </si>
  <si>
    <t xml:space="preserve">Rügenwalder: Veganes Mühlen Hack</t>
  </si>
  <si>
    <t xml:space="preserve">The Vegetarian Butcher: Hick-Hack-Hurra Veganes Hack </t>
  </si>
  <si>
    <t xml:space="preserve">Garden Gourmet: Sensa­tional Hack/Faschiertes </t>
  </si>
  <si>
    <t xml:space="preserve">Aldi: My Vay The Wonder veganes Hack</t>
  </si>
  <si>
    <t xml:space="preserve">Rewe: Beste Wahl Veganes Hack</t>
  </si>
  <si>
    <t xml:space="preserve">Endori: Veganes Hack </t>
  </si>
  <si>
    <t xml:space="preserve">Veggie -Hacke trocken</t>
  </si>
  <si>
    <t xml:space="preserve">Alnatura: Veganes Hack (Bio) </t>
  </si>
  <si>
    <t xml:space="preserve">Bio-Naturjoghurt 07/2024</t>
  </si>
  <si>
    <t xml:space="preserve">Bio-Naturjoghurt</t>
  </si>
  <si>
    <t xml:space="preserve">Bio Bio Cremiger Bio Joghurt Mild 3,8% Fett</t>
  </si>
  <si>
    <t xml:space="preserve">K-bio Joghurt Mild, 3,8% Fett</t>
  </si>
  <si>
    <t xml:space="preserve">Alnatura Joghurt Mild 3,7% Fett, Bioland</t>
  </si>
  <si>
    <t xml:space="preserve">Dennree Joghurt Mild 3,5% Fett, Demeter Dennree</t>
  </si>
  <si>
    <t xml:space="preserve">Gläserne Molkerei Naturjoghurt Weidemilch Bio 3,8%</t>
  </si>
  <si>
    <t xml:space="preserve">Lobetaler Bio Naturschutz Becher Mild 3,7% Fett</t>
  </si>
  <si>
    <t xml:space="preserve">Naturgut Bio Joghurt Mild 3,8% Fett, Naturland</t>
  </si>
  <si>
    <t xml:space="preserve">Schrozberger Milchbauern Naturjoghurt 3,5, Demeter</t>
  </si>
  <si>
    <t xml:space="preserve">Wraps 07/2024</t>
  </si>
  <si>
    <t xml:space="preserve">Wraps</t>
  </si>
  <si>
    <t xml:space="preserve">K-Classic Weizen Tortilla Wraps</t>
  </si>
  <si>
    <t xml:space="preserve">Mike Mitchell`s Weizen Tortilla</t>
  </si>
  <si>
    <t xml:space="preserve">Santa Maria Tortilla Original Medium</t>
  </si>
  <si>
    <t xml:space="preserve">Suntat Weizen Tortilla Wrap</t>
  </si>
  <si>
    <t xml:space="preserve">Nektarinen 07/2024</t>
  </si>
  <si>
    <t xml:space="preserve">Nektarinen</t>
  </si>
  <si>
    <t xml:space="preserve">Natur Lieblinge Nektarinen Weißfleischig</t>
  </si>
  <si>
    <t xml:space="preserve">Plus Berries Nektarinen Weißfleischig</t>
  </si>
  <si>
    <t xml:space="preserve">Mein Sommer Glück Nektarinen Weißfleischig</t>
  </si>
  <si>
    <t xml:space="preserve">Nektarinen Fruchtfleisch Gelb</t>
  </si>
  <si>
    <t xml:space="preserve">Nektarinen weißfleischig</t>
  </si>
  <si>
    <t xml:space="preserve">Nektarinen Weißfleischig </t>
  </si>
  <si>
    <t xml:space="preserve">Fruchteis 07/2024</t>
  </si>
  <si>
    <t xml:space="preserve">Bio-Fruchteis</t>
  </si>
  <si>
    <t xml:space="preserve">Alnatura Fruchteis Mango</t>
  </si>
  <si>
    <t xml:space="preserve">Dennree Fruchteis Mango Heidelbeere</t>
  </si>
  <si>
    <t xml:space="preserve">Froobie: Frucht­eis 10er Mix</t>
  </si>
  <si>
    <t xml:space="preserve">Fruchteis</t>
  </si>
  <si>
    <t xml:space="preserve">Capri-Sun Freezies Orange&amp;Kirsch</t>
  </si>
  <si>
    <t xml:space="preserve">Langnese Capri Das Original</t>
  </si>
  <si>
    <t xml:space="preserve">Shampoo für feines Haar 07/2024</t>
  </si>
  <si>
    <t xml:space="preserve">Shampoo feines Haar</t>
  </si>
  <si>
    <t xml:space="preserve">Alverde Shampoo Volumen</t>
  </si>
  <si>
    <t xml:space="preserve">Blütezeit Volumen Shampoo</t>
  </si>
  <si>
    <t xml:space="preserve">Budni/Edeka/Netto</t>
  </si>
  <si>
    <t xml:space="preserve">Terra Naturi Volumen Shampoo</t>
  </si>
  <si>
    <t xml:space="preserve">Alterra Phytokollagen Volumen Shampoo</t>
  </si>
  <si>
    <t xml:space="preserve">Balea Volumen Shampoo</t>
  </si>
  <si>
    <t xml:space="preserve">Alkohol­freie Biere 06/2024</t>
  </si>
  <si>
    <t xml:space="preserve">Alkohol­freie Biere</t>
  </si>
  <si>
    <t xml:space="preserve">Warsteiner: Alkohol­frei Pilsener </t>
  </si>
  <si>
    <t xml:space="preserve">Paulaner: Alkohol­frei Münchner Hell</t>
  </si>
  <si>
    <t xml:space="preserve">Beck's: Blue Alkohol­frei</t>
  </si>
  <si>
    <t xml:space="preserve">Krombacher: Alkohol­frei Pils </t>
  </si>
  <si>
    <t xml:space="preserve">Lidl: Per­lenbacher Alkohol­frei Extra Herb</t>
  </si>
  <si>
    <t xml:space="preserve">Mönchshof: Original Natur­trüb's Alkohol­frei </t>
  </si>
  <si>
    <t xml:space="preserve">Carlsberg: Alc 0.0 Vol Lager Beer</t>
  </si>
  <si>
    <t xml:space="preserve">Jever: Fun Alkohol­frei Pilsener</t>
  </si>
  <si>
    <t xml:space="preserve">König Pilsener: Alkohol­frei</t>
  </si>
  <si>
    <t xml:space="preserve">Oettinger: Alkohol­frei</t>
  </si>
  <si>
    <t xml:space="preserve">Radeberger Pilsner: Alkohol­frei</t>
  </si>
  <si>
    <t xml:space="preserve">Wernesgrüner: Alkohol­frei</t>
  </si>
  <si>
    <t xml:space="preserve">Craft Beer 09/2024</t>
  </si>
  <si>
    <t xml:space="preserve">Craft Beer - India Pale Ale (IPA) </t>
  </si>
  <si>
    <t xml:space="preserve">Rügener Insel-Brauerei: Über­see­hopfen IPA </t>
  </si>
  <si>
    <t xml:space="preserve">09/2024</t>
  </si>
  <si>
    <t xml:space="preserve">Maisel &amp; Friends: IPA Intense Pure Awesome </t>
  </si>
  <si>
    <t xml:space="preserve">Brewdog: Punk IPA</t>
  </si>
  <si>
    <t xml:space="preserve">Freie Brau Union Bremen: Bremer Swabbie IPA </t>
  </si>
  <si>
    <t xml:space="preserve">Craft Beer - Pale Ale </t>
  </si>
  <si>
    <t xml:space="preserve">Lille: Pale Ale </t>
  </si>
  <si>
    <t xml:space="preserve">Störtebeker Brauspezialitäten: Atlantik-Ale </t>
  </si>
  <si>
    <t xml:space="preserve">Braufactum Das Craft Bier: German Pale Ale</t>
  </si>
  <si>
    <t xml:space="preserve">Craft Beer 09/2024 - Pale Ale </t>
  </si>
  <si>
    <t xml:space="preserve">Kaffeepads 09/2024</t>
  </si>
  <si>
    <t xml:space="preserve">Bio Kaffeepads</t>
  </si>
  <si>
    <t xml:space="preserve">Fairglobe Faire Bio Kaffeepads Crema</t>
  </si>
  <si>
    <t xml:space="preserve">Weißer Balsamico 09/2024</t>
  </si>
  <si>
    <t xml:space="preserve">Bio-Balsamico</t>
  </si>
  <si>
    <t xml:space="preserve">Campo Verde Condimento Bianco, Demeter</t>
  </si>
  <si>
    <t xml:space="preserve">Hengstenberg  Condimento Balsamico Bianco</t>
  </si>
  <si>
    <t xml:space="preserve">Tegut  Condimento Bianco</t>
  </si>
  <si>
    <t xml:space="preserve">Guiseppe Cremonini  Condimento Bianco</t>
  </si>
  <si>
    <t xml:space="preserve">Ja! Condimenteo Italiano Bianco</t>
  </si>
  <si>
    <t xml:space="preserve">K-Classic Condimento Bianco</t>
  </si>
  <si>
    <t xml:space="preserve">San Fabio Condimento Italiano Bianco</t>
  </si>
  <si>
    <t xml:space="preserve">a</t>
  </si>
  <si>
    <t xml:space="preserve">Hand</t>
  </si>
  <si>
    <t xml:space="preserve">Rasur</t>
  </si>
  <si>
    <t xml:space="preserve">Tampons 04/2020, 05/2021,05/2022</t>
  </si>
  <si>
    <t xml:space="preserve">Duschgel empfindliche Haut 06/2020</t>
  </si>
  <si>
    <t xml:space="preserve">Barfuss Fußbalsam</t>
  </si>
  <si>
    <t xml:space="preserve">Elkos Feet Fußbalsam</t>
  </si>
  <si>
    <t xml:space="preserve">Papier</t>
  </si>
  <si>
    <t xml:space="preserve">Nassrasierer Herren 08/2020</t>
  </si>
  <si>
    <t xml:space="preserve">Allzweckcremes 10/2021</t>
  </si>
  <si>
    <t xml:space="preserve">Pflaster</t>
  </si>
  <si>
    <t xml:space="preserve">Männerduschgel 085/2019 04/2022</t>
  </si>
  <si>
    <t xml:space="preserve">Fußpflege mit Urea 08/2023</t>
  </si>
  <si>
    <t xml:space="preserve">Fußpflege mit Urea</t>
  </si>
  <si>
    <t xml:space="preserve">Balea Fußcreme mit 10% Urea</t>
  </si>
  <si>
    <t xml:space="preserve">Barfuss Natur Schätze Urea</t>
  </si>
  <si>
    <t xml:space="preserve">Be Routine Schöne Füße Fußcreme 10%Urea</t>
  </si>
  <si>
    <t xml:space="preserve">Bevalo Urea Fußcreme 10% Urea</t>
  </si>
  <si>
    <t xml:space="preserve">Cien Med Intensiv Fußcreme 10% Urea</t>
  </si>
  <si>
    <t xml:space="preserve">Elkos Feet Fußcreme Urea 10%</t>
  </si>
  <si>
    <t xml:space="preserve">Fußwohl Urea Fusscreme Urea 10%</t>
  </si>
  <si>
    <t xml:space="preserve">Joalea Fußfit Fusscreme 10% Urea </t>
  </si>
  <si>
    <t xml:space="preserve">Ombia Med Urea Fußbalsam 10% Urea</t>
  </si>
  <si>
    <t xml:space="preserve">Salthouse Totes Meer Fussbalsam Intensiv 10% Urea</t>
  </si>
  <si>
    <t xml:space="preserve">Today Urea Fusscreme 10% Urea</t>
  </si>
  <si>
    <t xml:space="preserve">Biotrum Repair Fusscreme 10% Urea</t>
  </si>
  <si>
    <t xml:space="preserve">Gehwol med Lpidro Creme 10% Urea</t>
  </si>
  <si>
    <t xml:space="preserve">Pharma Aktiva Med Fußbalsam mit 10% Urea</t>
  </si>
  <si>
    <t xml:space="preserve">Pure&amp;Basic My Feet Fusscreme Urea, 10% Urea</t>
  </si>
  <si>
    <t xml:space="preserve">Nivea Sun: Babies&amp;Kids Sensitiv Schutz</t>
  </si>
  <si>
    <t xml:space="preserve">Ernährungskompass</t>
  </si>
  <si>
    <t xml:space="preserve">Bio-Alpenbutter mild gesäuert, Bio</t>
  </si>
  <si>
    <t xml:space="preserve">Berchtesgadener Land</t>
  </si>
  <si>
    <t xml:space="preserve">Original Kerrygold Irische Butter mildgesäuert</t>
  </si>
  <si>
    <t xml:space="preserve">Berchtesgadener Land: Butter aus frischem Berg- und Alpenrahm </t>
  </si>
  <si>
    <t xml:space="preserve">Weihenstephan: Butter</t>
  </si>
  <si>
    <t xml:space="preserve">Goldsteig: Deutsche Markenbutter </t>
  </si>
  <si>
    <t xml:space="preserve">Penny: Deutsche Marken-Butter</t>
  </si>
  <si>
    <t xml:space="preserve">Milsani Deutsche Markenbutter</t>
  </si>
  <si>
    <t xml:space="preserve">K-Classic Deutsche Markenbutter</t>
  </si>
  <si>
    <t xml:space="preserve">Land­fein Deutsche Markenbutter</t>
  </si>
  <si>
    <t xml:space="preserve">Ja Deutsche Markenbutter</t>
  </si>
  <si>
    <t xml:space="preserve">Gut &amp; Günstig Deutsche Markenbutter</t>
  </si>
  <si>
    <t xml:space="preserve">Frankenland: Deutsche Markenbutter</t>
  </si>
  <si>
    <t xml:space="preserve">Frau Antje: Beste Butter </t>
  </si>
  <si>
    <t xml:space="preserve">Hansano Butter Hauptbild Hansano: Butter </t>
  </si>
  <si>
    <t xml:space="preserve">Kerrygold: Original Irische Butter </t>
  </si>
  <si>
    <t xml:space="preserve">Landliebe: Butter</t>
  </si>
  <si>
    <t xml:space="preserve">Sachsenmilch: Unsere Butter </t>
  </si>
  <si>
    <t xml:space="preserve">Milbona Bio Butter aus frischem Rahm, Bio</t>
  </si>
  <si>
    <t xml:space="preserve">Meggle: Feine Butter </t>
  </si>
  <si>
    <t xml:space="preserve">Kerrygold: Original Irische Süß­rahmbutter </t>
  </si>
  <si>
    <t xml:space="preserve">Beste Wahl Deutsche Markenbutter aus Weidemilch</t>
  </si>
  <si>
    <t xml:space="preserve">Ökoland Delikatess Wiener Würstchen ohne Nitritpökelsalz Bio</t>
  </si>
  <si>
    <t xml:space="preserve">Speiseöl</t>
  </si>
  <si>
    <t xml:space="preserve">WE</t>
  </si>
  <si>
    <t xml:space="preserve">Rapsöl 11/20218</t>
  </si>
  <si>
    <t xml:space="preserve">Rapsöl Spezialität</t>
  </si>
  <si>
    <t xml:space="preserve">Kartoffelklöße und -kloßteig</t>
  </si>
  <si>
    <t xml:space="preserve">Alnatura Grüne Erbsen Drelli</t>
  </si>
  <si>
    <t xml:space="preserve">Fischstäbchen 07/2020</t>
  </si>
  <si>
    <t xml:space="preserve">Tomatensaft 08/2020</t>
  </si>
  <si>
    <t xml:space="preserve">Schweinenackensteaks 07/2020</t>
  </si>
  <si>
    <t xml:space="preserve">Freshona: Delikatess Rotkohl</t>
  </si>
  <si>
    <t xml:space="preserve">Salz 01/2021</t>
  </si>
  <si>
    <t xml:space="preserve">Salz (07/2023)</t>
  </si>
  <si>
    <t xml:space="preserve">LB</t>
  </si>
  <si>
    <t xml:space="preserve">Erdnussbutter 09/23</t>
  </si>
  <si>
    <t xml:space="preserve">Ma­ri­nier­te Schwei­ne-
n­acken­steaks 08/2023</t>
  </si>
  <si>
    <t xml:space="preserve">Schwarzer Tee</t>
  </si>
  <si>
    <t xml:space="preserve">Klassische Taps 11/2019, 02/2024</t>
  </si>
  <si>
    <t xml:space="preserve">Küchenrolle 03/2021</t>
  </si>
  <si>
    <t xml:space="preserve">Vollwaschmittel 12/2019</t>
  </si>
  <si>
    <t xml:space="preserve">Bettdecken 10/2020</t>
  </si>
  <si>
    <t xml:space="preserve">Fahrradträger fürdie Anhängerkupplung 02/2021</t>
  </si>
  <si>
    <t xml:space="preserve">Fahrradträger fürdie Anhängerkupplung</t>
  </si>
  <si>
    <t xml:space="preserve">Backup-Programme 02/2021</t>
  </si>
  <si>
    <t xml:space="preserve">CO2 Messgeräte und -Ampeln 03/2021</t>
  </si>
  <si>
    <t xml:space="preserve">CO2 Messgeräte und -Ampeln</t>
  </si>
  <si>
    <t xml:space="preserve">Technoline: WL 1030</t>
  </si>
  <si>
    <t xml:space="preserve">TFA Dostmann: AirCo2nrol Life</t>
  </si>
  <si>
    <t xml:space="preserve">TFA Dostmann: AirCo2nrol Mini</t>
  </si>
  <si>
    <t xml:space="preserve">Chauvin Anoux: C.A. 1510</t>
  </si>
  <si>
    <t xml:space="preserve">Rotronic: CO2 Display</t>
  </si>
  <si>
    <t xml:space="preserve">Mittel gegen Kleidermotten 04/2022, 06/2022</t>
  </si>
  <si>
    <t xml:space="preserve">Bio-Anfangsmilch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</si>
</sst>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#,##0.00\ [$€-407];[RED]\-#,##0.00\ [$€-407]"/>
    <numFmt numFmtId="166" formatCode="#,##0.0"/>
    <numFmt numFmtId="167" formatCode="0.00"/>
    <numFmt numFmtId="168" formatCode="@"/>
    <numFmt numFmtId="169" formatCode="#,##0.00"/>
    <numFmt numFmtId="170" formatCode="d/m/yy"/>
    <numFmt numFmtId="171" formatCode="mmm\ yy"/>
  </numFmts>
  <fonts count="30">
    <font>
      <sz val="10"/>
      <color theme="1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theme="1"/>
      <name val="Arial"/>
      <family val="0"/>
    </font>
    <font>
      <b val="true"/>
      <sz val="10"/>
      <color theme="1"/>
      <name val="Arial"/>
      <family val="0"/>
    </font>
    <font>
      <sz val="10"/>
      <color theme="1"/>
      <name val="Arial"/>
      <family val="0"/>
    </font>
    <font>
      <sz val="10"/>
      <color theme="1"/>
      <name val="Arial"/>
      <family val="2"/>
    </font>
    <font>
      <b val="true"/>
      <sz val="10"/>
      <color theme="1"/>
      <name val="Arial"/>
      <family val="0"/>
    </font>
    <font>
      <i val="true"/>
      <sz val="10"/>
      <color theme="1"/>
      <name val="Arial"/>
      <family val="0"/>
    </font>
    <font>
      <sz val="10"/>
      <color theme="1"/>
      <name val="Arial"/>
      <family val="0"/>
    </font>
    <font>
      <sz val="18"/>
      <color theme="1"/>
      <name val="Arial"/>
      <family val="0"/>
    </font>
    <font>
      <sz val="12"/>
      <color theme="1"/>
      <name val="Arial"/>
      <family val="0"/>
    </font>
    <font>
      <u val="single"/>
      <sz val="10"/>
      <color theme="1"/>
      <name val="Arial"/>
      <family val="0"/>
    </font>
    <font>
      <sz val="10"/>
      <color theme="1"/>
      <name val="Arial"/>
      <family val="0"/>
    </font>
    <font>
      <b val="true"/>
      <sz val="14"/>
      <color theme="1"/>
      <name val="Arial"/>
      <family val="2"/>
    </font>
    <font>
      <b val="true"/>
      <sz val="14"/>
      <color theme="1"/>
      <name val="Arial"/>
      <family val="2"/>
    </font>
    <font>
      <b val="true"/>
      <sz val="10"/>
      <color theme="1"/>
      <name val="Arial"/>
      <family val="2"/>
    </font>
    <font>
      <b val="true"/>
      <sz val="14"/>
      <color theme="1"/>
      <name val="Arial"/>
      <family val="2"/>
    </font>
    <font>
      <b val="true"/>
      <sz val="12"/>
      <color theme="1"/>
      <name val="Arial"/>
      <family val="2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 val="true"/>
      <sz val="12"/>
      <color theme="1"/>
      <name val="DejaVu Sans"/>
      <family val="2"/>
    </font>
    <font>
      <b val="true"/>
      <sz val="11"/>
      <color theme="1"/>
      <name val="Arial"/>
      <family val="2"/>
    </font>
    <font>
      <sz val="6.4"/>
      <color theme="1"/>
      <name val="Ubuntu"/>
      <family val="0"/>
    </font>
    <font>
      <sz val="10"/>
      <name val="Arial"/>
      <family val="2"/>
    </font>
    <font>
      <b val="true"/>
      <sz val="14"/>
      <color theme="1"/>
      <name val="Arial"/>
      <family val="2"/>
    </font>
    <font>
      <sz val="10"/>
      <color theme="1"/>
      <name val="Arial"/>
      <family val="2"/>
    </font>
    <font>
      <b val="true"/>
      <sz val="14"/>
      <color theme="1"/>
      <name val="Arial"/>
      <family val="2"/>
    </font>
    <font>
      <b val="true"/>
      <sz val="14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808080"/>
        <bgColor rgb="FF666699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BF0041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D7"/>
      </patternFill>
    </fill>
    <fill>
      <patternFill patternType="solid">
        <fgColor rgb="FFFFFF00"/>
        <bgColor rgb="FFFFF200"/>
      </patternFill>
    </fill>
    <fill>
      <patternFill patternType="solid">
        <fgColor rgb="FFFF8000"/>
        <bgColor rgb="FFFE7F00"/>
      </patternFill>
    </fill>
    <fill>
      <patternFill patternType="solid">
        <fgColor rgb="FF81D41A"/>
        <bgColor rgb="FF72BF44"/>
      </patternFill>
    </fill>
    <fill>
      <patternFill patternType="solid">
        <fgColor rgb="FF00A933"/>
        <bgColor rgb="FF008080"/>
      </patternFill>
    </fill>
    <fill>
      <patternFill patternType="solid">
        <fgColor rgb="FFFFFFFF"/>
        <bgColor rgb="FFFFFFD7"/>
      </patternFill>
    </fill>
    <fill>
      <patternFill patternType="solid">
        <fgColor rgb="FFFE7F00"/>
        <bgColor rgb="FFFF8000"/>
      </patternFill>
    </fill>
    <fill>
      <patternFill patternType="solid">
        <fgColor rgb="FFFFF200"/>
        <bgColor rgb="FFFFFF00"/>
      </patternFill>
    </fill>
    <fill>
      <patternFill patternType="solid">
        <fgColor rgb="FFFAA61A"/>
        <bgColor rgb="FFFF8000"/>
      </patternFill>
    </fill>
    <fill>
      <patternFill patternType="solid">
        <fgColor rgb="FF72BF44"/>
        <bgColor rgb="FF81D41A"/>
      </patternFill>
    </fill>
    <fill>
      <patternFill patternType="solid">
        <fgColor rgb="FFBF0041"/>
        <bgColor rgb="FFCC0000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/>
      <right style="thin"/>
      <top style="thin"/>
      <bottom style="thin"/>
      <diagonal/>
    </border>
  </borders>
  <cellStyleXfs count="3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5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7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8" borderId="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2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6" fontId="1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9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6" fontId="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7" fillId="1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11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1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1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0" fillId="1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1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0" fillId="1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8" fontId="20" fillId="1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7" fillId="11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11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7" fillId="11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1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7" fillId="11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12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1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13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13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13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14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0" fillId="14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14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14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1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7" fillId="11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11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11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11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11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0" fillId="1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0" fontId="7" fillId="11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9" fontId="0" fillId="11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7" fillId="1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0" fillId="11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7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7" fillId="11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1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10" borderId="0" xfId="0" applyFont="true" applyBorder="false" applyAlignment="true" applyProtection="true">
      <alignment horizontal="justify" vertical="bottom" textRotation="0" wrapText="false" indent="0" shrinkToFit="false"/>
      <protection locked="true" hidden="false"/>
    </xf>
    <xf numFmtId="164" fontId="7" fillId="1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15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15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1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7" fillId="1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10" borderId="0" xfId="0" applyFont="true" applyBorder="false" applyAlignment="true" applyProtection="true">
      <alignment horizontal="justify" vertical="bottom" textRotation="0" wrapText="false" indent="0" shrinkToFit="false"/>
      <protection locked="true" hidden="false"/>
    </xf>
    <xf numFmtId="164" fontId="0" fillId="1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4" fillId="1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16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16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16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1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11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1" fillId="1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1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17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17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0" fillId="17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17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7" fillId="17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9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7" fillId="9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9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9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1" fillId="9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9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9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9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0" fillId="9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9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9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9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7" fillId="11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7" fillId="9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0" fillId="16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0" fillId="16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0" fontId="7" fillId="9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1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7" fillId="11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7" fillId="1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1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11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1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1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18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6" fillId="9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18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left" vertical="bottom" textRotation="0" wrapText="true" indent="0" shrinkToFit="false"/>
      <protection locked="true" hidden="false"/>
    </xf>
    <xf numFmtId="169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9" borderId="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8" fillId="10" borderId="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9" fillId="11" borderId="2" xfId="0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2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Accent 1 5" xfId="20"/>
    <cellStyle name="Accent 2 6" xfId="21"/>
    <cellStyle name="Accent 3 7" xfId="22"/>
    <cellStyle name="Accent 4" xfId="23"/>
    <cellStyle name="Bad 8" xfId="24"/>
    <cellStyle name="Default 9" xfId="25"/>
    <cellStyle name="Ergebnis 2" xfId="26"/>
    <cellStyle name="Error 10" xfId="27"/>
    <cellStyle name="Footnote 11" xfId="28"/>
    <cellStyle name="Good 12" xfId="29"/>
    <cellStyle name="Heading 1 14" xfId="30"/>
    <cellStyle name="Heading 13" xfId="31"/>
    <cellStyle name="Heading 2 15" xfId="32"/>
    <cellStyle name="Hyperlink 16" xfId="33"/>
    <cellStyle name="Note 17" xfId="34"/>
    <cellStyle name="Result 18" xfId="35"/>
    <cellStyle name="Status 19" xfId="36"/>
    <cellStyle name="Text 20" xfId="37"/>
    <cellStyle name="Warning 21" xfId="38"/>
  </cellStyles>
  <dxfs count="13">
    <dxf>
      <fill>
        <patternFill patternType="solid">
          <fgColor rgb="FF72BF44"/>
          <bgColor rgb="FF000000"/>
        </patternFill>
      </fill>
    </dxf>
    <dxf>
      <fill>
        <patternFill patternType="solid">
          <fgColor rgb="FF81D41A"/>
          <bgColor rgb="FF000000"/>
        </patternFill>
      </fill>
    </dxf>
    <dxf>
      <fill>
        <patternFill patternType="solid">
          <fgColor rgb="FFFAA61A"/>
          <bgColor rgb="FF000000"/>
        </patternFill>
      </fill>
    </dxf>
    <dxf>
      <fill>
        <patternFill patternType="solid">
          <fgColor rgb="FFFE7F00"/>
          <bgColor rgb="FF000000"/>
        </patternFill>
      </fill>
    </dxf>
    <dxf>
      <fill>
        <patternFill patternType="solid">
          <fgColor rgb="FFFF8000"/>
          <bgColor rgb="FF000000"/>
        </patternFill>
      </fill>
    </dxf>
    <dxf>
      <fill>
        <patternFill patternType="solid">
          <fgColor rgb="FFFFF2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342A06"/>
          <bgColor rgb="FF000000"/>
        </patternFill>
      </fill>
    </dxf>
    <dxf>
      <fill>
        <patternFill patternType="solid">
          <fgColor rgb="FF4C4C4C"/>
          <bgColor rgb="FF000000"/>
        </patternFill>
      </fill>
    </dxf>
    <dxf>
      <fill>
        <patternFill patternType="solid">
          <fgColor rgb="FFFFFFD7"/>
          <bgColor rgb="FF000000"/>
        </patternFill>
      </fill>
    </dxf>
  </dxfs>
  <colors>
    <indexedColors>
      <rgbColor rgb="FF000000"/>
      <rgbColor rgb="FFFFFFFF"/>
      <rgbColor rgb="FFCC0000"/>
      <rgbColor rgb="FF00FF00"/>
      <rgbColor rgb="FF0000EE"/>
      <rgbColor rgb="FFFFFF00"/>
      <rgbColor rgb="FFFF00FF"/>
      <rgbColor rgb="FF00FFFF"/>
      <rgbColor rgb="FF800000"/>
      <rgbColor rgb="FF006600"/>
      <rgbColor rgb="FF000080"/>
      <rgbColor rgb="FF808000"/>
      <rgbColor rgb="FFBF0041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00"/>
      <rgbColor rgb="FF0066CC"/>
      <rgbColor rgb="FFDDDDDD"/>
      <rgbColor rgb="FF000080"/>
      <rgbColor rgb="FFFF00FF"/>
      <rgbColor rgb="FFFFF2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D7"/>
      <rgbColor rgb="FF99CCFF"/>
      <rgbColor rgb="FFFF99CC"/>
      <rgbColor rgb="FFCC99FF"/>
      <rgbColor rgb="FFFFCCCC"/>
      <rgbColor rgb="FF3366FF"/>
      <rgbColor rgb="FF33CCCC"/>
      <rgbColor rgb="FF81D41A"/>
      <rgbColor rgb="FFFFCC00"/>
      <rgbColor rgb="FFFAA61A"/>
      <rgbColor rgb="FFFE7F00"/>
      <rgbColor rgb="FF666699"/>
      <rgbColor rgb="FF72BF44"/>
      <rgbColor rgb="FF003366"/>
      <rgbColor rgb="FF00A933"/>
      <rgbColor rgb="FF003300"/>
      <rgbColor rgb="FF342A06"/>
      <rgbColor rgb="FFC9211E"/>
      <rgbColor rgb="FF993366"/>
      <rgbColor rgb="FF4C4C4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sharedStrings" Target="sharedStrings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12</xdr:col>
      <xdr:colOff>552960</xdr:colOff>
      <xdr:row>271</xdr:row>
      <xdr:rowOff>30240</xdr:rowOff>
    </xdr:from>
    <xdr:to>
      <xdr:col>28</xdr:col>
      <xdr:colOff>841680</xdr:colOff>
      <xdr:row>298</xdr:row>
      <xdr:rowOff>68400</xdr:rowOff>
    </xdr:to>
    <xdr:pic>
      <xdr:nvPicPr>
        <xdr:cNvPr id="0" name="Bild 1" descr=""/>
        <xdr:cNvPicPr/>
      </xdr:nvPicPr>
      <xdr:blipFill>
        <a:blip r:embed="rId1"/>
        <a:stretch/>
      </xdr:blipFill>
      <xdr:spPr>
        <a:xfrm>
          <a:off x="12508200" y="46388880"/>
          <a:ext cx="13994640" cy="46101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hyperlink" Target="https://www.test.de/Frucht-und-Wassereis-im-Test-5870730-detail/330000020080!2000-02/" TargetMode="External"/><Relationship Id="rId3" Type="http://schemas.openxmlformats.org/officeDocument/2006/relationships/drawing" Target="../drawings/drawing1.xml"/><Relationship Id="rId4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hyperlink" Target="https://www.test.de/Frucht-und-Wassereis-im-Test-5870730-detail/330000020080!2000-02/" TargetMode="External"/><Relationship Id="rId3" Type="http://schemas.openxmlformats.org/officeDocument/2006/relationships/drawing" Target="../drawings/drawing3.xml"/><Relationship Id="rId4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I1048576"/>
  <sheetViews>
    <sheetView showFormulas="false" showGridLines="true" showRowColHeaders="true" showZeros="true" rightToLeft="false" tabSelected="true" showOutlineSymbols="true" defaultGridColor="true" view="normal" topLeftCell="A3683" colorId="64" zoomScale="100" zoomScaleNormal="100" zoomScalePageLayoutView="100" workbookViewId="0">
      <selection pane="topLeft" activeCell="A3701" activeCellId="0" sqref="3701:3709"/>
    </sheetView>
  </sheetViews>
  <sheetFormatPr defaultColWidth="10.6796875" defaultRowHeight="12.75" zeroHeight="false" outlineLevelRow="0" outlineLevelCol="0"/>
  <cols>
    <col collapsed="false" customWidth="true" hidden="false" outlineLevel="0" max="1" min="1" style="1" width="29.57"/>
    <col collapsed="false" customWidth="true" hidden="false" outlineLevel="0" max="2" min="2" style="1" width="5.29"/>
    <col collapsed="false" customWidth="true" hidden="false" outlineLevel="0" max="3" min="3" style="1" width="47.14"/>
    <col collapsed="false" customWidth="true" hidden="false" outlineLevel="0" max="4" min="4" style="1" width="20.14"/>
    <col collapsed="false" customWidth="true" hidden="false" outlineLevel="0" max="5" min="5" style="2" width="15.14"/>
    <col collapsed="false" customWidth="true" hidden="false" outlineLevel="0" max="6" min="6" style="3" width="12.15"/>
    <col collapsed="false" customWidth="true" hidden="false" outlineLevel="0" max="10" min="7" style="4" width="12.15"/>
    <col collapsed="false" customWidth="true" hidden="false" outlineLevel="0" max="1023" min="11" style="1" width="12.15"/>
  </cols>
  <sheetData>
    <row r="1" customFormat="false" ht="17.35" hidden="false" customHeight="false" outlineLevel="0" collapsed="false">
      <c r="D1" s="5"/>
      <c r="E1" s="6"/>
      <c r="H1" s="7"/>
      <c r="I1" s="8"/>
    </row>
    <row r="2" customFormat="false" ht="17.35" hidden="false" customHeight="false" outlineLevel="0" collapsed="false">
      <c r="D2" s="5"/>
      <c r="E2" s="6"/>
      <c r="H2" s="7"/>
      <c r="I2" s="8"/>
    </row>
    <row r="3" customFormat="false" ht="17.35" hidden="false" customHeight="false" outlineLevel="0" collapsed="false">
      <c r="A3" s="9"/>
      <c r="B3" s="9"/>
      <c r="C3" s="10" t="s">
        <v>0</v>
      </c>
      <c r="D3" s="11" t="s">
        <v>1</v>
      </c>
      <c r="E3" s="12"/>
      <c r="H3" s="7"/>
      <c r="I3" s="8"/>
    </row>
    <row r="4" customFormat="false" ht="17.35" hidden="false" customHeight="false" outlineLevel="0" collapsed="false">
      <c r="A4" s="9"/>
      <c r="B4" s="9"/>
      <c r="C4" s="13" t="s">
        <v>2</v>
      </c>
      <c r="D4" s="11" t="s">
        <v>1</v>
      </c>
      <c r="E4" s="12"/>
      <c r="H4" s="7"/>
      <c r="I4" s="8"/>
    </row>
    <row r="5" customFormat="false" ht="17.35" hidden="false" customHeight="false" outlineLevel="0" collapsed="false">
      <c r="A5" s="9"/>
      <c r="B5" s="9"/>
      <c r="C5" s="14" t="s">
        <v>3</v>
      </c>
      <c r="D5" s="11" t="s">
        <v>1</v>
      </c>
      <c r="E5" s="12"/>
      <c r="H5" s="7"/>
      <c r="I5" s="8"/>
    </row>
    <row r="6" customFormat="false" ht="17.35" hidden="false" customHeight="false" outlineLevel="0" collapsed="false">
      <c r="A6" s="9"/>
      <c r="B6" s="9" t="s">
        <v>4</v>
      </c>
      <c r="C6" s="9"/>
      <c r="D6" s="9"/>
      <c r="E6" s="6"/>
      <c r="H6" s="7"/>
      <c r="I6" s="8"/>
    </row>
    <row r="7" customFormat="false" ht="17.35" hidden="false" customHeight="false" outlineLevel="0" collapsed="false">
      <c r="A7" s="9"/>
      <c r="B7" s="9"/>
      <c r="C7" s="9" t="s">
        <v>5</v>
      </c>
      <c r="D7" s="9" t="s">
        <v>6</v>
      </c>
      <c r="E7" s="6" t="s">
        <v>7</v>
      </c>
      <c r="F7" s="3" t="s">
        <v>8</v>
      </c>
      <c r="G7" s="4" t="s">
        <v>9</v>
      </c>
      <c r="H7" s="7" t="s">
        <v>3</v>
      </c>
      <c r="I7" s="8" t="s">
        <v>8</v>
      </c>
      <c r="J7" s="4" t="s">
        <v>9</v>
      </c>
    </row>
    <row r="8" customFormat="false" ht="17.35" hidden="false" customHeight="false" outlineLevel="0" collapsed="false">
      <c r="A8" s="15"/>
      <c r="B8" s="15"/>
      <c r="C8" s="15" t="s">
        <v>10</v>
      </c>
      <c r="D8" s="11" t="s">
        <v>1</v>
      </c>
      <c r="E8" s="16"/>
      <c r="H8" s="17"/>
      <c r="I8" s="17"/>
    </row>
    <row r="9" customFormat="false" ht="17.35" hidden="false" customHeight="false" outlineLevel="0" collapsed="false">
      <c r="C9" s="15" t="s">
        <v>11</v>
      </c>
      <c r="D9" s="11" t="s">
        <v>1</v>
      </c>
      <c r="E9" s="4"/>
    </row>
    <row r="10" customFormat="false" ht="12.75" hidden="false" customHeight="false" outlineLevel="0" collapsed="false">
      <c r="A10" s="18" t="s">
        <v>11</v>
      </c>
      <c r="B10" s="18"/>
      <c r="C10" s="19" t="s">
        <v>12</v>
      </c>
      <c r="D10" s="19" t="s">
        <v>13</v>
      </c>
      <c r="E10" s="20" t="n">
        <v>1.8</v>
      </c>
      <c r="F10" s="21" t="n">
        <v>2.88</v>
      </c>
      <c r="G10" s="22" t="s">
        <v>14</v>
      </c>
    </row>
    <row r="11" customFormat="false" ht="12.75" hidden="false" customHeight="false" outlineLevel="0" collapsed="false">
      <c r="A11" s="18" t="s">
        <v>11</v>
      </c>
      <c r="B11" s="18"/>
      <c r="C11" s="23" t="s">
        <v>15</v>
      </c>
      <c r="D11" s="19" t="s">
        <v>16</v>
      </c>
      <c r="E11" s="20" t="n">
        <v>1.9</v>
      </c>
      <c r="F11" s="21" t="n">
        <v>1.5</v>
      </c>
      <c r="G11" s="22" t="s">
        <v>14</v>
      </c>
    </row>
    <row r="12" customFormat="false" ht="12.75" hidden="false" customHeight="false" outlineLevel="0" collapsed="false">
      <c r="A12" s="18" t="s">
        <v>11</v>
      </c>
      <c r="B12" s="18"/>
      <c r="C12" s="23" t="s">
        <v>17</v>
      </c>
      <c r="D12" s="23" t="s">
        <v>18</v>
      </c>
      <c r="E12" s="20" t="n">
        <v>2.1</v>
      </c>
      <c r="F12" s="21" t="n">
        <v>1.5</v>
      </c>
      <c r="G12" s="22" t="s">
        <v>14</v>
      </c>
    </row>
    <row r="13" customFormat="false" ht="12.75" hidden="false" customHeight="false" outlineLevel="0" collapsed="false">
      <c r="A13" s="18" t="s">
        <v>11</v>
      </c>
      <c r="B13" s="18"/>
      <c r="C13" s="23" t="s">
        <v>19</v>
      </c>
      <c r="D13" s="19" t="s">
        <v>20</v>
      </c>
      <c r="E13" s="20" t="n">
        <v>2.1</v>
      </c>
      <c r="F13" s="21" t="n">
        <v>1.5</v>
      </c>
      <c r="G13" s="22" t="s">
        <v>14</v>
      </c>
    </row>
    <row r="14" customFormat="false" ht="12.75" hidden="false" customHeight="false" outlineLevel="0" collapsed="false">
      <c r="A14" s="18" t="s">
        <v>11</v>
      </c>
      <c r="B14" s="18"/>
      <c r="C14" s="19" t="s">
        <v>21</v>
      </c>
      <c r="D14" s="19" t="s">
        <v>22</v>
      </c>
      <c r="E14" s="20" t="n">
        <v>2.2</v>
      </c>
      <c r="F14" s="21" t="n">
        <v>1.5</v>
      </c>
      <c r="G14" s="22" t="s">
        <v>14</v>
      </c>
    </row>
    <row r="15" customFormat="false" ht="12.75" hidden="false" customHeight="false" outlineLevel="0" collapsed="false">
      <c r="A15" s="18" t="s">
        <v>11</v>
      </c>
      <c r="B15" s="18"/>
      <c r="C15" s="19" t="s">
        <v>23</v>
      </c>
      <c r="D15" s="19" t="s">
        <v>24</v>
      </c>
      <c r="E15" s="20" t="n">
        <v>2.2</v>
      </c>
      <c r="F15" s="21" t="n">
        <v>1.5</v>
      </c>
      <c r="G15" s="24" t="s">
        <v>14</v>
      </c>
    </row>
    <row r="16" customFormat="false" ht="12.75" hidden="false" customHeight="false" outlineLevel="0" collapsed="false">
      <c r="A16" s="18" t="s">
        <v>11</v>
      </c>
      <c r="B16" s="18"/>
      <c r="C16" s="19" t="s">
        <v>25</v>
      </c>
      <c r="D16" s="19" t="s">
        <v>26</v>
      </c>
      <c r="E16" s="20" t="n">
        <v>2.3</v>
      </c>
      <c r="F16" s="21" t="n">
        <v>1.5</v>
      </c>
      <c r="G16" s="24" t="s">
        <v>14</v>
      </c>
    </row>
    <row r="17" customFormat="false" ht="12.75" hidden="false" customHeight="false" outlineLevel="0" collapsed="false">
      <c r="A17" s="18"/>
      <c r="B17" s="18"/>
      <c r="C17" s="18"/>
      <c r="D17" s="18"/>
    </row>
    <row r="19" customFormat="false" ht="17.35" hidden="false" customHeight="false" outlineLevel="0" collapsed="false">
      <c r="C19" s="15" t="s">
        <v>27</v>
      </c>
      <c r="D19" s="11" t="s">
        <v>1</v>
      </c>
    </row>
    <row r="20" customFormat="false" ht="12.75" hidden="false" customHeight="false" outlineLevel="0" collapsed="false">
      <c r="A20" s="1" t="s">
        <v>28</v>
      </c>
      <c r="C20" s="25" t="s">
        <v>29</v>
      </c>
      <c r="D20" s="19" t="s">
        <v>16</v>
      </c>
      <c r="E20" s="20" t="n">
        <v>1.8</v>
      </c>
      <c r="F20" s="21" t="n">
        <v>1.29</v>
      </c>
      <c r="G20" s="26" t="s">
        <v>30</v>
      </c>
    </row>
    <row r="21" customFormat="false" ht="12.75" hidden="false" customHeight="false" outlineLevel="0" collapsed="false">
      <c r="A21" s="1" t="s">
        <v>28</v>
      </c>
      <c r="C21" s="25" t="s">
        <v>31</v>
      </c>
      <c r="D21" s="23" t="s">
        <v>18</v>
      </c>
      <c r="E21" s="20" t="n">
        <v>1.9</v>
      </c>
      <c r="F21" s="21" t="n">
        <v>1.29</v>
      </c>
      <c r="G21" s="26" t="s">
        <v>30</v>
      </c>
    </row>
    <row r="22" customFormat="false" ht="12.75" hidden="false" customHeight="false" outlineLevel="0" collapsed="false">
      <c r="A22" s="1" t="s">
        <v>28</v>
      </c>
      <c r="C22" s="25" t="s">
        <v>32</v>
      </c>
      <c r="D22" s="19" t="s">
        <v>24</v>
      </c>
      <c r="E22" s="20" t="n">
        <v>2</v>
      </c>
      <c r="F22" s="21" t="n">
        <v>1.29</v>
      </c>
      <c r="G22" s="26" t="s">
        <v>30</v>
      </c>
    </row>
    <row r="23" customFormat="false" ht="12.75" hidden="false" customHeight="false" outlineLevel="0" collapsed="false">
      <c r="A23" s="1" t="s">
        <v>28</v>
      </c>
      <c r="C23" s="25" t="s">
        <v>33</v>
      </c>
      <c r="D23" s="19" t="s">
        <v>13</v>
      </c>
      <c r="E23" s="20" t="n">
        <v>2.3</v>
      </c>
      <c r="F23" s="21" t="n">
        <v>2.69</v>
      </c>
      <c r="G23" s="26" t="s">
        <v>30</v>
      </c>
    </row>
    <row r="24" customFormat="false" ht="12.75" hidden="false" customHeight="false" outlineLevel="0" collapsed="false">
      <c r="A24" s="1" t="s">
        <v>28</v>
      </c>
      <c r="C24" s="19" t="s">
        <v>34</v>
      </c>
      <c r="D24" s="19" t="s">
        <v>13</v>
      </c>
      <c r="E24" s="20" t="n">
        <v>2.5</v>
      </c>
      <c r="F24" s="21" t="n">
        <v>2.29</v>
      </c>
      <c r="G24" s="22" t="s">
        <v>30</v>
      </c>
    </row>
    <row r="25" customFormat="false" ht="12.75" hidden="false" customHeight="false" outlineLevel="0" collapsed="false">
      <c r="A25" s="1" t="s">
        <v>28</v>
      </c>
      <c r="C25" s="19" t="s">
        <v>35</v>
      </c>
      <c r="D25" s="19" t="s">
        <v>26</v>
      </c>
      <c r="E25" s="20" t="n">
        <v>2.5</v>
      </c>
      <c r="F25" s="21" t="n">
        <v>1.29</v>
      </c>
      <c r="G25" s="24" t="s">
        <v>30</v>
      </c>
    </row>
    <row r="26" customFormat="false" ht="12.75" hidden="false" customHeight="false" outlineLevel="0" collapsed="false">
      <c r="A26" s="1" t="s">
        <v>28</v>
      </c>
      <c r="C26" s="27" t="s">
        <v>36</v>
      </c>
      <c r="D26" s="27"/>
      <c r="E26" s="28"/>
      <c r="F26" s="29"/>
      <c r="G26" s="27"/>
      <c r="H26" s="30" t="s">
        <v>13</v>
      </c>
      <c r="I26" s="31" t="n">
        <v>3.49</v>
      </c>
      <c r="J26" s="30" t="s">
        <v>37</v>
      </c>
      <c r="K26" s="32"/>
    </row>
    <row r="28" customFormat="false" ht="17.35" hidden="false" customHeight="false" outlineLevel="0" collapsed="false">
      <c r="C28" s="15" t="s">
        <v>38</v>
      </c>
      <c r="D28" s="33" t="s">
        <v>1</v>
      </c>
      <c r="E28" s="34"/>
      <c r="F28" s="35"/>
      <c r="G28" s="36"/>
    </row>
    <row r="29" customFormat="false" ht="12.75" hidden="false" customHeight="false" outlineLevel="0" collapsed="false">
      <c r="A29" s="1" t="s">
        <v>38</v>
      </c>
      <c r="C29" s="19" t="s">
        <v>39</v>
      </c>
      <c r="D29" s="19" t="s">
        <v>13</v>
      </c>
      <c r="E29" s="20" t="n">
        <v>1.8</v>
      </c>
      <c r="F29" s="21" t="n">
        <v>6.25</v>
      </c>
      <c r="G29" s="24" t="s">
        <v>40</v>
      </c>
    </row>
    <row r="30" customFormat="false" ht="12.75" hidden="false" customHeight="false" outlineLevel="0" collapsed="false">
      <c r="A30" s="1" t="s">
        <v>38</v>
      </c>
      <c r="C30" s="19" t="s">
        <v>41</v>
      </c>
      <c r="D30" s="19" t="s">
        <v>13</v>
      </c>
      <c r="E30" s="20" t="n">
        <v>2</v>
      </c>
      <c r="F30" s="21" t="n">
        <v>8.75</v>
      </c>
      <c r="G30" s="24" t="s">
        <v>40</v>
      </c>
    </row>
    <row r="31" customFormat="false" ht="12.75" hidden="false" customHeight="false" outlineLevel="0" collapsed="false">
      <c r="A31" s="1" t="s">
        <v>38</v>
      </c>
      <c r="C31" s="19" t="s">
        <v>42</v>
      </c>
      <c r="D31" s="19" t="s">
        <v>13</v>
      </c>
      <c r="E31" s="20" t="n">
        <v>2.1</v>
      </c>
      <c r="F31" s="21" t="n">
        <v>9.95</v>
      </c>
      <c r="G31" s="24" t="s">
        <v>40</v>
      </c>
    </row>
    <row r="32" customFormat="false" ht="12.75" hidden="false" customHeight="false" outlineLevel="0" collapsed="false">
      <c r="A32" s="1" t="s">
        <v>38</v>
      </c>
      <c r="C32" s="19" t="s">
        <v>43</v>
      </c>
      <c r="D32" s="19" t="s">
        <v>13</v>
      </c>
      <c r="E32" s="20" t="n">
        <v>2.1</v>
      </c>
      <c r="F32" s="21" t="n">
        <v>7.55</v>
      </c>
      <c r="G32" s="24" t="s">
        <v>40</v>
      </c>
    </row>
    <row r="33" customFormat="false" ht="12.75" hidden="false" customHeight="false" outlineLevel="0" collapsed="false">
      <c r="A33" s="1" t="s">
        <v>38</v>
      </c>
      <c r="C33" s="19" t="s">
        <v>44</v>
      </c>
      <c r="D33" s="23" t="s">
        <v>18</v>
      </c>
      <c r="E33" s="20" t="n">
        <v>2.2</v>
      </c>
      <c r="F33" s="21" t="n">
        <v>5.15</v>
      </c>
      <c r="G33" s="24" t="s">
        <v>40</v>
      </c>
    </row>
    <row r="34" customFormat="false" ht="12.75" hidden="false" customHeight="false" outlineLevel="0" collapsed="false">
      <c r="A34" s="1" t="s">
        <v>38</v>
      </c>
      <c r="C34" s="19" t="s">
        <v>45</v>
      </c>
      <c r="D34" s="19" t="s">
        <v>24</v>
      </c>
      <c r="E34" s="20" t="n">
        <v>2.2</v>
      </c>
      <c r="F34" s="21" t="n">
        <v>5.15</v>
      </c>
      <c r="G34" s="24" t="s">
        <v>40</v>
      </c>
    </row>
    <row r="35" customFormat="false" ht="12.75" hidden="false" customHeight="false" outlineLevel="0" collapsed="false">
      <c r="A35" s="1" t="s">
        <v>38</v>
      </c>
      <c r="C35" s="19" t="s">
        <v>46</v>
      </c>
      <c r="D35" s="19" t="s">
        <v>13</v>
      </c>
      <c r="E35" s="20" t="n">
        <v>2.3</v>
      </c>
      <c r="F35" s="21" t="n">
        <v>8.75</v>
      </c>
      <c r="G35" s="24" t="s">
        <v>40</v>
      </c>
    </row>
    <row r="36" customFormat="false" ht="12.75" hidden="false" customHeight="false" outlineLevel="0" collapsed="false">
      <c r="A36" s="1" t="s">
        <v>38</v>
      </c>
      <c r="C36" s="19" t="s">
        <v>47</v>
      </c>
      <c r="D36" s="19" t="s">
        <v>20</v>
      </c>
      <c r="E36" s="20" t="n">
        <v>2.3</v>
      </c>
      <c r="F36" s="21" t="n">
        <v>5.15</v>
      </c>
      <c r="G36" s="24" t="s">
        <v>40</v>
      </c>
    </row>
    <row r="37" customFormat="false" ht="12.75" hidden="false" customHeight="false" outlineLevel="0" collapsed="false">
      <c r="A37" s="1" t="s">
        <v>38</v>
      </c>
      <c r="C37" s="19" t="s">
        <v>48</v>
      </c>
      <c r="D37" s="19" t="s">
        <v>49</v>
      </c>
      <c r="E37" s="20" t="n">
        <v>2.3</v>
      </c>
      <c r="F37" s="21" t="n">
        <v>5.15</v>
      </c>
      <c r="G37" s="24" t="s">
        <v>40</v>
      </c>
    </row>
    <row r="38" customFormat="false" ht="12.75" hidden="false" customHeight="false" outlineLevel="0" collapsed="false">
      <c r="A38" s="1" t="s">
        <v>38</v>
      </c>
      <c r="C38" s="19" t="s">
        <v>50</v>
      </c>
      <c r="D38" s="19" t="s">
        <v>51</v>
      </c>
      <c r="E38" s="20" t="n">
        <v>2.3</v>
      </c>
      <c r="F38" s="21" t="n">
        <v>5.15</v>
      </c>
      <c r="G38" s="24" t="s">
        <v>40</v>
      </c>
    </row>
    <row r="39" customFormat="false" ht="12.75" hidden="false" customHeight="false" outlineLevel="0" collapsed="false">
      <c r="A39" s="1" t="s">
        <v>38</v>
      </c>
      <c r="C39" s="19" t="s">
        <v>52</v>
      </c>
      <c r="D39" s="19" t="s">
        <v>53</v>
      </c>
      <c r="E39" s="20" t="n">
        <v>2.3</v>
      </c>
      <c r="F39" s="21" t="n">
        <v>5.15</v>
      </c>
      <c r="G39" s="24" t="s">
        <v>40</v>
      </c>
    </row>
    <row r="40" customFormat="false" ht="12.75" hidden="false" customHeight="false" outlineLevel="0" collapsed="false">
      <c r="A40" s="1" t="s">
        <v>38</v>
      </c>
      <c r="C40" s="19" t="s">
        <v>54</v>
      </c>
      <c r="D40" s="19" t="s">
        <v>13</v>
      </c>
      <c r="E40" s="20" t="n">
        <v>2.4</v>
      </c>
      <c r="F40" s="21" t="n">
        <v>5.15</v>
      </c>
      <c r="G40" s="24" t="s">
        <v>40</v>
      </c>
    </row>
    <row r="41" customFormat="false" ht="12.75" hidden="false" customHeight="false" outlineLevel="0" collapsed="false">
      <c r="A41" s="1" t="s">
        <v>38</v>
      </c>
      <c r="C41" s="19" t="s">
        <v>55</v>
      </c>
      <c r="D41" s="19" t="s">
        <v>16</v>
      </c>
      <c r="E41" s="20" t="n">
        <v>2.4</v>
      </c>
      <c r="F41" s="21" t="n">
        <v>5.15</v>
      </c>
      <c r="G41" s="24" t="s">
        <v>40</v>
      </c>
    </row>
    <row r="42" customFormat="false" ht="12.75" hidden="false" customHeight="false" outlineLevel="0" collapsed="false">
      <c r="A42" s="1" t="s">
        <v>38</v>
      </c>
      <c r="C42" s="19" t="s">
        <v>56</v>
      </c>
      <c r="D42" s="19" t="s">
        <v>22</v>
      </c>
      <c r="E42" s="20" t="n">
        <v>3.2</v>
      </c>
      <c r="F42" s="21" t="n">
        <v>5.15</v>
      </c>
      <c r="G42" s="24" t="s">
        <v>40</v>
      </c>
    </row>
    <row r="44" customFormat="false" ht="17.35" hidden="false" customHeight="false" outlineLevel="0" collapsed="false">
      <c r="A44" s="1" t="s">
        <v>57</v>
      </c>
      <c r="C44" s="15" t="s">
        <v>58</v>
      </c>
      <c r="D44" s="33" t="s">
        <v>1</v>
      </c>
    </row>
    <row r="45" customFormat="false" ht="35.05" hidden="false" customHeight="false" outlineLevel="0" collapsed="false">
      <c r="A45" s="1" t="s">
        <v>57</v>
      </c>
      <c r="C45" s="37" t="s">
        <v>59</v>
      </c>
    </row>
    <row r="47" customFormat="false" ht="12.75" hidden="false" customHeight="false" outlineLevel="0" collapsed="false">
      <c r="A47" s="1" t="s">
        <v>57</v>
      </c>
      <c r="C47" s="27" t="s">
        <v>60</v>
      </c>
      <c r="D47" s="27" t="s">
        <v>13</v>
      </c>
      <c r="E47" s="28"/>
      <c r="F47" s="29"/>
      <c r="G47" s="27"/>
      <c r="H47" s="30" t="s">
        <v>61</v>
      </c>
      <c r="I47" s="31" t="n">
        <v>21.98</v>
      </c>
      <c r="J47" s="30" t="s">
        <v>62</v>
      </c>
    </row>
    <row r="48" customFormat="false" ht="12.75" hidden="false" customHeight="false" outlineLevel="0" collapsed="false">
      <c r="A48" s="1" t="s">
        <v>57</v>
      </c>
      <c r="C48" s="19" t="s">
        <v>63</v>
      </c>
      <c r="D48" s="19" t="s">
        <v>13</v>
      </c>
      <c r="E48" s="20" t="n">
        <v>1.9</v>
      </c>
      <c r="F48" s="21" t="n">
        <v>36</v>
      </c>
      <c r="G48" s="24" t="s">
        <v>64</v>
      </c>
    </row>
    <row r="49" customFormat="false" ht="12.75" hidden="false" customHeight="false" outlineLevel="0" collapsed="false">
      <c r="A49" s="1" t="s">
        <v>65</v>
      </c>
      <c r="C49" s="19" t="s">
        <v>66</v>
      </c>
      <c r="D49" s="19" t="s">
        <v>13</v>
      </c>
      <c r="E49" s="20" t="n">
        <v>2.1</v>
      </c>
      <c r="F49" s="21" t="n">
        <v>10.9</v>
      </c>
      <c r="G49" s="24" t="s">
        <v>64</v>
      </c>
    </row>
    <row r="50" customFormat="false" ht="12.75" hidden="false" customHeight="false" outlineLevel="0" collapsed="false">
      <c r="A50" s="1" t="s">
        <v>65</v>
      </c>
      <c r="B50" s="1" t="s">
        <v>67</v>
      </c>
      <c r="C50" s="19" t="s">
        <v>68</v>
      </c>
      <c r="D50" s="19" t="s">
        <v>16</v>
      </c>
      <c r="E50" s="20" t="n">
        <v>2.1</v>
      </c>
      <c r="F50" s="21" t="n">
        <v>11</v>
      </c>
      <c r="G50" s="24" t="s">
        <v>64</v>
      </c>
    </row>
    <row r="51" customFormat="false" ht="12.75" hidden="false" customHeight="false" outlineLevel="0" collapsed="false">
      <c r="A51" s="1" t="s">
        <v>65</v>
      </c>
      <c r="C51" s="19" t="s">
        <v>69</v>
      </c>
      <c r="D51" s="19" t="s">
        <v>70</v>
      </c>
      <c r="E51" s="20" t="n">
        <v>2.2</v>
      </c>
      <c r="F51" s="21" t="n">
        <v>6.65</v>
      </c>
      <c r="G51" s="24" t="s">
        <v>64</v>
      </c>
    </row>
    <row r="52" customFormat="false" ht="12.75" hidden="false" customHeight="false" outlineLevel="0" collapsed="false">
      <c r="A52" s="1" t="s">
        <v>57</v>
      </c>
      <c r="C52" s="19" t="s">
        <v>71</v>
      </c>
      <c r="D52" s="19" t="s">
        <v>13</v>
      </c>
      <c r="E52" s="20" t="n">
        <v>2.2</v>
      </c>
      <c r="F52" s="21" t="n">
        <v>10</v>
      </c>
      <c r="G52" s="24" t="s">
        <v>64</v>
      </c>
    </row>
    <row r="53" customFormat="false" ht="12.75" hidden="false" customHeight="false" outlineLevel="0" collapsed="false">
      <c r="A53" s="1" t="s">
        <v>57</v>
      </c>
      <c r="C53" s="19" t="s">
        <v>72</v>
      </c>
      <c r="D53" s="19" t="s">
        <v>13</v>
      </c>
      <c r="E53" s="20" t="n">
        <v>2.2</v>
      </c>
      <c r="F53" s="21" t="n">
        <v>9.95</v>
      </c>
      <c r="G53" s="24" t="s">
        <v>64</v>
      </c>
    </row>
    <row r="54" customFormat="false" ht="12.75" hidden="false" customHeight="false" outlineLevel="0" collapsed="false">
      <c r="A54" s="1" t="s">
        <v>65</v>
      </c>
      <c r="C54" s="19" t="s">
        <v>73</v>
      </c>
      <c r="D54" s="19" t="s">
        <v>49</v>
      </c>
      <c r="E54" s="20" t="n">
        <v>2.2</v>
      </c>
      <c r="F54" s="21" t="n">
        <v>6.65</v>
      </c>
      <c r="G54" s="24" t="s">
        <v>64</v>
      </c>
    </row>
    <row r="55" customFormat="false" ht="12.75" hidden="false" customHeight="false" outlineLevel="0" collapsed="false">
      <c r="A55" s="1" t="s">
        <v>57</v>
      </c>
      <c r="C55" s="19" t="s">
        <v>74</v>
      </c>
      <c r="D55" s="19" t="s">
        <v>49</v>
      </c>
      <c r="E55" s="20" t="n">
        <v>2.2</v>
      </c>
      <c r="F55" s="21" t="n">
        <v>5.75</v>
      </c>
      <c r="G55" s="24" t="s">
        <v>64</v>
      </c>
    </row>
    <row r="56" customFormat="false" ht="12.75" hidden="false" customHeight="false" outlineLevel="0" collapsed="false">
      <c r="A56" s="1" t="s">
        <v>57</v>
      </c>
      <c r="C56" s="19" t="s">
        <v>75</v>
      </c>
      <c r="D56" s="19" t="s">
        <v>70</v>
      </c>
      <c r="E56" s="20" t="n">
        <v>2.3</v>
      </c>
      <c r="F56" s="21" t="n">
        <v>5.75</v>
      </c>
      <c r="G56" s="24" t="s">
        <v>64</v>
      </c>
    </row>
    <row r="57" customFormat="false" ht="12.75" hidden="false" customHeight="false" outlineLevel="0" collapsed="false">
      <c r="A57" s="1" t="s">
        <v>65</v>
      </c>
      <c r="C57" s="19" t="s">
        <v>76</v>
      </c>
      <c r="D57" s="19" t="s">
        <v>77</v>
      </c>
      <c r="E57" s="20" t="n">
        <v>2.4</v>
      </c>
      <c r="F57" s="21" t="n">
        <v>7.6</v>
      </c>
      <c r="G57" s="24" t="s">
        <v>64</v>
      </c>
    </row>
    <row r="58" customFormat="false" ht="12.75" hidden="false" customHeight="false" outlineLevel="0" collapsed="false">
      <c r="A58" s="1" t="s">
        <v>65</v>
      </c>
      <c r="C58" s="19" t="s">
        <v>78</v>
      </c>
      <c r="D58" s="19" t="s">
        <v>79</v>
      </c>
      <c r="E58" s="20" t="n">
        <v>2.5</v>
      </c>
      <c r="F58" s="21" t="n">
        <v>8</v>
      </c>
      <c r="G58" s="24" t="s">
        <v>64</v>
      </c>
    </row>
    <row r="60" customFormat="false" ht="17.35" hidden="false" customHeight="false" outlineLevel="0" collapsed="false">
      <c r="C60" s="15" t="s">
        <v>80</v>
      </c>
      <c r="D60" s="11" t="s">
        <v>1</v>
      </c>
    </row>
    <row r="61" customFormat="false" ht="17.35" hidden="false" customHeight="false" outlineLevel="0" collapsed="false">
      <c r="C61" s="15" t="s">
        <v>81</v>
      </c>
      <c r="D61" s="11" t="s">
        <v>1</v>
      </c>
    </row>
    <row r="62" customFormat="false" ht="17.35" hidden="false" customHeight="false" outlineLevel="0" collapsed="false">
      <c r="C62" s="1" t="s">
        <v>82</v>
      </c>
      <c r="D62" s="11"/>
    </row>
    <row r="63" customFormat="false" ht="12.75" hidden="false" customHeight="false" outlineLevel="0" collapsed="false">
      <c r="A63" s="1" t="s">
        <v>83</v>
      </c>
      <c r="C63" s="19" t="s">
        <v>84</v>
      </c>
      <c r="D63" s="19" t="s">
        <v>22</v>
      </c>
      <c r="E63" s="20" t="n">
        <v>1.8</v>
      </c>
      <c r="F63" s="21" t="n">
        <v>2.98</v>
      </c>
      <c r="G63" s="24" t="s">
        <v>85</v>
      </c>
    </row>
    <row r="64" customFormat="false" ht="12.75" hidden="false" customHeight="false" outlineLevel="0" collapsed="false">
      <c r="A64" s="1" t="s">
        <v>83</v>
      </c>
      <c r="B64" s="1" t="s">
        <v>86</v>
      </c>
      <c r="C64" s="19" t="s">
        <v>87</v>
      </c>
      <c r="D64" s="19" t="s">
        <v>88</v>
      </c>
      <c r="E64" s="20" t="n">
        <v>1.8</v>
      </c>
      <c r="F64" s="21" t="n">
        <v>3.7</v>
      </c>
      <c r="G64" s="24" t="s">
        <v>85</v>
      </c>
    </row>
    <row r="65" customFormat="false" ht="12.75" hidden="false" customHeight="false" outlineLevel="0" collapsed="false">
      <c r="A65" s="1" t="s">
        <v>83</v>
      </c>
      <c r="C65" s="19" t="s">
        <v>89</v>
      </c>
      <c r="D65" s="19" t="s">
        <v>16</v>
      </c>
      <c r="E65" s="20" t="n">
        <v>1.8</v>
      </c>
      <c r="F65" s="21" t="n">
        <v>2.94</v>
      </c>
      <c r="G65" s="24" t="s">
        <v>85</v>
      </c>
    </row>
    <row r="66" customFormat="false" ht="12.75" hidden="false" customHeight="false" outlineLevel="0" collapsed="false">
      <c r="A66" s="1" t="s">
        <v>83</v>
      </c>
      <c r="C66" s="19" t="s">
        <v>90</v>
      </c>
      <c r="D66" s="19" t="s">
        <v>49</v>
      </c>
      <c r="E66" s="20" t="n">
        <v>1.8</v>
      </c>
      <c r="F66" s="21" t="n">
        <v>2.98</v>
      </c>
      <c r="G66" s="24" t="s">
        <v>85</v>
      </c>
    </row>
    <row r="67" customFormat="false" ht="12.75" hidden="false" customHeight="false" outlineLevel="0" collapsed="false">
      <c r="A67" s="1" t="s">
        <v>83</v>
      </c>
      <c r="C67" s="19" t="s">
        <v>91</v>
      </c>
      <c r="D67" s="19" t="s">
        <v>13</v>
      </c>
      <c r="E67" s="20" t="n">
        <v>1.9</v>
      </c>
      <c r="F67" s="21" t="n">
        <v>8</v>
      </c>
      <c r="G67" s="24" t="s">
        <v>85</v>
      </c>
    </row>
    <row r="68" customFormat="false" ht="17.35" hidden="false" customHeight="false" outlineLevel="0" collapsed="false">
      <c r="C68" s="15" t="s">
        <v>92</v>
      </c>
      <c r="D68" s="11" t="s">
        <v>1</v>
      </c>
    </row>
    <row r="69" customFormat="false" ht="12.75" hidden="false" customHeight="false" outlineLevel="0" collapsed="false">
      <c r="C69" s="38" t="s">
        <v>93</v>
      </c>
      <c r="D69" s="38"/>
      <c r="E69" s="38"/>
      <c r="F69" s="38"/>
      <c r="G69" s="38"/>
    </row>
    <row r="70" customFormat="false" ht="12.75" hidden="false" customHeight="false" outlineLevel="0" collapsed="false">
      <c r="A70" s="1" t="s">
        <v>94</v>
      </c>
      <c r="C70" s="19" t="s">
        <v>95</v>
      </c>
      <c r="D70" s="19" t="s">
        <v>13</v>
      </c>
      <c r="E70" s="20" t="n">
        <v>1.8</v>
      </c>
      <c r="F70" s="21" t="n">
        <v>4.05</v>
      </c>
      <c r="G70" s="24" t="s">
        <v>85</v>
      </c>
    </row>
    <row r="71" customFormat="false" ht="12.75" hidden="false" customHeight="false" outlineLevel="0" collapsed="false">
      <c r="A71" s="1" t="s">
        <v>94</v>
      </c>
      <c r="C71" s="19" t="s">
        <v>96</v>
      </c>
      <c r="D71" s="19" t="s">
        <v>13</v>
      </c>
      <c r="E71" s="20" t="n">
        <v>2</v>
      </c>
      <c r="F71" s="21" t="n">
        <v>3.45</v>
      </c>
      <c r="G71" s="24" t="s">
        <v>85</v>
      </c>
    </row>
    <row r="72" customFormat="false" ht="12.75" hidden="false" customHeight="false" outlineLevel="0" collapsed="false">
      <c r="A72" s="1" t="s">
        <v>94</v>
      </c>
      <c r="C72" s="19" t="s">
        <v>97</v>
      </c>
      <c r="D72" s="19" t="s">
        <v>13</v>
      </c>
      <c r="E72" s="20" t="n">
        <v>2</v>
      </c>
      <c r="F72" s="21" t="n">
        <v>4.4</v>
      </c>
      <c r="G72" s="24" t="s">
        <v>85</v>
      </c>
    </row>
    <row r="73" customFormat="false" ht="12.75" hidden="false" customHeight="false" outlineLevel="0" collapsed="false">
      <c r="A73" s="1" t="s">
        <v>94</v>
      </c>
      <c r="C73" s="19" t="s">
        <v>98</v>
      </c>
      <c r="D73" s="19" t="s">
        <v>13</v>
      </c>
      <c r="E73" s="20" t="n">
        <v>2</v>
      </c>
      <c r="F73" s="21" t="n">
        <v>4</v>
      </c>
      <c r="G73" s="24" t="s">
        <v>85</v>
      </c>
    </row>
    <row r="74" customFormat="false" ht="12.75" hidden="false" customHeight="false" outlineLevel="0" collapsed="false">
      <c r="A74" s="1" t="s">
        <v>94</v>
      </c>
      <c r="C74" s="19" t="s">
        <v>99</v>
      </c>
      <c r="D74" s="19" t="s">
        <v>88</v>
      </c>
      <c r="E74" s="20" t="n">
        <v>2.1</v>
      </c>
      <c r="F74" s="21" t="n">
        <v>9.8</v>
      </c>
      <c r="G74" s="24" t="s">
        <v>85</v>
      </c>
    </row>
    <row r="75" customFormat="false" ht="12.75" hidden="false" customHeight="false" outlineLevel="0" collapsed="false">
      <c r="A75" s="1" t="s">
        <v>94</v>
      </c>
      <c r="C75" s="19" t="s">
        <v>100</v>
      </c>
      <c r="D75" s="23" t="s">
        <v>18</v>
      </c>
      <c r="E75" s="20" t="n">
        <v>2.2</v>
      </c>
      <c r="F75" s="21" t="n">
        <v>0.99</v>
      </c>
      <c r="G75" s="24" t="s">
        <v>85</v>
      </c>
    </row>
    <row r="76" customFormat="false" ht="12.75" hidden="false" customHeight="false" outlineLevel="0" collapsed="false">
      <c r="A76" s="1" t="s">
        <v>94</v>
      </c>
      <c r="C76" s="19" t="s">
        <v>101</v>
      </c>
      <c r="D76" s="23" t="s">
        <v>13</v>
      </c>
      <c r="E76" s="20" t="n">
        <v>2.2</v>
      </c>
      <c r="F76" s="21" t="n">
        <v>16</v>
      </c>
      <c r="G76" s="24" t="s">
        <v>85</v>
      </c>
    </row>
    <row r="77" customFormat="false" ht="12.75" hidden="false" customHeight="false" outlineLevel="0" collapsed="false">
      <c r="A77" s="1" t="s">
        <v>94</v>
      </c>
      <c r="C77" s="19" t="s">
        <v>102</v>
      </c>
      <c r="D77" s="19" t="s">
        <v>20</v>
      </c>
      <c r="E77" s="20" t="n">
        <v>2.2</v>
      </c>
      <c r="F77" s="21" t="n">
        <v>0.99</v>
      </c>
      <c r="G77" s="24" t="s">
        <v>85</v>
      </c>
    </row>
    <row r="78" customFormat="false" ht="12.75" hidden="false" customHeight="false" outlineLevel="0" collapsed="false">
      <c r="A78" s="1" t="s">
        <v>103</v>
      </c>
      <c r="C78" s="19" t="s">
        <v>104</v>
      </c>
      <c r="D78" s="19" t="s">
        <v>13</v>
      </c>
      <c r="E78" s="20" t="n">
        <v>2.2</v>
      </c>
      <c r="F78" s="21" t="n">
        <v>8.4</v>
      </c>
      <c r="G78" s="24" t="s">
        <v>85</v>
      </c>
    </row>
    <row r="79" customFormat="false" ht="12.75" hidden="false" customHeight="false" outlineLevel="0" collapsed="false">
      <c r="A79" s="1" t="s">
        <v>94</v>
      </c>
      <c r="C79" s="19" t="s">
        <v>105</v>
      </c>
      <c r="D79" s="19" t="s">
        <v>13</v>
      </c>
      <c r="E79" s="20" t="n">
        <v>2.3</v>
      </c>
      <c r="F79" s="21" t="n">
        <v>2.58</v>
      </c>
      <c r="G79" s="24" t="s">
        <v>85</v>
      </c>
    </row>
    <row r="80" customFormat="false" ht="12.75" hidden="false" customHeight="false" outlineLevel="0" collapsed="false">
      <c r="A80" s="1" t="s">
        <v>94</v>
      </c>
      <c r="C80" s="19" t="s">
        <v>106</v>
      </c>
      <c r="D80" s="19" t="s">
        <v>13</v>
      </c>
      <c r="E80" s="20" t="n">
        <v>2.3</v>
      </c>
      <c r="F80" s="21" t="n">
        <v>4</v>
      </c>
      <c r="G80" s="24" t="s">
        <v>85</v>
      </c>
    </row>
    <row r="81" customFormat="false" ht="12.75" hidden="false" customHeight="false" outlineLevel="0" collapsed="false">
      <c r="A81" s="1" t="s">
        <v>94</v>
      </c>
      <c r="C81" s="19" t="s">
        <v>107</v>
      </c>
      <c r="D81" s="19" t="s">
        <v>24</v>
      </c>
      <c r="E81" s="20" t="n">
        <v>2.4</v>
      </c>
      <c r="F81" s="21" t="n">
        <v>0.99</v>
      </c>
      <c r="G81" s="24" t="s">
        <v>85</v>
      </c>
    </row>
    <row r="82" customFormat="false" ht="12.75" hidden="false" customHeight="false" outlineLevel="0" collapsed="false">
      <c r="A82" s="1" t="s">
        <v>94</v>
      </c>
      <c r="C82" s="19" t="s">
        <v>108</v>
      </c>
      <c r="D82" s="19" t="s">
        <v>26</v>
      </c>
      <c r="E82" s="20" t="n">
        <v>2.5</v>
      </c>
      <c r="F82" s="21" t="n">
        <v>0.99</v>
      </c>
      <c r="G82" s="24" t="s">
        <v>85</v>
      </c>
    </row>
    <row r="84" customFormat="false" ht="17.35" hidden="false" customHeight="false" outlineLevel="0" collapsed="false">
      <c r="C84" s="15" t="s">
        <v>109</v>
      </c>
      <c r="D84" s="11" t="s">
        <v>1</v>
      </c>
    </row>
    <row r="85" customFormat="false" ht="17.35" hidden="false" customHeight="false" outlineLevel="0" collapsed="false">
      <c r="C85" s="15" t="s">
        <v>110</v>
      </c>
      <c r="D85" s="11" t="s">
        <v>1</v>
      </c>
    </row>
    <row r="86" customFormat="false" ht="23.85" hidden="false" customHeight="false" outlineLevel="0" collapsed="false">
      <c r="A86" s="1" t="s">
        <v>110</v>
      </c>
      <c r="C86" s="39" t="s">
        <v>111</v>
      </c>
      <c r="D86" s="19" t="s">
        <v>49</v>
      </c>
      <c r="E86" s="40" t="n">
        <v>2</v>
      </c>
      <c r="F86" s="41" t="n">
        <v>1.25</v>
      </c>
      <c r="G86" s="42" t="s">
        <v>112</v>
      </c>
    </row>
    <row r="87" customFormat="false" ht="12.75" hidden="false" customHeight="false" outlineLevel="0" collapsed="false">
      <c r="A87" s="1" t="s">
        <v>110</v>
      </c>
      <c r="C87" s="43" t="s">
        <v>113</v>
      </c>
      <c r="D87" s="43" t="s">
        <v>13</v>
      </c>
      <c r="E87" s="40" t="n">
        <v>2</v>
      </c>
      <c r="F87" s="41" t="n">
        <v>1.32</v>
      </c>
      <c r="G87" s="42" t="s">
        <v>112</v>
      </c>
    </row>
    <row r="88" customFormat="false" ht="12.75" hidden="false" customHeight="false" outlineLevel="0" collapsed="false">
      <c r="A88" s="1" t="s">
        <v>110</v>
      </c>
      <c r="C88" s="43" t="s">
        <v>114</v>
      </c>
      <c r="D88" s="19" t="s">
        <v>22</v>
      </c>
      <c r="E88" s="40" t="n">
        <v>2.2</v>
      </c>
      <c r="F88" s="41" t="n">
        <v>1.25</v>
      </c>
      <c r="G88" s="42" t="s">
        <v>112</v>
      </c>
    </row>
    <row r="89" customFormat="false" ht="12.75" hidden="false" customHeight="false" outlineLevel="0" collapsed="false">
      <c r="A89" s="1" t="s">
        <v>110</v>
      </c>
      <c r="C89" s="43" t="s">
        <v>115</v>
      </c>
      <c r="D89" s="19" t="s">
        <v>116</v>
      </c>
      <c r="E89" s="40" t="n">
        <v>2.3</v>
      </c>
      <c r="F89" s="41" t="n">
        <v>2</v>
      </c>
      <c r="G89" s="42" t="s">
        <v>112</v>
      </c>
    </row>
    <row r="90" customFormat="false" ht="12.75" hidden="false" customHeight="false" outlineLevel="0" collapsed="false">
      <c r="A90" s="1" t="s">
        <v>110</v>
      </c>
      <c r="C90" s="43" t="s">
        <v>117</v>
      </c>
      <c r="D90" s="19" t="s">
        <v>13</v>
      </c>
      <c r="E90" s="40" t="n">
        <v>2.3</v>
      </c>
      <c r="F90" s="41" t="n">
        <v>0.68</v>
      </c>
      <c r="G90" s="42" t="s">
        <v>112</v>
      </c>
    </row>
    <row r="91" customFormat="false" ht="12.75" hidden="false" customHeight="false" outlineLevel="0" collapsed="false">
      <c r="A91" s="1" t="s">
        <v>110</v>
      </c>
      <c r="C91" s="39" t="s">
        <v>118</v>
      </c>
      <c r="D91" s="23" t="s">
        <v>18</v>
      </c>
      <c r="E91" s="40" t="n">
        <v>2.4</v>
      </c>
      <c r="F91" s="41" t="n">
        <v>0.7</v>
      </c>
      <c r="G91" s="42" t="s">
        <v>112</v>
      </c>
    </row>
    <row r="92" customFormat="false" ht="12.75" hidden="false" customHeight="false" outlineLevel="0" collapsed="false">
      <c r="A92" s="1" t="s">
        <v>110</v>
      </c>
      <c r="C92" s="43" t="s">
        <v>119</v>
      </c>
      <c r="D92" s="19" t="s">
        <v>26</v>
      </c>
      <c r="E92" s="40" t="n">
        <v>2.4</v>
      </c>
      <c r="F92" s="41" t="n">
        <v>1.25</v>
      </c>
      <c r="G92" s="42" t="s">
        <v>112</v>
      </c>
    </row>
    <row r="93" customFormat="false" ht="12.75" hidden="false" customHeight="false" outlineLevel="0" collapsed="false">
      <c r="A93" s="1" t="s">
        <v>110</v>
      </c>
      <c r="C93" s="43" t="s">
        <v>120</v>
      </c>
      <c r="D93" s="19" t="s">
        <v>24</v>
      </c>
      <c r="E93" s="40" t="n">
        <v>2.4</v>
      </c>
      <c r="F93" s="41" t="n">
        <v>1.3</v>
      </c>
      <c r="G93" s="42" t="s">
        <v>112</v>
      </c>
    </row>
    <row r="94" customFormat="false" ht="12.75" hidden="false" customHeight="false" outlineLevel="0" collapsed="false">
      <c r="A94" s="1" t="s">
        <v>110</v>
      </c>
      <c r="C94" s="43" t="s">
        <v>121</v>
      </c>
      <c r="D94" s="19" t="s">
        <v>49</v>
      </c>
      <c r="E94" s="40" t="n">
        <v>2.5</v>
      </c>
      <c r="F94" s="41" t="n">
        <v>0.7</v>
      </c>
      <c r="G94" s="42" t="s">
        <v>112</v>
      </c>
    </row>
    <row r="96" customFormat="false" ht="17.35" hidden="false" customHeight="false" outlineLevel="0" collapsed="false">
      <c r="C96" s="15" t="s">
        <v>122</v>
      </c>
      <c r="D96" s="11" t="s">
        <v>1</v>
      </c>
    </row>
    <row r="97" customFormat="false" ht="12.75" hidden="false" customHeight="false" outlineLevel="0" collapsed="false">
      <c r="A97" s="1" t="s">
        <v>122</v>
      </c>
      <c r="C97" s="19" t="s">
        <v>123</v>
      </c>
      <c r="D97" s="19" t="s">
        <v>49</v>
      </c>
      <c r="E97" s="20" t="n">
        <v>2</v>
      </c>
      <c r="F97" s="21" t="n">
        <v>4.6</v>
      </c>
      <c r="G97" s="24" t="s">
        <v>124</v>
      </c>
    </row>
    <row r="98" customFormat="false" ht="12.75" hidden="false" customHeight="false" outlineLevel="0" collapsed="false">
      <c r="A98" s="1" t="s">
        <v>122</v>
      </c>
      <c r="C98" s="19" t="s">
        <v>125</v>
      </c>
      <c r="D98" s="23" t="s">
        <v>13</v>
      </c>
      <c r="E98" s="20" t="n">
        <v>2</v>
      </c>
      <c r="F98" s="21" t="n">
        <v>4.6</v>
      </c>
      <c r="G98" s="24" t="s">
        <v>124</v>
      </c>
    </row>
    <row r="99" customFormat="false" ht="12.75" hidden="false" customHeight="false" outlineLevel="0" collapsed="false">
      <c r="A99" s="1" t="s">
        <v>122</v>
      </c>
      <c r="C99" s="19" t="s">
        <v>126</v>
      </c>
      <c r="D99" s="19" t="s">
        <v>13</v>
      </c>
      <c r="E99" s="20" t="n">
        <v>2.3</v>
      </c>
      <c r="F99" s="21" t="n">
        <v>4.6</v>
      </c>
      <c r="G99" s="24" t="s">
        <v>124</v>
      </c>
    </row>
    <row r="100" customFormat="false" ht="12.75" hidden="false" customHeight="false" outlineLevel="0" collapsed="false">
      <c r="A100" s="1" t="s">
        <v>122</v>
      </c>
      <c r="C100" s="19" t="s">
        <v>127</v>
      </c>
      <c r="D100" s="19" t="s">
        <v>22</v>
      </c>
      <c r="E100" s="20" t="n">
        <v>2.3</v>
      </c>
      <c r="F100" s="21" t="n">
        <v>6</v>
      </c>
      <c r="G100" s="24" t="s">
        <v>124</v>
      </c>
    </row>
    <row r="101" customFormat="false" ht="12.75" hidden="false" customHeight="false" outlineLevel="0" collapsed="false">
      <c r="A101" s="1" t="s">
        <v>122</v>
      </c>
      <c r="C101" s="19" t="s">
        <v>128</v>
      </c>
      <c r="D101" s="23" t="s">
        <v>18</v>
      </c>
      <c r="E101" s="20" t="n">
        <v>2.3</v>
      </c>
      <c r="F101" s="21" t="n">
        <v>6</v>
      </c>
      <c r="G101" s="24" t="s">
        <v>124</v>
      </c>
    </row>
    <row r="102" customFormat="false" ht="12.75" hidden="false" customHeight="false" outlineLevel="0" collapsed="false">
      <c r="A102" s="1" t="s">
        <v>122</v>
      </c>
      <c r="C102" s="19" t="s">
        <v>129</v>
      </c>
      <c r="D102" s="23" t="s">
        <v>13</v>
      </c>
      <c r="E102" s="20" t="n">
        <v>2.3</v>
      </c>
      <c r="F102" s="21" t="n">
        <v>6</v>
      </c>
      <c r="G102" s="24" t="s">
        <v>124</v>
      </c>
    </row>
    <row r="103" customFormat="false" ht="12.75" hidden="false" customHeight="false" outlineLevel="0" collapsed="false">
      <c r="A103" s="1" t="s">
        <v>122</v>
      </c>
      <c r="C103" s="19" t="s">
        <v>130</v>
      </c>
      <c r="D103" s="19" t="s">
        <v>24</v>
      </c>
      <c r="E103" s="20" t="n">
        <v>2.4</v>
      </c>
      <c r="F103" s="21" t="n">
        <v>16.4</v>
      </c>
      <c r="G103" s="24" t="s">
        <v>124</v>
      </c>
    </row>
    <row r="104" customFormat="false" ht="12.75" hidden="false" customHeight="true" outlineLevel="0" collapsed="false"/>
    <row r="105" customFormat="false" ht="17.35" hidden="false" customHeight="false" outlineLevel="0" collapsed="false">
      <c r="C105" s="15" t="s">
        <v>131</v>
      </c>
      <c r="D105" s="11" t="s">
        <v>1</v>
      </c>
    </row>
    <row r="106" customFormat="false" ht="17.35" hidden="false" customHeight="false" outlineLevel="0" collapsed="false">
      <c r="C106" s="15" t="s">
        <v>132</v>
      </c>
      <c r="D106" s="11" t="s">
        <v>1</v>
      </c>
    </row>
    <row r="107" customFormat="false" ht="12.75" hidden="false" customHeight="false" outlineLevel="0" collapsed="false">
      <c r="A107" s="1" t="s">
        <v>133</v>
      </c>
      <c r="C107" s="19" t="s">
        <v>134</v>
      </c>
      <c r="D107" s="19" t="s">
        <v>77</v>
      </c>
      <c r="E107" s="20" t="n">
        <v>1</v>
      </c>
      <c r="F107" s="21" t="n">
        <v>2</v>
      </c>
      <c r="G107" s="24" t="s">
        <v>135</v>
      </c>
    </row>
    <row r="108" customFormat="false" ht="12.75" hidden="false" customHeight="false" outlineLevel="0" collapsed="false">
      <c r="A108" s="1" t="s">
        <v>133</v>
      </c>
      <c r="C108" s="19" t="s">
        <v>136</v>
      </c>
      <c r="D108" s="19" t="s">
        <v>137</v>
      </c>
      <c r="E108" s="20" t="n">
        <v>1</v>
      </c>
      <c r="F108" s="21" t="n">
        <v>2.5</v>
      </c>
      <c r="G108" s="24" t="s">
        <v>135</v>
      </c>
    </row>
    <row r="109" customFormat="false" ht="12.75" hidden="false" customHeight="false" outlineLevel="0" collapsed="false">
      <c r="A109" s="1" t="s">
        <v>133</v>
      </c>
      <c r="C109" s="19" t="s">
        <v>138</v>
      </c>
      <c r="D109" s="19" t="s">
        <v>16</v>
      </c>
      <c r="E109" s="20" t="n">
        <v>1</v>
      </c>
      <c r="F109" s="21" t="n">
        <v>1.15</v>
      </c>
      <c r="G109" s="24" t="s">
        <v>135</v>
      </c>
    </row>
    <row r="110" customFormat="false" ht="12.75" hidden="false" customHeight="false" outlineLevel="0" collapsed="false">
      <c r="A110" s="1" t="s">
        <v>133</v>
      </c>
      <c r="C110" s="19" t="s">
        <v>139</v>
      </c>
      <c r="D110" s="19" t="s">
        <v>13</v>
      </c>
      <c r="E110" s="20" t="n">
        <v>1</v>
      </c>
      <c r="F110" s="21" t="n">
        <v>1.15</v>
      </c>
      <c r="G110" s="24" t="s">
        <v>135</v>
      </c>
    </row>
    <row r="111" customFormat="false" ht="12.75" hidden="false" customHeight="false" outlineLevel="0" collapsed="false">
      <c r="A111" s="1" t="s">
        <v>133</v>
      </c>
      <c r="C111" s="19" t="s">
        <v>140</v>
      </c>
      <c r="D111" s="19" t="s">
        <v>26</v>
      </c>
      <c r="E111" s="20" t="n">
        <v>1</v>
      </c>
      <c r="F111" s="21" t="n">
        <v>1.15</v>
      </c>
      <c r="G111" s="24" t="s">
        <v>135</v>
      </c>
    </row>
    <row r="112" customFormat="false" ht="12.75" hidden="false" customHeight="false" outlineLevel="0" collapsed="false">
      <c r="A112" s="1" t="s">
        <v>133</v>
      </c>
      <c r="C112" s="19" t="s">
        <v>141</v>
      </c>
      <c r="D112" s="19" t="s">
        <v>24</v>
      </c>
      <c r="E112" s="20" t="n">
        <v>1</v>
      </c>
      <c r="F112" s="21" t="n">
        <v>1.15</v>
      </c>
      <c r="G112" s="24" t="s">
        <v>135</v>
      </c>
    </row>
    <row r="113" customFormat="false" ht="12.75" hidden="false" customHeight="false" outlineLevel="0" collapsed="false">
      <c r="A113" s="1" t="s">
        <v>133</v>
      </c>
      <c r="C113" s="19" t="s">
        <v>142</v>
      </c>
      <c r="D113" s="19" t="s">
        <v>13</v>
      </c>
      <c r="E113" s="20" t="n">
        <v>1</v>
      </c>
      <c r="F113" s="21" t="n">
        <v>2.4</v>
      </c>
      <c r="G113" s="24" t="s">
        <v>135</v>
      </c>
    </row>
    <row r="114" customFormat="false" ht="12.75" hidden="false" customHeight="false" outlineLevel="0" collapsed="false">
      <c r="A114" s="1" t="s">
        <v>133</v>
      </c>
      <c r="C114" s="19" t="s">
        <v>143</v>
      </c>
      <c r="D114" s="23" t="s">
        <v>18</v>
      </c>
      <c r="E114" s="20" t="n">
        <v>1.6</v>
      </c>
      <c r="F114" s="21" t="n">
        <v>1.15</v>
      </c>
      <c r="G114" s="24" t="s">
        <v>135</v>
      </c>
    </row>
    <row r="115" customFormat="false" ht="12.75" hidden="false" customHeight="false" outlineLevel="0" collapsed="false">
      <c r="A115" s="1" t="s">
        <v>133</v>
      </c>
      <c r="C115" s="19" t="s">
        <v>144</v>
      </c>
      <c r="D115" s="19" t="s">
        <v>22</v>
      </c>
      <c r="E115" s="20" t="n">
        <v>1.8</v>
      </c>
      <c r="F115" s="21" t="n">
        <v>1.15</v>
      </c>
      <c r="G115" s="24" t="s">
        <v>135</v>
      </c>
    </row>
    <row r="117" customFormat="false" ht="17.35" hidden="false" customHeight="false" outlineLevel="0" collapsed="false">
      <c r="C117" s="15" t="s">
        <v>145</v>
      </c>
      <c r="D117" s="11" t="s">
        <v>1</v>
      </c>
    </row>
    <row r="118" customFormat="false" ht="12.75" hidden="false" customHeight="false" outlineLevel="0" collapsed="false">
      <c r="A118" s="1" t="s">
        <v>146</v>
      </c>
      <c r="C118" s="19" t="s">
        <v>147</v>
      </c>
      <c r="D118" s="19" t="s">
        <v>22</v>
      </c>
      <c r="E118" s="20" t="n">
        <v>1</v>
      </c>
      <c r="F118" s="21" t="n">
        <v>1</v>
      </c>
      <c r="G118" s="24" t="s">
        <v>135</v>
      </c>
    </row>
    <row r="119" customFormat="false" ht="12.75" hidden="false" customHeight="false" outlineLevel="0" collapsed="false">
      <c r="A119" s="1" t="s">
        <v>146</v>
      </c>
      <c r="C119" s="19" t="s">
        <v>148</v>
      </c>
      <c r="D119" s="19" t="s">
        <v>13</v>
      </c>
      <c r="E119" s="20" t="n">
        <v>1</v>
      </c>
      <c r="F119" s="21" t="n">
        <v>3.3</v>
      </c>
      <c r="G119" s="24" t="s">
        <v>135</v>
      </c>
    </row>
    <row r="120" customFormat="false" ht="12.75" hidden="false" customHeight="false" outlineLevel="0" collapsed="false">
      <c r="A120" s="1" t="s">
        <v>146</v>
      </c>
      <c r="C120" s="19" t="s">
        <v>149</v>
      </c>
      <c r="D120" s="19"/>
      <c r="E120" s="20" t="n">
        <v>1</v>
      </c>
      <c r="F120" s="21" t="n">
        <v>1</v>
      </c>
      <c r="G120" s="24" t="s">
        <v>135</v>
      </c>
    </row>
    <row r="121" customFormat="false" ht="12.75" hidden="false" customHeight="false" outlineLevel="0" collapsed="false">
      <c r="A121" s="1" t="s">
        <v>146</v>
      </c>
      <c r="C121" s="19" t="s">
        <v>150</v>
      </c>
      <c r="D121" s="19" t="s">
        <v>24</v>
      </c>
      <c r="E121" s="20" t="n">
        <v>1</v>
      </c>
      <c r="F121" s="21" t="n">
        <v>1</v>
      </c>
      <c r="G121" s="24" t="s">
        <v>135</v>
      </c>
    </row>
    <row r="122" customFormat="false" ht="12.75" hidden="false" customHeight="false" outlineLevel="0" collapsed="false">
      <c r="A122" s="1" t="s">
        <v>146</v>
      </c>
      <c r="C122" s="19" t="s">
        <v>151</v>
      </c>
      <c r="D122" s="19" t="s">
        <v>13</v>
      </c>
      <c r="E122" s="20" t="n">
        <v>1</v>
      </c>
      <c r="F122" s="21" t="n">
        <v>2.93</v>
      </c>
      <c r="G122" s="24" t="s">
        <v>135</v>
      </c>
    </row>
    <row r="123" customFormat="false" ht="12.75" hidden="false" customHeight="false" outlineLevel="0" collapsed="false">
      <c r="A123" s="1" t="s">
        <v>146</v>
      </c>
      <c r="C123" s="19" t="s">
        <v>152</v>
      </c>
      <c r="D123" s="23" t="s">
        <v>18</v>
      </c>
      <c r="E123" s="20" t="n">
        <v>1.6</v>
      </c>
      <c r="F123" s="21" t="n">
        <v>1</v>
      </c>
      <c r="G123" s="24" t="s">
        <v>135</v>
      </c>
    </row>
    <row r="124" customFormat="false" ht="12.75" hidden="false" customHeight="false" outlineLevel="0" collapsed="false">
      <c r="A124" s="1" t="s">
        <v>146</v>
      </c>
      <c r="C124" s="19" t="s">
        <v>153</v>
      </c>
      <c r="D124" s="19" t="s">
        <v>16</v>
      </c>
      <c r="E124" s="20" t="n">
        <v>1.61</v>
      </c>
      <c r="F124" s="21" t="n">
        <v>2.33</v>
      </c>
      <c r="G124" s="24" t="s">
        <v>135</v>
      </c>
    </row>
    <row r="126" customFormat="false" ht="17.35" hidden="false" customHeight="false" outlineLevel="0" collapsed="false">
      <c r="C126" s="15" t="s">
        <v>154</v>
      </c>
      <c r="D126" s="11" t="s">
        <v>1</v>
      </c>
    </row>
    <row r="127" customFormat="false" ht="12.75" hidden="false" customHeight="false" outlineLevel="0" collapsed="false">
      <c r="A127" s="1" t="s">
        <v>154</v>
      </c>
      <c r="C127" s="19" t="s">
        <v>155</v>
      </c>
      <c r="D127" s="19" t="s">
        <v>13</v>
      </c>
      <c r="E127" s="20" t="n">
        <v>1.9</v>
      </c>
      <c r="F127" s="21" t="n">
        <v>1</v>
      </c>
      <c r="G127" s="24" t="s">
        <v>156</v>
      </c>
    </row>
    <row r="128" customFormat="false" ht="12.75" hidden="false" customHeight="false" outlineLevel="0" collapsed="false">
      <c r="A128" s="1" t="s">
        <v>154</v>
      </c>
      <c r="C128" s="19" t="s">
        <v>157</v>
      </c>
      <c r="D128" s="19" t="s">
        <v>13</v>
      </c>
      <c r="E128" s="20" t="n">
        <v>2</v>
      </c>
      <c r="F128" s="21" t="n">
        <v>1.12</v>
      </c>
      <c r="G128" s="24" t="s">
        <v>156</v>
      </c>
    </row>
    <row r="129" customFormat="false" ht="12.75" hidden="false" customHeight="false" outlineLevel="0" collapsed="false">
      <c r="A129" s="1" t="s">
        <v>154</v>
      </c>
      <c r="C129" s="19" t="s">
        <v>158</v>
      </c>
      <c r="D129" s="19" t="s">
        <v>13</v>
      </c>
      <c r="E129" s="20" t="n">
        <v>2.1</v>
      </c>
      <c r="F129" s="21" t="n">
        <v>1.3</v>
      </c>
      <c r="G129" s="24" t="s">
        <v>156</v>
      </c>
    </row>
    <row r="130" customFormat="false" ht="12.75" hidden="false" customHeight="false" outlineLevel="0" collapsed="false">
      <c r="A130" s="1" t="s">
        <v>154</v>
      </c>
      <c r="C130" s="19" t="s">
        <v>159</v>
      </c>
      <c r="D130" s="19" t="s">
        <v>13</v>
      </c>
      <c r="E130" s="20" t="n">
        <v>2</v>
      </c>
      <c r="F130" s="21" t="n">
        <v>1</v>
      </c>
      <c r="G130" s="24" t="s">
        <v>156</v>
      </c>
    </row>
    <row r="131" customFormat="false" ht="12.75" hidden="false" customHeight="false" outlineLevel="0" collapsed="false">
      <c r="A131" s="1" t="s">
        <v>154</v>
      </c>
      <c r="C131" s="19" t="s">
        <v>160</v>
      </c>
      <c r="D131" s="19" t="s">
        <v>70</v>
      </c>
      <c r="E131" s="20" t="n">
        <v>2.1</v>
      </c>
      <c r="F131" s="21" t="n">
        <v>0.79</v>
      </c>
      <c r="G131" s="24" t="s">
        <v>156</v>
      </c>
    </row>
    <row r="132" customFormat="false" ht="12.75" hidden="false" customHeight="false" outlineLevel="0" collapsed="false">
      <c r="A132" s="1" t="s">
        <v>154</v>
      </c>
      <c r="C132" s="19" t="s">
        <v>161</v>
      </c>
      <c r="D132" s="19" t="s">
        <v>13</v>
      </c>
      <c r="E132" s="20" t="n">
        <v>2.1</v>
      </c>
      <c r="F132" s="21" t="n">
        <v>0.87</v>
      </c>
      <c r="G132" s="24" t="s">
        <v>156</v>
      </c>
    </row>
    <row r="133" customFormat="false" ht="12.75" hidden="false" customHeight="false" outlineLevel="0" collapsed="false">
      <c r="A133" s="1" t="s">
        <v>154</v>
      </c>
      <c r="B133" s="1" t="s">
        <v>86</v>
      </c>
      <c r="C133" s="19" t="s">
        <v>162</v>
      </c>
      <c r="D133" s="19" t="s">
        <v>49</v>
      </c>
      <c r="E133" s="20" t="n">
        <v>2.2</v>
      </c>
      <c r="F133" s="21" t="n">
        <v>1.29</v>
      </c>
      <c r="G133" s="24" t="s">
        <v>156</v>
      </c>
    </row>
    <row r="134" customFormat="false" ht="12.75" hidden="false" customHeight="false" outlineLevel="0" collapsed="false">
      <c r="A134" s="1" t="s">
        <v>154</v>
      </c>
      <c r="C134" s="19" t="s">
        <v>163</v>
      </c>
      <c r="D134" s="19" t="s">
        <v>13</v>
      </c>
      <c r="E134" s="20" t="n">
        <v>2.2</v>
      </c>
      <c r="F134" s="21" t="n">
        <v>3.5</v>
      </c>
      <c r="G134" s="24" t="s">
        <v>156</v>
      </c>
    </row>
    <row r="135" customFormat="false" ht="12.75" hidden="false" customHeight="false" outlineLevel="0" collapsed="false">
      <c r="A135" s="1" t="s">
        <v>154</v>
      </c>
      <c r="C135" s="19" t="s">
        <v>164</v>
      </c>
      <c r="D135" s="19" t="s">
        <v>13</v>
      </c>
      <c r="E135" s="20" t="n">
        <v>2.3</v>
      </c>
      <c r="F135" s="21" t="n">
        <v>1.08</v>
      </c>
      <c r="G135" s="24" t="s">
        <v>156</v>
      </c>
    </row>
    <row r="136" customFormat="false" ht="12.75" hidden="false" customHeight="false" outlineLevel="0" collapsed="false">
      <c r="A136" s="1" t="s">
        <v>154</v>
      </c>
      <c r="C136" s="19" t="s">
        <v>165</v>
      </c>
      <c r="D136" s="19" t="s">
        <v>13</v>
      </c>
      <c r="E136" s="20" t="n">
        <v>2.8</v>
      </c>
      <c r="F136" s="21" t="n">
        <v>3.1</v>
      </c>
      <c r="G136" s="24" t="s">
        <v>156</v>
      </c>
    </row>
    <row r="137" customFormat="false" ht="12.75" hidden="false" customHeight="false" outlineLevel="0" collapsed="false">
      <c r="A137" s="1" t="s">
        <v>166</v>
      </c>
      <c r="C137" s="27" t="s">
        <v>167</v>
      </c>
      <c r="D137" s="27" t="s">
        <v>13</v>
      </c>
      <c r="E137" s="27"/>
      <c r="F137" s="29"/>
      <c r="G137" s="27"/>
      <c r="H137" s="30" t="s">
        <v>168</v>
      </c>
      <c r="I137" s="44" t="n">
        <v>2.19</v>
      </c>
      <c r="J137" s="30" t="s">
        <v>169</v>
      </c>
    </row>
    <row r="138" customFormat="false" ht="12.75" hidden="false" customHeight="false" outlineLevel="0" collapsed="false">
      <c r="A138" s="1" t="s">
        <v>154</v>
      </c>
      <c r="C138" s="27" t="s">
        <v>170</v>
      </c>
      <c r="D138" s="27" t="s">
        <v>13</v>
      </c>
      <c r="E138" s="27"/>
      <c r="F138" s="29"/>
      <c r="G138" s="27"/>
      <c r="H138" s="30" t="s">
        <v>168</v>
      </c>
      <c r="I138" s="44" t="n">
        <v>0.65</v>
      </c>
      <c r="J138" s="30" t="s">
        <v>169</v>
      </c>
    </row>
    <row r="140" customFormat="false" ht="17.35" hidden="false" customHeight="false" outlineLevel="0" collapsed="false">
      <c r="C140" s="15" t="s">
        <v>171</v>
      </c>
      <c r="D140" s="45" t="s">
        <v>1</v>
      </c>
    </row>
    <row r="141" customFormat="false" ht="12.75" hidden="false" customHeight="false" outlineLevel="0" collapsed="false">
      <c r="A141" s="1" t="s">
        <v>171</v>
      </c>
      <c r="C141" s="19" t="s">
        <v>172</v>
      </c>
      <c r="D141" s="19" t="s">
        <v>13</v>
      </c>
      <c r="E141" s="20" t="n">
        <v>1.7</v>
      </c>
      <c r="F141" s="21" t="n">
        <v>15</v>
      </c>
      <c r="G141" s="24" t="s">
        <v>173</v>
      </c>
    </row>
    <row r="142" customFormat="false" ht="12.75" hidden="false" customHeight="false" outlineLevel="0" collapsed="false">
      <c r="A142" s="1" t="s">
        <v>171</v>
      </c>
      <c r="C142" s="19" t="s">
        <v>174</v>
      </c>
      <c r="D142" s="19" t="s">
        <v>13</v>
      </c>
      <c r="E142" s="20" t="n">
        <v>1.9</v>
      </c>
      <c r="F142" s="21" t="n">
        <v>7</v>
      </c>
      <c r="G142" s="24" t="s">
        <v>173</v>
      </c>
    </row>
    <row r="143" customFormat="false" ht="12.75" hidden="false" customHeight="false" outlineLevel="0" collapsed="false">
      <c r="A143" s="1" t="s">
        <v>171</v>
      </c>
      <c r="C143" s="19" t="s">
        <v>175</v>
      </c>
      <c r="D143" s="23" t="s">
        <v>18</v>
      </c>
      <c r="E143" s="20" t="n">
        <v>2</v>
      </c>
      <c r="F143" s="21" t="n">
        <v>1.91</v>
      </c>
      <c r="G143" s="24" t="s">
        <v>173</v>
      </c>
    </row>
    <row r="144" customFormat="false" ht="12.75" hidden="false" customHeight="false" outlineLevel="0" collapsed="false">
      <c r="A144" s="1" t="s">
        <v>171</v>
      </c>
      <c r="C144" s="19" t="s">
        <v>176</v>
      </c>
      <c r="D144" s="19" t="s">
        <v>77</v>
      </c>
      <c r="E144" s="20" t="n">
        <v>2</v>
      </c>
      <c r="F144" s="21" t="n">
        <v>9.35</v>
      </c>
      <c r="G144" s="24" t="s">
        <v>173</v>
      </c>
    </row>
    <row r="145" customFormat="false" ht="12.75" hidden="false" customHeight="false" outlineLevel="0" collapsed="false">
      <c r="A145" s="1" t="s">
        <v>171</v>
      </c>
      <c r="C145" s="19" t="s">
        <v>177</v>
      </c>
      <c r="D145" s="19" t="s">
        <v>13</v>
      </c>
      <c r="E145" s="20" t="n">
        <v>2</v>
      </c>
      <c r="F145" s="21" t="n">
        <v>9.6</v>
      </c>
      <c r="G145" s="24" t="s">
        <v>173</v>
      </c>
    </row>
    <row r="146" customFormat="false" ht="12.75" hidden="false" customHeight="false" outlineLevel="0" collapsed="false">
      <c r="A146" s="1" t="s">
        <v>171</v>
      </c>
      <c r="C146" s="19" t="s">
        <v>178</v>
      </c>
      <c r="D146" s="19" t="s">
        <v>13</v>
      </c>
      <c r="E146" s="20" t="n">
        <v>2</v>
      </c>
      <c r="F146" s="21" t="n">
        <v>6.85</v>
      </c>
      <c r="G146" s="24" t="s">
        <v>173</v>
      </c>
    </row>
    <row r="147" customFormat="false" ht="12.75" hidden="false" customHeight="false" outlineLevel="0" collapsed="false">
      <c r="A147" s="1" t="s">
        <v>171</v>
      </c>
      <c r="C147" s="19" t="s">
        <v>179</v>
      </c>
      <c r="D147" s="19" t="s">
        <v>16</v>
      </c>
      <c r="E147" s="20" t="n">
        <v>2.3</v>
      </c>
      <c r="F147" s="21" t="n">
        <v>1.91</v>
      </c>
      <c r="G147" s="24" t="s">
        <v>173</v>
      </c>
    </row>
    <row r="148" customFormat="false" ht="12.75" hidden="false" customHeight="false" outlineLevel="0" collapsed="false">
      <c r="A148" s="1" t="s">
        <v>171</v>
      </c>
      <c r="C148" s="19" t="s">
        <v>180</v>
      </c>
      <c r="D148" s="19" t="s">
        <v>49</v>
      </c>
      <c r="E148" s="20" t="n">
        <v>2.3</v>
      </c>
      <c r="F148" s="21" t="n">
        <v>1.91</v>
      </c>
      <c r="G148" s="24" t="s">
        <v>173</v>
      </c>
    </row>
    <row r="149" customFormat="false" ht="12.75" hidden="false" customHeight="false" outlineLevel="0" collapsed="false">
      <c r="A149" s="1" t="s">
        <v>171</v>
      </c>
      <c r="C149" s="19" t="s">
        <v>181</v>
      </c>
      <c r="D149" s="19" t="s">
        <v>26</v>
      </c>
      <c r="E149" s="20" t="n">
        <v>2.3</v>
      </c>
      <c r="F149" s="21" t="n">
        <v>1.91</v>
      </c>
      <c r="G149" s="24" t="s">
        <v>173</v>
      </c>
    </row>
    <row r="150" customFormat="false" ht="12.75" hidden="false" customHeight="false" outlineLevel="0" collapsed="false">
      <c r="A150" s="1" t="s">
        <v>171</v>
      </c>
      <c r="C150" s="19" t="s">
        <v>182</v>
      </c>
      <c r="D150" s="19" t="s">
        <v>24</v>
      </c>
      <c r="E150" s="20" t="n">
        <v>2.3</v>
      </c>
      <c r="F150" s="21" t="n">
        <v>1.91</v>
      </c>
      <c r="G150" s="24" t="s">
        <v>173</v>
      </c>
    </row>
    <row r="152" customFormat="false" ht="17.35" hidden="false" customHeight="false" outlineLevel="0" collapsed="false">
      <c r="C152" s="15" t="s">
        <v>183</v>
      </c>
      <c r="D152" s="11" t="s">
        <v>1</v>
      </c>
      <c r="I152" s="3"/>
    </row>
    <row r="153" customFormat="false" ht="12.75" hidden="false" customHeight="false" outlineLevel="0" collapsed="false">
      <c r="C153" s="1" t="s">
        <v>184</v>
      </c>
      <c r="I153" s="3"/>
    </row>
    <row r="154" customFormat="false" ht="12.75" hidden="false" customHeight="false" outlineLevel="0" collapsed="false">
      <c r="A154" s="1" t="s">
        <v>184</v>
      </c>
      <c r="C154" s="19" t="s">
        <v>185</v>
      </c>
      <c r="D154" s="19" t="s">
        <v>49</v>
      </c>
      <c r="E154" s="20" t="n">
        <v>1.5</v>
      </c>
      <c r="F154" s="21" t="n">
        <v>1.49</v>
      </c>
      <c r="G154" s="22" t="s">
        <v>186</v>
      </c>
      <c r="I154" s="3"/>
    </row>
    <row r="155" customFormat="false" ht="12.75" hidden="false" customHeight="false" outlineLevel="0" collapsed="false">
      <c r="A155" s="1" t="s">
        <v>184</v>
      </c>
      <c r="C155" s="19" t="s">
        <v>187</v>
      </c>
      <c r="D155" s="19" t="s">
        <v>22</v>
      </c>
      <c r="E155" s="20" t="n">
        <v>2</v>
      </c>
      <c r="F155" s="21" t="n">
        <v>0.5</v>
      </c>
      <c r="G155" s="24" t="s">
        <v>186</v>
      </c>
      <c r="I155" s="3"/>
    </row>
    <row r="156" customFormat="false" ht="12.75" hidden="false" customHeight="false" outlineLevel="0" collapsed="false">
      <c r="C156" s="1" t="s">
        <v>183</v>
      </c>
      <c r="I156" s="3"/>
    </row>
    <row r="157" customFormat="false" ht="12.75" hidden="false" customHeight="false" outlineLevel="0" collapsed="false">
      <c r="A157" s="1" t="s">
        <v>188</v>
      </c>
      <c r="C157" s="27" t="s">
        <v>189</v>
      </c>
      <c r="D157" s="27" t="s">
        <v>88</v>
      </c>
      <c r="E157" s="46"/>
      <c r="F157" s="47"/>
      <c r="G157" s="48"/>
      <c r="H157" s="48" t="s">
        <v>61</v>
      </c>
      <c r="I157" s="47" t="n">
        <v>2.44</v>
      </c>
      <c r="J157" s="48" t="s">
        <v>190</v>
      </c>
    </row>
    <row r="158" customFormat="false" ht="12.75" hidden="false" customHeight="false" outlineLevel="0" collapsed="false">
      <c r="A158" s="1" t="s">
        <v>188</v>
      </c>
      <c r="C158" s="27" t="s">
        <v>191</v>
      </c>
      <c r="D158" s="27" t="s">
        <v>13</v>
      </c>
      <c r="E158" s="46"/>
      <c r="F158" s="47"/>
      <c r="G158" s="48"/>
      <c r="H158" s="48" t="s">
        <v>61</v>
      </c>
      <c r="I158" s="47" t="n">
        <v>2.99</v>
      </c>
      <c r="J158" s="48" t="s">
        <v>190</v>
      </c>
    </row>
    <row r="159" customFormat="false" ht="12.75" hidden="false" customHeight="false" outlineLevel="0" collapsed="false">
      <c r="A159" s="1" t="s">
        <v>188</v>
      </c>
      <c r="C159" s="27" t="s">
        <v>192</v>
      </c>
      <c r="D159" s="27" t="s">
        <v>193</v>
      </c>
      <c r="E159" s="46"/>
      <c r="F159" s="47"/>
      <c r="G159" s="48"/>
      <c r="H159" s="48" t="s">
        <v>61</v>
      </c>
      <c r="I159" s="47" t="n">
        <v>2.44</v>
      </c>
      <c r="J159" s="48" t="s">
        <v>190</v>
      </c>
    </row>
    <row r="160" customFormat="false" ht="12.75" hidden="false" customHeight="false" outlineLevel="0" collapsed="false">
      <c r="A160" s="1" t="s">
        <v>188</v>
      </c>
      <c r="C160" s="27" t="s">
        <v>194</v>
      </c>
      <c r="D160" s="27" t="s">
        <v>79</v>
      </c>
      <c r="E160" s="46"/>
      <c r="F160" s="47"/>
      <c r="G160" s="48"/>
      <c r="H160" s="48" t="s">
        <v>61</v>
      </c>
      <c r="I160" s="47" t="n">
        <v>2.49</v>
      </c>
      <c r="J160" s="48" t="s">
        <v>190</v>
      </c>
    </row>
    <row r="161" customFormat="false" ht="12.75" hidden="false" customHeight="false" outlineLevel="0" collapsed="false">
      <c r="A161" s="1" t="s">
        <v>188</v>
      </c>
      <c r="C161" s="27" t="s">
        <v>195</v>
      </c>
      <c r="D161" s="27" t="s">
        <v>193</v>
      </c>
      <c r="E161" s="46"/>
      <c r="F161" s="47"/>
      <c r="G161" s="48"/>
      <c r="H161" s="48" t="s">
        <v>168</v>
      </c>
      <c r="I161" s="47" t="n">
        <v>0.46</v>
      </c>
      <c r="J161" s="48" t="s">
        <v>190</v>
      </c>
    </row>
    <row r="162" customFormat="false" ht="12.75" hidden="false" customHeight="false" outlineLevel="0" collapsed="false">
      <c r="A162" s="1" t="s">
        <v>188</v>
      </c>
      <c r="C162" s="27" t="s">
        <v>196</v>
      </c>
      <c r="D162" s="27" t="s">
        <v>88</v>
      </c>
      <c r="E162" s="46"/>
      <c r="F162" s="47"/>
      <c r="G162" s="48"/>
      <c r="H162" s="48" t="s">
        <v>168</v>
      </c>
      <c r="I162" s="47" t="n">
        <v>0.95</v>
      </c>
      <c r="J162" s="48" t="s">
        <v>190</v>
      </c>
    </row>
    <row r="163" customFormat="false" ht="12.75" hidden="false" customHeight="false" outlineLevel="0" collapsed="false">
      <c r="A163" s="1" t="s">
        <v>188</v>
      </c>
      <c r="C163" s="27" t="s">
        <v>197</v>
      </c>
      <c r="D163" s="27" t="s">
        <v>20</v>
      </c>
      <c r="E163" s="46"/>
      <c r="F163" s="47"/>
      <c r="G163" s="48"/>
      <c r="H163" s="48" t="s">
        <v>168</v>
      </c>
      <c r="I163" s="47" t="n">
        <v>0.38</v>
      </c>
      <c r="J163" s="48" t="s">
        <v>190</v>
      </c>
    </row>
    <row r="164" customFormat="false" ht="12.75" hidden="false" customHeight="false" outlineLevel="0" collapsed="false">
      <c r="A164" s="1" t="s">
        <v>188</v>
      </c>
      <c r="C164" s="27" t="s">
        <v>198</v>
      </c>
      <c r="D164" s="49" t="s">
        <v>22</v>
      </c>
      <c r="E164" s="46"/>
      <c r="F164" s="47"/>
      <c r="G164" s="48"/>
      <c r="H164" s="48" t="s">
        <v>168</v>
      </c>
      <c r="I164" s="47" t="n">
        <v>0.46</v>
      </c>
      <c r="J164" s="48" t="s">
        <v>190</v>
      </c>
    </row>
    <row r="165" customFormat="false" ht="12.75" hidden="false" customHeight="false" outlineLevel="0" collapsed="false">
      <c r="A165" s="1" t="s">
        <v>188</v>
      </c>
      <c r="C165" s="27" t="s">
        <v>199</v>
      </c>
      <c r="D165" s="27" t="s">
        <v>79</v>
      </c>
      <c r="E165" s="46"/>
      <c r="F165" s="47"/>
      <c r="G165" s="48"/>
      <c r="H165" s="48" t="s">
        <v>168</v>
      </c>
      <c r="I165" s="47" t="n">
        <v>0.46</v>
      </c>
      <c r="J165" s="48" t="s">
        <v>190</v>
      </c>
    </row>
    <row r="166" customFormat="false" ht="12.75" hidden="false" customHeight="false" outlineLevel="0" collapsed="false">
      <c r="A166" s="1" t="s">
        <v>188</v>
      </c>
      <c r="C166" s="27" t="s">
        <v>200</v>
      </c>
      <c r="D166" s="27" t="s">
        <v>13</v>
      </c>
      <c r="E166" s="46"/>
      <c r="F166" s="47"/>
      <c r="G166" s="48"/>
      <c r="H166" s="48" t="s">
        <v>61</v>
      </c>
      <c r="I166" s="29" t="s">
        <v>201</v>
      </c>
      <c r="J166" s="48" t="s">
        <v>112</v>
      </c>
    </row>
    <row r="167" customFormat="false" ht="12.75" hidden="false" customHeight="false" outlineLevel="0" collapsed="false">
      <c r="A167" s="1" t="s">
        <v>188</v>
      </c>
      <c r="C167" s="27" t="s">
        <v>202</v>
      </c>
      <c r="D167" s="27" t="s">
        <v>18</v>
      </c>
      <c r="E167" s="46"/>
      <c r="F167" s="47"/>
      <c r="G167" s="48"/>
      <c r="H167" s="48" t="s">
        <v>61</v>
      </c>
      <c r="I167" s="47" t="s">
        <v>203</v>
      </c>
      <c r="J167" s="48" t="s">
        <v>112</v>
      </c>
    </row>
    <row r="168" customFormat="false" ht="12.75" hidden="false" customHeight="false" outlineLevel="0" collapsed="false">
      <c r="A168" s="1" t="s">
        <v>204</v>
      </c>
      <c r="C168" s="27" t="s">
        <v>205</v>
      </c>
      <c r="D168" s="27" t="s">
        <v>88</v>
      </c>
      <c r="E168" s="46"/>
      <c r="F168" s="47"/>
      <c r="G168" s="48"/>
      <c r="H168" s="48" t="s">
        <v>61</v>
      </c>
      <c r="I168" s="47" t="n">
        <v>2.44</v>
      </c>
      <c r="J168" s="48" t="s">
        <v>206</v>
      </c>
    </row>
    <row r="169" customFormat="false" ht="12.75" hidden="false" customHeight="false" outlineLevel="0" collapsed="false">
      <c r="A169" s="1" t="s">
        <v>204</v>
      </c>
      <c r="C169" s="27" t="s">
        <v>207</v>
      </c>
      <c r="D169" s="27" t="s">
        <v>13</v>
      </c>
      <c r="E169" s="46"/>
      <c r="F169" s="47"/>
      <c r="G169" s="48"/>
      <c r="H169" s="48" t="s">
        <v>61</v>
      </c>
      <c r="I169" s="47" t="n">
        <v>2.49</v>
      </c>
      <c r="J169" s="48" t="s">
        <v>206</v>
      </c>
    </row>
    <row r="170" customFormat="false" ht="12.75" hidden="false" customHeight="false" outlineLevel="0" collapsed="false">
      <c r="A170" s="1" t="s">
        <v>204</v>
      </c>
      <c r="C170" s="27" t="s">
        <v>208</v>
      </c>
      <c r="D170" s="27" t="s">
        <v>13</v>
      </c>
      <c r="E170" s="46"/>
      <c r="F170" s="47"/>
      <c r="G170" s="48"/>
      <c r="H170" s="48" t="s">
        <v>61</v>
      </c>
      <c r="I170" s="47" t="n">
        <v>6.95</v>
      </c>
      <c r="J170" s="48" t="s">
        <v>206</v>
      </c>
    </row>
    <row r="171" customFormat="false" ht="12.75" hidden="false" customHeight="false" outlineLevel="0" collapsed="false">
      <c r="A171" s="1" t="s">
        <v>204</v>
      </c>
      <c r="C171" s="27" t="s">
        <v>209</v>
      </c>
      <c r="D171" s="27" t="s">
        <v>13</v>
      </c>
      <c r="E171" s="46"/>
      <c r="F171" s="47"/>
      <c r="G171" s="48"/>
      <c r="H171" s="48" t="s">
        <v>61</v>
      </c>
      <c r="I171" s="47" t="n">
        <v>4.99</v>
      </c>
      <c r="J171" s="48" t="s">
        <v>206</v>
      </c>
    </row>
    <row r="172" customFormat="false" ht="12.75" hidden="false" customHeight="false" outlineLevel="0" collapsed="false">
      <c r="A172" s="1" t="s">
        <v>204</v>
      </c>
      <c r="C172" s="27" t="s">
        <v>210</v>
      </c>
      <c r="D172" s="27" t="s">
        <v>193</v>
      </c>
      <c r="E172" s="46"/>
      <c r="F172" s="47"/>
      <c r="G172" s="48"/>
      <c r="H172" s="48" t="s">
        <v>61</v>
      </c>
      <c r="I172" s="47" t="n">
        <v>2.44</v>
      </c>
      <c r="J172" s="48" t="s">
        <v>206</v>
      </c>
    </row>
    <row r="173" customFormat="false" ht="12.75" hidden="false" customHeight="false" outlineLevel="0" collapsed="false">
      <c r="A173" s="1" t="s">
        <v>204</v>
      </c>
      <c r="C173" s="27" t="s">
        <v>211</v>
      </c>
      <c r="D173" s="27" t="s">
        <v>13</v>
      </c>
      <c r="E173" s="46"/>
      <c r="F173" s="47"/>
      <c r="G173" s="48"/>
      <c r="H173" s="48" t="s">
        <v>61</v>
      </c>
      <c r="I173" s="47" t="n">
        <v>6.95</v>
      </c>
      <c r="J173" s="48" t="s">
        <v>206</v>
      </c>
    </row>
    <row r="174" customFormat="false" ht="12.75" hidden="false" customHeight="false" outlineLevel="0" collapsed="false">
      <c r="A174" s="1" t="s">
        <v>204</v>
      </c>
      <c r="C174" s="27" t="s">
        <v>212</v>
      </c>
      <c r="D174" s="27" t="s">
        <v>13</v>
      </c>
      <c r="E174" s="46"/>
      <c r="F174" s="47"/>
      <c r="G174" s="48"/>
      <c r="H174" s="48" t="s">
        <v>61</v>
      </c>
      <c r="I174" s="47" t="n">
        <v>9.14</v>
      </c>
      <c r="J174" s="48" t="s">
        <v>206</v>
      </c>
    </row>
    <row r="175" customFormat="false" ht="12.75" hidden="false" customHeight="false" outlineLevel="0" collapsed="false">
      <c r="A175" s="1" t="s">
        <v>213</v>
      </c>
      <c r="C175" s="27" t="s">
        <v>214</v>
      </c>
      <c r="D175" s="27" t="s">
        <v>79</v>
      </c>
      <c r="E175" s="46"/>
      <c r="F175" s="47"/>
      <c r="G175" s="48"/>
      <c r="H175" s="48" t="s">
        <v>61</v>
      </c>
      <c r="I175" s="47" t="n">
        <v>1.99</v>
      </c>
      <c r="J175" s="48" t="s">
        <v>206</v>
      </c>
    </row>
    <row r="176" customFormat="false" ht="12.75" hidden="false" customHeight="false" outlineLevel="0" collapsed="false">
      <c r="A176" s="1" t="s">
        <v>213</v>
      </c>
      <c r="C176" s="27" t="s">
        <v>215</v>
      </c>
      <c r="D176" s="27" t="s">
        <v>88</v>
      </c>
      <c r="E176" s="46"/>
      <c r="F176" s="47"/>
      <c r="G176" s="48"/>
      <c r="H176" s="48" t="s">
        <v>168</v>
      </c>
      <c r="I176" s="47" t="n">
        <v>0.46</v>
      </c>
      <c r="J176" s="48" t="s">
        <v>206</v>
      </c>
    </row>
    <row r="177" customFormat="false" ht="12.75" hidden="false" customHeight="false" outlineLevel="0" collapsed="false">
      <c r="A177" s="1" t="s">
        <v>213</v>
      </c>
      <c r="C177" s="27" t="s">
        <v>216</v>
      </c>
      <c r="D177" s="27" t="s">
        <v>13</v>
      </c>
      <c r="E177" s="46"/>
      <c r="F177" s="47"/>
      <c r="G177" s="48"/>
      <c r="H177" s="48" t="s">
        <v>168</v>
      </c>
      <c r="I177" s="47" t="n">
        <v>2.82</v>
      </c>
      <c r="J177" s="48" t="s">
        <v>206</v>
      </c>
    </row>
    <row r="178" customFormat="false" ht="12.75" hidden="false" customHeight="false" outlineLevel="0" collapsed="false">
      <c r="A178" s="1" t="s">
        <v>213</v>
      </c>
      <c r="C178" s="27" t="s">
        <v>217</v>
      </c>
      <c r="D178" s="27" t="s">
        <v>79</v>
      </c>
      <c r="E178" s="46"/>
      <c r="F178" s="47"/>
      <c r="G178" s="48"/>
      <c r="H178" s="48" t="s">
        <v>168</v>
      </c>
      <c r="I178" s="47" t="n">
        <v>0.46</v>
      </c>
      <c r="J178" s="48" t="s">
        <v>206</v>
      </c>
    </row>
    <row r="179" customFormat="false" ht="12.75" hidden="false" customHeight="false" outlineLevel="0" collapsed="false">
      <c r="A179" s="1" t="s">
        <v>218</v>
      </c>
      <c r="C179" s="19" t="s">
        <v>219</v>
      </c>
      <c r="D179" s="19" t="s">
        <v>49</v>
      </c>
      <c r="E179" s="20" t="n">
        <v>1.9</v>
      </c>
      <c r="F179" s="21" t="n">
        <v>0.01</v>
      </c>
      <c r="G179" s="24" t="s">
        <v>206</v>
      </c>
      <c r="I179" s="3"/>
    </row>
    <row r="180" customFormat="false" ht="12.75" hidden="false" customHeight="false" outlineLevel="0" collapsed="false">
      <c r="A180" s="1" t="s">
        <v>218</v>
      </c>
      <c r="C180" s="19" t="s">
        <v>220</v>
      </c>
      <c r="D180" s="19" t="s">
        <v>13</v>
      </c>
      <c r="E180" s="20" t="n">
        <v>2</v>
      </c>
      <c r="F180" s="21" t="n">
        <v>0.06</v>
      </c>
      <c r="G180" s="24" t="s">
        <v>206</v>
      </c>
      <c r="I180" s="3"/>
    </row>
    <row r="181" customFormat="false" ht="12.75" hidden="false" customHeight="false" outlineLevel="0" collapsed="false">
      <c r="A181" s="1" t="s">
        <v>218</v>
      </c>
      <c r="C181" s="19" t="s">
        <v>221</v>
      </c>
      <c r="D181" s="19"/>
      <c r="E181" s="20" t="n">
        <v>2.1</v>
      </c>
      <c r="F181" s="21" t="n">
        <v>0.01</v>
      </c>
      <c r="G181" s="24" t="s">
        <v>206</v>
      </c>
      <c r="I181" s="3"/>
    </row>
    <row r="182" customFormat="false" ht="12.75" hidden="false" customHeight="false" outlineLevel="0" collapsed="false">
      <c r="A182" s="1" t="s">
        <v>218</v>
      </c>
      <c r="C182" s="19" t="s">
        <v>222</v>
      </c>
      <c r="D182" s="19" t="s">
        <v>13</v>
      </c>
      <c r="E182" s="20" t="n">
        <v>2.1</v>
      </c>
      <c r="F182" s="21" t="n">
        <v>0.06</v>
      </c>
      <c r="G182" s="24" t="s">
        <v>206</v>
      </c>
      <c r="I182" s="3"/>
    </row>
    <row r="183" customFormat="false" ht="12.75" hidden="false" customHeight="false" outlineLevel="0" collapsed="false">
      <c r="A183" s="1" t="s">
        <v>223</v>
      </c>
      <c r="C183" s="19" t="s">
        <v>224</v>
      </c>
      <c r="D183" s="50" t="s">
        <v>88</v>
      </c>
      <c r="E183" s="20" t="n">
        <v>2.2</v>
      </c>
      <c r="F183" s="21" t="n">
        <v>0.05</v>
      </c>
      <c r="G183" s="24" t="s">
        <v>206</v>
      </c>
      <c r="I183" s="3"/>
    </row>
    <row r="184" customFormat="false" ht="12.75" hidden="false" customHeight="false" outlineLevel="0" collapsed="false">
      <c r="A184" s="1" t="s">
        <v>223</v>
      </c>
      <c r="C184" s="19" t="s">
        <v>225</v>
      </c>
      <c r="D184" s="19" t="s">
        <v>79</v>
      </c>
      <c r="E184" s="20" t="n">
        <v>2.2</v>
      </c>
      <c r="F184" s="21" t="n">
        <v>0.05</v>
      </c>
      <c r="G184" s="24" t="s">
        <v>206</v>
      </c>
      <c r="I184" s="3"/>
    </row>
    <row r="185" customFormat="false" ht="12.75" hidden="false" customHeight="false" outlineLevel="0" collapsed="false">
      <c r="A185" s="1" t="s">
        <v>218</v>
      </c>
      <c r="C185" s="19" t="s">
        <v>226</v>
      </c>
      <c r="D185" s="19" t="s">
        <v>13</v>
      </c>
      <c r="E185" s="20" t="n">
        <v>2.2</v>
      </c>
      <c r="F185" s="21" t="n">
        <v>0.02</v>
      </c>
      <c r="G185" s="24" t="s">
        <v>206</v>
      </c>
      <c r="I185" s="3"/>
    </row>
    <row r="186" customFormat="false" ht="12.75" hidden="false" customHeight="false" outlineLevel="0" collapsed="false">
      <c r="A186" s="1" t="s">
        <v>223</v>
      </c>
      <c r="C186" s="19" t="s">
        <v>227</v>
      </c>
      <c r="D186" s="19" t="s">
        <v>13</v>
      </c>
      <c r="E186" s="20" t="n">
        <v>2.4</v>
      </c>
      <c r="F186" s="21" t="n">
        <v>0.14</v>
      </c>
      <c r="G186" s="24" t="s">
        <v>206</v>
      </c>
      <c r="I186" s="3"/>
    </row>
    <row r="187" customFormat="false" ht="12.75" hidden="false" customHeight="false" outlineLevel="0" collapsed="false">
      <c r="A187" s="1" t="s">
        <v>228</v>
      </c>
      <c r="C187" s="19" t="s">
        <v>229</v>
      </c>
      <c r="D187" s="19" t="s">
        <v>88</v>
      </c>
      <c r="E187" s="20" t="n">
        <v>2.1</v>
      </c>
      <c r="F187" s="21" t="n">
        <v>0.09</v>
      </c>
      <c r="G187" s="24" t="s">
        <v>206</v>
      </c>
      <c r="H187" s="48" t="s">
        <v>61</v>
      </c>
      <c r="I187" s="47" t="n">
        <v>4.95</v>
      </c>
      <c r="J187" s="48" t="s">
        <v>230</v>
      </c>
    </row>
    <row r="188" customFormat="false" ht="12.75" hidden="false" customHeight="false" outlineLevel="0" collapsed="false">
      <c r="A188" s="1" t="s">
        <v>228</v>
      </c>
      <c r="C188" s="19" t="s">
        <v>231</v>
      </c>
      <c r="D188" s="19" t="s">
        <v>13</v>
      </c>
      <c r="E188" s="20" t="n">
        <v>2.3</v>
      </c>
      <c r="F188" s="21" t="n">
        <v>0.24</v>
      </c>
      <c r="G188" s="24" t="s">
        <v>206</v>
      </c>
      <c r="I188" s="3"/>
    </row>
    <row r="189" customFormat="false" ht="12.75" hidden="false" customHeight="false" outlineLevel="0" collapsed="false">
      <c r="A189" s="1" t="s">
        <v>228</v>
      </c>
      <c r="C189" s="19" t="s">
        <v>232</v>
      </c>
      <c r="D189" s="19" t="s">
        <v>13</v>
      </c>
      <c r="E189" s="20" t="n">
        <v>2.3</v>
      </c>
      <c r="F189" s="21" t="n">
        <v>0.38</v>
      </c>
      <c r="G189" s="24" t="s">
        <v>206</v>
      </c>
      <c r="I189" s="3"/>
    </row>
    <row r="190" customFormat="false" ht="12.75" hidden="false" customHeight="false" outlineLevel="0" collapsed="false">
      <c r="A190" s="1" t="s">
        <v>228</v>
      </c>
      <c r="C190" s="19" t="s">
        <v>233</v>
      </c>
      <c r="D190" s="19" t="s">
        <v>13</v>
      </c>
      <c r="E190" s="20" t="n">
        <v>2.4</v>
      </c>
      <c r="F190" s="21" t="n">
        <v>0.11</v>
      </c>
      <c r="G190" s="24" t="s">
        <v>206</v>
      </c>
      <c r="H190" s="48" t="s">
        <v>61</v>
      </c>
      <c r="I190" s="47" t="n">
        <v>3.36</v>
      </c>
      <c r="J190" s="48" t="s">
        <v>230</v>
      </c>
    </row>
    <row r="191" customFormat="false" ht="12.75" hidden="false" customHeight="false" outlineLevel="0" collapsed="false">
      <c r="A191" s="1" t="s">
        <v>234</v>
      </c>
      <c r="C191" s="27" t="s">
        <v>235</v>
      </c>
      <c r="D191" s="27" t="s">
        <v>79</v>
      </c>
      <c r="E191" s="46"/>
      <c r="F191" s="47"/>
      <c r="G191" s="48"/>
      <c r="H191" s="48" t="s">
        <v>61</v>
      </c>
      <c r="I191" s="47" t="n">
        <v>4.99</v>
      </c>
      <c r="J191" s="51" t="s">
        <v>230</v>
      </c>
    </row>
    <row r="192" customFormat="false" ht="12.75" hidden="false" customHeight="false" outlineLevel="0" collapsed="false">
      <c r="A192" s="1" t="s">
        <v>234</v>
      </c>
      <c r="C192" s="27" t="s">
        <v>236</v>
      </c>
      <c r="D192" s="27" t="s">
        <v>13</v>
      </c>
      <c r="E192" s="46"/>
      <c r="F192" s="47"/>
      <c r="G192" s="48"/>
      <c r="H192" s="48" t="s">
        <v>61</v>
      </c>
      <c r="I192" s="47" t="n">
        <v>9.95</v>
      </c>
      <c r="J192" s="51" t="s">
        <v>230</v>
      </c>
    </row>
    <row r="193" customFormat="false" ht="12.75" hidden="false" customHeight="false" outlineLevel="0" collapsed="false">
      <c r="A193" s="1" t="s">
        <v>234</v>
      </c>
      <c r="C193" s="27" t="s">
        <v>237</v>
      </c>
      <c r="D193" s="27" t="s">
        <v>88</v>
      </c>
      <c r="E193" s="46"/>
      <c r="F193" s="47"/>
      <c r="G193" s="48"/>
      <c r="H193" s="48" t="s">
        <v>61</v>
      </c>
      <c r="I193" s="47" t="n">
        <v>2.95</v>
      </c>
      <c r="J193" s="51" t="s">
        <v>230</v>
      </c>
    </row>
    <row r="194" customFormat="false" ht="12.75" hidden="false" customHeight="false" outlineLevel="0" collapsed="false">
      <c r="A194" s="1" t="s">
        <v>234</v>
      </c>
      <c r="C194" s="27" t="s">
        <v>238</v>
      </c>
      <c r="D194" s="27" t="s">
        <v>13</v>
      </c>
      <c r="E194" s="46"/>
      <c r="F194" s="47"/>
      <c r="G194" s="48"/>
      <c r="H194" s="48" t="s">
        <v>61</v>
      </c>
      <c r="I194" s="47" t="n">
        <v>5.97</v>
      </c>
      <c r="J194" s="51" t="s">
        <v>230</v>
      </c>
    </row>
    <row r="195" customFormat="false" ht="12.75" hidden="false" customHeight="false" outlineLevel="0" collapsed="false">
      <c r="A195" s="1" t="s">
        <v>234</v>
      </c>
      <c r="C195" s="27" t="s">
        <v>239</v>
      </c>
      <c r="D195" s="27" t="s">
        <v>13</v>
      </c>
      <c r="E195" s="46"/>
      <c r="F195" s="47"/>
      <c r="G195" s="48"/>
      <c r="H195" s="48" t="s">
        <v>61</v>
      </c>
      <c r="I195" s="47" t="n">
        <v>4.93</v>
      </c>
      <c r="J195" s="51" t="s">
        <v>230</v>
      </c>
    </row>
    <row r="196" customFormat="false" ht="12.75" hidden="false" customHeight="false" outlineLevel="0" collapsed="false">
      <c r="A196" s="1" t="s">
        <v>234</v>
      </c>
      <c r="C196" s="27" t="s">
        <v>240</v>
      </c>
      <c r="D196" s="27" t="s">
        <v>13</v>
      </c>
      <c r="E196" s="46"/>
      <c r="F196" s="47"/>
      <c r="G196" s="48"/>
      <c r="H196" s="48" t="s">
        <v>61</v>
      </c>
      <c r="I196" s="47" t="n">
        <v>3.71</v>
      </c>
      <c r="J196" s="51" t="s">
        <v>230</v>
      </c>
    </row>
    <row r="197" customFormat="false" ht="12.75" hidden="false" customHeight="false" outlineLevel="0" collapsed="false">
      <c r="A197" s="1" t="s">
        <v>234</v>
      </c>
      <c r="C197" s="27" t="s">
        <v>241</v>
      </c>
      <c r="D197" s="27" t="s">
        <v>13</v>
      </c>
      <c r="E197" s="46"/>
      <c r="F197" s="47"/>
      <c r="G197" s="48"/>
      <c r="H197" s="48" t="s">
        <v>61</v>
      </c>
      <c r="I197" s="47" t="n">
        <v>9.48</v>
      </c>
      <c r="J197" s="51" t="s">
        <v>230</v>
      </c>
    </row>
    <row r="198" customFormat="false" ht="12.75" hidden="false" customHeight="false" outlineLevel="0" collapsed="false">
      <c r="A198" s="1" t="s">
        <v>234</v>
      </c>
      <c r="C198" s="27" t="s">
        <v>242</v>
      </c>
      <c r="D198" s="27" t="s">
        <v>79</v>
      </c>
      <c r="E198" s="46"/>
      <c r="F198" s="47"/>
      <c r="G198" s="48"/>
      <c r="H198" s="48" t="s">
        <v>61</v>
      </c>
      <c r="I198" s="47" t="n">
        <v>2.76</v>
      </c>
      <c r="J198" s="51" t="s">
        <v>230</v>
      </c>
    </row>
    <row r="199" customFormat="false" ht="12.75" hidden="false" customHeight="false" outlineLevel="0" collapsed="false">
      <c r="A199" s="1" t="s">
        <v>234</v>
      </c>
      <c r="C199" s="27" t="s">
        <v>243</v>
      </c>
      <c r="D199" s="27" t="s">
        <v>13</v>
      </c>
      <c r="E199" s="46"/>
      <c r="F199" s="47"/>
      <c r="G199" s="48"/>
      <c r="H199" s="48" t="s">
        <v>61</v>
      </c>
      <c r="I199" s="47" t="n">
        <v>11.88</v>
      </c>
      <c r="J199" s="51" t="s">
        <v>230</v>
      </c>
    </row>
    <row r="200" customFormat="false" ht="12.75" hidden="false" customHeight="false" outlineLevel="0" collapsed="false">
      <c r="A200" s="1" t="s">
        <v>234</v>
      </c>
      <c r="C200" s="27" t="s">
        <v>244</v>
      </c>
      <c r="D200" s="27" t="s">
        <v>13</v>
      </c>
      <c r="E200" s="46"/>
      <c r="F200" s="47"/>
      <c r="G200" s="48"/>
      <c r="H200" s="48" t="s">
        <v>61</v>
      </c>
      <c r="I200" s="47" t="n">
        <v>10.8</v>
      </c>
      <c r="J200" s="51" t="s">
        <v>230</v>
      </c>
    </row>
    <row r="201" customFormat="false" ht="12.75" hidden="false" customHeight="false" outlineLevel="0" collapsed="false">
      <c r="A201" s="1" t="s">
        <v>234</v>
      </c>
      <c r="C201" s="27" t="s">
        <v>245</v>
      </c>
      <c r="D201" s="27" t="s">
        <v>13</v>
      </c>
      <c r="E201" s="46"/>
      <c r="F201" s="47"/>
      <c r="G201" s="48"/>
      <c r="H201" s="48" t="s">
        <v>61</v>
      </c>
      <c r="I201" s="47" t="n">
        <v>9.95</v>
      </c>
      <c r="J201" s="51" t="s">
        <v>230</v>
      </c>
    </row>
    <row r="202" customFormat="false" ht="12.75" hidden="false" customHeight="false" outlineLevel="0" collapsed="false">
      <c r="A202" s="1" t="s">
        <v>234</v>
      </c>
      <c r="C202" s="27" t="s">
        <v>246</v>
      </c>
      <c r="D202" s="27" t="s">
        <v>13</v>
      </c>
      <c r="E202" s="46"/>
      <c r="F202" s="47"/>
      <c r="G202" s="48"/>
      <c r="H202" s="48" t="s">
        <v>61</v>
      </c>
      <c r="I202" s="47" t="n">
        <v>3.52</v>
      </c>
      <c r="J202" s="51" t="s">
        <v>230</v>
      </c>
    </row>
    <row r="203" customFormat="false" ht="12.75" hidden="false" customHeight="false" outlineLevel="0" collapsed="false">
      <c r="A203" s="1" t="s">
        <v>234</v>
      </c>
      <c r="C203" s="27" t="s">
        <v>247</v>
      </c>
      <c r="D203" s="27" t="s">
        <v>13</v>
      </c>
      <c r="E203" s="46"/>
      <c r="F203" s="47"/>
      <c r="G203" s="48"/>
      <c r="H203" s="48" t="s">
        <v>61</v>
      </c>
      <c r="I203" s="47" t="n">
        <v>10.35</v>
      </c>
      <c r="J203" s="51" t="s">
        <v>230</v>
      </c>
    </row>
    <row r="204" customFormat="false" ht="12.75" hidden="false" customHeight="false" outlineLevel="0" collapsed="false">
      <c r="A204" s="1" t="s">
        <v>234</v>
      </c>
      <c r="C204" s="27" t="s">
        <v>248</v>
      </c>
      <c r="D204" s="27" t="s">
        <v>13</v>
      </c>
      <c r="E204" s="46"/>
      <c r="F204" s="47"/>
      <c r="G204" s="48"/>
      <c r="H204" s="48" t="s">
        <v>61</v>
      </c>
      <c r="I204" s="47" t="n">
        <v>5.99</v>
      </c>
      <c r="J204" s="51" t="s">
        <v>230</v>
      </c>
    </row>
    <row r="205" customFormat="false" ht="12.75" hidden="false" customHeight="false" outlineLevel="0" collapsed="false">
      <c r="A205" s="1" t="s">
        <v>249</v>
      </c>
      <c r="C205" s="19" t="s">
        <v>250</v>
      </c>
      <c r="D205" s="19" t="s">
        <v>13</v>
      </c>
      <c r="E205" s="20" t="n">
        <v>2.4</v>
      </c>
      <c r="F205" s="21" t="n">
        <v>0.13</v>
      </c>
      <c r="G205" s="24" t="s">
        <v>206</v>
      </c>
      <c r="H205" s="48" t="s">
        <v>61</v>
      </c>
      <c r="I205" s="47" t="n">
        <v>4.17</v>
      </c>
      <c r="J205" s="48" t="s">
        <v>230</v>
      </c>
    </row>
    <row r="206" customFormat="false" ht="12.75" hidden="false" customHeight="false" outlineLevel="0" collapsed="false">
      <c r="A206" s="1" t="s">
        <v>249</v>
      </c>
      <c r="C206" s="19" t="s">
        <v>251</v>
      </c>
      <c r="D206" s="19" t="s">
        <v>13</v>
      </c>
      <c r="E206" s="20" t="n">
        <v>2.5</v>
      </c>
      <c r="F206" s="21" t="n">
        <v>0.07</v>
      </c>
      <c r="G206" s="24" t="s">
        <v>206</v>
      </c>
      <c r="H206" s="48" t="s">
        <v>61</v>
      </c>
      <c r="I206" s="47" t="n">
        <v>3.72</v>
      </c>
      <c r="J206" s="48" t="s">
        <v>230</v>
      </c>
    </row>
    <row r="207" customFormat="false" ht="12.75" hidden="false" customHeight="false" outlineLevel="0" collapsed="false">
      <c r="A207" s="1" t="s">
        <v>249</v>
      </c>
      <c r="C207" s="27" t="s">
        <v>252</v>
      </c>
      <c r="D207" s="27" t="s">
        <v>13</v>
      </c>
      <c r="E207" s="46"/>
      <c r="F207" s="47"/>
      <c r="G207" s="48"/>
      <c r="H207" s="48" t="s">
        <v>61</v>
      </c>
      <c r="I207" s="47" t="n">
        <v>4.57</v>
      </c>
      <c r="J207" s="51" t="s">
        <v>230</v>
      </c>
    </row>
    <row r="208" customFormat="false" ht="12.75" hidden="false" customHeight="false" outlineLevel="0" collapsed="false">
      <c r="A208" s="1" t="s">
        <v>249</v>
      </c>
      <c r="C208" s="27" t="s">
        <v>253</v>
      </c>
      <c r="D208" s="27" t="s">
        <v>13</v>
      </c>
      <c r="E208" s="46"/>
      <c r="F208" s="47"/>
      <c r="G208" s="48"/>
      <c r="H208" s="48" t="s">
        <v>61</v>
      </c>
      <c r="I208" s="47" t="n">
        <v>3.58</v>
      </c>
      <c r="J208" s="51" t="s">
        <v>230</v>
      </c>
    </row>
    <row r="209" customFormat="false" ht="12.75" hidden="false" customHeight="false" outlineLevel="0" collapsed="false">
      <c r="A209" s="1" t="s">
        <v>249</v>
      </c>
      <c r="C209" s="27" t="s">
        <v>254</v>
      </c>
      <c r="D209" s="27" t="s">
        <v>13</v>
      </c>
      <c r="E209" s="46"/>
      <c r="F209" s="47"/>
      <c r="G209" s="48"/>
      <c r="H209" s="48" t="s">
        <v>61</v>
      </c>
      <c r="I209" s="47" t="n">
        <v>2.86</v>
      </c>
      <c r="J209" s="51" t="s">
        <v>230</v>
      </c>
    </row>
    <row r="210" customFormat="false" ht="12.75" hidden="false" customHeight="false" outlineLevel="0" collapsed="false">
      <c r="A210" s="1" t="s">
        <v>249</v>
      </c>
      <c r="C210" s="27" t="s">
        <v>255</v>
      </c>
      <c r="D210" s="27" t="s">
        <v>13</v>
      </c>
      <c r="E210" s="46"/>
      <c r="F210" s="47"/>
      <c r="G210" s="48"/>
      <c r="H210" s="48" t="s">
        <v>61</v>
      </c>
      <c r="I210" s="47" t="n">
        <v>4.55</v>
      </c>
      <c r="J210" s="51" t="s">
        <v>230</v>
      </c>
    </row>
    <row r="211" customFormat="false" ht="12.75" hidden="false" customHeight="false" outlineLevel="0" collapsed="false">
      <c r="A211" s="1" t="s">
        <v>249</v>
      </c>
      <c r="C211" s="27" t="s">
        <v>256</v>
      </c>
      <c r="D211" s="27" t="s">
        <v>13</v>
      </c>
      <c r="E211" s="46"/>
      <c r="F211" s="47"/>
      <c r="G211" s="48"/>
      <c r="H211" s="48" t="s">
        <v>61</v>
      </c>
      <c r="I211" s="47" t="n">
        <v>2.99</v>
      </c>
      <c r="J211" s="51" t="s">
        <v>230</v>
      </c>
    </row>
    <row r="212" customFormat="false" ht="12.75" hidden="false" customHeight="false" outlineLevel="0" collapsed="false">
      <c r="A212" s="1" t="s">
        <v>249</v>
      </c>
      <c r="C212" s="27" t="s">
        <v>257</v>
      </c>
      <c r="D212" s="27" t="s">
        <v>13</v>
      </c>
      <c r="E212" s="46"/>
      <c r="F212" s="47"/>
      <c r="G212" s="48"/>
      <c r="H212" s="48" t="s">
        <v>61</v>
      </c>
      <c r="I212" s="47" t="n">
        <v>4.92</v>
      </c>
      <c r="J212" s="51" t="s">
        <v>230</v>
      </c>
    </row>
    <row r="214" customFormat="false" ht="18" hidden="false" customHeight="false" outlineLevel="0" collapsed="false">
      <c r="C214" s="15" t="s">
        <v>258</v>
      </c>
      <c r="D214" s="11" t="s">
        <v>1</v>
      </c>
    </row>
    <row r="215" customFormat="false" ht="12.75" hidden="false" customHeight="false" outlineLevel="0" collapsed="false">
      <c r="A215" s="1" t="s">
        <v>259</v>
      </c>
      <c r="C215" s="19" t="s">
        <v>260</v>
      </c>
      <c r="D215" s="19" t="s">
        <v>22</v>
      </c>
      <c r="E215" s="20" t="n">
        <v>1.6</v>
      </c>
      <c r="F215" s="21" t="n">
        <v>1.29</v>
      </c>
      <c r="G215" s="24" t="s">
        <v>124</v>
      </c>
    </row>
    <row r="216" customFormat="false" ht="12.75" hidden="false" customHeight="false" outlineLevel="0" collapsed="false">
      <c r="A216" s="1" t="s">
        <v>259</v>
      </c>
      <c r="C216" s="19" t="s">
        <v>261</v>
      </c>
      <c r="D216" s="19" t="s">
        <v>88</v>
      </c>
      <c r="E216" s="20" t="n">
        <v>1.7</v>
      </c>
      <c r="F216" s="21" t="n">
        <v>0.55</v>
      </c>
      <c r="G216" s="24" t="s">
        <v>124</v>
      </c>
    </row>
    <row r="217" customFormat="false" ht="12.75" hidden="false" customHeight="false" outlineLevel="0" collapsed="false">
      <c r="A217" s="1" t="s">
        <v>259</v>
      </c>
      <c r="C217" s="19" t="s">
        <v>262</v>
      </c>
      <c r="D217" s="19" t="s">
        <v>88</v>
      </c>
      <c r="E217" s="20" t="n">
        <v>1.8</v>
      </c>
      <c r="F217" s="21" t="n">
        <v>1.95</v>
      </c>
      <c r="G217" s="24" t="s">
        <v>124</v>
      </c>
    </row>
    <row r="218" customFormat="false" ht="12.75" hidden="false" customHeight="false" outlineLevel="0" collapsed="false">
      <c r="A218" s="1" t="s">
        <v>259</v>
      </c>
      <c r="C218" s="19" t="s">
        <v>263</v>
      </c>
      <c r="D218" s="19" t="s">
        <v>79</v>
      </c>
      <c r="E218" s="20" t="n">
        <v>1.8</v>
      </c>
      <c r="F218" s="21" t="n">
        <v>0.55</v>
      </c>
      <c r="G218" s="24" t="s">
        <v>124</v>
      </c>
    </row>
    <row r="219" customFormat="false" ht="12.75" hidden="false" customHeight="false" outlineLevel="0" collapsed="false">
      <c r="A219" s="1" t="s">
        <v>259</v>
      </c>
      <c r="C219" s="19" t="s">
        <v>264</v>
      </c>
      <c r="D219" s="19" t="s">
        <v>16</v>
      </c>
      <c r="E219" s="20" t="n">
        <v>1.9</v>
      </c>
      <c r="F219" s="21" t="n">
        <v>0.58</v>
      </c>
      <c r="G219" s="24" t="s">
        <v>124</v>
      </c>
    </row>
    <row r="220" customFormat="false" ht="12.75" hidden="false" customHeight="false" outlineLevel="0" collapsed="false">
      <c r="A220" s="1" t="s">
        <v>259</v>
      </c>
      <c r="C220" s="19" t="s">
        <v>265</v>
      </c>
      <c r="D220" s="19" t="s">
        <v>26</v>
      </c>
      <c r="E220" s="20" t="n">
        <v>1.9</v>
      </c>
      <c r="F220" s="21" t="n">
        <v>0.55</v>
      </c>
      <c r="G220" s="24" t="s">
        <v>124</v>
      </c>
    </row>
    <row r="222" customFormat="false" ht="18" hidden="false" customHeight="false" outlineLevel="0" collapsed="false">
      <c r="C222" s="15" t="s">
        <v>266</v>
      </c>
      <c r="D222" s="11" t="s">
        <v>1</v>
      </c>
      <c r="E222" s="4"/>
    </row>
    <row r="223" customFormat="false" ht="12.75" hidden="false" customHeight="false" outlineLevel="0" collapsed="false">
      <c r="A223" s="1" t="s">
        <v>266</v>
      </c>
      <c r="C223" s="27" t="s">
        <v>267</v>
      </c>
      <c r="D223" s="27" t="s">
        <v>88</v>
      </c>
      <c r="E223" s="30"/>
      <c r="F223" s="31"/>
      <c r="G223" s="30"/>
      <c r="H223" s="30" t="s">
        <v>61</v>
      </c>
      <c r="I223" s="30" t="n">
        <v>1.75</v>
      </c>
      <c r="J223" s="30" t="s">
        <v>173</v>
      </c>
    </row>
    <row r="224" customFormat="false" ht="12.75" hidden="false" customHeight="false" outlineLevel="0" collapsed="false">
      <c r="A224" s="1" t="s">
        <v>266</v>
      </c>
      <c r="C224" s="27" t="s">
        <v>268</v>
      </c>
      <c r="D224" s="27" t="s">
        <v>13</v>
      </c>
      <c r="E224" s="46"/>
      <c r="F224" s="47"/>
      <c r="G224" s="48"/>
      <c r="H224" s="48" t="s">
        <v>61</v>
      </c>
      <c r="I224" s="48" t="n">
        <v>2.49</v>
      </c>
      <c r="J224" s="48" t="s">
        <v>173</v>
      </c>
    </row>
    <row r="225" customFormat="false" ht="12.75" hidden="false" customHeight="false" outlineLevel="0" collapsed="false">
      <c r="A225" s="1" t="s">
        <v>266</v>
      </c>
      <c r="C225" s="27" t="s">
        <v>269</v>
      </c>
      <c r="D225" s="27" t="s">
        <v>193</v>
      </c>
      <c r="E225" s="30"/>
      <c r="F225" s="31"/>
      <c r="G225" s="30"/>
      <c r="H225" s="30" t="s">
        <v>168</v>
      </c>
      <c r="I225" s="30" t="n">
        <v>0.37</v>
      </c>
      <c r="J225" s="30" t="s">
        <v>173</v>
      </c>
    </row>
    <row r="226" customFormat="false" ht="12.75" hidden="false" customHeight="false" outlineLevel="0" collapsed="false">
      <c r="A226" s="1" t="s">
        <v>266</v>
      </c>
      <c r="C226" s="27" t="s">
        <v>270</v>
      </c>
      <c r="D226" s="27" t="s">
        <v>20</v>
      </c>
      <c r="E226" s="30"/>
      <c r="F226" s="31"/>
      <c r="G226" s="30"/>
      <c r="H226" s="30" t="s">
        <v>168</v>
      </c>
      <c r="I226" s="30" t="n">
        <v>0.37</v>
      </c>
      <c r="J226" s="30" t="s">
        <v>173</v>
      </c>
    </row>
    <row r="227" customFormat="false" ht="12.75" hidden="false" customHeight="false" outlineLevel="0" collapsed="false">
      <c r="A227" s="1" t="s">
        <v>266</v>
      </c>
      <c r="C227" s="27" t="s">
        <v>271</v>
      </c>
      <c r="D227" s="27" t="s">
        <v>22</v>
      </c>
      <c r="E227" s="30"/>
      <c r="F227" s="31"/>
      <c r="G227" s="30"/>
      <c r="H227" s="30" t="s">
        <v>168</v>
      </c>
      <c r="I227" s="30" t="n">
        <v>0.37</v>
      </c>
      <c r="J227" s="30" t="s">
        <v>173</v>
      </c>
    </row>
    <row r="228" customFormat="false" ht="12.75" hidden="false" customHeight="false" outlineLevel="0" collapsed="false">
      <c r="A228" s="1" t="s">
        <v>266</v>
      </c>
      <c r="C228" s="27" t="s">
        <v>272</v>
      </c>
      <c r="D228" s="27" t="s">
        <v>79</v>
      </c>
      <c r="E228" s="30"/>
      <c r="F228" s="31"/>
      <c r="G228" s="30"/>
      <c r="H228" s="30" t="s">
        <v>168</v>
      </c>
      <c r="I228" s="30" t="n">
        <v>0.59</v>
      </c>
      <c r="J228" s="30" t="s">
        <v>173</v>
      </c>
    </row>
    <row r="229" customFormat="false" ht="12.75" hidden="false" customHeight="false" outlineLevel="0" collapsed="false">
      <c r="A229" s="1" t="s">
        <v>266</v>
      </c>
      <c r="C229" s="27" t="s">
        <v>273</v>
      </c>
      <c r="D229" s="27" t="s">
        <v>274</v>
      </c>
      <c r="E229" s="30"/>
      <c r="F229" s="31"/>
      <c r="G229" s="30"/>
      <c r="H229" s="30" t="s">
        <v>168</v>
      </c>
      <c r="I229" s="30" t="n">
        <v>0.37</v>
      </c>
      <c r="J229" s="30" t="s">
        <v>173</v>
      </c>
    </row>
    <row r="231" customFormat="false" ht="18" hidden="false" customHeight="false" outlineLevel="0" collapsed="false">
      <c r="C231" s="52" t="s">
        <v>275</v>
      </c>
      <c r="D231" s="45" t="s">
        <v>1</v>
      </c>
    </row>
    <row r="232" customFormat="false" ht="12.75" hidden="false" customHeight="false" outlineLevel="0" collapsed="false">
      <c r="A232" s="1" t="s">
        <v>276</v>
      </c>
      <c r="C232" s="27" t="s">
        <v>205</v>
      </c>
      <c r="D232" s="27" t="s">
        <v>88</v>
      </c>
      <c r="E232" s="30"/>
      <c r="F232" s="31"/>
      <c r="G232" s="30"/>
      <c r="H232" s="30" t="s">
        <v>61</v>
      </c>
      <c r="I232" s="44" t="n">
        <f aca="false">2.45/150*100</f>
        <v>1.63333333333333</v>
      </c>
      <c r="J232" s="30" t="s">
        <v>112</v>
      </c>
    </row>
    <row r="233" customFormat="false" ht="12.75" hidden="false" customHeight="false" outlineLevel="0" collapsed="false">
      <c r="A233" s="1" t="s">
        <v>276</v>
      </c>
      <c r="C233" s="27" t="s">
        <v>277</v>
      </c>
      <c r="D233" s="27" t="s">
        <v>193</v>
      </c>
      <c r="E233" s="46"/>
      <c r="F233" s="47"/>
      <c r="G233" s="48"/>
      <c r="H233" s="48" t="s">
        <v>61</v>
      </c>
      <c r="I233" s="53" t="n">
        <f aca="false">2.45/150*100</f>
        <v>1.63333333333333</v>
      </c>
      <c r="J233" s="48" t="s">
        <v>112</v>
      </c>
    </row>
    <row r="234" customFormat="false" ht="12.75" hidden="false" customHeight="false" outlineLevel="0" collapsed="false">
      <c r="A234" s="1" t="s">
        <v>276</v>
      </c>
      <c r="C234" s="27" t="s">
        <v>278</v>
      </c>
      <c r="D234" s="27" t="s">
        <v>79</v>
      </c>
      <c r="E234" s="30"/>
      <c r="F234" s="31"/>
      <c r="G234" s="30"/>
      <c r="H234" s="30" t="s">
        <v>61</v>
      </c>
      <c r="I234" s="30" t="n">
        <f aca="false">2.49/150*100</f>
        <v>1.66</v>
      </c>
      <c r="J234" s="30" t="s">
        <v>112</v>
      </c>
    </row>
    <row r="236" customFormat="false" ht="18" hidden="false" customHeight="false" outlineLevel="0" collapsed="false">
      <c r="C236" s="15" t="s">
        <v>279</v>
      </c>
      <c r="D236" s="45" t="s">
        <v>1</v>
      </c>
    </row>
    <row r="237" customFormat="false" ht="12.75" hidden="false" customHeight="false" outlineLevel="0" collapsed="false">
      <c r="A237" s="1" t="s">
        <v>279</v>
      </c>
      <c r="C237" s="19" t="s">
        <v>280</v>
      </c>
      <c r="D237" s="19" t="s">
        <v>88</v>
      </c>
      <c r="E237" s="24" t="n">
        <v>2</v>
      </c>
      <c r="F237" s="54" t="n">
        <v>0.55</v>
      </c>
      <c r="G237" s="24" t="s">
        <v>281</v>
      </c>
      <c r="H237" s="55"/>
      <c r="I237" s="55"/>
      <c r="J237" s="55"/>
    </row>
    <row r="238" customFormat="false" ht="12.75" hidden="false" customHeight="false" outlineLevel="0" collapsed="false">
      <c r="A238" s="1" t="s">
        <v>279</v>
      </c>
      <c r="C238" s="19" t="s">
        <v>282</v>
      </c>
      <c r="D238" s="19" t="s">
        <v>49</v>
      </c>
      <c r="E238" s="24" t="n">
        <v>2.1</v>
      </c>
      <c r="F238" s="54" t="n">
        <v>0.55</v>
      </c>
      <c r="G238" s="24" t="s">
        <v>281</v>
      </c>
      <c r="H238" s="55"/>
      <c r="I238" s="55"/>
      <c r="J238" s="55"/>
    </row>
    <row r="239" customFormat="false" ht="12.75" hidden="false" customHeight="false" outlineLevel="0" collapsed="false">
      <c r="A239" s="1" t="s">
        <v>279</v>
      </c>
      <c r="C239" s="19" t="s">
        <v>283</v>
      </c>
      <c r="D239" s="19" t="s">
        <v>13</v>
      </c>
      <c r="E239" s="24" t="n">
        <v>2.3</v>
      </c>
      <c r="F239" s="54" t="n">
        <v>1.55</v>
      </c>
      <c r="G239" s="24" t="s">
        <v>281</v>
      </c>
      <c r="H239" s="55"/>
      <c r="I239" s="55"/>
      <c r="J239" s="55"/>
    </row>
    <row r="240" customFormat="false" ht="12.75" hidden="false" customHeight="false" outlineLevel="0" collapsed="false">
      <c r="A240" s="1" t="s">
        <v>279</v>
      </c>
      <c r="C240" s="19" t="s">
        <v>284</v>
      </c>
      <c r="D240" s="23" t="s">
        <v>18</v>
      </c>
      <c r="E240" s="24" t="n">
        <v>2.5</v>
      </c>
      <c r="F240" s="54" t="n">
        <v>0.55</v>
      </c>
      <c r="G240" s="24" t="s">
        <v>281</v>
      </c>
      <c r="H240" s="55"/>
      <c r="I240" s="55"/>
      <c r="J240" s="55"/>
    </row>
    <row r="242" customFormat="false" ht="18" hidden="false" customHeight="false" outlineLevel="0" collapsed="false">
      <c r="C242" s="52" t="s">
        <v>285</v>
      </c>
      <c r="D242" s="11" t="s">
        <v>1</v>
      </c>
      <c r="I242" s="3"/>
    </row>
    <row r="243" customFormat="false" ht="12.75" hidden="false" customHeight="false" outlineLevel="0" collapsed="false">
      <c r="A243" s="1" t="s">
        <v>286</v>
      </c>
      <c r="C243" s="27" t="s">
        <v>287</v>
      </c>
      <c r="D243" s="27" t="s">
        <v>79</v>
      </c>
      <c r="E243" s="30"/>
      <c r="F243" s="31"/>
      <c r="G243" s="30"/>
      <c r="H243" s="30" t="s">
        <v>61</v>
      </c>
      <c r="I243" s="31" t="n">
        <v>2.79</v>
      </c>
      <c r="J243" s="30" t="s">
        <v>288</v>
      </c>
    </row>
    <row r="244" customFormat="false" ht="12.75" hidden="false" customHeight="false" outlineLevel="0" collapsed="false">
      <c r="A244" s="1" t="s">
        <v>286</v>
      </c>
      <c r="C244" s="27" t="s">
        <v>289</v>
      </c>
      <c r="D244" s="27" t="s">
        <v>88</v>
      </c>
      <c r="E244" s="30"/>
      <c r="F244" s="31"/>
      <c r="G244" s="30"/>
      <c r="H244" s="30" t="s">
        <v>61</v>
      </c>
      <c r="I244" s="31" t="n">
        <v>2.75</v>
      </c>
      <c r="J244" s="30" t="s">
        <v>288</v>
      </c>
    </row>
    <row r="245" customFormat="false" ht="12.75" hidden="false" customHeight="false" outlineLevel="0" collapsed="false">
      <c r="A245" s="1" t="s">
        <v>286</v>
      </c>
      <c r="C245" s="27" t="s">
        <v>290</v>
      </c>
      <c r="D245" s="27" t="s">
        <v>88</v>
      </c>
      <c r="E245" s="30"/>
      <c r="F245" s="31"/>
      <c r="G245" s="30"/>
      <c r="H245" s="30" t="s">
        <v>61</v>
      </c>
      <c r="I245" s="31" t="n">
        <v>2.75</v>
      </c>
      <c r="J245" s="30" t="s">
        <v>288</v>
      </c>
    </row>
    <row r="246" customFormat="false" ht="12.75" hidden="false" customHeight="false" outlineLevel="0" collapsed="false">
      <c r="A246" s="1" t="s">
        <v>286</v>
      </c>
      <c r="C246" s="27" t="s">
        <v>291</v>
      </c>
      <c r="D246" s="27" t="s">
        <v>13</v>
      </c>
      <c r="E246" s="30"/>
      <c r="F246" s="31"/>
      <c r="G246" s="30"/>
      <c r="H246" s="30" t="s">
        <v>61</v>
      </c>
      <c r="I246" s="31" t="n">
        <v>3.99</v>
      </c>
      <c r="J246" s="30" t="s">
        <v>288</v>
      </c>
    </row>
    <row r="247" customFormat="false" ht="12.75" hidden="false" customHeight="false" outlineLevel="0" collapsed="false">
      <c r="A247" s="1" t="s">
        <v>286</v>
      </c>
      <c r="C247" s="27" t="s">
        <v>292</v>
      </c>
      <c r="D247" s="27" t="s">
        <v>13</v>
      </c>
      <c r="E247" s="30"/>
      <c r="F247" s="31"/>
      <c r="G247" s="30"/>
      <c r="H247" s="30" t="s">
        <v>61</v>
      </c>
      <c r="I247" s="31" t="n">
        <v>3.99</v>
      </c>
      <c r="J247" s="30" t="s">
        <v>288</v>
      </c>
    </row>
    <row r="248" customFormat="false" ht="12.75" hidden="false" customHeight="false" outlineLevel="0" collapsed="false">
      <c r="A248" s="1" t="s">
        <v>286</v>
      </c>
      <c r="C248" s="27" t="s">
        <v>293</v>
      </c>
      <c r="D248" s="27" t="s">
        <v>24</v>
      </c>
      <c r="E248" s="30"/>
      <c r="F248" s="31"/>
      <c r="G248" s="30"/>
      <c r="H248" s="30" t="s">
        <v>61</v>
      </c>
      <c r="I248" s="31" t="n">
        <v>2.99</v>
      </c>
      <c r="J248" s="30" t="s">
        <v>288</v>
      </c>
    </row>
    <row r="249" customFormat="false" ht="12.75" hidden="false" customHeight="false" outlineLevel="0" collapsed="false">
      <c r="A249" s="1" t="s">
        <v>286</v>
      </c>
      <c r="C249" s="27" t="s">
        <v>294</v>
      </c>
      <c r="D249" s="27" t="s">
        <v>49</v>
      </c>
      <c r="E249" s="30"/>
      <c r="F249" s="31"/>
      <c r="G249" s="30"/>
      <c r="H249" s="30" t="s">
        <v>61</v>
      </c>
      <c r="I249" s="31" t="n">
        <v>2.75</v>
      </c>
      <c r="J249" s="30" t="s">
        <v>288</v>
      </c>
    </row>
    <row r="250" customFormat="false" ht="12.75" hidden="false" customHeight="false" outlineLevel="0" collapsed="false">
      <c r="A250" s="1" t="s">
        <v>286</v>
      </c>
      <c r="C250" s="27" t="s">
        <v>295</v>
      </c>
      <c r="D250" s="27" t="s">
        <v>13</v>
      </c>
      <c r="E250" s="30"/>
      <c r="F250" s="31"/>
      <c r="G250" s="30"/>
      <c r="H250" s="30" t="s">
        <v>61</v>
      </c>
      <c r="I250" s="31" t="n">
        <v>2.95</v>
      </c>
      <c r="J250" s="30" t="s">
        <v>288</v>
      </c>
    </row>
    <row r="251" customFormat="false" ht="12.75" hidden="false" customHeight="false" outlineLevel="0" collapsed="false">
      <c r="A251" s="1" t="s">
        <v>286</v>
      </c>
      <c r="C251" s="27" t="s">
        <v>296</v>
      </c>
      <c r="D251" s="27" t="s">
        <v>13</v>
      </c>
      <c r="E251" s="30"/>
      <c r="F251" s="31"/>
      <c r="G251" s="30"/>
      <c r="H251" s="30" t="s">
        <v>61</v>
      </c>
      <c r="I251" s="31" t="n">
        <v>12.5</v>
      </c>
      <c r="J251" s="30" t="s">
        <v>288</v>
      </c>
    </row>
    <row r="252" customFormat="false" ht="12.75" hidden="false" customHeight="false" outlineLevel="0" collapsed="false">
      <c r="A252" s="1" t="s">
        <v>286</v>
      </c>
      <c r="C252" s="27" t="s">
        <v>297</v>
      </c>
      <c r="D252" s="27" t="s">
        <v>13</v>
      </c>
      <c r="E252" s="30"/>
      <c r="F252" s="31"/>
      <c r="G252" s="30"/>
      <c r="H252" s="30" t="s">
        <v>61</v>
      </c>
      <c r="I252" s="31" t="n">
        <v>3.99</v>
      </c>
      <c r="J252" s="30" t="s">
        <v>288</v>
      </c>
    </row>
    <row r="253" customFormat="false" ht="12.75" hidden="false" customHeight="false" outlineLevel="0" collapsed="false">
      <c r="A253" s="1" t="s">
        <v>286</v>
      </c>
      <c r="C253" s="27" t="s">
        <v>298</v>
      </c>
      <c r="D253" s="27" t="s">
        <v>13</v>
      </c>
      <c r="E253" s="30"/>
      <c r="F253" s="31"/>
      <c r="G253" s="30"/>
      <c r="H253" s="30" t="s">
        <v>61</v>
      </c>
      <c r="I253" s="31" t="n">
        <v>5.99</v>
      </c>
      <c r="J253" s="30" t="s">
        <v>288</v>
      </c>
    </row>
    <row r="254" customFormat="false" ht="12.75" hidden="false" customHeight="false" outlineLevel="0" collapsed="false">
      <c r="A254" s="1" t="s">
        <v>286</v>
      </c>
      <c r="C254" s="27" t="s">
        <v>299</v>
      </c>
      <c r="D254" s="27" t="s">
        <v>13</v>
      </c>
      <c r="E254" s="30"/>
      <c r="F254" s="31"/>
      <c r="G254" s="30"/>
      <c r="H254" s="30" t="s">
        <v>61</v>
      </c>
      <c r="I254" s="31" t="n">
        <v>5.99</v>
      </c>
      <c r="J254" s="30" t="s">
        <v>288</v>
      </c>
    </row>
    <row r="255" customFormat="false" ht="12.75" hidden="false" customHeight="false" outlineLevel="0" collapsed="false">
      <c r="A255" s="1" t="s">
        <v>286</v>
      </c>
      <c r="C255" s="27" t="s">
        <v>300</v>
      </c>
      <c r="D255" s="27" t="s">
        <v>13</v>
      </c>
      <c r="E255" s="30"/>
      <c r="F255" s="31"/>
      <c r="G255" s="30"/>
      <c r="H255" s="30" t="s">
        <v>61</v>
      </c>
      <c r="I255" s="31" t="n">
        <v>6.95</v>
      </c>
      <c r="J255" s="30" t="s">
        <v>288</v>
      </c>
    </row>
    <row r="256" customFormat="false" ht="12.75" hidden="false" customHeight="false" outlineLevel="0" collapsed="false">
      <c r="A256" s="1" t="s">
        <v>286</v>
      </c>
      <c r="C256" s="27" t="s">
        <v>301</v>
      </c>
      <c r="D256" s="27" t="s">
        <v>13</v>
      </c>
      <c r="E256" s="30"/>
      <c r="F256" s="31"/>
      <c r="G256" s="30"/>
      <c r="H256" s="30" t="s">
        <v>61</v>
      </c>
      <c r="I256" s="31" t="n">
        <v>6.95</v>
      </c>
      <c r="J256" s="30" t="s">
        <v>288</v>
      </c>
    </row>
    <row r="257" customFormat="false" ht="12.75" hidden="false" customHeight="false" outlineLevel="0" collapsed="false">
      <c r="A257" s="1" t="s">
        <v>286</v>
      </c>
      <c r="C257" s="27" t="s">
        <v>302</v>
      </c>
      <c r="D257" s="27" t="s">
        <v>13</v>
      </c>
      <c r="E257" s="30"/>
      <c r="F257" s="31"/>
      <c r="G257" s="30"/>
      <c r="H257" s="30" t="s">
        <v>168</v>
      </c>
      <c r="I257" s="31" t="n">
        <v>4.99</v>
      </c>
      <c r="J257" s="30" t="s">
        <v>288</v>
      </c>
    </row>
    <row r="258" customFormat="false" ht="12.75" hidden="false" customHeight="false" outlineLevel="0" collapsed="false">
      <c r="A258" s="1" t="s">
        <v>286</v>
      </c>
      <c r="C258" s="27" t="s">
        <v>303</v>
      </c>
      <c r="D258" s="27" t="s">
        <v>20</v>
      </c>
      <c r="E258" s="30"/>
      <c r="F258" s="31"/>
      <c r="G258" s="30"/>
      <c r="H258" s="30" t="s">
        <v>168</v>
      </c>
      <c r="I258" s="31" t="n">
        <v>2.75</v>
      </c>
      <c r="J258" s="30" t="s">
        <v>288</v>
      </c>
    </row>
    <row r="259" customFormat="false" ht="12.75" hidden="false" customHeight="false" outlineLevel="0" collapsed="false">
      <c r="A259" s="1" t="s">
        <v>304</v>
      </c>
      <c r="C259" s="27" t="s">
        <v>305</v>
      </c>
      <c r="D259" s="27" t="s">
        <v>88</v>
      </c>
      <c r="E259" s="30"/>
      <c r="F259" s="31"/>
      <c r="G259" s="30"/>
      <c r="H259" s="30" t="s">
        <v>61</v>
      </c>
      <c r="I259" s="31" t="n">
        <v>0.5</v>
      </c>
      <c r="J259" s="30" t="s">
        <v>288</v>
      </c>
    </row>
    <row r="260" customFormat="false" ht="12.75" hidden="false" customHeight="false" outlineLevel="0" collapsed="false">
      <c r="A260" s="1" t="s">
        <v>304</v>
      </c>
      <c r="C260" s="27" t="s">
        <v>306</v>
      </c>
      <c r="D260" s="27" t="s">
        <v>88</v>
      </c>
      <c r="E260" s="30"/>
      <c r="F260" s="31"/>
      <c r="G260" s="30"/>
      <c r="H260" s="30" t="s">
        <v>61</v>
      </c>
      <c r="I260" s="31" t="n">
        <v>0.5</v>
      </c>
      <c r="J260" s="30" t="s">
        <v>288</v>
      </c>
    </row>
    <row r="261" customFormat="false" ht="12.75" hidden="false" customHeight="false" outlineLevel="0" collapsed="false">
      <c r="A261" s="1" t="s">
        <v>304</v>
      </c>
      <c r="C261" s="27" t="s">
        <v>307</v>
      </c>
      <c r="D261" s="27" t="s">
        <v>49</v>
      </c>
      <c r="E261" s="30"/>
      <c r="F261" s="31"/>
      <c r="G261" s="30"/>
      <c r="H261" s="30" t="s">
        <v>61</v>
      </c>
      <c r="I261" s="31" t="n">
        <v>0.5</v>
      </c>
      <c r="J261" s="30" t="s">
        <v>288</v>
      </c>
    </row>
    <row r="262" customFormat="false" ht="12.75" hidden="false" customHeight="false" outlineLevel="0" collapsed="false">
      <c r="A262" s="1" t="s">
        <v>304</v>
      </c>
      <c r="C262" s="27" t="s">
        <v>308</v>
      </c>
      <c r="D262" s="27" t="s">
        <v>13</v>
      </c>
      <c r="E262" s="30"/>
      <c r="F262" s="31"/>
      <c r="G262" s="30"/>
      <c r="H262" s="30" t="s">
        <v>61</v>
      </c>
      <c r="I262" s="31" t="n">
        <v>2.35</v>
      </c>
      <c r="J262" s="30" t="s">
        <v>288</v>
      </c>
    </row>
    <row r="263" customFormat="false" ht="12.75" hidden="false" customHeight="false" outlineLevel="0" collapsed="false">
      <c r="A263" s="1" t="s">
        <v>304</v>
      </c>
      <c r="C263" s="27" t="s">
        <v>309</v>
      </c>
      <c r="D263" s="27"/>
      <c r="E263" s="30"/>
      <c r="F263" s="31"/>
      <c r="G263" s="30"/>
      <c r="H263" s="30" t="s">
        <v>61</v>
      </c>
      <c r="I263" s="31" t="n">
        <v>0.5</v>
      </c>
      <c r="J263" s="30" t="s">
        <v>288</v>
      </c>
    </row>
    <row r="264" customFormat="false" ht="12.75" hidden="false" customHeight="false" outlineLevel="0" collapsed="false">
      <c r="A264" s="1" t="s">
        <v>304</v>
      </c>
      <c r="C264" s="27" t="s">
        <v>310</v>
      </c>
      <c r="D264" s="27" t="s">
        <v>16</v>
      </c>
      <c r="E264" s="30"/>
      <c r="F264" s="31"/>
      <c r="G264" s="30"/>
      <c r="H264" s="30" t="s">
        <v>61</v>
      </c>
      <c r="I264" s="31" t="n">
        <v>0.5</v>
      </c>
      <c r="J264" s="30" t="s">
        <v>288</v>
      </c>
    </row>
    <row r="265" customFormat="false" ht="12.75" hidden="false" customHeight="false" outlineLevel="0" collapsed="false">
      <c r="A265" s="1" t="s">
        <v>304</v>
      </c>
      <c r="C265" s="27" t="s">
        <v>311</v>
      </c>
      <c r="D265" s="27" t="s">
        <v>13</v>
      </c>
      <c r="E265" s="30"/>
      <c r="F265" s="31"/>
      <c r="G265" s="30"/>
      <c r="H265" s="30" t="s">
        <v>61</v>
      </c>
      <c r="I265" s="31" t="n">
        <v>1.99</v>
      </c>
      <c r="J265" s="30" t="s">
        <v>288</v>
      </c>
    </row>
    <row r="266" customFormat="false" ht="12.75" hidden="false" customHeight="false" outlineLevel="0" collapsed="false">
      <c r="A266" s="1" t="s">
        <v>304</v>
      </c>
      <c r="C266" s="27" t="s">
        <v>312</v>
      </c>
      <c r="D266" s="27" t="s">
        <v>18</v>
      </c>
      <c r="E266" s="30"/>
      <c r="F266" s="31"/>
      <c r="G266" s="30"/>
      <c r="H266" s="30" t="s">
        <v>61</v>
      </c>
      <c r="I266" s="31" t="n">
        <v>0.5</v>
      </c>
      <c r="J266" s="30" t="s">
        <v>288</v>
      </c>
    </row>
    <row r="267" customFormat="false" ht="12.75" hidden="false" customHeight="false" outlineLevel="0" collapsed="false">
      <c r="A267" s="1" t="s">
        <v>304</v>
      </c>
      <c r="C267" s="27" t="s">
        <v>313</v>
      </c>
      <c r="D267" s="27" t="s">
        <v>26</v>
      </c>
      <c r="E267" s="30"/>
      <c r="F267" s="31"/>
      <c r="G267" s="30"/>
      <c r="H267" s="30" t="s">
        <v>61</v>
      </c>
      <c r="I267" s="31" t="n">
        <v>0.49</v>
      </c>
      <c r="J267" s="30" t="s">
        <v>288</v>
      </c>
    </row>
    <row r="268" customFormat="false" ht="12.75" hidden="false" customHeight="false" outlineLevel="0" collapsed="false">
      <c r="A268" s="1" t="s">
        <v>304</v>
      </c>
      <c r="C268" s="27" t="s">
        <v>314</v>
      </c>
      <c r="D268" s="27" t="s">
        <v>13</v>
      </c>
      <c r="E268" s="30"/>
      <c r="F268" s="31"/>
      <c r="G268" s="30"/>
      <c r="H268" s="30" t="s">
        <v>61</v>
      </c>
      <c r="I268" s="31" t="n">
        <v>1.85</v>
      </c>
      <c r="J268" s="30" t="s">
        <v>288</v>
      </c>
    </row>
    <row r="269" customFormat="false" ht="12.75" hidden="false" customHeight="false" outlineLevel="0" collapsed="false">
      <c r="A269" s="1" t="s">
        <v>304</v>
      </c>
      <c r="C269" s="27" t="s">
        <v>315</v>
      </c>
      <c r="D269" s="27" t="s">
        <v>13</v>
      </c>
      <c r="E269" s="30"/>
      <c r="F269" s="31"/>
      <c r="G269" s="30"/>
      <c r="H269" s="30" t="s">
        <v>61</v>
      </c>
      <c r="I269" s="31" t="n">
        <v>1.85</v>
      </c>
      <c r="J269" s="30" t="s">
        <v>288</v>
      </c>
    </row>
    <row r="270" customFormat="false" ht="12.75" hidden="false" customHeight="false" outlineLevel="0" collapsed="false">
      <c r="A270" s="1" t="s">
        <v>304</v>
      </c>
      <c r="C270" s="27" t="s">
        <v>316</v>
      </c>
      <c r="D270" s="27" t="s">
        <v>193</v>
      </c>
      <c r="E270" s="30"/>
      <c r="F270" s="31"/>
      <c r="G270" s="30"/>
      <c r="H270" s="30" t="s">
        <v>168</v>
      </c>
      <c r="I270" s="31" t="n">
        <v>0.95</v>
      </c>
      <c r="J270" s="30" t="s">
        <v>288</v>
      </c>
    </row>
    <row r="271" customFormat="false" ht="12.75" hidden="false" customHeight="false" outlineLevel="0" collapsed="false">
      <c r="A271" s="1" t="s">
        <v>304</v>
      </c>
      <c r="C271" s="27" t="s">
        <v>317</v>
      </c>
      <c r="D271" s="27" t="s">
        <v>20</v>
      </c>
      <c r="E271" s="30"/>
      <c r="F271" s="31"/>
      <c r="G271" s="30"/>
      <c r="H271" s="30" t="s">
        <v>168</v>
      </c>
      <c r="I271" s="31" t="n">
        <v>0.5</v>
      </c>
      <c r="J271" s="30" t="s">
        <v>288</v>
      </c>
    </row>
    <row r="272" customFormat="false" ht="12.75" hidden="false" customHeight="false" outlineLevel="0" collapsed="false">
      <c r="A272" s="1" t="s">
        <v>304</v>
      </c>
      <c r="C272" s="27" t="s">
        <v>318</v>
      </c>
      <c r="D272" s="27" t="s">
        <v>13</v>
      </c>
      <c r="E272" s="30"/>
      <c r="F272" s="31"/>
      <c r="G272" s="30"/>
      <c r="H272" s="30" t="s">
        <v>168</v>
      </c>
      <c r="I272" s="31" t="n">
        <v>0.5</v>
      </c>
      <c r="J272" s="30" t="s">
        <v>288</v>
      </c>
    </row>
    <row r="273" customFormat="false" ht="12.75" hidden="false" customHeight="false" outlineLevel="0" collapsed="false">
      <c r="A273" s="1" t="s">
        <v>304</v>
      </c>
      <c r="C273" s="27" t="s">
        <v>319</v>
      </c>
      <c r="D273" s="27" t="s">
        <v>79</v>
      </c>
      <c r="E273" s="30"/>
      <c r="F273" s="31"/>
      <c r="G273" s="30"/>
      <c r="H273" s="30" t="s">
        <v>168</v>
      </c>
      <c r="I273" s="31" t="n">
        <v>1.55</v>
      </c>
      <c r="J273" s="30" t="s">
        <v>288</v>
      </c>
    </row>
    <row r="274" customFormat="false" ht="12.75" hidden="false" customHeight="false" outlineLevel="0" collapsed="false">
      <c r="A274" s="1" t="s">
        <v>304</v>
      </c>
      <c r="C274" s="27" t="s">
        <v>320</v>
      </c>
      <c r="D274" s="27" t="s">
        <v>79</v>
      </c>
      <c r="E274" s="30"/>
      <c r="F274" s="31"/>
      <c r="G274" s="30"/>
      <c r="H274" s="30" t="s">
        <v>168</v>
      </c>
      <c r="I274" s="31" t="n">
        <v>0.5</v>
      </c>
      <c r="J274" s="30" t="s">
        <v>288</v>
      </c>
    </row>
    <row r="275" customFormat="false" ht="12.75" hidden="false" customHeight="false" outlineLevel="0" collapsed="false">
      <c r="A275" s="1" t="s">
        <v>304</v>
      </c>
      <c r="C275" s="27" t="s">
        <v>321</v>
      </c>
      <c r="D275" s="27" t="s">
        <v>24</v>
      </c>
      <c r="E275" s="30"/>
      <c r="F275" s="31"/>
      <c r="G275" s="30"/>
      <c r="H275" s="30" t="s">
        <v>168</v>
      </c>
      <c r="I275" s="31" t="n">
        <v>0.5</v>
      </c>
      <c r="J275" s="30" t="s">
        <v>288</v>
      </c>
    </row>
    <row r="277" customFormat="false" ht="18" hidden="false" customHeight="false" outlineLevel="0" collapsed="false">
      <c r="C277" s="15" t="s">
        <v>322</v>
      </c>
      <c r="D277" s="45" t="s">
        <v>1</v>
      </c>
    </row>
    <row r="278" customFormat="false" ht="12.75" hidden="false" customHeight="false" outlineLevel="0" collapsed="false">
      <c r="A278" s="1" t="s">
        <v>322</v>
      </c>
      <c r="C278" s="19" t="s">
        <v>323</v>
      </c>
      <c r="D278" s="19" t="s">
        <v>13</v>
      </c>
      <c r="E278" s="24" t="n">
        <v>1.5</v>
      </c>
      <c r="F278" s="54" t="n">
        <v>1.2</v>
      </c>
      <c r="G278" s="24" t="s">
        <v>324</v>
      </c>
      <c r="H278" s="55"/>
      <c r="I278" s="55"/>
      <c r="J278" s="55"/>
    </row>
    <row r="279" customFormat="false" ht="12.75" hidden="false" customHeight="false" outlineLevel="0" collapsed="false">
      <c r="A279" s="1" t="s">
        <v>322</v>
      </c>
      <c r="C279" s="19" t="s">
        <v>325</v>
      </c>
      <c r="D279" s="19" t="s">
        <v>13</v>
      </c>
      <c r="E279" s="24" t="n">
        <v>1.6</v>
      </c>
      <c r="F279" s="54" t="n">
        <v>2.63</v>
      </c>
      <c r="G279" s="24" t="s">
        <v>324</v>
      </c>
      <c r="H279" s="55"/>
      <c r="I279" s="55"/>
      <c r="J279" s="55"/>
    </row>
    <row r="281" customFormat="false" ht="18" hidden="false" customHeight="false" outlineLevel="0" collapsed="false">
      <c r="C281" s="52" t="s">
        <v>326</v>
      </c>
      <c r="D281" s="45" t="s">
        <v>1</v>
      </c>
    </row>
    <row r="282" customFormat="false" ht="12.75" hidden="false" customHeight="false" outlineLevel="0" collapsed="false">
      <c r="A282" s="1" t="s">
        <v>326</v>
      </c>
      <c r="C282" s="27" t="s">
        <v>327</v>
      </c>
      <c r="D282" s="27" t="s">
        <v>13</v>
      </c>
      <c r="E282" s="30"/>
      <c r="F282" s="31"/>
      <c r="G282" s="30"/>
      <c r="H282" s="30" t="s">
        <v>61</v>
      </c>
      <c r="I282" s="30" t="n">
        <v>2.95</v>
      </c>
      <c r="J282" s="30" t="s">
        <v>169</v>
      </c>
    </row>
    <row r="283" customFormat="false" ht="12.75" hidden="false" customHeight="false" outlineLevel="0" collapsed="false">
      <c r="A283" s="1" t="s">
        <v>326</v>
      </c>
      <c r="C283" s="27" t="s">
        <v>328</v>
      </c>
      <c r="D283" s="27" t="s">
        <v>13</v>
      </c>
      <c r="E283" s="30"/>
      <c r="F283" s="31"/>
      <c r="G283" s="30"/>
      <c r="H283" s="30" t="s">
        <v>61</v>
      </c>
      <c r="I283" s="30" t="n">
        <v>2.95</v>
      </c>
      <c r="J283" s="30" t="s">
        <v>169</v>
      </c>
    </row>
    <row r="284" customFormat="false" ht="12.75" hidden="false" customHeight="false" outlineLevel="0" collapsed="false">
      <c r="A284" s="1" t="s">
        <v>326</v>
      </c>
      <c r="C284" s="27" t="s">
        <v>329</v>
      </c>
      <c r="D284" s="27" t="s">
        <v>88</v>
      </c>
      <c r="E284" s="30"/>
      <c r="F284" s="31"/>
      <c r="G284" s="30"/>
      <c r="H284" s="30" t="s">
        <v>168</v>
      </c>
      <c r="I284" s="30" t="n">
        <v>1.75</v>
      </c>
      <c r="J284" s="30" t="s">
        <v>169</v>
      </c>
    </row>
    <row r="285" customFormat="false" ht="12.75" hidden="false" customHeight="false" outlineLevel="0" collapsed="false">
      <c r="A285" s="1" t="s">
        <v>330</v>
      </c>
      <c r="C285" s="27" t="s">
        <v>331</v>
      </c>
      <c r="D285" s="27" t="s">
        <v>20</v>
      </c>
      <c r="E285" s="30"/>
      <c r="F285" s="31"/>
      <c r="G285" s="30"/>
      <c r="H285" s="30" t="s">
        <v>61</v>
      </c>
      <c r="I285" s="30" t="n">
        <v>0.69</v>
      </c>
      <c r="J285" s="30" t="s">
        <v>169</v>
      </c>
    </row>
    <row r="286" customFormat="false" ht="12.75" hidden="false" customHeight="false" outlineLevel="0" collapsed="false">
      <c r="A286" s="1" t="s">
        <v>330</v>
      </c>
      <c r="C286" s="27" t="s">
        <v>332</v>
      </c>
      <c r="D286" s="27" t="s">
        <v>13</v>
      </c>
      <c r="E286" s="30"/>
      <c r="F286" s="31"/>
      <c r="G286" s="30"/>
      <c r="H286" s="30" t="s">
        <v>61</v>
      </c>
      <c r="I286" s="30" t="n">
        <f aca="false">0.99/75*100</f>
        <v>1.32</v>
      </c>
      <c r="J286" s="30" t="s">
        <v>169</v>
      </c>
    </row>
    <row r="287" customFormat="false" ht="12.75" hidden="false" customHeight="false" outlineLevel="0" collapsed="false">
      <c r="A287" s="1" t="s">
        <v>330</v>
      </c>
      <c r="C287" s="27" t="s">
        <v>333</v>
      </c>
      <c r="D287" s="27" t="s">
        <v>334</v>
      </c>
      <c r="E287" s="30"/>
      <c r="F287" s="31"/>
      <c r="G287" s="30"/>
      <c r="H287" s="30" t="s">
        <v>61</v>
      </c>
      <c r="I287" s="30" t="n">
        <v>0.69</v>
      </c>
      <c r="J287" s="30" t="s">
        <v>169</v>
      </c>
    </row>
    <row r="288" customFormat="false" ht="12.75" hidden="false" customHeight="false" outlineLevel="0" collapsed="false">
      <c r="A288" s="1" t="s">
        <v>330</v>
      </c>
      <c r="C288" s="27" t="s">
        <v>335</v>
      </c>
      <c r="D288" s="27" t="s">
        <v>49</v>
      </c>
      <c r="E288" s="30"/>
      <c r="F288" s="31"/>
      <c r="G288" s="30"/>
      <c r="H288" s="30" t="s">
        <v>61</v>
      </c>
      <c r="I288" s="30" t="n">
        <v>0.6</v>
      </c>
      <c r="J288" s="30" t="s">
        <v>169</v>
      </c>
    </row>
    <row r="289" customFormat="false" ht="12.75" hidden="false" customHeight="false" outlineLevel="0" collapsed="false">
      <c r="A289" s="1" t="s">
        <v>330</v>
      </c>
      <c r="C289" s="27" t="s">
        <v>336</v>
      </c>
      <c r="D289" s="27" t="s">
        <v>49</v>
      </c>
      <c r="E289" s="30"/>
      <c r="F289" s="31"/>
      <c r="G289" s="30"/>
      <c r="H289" s="30" t="s">
        <v>61</v>
      </c>
      <c r="I289" s="30" t="n">
        <v>0.6</v>
      </c>
      <c r="J289" s="30" t="s">
        <v>169</v>
      </c>
    </row>
    <row r="290" customFormat="false" ht="12.75" hidden="false" customHeight="false" outlineLevel="0" collapsed="false">
      <c r="A290" s="1" t="s">
        <v>330</v>
      </c>
      <c r="C290" s="27" t="s">
        <v>337</v>
      </c>
      <c r="D290" s="27" t="s">
        <v>88</v>
      </c>
      <c r="E290" s="30"/>
      <c r="F290" s="31"/>
      <c r="G290" s="30"/>
      <c r="H290" s="30" t="s">
        <v>61</v>
      </c>
      <c r="I290" s="30" t="n">
        <v>0.6</v>
      </c>
      <c r="J290" s="30" t="s">
        <v>169</v>
      </c>
    </row>
    <row r="291" customFormat="false" ht="12.75" hidden="false" customHeight="false" outlineLevel="0" collapsed="false">
      <c r="A291" s="1" t="s">
        <v>330</v>
      </c>
      <c r="C291" s="27" t="s">
        <v>338</v>
      </c>
      <c r="D291" s="27" t="s">
        <v>22</v>
      </c>
      <c r="E291" s="30"/>
      <c r="F291" s="31"/>
      <c r="G291" s="30"/>
      <c r="H291" s="30" t="s">
        <v>61</v>
      </c>
      <c r="I291" s="30" t="n">
        <v>0.6</v>
      </c>
      <c r="J291" s="30" t="s">
        <v>169</v>
      </c>
    </row>
    <row r="292" customFormat="false" ht="12.75" hidden="false" customHeight="false" outlineLevel="0" collapsed="false">
      <c r="A292" s="1" t="s">
        <v>330</v>
      </c>
      <c r="C292" s="27" t="s">
        <v>339</v>
      </c>
      <c r="D292" s="27" t="s">
        <v>22</v>
      </c>
      <c r="E292" s="30"/>
      <c r="F292" s="31"/>
      <c r="G292" s="30"/>
      <c r="H292" s="30" t="s">
        <v>61</v>
      </c>
      <c r="I292" s="30" t="n">
        <v>0.6</v>
      </c>
      <c r="J292" s="30" t="s">
        <v>169</v>
      </c>
    </row>
    <row r="293" customFormat="false" ht="12.75" hidden="false" customHeight="false" outlineLevel="0" collapsed="false">
      <c r="A293" s="1" t="s">
        <v>330</v>
      </c>
      <c r="C293" s="27" t="s">
        <v>340</v>
      </c>
      <c r="D293" s="56" t="s">
        <v>18</v>
      </c>
      <c r="E293" s="30"/>
      <c r="F293" s="31"/>
      <c r="G293" s="30"/>
      <c r="H293" s="30" t="s">
        <v>61</v>
      </c>
      <c r="I293" s="30" t="n">
        <v>0.6</v>
      </c>
      <c r="J293" s="30" t="s">
        <v>169</v>
      </c>
    </row>
    <row r="294" customFormat="false" ht="12.75" hidden="false" customHeight="false" outlineLevel="0" collapsed="false">
      <c r="A294" s="1" t="s">
        <v>330</v>
      </c>
      <c r="C294" s="27" t="s">
        <v>341</v>
      </c>
      <c r="D294" s="27" t="s">
        <v>13</v>
      </c>
      <c r="E294" s="30"/>
      <c r="F294" s="31"/>
      <c r="G294" s="30"/>
      <c r="H294" s="30" t="s">
        <v>61</v>
      </c>
      <c r="I294" s="30" t="n">
        <f aca="false">0.95*2</f>
        <v>1.9</v>
      </c>
      <c r="J294" s="30" t="s">
        <v>169</v>
      </c>
    </row>
    <row r="295" customFormat="false" ht="12.75" hidden="false" customHeight="false" outlineLevel="0" collapsed="false">
      <c r="A295" s="1" t="s">
        <v>330</v>
      </c>
      <c r="C295" s="27" t="s">
        <v>342</v>
      </c>
      <c r="D295" s="27" t="s">
        <v>13</v>
      </c>
      <c r="E295" s="30"/>
      <c r="F295" s="31"/>
      <c r="G295" s="30"/>
      <c r="H295" s="30" t="s">
        <v>61</v>
      </c>
      <c r="I295" s="30" t="n">
        <v>2.5</v>
      </c>
      <c r="J295" s="30" t="s">
        <v>169</v>
      </c>
    </row>
    <row r="296" customFormat="false" ht="12.75" hidden="false" customHeight="false" outlineLevel="0" collapsed="false">
      <c r="A296" s="1" t="s">
        <v>330</v>
      </c>
      <c r="C296" s="27" t="s">
        <v>343</v>
      </c>
      <c r="D296" s="27" t="s">
        <v>13</v>
      </c>
      <c r="E296" s="30"/>
      <c r="F296" s="31"/>
      <c r="G296" s="30"/>
      <c r="H296" s="30" t="s">
        <v>61</v>
      </c>
      <c r="I296" s="30" t="n">
        <v>1.7</v>
      </c>
      <c r="J296" s="30" t="s">
        <v>169</v>
      </c>
    </row>
    <row r="297" customFormat="false" ht="12.75" hidden="false" customHeight="false" outlineLevel="0" collapsed="false">
      <c r="A297" s="1" t="s">
        <v>330</v>
      </c>
      <c r="C297" s="27" t="s">
        <v>344</v>
      </c>
      <c r="D297" s="27" t="s">
        <v>79</v>
      </c>
      <c r="E297" s="30"/>
      <c r="F297" s="31"/>
      <c r="G297" s="30"/>
      <c r="H297" s="30" t="s">
        <v>61</v>
      </c>
      <c r="I297" s="30" t="n">
        <v>0.99</v>
      </c>
      <c r="J297" s="30" t="s">
        <v>169</v>
      </c>
    </row>
    <row r="298" customFormat="false" ht="12.75" hidden="false" customHeight="false" outlineLevel="0" collapsed="false">
      <c r="A298" s="1" t="s">
        <v>330</v>
      </c>
      <c r="C298" s="27" t="s">
        <v>345</v>
      </c>
      <c r="D298" s="27" t="s">
        <v>13</v>
      </c>
      <c r="E298" s="30"/>
      <c r="F298" s="31"/>
      <c r="G298" s="30"/>
      <c r="H298" s="30" t="s">
        <v>61</v>
      </c>
      <c r="I298" s="30" t="n">
        <f aca="false">0.95*2</f>
        <v>1.9</v>
      </c>
      <c r="J298" s="30" t="s">
        <v>169</v>
      </c>
    </row>
    <row r="299" customFormat="false" ht="12.75" hidden="false" customHeight="false" outlineLevel="0" collapsed="false">
      <c r="A299" s="1" t="s">
        <v>330</v>
      </c>
      <c r="C299" s="27" t="s">
        <v>346</v>
      </c>
      <c r="D299" s="27" t="s">
        <v>13</v>
      </c>
      <c r="E299" s="30"/>
      <c r="F299" s="31"/>
      <c r="G299" s="30"/>
      <c r="H299" s="30" t="s">
        <v>61</v>
      </c>
      <c r="I299" s="30" t="n">
        <v>1.9</v>
      </c>
      <c r="J299" s="30" t="s">
        <v>169</v>
      </c>
    </row>
    <row r="300" customFormat="false" ht="12.75" hidden="false" customHeight="false" outlineLevel="0" collapsed="false">
      <c r="A300" s="1" t="s">
        <v>330</v>
      </c>
      <c r="C300" s="27" t="s">
        <v>347</v>
      </c>
      <c r="D300" s="27" t="s">
        <v>193</v>
      </c>
      <c r="E300" s="30"/>
      <c r="F300" s="31"/>
      <c r="G300" s="30"/>
      <c r="H300" s="30" t="s">
        <v>61</v>
      </c>
      <c r="I300" s="30" t="n">
        <f aca="false">0.45/75*100</f>
        <v>0.6</v>
      </c>
      <c r="J300" s="30" t="s">
        <v>169</v>
      </c>
    </row>
    <row r="301" customFormat="false" ht="12.75" hidden="false" customHeight="false" outlineLevel="0" collapsed="false">
      <c r="A301" s="1" t="s">
        <v>330</v>
      </c>
      <c r="C301" s="27" t="s">
        <v>348</v>
      </c>
      <c r="D301" s="27" t="s">
        <v>16</v>
      </c>
      <c r="E301" s="30"/>
      <c r="F301" s="31"/>
      <c r="G301" s="30"/>
      <c r="H301" s="30" t="s">
        <v>61</v>
      </c>
      <c r="I301" s="30" t="n">
        <v>0.64</v>
      </c>
      <c r="J301" s="30" t="s">
        <v>169</v>
      </c>
    </row>
    <row r="302" customFormat="false" ht="12.75" hidden="false" customHeight="false" outlineLevel="0" collapsed="false">
      <c r="A302" s="1" t="s">
        <v>330</v>
      </c>
      <c r="C302" s="27" t="s">
        <v>349</v>
      </c>
      <c r="D302" s="27" t="s">
        <v>350</v>
      </c>
      <c r="E302" s="30"/>
      <c r="F302" s="31"/>
      <c r="G302" s="30"/>
      <c r="H302" s="30" t="s">
        <v>61</v>
      </c>
      <c r="I302" s="30" t="n">
        <v>0.6</v>
      </c>
      <c r="J302" s="30" t="s">
        <v>169</v>
      </c>
    </row>
    <row r="303" customFormat="false" ht="12.75" hidden="false" customHeight="false" outlineLevel="0" collapsed="false">
      <c r="A303" s="1" t="s">
        <v>351</v>
      </c>
      <c r="C303" s="27" t="s">
        <v>352</v>
      </c>
      <c r="D303" s="27" t="s">
        <v>20</v>
      </c>
      <c r="E303" s="30"/>
      <c r="F303" s="31"/>
      <c r="G303" s="30"/>
      <c r="H303" s="30" t="s">
        <v>61</v>
      </c>
      <c r="I303" s="44" t="n">
        <v>0.6</v>
      </c>
      <c r="J303" s="30" t="s">
        <v>169</v>
      </c>
    </row>
    <row r="304" customFormat="false" ht="12.75" hidden="false" customHeight="false" outlineLevel="0" collapsed="false">
      <c r="A304" s="1" t="s">
        <v>351</v>
      </c>
      <c r="C304" s="27" t="s">
        <v>353</v>
      </c>
      <c r="D304" s="27" t="s">
        <v>334</v>
      </c>
      <c r="E304" s="30"/>
      <c r="F304" s="31"/>
      <c r="G304" s="30"/>
      <c r="H304" s="30" t="s">
        <v>61</v>
      </c>
      <c r="I304" s="30" t="n">
        <v>0.69</v>
      </c>
      <c r="J304" s="30" t="s">
        <v>169</v>
      </c>
    </row>
    <row r="305" customFormat="false" ht="12.75" hidden="false" customHeight="false" outlineLevel="0" collapsed="false">
      <c r="A305" s="1" t="s">
        <v>351</v>
      </c>
      <c r="C305" s="27" t="s">
        <v>354</v>
      </c>
      <c r="D305" s="27" t="s">
        <v>49</v>
      </c>
      <c r="E305" s="30"/>
      <c r="F305" s="31"/>
      <c r="G305" s="30"/>
      <c r="H305" s="30" t="s">
        <v>61</v>
      </c>
      <c r="I305" s="30" t="n">
        <v>0.6</v>
      </c>
      <c r="J305" s="30" t="s">
        <v>169</v>
      </c>
    </row>
    <row r="306" customFormat="false" ht="12.75" hidden="false" customHeight="false" outlineLevel="0" collapsed="false">
      <c r="A306" s="1" t="s">
        <v>351</v>
      </c>
      <c r="C306" s="27" t="s">
        <v>355</v>
      </c>
      <c r="D306" s="27" t="s">
        <v>88</v>
      </c>
      <c r="E306" s="30"/>
      <c r="F306" s="31"/>
      <c r="G306" s="30"/>
      <c r="H306" s="30" t="s">
        <v>61</v>
      </c>
      <c r="I306" s="30" t="n">
        <v>0.6</v>
      </c>
      <c r="J306" s="30" t="s">
        <v>169</v>
      </c>
    </row>
    <row r="307" customFormat="false" ht="12.75" hidden="false" customHeight="false" outlineLevel="0" collapsed="false">
      <c r="A307" s="1" t="s">
        <v>351</v>
      </c>
      <c r="C307" s="27" t="s">
        <v>356</v>
      </c>
      <c r="D307" s="27" t="s">
        <v>13</v>
      </c>
      <c r="E307" s="30"/>
      <c r="F307" s="31"/>
      <c r="G307" s="30"/>
      <c r="H307" s="30" t="s">
        <v>61</v>
      </c>
      <c r="I307" s="44" t="n">
        <f aca="false">2.09/75*100</f>
        <v>2.78666666666667</v>
      </c>
      <c r="J307" s="30" t="s">
        <v>169</v>
      </c>
    </row>
    <row r="308" customFormat="false" ht="12.75" hidden="false" customHeight="false" outlineLevel="0" collapsed="false">
      <c r="A308" s="1" t="s">
        <v>351</v>
      </c>
      <c r="C308" s="27" t="s">
        <v>357</v>
      </c>
      <c r="D308" s="27" t="s">
        <v>13</v>
      </c>
      <c r="E308" s="30"/>
      <c r="F308" s="31"/>
      <c r="G308" s="30"/>
      <c r="H308" s="30" t="s">
        <v>61</v>
      </c>
      <c r="I308" s="44" t="n">
        <f aca="false">2.99/75*100</f>
        <v>3.98666666666667</v>
      </c>
      <c r="J308" s="30" t="s">
        <v>169</v>
      </c>
    </row>
    <row r="309" customFormat="false" ht="12.75" hidden="false" customHeight="false" outlineLevel="0" collapsed="false">
      <c r="A309" s="1" t="s">
        <v>351</v>
      </c>
      <c r="C309" s="27" t="s">
        <v>358</v>
      </c>
      <c r="D309" s="27" t="s">
        <v>22</v>
      </c>
      <c r="E309" s="30"/>
      <c r="F309" s="31"/>
      <c r="G309" s="30"/>
      <c r="H309" s="30" t="s">
        <v>61</v>
      </c>
      <c r="I309" s="30" t="n">
        <v>0.6</v>
      </c>
      <c r="J309" s="30" t="s">
        <v>169</v>
      </c>
    </row>
    <row r="310" customFormat="false" ht="12.75" hidden="false" customHeight="false" outlineLevel="0" collapsed="false">
      <c r="A310" s="1" t="s">
        <v>351</v>
      </c>
      <c r="C310" s="27" t="s">
        <v>359</v>
      </c>
      <c r="D310" s="56" t="s">
        <v>18</v>
      </c>
      <c r="E310" s="30"/>
      <c r="F310" s="31"/>
      <c r="G310" s="30"/>
      <c r="H310" s="30" t="s">
        <v>61</v>
      </c>
      <c r="I310" s="30" t="n">
        <v>0.6</v>
      </c>
      <c r="J310" s="30" t="s">
        <v>169</v>
      </c>
    </row>
    <row r="311" customFormat="false" ht="12.75" hidden="false" customHeight="false" outlineLevel="0" collapsed="false">
      <c r="A311" s="1" t="s">
        <v>351</v>
      </c>
      <c r="C311" s="27" t="s">
        <v>360</v>
      </c>
      <c r="D311" s="27" t="s">
        <v>13</v>
      </c>
      <c r="E311" s="30"/>
      <c r="F311" s="31"/>
      <c r="G311" s="30"/>
      <c r="H311" s="30" t="s">
        <v>61</v>
      </c>
      <c r="I311" s="44" t="n">
        <f aca="false">4.9</f>
        <v>4.9</v>
      </c>
      <c r="J311" s="30" t="s">
        <v>169</v>
      </c>
    </row>
    <row r="312" customFormat="false" ht="12.75" hidden="false" customHeight="false" outlineLevel="0" collapsed="false">
      <c r="A312" s="1" t="s">
        <v>351</v>
      </c>
      <c r="C312" s="27" t="s">
        <v>361</v>
      </c>
      <c r="D312" s="27" t="s">
        <v>13</v>
      </c>
      <c r="E312" s="30"/>
      <c r="F312" s="31"/>
      <c r="G312" s="30"/>
      <c r="H312" s="30" t="s">
        <v>61</v>
      </c>
      <c r="I312" s="44" t="n">
        <f aca="false">0.85*2</f>
        <v>1.7</v>
      </c>
      <c r="J312" s="30" t="s">
        <v>169</v>
      </c>
    </row>
    <row r="313" customFormat="false" ht="12.75" hidden="false" customHeight="false" outlineLevel="0" collapsed="false">
      <c r="A313" s="1" t="s">
        <v>351</v>
      </c>
      <c r="C313" s="27" t="s">
        <v>362</v>
      </c>
      <c r="D313" s="27" t="s">
        <v>79</v>
      </c>
      <c r="E313" s="30"/>
      <c r="F313" s="31"/>
      <c r="G313" s="30"/>
      <c r="H313" s="30" t="s">
        <v>61</v>
      </c>
      <c r="I313" s="30" t="n">
        <f aca="false">0.49*100/75</f>
        <v>0.653333333333333</v>
      </c>
      <c r="J313" s="30" t="s">
        <v>169</v>
      </c>
    </row>
    <row r="314" customFormat="false" ht="12.75" hidden="false" customHeight="false" outlineLevel="0" collapsed="false">
      <c r="A314" s="1" t="s">
        <v>351</v>
      </c>
      <c r="C314" s="27" t="s">
        <v>363</v>
      </c>
      <c r="D314" s="27" t="s">
        <v>193</v>
      </c>
      <c r="E314" s="30"/>
      <c r="F314" s="31"/>
      <c r="G314" s="30"/>
      <c r="H314" s="30" t="s">
        <v>61</v>
      </c>
      <c r="I314" s="30" t="n">
        <f aca="false">0.6/75*100</f>
        <v>0.8</v>
      </c>
      <c r="J314" s="30" t="s">
        <v>169</v>
      </c>
    </row>
    <row r="315" customFormat="false" ht="12.75" hidden="false" customHeight="false" outlineLevel="0" collapsed="false">
      <c r="A315" s="1" t="s">
        <v>351</v>
      </c>
      <c r="C315" s="27" t="s">
        <v>364</v>
      </c>
      <c r="D315" s="27" t="s">
        <v>193</v>
      </c>
      <c r="E315" s="30"/>
      <c r="F315" s="31"/>
      <c r="G315" s="30"/>
      <c r="H315" s="30" t="s">
        <v>61</v>
      </c>
      <c r="I315" s="30" t="n">
        <v>0.6</v>
      </c>
      <c r="J315" s="30" t="s">
        <v>169</v>
      </c>
    </row>
    <row r="316" customFormat="false" ht="12.75" hidden="false" customHeight="false" outlineLevel="0" collapsed="false">
      <c r="A316" s="1" t="s">
        <v>351</v>
      </c>
      <c r="C316" s="27" t="s">
        <v>365</v>
      </c>
      <c r="D316" s="27" t="s">
        <v>13</v>
      </c>
      <c r="E316" s="30"/>
      <c r="F316" s="31"/>
      <c r="G316" s="30"/>
      <c r="H316" s="30" t="s">
        <v>61</v>
      </c>
      <c r="I316" s="44" t="n">
        <f aca="false">1.79/75*100</f>
        <v>2.38666666666667</v>
      </c>
      <c r="J316" s="30" t="s">
        <v>169</v>
      </c>
    </row>
    <row r="317" customFormat="false" ht="12.75" hidden="false" customHeight="false" outlineLevel="0" collapsed="false">
      <c r="A317" s="1" t="s">
        <v>351</v>
      </c>
      <c r="C317" s="27" t="s">
        <v>366</v>
      </c>
      <c r="D317" s="27" t="s">
        <v>350</v>
      </c>
      <c r="E317" s="30"/>
      <c r="F317" s="31"/>
      <c r="G317" s="30"/>
      <c r="H317" s="30" t="s">
        <v>61</v>
      </c>
      <c r="I317" s="30" t="n">
        <v>0.6</v>
      </c>
      <c r="J317" s="30" t="s">
        <v>169</v>
      </c>
    </row>
    <row r="319" customFormat="false" ht="18" hidden="false" customHeight="false" outlineLevel="0" collapsed="false">
      <c r="C319" s="15" t="s">
        <v>367</v>
      </c>
      <c r="D319" s="11" t="s">
        <v>1</v>
      </c>
    </row>
    <row r="320" customFormat="false" ht="18" hidden="false" customHeight="false" outlineLevel="0" collapsed="false">
      <c r="C320" s="57" t="s">
        <v>368</v>
      </c>
      <c r="D320" s="11" t="s">
        <v>1</v>
      </c>
      <c r="E320" s="4"/>
    </row>
    <row r="321" customFormat="false" ht="12.75" hidden="false" customHeight="false" outlineLevel="0" collapsed="false">
      <c r="A321" s="1" t="s">
        <v>368</v>
      </c>
      <c r="C321" s="19" t="s">
        <v>369</v>
      </c>
      <c r="D321" s="19" t="s">
        <v>13</v>
      </c>
      <c r="E321" s="20" t="n">
        <v>2.1</v>
      </c>
      <c r="F321" s="21" t="n">
        <v>0.13</v>
      </c>
      <c r="G321" s="24" t="s">
        <v>40</v>
      </c>
    </row>
    <row r="322" customFormat="false" ht="12.75" hidden="false" customHeight="false" outlineLevel="0" collapsed="false">
      <c r="A322" s="1" t="s">
        <v>368</v>
      </c>
      <c r="C322" s="19" t="s">
        <v>370</v>
      </c>
      <c r="D322" s="19" t="s">
        <v>88</v>
      </c>
      <c r="E322" s="20" t="n">
        <v>2.3</v>
      </c>
      <c r="F322" s="21" t="n">
        <v>0.05</v>
      </c>
      <c r="G322" s="24" t="s">
        <v>40</v>
      </c>
    </row>
    <row r="323" customFormat="false" ht="12.75" hidden="false" customHeight="false" outlineLevel="0" collapsed="false">
      <c r="A323" s="1" t="s">
        <v>368</v>
      </c>
      <c r="C323" s="19" t="s">
        <v>371</v>
      </c>
      <c r="D323" s="19" t="s">
        <v>16</v>
      </c>
      <c r="E323" s="20" t="n">
        <v>2.3</v>
      </c>
      <c r="F323" s="21" t="n">
        <v>0.05</v>
      </c>
      <c r="G323" s="24" t="s">
        <v>40</v>
      </c>
    </row>
    <row r="324" customFormat="false" ht="12.75" hidden="false" customHeight="false" outlineLevel="0" collapsed="false">
      <c r="A324" s="1" t="s">
        <v>368</v>
      </c>
      <c r="C324" s="19" t="s">
        <v>372</v>
      </c>
      <c r="D324" s="19" t="s">
        <v>49</v>
      </c>
      <c r="E324" s="20" t="n">
        <v>2.3</v>
      </c>
      <c r="F324" s="21" t="n">
        <v>0.05</v>
      </c>
      <c r="G324" s="24" t="s">
        <v>40</v>
      </c>
    </row>
    <row r="325" customFormat="false" ht="12.75" hidden="false" customHeight="false" outlineLevel="0" collapsed="false">
      <c r="A325" s="1" t="s">
        <v>368</v>
      </c>
      <c r="C325" s="19" t="s">
        <v>373</v>
      </c>
      <c r="D325" s="19" t="s">
        <v>26</v>
      </c>
      <c r="E325" s="20" t="n">
        <v>2.3</v>
      </c>
      <c r="F325" s="21" t="n">
        <v>0.05</v>
      </c>
      <c r="G325" s="24" t="s">
        <v>40</v>
      </c>
    </row>
    <row r="326" customFormat="false" ht="12.75" hidden="false" customHeight="false" outlineLevel="0" collapsed="false">
      <c r="A326" s="1" t="s">
        <v>368</v>
      </c>
      <c r="C326" s="19" t="s">
        <v>374</v>
      </c>
      <c r="D326" s="19" t="s">
        <v>51</v>
      </c>
      <c r="E326" s="20" t="n">
        <v>2.3</v>
      </c>
      <c r="F326" s="21" t="n">
        <v>0.05</v>
      </c>
      <c r="G326" s="24" t="s">
        <v>40</v>
      </c>
    </row>
    <row r="327" customFormat="false" ht="12.75" hidden="false" customHeight="false" outlineLevel="0" collapsed="false">
      <c r="A327" s="1" t="s">
        <v>368</v>
      </c>
      <c r="C327" s="19" t="s">
        <v>375</v>
      </c>
      <c r="D327" s="19" t="s">
        <v>24</v>
      </c>
      <c r="E327" s="20" t="n">
        <v>2.3</v>
      </c>
      <c r="F327" s="21" t="n">
        <v>0.05</v>
      </c>
      <c r="G327" s="24" t="s">
        <v>40</v>
      </c>
    </row>
    <row r="328" customFormat="false" ht="12.75" hidden="false" customHeight="false" outlineLevel="0" collapsed="false">
      <c r="A328" s="1" t="s">
        <v>368</v>
      </c>
      <c r="C328" s="19" t="s">
        <v>376</v>
      </c>
      <c r="D328" s="19" t="s">
        <v>20</v>
      </c>
      <c r="E328" s="20" t="n">
        <v>2.4</v>
      </c>
      <c r="F328" s="21" t="n">
        <v>0.05</v>
      </c>
      <c r="G328" s="24" t="s">
        <v>40</v>
      </c>
    </row>
    <row r="329" customFormat="false" ht="12.75" hidden="false" customHeight="false" outlineLevel="0" collapsed="false">
      <c r="A329" s="1" t="s">
        <v>368</v>
      </c>
      <c r="C329" s="19" t="s">
        <v>377</v>
      </c>
      <c r="D329" s="19" t="s">
        <v>79</v>
      </c>
      <c r="E329" s="20" t="n">
        <v>2.5</v>
      </c>
      <c r="F329" s="21" t="n">
        <v>0.05</v>
      </c>
      <c r="G329" s="24" t="s">
        <v>40</v>
      </c>
    </row>
    <row r="331" customFormat="false" ht="18" hidden="false" customHeight="false" outlineLevel="0" collapsed="false">
      <c r="C331" s="57" t="s">
        <v>378</v>
      </c>
      <c r="D331" s="11" t="s">
        <v>1</v>
      </c>
      <c r="E331" s="4"/>
    </row>
    <row r="332" customFormat="false" ht="12.75" hidden="false" customHeight="false" outlineLevel="0" collapsed="false">
      <c r="A332" s="1" t="s">
        <v>378</v>
      </c>
      <c r="B332" s="1" t="s">
        <v>86</v>
      </c>
      <c r="C332" s="19" t="s">
        <v>370</v>
      </c>
      <c r="D332" s="19" t="s">
        <v>88</v>
      </c>
      <c r="E332" s="20" t="n">
        <v>2.2</v>
      </c>
      <c r="F332" s="21" t="n">
        <v>0.03</v>
      </c>
      <c r="G332" s="24" t="s">
        <v>40</v>
      </c>
    </row>
    <row r="333" customFormat="false" ht="12.75" hidden="false" customHeight="false" outlineLevel="0" collapsed="false">
      <c r="A333" s="1" t="s">
        <v>378</v>
      </c>
      <c r="C333" s="19" t="s">
        <v>379</v>
      </c>
      <c r="D333" s="19" t="s">
        <v>18</v>
      </c>
      <c r="E333" s="20" t="n">
        <v>2.4</v>
      </c>
      <c r="F333" s="21" t="n">
        <v>0.03</v>
      </c>
      <c r="G333" s="24" t="s">
        <v>40</v>
      </c>
    </row>
    <row r="334" customFormat="false" ht="12.75" hidden="false" customHeight="false" outlineLevel="0" collapsed="false">
      <c r="A334" s="1" t="s">
        <v>378</v>
      </c>
      <c r="C334" s="19" t="s">
        <v>380</v>
      </c>
      <c r="D334" s="19" t="s">
        <v>16</v>
      </c>
      <c r="E334" s="20" t="n">
        <v>2.4</v>
      </c>
      <c r="F334" s="21" t="n">
        <v>0.03</v>
      </c>
      <c r="G334" s="24" t="s">
        <v>40</v>
      </c>
    </row>
    <row r="335" customFormat="false" ht="12.75" hidden="false" customHeight="false" outlineLevel="0" collapsed="false">
      <c r="A335" s="1" t="s">
        <v>378</v>
      </c>
      <c r="C335" s="19" t="s">
        <v>381</v>
      </c>
      <c r="D335" s="19" t="s">
        <v>26</v>
      </c>
      <c r="E335" s="20" t="n">
        <v>2.4</v>
      </c>
      <c r="F335" s="21" t="n">
        <v>0.03</v>
      </c>
      <c r="G335" s="24" t="s">
        <v>40</v>
      </c>
    </row>
    <row r="336" customFormat="false" ht="12.75" hidden="false" customHeight="false" outlineLevel="0" collapsed="false">
      <c r="A336" s="1" t="s">
        <v>378</v>
      </c>
      <c r="C336" s="19" t="s">
        <v>382</v>
      </c>
      <c r="D336" s="19" t="s">
        <v>79</v>
      </c>
      <c r="E336" s="20" t="n">
        <v>2.4</v>
      </c>
      <c r="F336" s="21" t="n">
        <v>0.03</v>
      </c>
      <c r="G336" s="24" t="s">
        <v>40</v>
      </c>
    </row>
    <row r="338" customFormat="false" ht="18" hidden="false" customHeight="false" outlineLevel="0" collapsed="false">
      <c r="C338" s="57" t="s">
        <v>383</v>
      </c>
      <c r="D338" s="11" t="s">
        <v>1</v>
      </c>
    </row>
    <row r="339" customFormat="false" ht="12.75" hidden="false" customHeight="false" outlineLevel="0" collapsed="false">
      <c r="A339" s="1" t="s">
        <v>383</v>
      </c>
      <c r="C339" s="19" t="s">
        <v>384</v>
      </c>
      <c r="D339" s="19" t="s">
        <v>20</v>
      </c>
      <c r="E339" s="20" t="n">
        <v>2.1</v>
      </c>
      <c r="F339" s="21" t="n">
        <v>0.07</v>
      </c>
      <c r="G339" s="24" t="s">
        <v>385</v>
      </c>
    </row>
    <row r="340" customFormat="false" ht="12.75" hidden="false" customHeight="false" outlineLevel="0" collapsed="false">
      <c r="A340" s="1" t="s">
        <v>383</v>
      </c>
      <c r="C340" s="19" t="s">
        <v>386</v>
      </c>
      <c r="D340" s="19" t="s">
        <v>88</v>
      </c>
      <c r="E340" s="20" t="n">
        <v>2.5</v>
      </c>
      <c r="F340" s="21" t="n">
        <v>0.07</v>
      </c>
      <c r="G340" s="24" t="s">
        <v>385</v>
      </c>
    </row>
    <row r="341" customFormat="false" ht="12.75" hidden="false" customHeight="false" outlineLevel="0" collapsed="false">
      <c r="A341" s="1" t="s">
        <v>383</v>
      </c>
      <c r="C341" s="19" t="s">
        <v>387</v>
      </c>
      <c r="D341" s="19" t="s">
        <v>16</v>
      </c>
      <c r="E341" s="20" t="n">
        <v>2.5</v>
      </c>
      <c r="F341" s="21" t="n">
        <v>0.07</v>
      </c>
      <c r="G341" s="24" t="s">
        <v>385</v>
      </c>
    </row>
    <row r="342" customFormat="false" ht="12.75" hidden="false" customHeight="false" outlineLevel="0" collapsed="false">
      <c r="A342" s="1" t="s">
        <v>383</v>
      </c>
      <c r="C342" s="19" t="s">
        <v>388</v>
      </c>
      <c r="D342" s="19" t="s">
        <v>26</v>
      </c>
      <c r="E342" s="20" t="n">
        <v>2.5</v>
      </c>
      <c r="F342" s="21" t="n">
        <v>0.07</v>
      </c>
      <c r="G342" s="24" t="s">
        <v>385</v>
      </c>
    </row>
    <row r="343" customFormat="false" ht="12.75" hidden="false" customHeight="false" outlineLevel="0" collapsed="false">
      <c r="A343" s="1" t="s">
        <v>383</v>
      </c>
      <c r="C343" s="19" t="s">
        <v>389</v>
      </c>
      <c r="D343" s="19" t="s">
        <v>390</v>
      </c>
      <c r="E343" s="20" t="n">
        <v>2.5</v>
      </c>
      <c r="F343" s="21" t="n">
        <v>0.07</v>
      </c>
      <c r="G343" s="24" t="s">
        <v>385</v>
      </c>
    </row>
    <row r="344" customFormat="false" ht="12.75" hidden="false" customHeight="false" outlineLevel="0" collapsed="false">
      <c r="A344" s="1" t="s">
        <v>383</v>
      </c>
      <c r="C344" s="19" t="s">
        <v>391</v>
      </c>
      <c r="D344" s="19" t="s">
        <v>49</v>
      </c>
      <c r="E344" s="20" t="n">
        <v>2.1</v>
      </c>
      <c r="F344" s="21" t="n">
        <v>0.07</v>
      </c>
      <c r="G344" s="24" t="s">
        <v>392</v>
      </c>
    </row>
    <row r="345" customFormat="false" ht="12.75" hidden="false" customHeight="false" outlineLevel="0" collapsed="false">
      <c r="A345" s="1" t="s">
        <v>383</v>
      </c>
      <c r="C345" s="19" t="s">
        <v>393</v>
      </c>
      <c r="D345" s="19" t="s">
        <v>79</v>
      </c>
      <c r="E345" s="20" t="n">
        <v>2.1</v>
      </c>
      <c r="F345" s="21" t="n">
        <v>0.08</v>
      </c>
      <c r="G345" s="24" t="s">
        <v>392</v>
      </c>
    </row>
    <row r="346" customFormat="false" ht="12.75" hidden="false" customHeight="false" outlineLevel="0" collapsed="false">
      <c r="A346" s="1" t="s">
        <v>383</v>
      </c>
      <c r="C346" s="19" t="s">
        <v>394</v>
      </c>
      <c r="D346" s="19" t="s">
        <v>22</v>
      </c>
      <c r="E346" s="20" t="n">
        <v>2.2</v>
      </c>
      <c r="F346" s="21" t="n">
        <v>0.07</v>
      </c>
      <c r="G346" s="24" t="s">
        <v>392</v>
      </c>
    </row>
    <row r="347" customFormat="false" ht="12.75" hidden="false" customHeight="false" outlineLevel="0" collapsed="false">
      <c r="A347" s="1" t="s">
        <v>383</v>
      </c>
      <c r="C347" s="19" t="s">
        <v>395</v>
      </c>
      <c r="D347" s="19" t="s">
        <v>18</v>
      </c>
      <c r="E347" s="20" t="n">
        <v>2.2</v>
      </c>
      <c r="F347" s="21" t="n">
        <v>0.07</v>
      </c>
      <c r="G347" s="24" t="s">
        <v>392</v>
      </c>
    </row>
    <row r="348" customFormat="false" ht="12.75" hidden="false" customHeight="false" outlineLevel="0" collapsed="false">
      <c r="A348" s="1" t="s">
        <v>383</v>
      </c>
      <c r="C348" s="19" t="s">
        <v>396</v>
      </c>
      <c r="D348" s="19" t="s">
        <v>18</v>
      </c>
      <c r="E348" s="20" t="n">
        <v>2.2</v>
      </c>
      <c r="F348" s="21" t="n">
        <v>0.07</v>
      </c>
      <c r="G348" s="24" t="s">
        <v>392</v>
      </c>
    </row>
    <row r="349" customFormat="false" ht="12.75" hidden="false" customHeight="false" outlineLevel="0" collapsed="false">
      <c r="A349" s="1" t="s">
        <v>383</v>
      </c>
      <c r="C349" s="19" t="s">
        <v>397</v>
      </c>
      <c r="D349" s="19" t="s">
        <v>51</v>
      </c>
      <c r="E349" s="20" t="n">
        <v>2.2</v>
      </c>
      <c r="F349" s="21" t="n">
        <v>0.07</v>
      </c>
      <c r="G349" s="24" t="s">
        <v>392</v>
      </c>
    </row>
    <row r="350" customFormat="false" ht="12.75" hidden="false" customHeight="false" outlineLevel="0" collapsed="false">
      <c r="A350" s="1" t="s">
        <v>383</v>
      </c>
      <c r="C350" s="19" t="s">
        <v>398</v>
      </c>
      <c r="D350" s="19" t="s">
        <v>24</v>
      </c>
      <c r="E350" s="20" t="n">
        <v>2.2</v>
      </c>
      <c r="F350" s="21" t="n">
        <v>0.07</v>
      </c>
      <c r="G350" s="24" t="s">
        <v>392</v>
      </c>
    </row>
    <row r="351" customFormat="false" ht="12.75" hidden="false" customHeight="false" outlineLevel="0" collapsed="false">
      <c r="A351" s="1" t="s">
        <v>383</v>
      </c>
      <c r="C351" s="19" t="s">
        <v>399</v>
      </c>
      <c r="D351" s="19" t="s">
        <v>13</v>
      </c>
      <c r="E351" s="20" t="n">
        <v>2.5</v>
      </c>
      <c r="F351" s="21" t="n">
        <v>0.17</v>
      </c>
      <c r="G351" s="24" t="s">
        <v>392</v>
      </c>
    </row>
    <row r="352" customFormat="false" ht="12.75" hidden="false" customHeight="false" outlineLevel="0" collapsed="false">
      <c r="A352" s="1" t="s">
        <v>383</v>
      </c>
      <c r="C352" s="19" t="s">
        <v>400</v>
      </c>
      <c r="D352" s="19" t="s">
        <v>13</v>
      </c>
      <c r="E352" s="20" t="n">
        <v>2.5</v>
      </c>
      <c r="F352" s="21" t="n">
        <v>0.21</v>
      </c>
      <c r="G352" s="24" t="s">
        <v>392</v>
      </c>
    </row>
    <row r="354" customFormat="false" ht="18" hidden="false" customHeight="false" outlineLevel="0" collapsed="false">
      <c r="C354" s="15" t="s">
        <v>401</v>
      </c>
      <c r="D354" s="11" t="s">
        <v>1</v>
      </c>
      <c r="E354" s="4"/>
    </row>
    <row r="355" customFormat="false" ht="12.75" hidden="false" customHeight="false" outlineLevel="0" collapsed="false">
      <c r="A355" s="18" t="s">
        <v>401</v>
      </c>
      <c r="B355" s="18"/>
      <c r="C355" s="19" t="s">
        <v>402</v>
      </c>
      <c r="D355" s="19" t="s">
        <v>403</v>
      </c>
      <c r="E355" s="20" t="n">
        <v>2.3</v>
      </c>
      <c r="F355" s="21"/>
      <c r="G355" s="22" t="s">
        <v>404</v>
      </c>
    </row>
    <row r="356" customFormat="false" ht="12.75" hidden="false" customHeight="false" outlineLevel="0" collapsed="false">
      <c r="A356" s="18" t="s">
        <v>401</v>
      </c>
      <c r="C356" s="19" t="s">
        <v>405</v>
      </c>
      <c r="D356" s="19" t="s">
        <v>406</v>
      </c>
      <c r="E356" s="24" t="n">
        <v>2.7</v>
      </c>
      <c r="F356" s="58"/>
      <c r="G356" s="22" t="s">
        <v>404</v>
      </c>
      <c r="H356" s="1"/>
      <c r="I356" s="1"/>
      <c r="J356" s="1"/>
    </row>
    <row r="357" customFormat="false" ht="12.75" hidden="false" customHeight="false" outlineLevel="0" collapsed="false">
      <c r="A357" s="18" t="s">
        <v>401</v>
      </c>
      <c r="C357" s="19" t="s">
        <v>407</v>
      </c>
      <c r="D357" s="19" t="s">
        <v>408</v>
      </c>
      <c r="E357" s="24" t="n">
        <v>2.8</v>
      </c>
      <c r="F357" s="58"/>
      <c r="G357" s="22" t="s">
        <v>404</v>
      </c>
      <c r="H357" s="1"/>
      <c r="I357" s="1"/>
      <c r="J357" s="1"/>
    </row>
    <row r="358" customFormat="false" ht="12.75" hidden="false" customHeight="false" outlineLevel="0" collapsed="false">
      <c r="A358" s="18" t="s">
        <v>401</v>
      </c>
      <c r="C358" s="19" t="s">
        <v>409</v>
      </c>
      <c r="D358" s="19" t="s">
        <v>408</v>
      </c>
      <c r="E358" s="24" t="n">
        <v>2.9</v>
      </c>
      <c r="F358" s="58"/>
      <c r="G358" s="22" t="s">
        <v>404</v>
      </c>
      <c r="H358" s="1"/>
      <c r="I358" s="1"/>
      <c r="J358" s="1"/>
    </row>
    <row r="360" customFormat="false" ht="18" hidden="false" customHeight="false" outlineLevel="0" collapsed="false">
      <c r="C360" s="15" t="s">
        <v>410</v>
      </c>
      <c r="D360" s="11" t="s">
        <v>1</v>
      </c>
      <c r="E360" s="1"/>
      <c r="F360" s="59"/>
      <c r="G360" s="1"/>
      <c r="H360" s="1"/>
      <c r="I360" s="1"/>
      <c r="J360" s="1"/>
    </row>
    <row r="361" customFormat="false" ht="12.75" hidden="false" customHeight="false" outlineLevel="0" collapsed="false">
      <c r="C361" s="27" t="s">
        <v>411</v>
      </c>
      <c r="D361" s="27" t="s">
        <v>13</v>
      </c>
      <c r="E361" s="49"/>
      <c r="F361" s="60"/>
      <c r="G361" s="49"/>
      <c r="H361" s="30" t="s">
        <v>61</v>
      </c>
      <c r="I361" s="44" t="n">
        <f aca="false">5.45/2</f>
        <v>2.725</v>
      </c>
      <c r="J361" s="30" t="s">
        <v>112</v>
      </c>
    </row>
    <row r="362" customFormat="false" ht="12.75" hidden="false" customHeight="false" outlineLevel="0" collapsed="false">
      <c r="A362" s="1" t="s">
        <v>410</v>
      </c>
      <c r="C362" s="27" t="s">
        <v>412</v>
      </c>
      <c r="D362" s="27" t="s">
        <v>13</v>
      </c>
      <c r="E362" s="49"/>
      <c r="F362" s="60"/>
      <c r="G362" s="49"/>
      <c r="H362" s="30" t="s">
        <v>61</v>
      </c>
      <c r="I362" s="44" t="n">
        <f aca="false">5.95/2.55</f>
        <v>2.33333333333333</v>
      </c>
      <c r="J362" s="30" t="s">
        <v>112</v>
      </c>
    </row>
    <row r="363" customFormat="false" ht="12.75" hidden="false" customHeight="false" outlineLevel="0" collapsed="false">
      <c r="A363" s="1" t="s">
        <v>410</v>
      </c>
      <c r="C363" s="27" t="s">
        <v>413</v>
      </c>
      <c r="D363" s="27" t="s">
        <v>13</v>
      </c>
      <c r="E363" s="49"/>
      <c r="F363" s="60"/>
      <c r="G363" s="49"/>
      <c r="H363" s="30" t="s">
        <v>168</v>
      </c>
      <c r="I363" s="44" t="n">
        <f aca="false">6.95/2</f>
        <v>3.475</v>
      </c>
      <c r="J363" s="30" t="s">
        <v>112</v>
      </c>
    </row>
    <row r="364" customFormat="false" ht="12.75" hidden="false" customHeight="false" outlineLevel="0" collapsed="false">
      <c r="A364" s="1" t="s">
        <v>410</v>
      </c>
    </row>
    <row r="366" customFormat="false" ht="18" hidden="false" customHeight="false" outlineLevel="0" collapsed="false">
      <c r="C366" s="15" t="s">
        <v>414</v>
      </c>
      <c r="D366" s="11" t="s">
        <v>1</v>
      </c>
      <c r="E366" s="1"/>
      <c r="F366" s="59"/>
      <c r="G366" s="1"/>
      <c r="H366" s="1"/>
      <c r="I366" s="1"/>
      <c r="J366" s="1"/>
    </row>
    <row r="367" customFormat="false" ht="12.75" hidden="false" customHeight="false" outlineLevel="0" collapsed="false">
      <c r="A367" s="1" t="s">
        <v>414</v>
      </c>
      <c r="C367" s="27" t="s">
        <v>415</v>
      </c>
      <c r="D367" s="27" t="s">
        <v>13</v>
      </c>
      <c r="E367" s="49"/>
      <c r="F367" s="60"/>
      <c r="G367" s="49"/>
      <c r="H367" s="30" t="s">
        <v>61</v>
      </c>
      <c r="I367" s="44" t="n">
        <f aca="false">8.99/0.5</f>
        <v>17.98</v>
      </c>
      <c r="J367" s="30" t="s">
        <v>169</v>
      </c>
    </row>
    <row r="368" customFormat="false" ht="12.75" hidden="false" customHeight="false" outlineLevel="0" collapsed="false">
      <c r="A368" s="1" t="s">
        <v>414</v>
      </c>
      <c r="C368" s="27" t="s">
        <v>416</v>
      </c>
      <c r="D368" s="49" t="s">
        <v>88</v>
      </c>
      <c r="E368" s="49"/>
      <c r="F368" s="60"/>
      <c r="G368" s="49"/>
      <c r="H368" s="30" t="s">
        <v>168</v>
      </c>
      <c r="I368" s="44" t="n">
        <f aca="false">1.95/0.5</f>
        <v>3.9</v>
      </c>
      <c r="J368" s="30" t="s">
        <v>169</v>
      </c>
    </row>
    <row r="369" customFormat="false" ht="12.75" hidden="false" customHeight="false" outlineLevel="0" collapsed="false">
      <c r="A369" s="1" t="s">
        <v>414</v>
      </c>
      <c r="C369" s="27" t="s">
        <v>417</v>
      </c>
      <c r="D369" s="27" t="s">
        <v>193</v>
      </c>
      <c r="E369" s="49"/>
      <c r="F369" s="60"/>
      <c r="G369" s="49"/>
      <c r="H369" s="30" t="s">
        <v>168</v>
      </c>
      <c r="I369" s="44" t="n">
        <f aca="false">2.15/0.5</f>
        <v>4.3</v>
      </c>
      <c r="J369" s="30" t="s">
        <v>169</v>
      </c>
    </row>
    <row r="370" customFormat="false" ht="12.75" hidden="false" customHeight="false" outlineLevel="0" collapsed="false">
      <c r="A370" s="1" t="s">
        <v>414</v>
      </c>
      <c r="C370" s="27" t="s">
        <v>418</v>
      </c>
      <c r="D370" s="27" t="s">
        <v>79</v>
      </c>
      <c r="E370" s="49"/>
      <c r="F370" s="60"/>
      <c r="G370" s="49"/>
      <c r="H370" s="30" t="s">
        <v>168</v>
      </c>
      <c r="I370" s="44" t="n">
        <f aca="false">1.99/0.5</f>
        <v>3.98</v>
      </c>
      <c r="J370" s="30" t="s">
        <v>169</v>
      </c>
    </row>
    <row r="371" customFormat="false" ht="12.75" hidden="false" customHeight="false" outlineLevel="0" collapsed="false">
      <c r="A371" s="1" t="s">
        <v>414</v>
      </c>
      <c r="C371" s="27" t="s">
        <v>419</v>
      </c>
      <c r="D371" s="27" t="s">
        <v>13</v>
      </c>
      <c r="E371" s="49"/>
      <c r="F371" s="60"/>
      <c r="G371" s="49"/>
      <c r="H371" s="30" t="s">
        <v>168</v>
      </c>
      <c r="I371" s="44" t="n">
        <f aca="false">7.49/0.5</f>
        <v>14.98</v>
      </c>
      <c r="J371" s="30" t="s">
        <v>169</v>
      </c>
    </row>
    <row r="373" customFormat="false" ht="18" hidden="false" customHeight="false" outlineLevel="0" collapsed="false">
      <c r="C373" s="15" t="s">
        <v>420</v>
      </c>
      <c r="D373" s="11" t="s">
        <v>1</v>
      </c>
    </row>
    <row r="374" customFormat="false" ht="12.75" hidden="false" customHeight="false" outlineLevel="0" collapsed="false">
      <c r="A374" s="1" t="s">
        <v>420</v>
      </c>
      <c r="C374" s="27" t="s">
        <v>421</v>
      </c>
      <c r="D374" s="27" t="s">
        <v>79</v>
      </c>
      <c r="E374" s="27"/>
      <c r="F374" s="29"/>
      <c r="G374" s="27"/>
      <c r="H374" s="30" t="s">
        <v>61</v>
      </c>
      <c r="I374" s="44" t="n">
        <v>1.99</v>
      </c>
      <c r="J374" s="30" t="s">
        <v>40</v>
      </c>
    </row>
    <row r="375" customFormat="false" ht="12.75" hidden="false" customHeight="false" outlineLevel="0" collapsed="false">
      <c r="A375" s="1" t="s">
        <v>420</v>
      </c>
      <c r="C375" s="27" t="s">
        <v>422</v>
      </c>
      <c r="D375" s="49" t="s">
        <v>88</v>
      </c>
      <c r="E375" s="27"/>
      <c r="F375" s="29"/>
      <c r="G375" s="27"/>
      <c r="H375" s="30" t="s">
        <v>61</v>
      </c>
      <c r="I375" s="44" t="n">
        <v>1.95</v>
      </c>
      <c r="J375" s="30" t="s">
        <v>40</v>
      </c>
    </row>
    <row r="376" customFormat="false" ht="12.75" hidden="false" customHeight="false" outlineLevel="0" collapsed="false">
      <c r="A376" s="1" t="s">
        <v>420</v>
      </c>
      <c r="C376" s="27" t="s">
        <v>423</v>
      </c>
      <c r="D376" s="27" t="s">
        <v>13</v>
      </c>
      <c r="E376" s="27"/>
      <c r="F376" s="29"/>
      <c r="G376" s="27"/>
      <c r="H376" s="30" t="s">
        <v>61</v>
      </c>
      <c r="I376" s="44" t="n">
        <v>2.99</v>
      </c>
      <c r="J376" s="30" t="s">
        <v>40</v>
      </c>
    </row>
    <row r="377" customFormat="false" ht="12.75" hidden="false" customHeight="false" outlineLevel="0" collapsed="false">
      <c r="A377" s="1" t="s">
        <v>420</v>
      </c>
      <c r="C377" s="27" t="s">
        <v>424</v>
      </c>
      <c r="D377" s="27" t="s">
        <v>13</v>
      </c>
      <c r="E377" s="27"/>
      <c r="F377" s="29"/>
      <c r="G377" s="27"/>
      <c r="H377" s="30" t="s">
        <v>61</v>
      </c>
      <c r="I377" s="44" t="n">
        <v>2.99</v>
      </c>
      <c r="J377" s="30" t="s">
        <v>40</v>
      </c>
    </row>
    <row r="378" customFormat="false" ht="12.75" hidden="false" customHeight="false" outlineLevel="0" collapsed="false">
      <c r="A378" s="1" t="s">
        <v>420</v>
      </c>
      <c r="C378" s="27" t="s">
        <v>425</v>
      </c>
      <c r="D378" s="27" t="s">
        <v>13</v>
      </c>
      <c r="E378" s="27"/>
      <c r="F378" s="29"/>
      <c r="G378" s="27"/>
      <c r="H378" s="30" t="s">
        <v>61</v>
      </c>
      <c r="I378" s="44" t="n">
        <v>2.95</v>
      </c>
      <c r="J378" s="30" t="s">
        <v>40</v>
      </c>
    </row>
    <row r="379" customFormat="false" ht="12.75" hidden="false" customHeight="false" outlineLevel="0" collapsed="false">
      <c r="A379" s="1" t="s">
        <v>420</v>
      </c>
      <c r="C379" s="27" t="s">
        <v>426</v>
      </c>
      <c r="D379" s="27" t="s">
        <v>193</v>
      </c>
      <c r="E379" s="27"/>
      <c r="F379" s="29"/>
      <c r="G379" s="27"/>
      <c r="H379" s="30" t="s">
        <v>61</v>
      </c>
      <c r="I379" s="44" t="n">
        <v>1.95</v>
      </c>
      <c r="J379" s="30" t="s">
        <v>40</v>
      </c>
    </row>
    <row r="380" customFormat="false" ht="12.75" hidden="false" customHeight="false" outlineLevel="0" collapsed="false">
      <c r="A380" s="1" t="s">
        <v>420</v>
      </c>
      <c r="C380" s="27" t="s">
        <v>427</v>
      </c>
      <c r="D380" s="27" t="s">
        <v>193</v>
      </c>
      <c r="E380" s="27"/>
      <c r="F380" s="29"/>
      <c r="G380" s="27"/>
      <c r="H380" s="30" t="s">
        <v>61</v>
      </c>
      <c r="I380" s="44" t="n">
        <v>0.56</v>
      </c>
      <c r="J380" s="30" t="s">
        <v>40</v>
      </c>
    </row>
    <row r="381" customFormat="false" ht="12.75" hidden="false" customHeight="false" outlineLevel="0" collapsed="false">
      <c r="A381" s="1" t="s">
        <v>420</v>
      </c>
      <c r="C381" s="27" t="s">
        <v>428</v>
      </c>
      <c r="D381" s="27" t="s">
        <v>20</v>
      </c>
      <c r="E381" s="27"/>
      <c r="F381" s="29"/>
      <c r="G381" s="27"/>
      <c r="H381" s="30" t="s">
        <v>61</v>
      </c>
      <c r="I381" s="44" t="n">
        <v>0.51</v>
      </c>
      <c r="J381" s="30" t="s">
        <v>40</v>
      </c>
    </row>
    <row r="382" customFormat="false" ht="12.75" hidden="false" customHeight="false" outlineLevel="0" collapsed="false">
      <c r="A382" s="1" t="s">
        <v>420</v>
      </c>
      <c r="C382" s="27" t="s">
        <v>429</v>
      </c>
      <c r="D382" s="27" t="s">
        <v>334</v>
      </c>
      <c r="E382" s="27"/>
      <c r="F382" s="29"/>
      <c r="G382" s="27"/>
      <c r="H382" s="30" t="s">
        <v>61</v>
      </c>
      <c r="I382" s="44" t="n">
        <v>0.63</v>
      </c>
      <c r="J382" s="30" t="s">
        <v>40</v>
      </c>
    </row>
    <row r="383" customFormat="false" ht="12.75" hidden="false" customHeight="false" outlineLevel="0" collapsed="false">
      <c r="A383" s="1" t="s">
        <v>420</v>
      </c>
      <c r="C383" s="27" t="s">
        <v>430</v>
      </c>
      <c r="D383" s="27" t="s">
        <v>49</v>
      </c>
      <c r="E383" s="27"/>
      <c r="F383" s="29"/>
      <c r="G383" s="27"/>
      <c r="H383" s="30" t="s">
        <v>61</v>
      </c>
      <c r="I383" s="44" t="n">
        <v>0.51</v>
      </c>
      <c r="J383" s="30" t="s">
        <v>40</v>
      </c>
    </row>
    <row r="384" customFormat="false" ht="12.75" hidden="false" customHeight="false" outlineLevel="0" collapsed="false">
      <c r="A384" s="1" t="s">
        <v>420</v>
      </c>
      <c r="C384" s="27" t="s">
        <v>431</v>
      </c>
      <c r="D384" s="27" t="s">
        <v>13</v>
      </c>
      <c r="E384" s="27"/>
      <c r="F384" s="29"/>
      <c r="G384" s="27"/>
      <c r="H384" s="30" t="s">
        <v>61</v>
      </c>
      <c r="I384" s="44" t="n">
        <v>1.45</v>
      </c>
      <c r="J384" s="30" t="s">
        <v>40</v>
      </c>
    </row>
    <row r="385" customFormat="false" ht="12.75" hidden="false" customHeight="false" outlineLevel="0" collapsed="false">
      <c r="A385" s="1" t="s">
        <v>420</v>
      </c>
      <c r="C385" s="27" t="s">
        <v>432</v>
      </c>
      <c r="D385" s="27" t="s">
        <v>16</v>
      </c>
      <c r="E385" s="27"/>
      <c r="F385" s="29"/>
      <c r="G385" s="27"/>
      <c r="H385" s="30" t="s">
        <v>61</v>
      </c>
      <c r="I385" s="44" t="n">
        <v>0.51</v>
      </c>
      <c r="J385" s="30" t="s">
        <v>40</v>
      </c>
    </row>
    <row r="386" customFormat="false" ht="12.75" hidden="false" customHeight="false" outlineLevel="0" collapsed="false">
      <c r="A386" s="1" t="s">
        <v>420</v>
      </c>
      <c r="C386" s="27" t="s">
        <v>433</v>
      </c>
      <c r="D386" s="27" t="s">
        <v>26</v>
      </c>
      <c r="E386" s="27"/>
      <c r="F386" s="29"/>
      <c r="G386" s="27"/>
      <c r="H386" s="30" t="s">
        <v>61</v>
      </c>
      <c r="I386" s="44" t="n">
        <v>0.51</v>
      </c>
      <c r="J386" s="30" t="s">
        <v>40</v>
      </c>
    </row>
    <row r="387" customFormat="false" ht="12.75" hidden="false" customHeight="false" outlineLevel="0" collapsed="false">
      <c r="A387" s="1" t="s">
        <v>420</v>
      </c>
      <c r="C387" s="27" t="s">
        <v>434</v>
      </c>
      <c r="D387" s="27" t="s">
        <v>53</v>
      </c>
      <c r="E387" s="27"/>
      <c r="F387" s="29"/>
      <c r="G387" s="27"/>
      <c r="H387" s="30" t="s">
        <v>61</v>
      </c>
      <c r="I387" s="44" t="n">
        <v>0.71</v>
      </c>
      <c r="J387" s="30" t="s">
        <v>40</v>
      </c>
    </row>
    <row r="388" customFormat="false" ht="12.75" hidden="false" customHeight="false" outlineLevel="0" collapsed="false">
      <c r="A388" s="1" t="s">
        <v>420</v>
      </c>
      <c r="C388" s="27" t="s">
        <v>435</v>
      </c>
      <c r="D388" s="27" t="s">
        <v>436</v>
      </c>
      <c r="E388" s="27"/>
      <c r="F388" s="29"/>
      <c r="G388" s="27"/>
      <c r="H388" s="30" t="s">
        <v>61</v>
      </c>
      <c r="I388" s="44" t="n">
        <v>0.51</v>
      </c>
      <c r="J388" s="30" t="s">
        <v>40</v>
      </c>
    </row>
    <row r="390" customFormat="false" ht="18" hidden="false" customHeight="false" outlineLevel="0" collapsed="false">
      <c r="C390" s="15" t="s">
        <v>437</v>
      </c>
      <c r="D390" s="11" t="s">
        <v>1</v>
      </c>
      <c r="J390" s="1"/>
    </row>
    <row r="391" customFormat="false" ht="12.75" hidden="false" customHeight="false" outlineLevel="0" collapsed="false">
      <c r="A391" s="1" t="s">
        <v>438</v>
      </c>
      <c r="C391" s="27" t="s">
        <v>439</v>
      </c>
      <c r="D391" s="27" t="s">
        <v>77</v>
      </c>
      <c r="E391" s="27"/>
      <c r="F391" s="29"/>
      <c r="G391" s="27"/>
      <c r="H391" s="30" t="s">
        <v>61</v>
      </c>
      <c r="I391" s="44" t="n">
        <f aca="false">1.4/0.8</f>
        <v>1.75</v>
      </c>
      <c r="J391" s="30" t="s">
        <v>40</v>
      </c>
    </row>
    <row r="392" customFormat="false" ht="12.75" hidden="false" customHeight="false" outlineLevel="0" collapsed="false">
      <c r="A392" s="1" t="s">
        <v>438</v>
      </c>
      <c r="C392" s="27" t="s">
        <v>440</v>
      </c>
      <c r="D392" s="27" t="s">
        <v>13</v>
      </c>
      <c r="E392" s="27"/>
      <c r="F392" s="29"/>
      <c r="G392" s="27"/>
      <c r="H392" s="30" t="s">
        <v>61</v>
      </c>
      <c r="I392" s="44" t="n">
        <f aca="false">2/0.9</f>
        <v>2.22222222222222</v>
      </c>
      <c r="J392" s="30" t="s">
        <v>40</v>
      </c>
    </row>
    <row r="393" customFormat="false" ht="12.75" hidden="false" customHeight="false" outlineLevel="0" collapsed="false">
      <c r="A393" s="1" t="s">
        <v>438</v>
      </c>
      <c r="C393" s="27" t="s">
        <v>441</v>
      </c>
      <c r="D393" s="27" t="s">
        <v>51</v>
      </c>
      <c r="E393" s="27"/>
      <c r="F393" s="29"/>
      <c r="G393" s="27"/>
      <c r="H393" s="30" t="s">
        <v>61</v>
      </c>
      <c r="I393" s="44" t="n">
        <f aca="false">0.9/0.9</f>
        <v>1</v>
      </c>
      <c r="J393" s="30" t="s">
        <v>40</v>
      </c>
    </row>
    <row r="394" customFormat="false" ht="12.75" hidden="false" customHeight="false" outlineLevel="0" collapsed="false">
      <c r="A394" s="1" t="s">
        <v>438</v>
      </c>
      <c r="C394" s="27" t="s">
        <v>442</v>
      </c>
      <c r="D394" s="27" t="s">
        <v>13</v>
      </c>
      <c r="E394" s="27"/>
      <c r="F394" s="29"/>
      <c r="G394" s="27"/>
      <c r="H394" s="30" t="s">
        <v>61</v>
      </c>
      <c r="I394" s="44" t="n">
        <f aca="false">1.5/0.8</f>
        <v>1.875</v>
      </c>
      <c r="J394" s="30" t="s">
        <v>40</v>
      </c>
    </row>
    <row r="395" customFormat="false" ht="12.75" hidden="false" customHeight="false" outlineLevel="0" collapsed="false">
      <c r="A395" s="1" t="s">
        <v>443</v>
      </c>
      <c r="C395" s="27" t="s">
        <v>444</v>
      </c>
      <c r="D395" s="27" t="s">
        <v>20</v>
      </c>
      <c r="E395" s="27"/>
      <c r="F395" s="29"/>
      <c r="G395" s="27"/>
      <c r="H395" s="30" t="s">
        <v>168</v>
      </c>
      <c r="I395" s="44" t="n">
        <f aca="false">92/100</f>
        <v>0.92</v>
      </c>
      <c r="J395" s="30" t="s">
        <v>40</v>
      </c>
    </row>
    <row r="396" customFormat="false" ht="12.75" hidden="false" customHeight="false" outlineLevel="0" collapsed="false">
      <c r="A396" s="1" t="s">
        <v>445</v>
      </c>
      <c r="C396" s="27" t="s">
        <v>446</v>
      </c>
      <c r="D396" s="27" t="s">
        <v>13</v>
      </c>
      <c r="E396" s="27"/>
      <c r="F396" s="29"/>
      <c r="G396" s="27"/>
      <c r="H396" s="30" t="s">
        <v>168</v>
      </c>
      <c r="I396" s="44" t="n">
        <f aca="false">1.5/0.9</f>
        <v>1.66666666666667</v>
      </c>
      <c r="J396" s="30" t="s">
        <v>40</v>
      </c>
    </row>
    <row r="398" customFormat="false" ht="18" hidden="false" customHeight="false" outlineLevel="0" collapsed="false">
      <c r="C398" s="15" t="s">
        <v>383</v>
      </c>
      <c r="D398" s="11" t="s">
        <v>1</v>
      </c>
    </row>
    <row r="399" customFormat="false" ht="12.75" hidden="false" customHeight="false" outlineLevel="0" collapsed="false">
      <c r="A399" s="1" t="s">
        <v>57</v>
      </c>
      <c r="C399" s="19" t="s">
        <v>384</v>
      </c>
      <c r="D399" s="19" t="s">
        <v>20</v>
      </c>
      <c r="E399" s="20" t="n">
        <v>2.1</v>
      </c>
      <c r="F399" s="21" t="n">
        <v>0.07</v>
      </c>
      <c r="G399" s="24" t="s">
        <v>385</v>
      </c>
    </row>
    <row r="400" customFormat="false" ht="12.75" hidden="false" customHeight="false" outlineLevel="0" collapsed="false">
      <c r="A400" s="1" t="s">
        <v>383</v>
      </c>
      <c r="C400" s="19" t="s">
        <v>386</v>
      </c>
      <c r="D400" s="19" t="s">
        <v>88</v>
      </c>
      <c r="E400" s="20" t="n">
        <v>2.5</v>
      </c>
      <c r="F400" s="21" t="n">
        <v>0.07</v>
      </c>
      <c r="G400" s="24" t="s">
        <v>385</v>
      </c>
    </row>
    <row r="401" customFormat="false" ht="12.75" hidden="false" customHeight="false" outlineLevel="0" collapsed="false">
      <c r="A401" s="1" t="s">
        <v>383</v>
      </c>
      <c r="C401" s="19" t="s">
        <v>387</v>
      </c>
      <c r="D401" s="19" t="s">
        <v>16</v>
      </c>
      <c r="E401" s="20" t="n">
        <v>2.5</v>
      </c>
      <c r="F401" s="21" t="n">
        <v>0.07</v>
      </c>
      <c r="G401" s="24" t="s">
        <v>385</v>
      </c>
    </row>
    <row r="402" customFormat="false" ht="12.75" hidden="false" customHeight="false" outlineLevel="0" collapsed="false">
      <c r="A402" s="1" t="s">
        <v>383</v>
      </c>
      <c r="C402" s="19" t="s">
        <v>388</v>
      </c>
      <c r="D402" s="19" t="s">
        <v>26</v>
      </c>
      <c r="E402" s="20" t="n">
        <v>2.5</v>
      </c>
      <c r="F402" s="21" t="n">
        <v>0.07</v>
      </c>
      <c r="G402" s="24" t="s">
        <v>385</v>
      </c>
    </row>
    <row r="403" customFormat="false" ht="12.75" hidden="false" customHeight="false" outlineLevel="0" collapsed="false">
      <c r="A403" s="1" t="s">
        <v>383</v>
      </c>
      <c r="C403" s="19" t="s">
        <v>389</v>
      </c>
      <c r="D403" s="19" t="s">
        <v>390</v>
      </c>
      <c r="E403" s="20" t="n">
        <v>2.5</v>
      </c>
      <c r="F403" s="21" t="n">
        <v>0.07</v>
      </c>
      <c r="G403" s="24" t="s">
        <v>385</v>
      </c>
    </row>
    <row r="405" customFormat="false" ht="18" hidden="false" customHeight="false" outlineLevel="0" collapsed="false">
      <c r="C405" s="15" t="s">
        <v>447</v>
      </c>
      <c r="D405" s="11" t="s">
        <v>1</v>
      </c>
      <c r="J405" s="1"/>
    </row>
    <row r="406" customFormat="false" ht="12.75" hidden="false" customHeight="false" outlineLevel="0" collapsed="false">
      <c r="A406" s="18" t="s">
        <v>448</v>
      </c>
      <c r="C406" s="61" t="s">
        <v>449</v>
      </c>
      <c r="D406" s="61" t="s">
        <v>13</v>
      </c>
      <c r="E406" s="20" t="n">
        <v>1.9</v>
      </c>
      <c r="F406" s="21" t="n">
        <v>18</v>
      </c>
      <c r="G406" s="62" t="s">
        <v>450</v>
      </c>
    </row>
    <row r="407" customFormat="false" ht="12.75" hidden="false" customHeight="false" outlineLevel="0" collapsed="false">
      <c r="A407" s="18" t="s">
        <v>448</v>
      </c>
      <c r="C407" s="61" t="s">
        <v>451</v>
      </c>
      <c r="D407" s="61" t="s">
        <v>77</v>
      </c>
      <c r="E407" s="20" t="n">
        <v>2.3</v>
      </c>
      <c r="F407" s="21" t="n">
        <v>5.4</v>
      </c>
      <c r="G407" s="62" t="s">
        <v>450</v>
      </c>
    </row>
    <row r="408" customFormat="false" ht="12.75" hidden="false" customHeight="false" outlineLevel="0" collapsed="false">
      <c r="A408" s="18" t="s">
        <v>448</v>
      </c>
      <c r="C408" s="61" t="s">
        <v>452</v>
      </c>
      <c r="D408" s="19" t="s">
        <v>20</v>
      </c>
      <c r="E408" s="20" t="n">
        <v>2.4</v>
      </c>
      <c r="F408" s="21" t="n">
        <v>1.98</v>
      </c>
      <c r="G408" s="62" t="s">
        <v>450</v>
      </c>
    </row>
    <row r="409" customFormat="false" ht="12.75" hidden="false" customHeight="false" outlineLevel="0" collapsed="false">
      <c r="A409" s="18" t="s">
        <v>448</v>
      </c>
      <c r="C409" s="61" t="s">
        <v>453</v>
      </c>
      <c r="D409" s="61" t="s">
        <v>13</v>
      </c>
      <c r="E409" s="20" t="n">
        <v>2.4</v>
      </c>
      <c r="F409" s="21" t="n">
        <v>36</v>
      </c>
      <c r="G409" s="62" t="s">
        <v>450</v>
      </c>
    </row>
    <row r="410" customFormat="false" ht="12.75" hidden="false" customHeight="false" outlineLevel="0" collapsed="false">
      <c r="A410" s="18" t="s">
        <v>448</v>
      </c>
      <c r="C410" s="19" t="s">
        <v>454</v>
      </c>
      <c r="D410" s="23" t="s">
        <v>18</v>
      </c>
      <c r="E410" s="24" t="n">
        <v>2.5</v>
      </c>
      <c r="F410" s="54" t="n">
        <v>1.98</v>
      </c>
      <c r="G410" s="24" t="s">
        <v>450</v>
      </c>
    </row>
    <row r="411" customFormat="false" ht="12.75" hidden="false" customHeight="false" outlineLevel="0" collapsed="false">
      <c r="A411" s="18" t="s">
        <v>448</v>
      </c>
      <c r="C411" s="61" t="s">
        <v>455</v>
      </c>
      <c r="D411" s="61" t="s">
        <v>13</v>
      </c>
      <c r="E411" s="20" t="n">
        <v>2.5</v>
      </c>
      <c r="F411" s="21" t="n">
        <v>5.5</v>
      </c>
      <c r="G411" s="62" t="s">
        <v>450</v>
      </c>
    </row>
    <row r="413" customFormat="false" ht="18" hidden="false" customHeight="false" outlineLevel="0" collapsed="false">
      <c r="A413" s="18"/>
      <c r="C413" s="15" t="s">
        <v>456</v>
      </c>
      <c r="D413" s="11" t="s">
        <v>1</v>
      </c>
    </row>
    <row r="414" customFormat="false" ht="12.75" hidden="false" customHeight="false" outlineLevel="0" collapsed="false">
      <c r="A414" s="18" t="s">
        <v>457</v>
      </c>
      <c r="C414" s="61" t="s">
        <v>458</v>
      </c>
      <c r="D414" s="19" t="s">
        <v>88</v>
      </c>
      <c r="E414" s="20" t="n">
        <v>1.8</v>
      </c>
      <c r="F414" s="21" t="n">
        <v>0.13</v>
      </c>
      <c r="G414" s="62" t="s">
        <v>385</v>
      </c>
    </row>
    <row r="415" customFormat="false" ht="12.75" hidden="false" customHeight="false" outlineLevel="0" collapsed="false">
      <c r="A415" s="18" t="s">
        <v>457</v>
      </c>
      <c r="C415" s="61" t="s">
        <v>459</v>
      </c>
      <c r="D415" s="61" t="s">
        <v>13</v>
      </c>
      <c r="E415" s="20" t="n">
        <v>1.8</v>
      </c>
      <c r="F415" s="21" t="n">
        <v>0.66</v>
      </c>
      <c r="G415" s="62" t="s">
        <v>385</v>
      </c>
    </row>
    <row r="416" customFormat="false" ht="12.75" hidden="false" customHeight="false" outlineLevel="0" collapsed="false">
      <c r="A416" s="18" t="s">
        <v>457</v>
      </c>
      <c r="C416" s="61" t="s">
        <v>460</v>
      </c>
      <c r="D416" s="61" t="s">
        <v>13</v>
      </c>
      <c r="E416" s="20" t="n">
        <v>2</v>
      </c>
      <c r="F416" s="21" t="n">
        <v>1.33</v>
      </c>
      <c r="G416" s="62" t="s">
        <v>385</v>
      </c>
    </row>
    <row r="417" customFormat="false" ht="12.75" hidden="false" customHeight="false" outlineLevel="0" collapsed="false">
      <c r="A417" s="18" t="s">
        <v>457</v>
      </c>
      <c r="C417" s="61" t="s">
        <v>461</v>
      </c>
      <c r="D417" s="61" t="s">
        <v>13</v>
      </c>
      <c r="E417" s="20" t="n">
        <v>2</v>
      </c>
      <c r="F417" s="21" t="n">
        <v>1.02</v>
      </c>
      <c r="G417" s="62" t="s">
        <v>385</v>
      </c>
    </row>
    <row r="418" customFormat="false" ht="12.75" hidden="false" customHeight="false" outlineLevel="0" collapsed="false">
      <c r="A418" s="18" t="s">
        <v>457</v>
      </c>
      <c r="C418" s="61" t="s">
        <v>462</v>
      </c>
      <c r="D418" s="61" t="s">
        <v>13</v>
      </c>
      <c r="E418" s="20" t="n">
        <v>2</v>
      </c>
      <c r="F418" s="21" t="n">
        <v>1.25</v>
      </c>
      <c r="G418" s="62" t="s">
        <v>385</v>
      </c>
    </row>
    <row r="419" customFormat="false" ht="12.75" hidden="false" customHeight="false" outlineLevel="0" collapsed="false">
      <c r="A419" s="18" t="s">
        <v>457</v>
      </c>
      <c r="C419" s="61" t="s">
        <v>463</v>
      </c>
      <c r="D419" s="61" t="s">
        <v>13</v>
      </c>
      <c r="E419" s="20" t="n">
        <v>2.1</v>
      </c>
      <c r="F419" s="21" t="n">
        <v>0.65</v>
      </c>
      <c r="G419" s="62" t="s">
        <v>385</v>
      </c>
    </row>
    <row r="420" customFormat="false" ht="12.75" hidden="false" customHeight="false" outlineLevel="0" collapsed="false">
      <c r="A420" s="18" t="s">
        <v>457</v>
      </c>
      <c r="C420" s="61" t="s">
        <v>464</v>
      </c>
      <c r="D420" s="61" t="s">
        <v>13</v>
      </c>
      <c r="E420" s="20" t="n">
        <v>2.1</v>
      </c>
      <c r="F420" s="21" t="n">
        <v>0.66</v>
      </c>
      <c r="G420" s="62" t="s">
        <v>385</v>
      </c>
    </row>
    <row r="421" customFormat="false" ht="12.75" hidden="false" customHeight="false" outlineLevel="0" collapsed="false">
      <c r="A421" s="18" t="s">
        <v>457</v>
      </c>
      <c r="C421" s="61" t="s">
        <v>465</v>
      </c>
      <c r="D421" s="61" t="s">
        <v>13</v>
      </c>
      <c r="E421" s="20" t="n">
        <v>2.2</v>
      </c>
      <c r="F421" s="21" t="n">
        <v>0.27</v>
      </c>
      <c r="G421" s="62" t="s">
        <v>385</v>
      </c>
    </row>
    <row r="422" customFormat="false" ht="12.75" hidden="false" customHeight="false" outlineLevel="0" collapsed="false">
      <c r="E422" s="1"/>
      <c r="F422" s="59"/>
      <c r="G422" s="1"/>
    </row>
    <row r="423" customFormat="false" ht="18" hidden="false" customHeight="false" outlineLevel="0" collapsed="false">
      <c r="A423" s="18"/>
      <c r="C423" s="15" t="s">
        <v>466</v>
      </c>
      <c r="D423" s="11" t="s">
        <v>1</v>
      </c>
    </row>
    <row r="424" customFormat="false" ht="12.75" hidden="false" customHeight="false" outlineLevel="0" collapsed="false">
      <c r="A424" s="1" t="s">
        <v>467</v>
      </c>
      <c r="C424" s="61" t="s">
        <v>468</v>
      </c>
      <c r="D424" s="61" t="s">
        <v>13</v>
      </c>
      <c r="E424" s="20" t="n">
        <v>1.9</v>
      </c>
      <c r="F424" s="21" t="n">
        <v>0.36</v>
      </c>
      <c r="G424" s="62" t="s">
        <v>169</v>
      </c>
    </row>
    <row r="425" customFormat="false" ht="12.75" hidden="false" customHeight="false" outlineLevel="0" collapsed="false">
      <c r="A425" s="1" t="s">
        <v>467</v>
      </c>
      <c r="C425" s="61" t="s">
        <v>469</v>
      </c>
      <c r="D425" s="19" t="s">
        <v>20</v>
      </c>
      <c r="E425" s="20" t="n">
        <v>2</v>
      </c>
      <c r="F425" s="21" t="n">
        <v>0.24</v>
      </c>
      <c r="G425" s="62" t="s">
        <v>169</v>
      </c>
    </row>
    <row r="426" customFormat="false" ht="12.75" hidden="false" customHeight="false" outlineLevel="0" collapsed="false">
      <c r="A426" s="1" t="s">
        <v>467</v>
      </c>
      <c r="C426" s="19" t="s">
        <v>470</v>
      </c>
      <c r="D426" s="23" t="s">
        <v>18</v>
      </c>
      <c r="E426" s="24" t="n">
        <v>2.1</v>
      </c>
      <c r="F426" s="54" t="n">
        <v>0.24</v>
      </c>
      <c r="G426" s="24" t="s">
        <v>169</v>
      </c>
    </row>
    <row r="427" customFormat="false" ht="12.75" hidden="false" customHeight="false" outlineLevel="0" collapsed="false">
      <c r="A427" s="1" t="s">
        <v>467</v>
      </c>
      <c r="C427" s="61" t="s">
        <v>471</v>
      </c>
      <c r="D427" s="61" t="s">
        <v>13</v>
      </c>
      <c r="E427" s="20" t="n">
        <v>2.1</v>
      </c>
      <c r="F427" s="21" t="n">
        <v>0.36</v>
      </c>
      <c r="G427" s="62" t="s">
        <v>169</v>
      </c>
    </row>
    <row r="428" customFormat="false" ht="12.75" hidden="false" customHeight="false" outlineLevel="0" collapsed="false">
      <c r="A428" s="1" t="s">
        <v>472</v>
      </c>
      <c r="C428" s="63" t="s">
        <v>473</v>
      </c>
      <c r="D428" s="61" t="s">
        <v>13</v>
      </c>
      <c r="E428" s="20" t="n">
        <v>2.4</v>
      </c>
      <c r="F428" s="21" t="n">
        <v>0.48</v>
      </c>
      <c r="G428" s="62" t="s">
        <v>169</v>
      </c>
    </row>
    <row r="429" customFormat="false" ht="12.75" hidden="false" customHeight="false" outlineLevel="0" collapsed="false">
      <c r="A429" s="1" t="s">
        <v>472</v>
      </c>
      <c r="C429" s="61" t="s">
        <v>474</v>
      </c>
      <c r="D429" s="61" t="s">
        <v>13</v>
      </c>
      <c r="E429" s="20" t="n">
        <v>2.5</v>
      </c>
      <c r="F429" s="21" t="n">
        <v>0.23</v>
      </c>
      <c r="G429" s="62" t="s">
        <v>169</v>
      </c>
    </row>
    <row r="430" customFormat="false" ht="12.75" hidden="false" customHeight="false" outlineLevel="0" collapsed="false">
      <c r="A430" s="1" t="s">
        <v>472</v>
      </c>
      <c r="C430" s="61" t="s">
        <v>475</v>
      </c>
      <c r="D430" s="61" t="s">
        <v>13</v>
      </c>
      <c r="E430" s="20" t="n">
        <v>2.5</v>
      </c>
      <c r="F430" s="21" t="n">
        <v>0.45</v>
      </c>
      <c r="G430" s="62" t="s">
        <v>169</v>
      </c>
    </row>
    <row r="432" customFormat="false" ht="18" hidden="false" customHeight="false" outlineLevel="0" collapsed="false">
      <c r="C432" s="15" t="s">
        <v>476</v>
      </c>
      <c r="D432" s="11" t="s">
        <v>1</v>
      </c>
    </row>
    <row r="433" customFormat="false" ht="12.75" hidden="false" customHeight="false" outlineLevel="0" collapsed="false">
      <c r="A433" s="1" t="s">
        <v>477</v>
      </c>
      <c r="C433" s="61" t="s">
        <v>478</v>
      </c>
      <c r="D433" s="61" t="s">
        <v>13</v>
      </c>
      <c r="E433" s="20" t="n">
        <v>1.7</v>
      </c>
      <c r="F433" s="21" t="n">
        <v>20</v>
      </c>
      <c r="G433" s="62" t="s">
        <v>479</v>
      </c>
    </row>
    <row r="434" customFormat="false" ht="12.75" hidden="false" customHeight="false" outlineLevel="0" collapsed="false">
      <c r="A434" s="1" t="s">
        <v>477</v>
      </c>
      <c r="C434" s="61" t="s">
        <v>480</v>
      </c>
      <c r="D434" s="61" t="s">
        <v>13</v>
      </c>
      <c r="E434" s="20" t="n">
        <v>1.8</v>
      </c>
      <c r="F434" s="21" t="n">
        <v>25</v>
      </c>
      <c r="G434" s="62" t="s">
        <v>479</v>
      </c>
    </row>
    <row r="435" customFormat="false" ht="12.75" hidden="false" customHeight="false" outlineLevel="0" collapsed="false">
      <c r="A435" s="1" t="s">
        <v>477</v>
      </c>
      <c r="C435" s="61" t="s">
        <v>481</v>
      </c>
      <c r="D435" s="61" t="s">
        <v>13</v>
      </c>
      <c r="E435" s="20" t="n">
        <v>1.9</v>
      </c>
      <c r="F435" s="21" t="n">
        <v>25.9</v>
      </c>
      <c r="G435" s="62" t="s">
        <v>479</v>
      </c>
    </row>
    <row r="436" customFormat="false" ht="12.75" hidden="false" customHeight="false" outlineLevel="0" collapsed="false">
      <c r="A436" s="1" t="s">
        <v>477</v>
      </c>
      <c r="C436" s="61" t="s">
        <v>482</v>
      </c>
      <c r="D436" s="61" t="s">
        <v>13</v>
      </c>
      <c r="E436" s="20" t="n">
        <v>1.9</v>
      </c>
      <c r="F436" s="21" t="n">
        <v>20</v>
      </c>
      <c r="G436" s="62" t="s">
        <v>479</v>
      </c>
    </row>
    <row r="437" customFormat="false" ht="12.75" hidden="false" customHeight="false" outlineLevel="0" collapsed="false">
      <c r="A437" s="1" t="s">
        <v>477</v>
      </c>
      <c r="C437" s="61" t="s">
        <v>483</v>
      </c>
      <c r="D437" s="61" t="s">
        <v>13</v>
      </c>
      <c r="E437" s="20" t="n">
        <v>2</v>
      </c>
      <c r="F437" s="21" t="n">
        <v>35</v>
      </c>
      <c r="G437" s="62" t="s">
        <v>479</v>
      </c>
    </row>
    <row r="438" customFormat="false" ht="12.75" hidden="false" customHeight="false" outlineLevel="0" collapsed="false">
      <c r="A438" s="1" t="s">
        <v>477</v>
      </c>
      <c r="C438" s="61" t="s">
        <v>484</v>
      </c>
      <c r="D438" s="61" t="s">
        <v>79</v>
      </c>
      <c r="E438" s="20" t="n">
        <v>2</v>
      </c>
      <c r="F438" s="21" t="n">
        <v>10</v>
      </c>
      <c r="G438" s="62" t="s">
        <v>479</v>
      </c>
    </row>
    <row r="439" customFormat="false" ht="12.75" hidden="false" customHeight="false" outlineLevel="0" collapsed="false">
      <c r="A439" s="1" t="s">
        <v>477</v>
      </c>
      <c r="C439" s="19" t="s">
        <v>485</v>
      </c>
      <c r="D439" s="19" t="s">
        <v>22</v>
      </c>
      <c r="E439" s="24" t="n">
        <v>2.1</v>
      </c>
      <c r="F439" s="21" t="n">
        <v>7</v>
      </c>
      <c r="G439" s="24" t="s">
        <v>479</v>
      </c>
    </row>
    <row r="440" customFormat="false" ht="12.75" hidden="false" customHeight="false" outlineLevel="0" collapsed="false">
      <c r="A440" s="1" t="s">
        <v>477</v>
      </c>
      <c r="C440" s="61" t="s">
        <v>486</v>
      </c>
      <c r="D440" s="61" t="s">
        <v>13</v>
      </c>
      <c r="E440" s="20" t="n">
        <v>2.1</v>
      </c>
      <c r="F440" s="21" t="n">
        <v>22.4</v>
      </c>
      <c r="G440" s="62" t="s">
        <v>479</v>
      </c>
    </row>
    <row r="441" customFormat="false" ht="12.75" hidden="false" customHeight="false" outlineLevel="0" collapsed="false">
      <c r="A441" s="1" t="s">
        <v>477</v>
      </c>
      <c r="C441" s="61" t="s">
        <v>487</v>
      </c>
      <c r="D441" s="61" t="s">
        <v>488</v>
      </c>
      <c r="E441" s="20" t="n">
        <v>2.2</v>
      </c>
      <c r="F441" s="21" t="n">
        <v>20</v>
      </c>
      <c r="G441" s="62" t="s">
        <v>479</v>
      </c>
    </row>
    <row r="442" customFormat="false" ht="12.75" hidden="false" customHeight="false" outlineLevel="0" collapsed="false">
      <c r="A442" s="1" t="s">
        <v>477</v>
      </c>
      <c r="C442" s="61" t="s">
        <v>489</v>
      </c>
      <c r="D442" s="61" t="s">
        <v>490</v>
      </c>
      <c r="E442" s="20" t="n">
        <v>2.2</v>
      </c>
      <c r="F442" s="21" t="n">
        <v>20</v>
      </c>
      <c r="G442" s="62" t="s">
        <v>479</v>
      </c>
    </row>
    <row r="444" customFormat="false" ht="18" hidden="false" customHeight="false" outlineLevel="0" collapsed="false">
      <c r="C444" s="15" t="s">
        <v>491</v>
      </c>
      <c r="D444" s="11" t="s">
        <v>1</v>
      </c>
    </row>
    <row r="445" customFormat="false" ht="12.75" hidden="false" customHeight="false" outlineLevel="0" collapsed="false">
      <c r="A445" s="1" t="s">
        <v>491</v>
      </c>
      <c r="C445" s="27" t="s">
        <v>492</v>
      </c>
      <c r="D445" s="27" t="s">
        <v>26</v>
      </c>
      <c r="E445" s="27"/>
      <c r="F445" s="29"/>
      <c r="G445" s="27"/>
      <c r="H445" s="30" t="s">
        <v>61</v>
      </c>
      <c r="I445" s="44" t="n">
        <v>0.79</v>
      </c>
      <c r="J445" s="30" t="s">
        <v>450</v>
      </c>
    </row>
    <row r="446" customFormat="false" ht="12.75" hidden="false" customHeight="false" outlineLevel="0" collapsed="false">
      <c r="A446" s="1" t="s">
        <v>491</v>
      </c>
      <c r="C446" s="27" t="s">
        <v>493</v>
      </c>
      <c r="D446" s="27" t="s">
        <v>13</v>
      </c>
      <c r="E446" s="27"/>
      <c r="F446" s="29"/>
      <c r="G446" s="27"/>
      <c r="H446" s="30" t="s">
        <v>61</v>
      </c>
      <c r="I446" s="44" t="n">
        <v>1.09</v>
      </c>
      <c r="J446" s="30" t="s">
        <v>450</v>
      </c>
    </row>
    <row r="447" customFormat="false" ht="12.75" hidden="false" customHeight="false" outlineLevel="0" collapsed="false">
      <c r="A447" s="1" t="s">
        <v>491</v>
      </c>
      <c r="C447" s="27" t="s">
        <v>494</v>
      </c>
      <c r="D447" s="27" t="s">
        <v>49</v>
      </c>
      <c r="E447" s="27"/>
      <c r="F447" s="29"/>
      <c r="G447" s="27"/>
      <c r="H447" s="30" t="s">
        <v>61</v>
      </c>
      <c r="I447" s="44" t="n">
        <v>0.79</v>
      </c>
      <c r="J447" s="30" t="s">
        <v>450</v>
      </c>
    </row>
    <row r="448" customFormat="false" ht="12.75" hidden="false" customHeight="false" outlineLevel="0" collapsed="false">
      <c r="A448" s="1" t="s">
        <v>491</v>
      </c>
      <c r="C448" s="27" t="s">
        <v>495</v>
      </c>
      <c r="D448" s="27" t="s">
        <v>16</v>
      </c>
      <c r="E448" s="27"/>
      <c r="F448" s="29"/>
      <c r="G448" s="27"/>
      <c r="H448" s="30" t="s">
        <v>61</v>
      </c>
      <c r="I448" s="44" t="n">
        <v>0.75</v>
      </c>
      <c r="J448" s="30" t="s">
        <v>450</v>
      </c>
    </row>
    <row r="449" customFormat="false" ht="12.75" hidden="false" customHeight="false" outlineLevel="0" collapsed="false">
      <c r="A449" s="1" t="s">
        <v>491</v>
      </c>
      <c r="C449" s="27" t="s">
        <v>496</v>
      </c>
      <c r="D449" s="27" t="s">
        <v>20</v>
      </c>
      <c r="E449" s="27"/>
      <c r="F449" s="29"/>
      <c r="G449" s="27"/>
      <c r="H449" s="30" t="s">
        <v>61</v>
      </c>
      <c r="I449" s="44" t="n">
        <v>0.79</v>
      </c>
      <c r="J449" s="30" t="s">
        <v>450</v>
      </c>
    </row>
    <row r="450" customFormat="false" ht="12.75" hidden="false" customHeight="false" outlineLevel="0" collapsed="false">
      <c r="A450" s="1" t="s">
        <v>491</v>
      </c>
      <c r="C450" s="27" t="s">
        <v>497</v>
      </c>
      <c r="D450" s="27" t="s">
        <v>13</v>
      </c>
      <c r="E450" s="27"/>
      <c r="F450" s="29"/>
      <c r="G450" s="27"/>
      <c r="H450" s="30" t="s">
        <v>61</v>
      </c>
      <c r="I450" s="44" t="n">
        <v>3.29</v>
      </c>
      <c r="J450" s="30" t="s">
        <v>450</v>
      </c>
    </row>
    <row r="451" customFormat="false" ht="12.75" hidden="false" customHeight="false" outlineLevel="0" collapsed="false">
      <c r="A451" s="1" t="s">
        <v>491</v>
      </c>
      <c r="C451" s="27" t="s">
        <v>498</v>
      </c>
      <c r="D451" s="27" t="s">
        <v>13</v>
      </c>
      <c r="E451" s="27"/>
      <c r="F451" s="29"/>
      <c r="G451" s="27"/>
      <c r="H451" s="30" t="s">
        <v>61</v>
      </c>
      <c r="I451" s="44" t="n">
        <v>2.99</v>
      </c>
      <c r="J451" s="30" t="s">
        <v>450</v>
      </c>
    </row>
    <row r="452" customFormat="false" ht="12.75" hidden="false" customHeight="false" outlineLevel="0" collapsed="false">
      <c r="A452" s="1" t="s">
        <v>491</v>
      </c>
      <c r="C452" s="27" t="s">
        <v>499</v>
      </c>
      <c r="D452" s="27" t="s">
        <v>13</v>
      </c>
      <c r="E452" s="27"/>
      <c r="F452" s="29"/>
      <c r="G452" s="27"/>
      <c r="H452" s="30" t="s">
        <v>61</v>
      </c>
      <c r="I452" s="44" t="n">
        <v>2.69</v>
      </c>
      <c r="J452" s="30" t="s">
        <v>450</v>
      </c>
    </row>
    <row r="453" customFormat="false" ht="12.75" hidden="false" customHeight="false" outlineLevel="0" collapsed="false">
      <c r="A453" s="1" t="s">
        <v>491</v>
      </c>
      <c r="C453" s="27" t="s">
        <v>500</v>
      </c>
      <c r="D453" s="27" t="s">
        <v>13</v>
      </c>
      <c r="E453" s="27"/>
      <c r="F453" s="29"/>
      <c r="G453" s="27"/>
      <c r="H453" s="30" t="s">
        <v>168</v>
      </c>
      <c r="I453" s="44" t="n">
        <v>1.35</v>
      </c>
      <c r="J453" s="30" t="s">
        <v>450</v>
      </c>
    </row>
    <row r="455" customFormat="false" ht="18" hidden="false" customHeight="false" outlineLevel="0" collapsed="false">
      <c r="C455" s="15" t="s">
        <v>501</v>
      </c>
      <c r="D455" s="11" t="s">
        <v>1</v>
      </c>
    </row>
    <row r="456" customFormat="false" ht="12.75" hidden="false" customHeight="false" outlineLevel="0" collapsed="false">
      <c r="A456" s="1" t="s">
        <v>501</v>
      </c>
      <c r="C456" s="27" t="s">
        <v>502</v>
      </c>
      <c r="D456" s="27" t="s">
        <v>13</v>
      </c>
      <c r="E456" s="27"/>
      <c r="F456" s="29"/>
      <c r="G456" s="27"/>
      <c r="H456" s="30" t="s">
        <v>61</v>
      </c>
      <c r="I456" s="44" t="n">
        <v>0.87</v>
      </c>
      <c r="J456" s="30" t="s">
        <v>503</v>
      </c>
    </row>
    <row r="457" customFormat="false" ht="12.75" hidden="false" customHeight="false" outlineLevel="0" collapsed="false">
      <c r="A457" s="1" t="s">
        <v>501</v>
      </c>
      <c r="C457" s="27" t="s">
        <v>504</v>
      </c>
      <c r="D457" s="27" t="s">
        <v>13</v>
      </c>
      <c r="E457" s="27"/>
      <c r="F457" s="29"/>
      <c r="G457" s="27"/>
      <c r="H457" s="30" t="s">
        <v>61</v>
      </c>
      <c r="I457" s="44" t="n">
        <v>2</v>
      </c>
      <c r="J457" s="30" t="s">
        <v>503</v>
      </c>
    </row>
    <row r="458" customFormat="false" ht="12.75" hidden="false" customHeight="false" outlineLevel="0" collapsed="false">
      <c r="A458" s="1" t="s">
        <v>501</v>
      </c>
      <c r="C458" s="27" t="s">
        <v>505</v>
      </c>
      <c r="D458" s="27" t="s">
        <v>13</v>
      </c>
      <c r="E458" s="27"/>
      <c r="F458" s="29"/>
      <c r="G458" s="27"/>
      <c r="H458" s="30" t="s">
        <v>61</v>
      </c>
      <c r="I458" s="44" t="n">
        <v>1.55</v>
      </c>
      <c r="J458" s="30" t="s">
        <v>503</v>
      </c>
    </row>
    <row r="459" customFormat="false" ht="12.75" hidden="false" customHeight="false" outlineLevel="0" collapsed="false">
      <c r="A459" s="1" t="s">
        <v>501</v>
      </c>
      <c r="C459" s="27" t="s">
        <v>506</v>
      </c>
      <c r="D459" s="27" t="s">
        <v>507</v>
      </c>
      <c r="E459" s="27"/>
      <c r="F459" s="29"/>
      <c r="G459" s="27"/>
      <c r="H459" s="30" t="s">
        <v>61</v>
      </c>
      <c r="I459" s="44" t="n">
        <v>0.5</v>
      </c>
      <c r="J459" s="30" t="s">
        <v>503</v>
      </c>
    </row>
    <row r="460" customFormat="false" ht="12.75" hidden="false" customHeight="false" outlineLevel="0" collapsed="false">
      <c r="A460" s="1" t="s">
        <v>501</v>
      </c>
      <c r="C460" s="27" t="s">
        <v>508</v>
      </c>
      <c r="D460" s="27" t="s">
        <v>88</v>
      </c>
      <c r="E460" s="27"/>
      <c r="F460" s="29"/>
      <c r="G460" s="27"/>
      <c r="H460" s="30" t="s">
        <v>61</v>
      </c>
      <c r="I460" s="44" t="n">
        <v>0.41</v>
      </c>
      <c r="J460" s="30" t="s">
        <v>503</v>
      </c>
    </row>
    <row r="461" customFormat="false" ht="12.75" hidden="false" customHeight="false" outlineLevel="0" collapsed="false">
      <c r="A461" s="1" t="s">
        <v>501</v>
      </c>
      <c r="C461" s="27" t="s">
        <v>509</v>
      </c>
      <c r="D461" s="27" t="s">
        <v>79</v>
      </c>
      <c r="E461" s="27"/>
      <c r="F461" s="29"/>
      <c r="G461" s="27"/>
      <c r="H461" s="30" t="s">
        <v>61</v>
      </c>
      <c r="I461" s="44" t="n">
        <v>0.44</v>
      </c>
      <c r="J461" s="30" t="s">
        <v>503</v>
      </c>
    </row>
    <row r="462" customFormat="false" ht="12.75" hidden="false" customHeight="false" outlineLevel="0" collapsed="false">
      <c r="A462" s="1" t="s">
        <v>501</v>
      </c>
      <c r="C462" s="27" t="s">
        <v>510</v>
      </c>
      <c r="D462" s="27" t="s">
        <v>20</v>
      </c>
      <c r="E462" s="27"/>
      <c r="F462" s="29"/>
      <c r="G462" s="27"/>
      <c r="H462" s="30" t="s">
        <v>61</v>
      </c>
      <c r="I462" s="44" t="n">
        <v>0.41</v>
      </c>
      <c r="J462" s="30" t="s">
        <v>503</v>
      </c>
    </row>
    <row r="463" customFormat="false" ht="12.75" hidden="false" customHeight="false" outlineLevel="0" collapsed="false">
      <c r="A463" s="1" t="s">
        <v>501</v>
      </c>
      <c r="C463" s="27" t="s">
        <v>511</v>
      </c>
      <c r="D463" s="27" t="s">
        <v>13</v>
      </c>
      <c r="E463" s="27"/>
      <c r="F463" s="29"/>
      <c r="G463" s="27"/>
      <c r="H463" s="30" t="s">
        <v>61</v>
      </c>
      <c r="I463" s="44" t="n">
        <v>0.6</v>
      </c>
      <c r="J463" s="30" t="s">
        <v>503</v>
      </c>
    </row>
    <row r="464" customFormat="false" ht="12.75" hidden="false" customHeight="false" outlineLevel="0" collapsed="false">
      <c r="A464" s="1" t="s">
        <v>501</v>
      </c>
      <c r="C464" s="27" t="s">
        <v>512</v>
      </c>
      <c r="D464" s="27" t="s">
        <v>49</v>
      </c>
      <c r="E464" s="27"/>
      <c r="F464" s="29"/>
      <c r="G464" s="27"/>
      <c r="H464" s="30" t="s">
        <v>61</v>
      </c>
      <c r="I464" s="44" t="n">
        <v>1.27</v>
      </c>
      <c r="J464" s="30" t="s">
        <v>503</v>
      </c>
    </row>
    <row r="465" customFormat="false" ht="12.75" hidden="false" customHeight="false" outlineLevel="0" collapsed="false">
      <c r="A465" s="1" t="s">
        <v>501</v>
      </c>
      <c r="C465" s="27" t="s">
        <v>513</v>
      </c>
      <c r="D465" s="27" t="s">
        <v>13</v>
      </c>
      <c r="E465" s="27"/>
      <c r="F465" s="29"/>
      <c r="G465" s="27"/>
      <c r="H465" s="30" t="s">
        <v>61</v>
      </c>
      <c r="I465" s="44" t="n">
        <v>1.06</v>
      </c>
      <c r="J465" s="30" t="s">
        <v>503</v>
      </c>
    </row>
    <row r="466" customFormat="false" ht="12.75" hidden="false" customHeight="false" outlineLevel="0" collapsed="false">
      <c r="A466" s="1" t="s">
        <v>501</v>
      </c>
      <c r="C466" s="27" t="s">
        <v>514</v>
      </c>
      <c r="D466" s="27" t="s">
        <v>13</v>
      </c>
      <c r="E466" s="27"/>
      <c r="F466" s="29"/>
      <c r="G466" s="27"/>
      <c r="H466" s="30" t="s">
        <v>168</v>
      </c>
      <c r="I466" s="44" t="n">
        <v>2.99</v>
      </c>
      <c r="J466" s="30" t="s">
        <v>503</v>
      </c>
    </row>
    <row r="467" customFormat="false" ht="12.75" hidden="false" customHeight="false" outlineLevel="0" collapsed="false">
      <c r="A467" s="1" t="s">
        <v>501</v>
      </c>
      <c r="C467" s="27" t="s">
        <v>515</v>
      </c>
      <c r="D467" s="27" t="s">
        <v>13</v>
      </c>
      <c r="E467" s="27"/>
      <c r="F467" s="29"/>
      <c r="G467" s="27"/>
      <c r="H467" s="30" t="s">
        <v>168</v>
      </c>
      <c r="I467" s="44" t="n">
        <v>0.5</v>
      </c>
      <c r="J467" s="30" t="s">
        <v>503</v>
      </c>
    </row>
    <row r="468" customFormat="false" ht="12.75" hidden="false" customHeight="false" outlineLevel="0" collapsed="false">
      <c r="A468" s="1" t="s">
        <v>501</v>
      </c>
      <c r="C468" s="27" t="s">
        <v>516</v>
      </c>
      <c r="D468" s="27" t="s">
        <v>16</v>
      </c>
      <c r="E468" s="27"/>
      <c r="F468" s="29"/>
      <c r="G468" s="27"/>
      <c r="H468" s="30" t="s">
        <v>168</v>
      </c>
      <c r="I468" s="44" t="n">
        <v>0.37</v>
      </c>
      <c r="J468" s="30" t="s">
        <v>503</v>
      </c>
    </row>
    <row r="470" customFormat="false" ht="18" hidden="false" customHeight="false" outlineLevel="0" collapsed="false">
      <c r="C470" s="15" t="s">
        <v>517</v>
      </c>
      <c r="D470" s="11" t="s">
        <v>1</v>
      </c>
    </row>
    <row r="471" customFormat="false" ht="12.75" hidden="false" customHeight="false" outlineLevel="0" collapsed="false">
      <c r="A471" s="1" t="s">
        <v>518</v>
      </c>
      <c r="C471" s="19" t="s">
        <v>519</v>
      </c>
      <c r="D471" s="19" t="s">
        <v>13</v>
      </c>
      <c r="E471" s="20" t="n">
        <v>2.1</v>
      </c>
      <c r="F471" s="21" t="n">
        <v>1.89</v>
      </c>
      <c r="G471" s="24" t="s">
        <v>520</v>
      </c>
    </row>
    <row r="472" customFormat="false" ht="12.75" hidden="false" customHeight="false" outlineLevel="0" collapsed="false">
      <c r="A472" s="1" t="s">
        <v>518</v>
      </c>
      <c r="B472" s="1" t="s">
        <v>86</v>
      </c>
      <c r="C472" s="19" t="s">
        <v>521</v>
      </c>
      <c r="D472" s="19" t="s">
        <v>49</v>
      </c>
      <c r="E472" s="20" t="n">
        <v>2.1</v>
      </c>
      <c r="F472" s="21" t="n">
        <v>0.95</v>
      </c>
      <c r="G472" s="24" t="s">
        <v>520</v>
      </c>
      <c r="H472" s="30" t="s">
        <v>522</v>
      </c>
      <c r="I472" s="44" t="n">
        <v>0.95</v>
      </c>
      <c r="J472" s="30" t="s">
        <v>169</v>
      </c>
    </row>
    <row r="473" customFormat="false" ht="12.75" hidden="false" customHeight="false" outlineLevel="0" collapsed="false">
      <c r="A473" s="1" t="s">
        <v>518</v>
      </c>
      <c r="C473" s="19" t="s">
        <v>523</v>
      </c>
      <c r="D473" s="19" t="s">
        <v>13</v>
      </c>
      <c r="E473" s="20" t="n">
        <v>2.3</v>
      </c>
      <c r="F473" s="21" t="n">
        <v>1.89</v>
      </c>
      <c r="G473" s="24" t="s">
        <v>520</v>
      </c>
    </row>
    <row r="474" customFormat="false" ht="12.75" hidden="false" customHeight="false" outlineLevel="0" collapsed="false">
      <c r="A474" s="1" t="s">
        <v>518</v>
      </c>
      <c r="C474" s="19" t="s">
        <v>524</v>
      </c>
      <c r="D474" s="19" t="s">
        <v>24</v>
      </c>
      <c r="E474" s="20" t="n">
        <v>2.3</v>
      </c>
      <c r="F474" s="21" t="n">
        <v>1.39</v>
      </c>
      <c r="G474" s="24" t="s">
        <v>520</v>
      </c>
    </row>
    <row r="475" customFormat="false" ht="12.75" hidden="false" customHeight="false" outlineLevel="0" collapsed="false">
      <c r="A475" s="1" t="s">
        <v>517</v>
      </c>
      <c r="C475" s="27" t="s">
        <v>525</v>
      </c>
      <c r="D475" s="27" t="s">
        <v>13</v>
      </c>
      <c r="E475" s="27"/>
      <c r="F475" s="29"/>
      <c r="G475" s="27"/>
      <c r="H475" s="30" t="s">
        <v>61</v>
      </c>
      <c r="I475" s="44" t="n">
        <v>1.99</v>
      </c>
      <c r="J475" s="30" t="s">
        <v>169</v>
      </c>
    </row>
    <row r="476" customFormat="false" ht="12.75" hidden="false" customHeight="false" outlineLevel="0" collapsed="false">
      <c r="A476" s="1" t="s">
        <v>526</v>
      </c>
      <c r="B476" s="1" t="s">
        <v>86</v>
      </c>
      <c r="C476" s="64" t="s">
        <v>527</v>
      </c>
      <c r="D476" s="64" t="s">
        <v>77</v>
      </c>
      <c r="E476" s="65" t="n">
        <v>2.1</v>
      </c>
      <c r="F476" s="66" t="n">
        <v>1.19</v>
      </c>
      <c r="G476" s="65" t="s">
        <v>528</v>
      </c>
      <c r="H476" s="67" t="s">
        <v>61</v>
      </c>
      <c r="I476" s="68" t="n">
        <v>1.19</v>
      </c>
      <c r="J476" s="67" t="s">
        <v>169</v>
      </c>
    </row>
    <row r="477" customFormat="false" ht="12.75" hidden="false" customHeight="false" outlineLevel="0" collapsed="false">
      <c r="A477" s="1" t="s">
        <v>517</v>
      </c>
      <c r="C477" s="27" t="s">
        <v>529</v>
      </c>
      <c r="D477" s="27" t="s">
        <v>13</v>
      </c>
      <c r="E477" s="27"/>
      <c r="F477" s="29"/>
      <c r="G477" s="27"/>
      <c r="H477" s="30" t="s">
        <v>61</v>
      </c>
      <c r="I477" s="44" t="n">
        <v>1.15</v>
      </c>
      <c r="J477" s="30" t="s">
        <v>169</v>
      </c>
    </row>
    <row r="478" customFormat="false" ht="12.75" hidden="false" customHeight="false" outlineLevel="0" collapsed="false">
      <c r="A478" s="1" t="s">
        <v>517</v>
      </c>
      <c r="C478" s="27" t="s">
        <v>530</v>
      </c>
      <c r="D478" s="27" t="s">
        <v>507</v>
      </c>
      <c r="E478" s="27"/>
      <c r="F478" s="29"/>
      <c r="G478" s="27"/>
      <c r="H478" s="30" t="s">
        <v>61</v>
      </c>
      <c r="I478" s="44" t="n">
        <v>1.39</v>
      </c>
      <c r="J478" s="30" t="s">
        <v>169</v>
      </c>
    </row>
    <row r="479" customFormat="false" ht="12.75" hidden="false" customHeight="false" outlineLevel="0" collapsed="false">
      <c r="A479" s="1" t="s">
        <v>526</v>
      </c>
      <c r="C479" s="64" t="s">
        <v>531</v>
      </c>
      <c r="D479" s="64" t="s">
        <v>79</v>
      </c>
      <c r="E479" s="65" t="n">
        <v>2.3</v>
      </c>
      <c r="F479" s="66" t="n">
        <v>1.09</v>
      </c>
      <c r="G479" s="65" t="s">
        <v>528</v>
      </c>
      <c r="H479" s="67" t="s">
        <v>61</v>
      </c>
      <c r="I479" s="68" t="n">
        <v>1.09</v>
      </c>
      <c r="J479" s="67" t="s">
        <v>169</v>
      </c>
    </row>
    <row r="480" customFormat="false" ht="12.75" hidden="false" customHeight="false" outlineLevel="0" collapsed="false">
      <c r="A480" s="1" t="s">
        <v>517</v>
      </c>
      <c r="C480" s="27" t="s">
        <v>532</v>
      </c>
      <c r="D480" s="27" t="s">
        <v>13</v>
      </c>
      <c r="E480" s="27"/>
      <c r="F480" s="29"/>
      <c r="G480" s="27"/>
      <c r="H480" s="30" t="s">
        <v>61</v>
      </c>
      <c r="I480" s="44" t="n">
        <v>2.29</v>
      </c>
      <c r="J480" s="30" t="s">
        <v>169</v>
      </c>
    </row>
    <row r="481" customFormat="false" ht="12.75" hidden="false" customHeight="false" outlineLevel="0" collapsed="false">
      <c r="A481" s="1" t="s">
        <v>517</v>
      </c>
      <c r="C481" s="27" t="s">
        <v>533</v>
      </c>
      <c r="D481" s="27" t="s">
        <v>13</v>
      </c>
      <c r="E481" s="27"/>
      <c r="F481" s="29"/>
      <c r="G481" s="27"/>
      <c r="H481" s="30" t="s">
        <v>61</v>
      </c>
      <c r="I481" s="44" t="n">
        <v>2.99</v>
      </c>
      <c r="J481" s="30" t="s">
        <v>169</v>
      </c>
    </row>
    <row r="482" customFormat="false" ht="12.75" hidden="false" customHeight="false" outlineLevel="0" collapsed="false">
      <c r="A482" s="1" t="s">
        <v>517</v>
      </c>
      <c r="C482" s="27" t="s">
        <v>534</v>
      </c>
      <c r="D482" s="27" t="s">
        <v>24</v>
      </c>
      <c r="E482" s="27"/>
      <c r="F482" s="29"/>
      <c r="G482" s="27"/>
      <c r="H482" s="30" t="s">
        <v>61</v>
      </c>
      <c r="I482" s="44" t="n">
        <v>1.49</v>
      </c>
      <c r="J482" s="30" t="s">
        <v>169</v>
      </c>
    </row>
    <row r="483" customFormat="false" ht="12.75" hidden="false" customHeight="false" outlineLevel="0" collapsed="false">
      <c r="A483" s="1" t="s">
        <v>535</v>
      </c>
      <c r="C483" s="64" t="s">
        <v>536</v>
      </c>
      <c r="D483" s="64" t="s">
        <v>18</v>
      </c>
      <c r="E483" s="65" t="n">
        <v>2.3</v>
      </c>
      <c r="F483" s="66" t="n">
        <v>0.99</v>
      </c>
      <c r="G483" s="65" t="s">
        <v>528</v>
      </c>
      <c r="H483" s="67" t="s">
        <v>168</v>
      </c>
      <c r="I483" s="68" t="n">
        <v>0.95</v>
      </c>
      <c r="J483" s="67" t="s">
        <v>169</v>
      </c>
    </row>
    <row r="484" customFormat="false" ht="12.75" hidden="false" customHeight="false" outlineLevel="0" collapsed="false">
      <c r="A484" s="1" t="s">
        <v>517</v>
      </c>
      <c r="C484" s="27" t="s">
        <v>537</v>
      </c>
      <c r="D484" s="27" t="s">
        <v>22</v>
      </c>
      <c r="E484" s="27"/>
      <c r="F484" s="29"/>
      <c r="G484" s="27"/>
      <c r="H484" s="30" t="s">
        <v>61</v>
      </c>
      <c r="I484" s="44" t="n">
        <v>1.09</v>
      </c>
      <c r="J484" s="30" t="s">
        <v>169</v>
      </c>
    </row>
    <row r="485" customFormat="false" ht="12.75" hidden="false" customHeight="false" outlineLevel="0" collapsed="false">
      <c r="A485" s="1" t="s">
        <v>538</v>
      </c>
      <c r="C485" s="19" t="s">
        <v>539</v>
      </c>
      <c r="D485" s="19" t="s">
        <v>13</v>
      </c>
      <c r="E485" s="20" t="n">
        <v>2.24</v>
      </c>
      <c r="F485" s="21" t="n">
        <v>1.9</v>
      </c>
      <c r="G485" s="24" t="s">
        <v>528</v>
      </c>
    </row>
    <row r="486" customFormat="false" ht="12.75" hidden="false" customHeight="false" outlineLevel="0" collapsed="false">
      <c r="A486" s="1" t="s">
        <v>535</v>
      </c>
      <c r="C486" s="19" t="s">
        <v>540</v>
      </c>
      <c r="D486" s="19" t="s">
        <v>13</v>
      </c>
      <c r="E486" s="20" t="n">
        <v>1.99</v>
      </c>
      <c r="F486" s="21" t="n">
        <v>2.1</v>
      </c>
      <c r="G486" s="24" t="s">
        <v>528</v>
      </c>
    </row>
    <row r="487" customFormat="false" ht="12.75" hidden="false" customHeight="false" outlineLevel="0" collapsed="false">
      <c r="A487" s="1" t="s">
        <v>538</v>
      </c>
      <c r="C487" s="19" t="s">
        <v>541</v>
      </c>
      <c r="D487" s="19" t="s">
        <v>13</v>
      </c>
      <c r="E487" s="20" t="n">
        <v>1.89</v>
      </c>
      <c r="F487" s="21" t="n">
        <v>2.2</v>
      </c>
      <c r="G487" s="24" t="s">
        <v>528</v>
      </c>
    </row>
    <row r="488" customFormat="false" ht="12.75" hidden="false" customHeight="false" outlineLevel="0" collapsed="false">
      <c r="A488" s="1" t="s">
        <v>538</v>
      </c>
      <c r="C488" s="19" t="s">
        <v>542</v>
      </c>
      <c r="D488" s="19" t="s">
        <v>13</v>
      </c>
      <c r="E488" s="20" t="n">
        <v>1.99</v>
      </c>
      <c r="F488" s="21" t="n">
        <v>2.2</v>
      </c>
      <c r="G488" s="24" t="s">
        <v>528</v>
      </c>
    </row>
    <row r="489" customFormat="false" ht="12.75" hidden="false" customHeight="false" outlineLevel="0" collapsed="false">
      <c r="A489" s="1" t="s">
        <v>535</v>
      </c>
      <c r="C489" s="19" t="s">
        <v>543</v>
      </c>
      <c r="D489" s="19" t="s">
        <v>77</v>
      </c>
      <c r="E489" s="20" t="n">
        <v>1.45</v>
      </c>
      <c r="F489" s="21" t="n">
        <v>2.3</v>
      </c>
      <c r="G489" s="24" t="s">
        <v>528</v>
      </c>
    </row>
    <row r="490" customFormat="false" ht="12.75" hidden="false" customHeight="false" outlineLevel="0" collapsed="false">
      <c r="A490" s="1" t="s">
        <v>526</v>
      </c>
      <c r="C490" s="19" t="s">
        <v>544</v>
      </c>
      <c r="D490" s="19" t="s">
        <v>13</v>
      </c>
      <c r="E490" s="20" t="n">
        <v>1.8</v>
      </c>
      <c r="F490" s="21" t="n">
        <v>2.19</v>
      </c>
      <c r="G490" s="24" t="s">
        <v>528</v>
      </c>
    </row>
    <row r="491" customFormat="false" ht="12.75" hidden="false" customHeight="false" outlineLevel="0" collapsed="false">
      <c r="A491" s="1" t="s">
        <v>526</v>
      </c>
      <c r="C491" s="19" t="s">
        <v>545</v>
      </c>
      <c r="D491" s="19" t="s">
        <v>16</v>
      </c>
      <c r="E491" s="20" t="n">
        <v>1.9</v>
      </c>
      <c r="F491" s="21" t="n">
        <v>0.99</v>
      </c>
      <c r="G491" s="24" t="s">
        <v>528</v>
      </c>
    </row>
    <row r="492" customFormat="false" ht="12.75" hidden="false" customHeight="false" outlineLevel="0" collapsed="false">
      <c r="A492" s="1" t="s">
        <v>526</v>
      </c>
      <c r="C492" s="19" t="s">
        <v>546</v>
      </c>
      <c r="D492" s="19" t="s">
        <v>49</v>
      </c>
      <c r="E492" s="20" t="n">
        <v>2.1</v>
      </c>
      <c r="F492" s="21" t="n">
        <v>0.99</v>
      </c>
      <c r="G492" s="24" t="s">
        <v>528</v>
      </c>
    </row>
    <row r="493" customFormat="false" ht="12.75" hidden="false" customHeight="false" outlineLevel="0" collapsed="false">
      <c r="A493" s="1" t="s">
        <v>526</v>
      </c>
      <c r="C493" s="69" t="s">
        <v>547</v>
      </c>
      <c r="D493" s="19" t="s">
        <v>24</v>
      </c>
      <c r="E493" s="20" t="n">
        <v>2.1</v>
      </c>
      <c r="F493" s="21" t="n">
        <v>1.29</v>
      </c>
      <c r="G493" s="24" t="s">
        <v>528</v>
      </c>
    </row>
    <row r="494" customFormat="false" ht="12.75" hidden="false" customHeight="false" outlineLevel="0" collapsed="false">
      <c r="A494" s="1" t="s">
        <v>526</v>
      </c>
      <c r="C494" s="19" t="s">
        <v>548</v>
      </c>
      <c r="D494" s="19" t="s">
        <v>13</v>
      </c>
      <c r="E494" s="20" t="n">
        <v>2.3</v>
      </c>
      <c r="F494" s="21" t="n">
        <v>1.59</v>
      </c>
      <c r="G494" s="24" t="s">
        <v>528</v>
      </c>
    </row>
    <row r="495" customFormat="false" ht="12.75" hidden="false" customHeight="false" outlineLevel="0" collapsed="false">
      <c r="A495" s="1" t="s">
        <v>526</v>
      </c>
      <c r="C495" s="19" t="s">
        <v>549</v>
      </c>
      <c r="D495" s="19" t="s">
        <v>88</v>
      </c>
      <c r="E495" s="20" t="n">
        <v>2.3</v>
      </c>
      <c r="F495" s="21" t="n">
        <v>0.95</v>
      </c>
      <c r="G495" s="24" t="s">
        <v>528</v>
      </c>
    </row>
    <row r="497" customFormat="false" ht="18" hidden="false" customHeight="false" outlineLevel="0" collapsed="false">
      <c r="C497" s="15" t="s">
        <v>550</v>
      </c>
      <c r="D497" s="11" t="s">
        <v>1</v>
      </c>
    </row>
    <row r="498" customFormat="false" ht="12.75" hidden="false" customHeight="false" outlineLevel="0" collapsed="false">
      <c r="A498" s="1" t="s">
        <v>550</v>
      </c>
      <c r="C498" s="70" t="s">
        <v>551</v>
      </c>
      <c r="D498" s="71" t="s">
        <v>552</v>
      </c>
      <c r="E498" s="72" t="n">
        <v>1.9</v>
      </c>
      <c r="F498" s="73" t="n">
        <v>7.5</v>
      </c>
      <c r="G498" s="74" t="s">
        <v>528</v>
      </c>
    </row>
    <row r="499" customFormat="false" ht="12.75" hidden="false" customHeight="false" outlineLevel="0" collapsed="false">
      <c r="A499" s="1" t="s">
        <v>553</v>
      </c>
      <c r="C499" s="70" t="s">
        <v>554</v>
      </c>
      <c r="D499" s="71" t="s">
        <v>552</v>
      </c>
      <c r="E499" s="72" t="n">
        <v>2</v>
      </c>
      <c r="F499" s="73" t="n">
        <v>5.4</v>
      </c>
      <c r="G499" s="74" t="s">
        <v>528</v>
      </c>
    </row>
    <row r="500" customFormat="false" ht="12.75" hidden="false" customHeight="false" outlineLevel="0" collapsed="false">
      <c r="A500" s="1" t="s">
        <v>555</v>
      </c>
      <c r="C500" s="70" t="s">
        <v>556</v>
      </c>
      <c r="D500" s="71" t="s">
        <v>552</v>
      </c>
      <c r="E500" s="72" t="n">
        <v>2.2</v>
      </c>
      <c r="F500" s="73" t="n">
        <v>15.6</v>
      </c>
      <c r="G500" s="74" t="s">
        <v>528</v>
      </c>
    </row>
    <row r="501" customFormat="false" ht="12.75" hidden="false" customHeight="false" outlineLevel="0" collapsed="false">
      <c r="A501" s="1" t="s">
        <v>557</v>
      </c>
      <c r="C501" s="70" t="s">
        <v>558</v>
      </c>
      <c r="D501" s="71" t="s">
        <v>552</v>
      </c>
      <c r="E501" s="72" t="n">
        <v>2.2</v>
      </c>
      <c r="F501" s="73" t="n">
        <v>5</v>
      </c>
      <c r="G501" s="74" t="s">
        <v>528</v>
      </c>
    </row>
    <row r="502" customFormat="false" ht="12.75" hidden="false" customHeight="false" outlineLevel="0" collapsed="false">
      <c r="A502" s="1" t="s">
        <v>559</v>
      </c>
      <c r="C502" s="70" t="s">
        <v>560</v>
      </c>
      <c r="D502" s="71" t="s">
        <v>552</v>
      </c>
      <c r="E502" s="72" t="n">
        <v>2.3</v>
      </c>
      <c r="F502" s="73" t="n">
        <v>4.8</v>
      </c>
      <c r="G502" s="74" t="s">
        <v>528</v>
      </c>
    </row>
    <row r="504" customFormat="false" ht="18" hidden="false" customHeight="false" outlineLevel="0" collapsed="false">
      <c r="C504" s="52" t="s">
        <v>561</v>
      </c>
      <c r="D504" s="11" t="s">
        <v>1</v>
      </c>
      <c r="G504" s="1"/>
    </row>
    <row r="505" customFormat="false" ht="12.75" hidden="false" customHeight="false" outlineLevel="0" collapsed="false">
      <c r="A505" s="1" t="s">
        <v>562</v>
      </c>
      <c r="C505" s="70" t="s">
        <v>563</v>
      </c>
      <c r="D505" s="75" t="s">
        <v>22</v>
      </c>
      <c r="E505" s="72" t="n">
        <v>1.6</v>
      </c>
      <c r="F505" s="73" t="n">
        <v>4.5</v>
      </c>
      <c r="G505" s="74" t="s">
        <v>528</v>
      </c>
    </row>
    <row r="506" customFormat="false" ht="12.75" hidden="false" customHeight="false" outlineLevel="0" collapsed="false">
      <c r="A506" s="1" t="s">
        <v>562</v>
      </c>
      <c r="C506" s="70" t="s">
        <v>564</v>
      </c>
      <c r="D506" s="23" t="s">
        <v>18</v>
      </c>
      <c r="E506" s="24" t="n">
        <v>1.6</v>
      </c>
      <c r="F506" s="54" t="n">
        <v>4.5</v>
      </c>
      <c r="G506" s="24" t="s">
        <v>528</v>
      </c>
    </row>
    <row r="507" customFormat="false" ht="12.75" hidden="false" customHeight="false" outlineLevel="0" collapsed="false">
      <c r="A507" s="1" t="s">
        <v>562</v>
      </c>
      <c r="C507" s="70" t="s">
        <v>565</v>
      </c>
      <c r="D507" s="70" t="s">
        <v>13</v>
      </c>
      <c r="E507" s="72" t="n">
        <v>1.6</v>
      </c>
      <c r="F507" s="73" t="n">
        <v>10.5</v>
      </c>
      <c r="G507" s="74" t="s">
        <v>528</v>
      </c>
    </row>
    <row r="508" customFormat="false" ht="12.75" hidden="false" customHeight="false" outlineLevel="0" collapsed="false">
      <c r="A508" s="1" t="s">
        <v>562</v>
      </c>
      <c r="C508" s="70" t="s">
        <v>566</v>
      </c>
      <c r="D508" s="70" t="s">
        <v>13</v>
      </c>
      <c r="E508" s="72" t="n">
        <v>1.6</v>
      </c>
      <c r="F508" s="73" t="n">
        <v>7.85</v>
      </c>
      <c r="G508" s="74" t="s">
        <v>528</v>
      </c>
    </row>
    <row r="509" customFormat="false" ht="12.75" hidden="false" customHeight="false" outlineLevel="0" collapsed="false">
      <c r="A509" s="1" t="s">
        <v>562</v>
      </c>
      <c r="C509" s="70" t="s">
        <v>567</v>
      </c>
      <c r="D509" s="70" t="s">
        <v>13</v>
      </c>
      <c r="E509" s="72" t="n">
        <v>1.6</v>
      </c>
      <c r="F509" s="73" t="n">
        <v>10.9</v>
      </c>
      <c r="G509" s="74" t="s">
        <v>528</v>
      </c>
    </row>
    <row r="510" customFormat="false" ht="12.75" hidden="false" customHeight="false" outlineLevel="0" collapsed="false">
      <c r="A510" s="1" t="s">
        <v>562</v>
      </c>
      <c r="C510" s="70" t="s">
        <v>568</v>
      </c>
      <c r="D510" s="70" t="s">
        <v>79</v>
      </c>
      <c r="E510" s="72" t="n">
        <v>1.6</v>
      </c>
      <c r="F510" s="73" t="n">
        <v>6</v>
      </c>
      <c r="G510" s="74" t="s">
        <v>528</v>
      </c>
    </row>
    <row r="511" customFormat="false" ht="12.75" hidden="false" customHeight="false" outlineLevel="0" collapsed="false">
      <c r="A511" s="1" t="s">
        <v>562</v>
      </c>
      <c r="C511" s="70" t="s">
        <v>569</v>
      </c>
      <c r="D511" s="70" t="s">
        <v>13</v>
      </c>
      <c r="E511" s="72" t="n">
        <v>1.6</v>
      </c>
      <c r="F511" s="73" t="n">
        <v>10.4</v>
      </c>
      <c r="G511" s="74" t="s">
        <v>528</v>
      </c>
    </row>
    <row r="512" customFormat="false" ht="12.75" hidden="false" customHeight="false" outlineLevel="0" collapsed="false">
      <c r="A512" s="1" t="s">
        <v>562</v>
      </c>
      <c r="C512" s="70" t="s">
        <v>570</v>
      </c>
      <c r="D512" s="70" t="s">
        <v>571</v>
      </c>
      <c r="E512" s="72" t="n">
        <v>1.7</v>
      </c>
      <c r="F512" s="73" t="n">
        <v>18.7</v>
      </c>
      <c r="G512" s="74" t="s">
        <v>528</v>
      </c>
    </row>
    <row r="513" customFormat="false" ht="12.75" hidden="false" customHeight="false" outlineLevel="0" collapsed="false">
      <c r="A513" s="1" t="s">
        <v>562</v>
      </c>
      <c r="C513" s="70" t="s">
        <v>572</v>
      </c>
      <c r="D513" s="75" t="s">
        <v>13</v>
      </c>
      <c r="E513" s="72" t="n">
        <v>1.7</v>
      </c>
      <c r="F513" s="73" t="n">
        <v>6</v>
      </c>
      <c r="G513" s="74" t="s">
        <v>528</v>
      </c>
    </row>
    <row r="514" customFormat="false" ht="12.75" hidden="false" customHeight="false" outlineLevel="0" collapsed="false">
      <c r="A514" s="1" t="s">
        <v>562</v>
      </c>
      <c r="C514" s="70" t="s">
        <v>573</v>
      </c>
      <c r="D514" s="70" t="s">
        <v>13</v>
      </c>
      <c r="E514" s="72" t="n">
        <v>1.7</v>
      </c>
      <c r="F514" s="73" t="n">
        <v>6.85</v>
      </c>
      <c r="G514" s="74" t="s">
        <v>528</v>
      </c>
    </row>
    <row r="516" customFormat="false" ht="18" hidden="false" customHeight="false" outlineLevel="0" collapsed="false">
      <c r="C516" s="15" t="s">
        <v>574</v>
      </c>
      <c r="D516" s="45" t="s">
        <v>1</v>
      </c>
    </row>
    <row r="517" customFormat="false" ht="12.75" hidden="false" customHeight="false" outlineLevel="0" collapsed="false">
      <c r="A517" s="1" t="s">
        <v>575</v>
      </c>
      <c r="C517" s="27" t="s">
        <v>576</v>
      </c>
      <c r="D517" s="27" t="s">
        <v>77</v>
      </c>
      <c r="E517" s="56"/>
      <c r="F517" s="76"/>
      <c r="G517" s="56"/>
      <c r="H517" s="30" t="s">
        <v>61</v>
      </c>
      <c r="I517" s="44" t="n">
        <v>1.19</v>
      </c>
      <c r="J517" s="30" t="s">
        <v>169</v>
      </c>
    </row>
    <row r="518" customFormat="false" ht="12.75" hidden="false" customHeight="false" outlineLevel="0" collapsed="false">
      <c r="A518" s="1" t="s">
        <v>575</v>
      </c>
      <c r="C518" s="27" t="s">
        <v>577</v>
      </c>
      <c r="D518" s="27" t="s">
        <v>13</v>
      </c>
      <c r="E518" s="56"/>
      <c r="F518" s="76"/>
      <c r="G518" s="56"/>
      <c r="H518" s="30" t="s">
        <v>61</v>
      </c>
      <c r="I518" s="44" t="n">
        <v>3.79</v>
      </c>
      <c r="J518" s="30" t="s">
        <v>169</v>
      </c>
    </row>
    <row r="519" customFormat="false" ht="12.75" hidden="false" customHeight="false" outlineLevel="0" collapsed="false">
      <c r="A519" s="1" t="s">
        <v>575</v>
      </c>
      <c r="C519" s="27" t="s">
        <v>578</v>
      </c>
      <c r="D519" s="27" t="s">
        <v>88</v>
      </c>
      <c r="E519" s="56"/>
      <c r="F519" s="76"/>
      <c r="G519" s="56"/>
      <c r="H519" s="30" t="s">
        <v>61</v>
      </c>
      <c r="I519" s="44" t="n">
        <v>2.46</v>
      </c>
      <c r="J519" s="30" t="s">
        <v>169</v>
      </c>
    </row>
    <row r="520" customFormat="false" ht="12.75" hidden="false" customHeight="false" outlineLevel="0" collapsed="false">
      <c r="A520" s="1" t="s">
        <v>575</v>
      </c>
      <c r="C520" s="27" t="s">
        <v>579</v>
      </c>
      <c r="D520" s="27" t="s">
        <v>13</v>
      </c>
      <c r="E520" s="56"/>
      <c r="F520" s="76"/>
      <c r="G520" s="56"/>
      <c r="H520" s="30" t="s">
        <v>61</v>
      </c>
      <c r="I520" s="44" t="n">
        <v>3.33</v>
      </c>
      <c r="J520" s="30" t="s">
        <v>169</v>
      </c>
    </row>
    <row r="521" customFormat="false" ht="12.75" hidden="false" customHeight="false" outlineLevel="0" collapsed="false">
      <c r="A521" s="1" t="s">
        <v>575</v>
      </c>
      <c r="C521" s="27" t="s">
        <v>580</v>
      </c>
      <c r="D521" s="27" t="s">
        <v>24</v>
      </c>
      <c r="E521" s="56"/>
      <c r="F521" s="76"/>
      <c r="G521" s="56"/>
      <c r="H521" s="30" t="s">
        <v>61</v>
      </c>
      <c r="I521" s="44" t="n">
        <v>2.49</v>
      </c>
      <c r="J521" s="30" t="s">
        <v>169</v>
      </c>
    </row>
    <row r="522" customFormat="false" ht="12.75" hidden="false" customHeight="false" outlineLevel="0" collapsed="false">
      <c r="A522" s="1" t="s">
        <v>575</v>
      </c>
      <c r="C522" s="27" t="s">
        <v>581</v>
      </c>
      <c r="D522" s="27" t="s">
        <v>70</v>
      </c>
      <c r="E522" s="56"/>
      <c r="F522" s="76"/>
      <c r="G522" s="56"/>
      <c r="H522" s="30" t="s">
        <v>168</v>
      </c>
      <c r="I522" s="44" t="n">
        <v>1.79</v>
      </c>
      <c r="J522" s="30" t="s">
        <v>169</v>
      </c>
    </row>
    <row r="523" customFormat="false" ht="12.75" hidden="false" customHeight="false" outlineLevel="0" collapsed="false">
      <c r="A523" s="1" t="s">
        <v>574</v>
      </c>
      <c r="C523" s="27" t="s">
        <v>582</v>
      </c>
      <c r="D523" s="27" t="s">
        <v>583</v>
      </c>
      <c r="E523" s="56"/>
      <c r="F523" s="76"/>
      <c r="G523" s="56"/>
      <c r="H523" s="30" t="s">
        <v>61</v>
      </c>
      <c r="I523" s="44" t="n">
        <v>2.08</v>
      </c>
      <c r="J523" s="30" t="s">
        <v>169</v>
      </c>
      <c r="K523" s="4"/>
      <c r="L523" s="4"/>
    </row>
    <row r="524" customFormat="false" ht="12.75" hidden="false" customHeight="false" outlineLevel="0" collapsed="false">
      <c r="K524" s="4"/>
      <c r="L524" s="4"/>
    </row>
    <row r="525" customFormat="false" ht="18" hidden="false" customHeight="false" outlineLevel="0" collapsed="false">
      <c r="C525" s="15" t="s">
        <v>584</v>
      </c>
      <c r="D525" s="45" t="s">
        <v>1</v>
      </c>
      <c r="K525" s="4"/>
      <c r="L525" s="4"/>
    </row>
    <row r="526" customFormat="false" ht="12.75" hidden="false" customHeight="false" outlineLevel="0" collapsed="false">
      <c r="A526" s="1" t="s">
        <v>585</v>
      </c>
      <c r="C526" s="27" t="s">
        <v>586</v>
      </c>
      <c r="D526" s="27" t="s">
        <v>77</v>
      </c>
      <c r="E526" s="56"/>
      <c r="F526" s="76"/>
      <c r="G526" s="56"/>
      <c r="H526" s="30" t="s">
        <v>61</v>
      </c>
      <c r="I526" s="44" t="n">
        <v>2.49</v>
      </c>
      <c r="J526" s="30" t="s">
        <v>169</v>
      </c>
    </row>
    <row r="527" customFormat="false" ht="12.75" hidden="false" customHeight="false" outlineLevel="0" collapsed="false">
      <c r="A527" s="1" t="s">
        <v>585</v>
      </c>
      <c r="C527" s="27" t="s">
        <v>587</v>
      </c>
      <c r="D527" s="27" t="s">
        <v>13</v>
      </c>
      <c r="E527" s="56"/>
      <c r="F527" s="76"/>
      <c r="G527" s="56"/>
      <c r="H527" s="30" t="s">
        <v>61</v>
      </c>
      <c r="I527" s="44" t="n">
        <v>4.39</v>
      </c>
      <c r="J527" s="30" t="s">
        <v>169</v>
      </c>
    </row>
    <row r="528" customFormat="false" ht="12.75" hidden="false" customHeight="false" outlineLevel="0" collapsed="false">
      <c r="A528" s="1" t="s">
        <v>585</v>
      </c>
      <c r="C528" s="27" t="s">
        <v>588</v>
      </c>
      <c r="D528" s="27" t="s">
        <v>589</v>
      </c>
      <c r="E528" s="56"/>
      <c r="F528" s="76"/>
      <c r="G528" s="56"/>
      <c r="H528" s="30" t="s">
        <v>168</v>
      </c>
      <c r="I528" s="44" t="n">
        <v>2.79</v>
      </c>
      <c r="J528" s="30" t="s">
        <v>169</v>
      </c>
    </row>
    <row r="529" customFormat="false" ht="12.75" hidden="false" customHeight="false" outlineLevel="0" collapsed="false">
      <c r="A529" s="1" t="s">
        <v>585</v>
      </c>
      <c r="C529" s="27" t="s">
        <v>590</v>
      </c>
      <c r="D529" s="27" t="s">
        <v>13</v>
      </c>
      <c r="E529" s="56"/>
      <c r="F529" s="76"/>
      <c r="G529" s="56"/>
      <c r="H529" s="30" t="s">
        <v>168</v>
      </c>
      <c r="I529" s="44" t="n">
        <v>3.99</v>
      </c>
      <c r="J529" s="30" t="s">
        <v>169</v>
      </c>
    </row>
    <row r="530" customFormat="false" ht="12.75" hidden="false" customHeight="false" outlineLevel="0" collapsed="false">
      <c r="A530" s="1" t="s">
        <v>584</v>
      </c>
      <c r="C530" s="27" t="s">
        <v>591</v>
      </c>
      <c r="D530" s="27" t="s">
        <v>16</v>
      </c>
      <c r="E530" s="56"/>
      <c r="F530" s="76"/>
      <c r="G530" s="56"/>
      <c r="H530" s="30" t="s">
        <v>61</v>
      </c>
      <c r="I530" s="44" t="n">
        <v>1.69</v>
      </c>
      <c r="J530" s="30" t="s">
        <v>169</v>
      </c>
    </row>
    <row r="531" customFormat="false" ht="12.75" hidden="false" customHeight="false" outlineLevel="0" collapsed="false">
      <c r="A531" s="1" t="s">
        <v>584</v>
      </c>
      <c r="C531" s="27" t="s">
        <v>592</v>
      </c>
      <c r="D531" s="56" t="s">
        <v>18</v>
      </c>
      <c r="E531" s="56"/>
      <c r="F531" s="76"/>
      <c r="G531" s="56"/>
      <c r="H531" s="30" t="s">
        <v>61</v>
      </c>
      <c r="I531" s="44" t="n">
        <v>1.49</v>
      </c>
      <c r="J531" s="30" t="s">
        <v>169</v>
      </c>
    </row>
    <row r="532" customFormat="false" ht="12.75" hidden="false" customHeight="false" outlineLevel="0" collapsed="false">
      <c r="A532" s="1" t="s">
        <v>584</v>
      </c>
      <c r="C532" s="27" t="s">
        <v>593</v>
      </c>
      <c r="D532" s="27" t="s">
        <v>24</v>
      </c>
      <c r="E532" s="56"/>
      <c r="F532" s="76"/>
      <c r="G532" s="56"/>
      <c r="H532" s="30" t="s">
        <v>61</v>
      </c>
      <c r="I532" s="44" t="n">
        <v>1.49</v>
      </c>
      <c r="J532" s="30" t="s">
        <v>169</v>
      </c>
    </row>
    <row r="533" customFormat="false" ht="12.75" hidden="false" customHeight="false" outlineLevel="0" collapsed="false">
      <c r="A533" s="1" t="s">
        <v>584</v>
      </c>
      <c r="C533" s="27" t="s">
        <v>594</v>
      </c>
      <c r="D533" s="27" t="s">
        <v>20</v>
      </c>
      <c r="E533" s="56"/>
      <c r="F533" s="76"/>
      <c r="G533" s="56"/>
      <c r="H533" s="30" t="s">
        <v>61</v>
      </c>
      <c r="I533" s="44" t="n">
        <v>1.49</v>
      </c>
      <c r="J533" s="30" t="s">
        <v>169</v>
      </c>
    </row>
    <row r="534" customFormat="false" ht="12.75" hidden="false" customHeight="false" outlineLevel="0" collapsed="false">
      <c r="A534" s="1" t="s">
        <v>584</v>
      </c>
      <c r="C534" s="27" t="s">
        <v>595</v>
      </c>
      <c r="D534" s="27" t="s">
        <v>51</v>
      </c>
      <c r="E534" s="56"/>
      <c r="F534" s="76"/>
      <c r="G534" s="56"/>
      <c r="H534" s="30" t="s">
        <v>61</v>
      </c>
      <c r="I534" s="44" t="n">
        <v>1.59</v>
      </c>
      <c r="J534" s="30" t="s">
        <v>169</v>
      </c>
    </row>
    <row r="535" customFormat="false" ht="12.75" hidden="false" customHeight="false" outlineLevel="0" collapsed="false">
      <c r="A535" s="1" t="s">
        <v>584</v>
      </c>
      <c r="C535" s="27" t="s">
        <v>596</v>
      </c>
      <c r="D535" s="27" t="s">
        <v>13</v>
      </c>
      <c r="E535" s="56"/>
      <c r="F535" s="76"/>
      <c r="G535" s="56"/>
      <c r="H535" s="30" t="s">
        <v>168</v>
      </c>
      <c r="I535" s="44" t="n">
        <v>3.18</v>
      </c>
      <c r="J535" s="30" t="s">
        <v>169</v>
      </c>
    </row>
    <row r="536" customFormat="false" ht="12.75" hidden="false" customHeight="false" outlineLevel="0" collapsed="false">
      <c r="A536" s="1" t="s">
        <v>584</v>
      </c>
      <c r="C536" s="27" t="s">
        <v>597</v>
      </c>
      <c r="D536" s="27" t="s">
        <v>13</v>
      </c>
      <c r="E536" s="56"/>
      <c r="F536" s="76"/>
      <c r="G536" s="56"/>
      <c r="H536" s="30" t="s">
        <v>168</v>
      </c>
      <c r="I536" s="44" t="n">
        <v>3.59</v>
      </c>
      <c r="J536" s="30" t="s">
        <v>169</v>
      </c>
    </row>
    <row r="537" customFormat="false" ht="12.75" hidden="false" customHeight="false" outlineLevel="0" collapsed="false">
      <c r="A537" s="1" t="s">
        <v>584</v>
      </c>
      <c r="C537" s="27" t="s">
        <v>598</v>
      </c>
      <c r="D537" s="27" t="s">
        <v>53</v>
      </c>
      <c r="E537" s="56"/>
      <c r="F537" s="76"/>
      <c r="G537" s="56"/>
      <c r="H537" s="30" t="s">
        <v>168</v>
      </c>
      <c r="I537" s="44" t="n">
        <v>1.53</v>
      </c>
      <c r="J537" s="30" t="s">
        <v>169</v>
      </c>
    </row>
    <row r="539" customFormat="false" ht="18" hidden="false" customHeight="false" outlineLevel="0" collapsed="false">
      <c r="C539" s="15" t="s">
        <v>599</v>
      </c>
      <c r="D539" s="11" t="s">
        <v>1</v>
      </c>
    </row>
    <row r="540" customFormat="false" ht="12.75" hidden="false" customHeight="false" outlineLevel="0" collapsed="false">
      <c r="A540" s="1" t="s">
        <v>599</v>
      </c>
      <c r="C540" s="70" t="s">
        <v>600</v>
      </c>
      <c r="D540" s="70" t="s">
        <v>601</v>
      </c>
      <c r="E540" s="72" t="n">
        <v>2</v>
      </c>
      <c r="F540" s="73" t="s">
        <v>602</v>
      </c>
      <c r="G540" s="74" t="s">
        <v>528</v>
      </c>
    </row>
    <row r="541" customFormat="false" ht="12.75" hidden="false" customHeight="false" outlineLevel="0" collapsed="false">
      <c r="A541" s="1" t="s">
        <v>599</v>
      </c>
      <c r="C541" s="70" t="s">
        <v>603</v>
      </c>
      <c r="D541" s="70" t="s">
        <v>601</v>
      </c>
      <c r="E541" s="72" t="n">
        <v>2.1</v>
      </c>
      <c r="F541" s="73" t="s">
        <v>602</v>
      </c>
      <c r="G541" s="74" t="s">
        <v>528</v>
      </c>
    </row>
    <row r="542" customFormat="false" ht="12.75" hidden="false" customHeight="false" outlineLevel="0" collapsed="false">
      <c r="A542" s="1" t="s">
        <v>599</v>
      </c>
      <c r="C542" s="70" t="s">
        <v>604</v>
      </c>
      <c r="D542" s="70" t="s">
        <v>601</v>
      </c>
      <c r="E542" s="72" t="n">
        <v>2.4</v>
      </c>
      <c r="F542" s="73" t="s">
        <v>602</v>
      </c>
      <c r="G542" s="74" t="s">
        <v>528</v>
      </c>
    </row>
    <row r="543" customFormat="false" ht="12.75" hidden="false" customHeight="false" outlineLevel="0" collapsed="false">
      <c r="A543" s="1" t="s">
        <v>599</v>
      </c>
      <c r="C543" s="70" t="s">
        <v>605</v>
      </c>
      <c r="D543" s="70" t="s">
        <v>601</v>
      </c>
      <c r="E543" s="72" t="n">
        <v>2.4</v>
      </c>
      <c r="F543" s="73" t="s">
        <v>602</v>
      </c>
      <c r="G543" s="74" t="s">
        <v>528</v>
      </c>
      <c r="K543" s="4"/>
      <c r="L543" s="4"/>
    </row>
    <row r="544" customFormat="false" ht="12.75" hidden="false" customHeight="false" outlineLevel="0" collapsed="false">
      <c r="A544" s="1" t="s">
        <v>599</v>
      </c>
      <c r="C544" s="70" t="s">
        <v>606</v>
      </c>
      <c r="D544" s="70" t="s">
        <v>601</v>
      </c>
      <c r="E544" s="72" t="n">
        <v>2.5</v>
      </c>
      <c r="F544" s="73" t="s">
        <v>602</v>
      </c>
      <c r="G544" s="74" t="s">
        <v>528</v>
      </c>
    </row>
    <row r="545" customFormat="false" ht="12.75" hidden="false" customHeight="false" outlineLevel="0" collapsed="false">
      <c r="A545" s="1" t="s">
        <v>599</v>
      </c>
      <c r="C545" s="70" t="s">
        <v>600</v>
      </c>
      <c r="D545" s="70"/>
      <c r="E545" s="72" t="n">
        <v>2</v>
      </c>
      <c r="F545" s="73" t="s">
        <v>602</v>
      </c>
      <c r="G545" s="74" t="s">
        <v>528</v>
      </c>
    </row>
    <row r="546" customFormat="false" ht="12.75" hidden="false" customHeight="false" outlineLevel="0" collapsed="false">
      <c r="A546" s="1" t="s">
        <v>599</v>
      </c>
      <c r="C546" s="70" t="s">
        <v>603</v>
      </c>
      <c r="D546" s="70"/>
      <c r="E546" s="72" t="n">
        <v>2.1</v>
      </c>
      <c r="F546" s="73" t="s">
        <v>602</v>
      </c>
      <c r="G546" s="74" t="s">
        <v>528</v>
      </c>
    </row>
    <row r="547" customFormat="false" ht="12.75" hidden="false" customHeight="false" outlineLevel="0" collapsed="false">
      <c r="A547" s="1" t="s">
        <v>599</v>
      </c>
      <c r="C547" s="70" t="s">
        <v>604</v>
      </c>
      <c r="D547" s="70"/>
      <c r="E547" s="72" t="n">
        <v>2.4</v>
      </c>
      <c r="F547" s="73" t="s">
        <v>602</v>
      </c>
      <c r="G547" s="74" t="s">
        <v>528</v>
      </c>
    </row>
    <row r="548" customFormat="false" ht="12.75" hidden="false" customHeight="false" outlineLevel="0" collapsed="false">
      <c r="A548" s="1" t="s">
        <v>599</v>
      </c>
      <c r="C548" s="70" t="s">
        <v>605</v>
      </c>
      <c r="D548" s="70"/>
      <c r="E548" s="72" t="n">
        <v>2.4</v>
      </c>
      <c r="F548" s="73" t="s">
        <v>602</v>
      </c>
      <c r="G548" s="74" t="s">
        <v>528</v>
      </c>
    </row>
    <row r="549" customFormat="false" ht="12.75" hidden="false" customHeight="false" outlineLevel="0" collapsed="false">
      <c r="A549" s="1" t="s">
        <v>599</v>
      </c>
      <c r="C549" s="70" t="s">
        <v>606</v>
      </c>
      <c r="D549" s="70"/>
      <c r="E549" s="72" t="n">
        <v>2.5</v>
      </c>
      <c r="F549" s="73" t="s">
        <v>602</v>
      </c>
      <c r="G549" s="74" t="s">
        <v>528</v>
      </c>
    </row>
    <row r="551" customFormat="false" ht="18" hidden="false" customHeight="false" outlineLevel="0" collapsed="false">
      <c r="C551" s="15" t="s">
        <v>607</v>
      </c>
      <c r="D551" s="45" t="s">
        <v>1</v>
      </c>
      <c r="I551" s="3"/>
    </row>
    <row r="552" customFormat="false" ht="12.75" hidden="false" customHeight="false" outlineLevel="0" collapsed="false">
      <c r="A552" s="1" t="s">
        <v>608</v>
      </c>
      <c r="C552" s="70" t="s">
        <v>609</v>
      </c>
      <c r="D552" s="70" t="s">
        <v>13</v>
      </c>
      <c r="E552" s="72" t="n">
        <v>1.8</v>
      </c>
      <c r="F552" s="73" t="n">
        <v>1.87</v>
      </c>
      <c r="G552" s="74" t="s">
        <v>206</v>
      </c>
      <c r="I552" s="3"/>
    </row>
    <row r="553" customFormat="false" ht="12.75" hidden="false" customHeight="false" outlineLevel="0" collapsed="false">
      <c r="A553" s="1" t="s">
        <v>608</v>
      </c>
      <c r="C553" s="70" t="s">
        <v>610</v>
      </c>
      <c r="D553" s="70" t="s">
        <v>13</v>
      </c>
      <c r="E553" s="72" t="n">
        <v>1.9</v>
      </c>
      <c r="F553" s="73" t="n">
        <v>1.62</v>
      </c>
      <c r="G553" s="74" t="s">
        <v>206</v>
      </c>
      <c r="H553" s="30" t="s">
        <v>168</v>
      </c>
      <c r="I553" s="31" t="n">
        <v>1.62</v>
      </c>
      <c r="J553" s="30" t="s">
        <v>230</v>
      </c>
    </row>
    <row r="554" customFormat="false" ht="12.75" hidden="false" customHeight="false" outlineLevel="0" collapsed="false">
      <c r="A554" s="1" t="s">
        <v>608</v>
      </c>
      <c r="C554" s="70" t="s">
        <v>611</v>
      </c>
      <c r="D554" s="70" t="s">
        <v>77</v>
      </c>
      <c r="E554" s="72" t="n">
        <v>2.1</v>
      </c>
      <c r="F554" s="73" t="n">
        <v>0.83</v>
      </c>
      <c r="G554" s="74" t="s">
        <v>206</v>
      </c>
      <c r="I554" s="3"/>
    </row>
    <row r="555" customFormat="false" ht="12.75" hidden="false" customHeight="false" outlineLevel="0" collapsed="false">
      <c r="A555" s="1" t="s">
        <v>608</v>
      </c>
      <c r="C555" s="70" t="s">
        <v>612</v>
      </c>
      <c r="D555" s="70" t="s">
        <v>49</v>
      </c>
      <c r="E555" s="72" t="n">
        <v>2.1</v>
      </c>
      <c r="F555" s="73" t="n">
        <v>0.81</v>
      </c>
      <c r="G555" s="74" t="s">
        <v>206</v>
      </c>
      <c r="H555" s="30" t="s">
        <v>168</v>
      </c>
      <c r="I555" s="31" t="n">
        <v>0.78</v>
      </c>
      <c r="J555" s="30" t="s">
        <v>230</v>
      </c>
    </row>
    <row r="556" customFormat="false" ht="12.75" hidden="false" customHeight="false" outlineLevel="0" collapsed="false">
      <c r="A556" s="1" t="s">
        <v>608</v>
      </c>
      <c r="C556" s="70" t="s">
        <v>613</v>
      </c>
      <c r="D556" s="70" t="s">
        <v>16</v>
      </c>
      <c r="E556" s="72" t="n">
        <v>2.2</v>
      </c>
      <c r="F556" s="73" t="n">
        <v>0.81</v>
      </c>
      <c r="G556" s="74" t="s">
        <v>206</v>
      </c>
      <c r="I556" s="3"/>
    </row>
    <row r="557" customFormat="false" ht="12.75" hidden="false" customHeight="false" outlineLevel="0" collapsed="false">
      <c r="A557" s="1" t="s">
        <v>608</v>
      </c>
      <c r="C557" s="70" t="s">
        <v>614</v>
      </c>
      <c r="D557" s="70" t="s">
        <v>51</v>
      </c>
      <c r="E557" s="72" t="n">
        <v>2.2</v>
      </c>
      <c r="F557" s="73" t="n">
        <v>0.81</v>
      </c>
      <c r="G557" s="74" t="s">
        <v>206</v>
      </c>
      <c r="I557" s="3"/>
    </row>
    <row r="558" customFormat="false" ht="12.75" hidden="false" customHeight="false" outlineLevel="0" collapsed="false">
      <c r="A558" s="1" t="s">
        <v>608</v>
      </c>
      <c r="C558" s="70" t="s">
        <v>615</v>
      </c>
      <c r="D558" s="70" t="s">
        <v>13</v>
      </c>
      <c r="E558" s="72" t="n">
        <v>2.3</v>
      </c>
      <c r="F558" s="73" t="n">
        <v>1.59</v>
      </c>
      <c r="G558" s="74" t="s">
        <v>206</v>
      </c>
      <c r="I558" s="3"/>
    </row>
    <row r="559" customFormat="false" ht="12.75" hidden="false" customHeight="false" outlineLevel="0" collapsed="false">
      <c r="A559" s="1" t="s">
        <v>608</v>
      </c>
      <c r="C559" s="70" t="s">
        <v>616</v>
      </c>
      <c r="D559" s="70" t="s">
        <v>88</v>
      </c>
      <c r="E559" s="72" t="n">
        <v>2.4</v>
      </c>
      <c r="F559" s="73" t="n">
        <v>0.81</v>
      </c>
      <c r="G559" s="74" t="s">
        <v>206</v>
      </c>
      <c r="I559" s="3"/>
    </row>
    <row r="560" customFormat="false" ht="12.75" hidden="false" customHeight="false" outlineLevel="0" collapsed="false">
      <c r="A560" s="1" t="s">
        <v>608</v>
      </c>
      <c r="C560" s="70" t="s">
        <v>617</v>
      </c>
      <c r="D560" s="70" t="s">
        <v>26</v>
      </c>
      <c r="E560" s="72" t="n">
        <v>2.4</v>
      </c>
      <c r="F560" s="73" t="n">
        <v>0.81</v>
      </c>
      <c r="G560" s="74" t="s">
        <v>206</v>
      </c>
      <c r="I560" s="3"/>
    </row>
    <row r="561" customFormat="false" ht="12.75" hidden="false" customHeight="false" outlineLevel="0" collapsed="false">
      <c r="A561" s="1" t="s">
        <v>608</v>
      </c>
      <c r="C561" s="70" t="s">
        <v>618</v>
      </c>
      <c r="D561" s="70" t="s">
        <v>88</v>
      </c>
      <c r="E561" s="72" t="n">
        <v>2.5</v>
      </c>
      <c r="F561" s="73" t="n">
        <v>0.81</v>
      </c>
      <c r="G561" s="74" t="s">
        <v>206</v>
      </c>
      <c r="I561" s="3"/>
    </row>
    <row r="562" customFormat="false" ht="12.75" hidden="false" customHeight="false" outlineLevel="0" collapsed="false">
      <c r="A562" s="1" t="s">
        <v>608</v>
      </c>
      <c r="C562" s="70" t="s">
        <v>619</v>
      </c>
      <c r="D562" s="70" t="s">
        <v>79</v>
      </c>
      <c r="E562" s="72" t="n">
        <v>2.6</v>
      </c>
      <c r="F562" s="73" t="n">
        <v>0.88</v>
      </c>
      <c r="G562" s="74" t="s">
        <v>206</v>
      </c>
      <c r="I562" s="3"/>
    </row>
    <row r="563" customFormat="false" ht="12.75" hidden="false" customHeight="false" outlineLevel="0" collapsed="false">
      <c r="A563" s="1" t="s">
        <v>620</v>
      </c>
      <c r="C563" s="70" t="s">
        <v>621</v>
      </c>
      <c r="D563" s="70" t="s">
        <v>13</v>
      </c>
      <c r="E563" s="72" t="n">
        <v>1.6</v>
      </c>
      <c r="F563" s="73" t="n">
        <v>1.85</v>
      </c>
      <c r="G563" s="74" t="s">
        <v>206</v>
      </c>
      <c r="I563" s="3"/>
    </row>
    <row r="564" customFormat="false" ht="12.75" hidden="false" customHeight="false" outlineLevel="0" collapsed="false">
      <c r="A564" s="1" t="s">
        <v>620</v>
      </c>
      <c r="C564" s="70" t="s">
        <v>622</v>
      </c>
      <c r="D564" s="70" t="s">
        <v>16</v>
      </c>
      <c r="E564" s="72" t="n">
        <v>2.1</v>
      </c>
      <c r="F564" s="73" t="n">
        <v>0.81</v>
      </c>
      <c r="G564" s="74" t="s">
        <v>206</v>
      </c>
      <c r="I564" s="3"/>
    </row>
    <row r="565" customFormat="false" ht="12.75" hidden="false" customHeight="false" outlineLevel="0" collapsed="false">
      <c r="A565" s="1" t="s">
        <v>620</v>
      </c>
      <c r="C565" s="70" t="s">
        <v>623</v>
      </c>
      <c r="D565" s="70" t="s">
        <v>24</v>
      </c>
      <c r="E565" s="72" t="n">
        <v>2.3</v>
      </c>
      <c r="F565" s="73" t="n">
        <v>0.94</v>
      </c>
      <c r="G565" s="74" t="s">
        <v>206</v>
      </c>
      <c r="I565" s="3"/>
    </row>
    <row r="566" customFormat="false" ht="12.75" hidden="false" customHeight="false" outlineLevel="0" collapsed="false">
      <c r="A566" s="1" t="s">
        <v>620</v>
      </c>
      <c r="C566" s="70" t="s">
        <v>624</v>
      </c>
      <c r="D566" s="70" t="s">
        <v>18</v>
      </c>
      <c r="E566" s="72" t="n">
        <v>2.5</v>
      </c>
      <c r="F566" s="73" t="n">
        <v>0.81</v>
      </c>
      <c r="G566" s="74" t="s">
        <v>206</v>
      </c>
      <c r="I566" s="3"/>
    </row>
    <row r="567" customFormat="false" ht="12.75" hidden="false" customHeight="false" outlineLevel="0" collapsed="false">
      <c r="A567" s="1" t="s">
        <v>625</v>
      </c>
      <c r="C567" s="70" t="s">
        <v>626</v>
      </c>
      <c r="D567" s="70" t="s">
        <v>77</v>
      </c>
      <c r="E567" s="72" t="n">
        <v>2.5</v>
      </c>
      <c r="F567" s="73" t="n">
        <v>1.11</v>
      </c>
      <c r="G567" s="74" t="s">
        <v>206</v>
      </c>
      <c r="I567" s="3"/>
    </row>
    <row r="568" customFormat="false" ht="12.75" hidden="false" customHeight="false" outlineLevel="0" collapsed="false">
      <c r="A568" s="1" t="s">
        <v>625</v>
      </c>
      <c r="C568" s="70" t="s">
        <v>627</v>
      </c>
      <c r="D568" s="70" t="s">
        <v>88</v>
      </c>
      <c r="E568" s="72" t="n">
        <v>2.5</v>
      </c>
      <c r="F568" s="73" t="n">
        <v>1.08</v>
      </c>
      <c r="G568" s="74" t="s">
        <v>206</v>
      </c>
      <c r="I568" s="3"/>
    </row>
    <row r="569" customFormat="false" ht="12.75" hidden="false" customHeight="false" outlineLevel="0" collapsed="false">
      <c r="A569" s="1" t="s">
        <v>628</v>
      </c>
      <c r="C569" s="27" t="s">
        <v>629</v>
      </c>
      <c r="D569" s="27" t="s">
        <v>13</v>
      </c>
      <c r="E569" s="27"/>
      <c r="F569" s="29"/>
      <c r="G569" s="27"/>
      <c r="H569" s="30" t="s">
        <v>61</v>
      </c>
      <c r="I569" s="31" t="n">
        <v>1.92</v>
      </c>
      <c r="J569" s="30" t="s">
        <v>230</v>
      </c>
    </row>
    <row r="570" customFormat="false" ht="12.75" hidden="false" customHeight="false" outlineLevel="0" collapsed="false">
      <c r="A570" s="1" t="s">
        <v>628</v>
      </c>
      <c r="C570" s="27" t="s">
        <v>630</v>
      </c>
      <c r="D570" s="27" t="s">
        <v>77</v>
      </c>
      <c r="E570" s="27"/>
      <c r="F570" s="29"/>
      <c r="G570" s="27"/>
      <c r="H570" s="30" t="s">
        <v>61</v>
      </c>
      <c r="I570" s="31" t="n">
        <v>1.47</v>
      </c>
      <c r="J570" s="30" t="s">
        <v>230</v>
      </c>
    </row>
    <row r="571" customFormat="false" ht="12.75" hidden="false" customHeight="false" outlineLevel="0" collapsed="false">
      <c r="A571" s="1" t="s">
        <v>628</v>
      </c>
      <c r="C571" s="27" t="s">
        <v>631</v>
      </c>
      <c r="D571" s="27" t="s">
        <v>507</v>
      </c>
      <c r="E571" s="27"/>
      <c r="F571" s="29"/>
      <c r="G571" s="27"/>
      <c r="H571" s="30" t="s">
        <v>61</v>
      </c>
      <c r="I571" s="31" t="n">
        <v>1.49</v>
      </c>
      <c r="J571" s="30" t="s">
        <v>230</v>
      </c>
    </row>
    <row r="572" customFormat="false" ht="12.75" hidden="false" customHeight="false" outlineLevel="0" collapsed="false">
      <c r="A572" s="1" t="s">
        <v>628</v>
      </c>
      <c r="C572" s="27" t="s">
        <v>632</v>
      </c>
      <c r="D572" s="27" t="s">
        <v>13</v>
      </c>
      <c r="E572" s="27"/>
      <c r="F572" s="29"/>
      <c r="G572" s="27"/>
      <c r="H572" s="30" t="s">
        <v>61</v>
      </c>
      <c r="I572" s="31" t="n">
        <v>1.84</v>
      </c>
      <c r="J572" s="30" t="s">
        <v>230</v>
      </c>
    </row>
    <row r="573" customFormat="false" ht="12.75" hidden="false" customHeight="false" outlineLevel="0" collapsed="false">
      <c r="A573" s="1" t="s">
        <v>628</v>
      </c>
      <c r="C573" s="27" t="s">
        <v>633</v>
      </c>
      <c r="D573" s="27" t="s">
        <v>24</v>
      </c>
      <c r="E573" s="27"/>
      <c r="F573" s="29"/>
      <c r="G573" s="27"/>
      <c r="H573" s="30" t="s">
        <v>61</v>
      </c>
      <c r="I573" s="31" t="n">
        <v>0.83</v>
      </c>
      <c r="J573" s="30" t="s">
        <v>230</v>
      </c>
    </row>
    <row r="574" customFormat="false" ht="12.75" hidden="false" customHeight="false" outlineLevel="0" collapsed="false">
      <c r="A574" s="1" t="s">
        <v>628</v>
      </c>
      <c r="C574" s="27" t="s">
        <v>634</v>
      </c>
      <c r="D574" s="27" t="s">
        <v>13</v>
      </c>
      <c r="E574" s="27"/>
      <c r="F574" s="29"/>
      <c r="G574" s="27"/>
      <c r="H574" s="30" t="s">
        <v>61</v>
      </c>
      <c r="I574" s="31" t="n">
        <v>1.84</v>
      </c>
      <c r="J574" s="30" t="s">
        <v>230</v>
      </c>
    </row>
    <row r="575" customFormat="false" ht="12.75" hidden="false" customHeight="false" outlineLevel="0" collapsed="false">
      <c r="A575" s="1" t="s">
        <v>628</v>
      </c>
      <c r="C575" s="27" t="s">
        <v>635</v>
      </c>
      <c r="D575" s="27" t="s">
        <v>13</v>
      </c>
      <c r="E575" s="27"/>
      <c r="F575" s="29"/>
      <c r="G575" s="27"/>
      <c r="H575" s="30" t="s">
        <v>61</v>
      </c>
      <c r="I575" s="31" t="n">
        <v>1.92</v>
      </c>
      <c r="J575" s="30" t="s">
        <v>230</v>
      </c>
    </row>
    <row r="576" customFormat="false" ht="12.75" hidden="false" customHeight="false" outlineLevel="0" collapsed="false">
      <c r="A576" s="1" t="s">
        <v>628</v>
      </c>
      <c r="C576" s="27" t="s">
        <v>636</v>
      </c>
      <c r="D576" s="27" t="s">
        <v>13</v>
      </c>
      <c r="E576" s="27"/>
      <c r="F576" s="29"/>
      <c r="G576" s="27"/>
      <c r="H576" s="30" t="s">
        <v>61</v>
      </c>
      <c r="I576" s="31" t="n">
        <v>1.85</v>
      </c>
      <c r="J576" s="30" t="s">
        <v>230</v>
      </c>
    </row>
    <row r="577" customFormat="false" ht="12.75" hidden="false" customHeight="false" outlineLevel="0" collapsed="false">
      <c r="A577" s="1" t="s">
        <v>628</v>
      </c>
      <c r="C577" s="27" t="s">
        <v>637</v>
      </c>
      <c r="D577" s="27" t="s">
        <v>13</v>
      </c>
      <c r="E577" s="27"/>
      <c r="F577" s="29"/>
      <c r="G577" s="27"/>
      <c r="H577" s="30" t="s">
        <v>168</v>
      </c>
      <c r="I577" s="31" t="n">
        <v>1.78</v>
      </c>
      <c r="J577" s="30" t="s">
        <v>230</v>
      </c>
    </row>
    <row r="578" customFormat="false" ht="12.75" hidden="false" customHeight="false" outlineLevel="0" collapsed="false">
      <c r="A578" s="1" t="s">
        <v>628</v>
      </c>
      <c r="C578" s="27" t="s">
        <v>638</v>
      </c>
      <c r="D578" s="27" t="s">
        <v>26</v>
      </c>
      <c r="E578" s="27"/>
      <c r="F578" s="29"/>
      <c r="G578" s="27"/>
      <c r="H578" s="30" t="s">
        <v>168</v>
      </c>
      <c r="I578" s="31" t="n">
        <v>0.81</v>
      </c>
      <c r="J578" s="30" t="s">
        <v>230</v>
      </c>
    </row>
    <row r="579" customFormat="false" ht="12.75" hidden="false" customHeight="false" outlineLevel="0" collapsed="false">
      <c r="A579" s="1" t="s">
        <v>628</v>
      </c>
      <c r="C579" s="27" t="s">
        <v>639</v>
      </c>
      <c r="D579" s="27" t="s">
        <v>18</v>
      </c>
      <c r="E579" s="27"/>
      <c r="F579" s="29"/>
      <c r="G579" s="27"/>
      <c r="H579" s="30" t="s">
        <v>168</v>
      </c>
      <c r="I579" s="31" t="n">
        <v>0.81</v>
      </c>
      <c r="J579" s="30" t="s">
        <v>230</v>
      </c>
    </row>
    <row r="580" customFormat="false" ht="12.75" hidden="false" customHeight="false" outlineLevel="0" collapsed="false">
      <c r="A580" s="1" t="s">
        <v>628</v>
      </c>
      <c r="C580" s="27" t="s">
        <v>640</v>
      </c>
      <c r="D580" s="27" t="s">
        <v>88</v>
      </c>
      <c r="E580" s="27"/>
      <c r="F580" s="29"/>
      <c r="G580" s="27"/>
      <c r="H580" s="30" t="s">
        <v>168</v>
      </c>
      <c r="I580" s="31" t="n">
        <v>1</v>
      </c>
      <c r="J580" s="30" t="s">
        <v>230</v>
      </c>
    </row>
    <row r="581" customFormat="false" ht="12.75" hidden="false" customHeight="false" outlineLevel="0" collapsed="false">
      <c r="A581" s="1" t="s">
        <v>628</v>
      </c>
      <c r="C581" s="27" t="s">
        <v>641</v>
      </c>
      <c r="D581" s="27" t="s">
        <v>16</v>
      </c>
      <c r="E581" s="27"/>
      <c r="F581" s="29"/>
      <c r="G581" s="27"/>
      <c r="H581" s="30" t="s">
        <v>168</v>
      </c>
      <c r="I581" s="31" t="n">
        <v>0.83</v>
      </c>
      <c r="J581" s="30" t="s">
        <v>230</v>
      </c>
    </row>
    <row r="582" customFormat="false" ht="12.75" hidden="false" customHeight="false" outlineLevel="0" collapsed="false">
      <c r="A582" s="1" t="s">
        <v>628</v>
      </c>
      <c r="C582" s="27" t="s">
        <v>642</v>
      </c>
      <c r="D582" s="27" t="s">
        <v>79</v>
      </c>
      <c r="E582" s="27"/>
      <c r="F582" s="29"/>
      <c r="G582" s="27"/>
      <c r="H582" s="30" t="s">
        <v>168</v>
      </c>
      <c r="I582" s="31" t="n">
        <v>0.83</v>
      </c>
      <c r="J582" s="30" t="s">
        <v>230</v>
      </c>
    </row>
    <row r="583" customFormat="false" ht="12.75" hidden="false" customHeight="false" outlineLevel="0" collapsed="false">
      <c r="A583" s="1" t="s">
        <v>628</v>
      </c>
      <c r="C583" s="27" t="s">
        <v>643</v>
      </c>
      <c r="D583" s="27" t="s">
        <v>20</v>
      </c>
      <c r="E583" s="27"/>
      <c r="F583" s="29"/>
      <c r="G583" s="27"/>
      <c r="H583" s="30" t="s">
        <v>168</v>
      </c>
      <c r="I583" s="31" t="n">
        <v>0.81</v>
      </c>
      <c r="J583" s="30" t="s">
        <v>230</v>
      </c>
    </row>
    <row r="584" customFormat="false" ht="12.75" hidden="false" customHeight="false" outlineLevel="0" collapsed="false">
      <c r="A584" s="1" t="s">
        <v>628</v>
      </c>
      <c r="C584" s="27" t="s">
        <v>644</v>
      </c>
      <c r="D584" s="27" t="s">
        <v>13</v>
      </c>
      <c r="E584" s="27"/>
      <c r="F584" s="29"/>
      <c r="G584" s="27"/>
      <c r="H584" s="30" t="s">
        <v>168</v>
      </c>
      <c r="I584" s="31" t="n">
        <v>1.57</v>
      </c>
      <c r="J584" s="30" t="s">
        <v>230</v>
      </c>
    </row>
    <row r="586" customFormat="false" ht="18" hidden="false" customHeight="false" outlineLevel="0" collapsed="false">
      <c r="C586" s="15" t="s">
        <v>645</v>
      </c>
      <c r="D586" s="45" t="s">
        <v>1</v>
      </c>
    </row>
    <row r="587" customFormat="false" ht="12.75" hidden="false" customHeight="false" outlineLevel="0" collapsed="false">
      <c r="A587" s="1" t="s">
        <v>645</v>
      </c>
      <c r="C587" s="27" t="s">
        <v>646</v>
      </c>
      <c r="D587" s="27" t="s">
        <v>647</v>
      </c>
      <c r="E587" s="27"/>
      <c r="F587" s="29"/>
      <c r="G587" s="27"/>
      <c r="H587" s="30" t="s">
        <v>61</v>
      </c>
      <c r="I587" s="44" t="n">
        <v>5.45</v>
      </c>
      <c r="J587" s="30" t="s">
        <v>648</v>
      </c>
    </row>
    <row r="588" customFormat="false" ht="12.75" hidden="false" customHeight="false" outlineLevel="0" collapsed="false">
      <c r="A588" s="1" t="s">
        <v>645</v>
      </c>
      <c r="C588" s="27" t="s">
        <v>649</v>
      </c>
      <c r="D588" s="27" t="s">
        <v>13</v>
      </c>
      <c r="E588" s="27"/>
      <c r="F588" s="29"/>
      <c r="G588" s="27"/>
      <c r="H588" s="30" t="s">
        <v>61</v>
      </c>
      <c r="I588" s="44" t="n">
        <v>7.01</v>
      </c>
      <c r="J588" s="30" t="s">
        <v>648</v>
      </c>
    </row>
    <row r="589" customFormat="false" ht="12.75" hidden="false" customHeight="false" outlineLevel="0" collapsed="false">
      <c r="A589" s="1" t="s">
        <v>645</v>
      </c>
      <c r="C589" s="27" t="s">
        <v>650</v>
      </c>
      <c r="D589" s="56" t="s">
        <v>18</v>
      </c>
      <c r="E589" s="27"/>
      <c r="F589" s="29"/>
      <c r="G589" s="27"/>
      <c r="H589" s="30" t="s">
        <v>168</v>
      </c>
      <c r="I589" s="44" t="n">
        <v>1.99</v>
      </c>
      <c r="J589" s="30" t="s">
        <v>648</v>
      </c>
    </row>
    <row r="590" customFormat="false" ht="12.75" hidden="false" customHeight="false" outlineLevel="0" collapsed="false">
      <c r="A590" s="1" t="s">
        <v>645</v>
      </c>
      <c r="C590" s="27" t="s">
        <v>651</v>
      </c>
      <c r="D590" s="27" t="s">
        <v>22</v>
      </c>
      <c r="E590" s="27"/>
      <c r="F590" s="29"/>
      <c r="G590" s="27"/>
      <c r="H590" s="30" t="s">
        <v>168</v>
      </c>
      <c r="I590" s="44" t="n">
        <v>1.99</v>
      </c>
      <c r="J590" s="30" t="s">
        <v>648</v>
      </c>
    </row>
    <row r="591" customFormat="false" ht="12.75" hidden="false" customHeight="false" outlineLevel="0" collapsed="false">
      <c r="A591" s="1" t="s">
        <v>645</v>
      </c>
      <c r="C591" s="27" t="s">
        <v>652</v>
      </c>
      <c r="D591" s="27" t="s">
        <v>653</v>
      </c>
      <c r="E591" s="27"/>
      <c r="F591" s="29"/>
      <c r="G591" s="27"/>
      <c r="H591" s="30" t="s">
        <v>168</v>
      </c>
      <c r="I591" s="44" t="n">
        <v>3.19</v>
      </c>
      <c r="J591" s="30" t="s">
        <v>648</v>
      </c>
    </row>
    <row r="592" customFormat="false" ht="12.75" hidden="false" customHeight="false" outlineLevel="0" collapsed="false">
      <c r="A592" s="1" t="s">
        <v>645</v>
      </c>
      <c r="C592" s="27" t="s">
        <v>654</v>
      </c>
      <c r="D592" s="27" t="s">
        <v>16</v>
      </c>
      <c r="E592" s="27"/>
      <c r="F592" s="29"/>
      <c r="G592" s="27"/>
      <c r="H592" s="30" t="s">
        <v>168</v>
      </c>
      <c r="I592" s="44" t="n">
        <v>1.99</v>
      </c>
      <c r="J592" s="30" t="s">
        <v>648</v>
      </c>
    </row>
    <row r="593" customFormat="false" ht="12.75" hidden="false" customHeight="false" outlineLevel="0" collapsed="false">
      <c r="A593" s="1" t="s">
        <v>645</v>
      </c>
      <c r="C593" s="27" t="s">
        <v>655</v>
      </c>
      <c r="D593" s="27" t="s">
        <v>49</v>
      </c>
      <c r="E593" s="27"/>
      <c r="F593" s="29"/>
      <c r="G593" s="27"/>
      <c r="H593" s="30" t="s">
        <v>168</v>
      </c>
      <c r="I593" s="44" t="n">
        <v>1.99</v>
      </c>
      <c r="J593" s="30" t="s">
        <v>648</v>
      </c>
    </row>
    <row r="594" customFormat="false" ht="12.75" hidden="false" customHeight="false" outlineLevel="0" collapsed="false">
      <c r="A594" s="1" t="s">
        <v>645</v>
      </c>
      <c r="C594" s="27" t="s">
        <v>656</v>
      </c>
      <c r="D594" s="27" t="s">
        <v>51</v>
      </c>
      <c r="E594" s="27"/>
      <c r="F594" s="29"/>
      <c r="G594" s="27"/>
      <c r="H594" s="30" t="s">
        <v>168</v>
      </c>
      <c r="I594" s="44" t="n">
        <v>1.99</v>
      </c>
      <c r="J594" s="30" t="s">
        <v>648</v>
      </c>
    </row>
    <row r="595" customFormat="false" ht="12.75" hidden="false" customHeight="false" outlineLevel="0" collapsed="false">
      <c r="A595" s="1" t="s">
        <v>645</v>
      </c>
      <c r="C595" s="27" t="s">
        <v>657</v>
      </c>
      <c r="D595" s="27" t="s">
        <v>583</v>
      </c>
      <c r="E595" s="27"/>
      <c r="F595" s="29"/>
      <c r="G595" s="27"/>
      <c r="H595" s="30" t="s">
        <v>168</v>
      </c>
      <c r="I595" s="44" t="n">
        <v>3.43</v>
      </c>
      <c r="J595" s="30" t="s">
        <v>648</v>
      </c>
    </row>
    <row r="597" customFormat="false" ht="18" hidden="false" customHeight="false" outlineLevel="0" collapsed="false">
      <c r="C597" s="52" t="s">
        <v>658</v>
      </c>
      <c r="D597" s="11" t="s">
        <v>1</v>
      </c>
    </row>
    <row r="598" customFormat="false" ht="12.75" hidden="false" customHeight="false" outlineLevel="0" collapsed="false">
      <c r="A598" s="1" t="s">
        <v>659</v>
      </c>
      <c r="C598" s="27" t="s">
        <v>660</v>
      </c>
      <c r="D598" s="27" t="s">
        <v>13</v>
      </c>
      <c r="E598" s="27"/>
      <c r="F598" s="29"/>
      <c r="G598" s="27"/>
      <c r="H598" s="30" t="s">
        <v>61</v>
      </c>
      <c r="I598" s="44" t="n">
        <f aca="false">3.95/150*100</f>
        <v>2.63333333333333</v>
      </c>
      <c r="J598" s="30" t="s">
        <v>112</v>
      </c>
    </row>
    <row r="599" customFormat="false" ht="12.75" hidden="false" customHeight="false" outlineLevel="0" collapsed="false">
      <c r="A599" s="1" t="s">
        <v>659</v>
      </c>
      <c r="C599" s="27" t="s">
        <v>661</v>
      </c>
      <c r="D599" s="27" t="s">
        <v>13</v>
      </c>
      <c r="E599" s="27"/>
      <c r="F599" s="29"/>
      <c r="G599" s="27"/>
      <c r="H599" s="30" t="s">
        <v>61</v>
      </c>
      <c r="I599" s="44" t="n">
        <f aca="false">4.49/250*100</f>
        <v>1.796</v>
      </c>
      <c r="J599" s="30" t="s">
        <v>112</v>
      </c>
    </row>
    <row r="600" customFormat="false" ht="12.75" hidden="false" customHeight="false" outlineLevel="0" collapsed="false">
      <c r="A600" s="1" t="s">
        <v>659</v>
      </c>
      <c r="C600" s="27" t="s">
        <v>662</v>
      </c>
      <c r="D600" s="27" t="s">
        <v>13</v>
      </c>
      <c r="E600" s="27"/>
      <c r="F600" s="29"/>
      <c r="G600" s="27"/>
      <c r="H600" s="30" t="s">
        <v>168</v>
      </c>
      <c r="I600" s="44" t="n">
        <f aca="false">1.99/300*100</f>
        <v>0.663333333333333</v>
      </c>
      <c r="J600" s="30" t="s">
        <v>112</v>
      </c>
    </row>
    <row r="601" customFormat="false" ht="12.75" hidden="false" customHeight="false" outlineLevel="0" collapsed="false">
      <c r="A601" s="1" t="s">
        <v>659</v>
      </c>
      <c r="C601" s="27" t="s">
        <v>663</v>
      </c>
      <c r="D601" s="27" t="s">
        <v>79</v>
      </c>
      <c r="E601" s="27"/>
      <c r="F601" s="29"/>
      <c r="G601" s="27"/>
      <c r="H601" s="30" t="s">
        <v>168</v>
      </c>
      <c r="I601" s="44" t="n">
        <f aca="false">0.99/250*100</f>
        <v>0.396</v>
      </c>
      <c r="J601" s="30" t="s">
        <v>112</v>
      </c>
    </row>
    <row r="602" customFormat="false" ht="12.75" hidden="false" customHeight="false" outlineLevel="0" collapsed="false">
      <c r="A602" s="1" t="s">
        <v>659</v>
      </c>
      <c r="C602" s="27" t="s">
        <v>664</v>
      </c>
      <c r="D602" s="27" t="s">
        <v>13</v>
      </c>
      <c r="E602" s="27"/>
      <c r="F602" s="29"/>
      <c r="G602" s="27"/>
      <c r="H602" s="30" t="s">
        <v>168</v>
      </c>
      <c r="I602" s="44" t="n">
        <f aca="false">2.95/385*100</f>
        <v>0.766233766233766</v>
      </c>
      <c r="J602" s="30" t="s">
        <v>112</v>
      </c>
    </row>
    <row r="603" customFormat="false" ht="12.75" hidden="false" customHeight="false" outlineLevel="0" collapsed="false">
      <c r="A603" s="1" t="s">
        <v>665</v>
      </c>
      <c r="C603" s="27" t="s">
        <v>666</v>
      </c>
      <c r="D603" s="27" t="s">
        <v>79</v>
      </c>
      <c r="E603" s="27"/>
      <c r="F603" s="29"/>
      <c r="G603" s="27"/>
      <c r="H603" s="30" t="s">
        <v>61</v>
      </c>
      <c r="I603" s="44" t="n">
        <v>1.49</v>
      </c>
      <c r="J603" s="30" t="s">
        <v>648</v>
      </c>
    </row>
    <row r="604" customFormat="false" ht="12.75" hidden="false" customHeight="false" outlineLevel="0" collapsed="false">
      <c r="A604" s="1" t="s">
        <v>665</v>
      </c>
      <c r="C604" s="27" t="s">
        <v>667</v>
      </c>
      <c r="D604" s="27" t="s">
        <v>88</v>
      </c>
      <c r="E604" s="27"/>
      <c r="F604" s="29"/>
      <c r="G604" s="27"/>
      <c r="H604" s="30" t="s">
        <v>61</v>
      </c>
      <c r="I604" s="44" t="n">
        <v>1.45</v>
      </c>
      <c r="J604" s="30" t="s">
        <v>648</v>
      </c>
    </row>
    <row r="605" customFormat="false" ht="12.75" hidden="false" customHeight="false" outlineLevel="0" collapsed="false">
      <c r="A605" s="1" t="s">
        <v>665</v>
      </c>
      <c r="C605" s="27" t="s">
        <v>668</v>
      </c>
      <c r="D605" s="27" t="s">
        <v>13</v>
      </c>
      <c r="E605" s="27"/>
      <c r="F605" s="29"/>
      <c r="G605" s="27"/>
      <c r="H605" s="30" t="s">
        <v>61</v>
      </c>
      <c r="I605" s="44" t="n">
        <v>2.99</v>
      </c>
      <c r="J605" s="30" t="s">
        <v>648</v>
      </c>
    </row>
    <row r="606" customFormat="false" ht="12.75" hidden="false" customHeight="false" outlineLevel="0" collapsed="false">
      <c r="A606" s="1" t="s">
        <v>665</v>
      </c>
      <c r="C606" s="27" t="s">
        <v>669</v>
      </c>
      <c r="D606" s="27" t="s">
        <v>13</v>
      </c>
      <c r="E606" s="27"/>
      <c r="F606" s="29"/>
      <c r="G606" s="27"/>
      <c r="H606" s="30" t="s">
        <v>61</v>
      </c>
      <c r="I606" s="44" t="n">
        <v>4.99</v>
      </c>
      <c r="J606" s="30" t="s">
        <v>648</v>
      </c>
    </row>
    <row r="607" customFormat="false" ht="12.75" hidden="false" customHeight="false" outlineLevel="0" collapsed="false">
      <c r="A607" s="1" t="s">
        <v>665</v>
      </c>
      <c r="C607" s="27" t="s">
        <v>670</v>
      </c>
      <c r="D607" s="27" t="s">
        <v>671</v>
      </c>
      <c r="E607" s="27"/>
      <c r="F607" s="29"/>
      <c r="G607" s="27"/>
      <c r="H607" s="30" t="s">
        <v>61</v>
      </c>
      <c r="I607" s="44" t="n">
        <v>2.24</v>
      </c>
      <c r="J607" s="30" t="s">
        <v>648</v>
      </c>
    </row>
    <row r="608" customFormat="false" ht="12.75" hidden="false" customHeight="false" outlineLevel="0" collapsed="false">
      <c r="A608" s="1" t="s">
        <v>665</v>
      </c>
      <c r="C608" s="27" t="s">
        <v>672</v>
      </c>
      <c r="D608" s="27" t="s">
        <v>13</v>
      </c>
      <c r="E608" s="27"/>
      <c r="F608" s="29"/>
      <c r="G608" s="27"/>
      <c r="H608" s="30" t="s">
        <v>61</v>
      </c>
      <c r="I608" s="44" t="n">
        <v>8.74</v>
      </c>
      <c r="J608" s="30" t="s">
        <v>648</v>
      </c>
    </row>
    <row r="609" customFormat="false" ht="12.75" hidden="false" customHeight="false" outlineLevel="0" collapsed="false">
      <c r="A609" s="1" t="s">
        <v>665</v>
      </c>
      <c r="C609" s="27" t="s">
        <v>673</v>
      </c>
      <c r="D609" s="27" t="s">
        <v>13</v>
      </c>
      <c r="E609" s="27"/>
      <c r="F609" s="29"/>
      <c r="G609" s="27"/>
      <c r="H609" s="30" t="s">
        <v>61</v>
      </c>
      <c r="I609" s="44" t="n">
        <v>1.69</v>
      </c>
      <c r="J609" s="30" t="s">
        <v>648</v>
      </c>
    </row>
    <row r="610" customFormat="false" ht="12.75" hidden="false" customHeight="false" outlineLevel="0" collapsed="false">
      <c r="A610" s="1" t="s">
        <v>665</v>
      </c>
      <c r="C610" s="27" t="s">
        <v>674</v>
      </c>
      <c r="D610" s="27" t="s">
        <v>13</v>
      </c>
      <c r="E610" s="27"/>
      <c r="F610" s="29"/>
      <c r="G610" s="27"/>
      <c r="H610" s="30" t="s">
        <v>61</v>
      </c>
      <c r="I610" s="44" t="n">
        <v>3.44</v>
      </c>
      <c r="J610" s="30" t="s">
        <v>648</v>
      </c>
    </row>
    <row r="611" customFormat="false" ht="12.75" hidden="false" customHeight="false" outlineLevel="0" collapsed="false">
      <c r="A611" s="1" t="s">
        <v>665</v>
      </c>
      <c r="C611" s="27" t="s">
        <v>675</v>
      </c>
      <c r="D611" s="27" t="s">
        <v>13</v>
      </c>
      <c r="E611" s="27"/>
      <c r="F611" s="29"/>
      <c r="G611" s="27"/>
      <c r="H611" s="30" t="s">
        <v>61</v>
      </c>
      <c r="I611" s="44" t="n">
        <v>9.88</v>
      </c>
      <c r="J611" s="30" t="s">
        <v>648</v>
      </c>
    </row>
    <row r="612" customFormat="false" ht="12.75" hidden="false" customHeight="false" outlineLevel="0" collapsed="false">
      <c r="A612" s="1" t="s">
        <v>665</v>
      </c>
      <c r="C612" s="27" t="s">
        <v>676</v>
      </c>
      <c r="D612" s="27" t="s">
        <v>13</v>
      </c>
      <c r="E612" s="27"/>
      <c r="F612" s="29"/>
      <c r="G612" s="27"/>
      <c r="H612" s="30" t="s">
        <v>61</v>
      </c>
      <c r="I612" s="44" t="n">
        <v>4.36</v>
      </c>
      <c r="J612" s="30" t="s">
        <v>648</v>
      </c>
    </row>
    <row r="613" customFormat="false" ht="12.75" hidden="false" customHeight="false" outlineLevel="0" collapsed="false">
      <c r="A613" s="1" t="s">
        <v>665</v>
      </c>
      <c r="C613" s="27" t="s">
        <v>677</v>
      </c>
      <c r="D613" s="27" t="s">
        <v>13</v>
      </c>
      <c r="E613" s="27"/>
      <c r="F613" s="29"/>
      <c r="G613" s="27"/>
      <c r="H613" s="30" t="s">
        <v>61</v>
      </c>
      <c r="I613" s="44" t="n">
        <v>4.94</v>
      </c>
      <c r="J613" s="30" t="s">
        <v>648</v>
      </c>
    </row>
    <row r="614" customFormat="false" ht="12.75" hidden="false" customHeight="false" outlineLevel="0" collapsed="false">
      <c r="A614" s="1" t="s">
        <v>665</v>
      </c>
      <c r="C614" s="27" t="s">
        <v>678</v>
      </c>
      <c r="D614" s="27" t="s">
        <v>13</v>
      </c>
      <c r="E614" s="27"/>
      <c r="F614" s="29"/>
      <c r="G614" s="27"/>
      <c r="H614" s="30" t="s">
        <v>61</v>
      </c>
      <c r="I614" s="44" t="n">
        <v>2.94</v>
      </c>
      <c r="J614" s="30" t="s">
        <v>648</v>
      </c>
    </row>
    <row r="615" customFormat="false" ht="12.75" hidden="false" customHeight="false" outlineLevel="0" collapsed="false">
      <c r="A615" s="1" t="s">
        <v>665</v>
      </c>
      <c r="C615" s="27" t="s">
        <v>679</v>
      </c>
      <c r="D615" s="27" t="s">
        <v>13</v>
      </c>
      <c r="E615" s="27"/>
      <c r="F615" s="29"/>
      <c r="G615" s="27"/>
      <c r="H615" s="30" t="s">
        <v>61</v>
      </c>
      <c r="I615" s="44" t="n">
        <v>4.94</v>
      </c>
      <c r="J615" s="30" t="s">
        <v>648</v>
      </c>
    </row>
    <row r="616" customFormat="false" ht="12.75" hidden="false" customHeight="false" outlineLevel="0" collapsed="false">
      <c r="A616" s="1" t="s">
        <v>665</v>
      </c>
      <c r="C616" s="27" t="s">
        <v>680</v>
      </c>
      <c r="D616" s="27" t="s">
        <v>13</v>
      </c>
      <c r="E616" s="27"/>
      <c r="F616" s="29"/>
      <c r="G616" s="27"/>
      <c r="H616" s="30" t="s">
        <v>61</v>
      </c>
      <c r="I616" s="44" t="n">
        <v>1.45</v>
      </c>
      <c r="J616" s="30" t="s">
        <v>648</v>
      </c>
    </row>
    <row r="617" customFormat="false" ht="12.75" hidden="false" customHeight="false" outlineLevel="0" collapsed="false">
      <c r="A617" s="1" t="s">
        <v>665</v>
      </c>
      <c r="C617" s="27" t="s">
        <v>681</v>
      </c>
      <c r="D617" s="27" t="s">
        <v>13</v>
      </c>
      <c r="E617" s="27"/>
      <c r="F617" s="29"/>
      <c r="G617" s="27"/>
      <c r="H617" s="30" t="s">
        <v>61</v>
      </c>
      <c r="I617" s="44" t="n">
        <v>5.95</v>
      </c>
      <c r="J617" s="30" t="s">
        <v>648</v>
      </c>
    </row>
    <row r="618" customFormat="false" ht="12.75" hidden="false" customHeight="false" outlineLevel="0" collapsed="false">
      <c r="A618" s="1" t="s">
        <v>665</v>
      </c>
      <c r="C618" s="27" t="s">
        <v>682</v>
      </c>
      <c r="D618" s="27" t="s">
        <v>13</v>
      </c>
      <c r="E618" s="27"/>
      <c r="F618" s="29"/>
      <c r="G618" s="27"/>
      <c r="H618" s="30" t="s">
        <v>61</v>
      </c>
      <c r="I618" s="44" t="n">
        <v>8.99</v>
      </c>
      <c r="J618" s="30" t="s">
        <v>648</v>
      </c>
    </row>
    <row r="619" customFormat="false" ht="12.75" hidden="false" customHeight="false" outlineLevel="0" collapsed="false">
      <c r="A619" s="1" t="s">
        <v>658</v>
      </c>
      <c r="C619" s="27" t="s">
        <v>683</v>
      </c>
      <c r="D619" s="27" t="s">
        <v>193</v>
      </c>
      <c r="E619" s="27"/>
      <c r="F619" s="29"/>
      <c r="G619" s="27"/>
      <c r="H619" s="30" t="s">
        <v>168</v>
      </c>
      <c r="I619" s="44" t="n">
        <v>0.46</v>
      </c>
      <c r="J619" s="30" t="s">
        <v>648</v>
      </c>
    </row>
    <row r="620" customFormat="false" ht="12.75" hidden="false" customHeight="false" outlineLevel="0" collapsed="false">
      <c r="A620" s="1" t="s">
        <v>658</v>
      </c>
      <c r="C620" s="27" t="s">
        <v>684</v>
      </c>
      <c r="D620" s="27" t="s">
        <v>88</v>
      </c>
      <c r="E620" s="27"/>
      <c r="F620" s="29"/>
      <c r="G620" s="27"/>
      <c r="H620" s="30" t="s">
        <v>168</v>
      </c>
      <c r="I620" s="44" t="n">
        <v>0.46</v>
      </c>
      <c r="J620" s="30" t="s">
        <v>648</v>
      </c>
    </row>
    <row r="621" customFormat="false" ht="12.75" hidden="false" customHeight="false" outlineLevel="0" collapsed="false">
      <c r="A621" s="1" t="s">
        <v>658</v>
      </c>
      <c r="C621" s="27" t="s">
        <v>685</v>
      </c>
      <c r="D621" s="27" t="s">
        <v>20</v>
      </c>
      <c r="E621" s="27"/>
      <c r="F621" s="29"/>
      <c r="G621" s="27"/>
      <c r="H621" s="30" t="s">
        <v>168</v>
      </c>
      <c r="I621" s="44" t="n">
        <v>0.46</v>
      </c>
      <c r="J621" s="30" t="s">
        <v>648</v>
      </c>
    </row>
    <row r="622" customFormat="false" ht="12.75" hidden="false" customHeight="false" outlineLevel="0" collapsed="false">
      <c r="A622" s="1" t="s">
        <v>658</v>
      </c>
      <c r="C622" s="27" t="s">
        <v>686</v>
      </c>
      <c r="D622" s="27" t="s">
        <v>13</v>
      </c>
      <c r="E622" s="27"/>
      <c r="F622" s="29"/>
      <c r="G622" s="27"/>
      <c r="H622" s="30" t="s">
        <v>168</v>
      </c>
      <c r="I622" s="44" t="n">
        <v>2.44</v>
      </c>
      <c r="J622" s="30" t="s">
        <v>648</v>
      </c>
    </row>
    <row r="623" customFormat="false" ht="12.75" hidden="false" customHeight="false" outlineLevel="0" collapsed="false">
      <c r="A623" s="1" t="s">
        <v>658</v>
      </c>
      <c r="C623" s="27" t="s">
        <v>687</v>
      </c>
      <c r="D623" s="49" t="s">
        <v>22</v>
      </c>
      <c r="E623" s="27"/>
      <c r="F623" s="29"/>
      <c r="G623" s="27"/>
      <c r="H623" s="30" t="s">
        <v>168</v>
      </c>
      <c r="I623" s="44" t="n">
        <v>0.46</v>
      </c>
      <c r="J623" s="30" t="s">
        <v>648</v>
      </c>
    </row>
    <row r="624" customFormat="false" ht="12.75" hidden="false" customHeight="false" outlineLevel="0" collapsed="false">
      <c r="A624" s="1" t="s">
        <v>658</v>
      </c>
      <c r="C624" s="27" t="s">
        <v>688</v>
      </c>
      <c r="D624" s="27" t="s">
        <v>13</v>
      </c>
      <c r="E624" s="27"/>
      <c r="F624" s="29"/>
      <c r="G624" s="27"/>
      <c r="H624" s="30" t="s">
        <v>168</v>
      </c>
      <c r="I624" s="44" t="n">
        <v>1.99</v>
      </c>
      <c r="J624" s="30" t="s">
        <v>648</v>
      </c>
    </row>
    <row r="625" customFormat="false" ht="12.75" hidden="false" customHeight="false" outlineLevel="0" collapsed="false">
      <c r="A625" s="1" t="s">
        <v>658</v>
      </c>
      <c r="C625" s="27" t="s">
        <v>689</v>
      </c>
      <c r="D625" s="49" t="s">
        <v>49</v>
      </c>
      <c r="E625" s="27"/>
      <c r="F625" s="29"/>
      <c r="G625" s="27"/>
      <c r="H625" s="30" t="s">
        <v>168</v>
      </c>
      <c r="I625" s="44" t="n">
        <v>0.46</v>
      </c>
      <c r="J625" s="30" t="s">
        <v>648</v>
      </c>
    </row>
    <row r="626" customFormat="false" ht="12.75" hidden="false" customHeight="false" outlineLevel="0" collapsed="false">
      <c r="A626" s="1" t="s">
        <v>658</v>
      </c>
      <c r="C626" s="27" t="s">
        <v>690</v>
      </c>
      <c r="D626" s="27" t="s">
        <v>13</v>
      </c>
      <c r="E626" s="27"/>
      <c r="F626" s="29"/>
      <c r="G626" s="27"/>
      <c r="H626" s="30" t="s">
        <v>168</v>
      </c>
      <c r="I626" s="44" t="n">
        <v>1.95</v>
      </c>
      <c r="J626" s="30" t="s">
        <v>648</v>
      </c>
    </row>
    <row r="627" customFormat="false" ht="12.75" hidden="false" customHeight="false" outlineLevel="0" collapsed="false">
      <c r="A627" s="1" t="s">
        <v>658</v>
      </c>
      <c r="C627" s="27" t="s">
        <v>691</v>
      </c>
      <c r="D627" s="27" t="s">
        <v>390</v>
      </c>
      <c r="E627" s="27"/>
      <c r="F627" s="29"/>
      <c r="G627" s="27"/>
      <c r="H627" s="30" t="s">
        <v>168</v>
      </c>
      <c r="I627" s="44" t="n">
        <v>0.46</v>
      </c>
      <c r="J627" s="30" t="s">
        <v>648</v>
      </c>
    </row>
    <row r="628" customFormat="false" ht="12.75" hidden="false" customHeight="false" outlineLevel="0" collapsed="false">
      <c r="A628" s="1" t="s">
        <v>658</v>
      </c>
      <c r="C628" s="27" t="s">
        <v>692</v>
      </c>
      <c r="D628" s="27" t="s">
        <v>16</v>
      </c>
      <c r="E628" s="27"/>
      <c r="F628" s="29"/>
      <c r="G628" s="27"/>
      <c r="H628" s="30" t="s">
        <v>168</v>
      </c>
      <c r="I628" s="44" t="n">
        <v>0.46</v>
      </c>
      <c r="J628" s="30" t="s">
        <v>648</v>
      </c>
    </row>
    <row r="629" customFormat="false" ht="12.75" hidden="false" customHeight="false" outlineLevel="0" collapsed="false">
      <c r="A629" s="1" t="s">
        <v>658</v>
      </c>
      <c r="C629" s="27" t="s">
        <v>693</v>
      </c>
      <c r="D629" s="27" t="s">
        <v>13</v>
      </c>
      <c r="E629" s="27"/>
      <c r="F629" s="29"/>
      <c r="G629" s="27"/>
      <c r="H629" s="30" t="s">
        <v>168</v>
      </c>
      <c r="I629" s="44" t="n">
        <v>1.66</v>
      </c>
      <c r="J629" s="30" t="s">
        <v>648</v>
      </c>
    </row>
    <row r="630" customFormat="false" ht="12.75" hidden="false" customHeight="false" outlineLevel="0" collapsed="false">
      <c r="A630" s="1" t="s">
        <v>658</v>
      </c>
      <c r="C630" s="27" t="s">
        <v>694</v>
      </c>
      <c r="D630" s="27" t="s">
        <v>79</v>
      </c>
      <c r="E630" s="27"/>
      <c r="F630" s="29"/>
      <c r="G630" s="27"/>
      <c r="H630" s="30" t="s">
        <v>168</v>
      </c>
      <c r="I630" s="44" t="n">
        <v>0.46</v>
      </c>
      <c r="J630" s="30" t="s">
        <v>648</v>
      </c>
    </row>
    <row r="631" customFormat="false" ht="12.75" hidden="false" customHeight="false" outlineLevel="0" collapsed="false">
      <c r="A631" s="1" t="s">
        <v>658</v>
      </c>
      <c r="C631" s="27" t="s">
        <v>695</v>
      </c>
      <c r="D631" s="27" t="s">
        <v>13</v>
      </c>
      <c r="E631" s="27"/>
      <c r="F631" s="29"/>
      <c r="G631" s="27"/>
      <c r="H631" s="30" t="s">
        <v>168</v>
      </c>
      <c r="I631" s="44" t="n">
        <v>3.44</v>
      </c>
      <c r="J631" s="30" t="s">
        <v>648</v>
      </c>
    </row>
    <row r="632" customFormat="false" ht="12.75" hidden="false" customHeight="false" outlineLevel="0" collapsed="false">
      <c r="A632" s="1" t="s">
        <v>658</v>
      </c>
      <c r="C632" s="27" t="s">
        <v>696</v>
      </c>
      <c r="D632" s="27" t="s">
        <v>13</v>
      </c>
      <c r="E632" s="27"/>
      <c r="F632" s="29"/>
      <c r="G632" s="27"/>
      <c r="H632" s="30" t="s">
        <v>168</v>
      </c>
      <c r="I632" s="44" t="n">
        <v>0.46</v>
      </c>
      <c r="J632" s="30" t="s">
        <v>648</v>
      </c>
    </row>
    <row r="633" customFormat="false" ht="12.75" hidden="false" customHeight="false" outlineLevel="0" collapsed="false">
      <c r="A633" s="1" t="s">
        <v>658</v>
      </c>
      <c r="C633" s="27" t="s">
        <v>697</v>
      </c>
      <c r="D633" s="27" t="s">
        <v>13</v>
      </c>
      <c r="E633" s="27"/>
      <c r="F633" s="29"/>
      <c r="G633" s="27"/>
      <c r="H633" s="30" t="s">
        <v>168</v>
      </c>
      <c r="I633" s="44" t="n">
        <v>1.92</v>
      </c>
      <c r="J633" s="30" t="s">
        <v>648</v>
      </c>
    </row>
    <row r="634" customFormat="false" ht="12.75" hidden="false" customHeight="false" outlineLevel="0" collapsed="false">
      <c r="A634" s="1" t="s">
        <v>658</v>
      </c>
      <c r="C634" s="27" t="s">
        <v>698</v>
      </c>
      <c r="D634" s="27" t="s">
        <v>70</v>
      </c>
      <c r="E634" s="27"/>
      <c r="F634" s="29"/>
      <c r="G634" s="27"/>
      <c r="H634" s="30" t="s">
        <v>168</v>
      </c>
      <c r="I634" s="44" t="n">
        <v>0.46</v>
      </c>
      <c r="J634" s="30" t="s">
        <v>648</v>
      </c>
    </row>
    <row r="635" customFormat="false" ht="12.75" hidden="false" customHeight="false" outlineLevel="0" collapsed="false">
      <c r="A635" s="1" t="s">
        <v>658</v>
      </c>
      <c r="C635" s="27" t="s">
        <v>699</v>
      </c>
      <c r="D635" s="27" t="s">
        <v>26</v>
      </c>
      <c r="E635" s="27"/>
      <c r="F635" s="29"/>
      <c r="G635" s="27"/>
      <c r="H635" s="30" t="s">
        <v>168</v>
      </c>
      <c r="I635" s="44" t="n">
        <v>0.46</v>
      </c>
      <c r="J635" s="30" t="s">
        <v>648</v>
      </c>
    </row>
    <row r="636" customFormat="false" ht="12.75" hidden="false" customHeight="false" outlineLevel="0" collapsed="false">
      <c r="A636" s="1" t="s">
        <v>658</v>
      </c>
      <c r="C636" s="27" t="s">
        <v>700</v>
      </c>
      <c r="D636" s="27" t="s">
        <v>13</v>
      </c>
      <c r="E636" s="27"/>
      <c r="F636" s="29"/>
      <c r="G636" s="27"/>
      <c r="H636" s="30" t="s">
        <v>168</v>
      </c>
      <c r="I636" s="44" t="n">
        <v>2.81</v>
      </c>
      <c r="J636" s="30" t="s">
        <v>648</v>
      </c>
    </row>
    <row r="637" customFormat="false" ht="12.75" hidden="false" customHeight="false" outlineLevel="0" collapsed="false">
      <c r="A637" s="1" t="s">
        <v>658</v>
      </c>
      <c r="C637" s="27" t="s">
        <v>701</v>
      </c>
      <c r="D637" s="27" t="s">
        <v>13</v>
      </c>
      <c r="E637" s="27"/>
      <c r="F637" s="29"/>
      <c r="G637" s="27"/>
      <c r="H637" s="30" t="s">
        <v>168</v>
      </c>
      <c r="I637" s="44" t="n">
        <v>1.95</v>
      </c>
      <c r="J637" s="30" t="s">
        <v>648</v>
      </c>
    </row>
    <row r="638" customFormat="false" ht="12.75" hidden="false" customHeight="false" outlineLevel="0" collapsed="false">
      <c r="A638" s="1" t="s">
        <v>658</v>
      </c>
      <c r="C638" s="27" t="s">
        <v>702</v>
      </c>
      <c r="D638" s="27" t="s">
        <v>13</v>
      </c>
      <c r="E638" s="27"/>
      <c r="F638" s="29"/>
      <c r="G638" s="27"/>
      <c r="H638" s="30" t="s">
        <v>168</v>
      </c>
      <c r="I638" s="44" t="n">
        <v>4.75</v>
      </c>
      <c r="J638" s="30" t="s">
        <v>648</v>
      </c>
    </row>
    <row r="639" customFormat="false" ht="12.75" hidden="false" customHeight="false" outlineLevel="0" collapsed="false">
      <c r="A639" s="1" t="s">
        <v>658</v>
      </c>
      <c r="C639" s="27" t="s">
        <v>703</v>
      </c>
      <c r="D639" s="27" t="s">
        <v>13</v>
      </c>
      <c r="E639" s="27"/>
      <c r="F639" s="29"/>
      <c r="G639" s="27"/>
      <c r="H639" s="30" t="s">
        <v>168</v>
      </c>
      <c r="I639" s="44" t="n">
        <v>3.31</v>
      </c>
      <c r="J639" s="30" t="s">
        <v>648</v>
      </c>
    </row>
    <row r="640" customFormat="false" ht="12.75" hidden="false" customHeight="false" outlineLevel="0" collapsed="false">
      <c r="A640" s="1" t="s">
        <v>658</v>
      </c>
      <c r="C640" s="27" t="s">
        <v>704</v>
      </c>
      <c r="D640" s="27" t="s">
        <v>13</v>
      </c>
      <c r="E640" s="27"/>
      <c r="F640" s="29"/>
      <c r="G640" s="27"/>
      <c r="H640" s="30" t="s">
        <v>168</v>
      </c>
      <c r="I640" s="44" t="n">
        <v>7</v>
      </c>
      <c r="J640" s="30" t="s">
        <v>648</v>
      </c>
    </row>
    <row r="641" customFormat="false" ht="12.75" hidden="false" customHeight="false" outlineLevel="0" collapsed="false">
      <c r="A641" s="1" t="s">
        <v>658</v>
      </c>
      <c r="C641" s="27" t="s">
        <v>705</v>
      </c>
      <c r="D641" s="27" t="s">
        <v>274</v>
      </c>
      <c r="E641" s="27"/>
      <c r="F641" s="29"/>
      <c r="G641" s="27"/>
      <c r="H641" s="30" t="s">
        <v>168</v>
      </c>
      <c r="I641" s="44" t="n">
        <v>0.46</v>
      </c>
      <c r="J641" s="30" t="s">
        <v>648</v>
      </c>
    </row>
    <row r="642" customFormat="false" ht="12.75" hidden="false" customHeight="false" outlineLevel="0" collapsed="false">
      <c r="A642" s="1" t="s">
        <v>658</v>
      </c>
      <c r="C642" s="27" t="s">
        <v>706</v>
      </c>
      <c r="D642" s="27" t="s">
        <v>13</v>
      </c>
      <c r="E642" s="27"/>
      <c r="F642" s="29"/>
      <c r="G642" s="27"/>
      <c r="H642" s="30" t="s">
        <v>168</v>
      </c>
      <c r="I642" s="44" t="n">
        <v>1.98</v>
      </c>
      <c r="J642" s="30" t="s">
        <v>648</v>
      </c>
    </row>
    <row r="644" customFormat="false" ht="15.75" hidden="false" customHeight="false" outlineLevel="0" collapsed="false">
      <c r="C644" s="15" t="s">
        <v>707</v>
      </c>
      <c r="I644" s="3"/>
    </row>
    <row r="645" customFormat="false" ht="12.75" hidden="false" customHeight="false" outlineLevel="0" collapsed="false">
      <c r="A645" s="1" t="s">
        <v>708</v>
      </c>
      <c r="C645" s="27" t="s">
        <v>709</v>
      </c>
      <c r="D645" s="27" t="s">
        <v>77</v>
      </c>
      <c r="E645" s="27"/>
      <c r="F645" s="29"/>
      <c r="G645" s="27"/>
      <c r="H645" s="30" t="s">
        <v>61</v>
      </c>
      <c r="I645" s="31" t="n">
        <v>1.98</v>
      </c>
      <c r="J645" s="30" t="s">
        <v>710</v>
      </c>
    </row>
    <row r="646" customFormat="false" ht="12.75" hidden="false" customHeight="false" outlineLevel="0" collapsed="false">
      <c r="A646" s="1" t="s">
        <v>708</v>
      </c>
      <c r="C646" s="27" t="s">
        <v>711</v>
      </c>
      <c r="D646" s="27" t="s">
        <v>13</v>
      </c>
      <c r="E646" s="27"/>
      <c r="F646" s="29"/>
      <c r="G646" s="27"/>
      <c r="H646" s="30" t="s">
        <v>61</v>
      </c>
      <c r="I646" s="31" t="n">
        <v>3.99</v>
      </c>
      <c r="J646" s="30" t="s">
        <v>710</v>
      </c>
    </row>
    <row r="647" customFormat="false" ht="12.75" hidden="false" customHeight="false" outlineLevel="0" collapsed="false">
      <c r="A647" s="1" t="s">
        <v>708</v>
      </c>
      <c r="C647" s="27" t="s">
        <v>712</v>
      </c>
      <c r="D647" s="27" t="s">
        <v>13</v>
      </c>
      <c r="E647" s="27"/>
      <c r="F647" s="29"/>
      <c r="G647" s="27"/>
      <c r="H647" s="30" t="s">
        <v>61</v>
      </c>
      <c r="I647" s="31" t="n">
        <v>3.99</v>
      </c>
      <c r="J647" s="30" t="s">
        <v>710</v>
      </c>
    </row>
    <row r="648" customFormat="false" ht="12.75" hidden="false" customHeight="false" outlineLevel="0" collapsed="false">
      <c r="A648" s="1" t="s">
        <v>708</v>
      </c>
      <c r="C648" s="27" t="s">
        <v>713</v>
      </c>
      <c r="D648" s="27" t="s">
        <v>79</v>
      </c>
      <c r="E648" s="27"/>
      <c r="F648" s="29"/>
      <c r="G648" s="27"/>
      <c r="H648" s="30" t="s">
        <v>61</v>
      </c>
      <c r="I648" s="31" t="n">
        <v>1.78</v>
      </c>
      <c r="J648" s="30" t="s">
        <v>710</v>
      </c>
    </row>
    <row r="649" customFormat="false" ht="12.75" hidden="false" customHeight="false" outlineLevel="0" collapsed="false">
      <c r="A649" s="1" t="s">
        <v>708</v>
      </c>
      <c r="C649" s="27" t="s">
        <v>714</v>
      </c>
      <c r="D649" s="27" t="s">
        <v>13</v>
      </c>
      <c r="E649" s="27"/>
      <c r="F649" s="29"/>
      <c r="G649" s="27"/>
      <c r="H649" s="30" t="s">
        <v>61</v>
      </c>
      <c r="I649" s="31" t="n">
        <v>3.18</v>
      </c>
      <c r="J649" s="30" t="s">
        <v>710</v>
      </c>
    </row>
    <row r="650" customFormat="false" ht="12.75" hidden="false" customHeight="false" outlineLevel="0" collapsed="false">
      <c r="A650" s="1" t="s">
        <v>708</v>
      </c>
      <c r="C650" s="27" t="s">
        <v>715</v>
      </c>
      <c r="D650" s="27" t="s">
        <v>88</v>
      </c>
      <c r="E650" s="27"/>
      <c r="F650" s="29"/>
      <c r="G650" s="27"/>
      <c r="H650" s="30" t="s">
        <v>168</v>
      </c>
      <c r="I650" s="31" t="n">
        <v>1.7</v>
      </c>
      <c r="J650" s="30" t="s">
        <v>710</v>
      </c>
    </row>
    <row r="651" customFormat="false" ht="12.75" hidden="false" customHeight="false" outlineLevel="0" collapsed="false">
      <c r="C651" s="27"/>
      <c r="D651" s="27"/>
      <c r="E651" s="27"/>
      <c r="F651" s="29"/>
      <c r="G651" s="27"/>
      <c r="H651" s="30"/>
      <c r="I651" s="31"/>
      <c r="J651" s="30"/>
    </row>
    <row r="653" customFormat="false" ht="18" hidden="false" customHeight="false" outlineLevel="0" collapsed="false">
      <c r="C653" s="52" t="s">
        <v>716</v>
      </c>
      <c r="D653" s="45" t="s">
        <v>1</v>
      </c>
    </row>
    <row r="654" customFormat="false" ht="12.75" hidden="false" customHeight="false" outlineLevel="0" collapsed="false">
      <c r="A654" s="1" t="s">
        <v>717</v>
      </c>
      <c r="C654" s="27" t="s">
        <v>718</v>
      </c>
      <c r="D654" s="27" t="s">
        <v>79</v>
      </c>
      <c r="E654" s="27"/>
      <c r="F654" s="29"/>
      <c r="G654" s="27"/>
      <c r="H654" s="30" t="s">
        <v>61</v>
      </c>
      <c r="I654" s="44" t="n">
        <v>0.27</v>
      </c>
      <c r="J654" s="30" t="s">
        <v>710</v>
      </c>
    </row>
    <row r="655" customFormat="false" ht="12.75" hidden="false" customHeight="false" outlineLevel="0" collapsed="false">
      <c r="A655" s="1" t="s">
        <v>717</v>
      </c>
      <c r="C655" s="27" t="s">
        <v>719</v>
      </c>
      <c r="D655" s="27" t="s">
        <v>13</v>
      </c>
      <c r="E655" s="27"/>
      <c r="F655" s="29"/>
      <c r="G655" s="27"/>
      <c r="H655" s="30" t="s">
        <v>61</v>
      </c>
      <c r="I655" s="44" t="n">
        <v>0.65</v>
      </c>
      <c r="J655" s="30" t="s">
        <v>710</v>
      </c>
      <c r="K655" s="4"/>
      <c r="L655" s="4"/>
    </row>
    <row r="656" customFormat="false" ht="12.75" hidden="false" customHeight="false" outlineLevel="0" collapsed="false">
      <c r="A656" s="1" t="s">
        <v>717</v>
      </c>
      <c r="C656" s="27" t="s">
        <v>720</v>
      </c>
      <c r="D656" s="27" t="s">
        <v>70</v>
      </c>
      <c r="E656" s="27"/>
      <c r="F656" s="29"/>
      <c r="G656" s="27"/>
      <c r="H656" s="30" t="s">
        <v>61</v>
      </c>
      <c r="I656" s="44" t="n">
        <v>0.27</v>
      </c>
      <c r="J656" s="30" t="s">
        <v>710</v>
      </c>
      <c r="K656" s="4"/>
      <c r="L656" s="4"/>
    </row>
    <row r="657" customFormat="false" ht="12.75" hidden="false" customHeight="false" outlineLevel="0" collapsed="false">
      <c r="A657" s="1" t="s">
        <v>717</v>
      </c>
      <c r="C657" s="27" t="s">
        <v>721</v>
      </c>
      <c r="D657" s="27" t="s">
        <v>13</v>
      </c>
      <c r="E657" s="27"/>
      <c r="F657" s="29"/>
      <c r="G657" s="27"/>
      <c r="H657" s="30" t="s">
        <v>61</v>
      </c>
      <c r="I657" s="44" t="n">
        <v>0.47</v>
      </c>
      <c r="J657" s="30" t="s">
        <v>710</v>
      </c>
      <c r="K657" s="4"/>
      <c r="L657" s="4"/>
    </row>
    <row r="658" customFormat="false" ht="12.75" hidden="false" customHeight="false" outlineLevel="0" collapsed="false">
      <c r="A658" s="1" t="s">
        <v>717</v>
      </c>
      <c r="C658" s="27" t="s">
        <v>722</v>
      </c>
      <c r="D658" s="27" t="s">
        <v>13</v>
      </c>
      <c r="E658" s="27"/>
      <c r="F658" s="29"/>
      <c r="G658" s="27"/>
      <c r="H658" s="30" t="s">
        <v>61</v>
      </c>
      <c r="I658" s="44" t="n">
        <v>0.27</v>
      </c>
      <c r="J658" s="30" t="s">
        <v>710</v>
      </c>
      <c r="K658" s="4"/>
      <c r="L658" s="4"/>
    </row>
    <row r="659" customFormat="false" ht="12.75" hidden="false" customHeight="false" outlineLevel="0" collapsed="false">
      <c r="A659" s="1" t="s">
        <v>717</v>
      </c>
      <c r="C659" s="27" t="s">
        <v>723</v>
      </c>
      <c r="D659" s="27" t="s">
        <v>88</v>
      </c>
      <c r="E659" s="27"/>
      <c r="F659" s="29"/>
      <c r="G659" s="27"/>
      <c r="H659" s="30" t="s">
        <v>61</v>
      </c>
      <c r="I659" s="44" t="n">
        <v>0.27</v>
      </c>
      <c r="J659" s="30" t="s">
        <v>710</v>
      </c>
    </row>
    <row r="660" customFormat="false" ht="12.75" hidden="false" customHeight="false" outlineLevel="0" collapsed="false">
      <c r="A660" s="1" t="s">
        <v>717</v>
      </c>
      <c r="C660" s="27" t="s">
        <v>724</v>
      </c>
      <c r="D660" s="27" t="s">
        <v>13</v>
      </c>
      <c r="E660" s="27"/>
      <c r="F660" s="29"/>
      <c r="G660" s="27"/>
      <c r="H660" s="30" t="s">
        <v>168</v>
      </c>
      <c r="I660" s="44" t="n">
        <v>0.47</v>
      </c>
      <c r="J660" s="30" t="s">
        <v>710</v>
      </c>
      <c r="K660" s="4"/>
      <c r="L660" s="4"/>
    </row>
    <row r="661" customFormat="false" ht="12.75" hidden="false" customHeight="false" outlineLevel="0" collapsed="false">
      <c r="A661" s="1" t="s">
        <v>717</v>
      </c>
      <c r="C661" s="27" t="s">
        <v>725</v>
      </c>
      <c r="D661" s="27" t="s">
        <v>390</v>
      </c>
      <c r="E661" s="27"/>
      <c r="F661" s="29"/>
      <c r="G661" s="27"/>
      <c r="H661" s="30" t="s">
        <v>168</v>
      </c>
      <c r="I661" s="44" t="n">
        <v>0.26</v>
      </c>
      <c r="J661" s="30" t="s">
        <v>710</v>
      </c>
      <c r="K661" s="4"/>
      <c r="L661" s="4"/>
    </row>
    <row r="662" customFormat="false" ht="12.75" hidden="false" customHeight="false" outlineLevel="0" collapsed="false">
      <c r="A662" s="1" t="s">
        <v>717</v>
      </c>
      <c r="C662" s="27" t="s">
        <v>726</v>
      </c>
      <c r="D662" s="27" t="s">
        <v>26</v>
      </c>
      <c r="E662" s="27"/>
      <c r="F662" s="29"/>
      <c r="G662" s="27"/>
      <c r="H662" s="30" t="s">
        <v>168</v>
      </c>
      <c r="I662" s="44" t="n">
        <v>0.27</v>
      </c>
      <c r="J662" s="30" t="s">
        <v>710</v>
      </c>
    </row>
    <row r="663" customFormat="false" ht="12.75" hidden="false" customHeight="false" outlineLevel="0" collapsed="false">
      <c r="A663" s="1" t="s">
        <v>717</v>
      </c>
      <c r="C663" s="27" t="s">
        <v>727</v>
      </c>
      <c r="D663" s="27" t="s">
        <v>728</v>
      </c>
      <c r="E663" s="27"/>
      <c r="F663" s="29"/>
      <c r="G663" s="27"/>
      <c r="H663" s="30" t="s">
        <v>168</v>
      </c>
      <c r="I663" s="44" t="n">
        <v>0.27</v>
      </c>
      <c r="J663" s="30" t="s">
        <v>710</v>
      </c>
    </row>
    <row r="664" customFormat="false" ht="12.75" hidden="false" customHeight="false" outlineLevel="0" collapsed="false">
      <c r="A664" s="1" t="s">
        <v>717</v>
      </c>
      <c r="C664" s="27" t="s">
        <v>729</v>
      </c>
      <c r="D664" s="27" t="s">
        <v>16</v>
      </c>
      <c r="E664" s="27"/>
      <c r="F664" s="29"/>
      <c r="G664" s="27"/>
      <c r="H664" s="30" t="s">
        <v>168</v>
      </c>
      <c r="I664" s="44" t="n">
        <v>0.27</v>
      </c>
      <c r="J664" s="30" t="s">
        <v>710</v>
      </c>
    </row>
    <row r="665" customFormat="false" ht="12.75" hidden="false" customHeight="false" outlineLevel="0" collapsed="false">
      <c r="A665" s="1" t="s">
        <v>717</v>
      </c>
      <c r="C665" s="27" t="s">
        <v>730</v>
      </c>
      <c r="D665" s="27" t="s">
        <v>51</v>
      </c>
      <c r="E665" s="27"/>
      <c r="F665" s="29"/>
      <c r="G665" s="27"/>
      <c r="H665" s="30" t="s">
        <v>168</v>
      </c>
      <c r="I665" s="44" t="n">
        <v>0.27</v>
      </c>
      <c r="J665" s="30" t="s">
        <v>710</v>
      </c>
    </row>
    <row r="666" customFormat="false" ht="12.75" hidden="false" customHeight="false" outlineLevel="0" collapsed="false">
      <c r="A666" s="1" t="s">
        <v>717</v>
      </c>
      <c r="C666" s="27" t="s">
        <v>731</v>
      </c>
      <c r="D666" s="27" t="s">
        <v>24</v>
      </c>
      <c r="E666" s="27"/>
      <c r="F666" s="29"/>
      <c r="G666" s="27"/>
      <c r="H666" s="30" t="s">
        <v>168</v>
      </c>
      <c r="I666" s="44" t="n">
        <v>0.27</v>
      </c>
      <c r="J666" s="30" t="s">
        <v>710</v>
      </c>
    </row>
    <row r="667" customFormat="false" ht="12.75" hidden="false" customHeight="false" outlineLevel="0" collapsed="false">
      <c r="A667" s="1" t="s">
        <v>717</v>
      </c>
      <c r="C667" s="27" t="s">
        <v>732</v>
      </c>
      <c r="D667" s="27" t="s">
        <v>20</v>
      </c>
      <c r="E667" s="27"/>
      <c r="F667" s="29"/>
      <c r="G667" s="27"/>
      <c r="H667" s="30" t="s">
        <v>168</v>
      </c>
      <c r="I667" s="44" t="n">
        <v>0.26</v>
      </c>
      <c r="J667" s="30" t="s">
        <v>710</v>
      </c>
    </row>
    <row r="668" customFormat="false" ht="12.75" hidden="false" customHeight="false" outlineLevel="0" collapsed="false">
      <c r="A668" s="1" t="s">
        <v>717</v>
      </c>
      <c r="C668" s="27" t="s">
        <v>733</v>
      </c>
      <c r="D668" s="27" t="s">
        <v>13</v>
      </c>
      <c r="E668" s="27"/>
      <c r="F668" s="29"/>
      <c r="G668" s="27"/>
      <c r="H668" s="30" t="s">
        <v>168</v>
      </c>
      <c r="I668" s="44" t="n">
        <v>0.39</v>
      </c>
      <c r="J668" s="30" t="s">
        <v>710</v>
      </c>
    </row>
    <row r="669" customFormat="false" ht="12.75" hidden="false" customHeight="false" outlineLevel="0" collapsed="false">
      <c r="A669" s="1" t="s">
        <v>717</v>
      </c>
      <c r="C669" s="27" t="s">
        <v>734</v>
      </c>
      <c r="D669" s="27" t="s">
        <v>13</v>
      </c>
      <c r="E669" s="27"/>
      <c r="F669" s="29"/>
      <c r="G669" s="27"/>
      <c r="H669" s="30" t="s">
        <v>168</v>
      </c>
      <c r="I669" s="44" t="n">
        <v>0.51</v>
      </c>
      <c r="J669" s="30" t="s">
        <v>710</v>
      </c>
    </row>
    <row r="670" customFormat="false" ht="12.75" hidden="false" customHeight="false" outlineLevel="0" collapsed="false">
      <c r="A670" s="1" t="s">
        <v>717</v>
      </c>
      <c r="C670" s="27" t="s">
        <v>735</v>
      </c>
      <c r="D670" s="27" t="s">
        <v>193</v>
      </c>
      <c r="E670" s="27"/>
      <c r="F670" s="29"/>
      <c r="G670" s="27"/>
      <c r="H670" s="30" t="s">
        <v>168</v>
      </c>
      <c r="I670" s="44" t="n">
        <v>0.33</v>
      </c>
      <c r="J670" s="30" t="s">
        <v>710</v>
      </c>
    </row>
    <row r="672" customFormat="false" ht="18" hidden="false" customHeight="false" outlineLevel="0" collapsed="false">
      <c r="C672" s="52" t="s">
        <v>736</v>
      </c>
      <c r="D672" s="45" t="s">
        <v>1</v>
      </c>
    </row>
    <row r="673" customFormat="false" ht="12.75" hidden="false" customHeight="false" outlineLevel="0" collapsed="false">
      <c r="A673" s="1" t="s">
        <v>737</v>
      </c>
      <c r="C673" s="27" t="s">
        <v>738</v>
      </c>
      <c r="D673" s="27" t="s">
        <v>13</v>
      </c>
      <c r="E673" s="27"/>
      <c r="F673" s="29"/>
      <c r="G673" s="27"/>
      <c r="H673" s="30" t="s">
        <v>61</v>
      </c>
      <c r="I673" s="44" t="n">
        <v>10.65</v>
      </c>
      <c r="J673" s="30" t="s">
        <v>710</v>
      </c>
    </row>
    <row r="674" customFormat="false" ht="12.75" hidden="false" customHeight="false" outlineLevel="0" collapsed="false">
      <c r="A674" s="1" t="s">
        <v>737</v>
      </c>
      <c r="C674" s="27" t="s">
        <v>739</v>
      </c>
      <c r="D674" s="27" t="s">
        <v>70</v>
      </c>
      <c r="E674" s="27"/>
      <c r="F674" s="29"/>
      <c r="G674" s="27"/>
      <c r="H674" s="30" t="s">
        <v>61</v>
      </c>
      <c r="I674" s="44" t="n">
        <v>0.57</v>
      </c>
      <c r="J674" s="30" t="s">
        <v>710</v>
      </c>
    </row>
    <row r="675" customFormat="false" ht="12.75" hidden="false" customHeight="false" outlineLevel="0" collapsed="false">
      <c r="A675" s="1" t="s">
        <v>737</v>
      </c>
      <c r="C675" s="27" t="s">
        <v>740</v>
      </c>
      <c r="D675" s="27" t="s">
        <v>13</v>
      </c>
      <c r="E675" s="27"/>
      <c r="F675" s="29"/>
      <c r="G675" s="27"/>
      <c r="H675" s="30" t="s">
        <v>61</v>
      </c>
      <c r="I675" s="44" t="n">
        <v>7.32</v>
      </c>
      <c r="J675" s="30" t="s">
        <v>710</v>
      </c>
    </row>
    <row r="676" customFormat="false" ht="12.75" hidden="false" customHeight="false" outlineLevel="0" collapsed="false">
      <c r="A676" s="1" t="s">
        <v>737</v>
      </c>
      <c r="C676" s="27" t="s">
        <v>741</v>
      </c>
      <c r="D676" s="27" t="s">
        <v>13</v>
      </c>
      <c r="E676" s="27"/>
      <c r="F676" s="29"/>
      <c r="G676" s="27"/>
      <c r="H676" s="30" t="s">
        <v>61</v>
      </c>
      <c r="I676" s="44" t="n">
        <v>4.99</v>
      </c>
      <c r="J676" s="30" t="s">
        <v>710</v>
      </c>
    </row>
    <row r="677" customFormat="false" ht="12.75" hidden="false" customHeight="false" outlineLevel="0" collapsed="false">
      <c r="A677" s="1" t="s">
        <v>737</v>
      </c>
      <c r="C677" s="27" t="s">
        <v>742</v>
      </c>
      <c r="D677" s="27" t="s">
        <v>193</v>
      </c>
      <c r="E677" s="27"/>
      <c r="F677" s="29"/>
      <c r="G677" s="27"/>
      <c r="H677" s="30" t="s">
        <v>168</v>
      </c>
      <c r="I677" s="44" t="n">
        <v>0.57</v>
      </c>
      <c r="J677" s="30" t="s">
        <v>710</v>
      </c>
    </row>
    <row r="678" customFormat="false" ht="12.75" hidden="false" customHeight="false" outlineLevel="0" collapsed="false">
      <c r="A678" s="1" t="s">
        <v>737</v>
      </c>
      <c r="C678" s="27" t="s">
        <v>743</v>
      </c>
      <c r="D678" s="27" t="s">
        <v>88</v>
      </c>
      <c r="E678" s="27"/>
      <c r="F678" s="29"/>
      <c r="G678" s="27"/>
      <c r="H678" s="30" t="s">
        <v>168</v>
      </c>
      <c r="I678" s="44" t="n">
        <v>0.57</v>
      </c>
      <c r="J678" s="30" t="s">
        <v>710</v>
      </c>
    </row>
    <row r="679" customFormat="false" ht="12.75" hidden="false" customHeight="false" outlineLevel="0" collapsed="false">
      <c r="A679" s="1" t="s">
        <v>737</v>
      </c>
      <c r="C679" s="27" t="s">
        <v>744</v>
      </c>
      <c r="D679" s="27" t="s">
        <v>16</v>
      </c>
      <c r="E679" s="27"/>
      <c r="F679" s="29"/>
      <c r="G679" s="27"/>
      <c r="H679" s="30" t="s">
        <v>168</v>
      </c>
      <c r="I679" s="44" t="n">
        <v>0.66</v>
      </c>
      <c r="J679" s="30" t="s">
        <v>710</v>
      </c>
    </row>
    <row r="680" customFormat="false" ht="12.75" hidden="false" customHeight="false" outlineLevel="0" collapsed="false">
      <c r="A680" s="1" t="s">
        <v>737</v>
      </c>
      <c r="C680" s="27" t="s">
        <v>745</v>
      </c>
      <c r="D680" s="27" t="s">
        <v>13</v>
      </c>
      <c r="E680" s="27"/>
      <c r="F680" s="29"/>
      <c r="G680" s="27"/>
      <c r="H680" s="30" t="s">
        <v>168</v>
      </c>
      <c r="I680" s="44" t="n">
        <v>1.75</v>
      </c>
      <c r="J680" s="30" t="s">
        <v>710</v>
      </c>
    </row>
    <row r="681" customFormat="false" ht="12.75" hidden="false" customHeight="false" outlineLevel="0" collapsed="false">
      <c r="A681" s="1" t="s">
        <v>746</v>
      </c>
      <c r="C681" s="27" t="s">
        <v>747</v>
      </c>
      <c r="D681" s="27" t="s">
        <v>20</v>
      </c>
      <c r="E681" s="27"/>
      <c r="F681" s="29"/>
      <c r="G681" s="27"/>
      <c r="H681" s="30" t="s">
        <v>61</v>
      </c>
      <c r="I681" s="44" t="n">
        <v>1.35</v>
      </c>
      <c r="J681" s="30" t="s">
        <v>710</v>
      </c>
    </row>
    <row r="682" customFormat="false" ht="12.75" hidden="false" customHeight="false" outlineLevel="0" collapsed="false">
      <c r="A682" s="1" t="s">
        <v>746</v>
      </c>
      <c r="C682" s="27" t="s">
        <v>748</v>
      </c>
      <c r="D682" s="27" t="s">
        <v>13</v>
      </c>
      <c r="E682" s="27"/>
      <c r="F682" s="29"/>
      <c r="G682" s="27"/>
      <c r="H682" s="30" t="s">
        <v>61</v>
      </c>
      <c r="I682" s="44" t="n">
        <v>2.95</v>
      </c>
      <c r="J682" s="30" t="s">
        <v>710</v>
      </c>
    </row>
    <row r="683" customFormat="false" ht="12.75" hidden="false" customHeight="false" outlineLevel="0" collapsed="false">
      <c r="C683" s="27" t="s">
        <v>749</v>
      </c>
      <c r="D683" s="27" t="s">
        <v>13</v>
      </c>
      <c r="E683" s="27"/>
      <c r="F683" s="29"/>
      <c r="G683" s="27"/>
      <c r="H683" s="30" t="s">
        <v>168</v>
      </c>
      <c r="I683" s="44" t="n">
        <v>2.95</v>
      </c>
      <c r="J683" s="30" t="s">
        <v>710</v>
      </c>
    </row>
    <row r="684" customFormat="false" ht="12.75" hidden="false" customHeight="false" outlineLevel="0" collapsed="false">
      <c r="C684" s="27" t="s">
        <v>750</v>
      </c>
      <c r="D684" s="27" t="s">
        <v>13</v>
      </c>
      <c r="E684" s="27"/>
      <c r="F684" s="29"/>
      <c r="G684" s="27"/>
      <c r="H684" s="30" t="s">
        <v>168</v>
      </c>
      <c r="I684" s="44" t="n">
        <v>1.39</v>
      </c>
      <c r="J684" s="30" t="s">
        <v>710</v>
      </c>
    </row>
    <row r="685" customFormat="false" ht="12.75" hidden="false" customHeight="false" outlineLevel="0" collapsed="false">
      <c r="C685" s="27" t="s">
        <v>751</v>
      </c>
      <c r="D685" s="27" t="s">
        <v>13</v>
      </c>
      <c r="E685" s="27"/>
      <c r="F685" s="29"/>
      <c r="G685" s="27"/>
      <c r="H685" s="30" t="s">
        <v>168</v>
      </c>
      <c r="I685" s="44" t="n">
        <v>2.95</v>
      </c>
      <c r="J685" s="30" t="s">
        <v>710</v>
      </c>
    </row>
    <row r="686" customFormat="false" ht="12.75" hidden="false" customHeight="false" outlineLevel="0" collapsed="false">
      <c r="I686" s="3"/>
    </row>
    <row r="687" customFormat="false" ht="15.75" hidden="false" customHeight="false" outlineLevel="0" collapsed="false">
      <c r="C687" s="52" t="s">
        <v>752</v>
      </c>
      <c r="D687" s="1" t="s">
        <v>1</v>
      </c>
      <c r="I687" s="3"/>
    </row>
    <row r="688" customFormat="false" ht="12.75" hidden="false" customHeight="false" outlineLevel="0" collapsed="false">
      <c r="A688" s="18" t="s">
        <v>752</v>
      </c>
      <c r="C688" s="70" t="s">
        <v>753</v>
      </c>
      <c r="D688" s="70" t="s">
        <v>13</v>
      </c>
      <c r="E688" s="72" t="n">
        <v>1.7</v>
      </c>
      <c r="F688" s="73" t="n">
        <v>0.23</v>
      </c>
      <c r="G688" s="74" t="s">
        <v>710</v>
      </c>
      <c r="I688" s="3"/>
    </row>
    <row r="689" customFormat="false" ht="12.75" hidden="false" customHeight="false" outlineLevel="0" collapsed="false">
      <c r="A689" s="18" t="s">
        <v>752</v>
      </c>
      <c r="C689" s="70" t="s">
        <v>754</v>
      </c>
      <c r="D689" s="70" t="s">
        <v>13</v>
      </c>
      <c r="E689" s="72" t="n">
        <v>1.8</v>
      </c>
      <c r="F689" s="73" t="n">
        <v>0.25</v>
      </c>
      <c r="G689" s="74" t="s">
        <v>710</v>
      </c>
      <c r="I689" s="3"/>
    </row>
    <row r="690" customFormat="false" ht="12.75" hidden="false" customHeight="false" outlineLevel="0" collapsed="false">
      <c r="A690" s="18" t="s">
        <v>752</v>
      </c>
      <c r="C690" s="70" t="s">
        <v>755</v>
      </c>
      <c r="D690" s="70" t="s">
        <v>13</v>
      </c>
      <c r="E690" s="72" t="n">
        <v>1.9</v>
      </c>
      <c r="F690" s="73" t="n">
        <v>0.14</v>
      </c>
      <c r="G690" s="74" t="s">
        <v>710</v>
      </c>
      <c r="I690" s="3"/>
    </row>
    <row r="691" customFormat="false" ht="12.75" hidden="false" customHeight="false" outlineLevel="0" collapsed="false">
      <c r="A691" s="18" t="s">
        <v>752</v>
      </c>
      <c r="C691" s="70" t="s">
        <v>756</v>
      </c>
      <c r="D691" s="70" t="s">
        <v>13</v>
      </c>
      <c r="E691" s="72" t="n">
        <v>2</v>
      </c>
      <c r="F691" s="73" t="n">
        <v>0.22</v>
      </c>
      <c r="G691" s="74" t="s">
        <v>710</v>
      </c>
      <c r="I691" s="3"/>
    </row>
    <row r="692" customFormat="false" ht="12.75" hidden="false" customHeight="false" outlineLevel="0" collapsed="false">
      <c r="A692" s="18" t="s">
        <v>752</v>
      </c>
      <c r="C692" s="70" t="s">
        <v>757</v>
      </c>
      <c r="D692" s="70" t="s">
        <v>22</v>
      </c>
      <c r="E692" s="72" t="n">
        <v>2.3</v>
      </c>
      <c r="F692" s="73" t="n">
        <v>0.11</v>
      </c>
      <c r="G692" s="74" t="s">
        <v>710</v>
      </c>
      <c r="I692" s="3"/>
    </row>
    <row r="693" customFormat="false" ht="12.75" hidden="false" customHeight="false" outlineLevel="0" collapsed="false">
      <c r="A693" s="18" t="s">
        <v>752</v>
      </c>
      <c r="C693" s="70" t="s">
        <v>758</v>
      </c>
      <c r="D693" s="23" t="s">
        <v>18</v>
      </c>
      <c r="E693" s="72" t="n">
        <v>2.3</v>
      </c>
      <c r="F693" s="73" t="n">
        <v>0.11</v>
      </c>
      <c r="G693" s="74" t="s">
        <v>710</v>
      </c>
      <c r="I693" s="3"/>
    </row>
    <row r="694" customFormat="false" ht="12.75" hidden="false" customHeight="false" outlineLevel="0" collapsed="false">
      <c r="A694" s="18" t="s">
        <v>752</v>
      </c>
      <c r="C694" s="70" t="s">
        <v>759</v>
      </c>
      <c r="D694" s="70" t="s">
        <v>13</v>
      </c>
      <c r="E694" s="72" t="n">
        <v>2.3</v>
      </c>
      <c r="F694" s="73" t="n">
        <v>0.12</v>
      </c>
      <c r="G694" s="74" t="s">
        <v>710</v>
      </c>
      <c r="I694" s="3"/>
    </row>
    <row r="695" customFormat="false" ht="12.75" hidden="false" customHeight="false" outlineLevel="0" collapsed="false">
      <c r="A695" s="18" t="s">
        <v>752</v>
      </c>
      <c r="C695" s="70" t="s">
        <v>760</v>
      </c>
      <c r="D695" s="70" t="s">
        <v>79</v>
      </c>
      <c r="E695" s="72" t="n">
        <v>2.3</v>
      </c>
      <c r="F695" s="73" t="n">
        <v>0.13</v>
      </c>
      <c r="G695" s="74" t="s">
        <v>710</v>
      </c>
      <c r="I695" s="3"/>
    </row>
    <row r="696" customFormat="false" ht="12.75" hidden="false" customHeight="false" outlineLevel="0" collapsed="false">
      <c r="A696" s="18" t="s">
        <v>752</v>
      </c>
      <c r="C696" s="70" t="s">
        <v>761</v>
      </c>
      <c r="D696" s="70" t="s">
        <v>13</v>
      </c>
      <c r="E696" s="72" t="n">
        <v>2.3</v>
      </c>
      <c r="F696" s="73" t="n">
        <v>0.13</v>
      </c>
      <c r="G696" s="74" t="s">
        <v>710</v>
      </c>
      <c r="I696" s="3"/>
    </row>
    <row r="697" customFormat="false" ht="12.75" hidden="false" customHeight="false" outlineLevel="0" collapsed="false">
      <c r="A697" s="18" t="s">
        <v>752</v>
      </c>
      <c r="C697" s="70" t="s">
        <v>762</v>
      </c>
      <c r="D697" s="70" t="s">
        <v>13</v>
      </c>
      <c r="E697" s="72" t="n">
        <v>2.3</v>
      </c>
      <c r="F697" s="73" t="n">
        <v>0.19</v>
      </c>
      <c r="G697" s="74" t="s">
        <v>710</v>
      </c>
      <c r="I697" s="3"/>
    </row>
    <row r="698" customFormat="false" ht="12.75" hidden="false" customHeight="false" outlineLevel="0" collapsed="false">
      <c r="A698" s="18" t="s">
        <v>752</v>
      </c>
      <c r="C698" s="70" t="s">
        <v>763</v>
      </c>
      <c r="D698" s="70" t="s">
        <v>22</v>
      </c>
      <c r="E698" s="72" t="n">
        <v>2.4</v>
      </c>
      <c r="F698" s="73" t="n">
        <v>0.05</v>
      </c>
      <c r="G698" s="74" t="s">
        <v>710</v>
      </c>
      <c r="I698" s="3"/>
    </row>
    <row r="699" customFormat="false" ht="12.75" hidden="false" customHeight="false" outlineLevel="0" collapsed="false">
      <c r="A699" s="18" t="s">
        <v>752</v>
      </c>
      <c r="C699" s="70" t="s">
        <v>764</v>
      </c>
      <c r="D699" s="23" t="s">
        <v>18</v>
      </c>
      <c r="E699" s="72" t="n">
        <v>2.4</v>
      </c>
      <c r="F699" s="73" t="n">
        <v>0.05</v>
      </c>
      <c r="G699" s="74" t="s">
        <v>710</v>
      </c>
      <c r="I699" s="3"/>
    </row>
    <row r="700" customFormat="false" ht="12.75" hidden="false" customHeight="false" outlineLevel="0" collapsed="false">
      <c r="A700" s="18" t="s">
        <v>752</v>
      </c>
      <c r="C700" s="70" t="s">
        <v>765</v>
      </c>
      <c r="D700" s="70" t="s">
        <v>88</v>
      </c>
      <c r="E700" s="72" t="n">
        <v>2.4</v>
      </c>
      <c r="F700" s="73" t="n">
        <v>0.11</v>
      </c>
      <c r="G700" s="74" t="s">
        <v>710</v>
      </c>
      <c r="I700" s="3"/>
    </row>
    <row r="701" customFormat="false" ht="12.75" hidden="false" customHeight="false" outlineLevel="0" collapsed="false">
      <c r="A701" s="18" t="s">
        <v>752</v>
      </c>
      <c r="C701" s="70" t="s">
        <v>766</v>
      </c>
      <c r="D701" s="70" t="s">
        <v>728</v>
      </c>
      <c r="E701" s="72" t="n">
        <v>2.4</v>
      </c>
      <c r="F701" s="73" t="n">
        <v>0.09</v>
      </c>
      <c r="G701" s="74" t="s">
        <v>710</v>
      </c>
      <c r="I701" s="3"/>
    </row>
    <row r="702" customFormat="false" ht="12.75" hidden="false" customHeight="false" outlineLevel="0" collapsed="false">
      <c r="A702" s="18" t="s">
        <v>752</v>
      </c>
      <c r="C702" s="70" t="s">
        <v>767</v>
      </c>
      <c r="D702" s="70" t="s">
        <v>193</v>
      </c>
      <c r="E702" s="72" t="n">
        <v>2.4</v>
      </c>
      <c r="F702" s="73" t="n">
        <v>0.11</v>
      </c>
      <c r="G702" s="74" t="s">
        <v>710</v>
      </c>
      <c r="I702" s="3"/>
    </row>
    <row r="703" customFormat="false" ht="12.75" hidden="false" customHeight="false" outlineLevel="0" collapsed="false">
      <c r="A703" s="18" t="s">
        <v>752</v>
      </c>
      <c r="C703" s="70" t="s">
        <v>768</v>
      </c>
      <c r="D703" s="70" t="s">
        <v>79</v>
      </c>
      <c r="E703" s="72" t="n">
        <v>2.4</v>
      </c>
      <c r="F703" s="73" t="n">
        <v>0.09</v>
      </c>
      <c r="G703" s="74" t="s">
        <v>710</v>
      </c>
      <c r="I703" s="3"/>
    </row>
    <row r="704" customFormat="false" ht="12.75" hidden="false" customHeight="false" outlineLevel="0" collapsed="false">
      <c r="A704" s="18" t="s">
        <v>752</v>
      </c>
      <c r="C704" s="70" t="s">
        <v>769</v>
      </c>
      <c r="D704" s="70" t="s">
        <v>13</v>
      </c>
      <c r="E704" s="72" t="n">
        <v>2.5</v>
      </c>
      <c r="F704" s="73" t="n">
        <v>0.08</v>
      </c>
      <c r="G704" s="74" t="s">
        <v>710</v>
      </c>
      <c r="I704" s="3"/>
    </row>
    <row r="706" customFormat="false" ht="18" hidden="false" customHeight="false" outlineLevel="0" collapsed="false">
      <c r="C706" s="15" t="s">
        <v>770</v>
      </c>
      <c r="D706" s="45" t="s">
        <v>1</v>
      </c>
      <c r="I706" s="3"/>
    </row>
    <row r="707" customFormat="false" ht="12.75" hidden="false" customHeight="false" outlineLevel="0" collapsed="false">
      <c r="A707" s="1" t="s">
        <v>771</v>
      </c>
      <c r="C707" s="70" t="s">
        <v>772</v>
      </c>
      <c r="D707" s="70" t="s">
        <v>13</v>
      </c>
      <c r="E707" s="72" t="n">
        <v>1.9</v>
      </c>
      <c r="F707" s="73" t="n">
        <v>16.9</v>
      </c>
      <c r="G707" s="74" t="s">
        <v>648</v>
      </c>
      <c r="I707" s="3"/>
    </row>
    <row r="708" customFormat="false" ht="12.75" hidden="false" customHeight="false" outlineLevel="0" collapsed="false">
      <c r="A708" s="1" t="s">
        <v>771</v>
      </c>
      <c r="C708" s="70" t="s">
        <v>773</v>
      </c>
      <c r="D708" s="70" t="s">
        <v>507</v>
      </c>
      <c r="E708" s="72" t="n">
        <v>2</v>
      </c>
      <c r="F708" s="73" t="n">
        <v>15.9</v>
      </c>
      <c r="G708" s="74" t="s">
        <v>648</v>
      </c>
      <c r="I708" s="3"/>
    </row>
    <row r="709" customFormat="false" ht="12.75" hidden="false" customHeight="false" outlineLevel="0" collapsed="false">
      <c r="A709" s="1" t="s">
        <v>771</v>
      </c>
      <c r="C709" s="70" t="s">
        <v>774</v>
      </c>
      <c r="D709" s="70" t="s">
        <v>20</v>
      </c>
      <c r="E709" s="72" t="n">
        <v>2</v>
      </c>
      <c r="F709" s="73" t="n">
        <v>5.7</v>
      </c>
      <c r="G709" s="74" t="s">
        <v>648</v>
      </c>
      <c r="I709" s="3"/>
    </row>
    <row r="710" customFormat="false" ht="12.75" hidden="false" customHeight="false" outlineLevel="0" collapsed="false">
      <c r="A710" s="1" t="s">
        <v>771</v>
      </c>
      <c r="C710" s="70" t="s">
        <v>775</v>
      </c>
      <c r="D710" s="70" t="s">
        <v>16</v>
      </c>
      <c r="E710" s="72" t="n">
        <v>2</v>
      </c>
      <c r="F710" s="73" t="n">
        <v>5.7</v>
      </c>
      <c r="G710" s="74" t="s">
        <v>648</v>
      </c>
      <c r="I710" s="3"/>
    </row>
    <row r="711" customFormat="false" ht="12.75" hidden="false" customHeight="false" outlineLevel="0" collapsed="false">
      <c r="A711" s="1" t="s">
        <v>771</v>
      </c>
      <c r="C711" s="70" t="s">
        <v>776</v>
      </c>
      <c r="D711" s="70" t="s">
        <v>49</v>
      </c>
      <c r="E711" s="72" t="n">
        <v>2.2</v>
      </c>
      <c r="F711" s="73" t="n">
        <v>5.7</v>
      </c>
      <c r="G711" s="74" t="s">
        <v>648</v>
      </c>
      <c r="I711" s="3"/>
    </row>
    <row r="712" customFormat="false" ht="12.75" hidden="false" customHeight="false" outlineLevel="0" collapsed="false">
      <c r="A712" s="1" t="s">
        <v>771</v>
      </c>
      <c r="C712" s="70" t="s">
        <v>777</v>
      </c>
      <c r="D712" s="70" t="s">
        <v>51</v>
      </c>
      <c r="E712" s="72" t="n">
        <v>2.2</v>
      </c>
      <c r="F712" s="73" t="n">
        <v>8.1</v>
      </c>
      <c r="G712" s="74" t="s">
        <v>648</v>
      </c>
      <c r="I712" s="3"/>
    </row>
    <row r="713" customFormat="false" ht="12.75" hidden="false" customHeight="false" outlineLevel="0" collapsed="false">
      <c r="A713" s="1" t="s">
        <v>771</v>
      </c>
      <c r="C713" s="70" t="s">
        <v>778</v>
      </c>
      <c r="D713" s="70" t="s">
        <v>53</v>
      </c>
      <c r="E713" s="72" t="n">
        <v>2.2</v>
      </c>
      <c r="F713" s="73" t="n">
        <v>7</v>
      </c>
      <c r="G713" s="74" t="s">
        <v>648</v>
      </c>
      <c r="I713" s="3"/>
    </row>
    <row r="714" customFormat="false" ht="12.75" hidden="false" customHeight="false" outlineLevel="0" collapsed="false">
      <c r="A714" s="1" t="s">
        <v>771</v>
      </c>
      <c r="C714" s="70" t="s">
        <v>779</v>
      </c>
      <c r="D714" s="70" t="s">
        <v>22</v>
      </c>
      <c r="E714" s="72" t="n">
        <v>2.3</v>
      </c>
      <c r="F714" s="73" t="n">
        <v>5.7</v>
      </c>
      <c r="G714" s="74" t="s">
        <v>648</v>
      </c>
      <c r="I714" s="3"/>
    </row>
    <row r="716" customFormat="false" ht="18" hidden="false" customHeight="false" outlineLevel="0" collapsed="false">
      <c r="C716" s="15" t="s">
        <v>780</v>
      </c>
      <c r="D716" s="45" t="s">
        <v>1</v>
      </c>
    </row>
    <row r="717" customFormat="false" ht="12.75" hidden="false" customHeight="false" outlineLevel="0" collapsed="false">
      <c r="A717" s="1" t="s">
        <v>780</v>
      </c>
      <c r="C717" s="70" t="s">
        <v>781</v>
      </c>
      <c r="D717" s="70" t="s">
        <v>728</v>
      </c>
      <c r="E717" s="72" t="n">
        <v>1.7</v>
      </c>
      <c r="F717" s="73" t="n">
        <v>19.9</v>
      </c>
      <c r="G717" s="74" t="s">
        <v>710</v>
      </c>
    </row>
    <row r="718" customFormat="false" ht="12.75" hidden="false" customHeight="false" outlineLevel="0" collapsed="false">
      <c r="A718" s="1" t="s">
        <v>780</v>
      </c>
      <c r="C718" s="70" t="s">
        <v>782</v>
      </c>
      <c r="D718" s="70" t="s">
        <v>22</v>
      </c>
      <c r="E718" s="72" t="n">
        <v>1.9</v>
      </c>
      <c r="F718" s="73" t="n">
        <v>19.95</v>
      </c>
      <c r="G718" s="74" t="s">
        <v>710</v>
      </c>
    </row>
    <row r="719" customFormat="false" ht="12.75" hidden="false" customHeight="false" outlineLevel="0" collapsed="false">
      <c r="A719" s="1" t="s">
        <v>780</v>
      </c>
      <c r="C719" s="70" t="s">
        <v>783</v>
      </c>
      <c r="D719" s="70" t="s">
        <v>784</v>
      </c>
      <c r="E719" s="72" t="n">
        <v>1.8</v>
      </c>
      <c r="F719" s="73" t="n">
        <v>34.99</v>
      </c>
      <c r="G719" s="74" t="s">
        <v>710</v>
      </c>
    </row>
    <row r="720" customFormat="false" ht="12.75" hidden="false" customHeight="false" outlineLevel="0" collapsed="false">
      <c r="A720" s="1" t="s">
        <v>780</v>
      </c>
      <c r="C720" s="70" t="s">
        <v>785</v>
      </c>
      <c r="D720" s="70" t="s">
        <v>79</v>
      </c>
      <c r="E720" s="72" t="n">
        <v>1.9</v>
      </c>
      <c r="F720" s="73" t="n">
        <v>21.99</v>
      </c>
      <c r="G720" s="74" t="s">
        <v>710</v>
      </c>
    </row>
    <row r="722" customFormat="false" ht="18" hidden="false" customHeight="false" outlineLevel="0" collapsed="false">
      <c r="C722" s="15" t="s">
        <v>786</v>
      </c>
      <c r="D722" s="45" t="s">
        <v>1</v>
      </c>
    </row>
    <row r="723" customFormat="false" ht="12.75" hidden="false" customHeight="false" outlineLevel="0" collapsed="false">
      <c r="A723" s="1" t="s">
        <v>786</v>
      </c>
      <c r="C723" s="70" t="s">
        <v>787</v>
      </c>
      <c r="D723" s="70" t="s">
        <v>13</v>
      </c>
      <c r="E723" s="72" t="n">
        <v>1.8</v>
      </c>
      <c r="F723" s="73" t="n">
        <v>490</v>
      </c>
      <c r="G723" s="74" t="s">
        <v>710</v>
      </c>
    </row>
    <row r="724" customFormat="false" ht="12.75" hidden="false" customHeight="false" outlineLevel="0" collapsed="false">
      <c r="A724" s="1" t="s">
        <v>786</v>
      </c>
      <c r="C724" s="70" t="s">
        <v>788</v>
      </c>
      <c r="D724" s="70" t="s">
        <v>13</v>
      </c>
      <c r="E724" s="72" t="n">
        <v>2.2</v>
      </c>
      <c r="F724" s="73" t="n">
        <v>325</v>
      </c>
      <c r="G724" s="74" t="s">
        <v>710</v>
      </c>
    </row>
    <row r="725" customFormat="false" ht="12.75" hidden="false" customHeight="false" outlineLevel="0" collapsed="false">
      <c r="A725" s="1" t="s">
        <v>786</v>
      </c>
      <c r="C725" s="70" t="s">
        <v>789</v>
      </c>
      <c r="D725" s="70" t="s">
        <v>13</v>
      </c>
      <c r="E725" s="72" t="n">
        <v>2.5</v>
      </c>
      <c r="F725" s="73" t="n">
        <v>315</v>
      </c>
      <c r="G725" s="74" t="s">
        <v>710</v>
      </c>
    </row>
    <row r="727" customFormat="false" ht="18" hidden="false" customHeight="false" outlineLevel="0" collapsed="false">
      <c r="C727" s="15" t="s">
        <v>790</v>
      </c>
      <c r="D727" s="45" t="s">
        <v>1</v>
      </c>
    </row>
    <row r="728" customFormat="false" ht="12.75" hidden="false" customHeight="false" outlineLevel="0" collapsed="false">
      <c r="A728" s="1" t="s">
        <v>790</v>
      </c>
      <c r="C728" s="70" t="s">
        <v>791</v>
      </c>
      <c r="D728" s="70"/>
      <c r="E728" s="72" t="n">
        <v>2</v>
      </c>
      <c r="F728" s="73" t="n">
        <v>39</v>
      </c>
      <c r="G728" s="74" t="s">
        <v>230</v>
      </c>
    </row>
    <row r="729" customFormat="false" ht="12.75" hidden="false" customHeight="false" outlineLevel="0" collapsed="false">
      <c r="A729" s="1" t="s">
        <v>792</v>
      </c>
      <c r="C729" s="70" t="s">
        <v>793</v>
      </c>
      <c r="D729" s="70"/>
      <c r="E729" s="72" t="n">
        <v>2.3</v>
      </c>
      <c r="F729" s="73" t="n">
        <v>45</v>
      </c>
      <c r="G729" s="74" t="s">
        <v>230</v>
      </c>
    </row>
    <row r="731" customFormat="false" ht="18" hidden="false" customHeight="false" outlineLevel="0" collapsed="false">
      <c r="C731" s="15" t="s">
        <v>794</v>
      </c>
      <c r="D731" s="45" t="s">
        <v>1</v>
      </c>
      <c r="F731" s="59"/>
    </row>
    <row r="732" customFormat="false" ht="12.75" hidden="false" customHeight="false" outlineLevel="0" collapsed="false">
      <c r="A732" s="1" t="s">
        <v>795</v>
      </c>
      <c r="C732" s="27" t="s">
        <v>796</v>
      </c>
      <c r="D732" s="27" t="s">
        <v>18</v>
      </c>
      <c r="E732" s="27"/>
      <c r="F732" s="29"/>
      <c r="G732" s="27"/>
      <c r="H732" s="30" t="s">
        <v>61</v>
      </c>
      <c r="I732" s="31" t="n">
        <v>0.79</v>
      </c>
      <c r="J732" s="30" t="s">
        <v>230</v>
      </c>
    </row>
    <row r="733" customFormat="false" ht="12.75" hidden="false" customHeight="false" outlineLevel="0" collapsed="false">
      <c r="A733" s="1" t="s">
        <v>795</v>
      </c>
      <c r="C733" s="27" t="s">
        <v>797</v>
      </c>
      <c r="D733" s="27" t="s">
        <v>88</v>
      </c>
      <c r="E733" s="27"/>
      <c r="F733" s="29"/>
      <c r="G733" s="27"/>
      <c r="H733" s="30" t="s">
        <v>61</v>
      </c>
      <c r="I733" s="31" t="n">
        <v>0.75</v>
      </c>
      <c r="J733" s="30" t="s">
        <v>230</v>
      </c>
    </row>
    <row r="734" customFormat="false" ht="12.75" hidden="false" customHeight="false" outlineLevel="0" collapsed="false">
      <c r="A734" s="1" t="s">
        <v>795</v>
      </c>
      <c r="C734" s="27" t="s">
        <v>798</v>
      </c>
      <c r="D734" s="27" t="s">
        <v>79</v>
      </c>
      <c r="E734" s="27"/>
      <c r="F734" s="29"/>
      <c r="G734" s="27"/>
      <c r="H734" s="30" t="s">
        <v>61</v>
      </c>
      <c r="I734" s="31" t="n">
        <v>1.79</v>
      </c>
      <c r="J734" s="30" t="s">
        <v>230</v>
      </c>
    </row>
    <row r="735" customFormat="false" ht="12.75" hidden="false" customHeight="false" outlineLevel="0" collapsed="false">
      <c r="A735" s="1" t="s">
        <v>795</v>
      </c>
      <c r="C735" s="27" t="s">
        <v>799</v>
      </c>
      <c r="D735" s="27" t="s">
        <v>70</v>
      </c>
      <c r="E735" s="27"/>
      <c r="F735" s="29"/>
      <c r="G735" s="27"/>
      <c r="H735" s="30" t="s">
        <v>61</v>
      </c>
      <c r="I735" s="31" t="n">
        <v>1.39</v>
      </c>
      <c r="J735" s="30" t="s">
        <v>230</v>
      </c>
    </row>
    <row r="736" customFormat="false" ht="12.75" hidden="false" customHeight="false" outlineLevel="0" collapsed="false">
      <c r="A736" s="1" t="s">
        <v>795</v>
      </c>
      <c r="C736" s="27" t="s">
        <v>800</v>
      </c>
      <c r="D736" s="27" t="s">
        <v>20</v>
      </c>
      <c r="E736" s="27"/>
      <c r="F736" s="29"/>
      <c r="G736" s="27"/>
      <c r="H736" s="30" t="s">
        <v>61</v>
      </c>
      <c r="I736" s="31" t="n">
        <v>0.73</v>
      </c>
      <c r="J736" s="30" t="s">
        <v>230</v>
      </c>
    </row>
    <row r="737" customFormat="false" ht="12.75" hidden="false" customHeight="false" outlineLevel="0" collapsed="false">
      <c r="A737" s="1" t="s">
        <v>795</v>
      </c>
      <c r="C737" s="27" t="s">
        <v>801</v>
      </c>
      <c r="D737" s="27" t="s">
        <v>13</v>
      </c>
      <c r="E737" s="27"/>
      <c r="F737" s="29"/>
      <c r="G737" s="27"/>
      <c r="H737" s="30" t="s">
        <v>168</v>
      </c>
      <c r="I737" s="31" t="n">
        <v>1.79</v>
      </c>
      <c r="J737" s="30" t="s">
        <v>230</v>
      </c>
    </row>
    <row r="738" customFormat="false" ht="12.75" hidden="false" customHeight="false" outlineLevel="0" collapsed="false">
      <c r="A738" s="1" t="s">
        <v>795</v>
      </c>
      <c r="C738" s="27" t="s">
        <v>802</v>
      </c>
      <c r="D738" s="27" t="s">
        <v>13</v>
      </c>
      <c r="E738" s="27"/>
      <c r="F738" s="29"/>
      <c r="G738" s="27"/>
      <c r="H738" s="30" t="s">
        <v>168</v>
      </c>
      <c r="I738" s="31" t="n">
        <v>1.49</v>
      </c>
      <c r="J738" s="30" t="s">
        <v>230</v>
      </c>
    </row>
    <row r="739" customFormat="false" ht="12.75" hidden="false" customHeight="false" outlineLevel="0" collapsed="false">
      <c r="A739" s="1" t="s">
        <v>795</v>
      </c>
      <c r="C739" s="27" t="s">
        <v>803</v>
      </c>
      <c r="D739" s="27" t="s">
        <v>13</v>
      </c>
      <c r="E739" s="27"/>
      <c r="F739" s="29"/>
      <c r="G739" s="27"/>
      <c r="H739" s="30" t="s">
        <v>168</v>
      </c>
      <c r="I739" s="31" t="n">
        <v>1.49</v>
      </c>
      <c r="J739" s="30" t="s">
        <v>230</v>
      </c>
    </row>
    <row r="740" customFormat="false" ht="12.75" hidden="false" customHeight="false" outlineLevel="0" collapsed="false">
      <c r="A740" s="1" t="s">
        <v>795</v>
      </c>
      <c r="C740" s="27" t="s">
        <v>804</v>
      </c>
      <c r="D740" s="27" t="s">
        <v>13</v>
      </c>
      <c r="E740" s="27"/>
      <c r="F740" s="29"/>
      <c r="G740" s="27"/>
      <c r="H740" s="30" t="s">
        <v>168</v>
      </c>
      <c r="I740" s="31" t="n">
        <v>2.29</v>
      </c>
      <c r="J740" s="30" t="s">
        <v>230</v>
      </c>
    </row>
    <row r="741" customFormat="false" ht="12.75" hidden="false" customHeight="false" outlineLevel="0" collapsed="false">
      <c r="A741" s="1" t="s">
        <v>805</v>
      </c>
      <c r="C741" s="27" t="s">
        <v>806</v>
      </c>
      <c r="D741" s="27" t="s">
        <v>507</v>
      </c>
      <c r="E741" s="27"/>
      <c r="F741" s="29"/>
      <c r="G741" s="27"/>
      <c r="H741" s="30" t="s">
        <v>168</v>
      </c>
      <c r="I741" s="31" t="n">
        <v>1.39</v>
      </c>
      <c r="J741" s="30" t="s">
        <v>230</v>
      </c>
    </row>
    <row r="742" customFormat="false" ht="12.75" hidden="false" customHeight="false" outlineLevel="0" collapsed="false">
      <c r="A742" s="1" t="s">
        <v>807</v>
      </c>
      <c r="C742" s="27" t="s">
        <v>808</v>
      </c>
      <c r="D742" s="27" t="s">
        <v>77</v>
      </c>
      <c r="E742" s="27"/>
      <c r="F742" s="29"/>
      <c r="G742" s="27"/>
      <c r="H742" s="30" t="s">
        <v>61</v>
      </c>
      <c r="I742" s="31" t="n">
        <v>2.29</v>
      </c>
      <c r="J742" s="30" t="s">
        <v>230</v>
      </c>
    </row>
    <row r="743" customFormat="false" ht="12.75" hidden="false" customHeight="false" outlineLevel="0" collapsed="false">
      <c r="A743" s="1" t="s">
        <v>807</v>
      </c>
      <c r="C743" s="27" t="s">
        <v>809</v>
      </c>
      <c r="D743" s="27" t="s">
        <v>13</v>
      </c>
      <c r="E743" s="27"/>
      <c r="F743" s="29"/>
      <c r="G743" s="27"/>
      <c r="H743" s="30" t="s">
        <v>61</v>
      </c>
      <c r="I743" s="31" t="n">
        <v>1.99</v>
      </c>
      <c r="J743" s="30" t="s">
        <v>230</v>
      </c>
    </row>
    <row r="744" customFormat="false" ht="12.75" hidden="false" customHeight="false" outlineLevel="0" collapsed="false">
      <c r="A744" s="1" t="s">
        <v>807</v>
      </c>
      <c r="C744" s="27" t="s">
        <v>810</v>
      </c>
      <c r="D744" s="27" t="s">
        <v>13</v>
      </c>
      <c r="E744" s="27"/>
      <c r="F744" s="29"/>
      <c r="G744" s="27"/>
      <c r="H744" s="30" t="s">
        <v>61</v>
      </c>
      <c r="I744" s="31" t="n">
        <v>2.99</v>
      </c>
      <c r="J744" s="30" t="s">
        <v>230</v>
      </c>
    </row>
    <row r="745" customFormat="false" ht="12.75" hidden="false" customHeight="false" outlineLevel="0" collapsed="false">
      <c r="A745" s="1" t="s">
        <v>807</v>
      </c>
      <c r="C745" s="27" t="s">
        <v>811</v>
      </c>
      <c r="D745" s="27" t="s">
        <v>13</v>
      </c>
      <c r="E745" s="27"/>
      <c r="F745" s="29"/>
      <c r="G745" s="27"/>
      <c r="H745" s="30" t="s">
        <v>61</v>
      </c>
      <c r="I745" s="31" t="n">
        <v>2.49</v>
      </c>
      <c r="J745" s="30" t="s">
        <v>230</v>
      </c>
    </row>
    <row r="746" customFormat="false" ht="12.75" hidden="false" customHeight="false" outlineLevel="0" collapsed="false">
      <c r="A746" s="1" t="s">
        <v>807</v>
      </c>
      <c r="C746" s="27" t="s">
        <v>812</v>
      </c>
      <c r="D746" s="27" t="s">
        <v>49</v>
      </c>
      <c r="E746" s="27"/>
      <c r="F746" s="29"/>
      <c r="G746" s="27"/>
      <c r="H746" s="30" t="s">
        <v>61</v>
      </c>
      <c r="I746" s="31" t="n">
        <v>1.39</v>
      </c>
      <c r="J746" s="30" t="s">
        <v>230</v>
      </c>
    </row>
    <row r="747" customFormat="false" ht="12.75" hidden="false" customHeight="false" outlineLevel="0" collapsed="false">
      <c r="A747" s="1" t="s">
        <v>807</v>
      </c>
      <c r="C747" s="27" t="s">
        <v>813</v>
      </c>
      <c r="D747" s="27" t="s">
        <v>26</v>
      </c>
      <c r="E747" s="27"/>
      <c r="F747" s="29"/>
      <c r="G747" s="27"/>
      <c r="H747" s="30" t="s">
        <v>61</v>
      </c>
      <c r="I747" s="31" t="n">
        <v>0.73</v>
      </c>
      <c r="J747" s="30" t="s">
        <v>230</v>
      </c>
    </row>
    <row r="748" customFormat="false" ht="12.75" hidden="false" customHeight="false" outlineLevel="0" collapsed="false">
      <c r="A748" s="1" t="s">
        <v>807</v>
      </c>
      <c r="C748" s="27" t="s">
        <v>814</v>
      </c>
      <c r="D748" s="27" t="s">
        <v>13</v>
      </c>
      <c r="E748" s="27"/>
      <c r="F748" s="29"/>
      <c r="G748" s="27"/>
      <c r="H748" s="30" t="s">
        <v>61</v>
      </c>
      <c r="I748" s="31" t="n">
        <v>3.45</v>
      </c>
      <c r="J748" s="30" t="s">
        <v>230</v>
      </c>
    </row>
    <row r="749" customFormat="false" ht="12.75" hidden="false" customHeight="false" outlineLevel="0" collapsed="false">
      <c r="A749" s="1" t="s">
        <v>807</v>
      </c>
      <c r="C749" s="27" t="s">
        <v>815</v>
      </c>
      <c r="D749" s="27" t="s">
        <v>507</v>
      </c>
      <c r="E749" s="27"/>
      <c r="F749" s="29"/>
      <c r="G749" s="27"/>
      <c r="H749" s="30" t="s">
        <v>61</v>
      </c>
      <c r="I749" s="31" t="n">
        <v>2.99</v>
      </c>
      <c r="J749" s="30" t="s">
        <v>230</v>
      </c>
    </row>
    <row r="750" customFormat="false" ht="12.75" hidden="false" customHeight="false" outlineLevel="0" collapsed="false">
      <c r="A750" s="1" t="s">
        <v>807</v>
      </c>
      <c r="C750" s="27" t="s">
        <v>816</v>
      </c>
      <c r="D750" s="27" t="s">
        <v>88</v>
      </c>
      <c r="E750" s="27"/>
      <c r="F750" s="29"/>
      <c r="G750" s="27"/>
      <c r="H750" s="30" t="s">
        <v>61</v>
      </c>
      <c r="I750" s="31" t="n">
        <v>1.75</v>
      </c>
      <c r="J750" s="30" t="s">
        <v>230</v>
      </c>
    </row>
    <row r="751" customFormat="false" ht="12.75" hidden="false" customHeight="false" outlineLevel="0" collapsed="false">
      <c r="A751" s="1" t="s">
        <v>807</v>
      </c>
      <c r="C751" s="27" t="s">
        <v>817</v>
      </c>
      <c r="D751" s="27" t="s">
        <v>13</v>
      </c>
      <c r="E751" s="27"/>
      <c r="F751" s="29"/>
      <c r="G751" s="27"/>
      <c r="H751" s="30" t="s">
        <v>61</v>
      </c>
      <c r="I751" s="31" t="n">
        <v>0.69</v>
      </c>
      <c r="J751" s="30" t="s">
        <v>230</v>
      </c>
    </row>
    <row r="752" customFormat="false" ht="12.75" hidden="false" customHeight="false" outlineLevel="0" collapsed="false">
      <c r="A752" s="1" t="s">
        <v>807</v>
      </c>
      <c r="C752" s="27" t="s">
        <v>818</v>
      </c>
      <c r="D752" s="27" t="s">
        <v>13</v>
      </c>
      <c r="E752" s="27"/>
      <c r="F752" s="29"/>
      <c r="G752" s="27"/>
      <c r="H752" s="30" t="s">
        <v>61</v>
      </c>
      <c r="I752" s="31" t="n">
        <v>0.39</v>
      </c>
      <c r="J752" s="30" t="s">
        <v>230</v>
      </c>
    </row>
    <row r="753" customFormat="false" ht="12.75" hidden="false" customHeight="false" outlineLevel="0" collapsed="false">
      <c r="A753" s="1" t="s">
        <v>807</v>
      </c>
      <c r="C753" s="27" t="s">
        <v>819</v>
      </c>
      <c r="D753" s="27" t="s">
        <v>16</v>
      </c>
      <c r="E753" s="27"/>
      <c r="F753" s="29"/>
      <c r="G753" s="27"/>
      <c r="H753" s="30" t="s">
        <v>61</v>
      </c>
      <c r="I753" s="31" t="n">
        <v>1.39</v>
      </c>
      <c r="J753" s="30" t="s">
        <v>230</v>
      </c>
    </row>
    <row r="754" customFormat="false" ht="12.75" hidden="false" customHeight="false" outlineLevel="0" collapsed="false">
      <c r="A754" s="1" t="s">
        <v>807</v>
      </c>
      <c r="C754" s="27" t="s">
        <v>820</v>
      </c>
      <c r="D754" s="27" t="s">
        <v>24</v>
      </c>
      <c r="E754" s="27"/>
      <c r="F754" s="29"/>
      <c r="G754" s="27"/>
      <c r="H754" s="30" t="s">
        <v>61</v>
      </c>
      <c r="I754" s="31" t="n">
        <v>1.39</v>
      </c>
      <c r="J754" s="30" t="s">
        <v>230</v>
      </c>
    </row>
    <row r="755" customFormat="false" ht="12.75" hidden="false" customHeight="false" outlineLevel="0" collapsed="false">
      <c r="A755" s="1" t="s">
        <v>807</v>
      </c>
      <c r="C755" s="27" t="s">
        <v>821</v>
      </c>
      <c r="D755" s="27" t="s">
        <v>13</v>
      </c>
      <c r="E755" s="27"/>
      <c r="F755" s="29"/>
      <c r="G755" s="27"/>
      <c r="H755" s="30" t="s">
        <v>61</v>
      </c>
      <c r="I755" s="31" t="n">
        <v>0.39</v>
      </c>
      <c r="J755" s="30" t="s">
        <v>230</v>
      </c>
    </row>
    <row r="756" customFormat="false" ht="12.75" hidden="false" customHeight="false" outlineLevel="0" collapsed="false">
      <c r="A756" s="1" t="s">
        <v>807</v>
      </c>
      <c r="C756" s="27" t="s">
        <v>822</v>
      </c>
      <c r="D756" s="27" t="s">
        <v>13</v>
      </c>
      <c r="E756" s="27"/>
      <c r="F756" s="29"/>
      <c r="G756" s="27"/>
      <c r="H756" s="30" t="s">
        <v>61</v>
      </c>
      <c r="I756" s="31" t="n">
        <v>0.79</v>
      </c>
      <c r="J756" s="30" t="s">
        <v>230</v>
      </c>
    </row>
    <row r="757" customFormat="false" ht="12.75" hidden="false" customHeight="false" outlineLevel="0" collapsed="false">
      <c r="A757" s="1" t="s">
        <v>807</v>
      </c>
      <c r="C757" s="27" t="s">
        <v>823</v>
      </c>
      <c r="D757" s="27" t="s">
        <v>26</v>
      </c>
      <c r="E757" s="27"/>
      <c r="F757" s="29"/>
      <c r="G757" s="27"/>
      <c r="H757" s="30" t="s">
        <v>61</v>
      </c>
      <c r="I757" s="31" t="n">
        <v>1.34</v>
      </c>
      <c r="J757" s="30" t="s">
        <v>230</v>
      </c>
    </row>
    <row r="758" customFormat="false" ht="12.75" hidden="false" customHeight="false" outlineLevel="0" collapsed="false">
      <c r="A758" s="1" t="s">
        <v>807</v>
      </c>
      <c r="C758" s="27" t="s">
        <v>824</v>
      </c>
      <c r="D758" s="27" t="s">
        <v>390</v>
      </c>
      <c r="E758" s="27"/>
      <c r="F758" s="29"/>
      <c r="G758" s="27"/>
      <c r="H758" s="30" t="s">
        <v>61</v>
      </c>
      <c r="I758" s="31" t="n">
        <v>0.37</v>
      </c>
      <c r="J758" s="30" t="s">
        <v>230</v>
      </c>
    </row>
    <row r="759" customFormat="false" ht="12.75" hidden="false" customHeight="false" outlineLevel="0" collapsed="false">
      <c r="A759" s="1" t="s">
        <v>807</v>
      </c>
      <c r="C759" s="27" t="s">
        <v>825</v>
      </c>
      <c r="D759" s="27" t="s">
        <v>13</v>
      </c>
      <c r="E759" s="27"/>
      <c r="F759" s="29"/>
      <c r="G759" s="27"/>
      <c r="H759" s="30" t="s">
        <v>61</v>
      </c>
      <c r="I759" s="31" t="n">
        <v>1.99</v>
      </c>
      <c r="J759" s="30" t="s">
        <v>230</v>
      </c>
    </row>
    <row r="760" customFormat="false" ht="12.75" hidden="false" customHeight="false" outlineLevel="0" collapsed="false">
      <c r="A760" s="1" t="s">
        <v>807</v>
      </c>
      <c r="C760" s="27" t="s">
        <v>826</v>
      </c>
      <c r="D760" s="27" t="s">
        <v>13</v>
      </c>
      <c r="E760" s="27"/>
      <c r="F760" s="29"/>
      <c r="G760" s="27"/>
      <c r="H760" s="30" t="s">
        <v>61</v>
      </c>
      <c r="I760" s="31" t="n">
        <v>1.49</v>
      </c>
      <c r="J760" s="30" t="s">
        <v>230</v>
      </c>
    </row>
    <row r="761" customFormat="false" ht="12.75" hidden="false" customHeight="false" outlineLevel="0" collapsed="false">
      <c r="A761" s="1" t="s">
        <v>807</v>
      </c>
      <c r="C761" s="27" t="s">
        <v>827</v>
      </c>
      <c r="D761" s="27" t="s">
        <v>13</v>
      </c>
      <c r="E761" s="27"/>
      <c r="F761" s="29"/>
      <c r="G761" s="27"/>
      <c r="H761" s="30" t="s">
        <v>61</v>
      </c>
      <c r="I761" s="31" t="n">
        <v>3.99</v>
      </c>
      <c r="J761" s="30" t="s">
        <v>230</v>
      </c>
    </row>
    <row r="762" customFormat="false" ht="12.75" hidden="false" customHeight="false" outlineLevel="0" collapsed="false">
      <c r="A762" s="1" t="s">
        <v>807</v>
      </c>
      <c r="C762" s="27" t="s">
        <v>828</v>
      </c>
      <c r="D762" s="27" t="s">
        <v>583</v>
      </c>
      <c r="E762" s="27"/>
      <c r="F762" s="29"/>
      <c r="G762" s="27"/>
      <c r="H762" s="30" t="s">
        <v>61</v>
      </c>
      <c r="I762" s="31" t="n">
        <v>0.89</v>
      </c>
      <c r="J762" s="30" t="s">
        <v>230</v>
      </c>
    </row>
    <row r="763" customFormat="false" ht="12.75" hidden="false" customHeight="false" outlineLevel="0" collapsed="false">
      <c r="A763" s="1" t="s">
        <v>807</v>
      </c>
      <c r="C763" s="27" t="s">
        <v>829</v>
      </c>
      <c r="D763" s="27" t="s">
        <v>51</v>
      </c>
      <c r="E763" s="27"/>
      <c r="F763" s="29"/>
      <c r="G763" s="27"/>
      <c r="H763" s="30" t="s">
        <v>168</v>
      </c>
      <c r="I763" s="31" t="n">
        <v>0.39</v>
      </c>
      <c r="J763" s="30" t="s">
        <v>230</v>
      </c>
    </row>
    <row r="764" customFormat="false" ht="12.75" hidden="false" customHeight="false" outlineLevel="0" collapsed="false">
      <c r="A764" s="1" t="s">
        <v>807</v>
      </c>
      <c r="C764" s="27" t="s">
        <v>830</v>
      </c>
      <c r="D764" s="27" t="s">
        <v>13</v>
      </c>
      <c r="E764" s="27"/>
      <c r="F764" s="29"/>
      <c r="G764" s="27"/>
      <c r="H764" s="30" t="s">
        <v>168</v>
      </c>
      <c r="I764" s="31" t="n">
        <v>1.39</v>
      </c>
      <c r="J764" s="30" t="s">
        <v>230</v>
      </c>
    </row>
    <row r="765" customFormat="false" ht="12.75" hidden="false" customHeight="false" outlineLevel="0" collapsed="false">
      <c r="A765" s="1" t="s">
        <v>831</v>
      </c>
      <c r="C765" s="27" t="s">
        <v>832</v>
      </c>
      <c r="D765" s="27" t="s">
        <v>13</v>
      </c>
      <c r="E765" s="27"/>
      <c r="F765" s="29"/>
      <c r="G765" s="27"/>
      <c r="H765" s="30" t="s">
        <v>168</v>
      </c>
      <c r="I765" s="31" t="n">
        <v>2.69</v>
      </c>
      <c r="J765" s="30" t="s">
        <v>230</v>
      </c>
    </row>
    <row r="766" customFormat="false" ht="12.75" hidden="false" customHeight="false" outlineLevel="0" collapsed="false">
      <c r="A766" s="1" t="s">
        <v>831</v>
      </c>
      <c r="C766" s="27" t="s">
        <v>833</v>
      </c>
      <c r="D766" s="27" t="s">
        <v>49</v>
      </c>
      <c r="E766" s="27"/>
      <c r="F766" s="29"/>
      <c r="G766" s="27"/>
      <c r="H766" s="30" t="s">
        <v>168</v>
      </c>
      <c r="I766" s="31" t="n">
        <v>0.73</v>
      </c>
      <c r="J766" s="30" t="s">
        <v>230</v>
      </c>
    </row>
    <row r="767" customFormat="false" ht="12.75" hidden="false" customHeight="false" outlineLevel="0" collapsed="false">
      <c r="A767" s="1" t="s">
        <v>831</v>
      </c>
      <c r="C767" s="27" t="s">
        <v>834</v>
      </c>
      <c r="D767" s="27" t="s">
        <v>13</v>
      </c>
      <c r="E767" s="27"/>
      <c r="F767" s="29"/>
      <c r="G767" s="27"/>
      <c r="H767" s="30" t="s">
        <v>168</v>
      </c>
      <c r="I767" s="31" t="n">
        <v>1.49</v>
      </c>
      <c r="J767" s="30" t="s">
        <v>230</v>
      </c>
    </row>
    <row r="768" customFormat="false" ht="12.75" hidden="false" customHeight="false" outlineLevel="0" collapsed="false">
      <c r="A768" s="1" t="s">
        <v>831</v>
      </c>
      <c r="C768" s="27" t="s">
        <v>835</v>
      </c>
      <c r="D768" s="27" t="s">
        <v>16</v>
      </c>
      <c r="E768" s="27"/>
      <c r="F768" s="29"/>
      <c r="G768" s="27"/>
      <c r="H768" s="30" t="s">
        <v>168</v>
      </c>
      <c r="I768" s="31" t="n">
        <v>0.79</v>
      </c>
      <c r="J768" s="30" t="s">
        <v>230</v>
      </c>
    </row>
    <row r="770" customFormat="false" ht="18" hidden="false" customHeight="false" outlineLevel="0" collapsed="false">
      <c r="C770" s="15" t="s">
        <v>836</v>
      </c>
      <c r="D770" s="45" t="s">
        <v>1</v>
      </c>
    </row>
    <row r="771" customFormat="false" ht="12.75" hidden="false" customHeight="false" outlineLevel="0" collapsed="false">
      <c r="A771" s="1" t="s">
        <v>837</v>
      </c>
      <c r="C771" s="70" t="s">
        <v>838</v>
      </c>
      <c r="D771" s="70" t="s">
        <v>13</v>
      </c>
      <c r="E771" s="72" t="n">
        <v>2</v>
      </c>
      <c r="F771" s="73" t="n">
        <v>0.8</v>
      </c>
      <c r="G771" s="74" t="s">
        <v>230</v>
      </c>
    </row>
    <row r="772" customFormat="false" ht="12.75" hidden="false" customHeight="false" outlineLevel="0" collapsed="false">
      <c r="A772" s="1" t="s">
        <v>837</v>
      </c>
      <c r="C772" s="70" t="s">
        <v>839</v>
      </c>
      <c r="D772" s="70" t="s">
        <v>24</v>
      </c>
      <c r="E772" s="72" t="n">
        <v>2.1</v>
      </c>
      <c r="F772" s="73" t="n">
        <v>0.53</v>
      </c>
      <c r="G772" s="74" t="s">
        <v>230</v>
      </c>
    </row>
    <row r="773" customFormat="false" ht="12.75" hidden="false" customHeight="false" outlineLevel="0" collapsed="false">
      <c r="A773" s="1" t="s">
        <v>837</v>
      </c>
      <c r="C773" s="70" t="s">
        <v>840</v>
      </c>
      <c r="D773" s="70" t="s">
        <v>13</v>
      </c>
      <c r="E773" s="72" t="n">
        <v>2.4</v>
      </c>
      <c r="F773" s="73" t="n">
        <v>0.8</v>
      </c>
      <c r="G773" s="74" t="s">
        <v>230</v>
      </c>
    </row>
    <row r="774" customFormat="false" ht="12.75" hidden="false" customHeight="false" outlineLevel="0" collapsed="false">
      <c r="A774" s="1" t="s">
        <v>837</v>
      </c>
      <c r="C774" s="70" t="s">
        <v>841</v>
      </c>
      <c r="D774" s="70" t="s">
        <v>49</v>
      </c>
      <c r="E774" s="72" t="n">
        <v>2.5</v>
      </c>
      <c r="F774" s="73" t="n">
        <v>0.29</v>
      </c>
      <c r="G774" s="74" t="s">
        <v>230</v>
      </c>
    </row>
    <row r="775" customFormat="false" ht="12.75" hidden="false" customHeight="false" outlineLevel="0" collapsed="false">
      <c r="A775" s="1" t="s">
        <v>842</v>
      </c>
      <c r="C775" s="70" t="s">
        <v>843</v>
      </c>
      <c r="D775" s="70" t="s">
        <v>24</v>
      </c>
      <c r="E775" s="72" t="n">
        <v>2.2</v>
      </c>
      <c r="F775" s="73" t="n">
        <v>0.78</v>
      </c>
      <c r="G775" s="74" t="s">
        <v>230</v>
      </c>
    </row>
    <row r="776" customFormat="false" ht="12.75" hidden="false" customHeight="false" outlineLevel="0" collapsed="false">
      <c r="A776" s="1" t="s">
        <v>842</v>
      </c>
      <c r="C776" s="70" t="s">
        <v>844</v>
      </c>
      <c r="D776" s="70" t="s">
        <v>18</v>
      </c>
      <c r="E776" s="72" t="n">
        <v>2.3</v>
      </c>
      <c r="F776" s="73" t="n">
        <v>0.3</v>
      </c>
      <c r="G776" s="74" t="s">
        <v>230</v>
      </c>
    </row>
    <row r="777" customFormat="false" ht="12.75" hidden="false" customHeight="false" outlineLevel="0" collapsed="false">
      <c r="A777" s="1" t="s">
        <v>842</v>
      </c>
      <c r="C777" s="70" t="s">
        <v>845</v>
      </c>
      <c r="D777" s="70" t="s">
        <v>16</v>
      </c>
      <c r="E777" s="72" t="n">
        <v>2.3</v>
      </c>
      <c r="F777" s="73" t="n">
        <v>0.3</v>
      </c>
      <c r="G777" s="74" t="s">
        <v>230</v>
      </c>
    </row>
    <row r="778" customFormat="false" ht="12.75" hidden="false" customHeight="false" outlineLevel="0" collapsed="false">
      <c r="A778" s="1" t="s">
        <v>842</v>
      </c>
      <c r="C778" s="70" t="s">
        <v>846</v>
      </c>
      <c r="D778" s="70" t="s">
        <v>70</v>
      </c>
      <c r="E778" s="72" t="n">
        <v>2.4</v>
      </c>
      <c r="F778" s="73" t="n">
        <v>0.29</v>
      </c>
      <c r="G778" s="74" t="s">
        <v>230</v>
      </c>
    </row>
    <row r="779" customFormat="false" ht="12.75" hidden="false" customHeight="false" outlineLevel="0" collapsed="false">
      <c r="A779" s="1" t="s">
        <v>847</v>
      </c>
      <c r="C779" s="70" t="s">
        <v>848</v>
      </c>
      <c r="D779" s="70" t="s">
        <v>24</v>
      </c>
      <c r="E779" s="72" t="n">
        <v>1.8</v>
      </c>
      <c r="F779" s="73" t="n">
        <v>0.53</v>
      </c>
      <c r="G779" s="74" t="s">
        <v>230</v>
      </c>
    </row>
    <row r="780" customFormat="false" ht="12.75" hidden="false" customHeight="false" outlineLevel="0" collapsed="false">
      <c r="A780" s="1" t="s">
        <v>847</v>
      </c>
      <c r="C780" s="70" t="s">
        <v>849</v>
      </c>
      <c r="D780" s="70" t="s">
        <v>13</v>
      </c>
      <c r="E780" s="72" t="n">
        <v>1.8</v>
      </c>
      <c r="F780" s="73" t="n">
        <v>0.92</v>
      </c>
      <c r="G780" s="74" t="s">
        <v>230</v>
      </c>
    </row>
    <row r="781" customFormat="false" ht="12.75" hidden="false" customHeight="false" outlineLevel="0" collapsed="false">
      <c r="A781" s="1" t="s">
        <v>847</v>
      </c>
      <c r="C781" s="70" t="s">
        <v>850</v>
      </c>
      <c r="D781" s="70" t="s">
        <v>16</v>
      </c>
      <c r="E781" s="72" t="n">
        <v>2.2</v>
      </c>
      <c r="F781" s="73" t="n">
        <v>0.3</v>
      </c>
      <c r="G781" s="74" t="s">
        <v>230</v>
      </c>
    </row>
    <row r="782" customFormat="false" ht="12.75" hidden="false" customHeight="false" outlineLevel="0" collapsed="false">
      <c r="A782" s="1" t="s">
        <v>847</v>
      </c>
      <c r="C782" s="70" t="s">
        <v>851</v>
      </c>
      <c r="D782" s="70" t="s">
        <v>70</v>
      </c>
      <c r="E782" s="72" t="n">
        <v>2.4</v>
      </c>
      <c r="F782" s="73" t="n">
        <v>0.3</v>
      </c>
      <c r="G782" s="74" t="s">
        <v>230</v>
      </c>
    </row>
    <row r="784" customFormat="false" ht="18" hidden="false" customHeight="false" outlineLevel="0" collapsed="false">
      <c r="C784" s="52" t="s">
        <v>852</v>
      </c>
      <c r="D784" s="45" t="s">
        <v>1</v>
      </c>
      <c r="I784" s="3"/>
    </row>
    <row r="785" customFormat="false" ht="12.75" hidden="false" customHeight="false" outlineLevel="0" collapsed="false">
      <c r="A785" s="1" t="s">
        <v>853</v>
      </c>
      <c r="C785" s="27" t="s">
        <v>854</v>
      </c>
      <c r="D785" s="27" t="s">
        <v>79</v>
      </c>
      <c r="E785" s="27"/>
      <c r="F785" s="31"/>
      <c r="G785" s="27"/>
      <c r="H785" s="30" t="s">
        <v>61</v>
      </c>
      <c r="I785" s="31" t="n">
        <v>3.05</v>
      </c>
      <c r="J785" s="30" t="s">
        <v>392</v>
      </c>
    </row>
    <row r="786" customFormat="false" ht="12.75" hidden="false" customHeight="false" outlineLevel="0" collapsed="false">
      <c r="A786" s="1" t="s">
        <v>853</v>
      </c>
      <c r="C786" s="27" t="s">
        <v>855</v>
      </c>
      <c r="D786" s="27" t="s">
        <v>88</v>
      </c>
      <c r="E786" s="27"/>
      <c r="F786" s="31"/>
      <c r="G786" s="27"/>
      <c r="H786" s="30" t="s">
        <v>61</v>
      </c>
      <c r="I786" s="31" t="n">
        <v>2.75</v>
      </c>
      <c r="J786" s="30" t="s">
        <v>392</v>
      </c>
    </row>
    <row r="787" customFormat="false" ht="12.75" hidden="false" customHeight="false" outlineLevel="0" collapsed="false">
      <c r="A787" s="1" t="s">
        <v>853</v>
      </c>
      <c r="C787" s="27" t="s">
        <v>856</v>
      </c>
      <c r="D787" s="27" t="s">
        <v>13</v>
      </c>
      <c r="E787" s="27"/>
      <c r="F787" s="31"/>
      <c r="G787" s="27"/>
      <c r="H787" s="30" t="s">
        <v>61</v>
      </c>
      <c r="I787" s="31" t="n">
        <v>3.66</v>
      </c>
      <c r="J787" s="30" t="s">
        <v>392</v>
      </c>
    </row>
    <row r="788" customFormat="false" ht="12.75" hidden="false" customHeight="false" outlineLevel="0" collapsed="false">
      <c r="A788" s="1" t="s">
        <v>853</v>
      </c>
      <c r="C788" s="27" t="s">
        <v>857</v>
      </c>
      <c r="D788" s="27" t="s">
        <v>13</v>
      </c>
      <c r="E788" s="27"/>
      <c r="F788" s="31"/>
      <c r="G788" s="27"/>
      <c r="H788" s="30" t="s">
        <v>61</v>
      </c>
      <c r="I788" s="31" t="n">
        <v>20</v>
      </c>
      <c r="J788" s="30" t="s">
        <v>392</v>
      </c>
    </row>
    <row r="789" customFormat="false" ht="12.75" hidden="false" customHeight="false" outlineLevel="0" collapsed="false">
      <c r="A789" s="1" t="s">
        <v>853</v>
      </c>
      <c r="C789" s="27" t="s">
        <v>858</v>
      </c>
      <c r="D789" s="27" t="s">
        <v>859</v>
      </c>
      <c r="E789" s="27"/>
      <c r="F789" s="31"/>
      <c r="G789" s="27"/>
      <c r="H789" s="30" t="s">
        <v>61</v>
      </c>
      <c r="I789" s="31" t="n">
        <v>3.57</v>
      </c>
      <c r="J789" s="30" t="s">
        <v>392</v>
      </c>
    </row>
    <row r="790" customFormat="false" ht="12.75" hidden="false" customHeight="false" outlineLevel="0" collapsed="false">
      <c r="A790" s="1" t="s">
        <v>853</v>
      </c>
      <c r="C790" s="27" t="s">
        <v>860</v>
      </c>
      <c r="D790" s="27" t="s">
        <v>13</v>
      </c>
      <c r="E790" s="27"/>
      <c r="F790" s="31"/>
      <c r="G790" s="27"/>
      <c r="H790" s="30" t="s">
        <v>61</v>
      </c>
      <c r="I790" s="31" t="n">
        <v>10.99</v>
      </c>
      <c r="J790" s="30" t="s">
        <v>392</v>
      </c>
    </row>
    <row r="791" customFormat="false" ht="12.75" hidden="false" customHeight="false" outlineLevel="0" collapsed="false">
      <c r="A791" s="1" t="s">
        <v>853</v>
      </c>
      <c r="C791" s="27" t="s">
        <v>861</v>
      </c>
      <c r="D791" s="27" t="s">
        <v>13</v>
      </c>
      <c r="E791" s="27"/>
      <c r="F791" s="31"/>
      <c r="G791" s="27"/>
      <c r="H791" s="30" t="s">
        <v>61</v>
      </c>
      <c r="I791" s="31" t="n">
        <v>12.99</v>
      </c>
      <c r="J791" s="30" t="s">
        <v>392</v>
      </c>
    </row>
    <row r="792" customFormat="false" ht="12.75" hidden="false" customHeight="false" outlineLevel="0" collapsed="false">
      <c r="A792" s="1" t="s">
        <v>853</v>
      </c>
      <c r="C792" s="27" t="s">
        <v>862</v>
      </c>
      <c r="D792" s="27" t="s">
        <v>13</v>
      </c>
      <c r="E792" s="27"/>
      <c r="F792" s="31"/>
      <c r="G792" s="27"/>
      <c r="H792" s="30" t="s">
        <v>61</v>
      </c>
      <c r="I792" s="31" t="n">
        <v>5.85</v>
      </c>
      <c r="J792" s="30" t="s">
        <v>392</v>
      </c>
    </row>
    <row r="793" customFormat="false" ht="12.75" hidden="false" customHeight="false" outlineLevel="0" collapsed="false">
      <c r="A793" s="1" t="s">
        <v>853</v>
      </c>
      <c r="C793" s="27" t="s">
        <v>863</v>
      </c>
      <c r="D793" s="27" t="s">
        <v>13</v>
      </c>
      <c r="E793" s="27"/>
      <c r="F793" s="31"/>
      <c r="G793" s="27"/>
      <c r="H793" s="30" t="s">
        <v>61</v>
      </c>
      <c r="I793" s="31" t="n">
        <v>28.97</v>
      </c>
      <c r="J793" s="30" t="s">
        <v>392</v>
      </c>
    </row>
    <row r="794" customFormat="false" ht="12.75" hidden="false" customHeight="false" outlineLevel="0" collapsed="false">
      <c r="A794" s="1" t="s">
        <v>853</v>
      </c>
      <c r="C794" s="27" t="s">
        <v>864</v>
      </c>
      <c r="D794" s="27" t="s">
        <v>13</v>
      </c>
      <c r="E794" s="27"/>
      <c r="F794" s="31"/>
      <c r="G794" s="27"/>
      <c r="H794" s="30" t="s">
        <v>61</v>
      </c>
      <c r="I794" s="31" t="n">
        <v>17.2</v>
      </c>
      <c r="J794" s="30" t="s">
        <v>392</v>
      </c>
    </row>
    <row r="795" customFormat="false" ht="12.75" hidden="false" customHeight="false" outlineLevel="0" collapsed="false">
      <c r="A795" s="1" t="s">
        <v>853</v>
      </c>
      <c r="C795" s="27" t="s">
        <v>865</v>
      </c>
      <c r="D795" s="27" t="s">
        <v>13</v>
      </c>
      <c r="E795" s="27"/>
      <c r="F795" s="31"/>
      <c r="G795" s="27"/>
      <c r="H795" s="30" t="s">
        <v>61</v>
      </c>
      <c r="I795" s="31" t="n">
        <v>8.78</v>
      </c>
      <c r="J795" s="30" t="s">
        <v>392</v>
      </c>
    </row>
    <row r="796" customFormat="false" ht="12.75" hidden="false" customHeight="false" outlineLevel="0" collapsed="false">
      <c r="A796" s="1" t="s">
        <v>853</v>
      </c>
      <c r="C796" s="27" t="s">
        <v>866</v>
      </c>
      <c r="D796" s="27" t="s">
        <v>13</v>
      </c>
      <c r="E796" s="27"/>
      <c r="F796" s="31"/>
      <c r="G796" s="27"/>
      <c r="H796" s="30" t="s">
        <v>61</v>
      </c>
      <c r="I796" s="31" t="n">
        <v>15.92</v>
      </c>
      <c r="J796" s="30" t="s">
        <v>392</v>
      </c>
    </row>
    <row r="797" customFormat="false" ht="12.75" hidden="false" customHeight="false" outlineLevel="0" collapsed="false">
      <c r="A797" s="1" t="s">
        <v>853</v>
      </c>
      <c r="C797" s="27" t="s">
        <v>867</v>
      </c>
      <c r="D797" s="27" t="s">
        <v>13</v>
      </c>
      <c r="E797" s="27"/>
      <c r="F797" s="31"/>
      <c r="G797" s="27"/>
      <c r="H797" s="30" t="s">
        <v>61</v>
      </c>
      <c r="I797" s="31" t="n">
        <v>22.53</v>
      </c>
      <c r="J797" s="30" t="s">
        <v>392</v>
      </c>
    </row>
    <row r="798" customFormat="false" ht="12.75" hidden="false" customHeight="false" outlineLevel="0" collapsed="false">
      <c r="A798" s="1" t="s">
        <v>853</v>
      </c>
      <c r="C798" s="27" t="s">
        <v>868</v>
      </c>
      <c r="D798" s="27" t="s">
        <v>13</v>
      </c>
      <c r="E798" s="27"/>
      <c r="F798" s="31"/>
      <c r="G798" s="27"/>
      <c r="H798" s="30" t="s">
        <v>61</v>
      </c>
      <c r="I798" s="31" t="n">
        <v>5.86</v>
      </c>
      <c r="J798" s="30" t="s">
        <v>392</v>
      </c>
    </row>
    <row r="799" customFormat="false" ht="12.75" hidden="false" customHeight="false" outlineLevel="0" collapsed="false">
      <c r="A799" s="1" t="s">
        <v>853</v>
      </c>
      <c r="C799" s="27" t="s">
        <v>869</v>
      </c>
      <c r="D799" s="27" t="s">
        <v>13</v>
      </c>
      <c r="E799" s="27"/>
      <c r="F799" s="31"/>
      <c r="G799" s="27"/>
      <c r="H799" s="30" t="s">
        <v>61</v>
      </c>
      <c r="I799" s="31" t="n">
        <v>30</v>
      </c>
      <c r="J799" s="30" t="s">
        <v>392</v>
      </c>
    </row>
    <row r="800" customFormat="false" ht="12.75" hidden="false" customHeight="false" outlineLevel="0" collapsed="false">
      <c r="A800" s="1" t="s">
        <v>853</v>
      </c>
      <c r="C800" s="27" t="s">
        <v>870</v>
      </c>
      <c r="D800" s="27" t="s">
        <v>13</v>
      </c>
      <c r="E800" s="27"/>
      <c r="F800" s="31"/>
      <c r="G800" s="27"/>
      <c r="H800" s="30" t="s">
        <v>61</v>
      </c>
      <c r="I800" s="31" t="n">
        <v>1.99</v>
      </c>
      <c r="J800" s="30" t="s">
        <v>392</v>
      </c>
    </row>
    <row r="801" customFormat="false" ht="12.75" hidden="false" customHeight="false" outlineLevel="0" collapsed="false">
      <c r="A801" s="1" t="s">
        <v>853</v>
      </c>
      <c r="C801" s="27" t="s">
        <v>871</v>
      </c>
      <c r="D801" s="27" t="s">
        <v>13</v>
      </c>
      <c r="E801" s="27"/>
      <c r="F801" s="31"/>
      <c r="G801" s="27"/>
      <c r="H801" s="30" t="s">
        <v>61</v>
      </c>
      <c r="I801" s="31" t="n">
        <v>41.8</v>
      </c>
      <c r="J801" s="30" t="s">
        <v>392</v>
      </c>
    </row>
    <row r="802" customFormat="false" ht="12.75" hidden="false" customHeight="false" outlineLevel="0" collapsed="false">
      <c r="A802" s="1" t="s">
        <v>853</v>
      </c>
      <c r="C802" s="27" t="s">
        <v>872</v>
      </c>
      <c r="D802" s="27" t="s">
        <v>193</v>
      </c>
      <c r="E802" s="27"/>
      <c r="F802" s="31"/>
      <c r="G802" s="27"/>
      <c r="H802" s="30" t="s">
        <v>61</v>
      </c>
      <c r="I802" s="31" t="n">
        <v>2.92</v>
      </c>
      <c r="J802" s="30" t="s">
        <v>392</v>
      </c>
    </row>
    <row r="803" customFormat="false" ht="12.75" hidden="false" customHeight="false" outlineLevel="0" collapsed="false">
      <c r="A803" s="1" t="s">
        <v>853</v>
      </c>
      <c r="C803" s="27" t="s">
        <v>873</v>
      </c>
      <c r="D803" s="27" t="s">
        <v>13</v>
      </c>
      <c r="E803" s="27"/>
      <c r="F803" s="31"/>
      <c r="G803" s="27"/>
      <c r="H803" s="30" t="s">
        <v>61</v>
      </c>
      <c r="I803" s="31" t="n">
        <v>19.9</v>
      </c>
      <c r="J803" s="30" t="s">
        <v>392</v>
      </c>
    </row>
    <row r="804" customFormat="false" ht="12.75" hidden="false" customHeight="false" outlineLevel="0" collapsed="false">
      <c r="A804" s="1" t="s">
        <v>874</v>
      </c>
      <c r="C804" s="27" t="s">
        <v>875</v>
      </c>
      <c r="D804" s="27" t="s">
        <v>13</v>
      </c>
      <c r="E804" s="27"/>
      <c r="F804" s="31"/>
      <c r="G804" s="27"/>
      <c r="H804" s="30" t="s">
        <v>61</v>
      </c>
      <c r="I804" s="31" t="n">
        <v>33.27</v>
      </c>
      <c r="J804" s="30" t="s">
        <v>392</v>
      </c>
    </row>
    <row r="805" customFormat="false" ht="12.75" hidden="false" customHeight="false" outlineLevel="0" collapsed="false">
      <c r="A805" s="1" t="s">
        <v>874</v>
      </c>
      <c r="C805" s="27" t="s">
        <v>876</v>
      </c>
      <c r="D805" s="27" t="s">
        <v>88</v>
      </c>
      <c r="E805" s="27"/>
      <c r="F805" s="31"/>
      <c r="G805" s="27"/>
      <c r="H805" s="30" t="s">
        <v>61</v>
      </c>
      <c r="I805" s="31" t="n">
        <v>0.75</v>
      </c>
      <c r="J805" s="30" t="s">
        <v>392</v>
      </c>
    </row>
    <row r="806" customFormat="false" ht="12.75" hidden="false" customHeight="false" outlineLevel="0" collapsed="false">
      <c r="A806" s="1" t="s">
        <v>874</v>
      </c>
      <c r="C806" s="27" t="s">
        <v>877</v>
      </c>
      <c r="D806" s="27" t="s">
        <v>20</v>
      </c>
      <c r="E806" s="27"/>
      <c r="F806" s="31"/>
      <c r="G806" s="27"/>
      <c r="H806" s="30" t="s">
        <v>61</v>
      </c>
      <c r="I806" s="31" t="n">
        <v>0.75</v>
      </c>
      <c r="J806" s="30" t="s">
        <v>392</v>
      </c>
    </row>
    <row r="807" customFormat="false" ht="12.75" hidden="false" customHeight="false" outlineLevel="0" collapsed="false">
      <c r="A807" s="1" t="s">
        <v>874</v>
      </c>
      <c r="C807" s="27" t="s">
        <v>878</v>
      </c>
      <c r="D807" s="27" t="s">
        <v>728</v>
      </c>
      <c r="E807" s="27"/>
      <c r="F807" s="31"/>
      <c r="G807" s="27"/>
      <c r="H807" s="30" t="s">
        <v>61</v>
      </c>
      <c r="I807" s="31" t="n">
        <v>1</v>
      </c>
      <c r="J807" s="30" t="s">
        <v>392</v>
      </c>
    </row>
    <row r="808" customFormat="false" ht="12.75" hidden="false" customHeight="false" outlineLevel="0" collapsed="false">
      <c r="A808" s="1" t="s">
        <v>874</v>
      </c>
      <c r="C808" s="27" t="s">
        <v>879</v>
      </c>
      <c r="D808" s="27" t="s">
        <v>193</v>
      </c>
      <c r="E808" s="27"/>
      <c r="F808" s="31"/>
      <c r="G808" s="27"/>
      <c r="H808" s="30" t="s">
        <v>61</v>
      </c>
      <c r="I808" s="31" t="n">
        <v>1.49</v>
      </c>
      <c r="J808" s="30" t="s">
        <v>392</v>
      </c>
    </row>
    <row r="809" customFormat="false" ht="12.75" hidden="false" customHeight="false" outlineLevel="0" collapsed="false">
      <c r="A809" s="1" t="s">
        <v>874</v>
      </c>
      <c r="C809" s="27" t="s">
        <v>880</v>
      </c>
      <c r="D809" s="27" t="s">
        <v>16</v>
      </c>
      <c r="E809" s="27"/>
      <c r="F809" s="31"/>
      <c r="G809" s="27"/>
      <c r="H809" s="30" t="s">
        <v>61</v>
      </c>
      <c r="I809" s="31" t="n">
        <v>0.76</v>
      </c>
      <c r="J809" s="30" t="s">
        <v>392</v>
      </c>
    </row>
    <row r="810" customFormat="false" ht="12.75" hidden="false" customHeight="false" outlineLevel="0" collapsed="false">
      <c r="A810" s="1" t="s">
        <v>874</v>
      </c>
      <c r="C810" s="27" t="s">
        <v>881</v>
      </c>
      <c r="D810" s="27" t="s">
        <v>79</v>
      </c>
      <c r="E810" s="27"/>
      <c r="F810" s="31"/>
      <c r="G810" s="27"/>
      <c r="H810" s="30" t="s">
        <v>61</v>
      </c>
      <c r="I810" s="31" t="n">
        <v>0.79</v>
      </c>
      <c r="J810" s="30" t="s">
        <v>392</v>
      </c>
    </row>
    <row r="811" customFormat="false" ht="12.75" hidden="false" customHeight="false" outlineLevel="0" collapsed="false">
      <c r="A811" s="1" t="s">
        <v>874</v>
      </c>
      <c r="C811" s="27" t="s">
        <v>882</v>
      </c>
      <c r="D811" s="27" t="s">
        <v>24</v>
      </c>
      <c r="E811" s="27"/>
      <c r="F811" s="31"/>
      <c r="G811" s="27"/>
      <c r="H811" s="30" t="s">
        <v>61</v>
      </c>
      <c r="I811" s="31" t="n">
        <v>1</v>
      </c>
      <c r="J811" s="30" t="s">
        <v>392</v>
      </c>
    </row>
    <row r="812" customFormat="false" ht="12.75" hidden="false" customHeight="false" outlineLevel="0" collapsed="false">
      <c r="A812" s="1" t="s">
        <v>874</v>
      </c>
      <c r="C812" s="27" t="s">
        <v>883</v>
      </c>
      <c r="D812" s="27" t="s">
        <v>13</v>
      </c>
      <c r="E812" s="27"/>
      <c r="F812" s="31"/>
      <c r="G812" s="27"/>
      <c r="H812" s="30" t="s">
        <v>61</v>
      </c>
      <c r="I812" s="31" t="n">
        <v>0.97</v>
      </c>
      <c r="J812" s="30" t="s">
        <v>392</v>
      </c>
    </row>
    <row r="813" customFormat="false" ht="12.75" hidden="false" customHeight="false" outlineLevel="0" collapsed="false">
      <c r="A813" s="1" t="s">
        <v>874</v>
      </c>
      <c r="C813" s="27" t="s">
        <v>884</v>
      </c>
      <c r="D813" s="27" t="s">
        <v>13</v>
      </c>
      <c r="E813" s="27"/>
      <c r="F813" s="31"/>
      <c r="G813" s="27"/>
      <c r="H813" s="30" t="s">
        <v>168</v>
      </c>
      <c r="I813" s="31" t="n">
        <v>0.95</v>
      </c>
      <c r="J813" s="30" t="s">
        <v>392</v>
      </c>
    </row>
    <row r="814" customFormat="false" ht="12.75" hidden="false" customHeight="false" outlineLevel="0" collapsed="false">
      <c r="A814" s="1" t="s">
        <v>874</v>
      </c>
      <c r="C814" s="27" t="s">
        <v>885</v>
      </c>
      <c r="D814" s="27" t="s">
        <v>13</v>
      </c>
      <c r="E814" s="27"/>
      <c r="F814" s="31"/>
      <c r="G814" s="27"/>
      <c r="H814" s="30" t="s">
        <v>168</v>
      </c>
      <c r="I814" s="31" t="n">
        <v>14.45</v>
      </c>
      <c r="J814" s="30" t="s">
        <v>392</v>
      </c>
    </row>
    <row r="815" customFormat="false" ht="12.75" hidden="false" customHeight="false" outlineLevel="0" collapsed="false">
      <c r="A815" s="1" t="s">
        <v>874</v>
      </c>
      <c r="C815" s="27" t="s">
        <v>886</v>
      </c>
      <c r="D815" s="27" t="s">
        <v>26</v>
      </c>
      <c r="E815" s="27"/>
      <c r="F815" s="31"/>
      <c r="G815" s="27"/>
      <c r="H815" s="30" t="s">
        <v>168</v>
      </c>
      <c r="I815" s="31" t="n">
        <v>3.95</v>
      </c>
      <c r="J815" s="30" t="s">
        <v>392</v>
      </c>
    </row>
    <row r="816" customFormat="false" ht="12.75" hidden="false" customHeight="false" outlineLevel="0" collapsed="false">
      <c r="A816" s="1" t="s">
        <v>874</v>
      </c>
      <c r="C816" s="27" t="s">
        <v>887</v>
      </c>
      <c r="D816" s="27" t="s">
        <v>18</v>
      </c>
      <c r="E816" s="27"/>
      <c r="F816" s="31"/>
      <c r="G816" s="27"/>
      <c r="H816" s="30" t="s">
        <v>61</v>
      </c>
      <c r="I816" s="31" t="n">
        <v>1</v>
      </c>
      <c r="J816" s="30" t="s">
        <v>392</v>
      </c>
    </row>
    <row r="818" customFormat="false" ht="18" hidden="false" customHeight="false" outlineLevel="0" collapsed="false">
      <c r="C818" s="15" t="s">
        <v>888</v>
      </c>
      <c r="D818" s="45" t="s">
        <v>1</v>
      </c>
      <c r="I818" s="3"/>
    </row>
    <row r="819" customFormat="false" ht="12.75" hidden="false" customHeight="false" outlineLevel="0" collapsed="false">
      <c r="A819" s="1" t="s">
        <v>889</v>
      </c>
      <c r="C819" s="27" t="s">
        <v>890</v>
      </c>
      <c r="D819" s="27" t="s">
        <v>77</v>
      </c>
      <c r="E819" s="28"/>
      <c r="F819" s="29"/>
      <c r="G819" s="27"/>
      <c r="H819" s="30" t="s">
        <v>61</v>
      </c>
      <c r="I819" s="31" t="n">
        <v>1.99</v>
      </c>
      <c r="J819" s="30" t="s">
        <v>392</v>
      </c>
    </row>
    <row r="820" customFormat="false" ht="12.75" hidden="false" customHeight="false" outlineLevel="0" collapsed="false">
      <c r="A820" s="1" t="s">
        <v>889</v>
      </c>
      <c r="C820" s="27" t="s">
        <v>891</v>
      </c>
      <c r="D820" s="27" t="s">
        <v>20</v>
      </c>
      <c r="E820" s="28"/>
      <c r="F820" s="29"/>
      <c r="G820" s="27"/>
      <c r="H820" s="30" t="s">
        <v>61</v>
      </c>
      <c r="I820" s="31" t="n">
        <v>1.29</v>
      </c>
      <c r="J820" s="30" t="s">
        <v>392</v>
      </c>
    </row>
    <row r="821" customFormat="false" ht="12.75" hidden="false" customHeight="false" outlineLevel="0" collapsed="false">
      <c r="A821" s="1" t="s">
        <v>892</v>
      </c>
      <c r="C821" s="27" t="s">
        <v>893</v>
      </c>
      <c r="D821" s="27" t="s">
        <v>647</v>
      </c>
      <c r="E821" s="28"/>
      <c r="F821" s="29"/>
      <c r="G821" s="27"/>
      <c r="H821" s="30" t="s">
        <v>61</v>
      </c>
      <c r="I821" s="31" t="n">
        <v>2.58</v>
      </c>
      <c r="J821" s="30" t="s">
        <v>392</v>
      </c>
    </row>
    <row r="822" customFormat="false" ht="12.75" hidden="false" customHeight="false" outlineLevel="0" collapsed="false">
      <c r="A822" s="1" t="s">
        <v>892</v>
      </c>
      <c r="C822" s="27" t="s">
        <v>894</v>
      </c>
      <c r="D822" s="27" t="s">
        <v>390</v>
      </c>
      <c r="E822" s="28"/>
      <c r="F822" s="29"/>
      <c r="G822" s="27"/>
      <c r="H822" s="30" t="s">
        <v>168</v>
      </c>
      <c r="I822" s="31" t="n">
        <v>0.82</v>
      </c>
      <c r="J822" s="30" t="s">
        <v>392</v>
      </c>
    </row>
    <row r="823" customFormat="false" ht="12.75" hidden="false" customHeight="false" outlineLevel="0" collapsed="false">
      <c r="I823" s="3"/>
    </row>
    <row r="824" customFormat="false" ht="18" hidden="false" customHeight="false" outlineLevel="0" collapsed="false">
      <c r="C824" s="15" t="s">
        <v>895</v>
      </c>
      <c r="D824" s="45" t="s">
        <v>1</v>
      </c>
      <c r="I824" s="3"/>
    </row>
    <row r="825" customFormat="false" ht="12.75" hidden="false" customHeight="false" outlineLevel="0" collapsed="false">
      <c r="A825" s="1" t="s">
        <v>896</v>
      </c>
      <c r="C825" s="27" t="s">
        <v>897</v>
      </c>
      <c r="D825" s="27" t="s">
        <v>77</v>
      </c>
      <c r="E825" s="28"/>
      <c r="F825" s="29"/>
      <c r="G825" s="27"/>
      <c r="H825" s="30" t="s">
        <v>61</v>
      </c>
      <c r="I825" s="31" t="n">
        <v>1.61</v>
      </c>
      <c r="J825" s="30" t="s">
        <v>392</v>
      </c>
    </row>
    <row r="826" customFormat="false" ht="12.75" hidden="false" customHeight="false" outlineLevel="0" collapsed="false">
      <c r="A826" s="1" t="s">
        <v>896</v>
      </c>
      <c r="C826" s="27" t="s">
        <v>898</v>
      </c>
      <c r="D826" s="27" t="s">
        <v>13</v>
      </c>
      <c r="E826" s="28"/>
      <c r="F826" s="29"/>
      <c r="G826" s="27"/>
      <c r="H826" s="30" t="s">
        <v>61</v>
      </c>
      <c r="I826" s="31" t="n">
        <v>2.29</v>
      </c>
      <c r="J826" s="30" t="s">
        <v>392</v>
      </c>
    </row>
    <row r="827" customFormat="false" ht="12.75" hidden="false" customHeight="false" outlineLevel="0" collapsed="false">
      <c r="A827" s="1" t="s">
        <v>896</v>
      </c>
      <c r="C827" s="27" t="s">
        <v>899</v>
      </c>
      <c r="D827" s="27" t="s">
        <v>13</v>
      </c>
      <c r="E827" s="28"/>
      <c r="F827" s="29"/>
      <c r="G827" s="27"/>
      <c r="H827" s="30" t="s">
        <v>61</v>
      </c>
      <c r="I827" s="31" t="n">
        <v>1.71</v>
      </c>
      <c r="J827" s="30" t="s">
        <v>392</v>
      </c>
    </row>
    <row r="828" customFormat="false" ht="12.75" hidden="false" customHeight="false" outlineLevel="0" collapsed="false">
      <c r="A828" s="1" t="s">
        <v>896</v>
      </c>
      <c r="C828" s="27" t="s">
        <v>900</v>
      </c>
      <c r="D828" s="27" t="s">
        <v>79</v>
      </c>
      <c r="E828" s="28"/>
      <c r="F828" s="29"/>
      <c r="G828" s="27"/>
      <c r="H828" s="30" t="s">
        <v>61</v>
      </c>
      <c r="I828" s="31" t="n">
        <v>0.99</v>
      </c>
      <c r="J828" s="30" t="s">
        <v>392</v>
      </c>
    </row>
    <row r="829" customFormat="false" ht="12.75" hidden="false" customHeight="false" outlineLevel="0" collapsed="false">
      <c r="A829" s="1" t="s">
        <v>896</v>
      </c>
      <c r="C829" s="27" t="s">
        <v>901</v>
      </c>
      <c r="D829" s="27" t="s">
        <v>13</v>
      </c>
      <c r="E829" s="28"/>
      <c r="F829" s="29"/>
      <c r="G829" s="27"/>
      <c r="H829" s="30" t="s">
        <v>61</v>
      </c>
      <c r="I829" s="31" t="n">
        <v>1.89</v>
      </c>
      <c r="J829" s="30" t="s">
        <v>392</v>
      </c>
    </row>
    <row r="830" customFormat="false" ht="12.75" hidden="false" customHeight="false" outlineLevel="0" collapsed="false">
      <c r="A830" s="1" t="s">
        <v>896</v>
      </c>
      <c r="C830" s="27" t="s">
        <v>902</v>
      </c>
      <c r="D830" s="27" t="s">
        <v>13</v>
      </c>
      <c r="E830" s="28"/>
      <c r="F830" s="29"/>
      <c r="G830" s="27"/>
      <c r="H830" s="30" t="s">
        <v>61</v>
      </c>
      <c r="I830" s="31" t="n">
        <v>2.4</v>
      </c>
      <c r="J830" s="30" t="s">
        <v>392</v>
      </c>
    </row>
    <row r="831" customFormat="false" ht="12.75" hidden="false" customHeight="false" outlineLevel="0" collapsed="false">
      <c r="A831" s="1" t="s">
        <v>896</v>
      </c>
      <c r="C831" s="27" t="s">
        <v>903</v>
      </c>
      <c r="D831" s="27" t="s">
        <v>13</v>
      </c>
      <c r="E831" s="28"/>
      <c r="F831" s="29"/>
      <c r="G831" s="27"/>
      <c r="H831" s="30" t="s">
        <v>168</v>
      </c>
      <c r="I831" s="31" t="n">
        <v>1.17</v>
      </c>
      <c r="J831" s="30" t="s">
        <v>392</v>
      </c>
    </row>
    <row r="832" customFormat="false" ht="12.75" hidden="false" customHeight="false" outlineLevel="0" collapsed="false">
      <c r="A832" s="1" t="s">
        <v>896</v>
      </c>
      <c r="C832" s="27" t="s">
        <v>904</v>
      </c>
      <c r="D832" s="27" t="s">
        <v>88</v>
      </c>
      <c r="E832" s="28"/>
      <c r="F832" s="29"/>
      <c r="G832" s="27"/>
      <c r="H832" s="30" t="s">
        <v>168</v>
      </c>
      <c r="I832" s="31" t="n">
        <v>1.15</v>
      </c>
      <c r="J832" s="30" t="s">
        <v>392</v>
      </c>
    </row>
    <row r="833" customFormat="false" ht="12.75" hidden="false" customHeight="false" outlineLevel="0" collapsed="false">
      <c r="A833" s="1" t="s">
        <v>896</v>
      </c>
      <c r="C833" s="27" t="s">
        <v>905</v>
      </c>
      <c r="D833" s="27" t="s">
        <v>13</v>
      </c>
      <c r="E833" s="28"/>
      <c r="F833" s="29"/>
      <c r="G833" s="27"/>
      <c r="H833" s="30" t="s">
        <v>168</v>
      </c>
      <c r="I833" s="31" t="n">
        <v>2.6</v>
      </c>
      <c r="J833" s="30" t="s">
        <v>392</v>
      </c>
    </row>
    <row r="834" customFormat="false" ht="12.75" hidden="false" customHeight="false" outlineLevel="0" collapsed="false">
      <c r="A834" s="1" t="s">
        <v>906</v>
      </c>
      <c r="C834" s="27" t="s">
        <v>907</v>
      </c>
      <c r="D834" s="27" t="s">
        <v>49</v>
      </c>
      <c r="E834" s="28"/>
      <c r="F834" s="29"/>
      <c r="G834" s="27"/>
      <c r="H834" s="30" t="s">
        <v>61</v>
      </c>
      <c r="I834" s="31" t="n">
        <v>0.47</v>
      </c>
      <c r="J834" s="30" t="s">
        <v>392</v>
      </c>
    </row>
    <row r="835" customFormat="false" ht="12.75" hidden="false" customHeight="false" outlineLevel="0" collapsed="false">
      <c r="A835" s="1" t="s">
        <v>906</v>
      </c>
      <c r="C835" s="27" t="s">
        <v>908</v>
      </c>
      <c r="D835" s="27" t="s">
        <v>13</v>
      </c>
      <c r="E835" s="28"/>
      <c r="F835" s="29"/>
      <c r="G835" s="27"/>
      <c r="H835" s="30" t="s">
        <v>61</v>
      </c>
      <c r="I835" s="31" t="n">
        <v>0.89</v>
      </c>
      <c r="J835" s="30" t="s">
        <v>392</v>
      </c>
    </row>
    <row r="836" customFormat="false" ht="12.75" hidden="false" customHeight="false" outlineLevel="0" collapsed="false">
      <c r="A836" s="1" t="s">
        <v>906</v>
      </c>
      <c r="C836" s="27" t="s">
        <v>909</v>
      </c>
      <c r="D836" s="27" t="s">
        <v>583</v>
      </c>
      <c r="E836" s="28"/>
      <c r="F836" s="29"/>
      <c r="G836" s="27"/>
      <c r="H836" s="30" t="s">
        <v>61</v>
      </c>
      <c r="I836" s="31" t="n">
        <v>0.99</v>
      </c>
      <c r="J836" s="30" t="s">
        <v>392</v>
      </c>
    </row>
    <row r="837" customFormat="false" ht="12.75" hidden="false" customHeight="false" outlineLevel="0" collapsed="false">
      <c r="A837" s="1" t="s">
        <v>906</v>
      </c>
      <c r="C837" s="27" t="s">
        <v>910</v>
      </c>
      <c r="D837" s="27" t="s">
        <v>13</v>
      </c>
      <c r="E837" s="28"/>
      <c r="F837" s="29"/>
      <c r="G837" s="27"/>
      <c r="H837" s="30" t="s">
        <v>61</v>
      </c>
      <c r="I837" s="31" t="n">
        <v>0.9</v>
      </c>
      <c r="J837" s="30" t="s">
        <v>392</v>
      </c>
    </row>
    <row r="838" customFormat="false" ht="12.75" hidden="false" customHeight="false" outlineLevel="0" collapsed="false">
      <c r="A838" s="1" t="s">
        <v>906</v>
      </c>
      <c r="C838" s="27" t="s">
        <v>911</v>
      </c>
      <c r="D838" s="27" t="s">
        <v>13</v>
      </c>
      <c r="E838" s="28"/>
      <c r="F838" s="29"/>
      <c r="G838" s="27"/>
      <c r="H838" s="30" t="s">
        <v>168</v>
      </c>
      <c r="I838" s="31" t="n">
        <v>0.48</v>
      </c>
      <c r="J838" s="30" t="s">
        <v>392</v>
      </c>
    </row>
    <row r="840" customFormat="false" ht="18" hidden="false" customHeight="false" outlineLevel="0" collapsed="false">
      <c r="C840" s="15" t="s">
        <v>912</v>
      </c>
      <c r="D840" s="45" t="s">
        <v>1</v>
      </c>
      <c r="J840" s="1"/>
    </row>
    <row r="841" customFormat="false" ht="12.75" hidden="false" customHeight="false" outlineLevel="0" collapsed="false">
      <c r="A841" s="1" t="s">
        <v>912</v>
      </c>
      <c r="C841" s="27" t="s">
        <v>913</v>
      </c>
      <c r="D841" s="27" t="s">
        <v>16</v>
      </c>
      <c r="E841" s="27"/>
      <c r="F841" s="29"/>
      <c r="G841" s="27"/>
      <c r="H841" s="30" t="s">
        <v>61</v>
      </c>
      <c r="I841" s="44" t="n">
        <v>1.64</v>
      </c>
      <c r="J841" s="30" t="s">
        <v>392</v>
      </c>
    </row>
    <row r="842" customFormat="false" ht="12.75" hidden="false" customHeight="false" outlineLevel="0" collapsed="false">
      <c r="A842" s="1" t="s">
        <v>912</v>
      </c>
      <c r="C842" s="27" t="s">
        <v>914</v>
      </c>
      <c r="D842" s="27" t="s">
        <v>13</v>
      </c>
      <c r="E842" s="27"/>
      <c r="F842" s="29"/>
      <c r="G842" s="27"/>
      <c r="H842" s="30" t="s">
        <v>61</v>
      </c>
      <c r="I842" s="44" t="n">
        <v>7.41</v>
      </c>
      <c r="J842" s="30" t="s">
        <v>392</v>
      </c>
    </row>
    <row r="843" customFormat="false" ht="12.75" hidden="false" customHeight="false" outlineLevel="0" collapsed="false">
      <c r="A843" s="1" t="s">
        <v>912</v>
      </c>
      <c r="C843" s="27" t="s">
        <v>915</v>
      </c>
      <c r="D843" s="27" t="s">
        <v>916</v>
      </c>
      <c r="E843" s="27"/>
      <c r="F843" s="29"/>
      <c r="G843" s="27"/>
      <c r="H843" s="30" t="s">
        <v>61</v>
      </c>
      <c r="I843" s="44" t="n">
        <v>2.48</v>
      </c>
      <c r="J843" s="30" t="s">
        <v>392</v>
      </c>
    </row>
    <row r="844" customFormat="false" ht="12.75" hidden="false" customHeight="false" outlineLevel="0" collapsed="false">
      <c r="A844" s="1" t="s">
        <v>912</v>
      </c>
      <c r="C844" s="27" t="s">
        <v>917</v>
      </c>
      <c r="D844" s="27" t="s">
        <v>13</v>
      </c>
      <c r="E844" s="27"/>
      <c r="F844" s="29"/>
      <c r="G844" s="27"/>
      <c r="H844" s="30" t="s">
        <v>61</v>
      </c>
      <c r="I844" s="44" t="n">
        <v>1.78</v>
      </c>
      <c r="J844" s="30" t="s">
        <v>392</v>
      </c>
    </row>
    <row r="845" customFormat="false" ht="12.75" hidden="false" customHeight="false" outlineLevel="0" collapsed="false">
      <c r="A845" s="1" t="s">
        <v>912</v>
      </c>
      <c r="C845" s="27" t="s">
        <v>918</v>
      </c>
      <c r="D845" s="27" t="s">
        <v>13</v>
      </c>
      <c r="E845" s="27"/>
      <c r="F845" s="29"/>
      <c r="G845" s="27"/>
      <c r="H845" s="30" t="s">
        <v>61</v>
      </c>
      <c r="I845" s="44" t="n">
        <v>4.98</v>
      </c>
      <c r="J845" s="30" t="s">
        <v>392</v>
      </c>
    </row>
    <row r="846" customFormat="false" ht="12.75" hidden="false" customHeight="false" outlineLevel="0" collapsed="false">
      <c r="A846" s="1" t="s">
        <v>912</v>
      </c>
      <c r="C846" s="27" t="s">
        <v>919</v>
      </c>
      <c r="D846" s="27" t="s">
        <v>13</v>
      </c>
      <c r="E846" s="27"/>
      <c r="F846" s="29"/>
      <c r="G846" s="27"/>
      <c r="H846" s="30" t="s">
        <v>61</v>
      </c>
      <c r="I846" s="44" t="n">
        <v>1.25</v>
      </c>
      <c r="J846" s="30" t="s">
        <v>392</v>
      </c>
    </row>
    <row r="847" customFormat="false" ht="12.75" hidden="false" customHeight="false" outlineLevel="0" collapsed="false">
      <c r="A847" s="1" t="s">
        <v>912</v>
      </c>
      <c r="C847" s="27" t="s">
        <v>920</v>
      </c>
      <c r="D847" s="27" t="s">
        <v>13</v>
      </c>
      <c r="E847" s="27"/>
      <c r="F847" s="29"/>
      <c r="G847" s="27"/>
      <c r="H847" s="30" t="s">
        <v>61</v>
      </c>
      <c r="I847" s="44" t="n">
        <v>2.13</v>
      </c>
      <c r="J847" s="30" t="s">
        <v>392</v>
      </c>
    </row>
    <row r="848" customFormat="false" ht="12.75" hidden="false" customHeight="false" outlineLevel="0" collapsed="false">
      <c r="A848" s="1" t="s">
        <v>912</v>
      </c>
      <c r="C848" s="27" t="s">
        <v>921</v>
      </c>
      <c r="D848" s="27" t="s">
        <v>13</v>
      </c>
      <c r="E848" s="27"/>
      <c r="F848" s="29"/>
      <c r="G848" s="27"/>
      <c r="H848" s="30" t="s">
        <v>61</v>
      </c>
      <c r="I848" s="44" t="n">
        <v>1.94</v>
      </c>
      <c r="J848" s="30" t="s">
        <v>392</v>
      </c>
    </row>
    <row r="849" customFormat="false" ht="12.75" hidden="false" customHeight="false" outlineLevel="0" collapsed="false">
      <c r="A849" s="1" t="s">
        <v>912</v>
      </c>
      <c r="C849" s="27" t="s">
        <v>922</v>
      </c>
      <c r="D849" s="27" t="s">
        <v>13</v>
      </c>
      <c r="E849" s="27"/>
      <c r="F849" s="29"/>
      <c r="G849" s="27"/>
      <c r="H849" s="30" t="s">
        <v>61</v>
      </c>
      <c r="I849" s="44" t="n">
        <v>5.45</v>
      </c>
      <c r="J849" s="30" t="s">
        <v>392</v>
      </c>
    </row>
    <row r="850" customFormat="false" ht="12.75" hidden="false" customHeight="false" outlineLevel="0" collapsed="false">
      <c r="A850" s="1" t="s">
        <v>912</v>
      </c>
      <c r="C850" s="27" t="s">
        <v>923</v>
      </c>
      <c r="D850" s="27" t="s">
        <v>13</v>
      </c>
      <c r="E850" s="27"/>
      <c r="F850" s="29"/>
      <c r="G850" s="27"/>
      <c r="H850" s="30" t="s">
        <v>61</v>
      </c>
      <c r="I850" s="44" t="n">
        <v>1.5</v>
      </c>
      <c r="J850" s="30" t="s">
        <v>392</v>
      </c>
    </row>
    <row r="851" customFormat="false" ht="12.75" hidden="false" customHeight="false" outlineLevel="0" collapsed="false">
      <c r="A851" s="1" t="s">
        <v>912</v>
      </c>
      <c r="C851" s="27" t="s">
        <v>924</v>
      </c>
      <c r="D851" s="27" t="s">
        <v>13</v>
      </c>
      <c r="E851" s="27"/>
      <c r="F851" s="29"/>
      <c r="G851" s="27"/>
      <c r="H851" s="30" t="s">
        <v>168</v>
      </c>
      <c r="I851" s="44" t="n">
        <v>4.5</v>
      </c>
      <c r="J851" s="30" t="s">
        <v>392</v>
      </c>
    </row>
    <row r="852" customFormat="false" ht="12.75" hidden="false" customHeight="false" outlineLevel="0" collapsed="false">
      <c r="A852" s="1" t="s">
        <v>912</v>
      </c>
      <c r="C852" s="27" t="s">
        <v>925</v>
      </c>
      <c r="D852" s="27" t="s">
        <v>13</v>
      </c>
      <c r="E852" s="27"/>
      <c r="F852" s="29"/>
      <c r="G852" s="27"/>
      <c r="H852" s="30" t="s">
        <v>168</v>
      </c>
      <c r="I852" s="44" t="n">
        <v>2.98</v>
      </c>
      <c r="J852" s="30" t="s">
        <v>392</v>
      </c>
    </row>
    <row r="853" customFormat="false" ht="12.75" hidden="false" customHeight="false" outlineLevel="0" collapsed="false">
      <c r="A853" s="1" t="s">
        <v>912</v>
      </c>
      <c r="C853" s="27" t="s">
        <v>926</v>
      </c>
      <c r="D853" s="27" t="s">
        <v>13</v>
      </c>
      <c r="E853" s="27"/>
      <c r="F853" s="29"/>
      <c r="G853" s="27"/>
      <c r="H853" s="30" t="s">
        <v>168</v>
      </c>
      <c r="I853" s="44" t="n">
        <v>3.39</v>
      </c>
      <c r="J853" s="30" t="s">
        <v>392</v>
      </c>
    </row>
    <row r="854" customFormat="false" ht="12.75" hidden="false" customHeight="false" outlineLevel="0" collapsed="false">
      <c r="A854" s="1" t="s">
        <v>912</v>
      </c>
      <c r="C854" s="27" t="s">
        <v>927</v>
      </c>
      <c r="D854" s="27" t="s">
        <v>13</v>
      </c>
      <c r="E854" s="27"/>
      <c r="F854" s="29"/>
      <c r="G854" s="27"/>
      <c r="H854" s="30" t="s">
        <v>168</v>
      </c>
      <c r="I854" s="44" t="n">
        <v>1.73</v>
      </c>
      <c r="J854" s="30" t="s">
        <v>392</v>
      </c>
    </row>
    <row r="855" customFormat="false" ht="12.75" hidden="false" customHeight="false" outlineLevel="0" collapsed="false">
      <c r="A855" s="1" t="s">
        <v>912</v>
      </c>
      <c r="C855" s="27" t="s">
        <v>928</v>
      </c>
      <c r="D855" s="27" t="s">
        <v>13</v>
      </c>
      <c r="E855" s="27"/>
      <c r="F855" s="29"/>
      <c r="G855" s="27"/>
      <c r="H855" s="30" t="s">
        <v>168</v>
      </c>
      <c r="I855" s="44" t="n">
        <v>0.61</v>
      </c>
      <c r="J855" s="30" t="s">
        <v>392</v>
      </c>
    </row>
    <row r="856" customFormat="false" ht="12.75" hidden="false" customHeight="false" outlineLevel="0" collapsed="false">
      <c r="A856" s="1" t="s">
        <v>912</v>
      </c>
      <c r="C856" s="27" t="s">
        <v>929</v>
      </c>
      <c r="D856" s="27" t="s">
        <v>13</v>
      </c>
      <c r="E856" s="27"/>
      <c r="F856" s="29"/>
      <c r="G856" s="27"/>
      <c r="H856" s="30" t="s">
        <v>168</v>
      </c>
      <c r="I856" s="44" t="n">
        <v>2.48</v>
      </c>
      <c r="J856" s="30" t="s">
        <v>392</v>
      </c>
    </row>
    <row r="858" customFormat="false" ht="18" hidden="false" customHeight="false" outlineLevel="0" collapsed="false">
      <c r="C858" s="15" t="s">
        <v>930</v>
      </c>
      <c r="D858" s="45" t="s">
        <v>1</v>
      </c>
      <c r="J858" s="1"/>
    </row>
    <row r="859" customFormat="false" ht="12.75" hidden="false" customHeight="false" outlineLevel="0" collapsed="false">
      <c r="A859" s="1" t="s">
        <v>930</v>
      </c>
      <c r="C859" s="27" t="s">
        <v>931</v>
      </c>
      <c r="D859" s="27" t="s">
        <v>13</v>
      </c>
      <c r="E859" s="27"/>
      <c r="F859" s="29"/>
      <c r="G859" s="27"/>
      <c r="H859" s="30" t="s">
        <v>168</v>
      </c>
      <c r="I859" s="44" t="n">
        <v>179</v>
      </c>
      <c r="J859" s="30" t="s">
        <v>392</v>
      </c>
    </row>
    <row r="860" customFormat="false" ht="12.75" hidden="false" customHeight="false" outlineLevel="0" collapsed="false">
      <c r="A860" s="1" t="s">
        <v>930</v>
      </c>
      <c r="C860" s="27" t="s">
        <v>932</v>
      </c>
      <c r="D860" s="27" t="s">
        <v>13</v>
      </c>
      <c r="E860" s="27"/>
      <c r="F860" s="29"/>
      <c r="G860" s="27"/>
      <c r="H860" s="30" t="s">
        <v>168</v>
      </c>
      <c r="I860" s="44" t="n">
        <v>89.95</v>
      </c>
      <c r="J860" s="30" t="s">
        <v>392</v>
      </c>
    </row>
    <row r="861" customFormat="false" ht="12.75" hidden="false" customHeight="false" outlineLevel="0" collapsed="false">
      <c r="A861" s="1" t="s">
        <v>930</v>
      </c>
      <c r="C861" s="27" t="s">
        <v>933</v>
      </c>
      <c r="D861" s="27" t="s">
        <v>13</v>
      </c>
      <c r="E861" s="27"/>
      <c r="F861" s="29"/>
      <c r="G861" s="27"/>
      <c r="H861" s="30" t="s">
        <v>168</v>
      </c>
      <c r="I861" s="44" t="n">
        <v>199</v>
      </c>
      <c r="J861" s="30" t="s">
        <v>392</v>
      </c>
    </row>
    <row r="862" customFormat="false" ht="12.75" hidden="false" customHeight="false" outlineLevel="0" collapsed="false">
      <c r="A862" s="1" t="s">
        <v>930</v>
      </c>
      <c r="C862" s="27" t="s">
        <v>934</v>
      </c>
      <c r="D862" s="27" t="s">
        <v>13</v>
      </c>
      <c r="E862" s="27"/>
      <c r="F862" s="29"/>
      <c r="G862" s="27"/>
      <c r="H862" s="30" t="s">
        <v>168</v>
      </c>
      <c r="I862" s="44" t="n">
        <v>189</v>
      </c>
      <c r="J862" s="30" t="s">
        <v>392</v>
      </c>
    </row>
    <row r="863" customFormat="false" ht="12.75" hidden="false" customHeight="false" outlineLevel="0" collapsed="false">
      <c r="A863" s="1" t="s">
        <v>930</v>
      </c>
      <c r="C863" s="27" t="s">
        <v>935</v>
      </c>
      <c r="D863" s="27" t="s">
        <v>13</v>
      </c>
      <c r="E863" s="27"/>
      <c r="F863" s="29"/>
      <c r="G863" s="27"/>
      <c r="H863" s="30" t="s">
        <v>168</v>
      </c>
      <c r="I863" s="44" t="n">
        <v>149</v>
      </c>
      <c r="J863" s="30" t="s">
        <v>392</v>
      </c>
    </row>
    <row r="864" customFormat="false" ht="12.75" hidden="false" customHeight="false" outlineLevel="0" collapsed="false">
      <c r="A864" s="1" t="s">
        <v>930</v>
      </c>
      <c r="C864" s="27" t="s">
        <v>936</v>
      </c>
      <c r="D864" s="27" t="s">
        <v>13</v>
      </c>
      <c r="E864" s="27"/>
      <c r="F864" s="29"/>
      <c r="G864" s="27"/>
      <c r="H864" s="30" t="s">
        <v>168</v>
      </c>
      <c r="I864" s="44" t="n">
        <v>49.99</v>
      </c>
      <c r="J864" s="30" t="s">
        <v>392</v>
      </c>
    </row>
    <row r="865" customFormat="false" ht="12.75" hidden="false" customHeight="false" outlineLevel="0" collapsed="false">
      <c r="A865" s="1" t="s">
        <v>930</v>
      </c>
      <c r="C865" s="27" t="s">
        <v>937</v>
      </c>
      <c r="D865" s="27" t="s">
        <v>13</v>
      </c>
      <c r="E865" s="27"/>
      <c r="F865" s="29"/>
      <c r="G865" s="27"/>
      <c r="H865" s="30" t="s">
        <v>168</v>
      </c>
      <c r="I865" s="44" t="n">
        <v>993.95</v>
      </c>
      <c r="J865" s="30" t="s">
        <v>392</v>
      </c>
    </row>
    <row r="866" customFormat="false" ht="12.75" hidden="false" customHeight="false" outlineLevel="0" collapsed="false">
      <c r="A866" s="1" t="s">
        <v>938</v>
      </c>
      <c r="C866" s="27" t="s">
        <v>939</v>
      </c>
      <c r="D866" s="27" t="s">
        <v>13</v>
      </c>
      <c r="E866" s="27"/>
      <c r="F866" s="29"/>
      <c r="G866" s="27"/>
      <c r="H866" s="30" t="s">
        <v>168</v>
      </c>
      <c r="I866" s="44" t="n">
        <v>149</v>
      </c>
      <c r="J866" s="30" t="s">
        <v>392</v>
      </c>
    </row>
    <row r="867" customFormat="false" ht="12.75" hidden="false" customHeight="false" outlineLevel="0" collapsed="false">
      <c r="A867" s="77" t="s">
        <v>938</v>
      </c>
      <c r="C867" s="27" t="s">
        <v>940</v>
      </c>
      <c r="D867" s="27" t="s">
        <v>13</v>
      </c>
      <c r="E867" s="27"/>
      <c r="F867" s="29"/>
      <c r="G867" s="27"/>
      <c r="H867" s="30" t="s">
        <v>168</v>
      </c>
      <c r="I867" s="44" t="n">
        <v>179.95</v>
      </c>
      <c r="J867" s="30" t="s">
        <v>392</v>
      </c>
    </row>
    <row r="868" customFormat="false" ht="12.75" hidden="false" customHeight="false" outlineLevel="0" collapsed="false">
      <c r="A868" s="1" t="s">
        <v>930</v>
      </c>
      <c r="C868" s="27" t="s">
        <v>941</v>
      </c>
      <c r="D868" s="27" t="s">
        <v>13</v>
      </c>
      <c r="E868" s="27"/>
      <c r="F868" s="29"/>
      <c r="G868" s="27"/>
      <c r="H868" s="30" t="s">
        <v>168</v>
      </c>
      <c r="I868" s="44" t="n">
        <v>179</v>
      </c>
      <c r="J868" s="30" t="s">
        <v>392</v>
      </c>
    </row>
    <row r="869" customFormat="false" ht="12.75" hidden="false" customHeight="false" outlineLevel="0" collapsed="false">
      <c r="A869" s="1" t="s">
        <v>938</v>
      </c>
      <c r="C869" s="27" t="s">
        <v>942</v>
      </c>
      <c r="D869" s="27" t="s">
        <v>13</v>
      </c>
      <c r="E869" s="27"/>
      <c r="F869" s="29"/>
      <c r="G869" s="27"/>
      <c r="H869" s="30" t="s">
        <v>168</v>
      </c>
      <c r="I869" s="44" t="n">
        <v>49.99</v>
      </c>
      <c r="J869" s="30" t="s">
        <v>392</v>
      </c>
    </row>
    <row r="870" customFormat="false" ht="12.75" hidden="false" customHeight="false" outlineLevel="0" collapsed="false">
      <c r="A870" s="1" t="s">
        <v>930</v>
      </c>
      <c r="C870" s="27" t="s">
        <v>943</v>
      </c>
      <c r="D870" s="27"/>
      <c r="E870" s="27"/>
      <c r="F870" s="29"/>
      <c r="G870" s="27"/>
      <c r="H870" s="30" t="s">
        <v>168</v>
      </c>
      <c r="I870" s="44" t="n">
        <v>179</v>
      </c>
      <c r="J870" s="30" t="s">
        <v>392</v>
      </c>
    </row>
    <row r="872" customFormat="false" ht="18" hidden="false" customHeight="false" outlineLevel="0" collapsed="false">
      <c r="C872" s="15" t="s">
        <v>944</v>
      </c>
      <c r="D872" s="45" t="s">
        <v>1</v>
      </c>
    </row>
    <row r="873" customFormat="false" ht="12.75" hidden="false" customHeight="false" outlineLevel="0" collapsed="false">
      <c r="A873" s="1" t="s">
        <v>945</v>
      </c>
      <c r="C873" s="70" t="s">
        <v>946</v>
      </c>
      <c r="D873" s="70" t="s">
        <v>13</v>
      </c>
      <c r="E873" s="72" t="n">
        <v>1</v>
      </c>
      <c r="F873" s="73" t="n">
        <v>535</v>
      </c>
      <c r="G873" s="74" t="s">
        <v>392</v>
      </c>
    </row>
    <row r="874" customFormat="false" ht="12.75" hidden="false" customHeight="false" outlineLevel="0" collapsed="false">
      <c r="A874" s="1" t="s">
        <v>945</v>
      </c>
      <c r="C874" s="70" t="s">
        <v>947</v>
      </c>
      <c r="D874" s="70" t="s">
        <v>13</v>
      </c>
      <c r="E874" s="72" t="n">
        <v>1.8</v>
      </c>
      <c r="F874" s="73" t="n">
        <v>285</v>
      </c>
      <c r="G874" s="74" t="s">
        <v>392</v>
      </c>
    </row>
    <row r="876" customFormat="false" ht="18" hidden="false" customHeight="false" outlineLevel="0" collapsed="false">
      <c r="C876" s="15" t="s">
        <v>948</v>
      </c>
      <c r="D876" s="45" t="s">
        <v>1</v>
      </c>
    </row>
    <row r="877" customFormat="false" ht="12.75" hidden="false" customHeight="false" outlineLevel="0" collapsed="false">
      <c r="A877" s="1" t="s">
        <v>949</v>
      </c>
      <c r="B877" s="1" t="s">
        <v>950</v>
      </c>
      <c r="C877" s="70"/>
      <c r="D877" s="70"/>
      <c r="E877" s="72" t="n">
        <v>2.1</v>
      </c>
      <c r="F877" s="73" t="n">
        <v>78</v>
      </c>
      <c r="G877" s="74" t="s">
        <v>392</v>
      </c>
    </row>
    <row r="878" customFormat="false" ht="12.75" hidden="false" customHeight="false" outlineLevel="0" collapsed="false">
      <c r="A878" s="1" t="s">
        <v>949</v>
      </c>
      <c r="C878" s="70" t="s">
        <v>951</v>
      </c>
      <c r="D878" s="70"/>
      <c r="E878" s="72" t="n">
        <v>2.2</v>
      </c>
      <c r="F878" s="73" t="n">
        <v>197</v>
      </c>
      <c r="G878" s="74" t="s">
        <v>392</v>
      </c>
    </row>
    <row r="879" customFormat="false" ht="12.75" hidden="false" customHeight="false" outlineLevel="0" collapsed="false">
      <c r="A879" s="1" t="s">
        <v>949</v>
      </c>
      <c r="C879" s="70" t="s">
        <v>952</v>
      </c>
      <c r="D879" s="70"/>
      <c r="E879" s="72" t="n">
        <v>2.3</v>
      </c>
      <c r="F879" s="73" t="n">
        <v>360</v>
      </c>
      <c r="G879" s="74" t="s">
        <v>392</v>
      </c>
    </row>
    <row r="880" customFormat="false" ht="12.75" hidden="false" customHeight="false" outlineLevel="0" collapsed="false">
      <c r="A880" s="1" t="s">
        <v>949</v>
      </c>
      <c r="C880" s="70" t="s">
        <v>953</v>
      </c>
      <c r="D880" s="70"/>
      <c r="E880" s="72" t="n">
        <v>2.4</v>
      </c>
      <c r="F880" s="73" t="n">
        <v>159</v>
      </c>
      <c r="G880" s="74" t="s">
        <v>392</v>
      </c>
    </row>
    <row r="881" customFormat="false" ht="12.75" hidden="false" customHeight="false" outlineLevel="0" collapsed="false">
      <c r="A881" s="1" t="s">
        <v>949</v>
      </c>
      <c r="C881" s="70" t="s">
        <v>954</v>
      </c>
      <c r="D881" s="70"/>
      <c r="E881" s="72" t="n">
        <v>2.4</v>
      </c>
      <c r="F881" s="73" t="n">
        <v>375</v>
      </c>
      <c r="G881" s="74" t="s">
        <v>392</v>
      </c>
    </row>
    <row r="883" customFormat="false" ht="18" hidden="false" customHeight="false" outlineLevel="0" collapsed="false">
      <c r="C883" s="15" t="s">
        <v>955</v>
      </c>
      <c r="D883" s="45" t="s">
        <v>1</v>
      </c>
      <c r="I883" s="3"/>
    </row>
    <row r="884" customFormat="false" ht="12.75" hidden="false" customHeight="false" outlineLevel="0" collapsed="false">
      <c r="A884" s="1" t="s">
        <v>956</v>
      </c>
      <c r="C884" s="70" t="s">
        <v>957</v>
      </c>
      <c r="D884" s="70" t="s">
        <v>13</v>
      </c>
      <c r="E884" s="72" t="n">
        <v>1.6</v>
      </c>
      <c r="F884" s="73" t="n">
        <v>3.95</v>
      </c>
      <c r="G884" s="74" t="s">
        <v>392</v>
      </c>
      <c r="I884" s="3"/>
    </row>
    <row r="885" customFormat="false" ht="12.75" hidden="false" customHeight="false" outlineLevel="0" collapsed="false">
      <c r="A885" s="1" t="s">
        <v>958</v>
      </c>
      <c r="C885" s="70" t="s">
        <v>959</v>
      </c>
      <c r="D885" s="70" t="s">
        <v>24</v>
      </c>
      <c r="E885" s="72" t="n">
        <v>1.6</v>
      </c>
      <c r="F885" s="73" t="n">
        <v>12.5</v>
      </c>
      <c r="G885" s="74" t="s">
        <v>392</v>
      </c>
      <c r="I885" s="3"/>
    </row>
    <row r="886" customFormat="false" ht="12.75" hidden="false" customHeight="false" outlineLevel="0" collapsed="false">
      <c r="A886" s="1" t="s">
        <v>956</v>
      </c>
      <c r="C886" s="70" t="s">
        <v>960</v>
      </c>
      <c r="D886" s="70" t="s">
        <v>24</v>
      </c>
      <c r="E886" s="72" t="n">
        <v>1.6</v>
      </c>
      <c r="F886" s="73" t="n">
        <v>16.6</v>
      </c>
      <c r="G886" s="74" t="s">
        <v>392</v>
      </c>
      <c r="I886" s="3"/>
    </row>
    <row r="887" customFormat="false" ht="12.75" hidden="false" customHeight="false" outlineLevel="0" collapsed="false">
      <c r="A887" s="1" t="s">
        <v>956</v>
      </c>
      <c r="C887" s="70" t="s">
        <v>961</v>
      </c>
      <c r="D887" s="70" t="s">
        <v>13</v>
      </c>
      <c r="E887" s="72" t="n">
        <v>1.7</v>
      </c>
      <c r="F887" s="73" t="n">
        <v>28.9</v>
      </c>
      <c r="G887" s="74" t="s">
        <v>392</v>
      </c>
      <c r="I887" s="3"/>
    </row>
    <row r="888" customFormat="false" ht="12.75" hidden="false" customHeight="false" outlineLevel="0" collapsed="false">
      <c r="A888" s="1" t="s">
        <v>956</v>
      </c>
      <c r="C888" s="70" t="s">
        <v>962</v>
      </c>
      <c r="D888" s="70" t="s">
        <v>13</v>
      </c>
      <c r="E888" s="72" t="n">
        <v>1.8</v>
      </c>
      <c r="F888" s="73" t="n">
        <v>30</v>
      </c>
      <c r="G888" s="74" t="s">
        <v>392</v>
      </c>
      <c r="I888" s="3"/>
    </row>
    <row r="889" customFormat="false" ht="12.75" hidden="false" customHeight="false" outlineLevel="0" collapsed="false">
      <c r="A889" s="1" t="s">
        <v>956</v>
      </c>
      <c r="C889" s="70" t="s">
        <v>963</v>
      </c>
      <c r="D889" s="70" t="s">
        <v>13</v>
      </c>
      <c r="E889" s="72" t="n">
        <v>2.4</v>
      </c>
      <c r="F889" s="73" t="n">
        <v>11.9</v>
      </c>
      <c r="G889" s="74" t="s">
        <v>392</v>
      </c>
      <c r="I889" s="3"/>
    </row>
    <row r="890" customFormat="false" ht="12.75" hidden="false" customHeight="false" outlineLevel="0" collapsed="false">
      <c r="A890" s="1" t="s">
        <v>958</v>
      </c>
      <c r="C890" s="70" t="s">
        <v>964</v>
      </c>
      <c r="D890" s="70" t="s">
        <v>26</v>
      </c>
      <c r="E890" s="72" t="n">
        <v>2.5</v>
      </c>
      <c r="F890" s="73" t="n">
        <v>4.75</v>
      </c>
      <c r="G890" s="74" t="s">
        <v>392</v>
      </c>
      <c r="I890" s="3"/>
    </row>
    <row r="891" customFormat="false" ht="12.75" hidden="false" customHeight="false" outlineLevel="0" collapsed="false">
      <c r="A891" s="1" t="s">
        <v>965</v>
      </c>
      <c r="C891" s="70" t="s">
        <v>966</v>
      </c>
      <c r="D891" s="70" t="s">
        <v>13</v>
      </c>
      <c r="E891" s="72" t="n">
        <v>1</v>
      </c>
      <c r="F891" s="73" t="n">
        <v>2.29</v>
      </c>
      <c r="G891" s="74" t="s">
        <v>392</v>
      </c>
      <c r="I891" s="3"/>
    </row>
    <row r="892" customFormat="false" ht="12.75" hidden="false" customHeight="false" outlineLevel="0" collapsed="false">
      <c r="A892" s="1" t="s">
        <v>967</v>
      </c>
      <c r="C892" s="70" t="s">
        <v>968</v>
      </c>
      <c r="D892" s="70" t="s">
        <v>24</v>
      </c>
      <c r="E892" s="72" t="n">
        <v>1.2</v>
      </c>
      <c r="F892" s="73" t="n">
        <v>1.69</v>
      </c>
      <c r="G892" s="74" t="s">
        <v>392</v>
      </c>
      <c r="I892" s="3"/>
    </row>
    <row r="893" customFormat="false" ht="12.75" hidden="false" customHeight="false" outlineLevel="0" collapsed="false">
      <c r="A893" s="1" t="s">
        <v>967</v>
      </c>
      <c r="C893" s="70" t="s">
        <v>969</v>
      </c>
      <c r="D893" s="70" t="s">
        <v>13</v>
      </c>
      <c r="E893" s="72" t="n">
        <v>1.6</v>
      </c>
      <c r="F893" s="73" t="n">
        <v>2.19</v>
      </c>
      <c r="G893" s="74" t="s">
        <v>392</v>
      </c>
      <c r="I893" s="3"/>
    </row>
    <row r="894" customFormat="false" ht="12.75" hidden="false" customHeight="false" outlineLevel="0" collapsed="false">
      <c r="A894" s="1" t="s">
        <v>967</v>
      </c>
      <c r="C894" s="70" t="s">
        <v>970</v>
      </c>
      <c r="D894" s="70" t="s">
        <v>51</v>
      </c>
      <c r="E894" s="72" t="n">
        <v>1.6</v>
      </c>
      <c r="F894" s="73" t="n">
        <v>0.59</v>
      </c>
      <c r="G894" s="74" t="s">
        <v>392</v>
      </c>
      <c r="I894" s="3"/>
    </row>
    <row r="895" customFormat="false" ht="12.75" hidden="false" customHeight="false" outlineLevel="0" collapsed="false">
      <c r="A895" s="1" t="s">
        <v>967</v>
      </c>
      <c r="C895" s="70" t="s">
        <v>971</v>
      </c>
      <c r="D895" s="70" t="s">
        <v>13</v>
      </c>
      <c r="E895" s="72" t="n">
        <v>1.9</v>
      </c>
      <c r="F895" s="73" t="n">
        <v>0.97</v>
      </c>
      <c r="G895" s="74" t="s">
        <v>392</v>
      </c>
      <c r="I895" s="3"/>
    </row>
    <row r="896" customFormat="false" ht="12.75" hidden="false" customHeight="false" outlineLevel="0" collapsed="false">
      <c r="A896" s="1" t="s">
        <v>965</v>
      </c>
      <c r="C896" s="70" t="s">
        <v>972</v>
      </c>
      <c r="D896" s="70" t="s">
        <v>77</v>
      </c>
      <c r="E896" s="72" t="n">
        <v>2.2</v>
      </c>
      <c r="F896" s="73" t="n">
        <v>1.79</v>
      </c>
      <c r="G896" s="74" t="s">
        <v>392</v>
      </c>
      <c r="I896" s="3"/>
    </row>
    <row r="897" customFormat="false" ht="12.75" hidden="false" customHeight="false" outlineLevel="0" collapsed="false">
      <c r="A897" s="1" t="s">
        <v>965</v>
      </c>
      <c r="C897" s="70" t="s">
        <v>973</v>
      </c>
      <c r="D897" s="70" t="s">
        <v>13</v>
      </c>
      <c r="E897" s="72" t="n">
        <v>2.5</v>
      </c>
      <c r="F897" s="73" t="n">
        <v>2.69</v>
      </c>
      <c r="G897" s="74" t="s">
        <v>392</v>
      </c>
      <c r="I897" s="3"/>
    </row>
    <row r="899" customFormat="false" ht="18" hidden="false" customHeight="false" outlineLevel="0" collapsed="false">
      <c r="C899" s="15" t="s">
        <v>974</v>
      </c>
      <c r="D899" s="45" t="s">
        <v>1</v>
      </c>
      <c r="I899" s="3"/>
    </row>
    <row r="900" customFormat="false" ht="12.75" hidden="false" customHeight="false" outlineLevel="0" collapsed="false">
      <c r="A900" s="1" t="s">
        <v>975</v>
      </c>
      <c r="C900" s="70" t="s">
        <v>976</v>
      </c>
      <c r="D900" s="70" t="s">
        <v>13</v>
      </c>
      <c r="E900" s="72" t="n">
        <v>1.7</v>
      </c>
      <c r="F900" s="73" t="n">
        <v>0.4</v>
      </c>
      <c r="G900" s="74" t="s">
        <v>977</v>
      </c>
      <c r="I900" s="3"/>
    </row>
    <row r="901" customFormat="false" ht="12.75" hidden="false" customHeight="false" outlineLevel="0" collapsed="false">
      <c r="A901" s="1" t="s">
        <v>975</v>
      </c>
      <c r="C901" s="70" t="s">
        <v>978</v>
      </c>
      <c r="D901" s="70" t="s">
        <v>16</v>
      </c>
      <c r="E901" s="72" t="n">
        <v>1.9</v>
      </c>
      <c r="F901" s="73" t="n">
        <v>0.22</v>
      </c>
      <c r="G901" s="74" t="s">
        <v>977</v>
      </c>
      <c r="I901" s="3"/>
    </row>
    <row r="902" customFormat="false" ht="12.75" hidden="false" customHeight="false" outlineLevel="0" collapsed="false">
      <c r="A902" s="1" t="s">
        <v>975</v>
      </c>
      <c r="C902" s="70" t="s">
        <v>979</v>
      </c>
      <c r="D902" s="70" t="s">
        <v>13</v>
      </c>
      <c r="E902" s="72" t="n">
        <v>2</v>
      </c>
      <c r="F902" s="73" t="n">
        <v>0.57</v>
      </c>
      <c r="G902" s="74" t="s">
        <v>977</v>
      </c>
      <c r="I902" s="3"/>
    </row>
    <row r="903" customFormat="false" ht="12.75" hidden="false" customHeight="false" outlineLevel="0" collapsed="false">
      <c r="A903" s="1" t="s">
        <v>975</v>
      </c>
      <c r="C903" s="70" t="s">
        <v>980</v>
      </c>
      <c r="D903" s="70" t="s">
        <v>13</v>
      </c>
      <c r="E903" s="72" t="n">
        <v>2</v>
      </c>
      <c r="F903" s="73" t="n">
        <v>0.49</v>
      </c>
      <c r="G903" s="74" t="s">
        <v>977</v>
      </c>
      <c r="I903" s="3"/>
    </row>
    <row r="904" customFormat="false" ht="12.75" hidden="false" customHeight="false" outlineLevel="0" collapsed="false">
      <c r="A904" s="1" t="s">
        <v>975</v>
      </c>
      <c r="C904" s="70" t="s">
        <v>981</v>
      </c>
      <c r="D904" s="70" t="s">
        <v>77</v>
      </c>
      <c r="E904" s="72" t="n">
        <v>2.2</v>
      </c>
      <c r="F904" s="73" t="n">
        <v>0.35</v>
      </c>
      <c r="G904" s="74" t="s">
        <v>977</v>
      </c>
      <c r="I904" s="3"/>
    </row>
    <row r="905" customFormat="false" ht="12.75" hidden="false" customHeight="false" outlineLevel="0" collapsed="false">
      <c r="A905" s="1" t="s">
        <v>982</v>
      </c>
      <c r="C905" s="70" t="s">
        <v>983</v>
      </c>
      <c r="D905" s="70" t="s">
        <v>13</v>
      </c>
      <c r="E905" s="72" t="n">
        <v>2.1</v>
      </c>
      <c r="F905" s="73" t="n">
        <v>0.21</v>
      </c>
      <c r="G905" s="74" t="s">
        <v>977</v>
      </c>
      <c r="I905" s="3"/>
    </row>
    <row r="906" customFormat="false" ht="12.75" hidden="false" customHeight="false" outlineLevel="0" collapsed="false">
      <c r="A906" s="1" t="s">
        <v>982</v>
      </c>
      <c r="C906" s="70" t="s">
        <v>984</v>
      </c>
      <c r="D906" s="70" t="s">
        <v>13</v>
      </c>
      <c r="E906" s="72" t="n">
        <v>2.3</v>
      </c>
      <c r="F906" s="73" t="n">
        <v>0.25</v>
      </c>
      <c r="G906" s="74" t="s">
        <v>977</v>
      </c>
      <c r="I906" s="3"/>
    </row>
    <row r="907" customFormat="false" ht="12.75" hidden="false" customHeight="false" outlineLevel="0" collapsed="false">
      <c r="A907" s="1" t="s">
        <v>982</v>
      </c>
      <c r="C907" s="70" t="s">
        <v>985</v>
      </c>
      <c r="D907" s="70" t="s">
        <v>24</v>
      </c>
      <c r="E907" s="72" t="n">
        <v>2.3</v>
      </c>
      <c r="F907" s="73" t="n">
        <v>0.32</v>
      </c>
      <c r="G907" s="74" t="s">
        <v>977</v>
      </c>
      <c r="I907" s="3"/>
    </row>
    <row r="908" customFormat="false" ht="12.75" hidden="false" customHeight="false" outlineLevel="0" collapsed="false">
      <c r="A908" s="1" t="s">
        <v>974</v>
      </c>
      <c r="C908" s="70" t="s">
        <v>986</v>
      </c>
      <c r="D908" s="70" t="s">
        <v>13</v>
      </c>
      <c r="E908" s="72" t="n">
        <v>2.4</v>
      </c>
      <c r="F908" s="73" t="n">
        <v>0.18</v>
      </c>
      <c r="G908" s="74" t="s">
        <v>977</v>
      </c>
      <c r="I908" s="3"/>
    </row>
    <row r="909" customFormat="false" ht="12.75" hidden="false" customHeight="false" outlineLevel="0" collapsed="false">
      <c r="A909" s="1" t="s">
        <v>974</v>
      </c>
      <c r="C909" s="70" t="s">
        <v>987</v>
      </c>
      <c r="D909" s="70" t="s">
        <v>77</v>
      </c>
      <c r="E909" s="72" t="n">
        <v>2.1</v>
      </c>
      <c r="F909" s="73" t="n">
        <v>0.19</v>
      </c>
      <c r="G909" s="74" t="s">
        <v>977</v>
      </c>
      <c r="I909" s="3"/>
    </row>
    <row r="910" customFormat="false" ht="12.75" hidden="false" customHeight="false" outlineLevel="0" collapsed="false">
      <c r="A910" s="1" t="s">
        <v>974</v>
      </c>
      <c r="C910" s="70" t="s">
        <v>988</v>
      </c>
      <c r="D910" s="70" t="s">
        <v>49</v>
      </c>
      <c r="E910" s="72" t="n">
        <v>2.2</v>
      </c>
      <c r="F910" s="73" t="n">
        <v>0.08</v>
      </c>
      <c r="G910" s="74" t="s">
        <v>977</v>
      </c>
      <c r="I910" s="3"/>
    </row>
    <row r="911" customFormat="false" ht="12.75" hidden="false" customHeight="false" outlineLevel="0" collapsed="false">
      <c r="A911" s="1" t="s">
        <v>974</v>
      </c>
      <c r="C911" s="70" t="s">
        <v>989</v>
      </c>
      <c r="D911" s="70" t="s">
        <v>13</v>
      </c>
      <c r="E911" s="72" t="n">
        <v>2.3</v>
      </c>
      <c r="F911" s="73" t="n">
        <v>0.29</v>
      </c>
      <c r="G911" s="74" t="s">
        <v>977</v>
      </c>
      <c r="I911" s="3"/>
    </row>
    <row r="912" customFormat="false" ht="12.75" hidden="false" customHeight="false" outlineLevel="0" collapsed="false">
      <c r="A912" s="1" t="s">
        <v>974</v>
      </c>
      <c r="C912" s="70" t="s">
        <v>990</v>
      </c>
      <c r="D912" s="70" t="s">
        <v>20</v>
      </c>
      <c r="E912" s="72" t="n">
        <v>2.3</v>
      </c>
      <c r="F912" s="73" t="n">
        <v>0.18</v>
      </c>
      <c r="G912" s="74" t="s">
        <v>977</v>
      </c>
      <c r="I912" s="3"/>
    </row>
    <row r="914" customFormat="false" ht="18" hidden="false" customHeight="false" outlineLevel="0" collapsed="false">
      <c r="C914" s="15" t="s">
        <v>991</v>
      </c>
      <c r="D914" s="45" t="s">
        <v>1</v>
      </c>
      <c r="I914" s="3"/>
    </row>
    <row r="915" customFormat="false" ht="12.75" hidden="false" customHeight="false" outlineLevel="0" collapsed="false">
      <c r="A915" s="1" t="s">
        <v>992</v>
      </c>
      <c r="C915" s="27" t="s">
        <v>993</v>
      </c>
      <c r="D915" s="27" t="s">
        <v>77</v>
      </c>
      <c r="E915" s="28"/>
      <c r="F915" s="29"/>
      <c r="G915" s="27"/>
      <c r="H915" s="30" t="s">
        <v>168</v>
      </c>
      <c r="I915" s="31" t="n">
        <v>2.79</v>
      </c>
      <c r="J915" s="30" t="s">
        <v>977</v>
      </c>
    </row>
    <row r="916" customFormat="false" ht="12.75" hidden="false" customHeight="false" outlineLevel="0" collapsed="false">
      <c r="A916" s="1" t="s">
        <v>992</v>
      </c>
      <c r="C916" s="27" t="s">
        <v>994</v>
      </c>
      <c r="D916" s="27" t="s">
        <v>13</v>
      </c>
      <c r="E916" s="28"/>
      <c r="F916" s="29"/>
      <c r="G916" s="27"/>
      <c r="H916" s="30" t="s">
        <v>168</v>
      </c>
      <c r="I916" s="31" t="n">
        <v>3.99</v>
      </c>
      <c r="J916" s="30" t="s">
        <v>977</v>
      </c>
    </row>
    <row r="917" customFormat="false" ht="12.75" hidden="false" customHeight="false" outlineLevel="0" collapsed="false">
      <c r="A917" s="1" t="s">
        <v>992</v>
      </c>
      <c r="C917" s="27" t="s">
        <v>995</v>
      </c>
      <c r="D917" s="27" t="s">
        <v>507</v>
      </c>
      <c r="E917" s="28"/>
      <c r="F917" s="29"/>
      <c r="G917" s="27"/>
      <c r="H917" s="30" t="s">
        <v>168</v>
      </c>
      <c r="I917" s="31" t="n">
        <v>2.49</v>
      </c>
      <c r="J917" s="30" t="s">
        <v>977</v>
      </c>
    </row>
    <row r="918" customFormat="false" ht="12.75" hidden="false" customHeight="false" outlineLevel="0" collapsed="false">
      <c r="A918" s="1" t="s">
        <v>992</v>
      </c>
      <c r="C918" s="27" t="s">
        <v>996</v>
      </c>
      <c r="D918" s="27" t="s">
        <v>997</v>
      </c>
      <c r="E918" s="28"/>
      <c r="F918" s="29"/>
      <c r="G918" s="27"/>
      <c r="H918" s="30" t="s">
        <v>168</v>
      </c>
      <c r="I918" s="31" t="n">
        <v>3.49</v>
      </c>
      <c r="J918" s="30" t="s">
        <v>977</v>
      </c>
    </row>
    <row r="919" customFormat="false" ht="12.75" hidden="false" customHeight="false" outlineLevel="0" collapsed="false">
      <c r="A919" s="1" t="s">
        <v>998</v>
      </c>
      <c r="C919" s="27" t="s">
        <v>999</v>
      </c>
      <c r="D919" s="27" t="s">
        <v>13</v>
      </c>
      <c r="E919" s="28"/>
      <c r="F919" s="29"/>
      <c r="G919" s="27"/>
      <c r="H919" s="30" t="s">
        <v>61</v>
      </c>
      <c r="I919" s="31" t="n">
        <v>4.07</v>
      </c>
      <c r="J919" s="30" t="s">
        <v>977</v>
      </c>
    </row>
    <row r="920" customFormat="false" ht="12.75" hidden="false" customHeight="false" outlineLevel="0" collapsed="false">
      <c r="A920" s="1" t="s">
        <v>998</v>
      </c>
      <c r="C920" s="27" t="s">
        <v>1000</v>
      </c>
      <c r="D920" s="27" t="s">
        <v>22</v>
      </c>
      <c r="E920" s="28"/>
      <c r="F920" s="29"/>
      <c r="G920" s="27"/>
      <c r="H920" s="30" t="s">
        <v>61</v>
      </c>
      <c r="I920" s="31" t="n">
        <v>0.88</v>
      </c>
      <c r="J920" s="30" t="s">
        <v>977</v>
      </c>
    </row>
    <row r="921" customFormat="false" ht="12.75" hidden="false" customHeight="false" outlineLevel="0" collapsed="false">
      <c r="A921" s="1" t="s">
        <v>998</v>
      </c>
      <c r="C921" s="27" t="s">
        <v>1001</v>
      </c>
      <c r="D921" s="27" t="s">
        <v>13</v>
      </c>
      <c r="E921" s="28"/>
      <c r="F921" s="29"/>
      <c r="G921" s="27"/>
      <c r="H921" s="30" t="s">
        <v>168</v>
      </c>
      <c r="I921" s="31" t="n">
        <v>2.46</v>
      </c>
      <c r="J921" s="30" t="s">
        <v>977</v>
      </c>
    </row>
    <row r="922" customFormat="false" ht="12.75" hidden="false" customHeight="false" outlineLevel="0" collapsed="false">
      <c r="A922" s="1" t="s">
        <v>998</v>
      </c>
      <c r="C922" s="27" t="s">
        <v>1002</v>
      </c>
      <c r="D922" s="27" t="s">
        <v>13</v>
      </c>
      <c r="E922" s="28"/>
      <c r="F922" s="29"/>
      <c r="G922" s="27"/>
      <c r="H922" s="30" t="s">
        <v>168</v>
      </c>
      <c r="I922" s="31" t="n">
        <v>3.86</v>
      </c>
      <c r="J922" s="30" t="s">
        <v>977</v>
      </c>
    </row>
    <row r="923" customFormat="false" ht="12.75" hidden="false" customHeight="false" outlineLevel="0" collapsed="false">
      <c r="A923" s="1" t="s">
        <v>998</v>
      </c>
      <c r="C923" s="27" t="s">
        <v>1003</v>
      </c>
      <c r="D923" s="27" t="s">
        <v>16</v>
      </c>
      <c r="E923" s="28"/>
      <c r="F923" s="29"/>
      <c r="G923" s="27"/>
      <c r="H923" s="30" t="s">
        <v>168</v>
      </c>
      <c r="I923" s="31" t="n">
        <v>0.88</v>
      </c>
      <c r="J923" s="30" t="s">
        <v>977</v>
      </c>
    </row>
    <row r="924" customFormat="false" ht="12.75" hidden="false" customHeight="false" outlineLevel="0" collapsed="false">
      <c r="A924" s="1" t="s">
        <v>998</v>
      </c>
      <c r="C924" s="27" t="s">
        <v>1004</v>
      </c>
      <c r="D924" s="27" t="s">
        <v>20</v>
      </c>
      <c r="E924" s="28"/>
      <c r="F924" s="29"/>
      <c r="G924" s="27"/>
      <c r="H924" s="30" t="s">
        <v>168</v>
      </c>
      <c r="I924" s="31" t="n">
        <v>0.88</v>
      </c>
      <c r="J924" s="30" t="s">
        <v>977</v>
      </c>
    </row>
    <row r="925" customFormat="false" ht="12.75" hidden="false" customHeight="false" outlineLevel="0" collapsed="false">
      <c r="A925" s="1" t="s">
        <v>998</v>
      </c>
      <c r="C925" s="27" t="s">
        <v>1005</v>
      </c>
      <c r="D925" s="27" t="s">
        <v>26</v>
      </c>
      <c r="E925" s="28"/>
      <c r="F925" s="29"/>
      <c r="G925" s="27"/>
      <c r="H925" s="30" t="s">
        <v>168</v>
      </c>
      <c r="I925" s="31" t="n">
        <v>0.88</v>
      </c>
      <c r="J925" s="30" t="s">
        <v>977</v>
      </c>
    </row>
    <row r="926" customFormat="false" ht="12.75" hidden="false" customHeight="false" outlineLevel="0" collapsed="false">
      <c r="A926" s="1" t="s">
        <v>998</v>
      </c>
      <c r="C926" s="27" t="s">
        <v>1006</v>
      </c>
      <c r="D926" s="27" t="s">
        <v>13</v>
      </c>
      <c r="E926" s="28"/>
      <c r="F926" s="29"/>
      <c r="G926" s="27"/>
      <c r="H926" s="30" t="s">
        <v>168</v>
      </c>
      <c r="I926" s="31" t="n">
        <v>1.49</v>
      </c>
      <c r="J926" s="30" t="s">
        <v>977</v>
      </c>
    </row>
    <row r="928" customFormat="false" ht="18" hidden="false" customHeight="false" outlineLevel="0" collapsed="false">
      <c r="C928" s="15" t="s">
        <v>1007</v>
      </c>
      <c r="D928" s="45" t="s">
        <v>1</v>
      </c>
    </row>
    <row r="929" customFormat="false" ht="12.75" hidden="false" customHeight="false" outlineLevel="0" collapsed="false">
      <c r="A929" s="1" t="s">
        <v>1007</v>
      </c>
      <c r="C929" s="70" t="s">
        <v>1008</v>
      </c>
      <c r="D929" s="70" t="s">
        <v>13</v>
      </c>
      <c r="E929" s="72" t="n">
        <v>1.8</v>
      </c>
      <c r="F929" s="73" t="n">
        <v>197</v>
      </c>
      <c r="G929" s="74" t="s">
        <v>1009</v>
      </c>
    </row>
    <row r="930" customFormat="false" ht="12.75" hidden="false" customHeight="false" outlineLevel="0" collapsed="false">
      <c r="A930" s="1" t="s">
        <v>1007</v>
      </c>
      <c r="C930" s="70" t="s">
        <v>1010</v>
      </c>
      <c r="D930" s="70" t="s">
        <v>13</v>
      </c>
      <c r="E930" s="72" t="n">
        <v>1.9</v>
      </c>
      <c r="F930" s="73" t="n">
        <v>190</v>
      </c>
      <c r="G930" s="74" t="s">
        <v>1009</v>
      </c>
    </row>
    <row r="931" customFormat="false" ht="12.75" hidden="false" customHeight="false" outlineLevel="0" collapsed="false">
      <c r="A931" s="1" t="s">
        <v>1007</v>
      </c>
      <c r="C931" s="70" t="s">
        <v>1011</v>
      </c>
      <c r="D931" s="70" t="s">
        <v>13</v>
      </c>
      <c r="E931" s="72" t="n">
        <v>1.9</v>
      </c>
      <c r="F931" s="73" t="n">
        <v>29</v>
      </c>
      <c r="G931" s="74" t="s">
        <v>1009</v>
      </c>
    </row>
    <row r="932" customFormat="false" ht="12.75" hidden="false" customHeight="false" outlineLevel="0" collapsed="false">
      <c r="A932" s="1" t="s">
        <v>1007</v>
      </c>
      <c r="C932" s="70" t="s">
        <v>1012</v>
      </c>
      <c r="D932" s="70" t="s">
        <v>13</v>
      </c>
      <c r="E932" s="72" t="n">
        <v>1.9</v>
      </c>
      <c r="F932" s="73" t="n">
        <v>105</v>
      </c>
      <c r="G932" s="74" t="s">
        <v>1009</v>
      </c>
    </row>
    <row r="933" customFormat="false" ht="12.75" hidden="false" customHeight="false" outlineLevel="0" collapsed="false">
      <c r="A933" s="1" t="s">
        <v>1007</v>
      </c>
      <c r="C933" s="70" t="s">
        <v>1013</v>
      </c>
      <c r="D933" s="70" t="s">
        <v>88</v>
      </c>
      <c r="E933" s="72" t="n">
        <v>2.1</v>
      </c>
      <c r="F933" s="73" t="n">
        <v>16</v>
      </c>
      <c r="G933" s="74" t="s">
        <v>1009</v>
      </c>
    </row>
    <row r="934" customFormat="false" ht="12.75" hidden="false" customHeight="false" outlineLevel="0" collapsed="false">
      <c r="A934" s="1" t="s">
        <v>1007</v>
      </c>
      <c r="C934" s="70" t="s">
        <v>1014</v>
      </c>
      <c r="D934" s="70" t="s">
        <v>13</v>
      </c>
      <c r="E934" s="72" t="n">
        <v>2.1</v>
      </c>
      <c r="F934" s="73" t="n">
        <v>79</v>
      </c>
      <c r="G934" s="74" t="s">
        <v>1009</v>
      </c>
    </row>
    <row r="935" customFormat="false" ht="12.75" hidden="false" customHeight="false" outlineLevel="0" collapsed="false">
      <c r="A935" s="1" t="s">
        <v>1007</v>
      </c>
      <c r="C935" s="70" t="s">
        <v>1015</v>
      </c>
      <c r="D935" s="70" t="s">
        <v>13</v>
      </c>
      <c r="E935" s="72" t="n">
        <v>2.2</v>
      </c>
      <c r="F935" s="73" t="n">
        <v>50</v>
      </c>
      <c r="G935" s="74" t="s">
        <v>1009</v>
      </c>
    </row>
    <row r="936" customFormat="false" ht="12.75" hidden="false" customHeight="false" outlineLevel="0" collapsed="false">
      <c r="A936" s="1" t="s">
        <v>1007</v>
      </c>
      <c r="C936" s="70" t="s">
        <v>1016</v>
      </c>
      <c r="D936" s="70" t="s">
        <v>334</v>
      </c>
      <c r="E936" s="72" t="n">
        <v>2.2</v>
      </c>
      <c r="F936" s="73" t="n">
        <v>15.6</v>
      </c>
      <c r="G936" s="74" t="s">
        <v>1009</v>
      </c>
    </row>
    <row r="937" customFormat="false" ht="12.75" hidden="false" customHeight="false" outlineLevel="0" collapsed="false">
      <c r="A937" s="1" t="s">
        <v>1007</v>
      </c>
      <c r="C937" s="70" t="s">
        <v>1017</v>
      </c>
      <c r="D937" s="70" t="s">
        <v>13</v>
      </c>
      <c r="E937" s="72" t="n">
        <v>2.2</v>
      </c>
      <c r="F937" s="73" t="n">
        <v>109</v>
      </c>
      <c r="G937" s="74" t="s">
        <v>1009</v>
      </c>
    </row>
    <row r="938" customFormat="false" ht="12.75" hidden="false" customHeight="false" outlineLevel="0" collapsed="false">
      <c r="A938" s="1" t="s">
        <v>1007</v>
      </c>
      <c r="C938" s="70" t="s">
        <v>1018</v>
      </c>
      <c r="D938" s="70" t="s">
        <v>13</v>
      </c>
      <c r="E938" s="72" t="n">
        <v>2.2</v>
      </c>
      <c r="F938" s="73" t="n">
        <v>129</v>
      </c>
      <c r="G938" s="74" t="s">
        <v>1009</v>
      </c>
    </row>
    <row r="939" customFormat="false" ht="12.75" hidden="false" customHeight="false" outlineLevel="0" collapsed="false">
      <c r="A939" s="1" t="s">
        <v>1007</v>
      </c>
      <c r="C939" s="70" t="s">
        <v>1019</v>
      </c>
      <c r="D939" s="70" t="s">
        <v>13</v>
      </c>
      <c r="E939" s="72" t="n">
        <v>2.3</v>
      </c>
      <c r="F939" s="73" t="n">
        <v>65</v>
      </c>
      <c r="G939" s="74" t="s">
        <v>1009</v>
      </c>
    </row>
    <row r="940" customFormat="false" ht="12.75" hidden="false" customHeight="false" outlineLevel="0" collapsed="false">
      <c r="A940" s="1" t="s">
        <v>1007</v>
      </c>
      <c r="C940" s="70" t="s">
        <v>1020</v>
      </c>
      <c r="D940" s="70" t="s">
        <v>13</v>
      </c>
      <c r="E940" s="72" t="n">
        <v>2.3</v>
      </c>
      <c r="F940" s="73" t="n">
        <v>49</v>
      </c>
      <c r="G940" s="74" t="s">
        <v>1009</v>
      </c>
    </row>
    <row r="941" customFormat="false" ht="12.75" hidden="false" customHeight="false" outlineLevel="0" collapsed="false">
      <c r="A941" s="1" t="s">
        <v>1007</v>
      </c>
      <c r="C941" s="70" t="s">
        <v>1021</v>
      </c>
      <c r="D941" s="70" t="s">
        <v>193</v>
      </c>
      <c r="E941" s="72" t="n">
        <v>2.3</v>
      </c>
      <c r="F941" s="73" t="n">
        <v>16</v>
      </c>
      <c r="G941" s="74" t="s">
        <v>1009</v>
      </c>
    </row>
    <row r="942" customFormat="false" ht="12.75" hidden="false" customHeight="false" outlineLevel="0" collapsed="false">
      <c r="A942" s="1" t="s">
        <v>1007</v>
      </c>
      <c r="C942" s="70" t="s">
        <v>1022</v>
      </c>
      <c r="D942" s="70" t="s">
        <v>88</v>
      </c>
      <c r="E942" s="72" t="n">
        <v>2.4</v>
      </c>
      <c r="F942" s="73" t="n">
        <v>30</v>
      </c>
      <c r="G942" s="74" t="s">
        <v>1009</v>
      </c>
    </row>
    <row r="943" customFormat="false" ht="12.75" hidden="false" customHeight="false" outlineLevel="0" collapsed="false">
      <c r="A943" s="1" t="s">
        <v>1007</v>
      </c>
      <c r="C943" s="70" t="s">
        <v>1023</v>
      </c>
      <c r="D943" s="70" t="s">
        <v>13</v>
      </c>
      <c r="E943" s="72" t="n">
        <v>2.4</v>
      </c>
      <c r="F943" s="73" t="n">
        <v>40</v>
      </c>
      <c r="G943" s="74" t="s">
        <v>1009</v>
      </c>
    </row>
    <row r="944" customFormat="false" ht="12.75" hidden="false" customHeight="false" outlineLevel="0" collapsed="false">
      <c r="A944" s="1" t="s">
        <v>1007</v>
      </c>
      <c r="C944" s="70" t="s">
        <v>1024</v>
      </c>
      <c r="D944" s="70" t="s">
        <v>571</v>
      </c>
      <c r="E944" s="72" t="n">
        <v>2.5</v>
      </c>
      <c r="F944" s="73" t="n">
        <v>16</v>
      </c>
      <c r="G944" s="74" t="s">
        <v>1009</v>
      </c>
    </row>
    <row r="946" customFormat="false" ht="18" hidden="false" customHeight="false" outlineLevel="0" collapsed="false">
      <c r="C946" s="15" t="s">
        <v>1025</v>
      </c>
      <c r="D946" s="45" t="s">
        <v>1</v>
      </c>
      <c r="I946" s="3"/>
    </row>
    <row r="947" customFormat="false" ht="12.75" hidden="false" customHeight="false" outlineLevel="0" collapsed="false">
      <c r="A947" s="1" t="s">
        <v>1026</v>
      </c>
      <c r="C947" s="70" t="s">
        <v>1027</v>
      </c>
      <c r="D947" s="70" t="s">
        <v>13</v>
      </c>
      <c r="E947" s="72" t="n">
        <v>1.7</v>
      </c>
      <c r="F947" s="73" t="n">
        <v>1.99</v>
      </c>
      <c r="G947" s="74" t="s">
        <v>1009</v>
      </c>
      <c r="I947" s="3"/>
    </row>
    <row r="948" customFormat="false" ht="12.75" hidden="false" customHeight="false" outlineLevel="0" collapsed="false">
      <c r="A948" s="1" t="s">
        <v>1026</v>
      </c>
      <c r="C948" s="70" t="s">
        <v>1028</v>
      </c>
      <c r="D948" s="70" t="s">
        <v>13</v>
      </c>
      <c r="E948" s="72" t="n">
        <v>1.8</v>
      </c>
      <c r="F948" s="73" t="n">
        <v>2.29</v>
      </c>
      <c r="G948" s="74" t="s">
        <v>1009</v>
      </c>
      <c r="I948" s="3"/>
    </row>
    <row r="949" customFormat="false" ht="12.75" hidden="false" customHeight="false" outlineLevel="0" collapsed="false">
      <c r="A949" s="1" t="s">
        <v>1026</v>
      </c>
      <c r="C949" s="70" t="s">
        <v>1029</v>
      </c>
      <c r="D949" s="70" t="s">
        <v>22</v>
      </c>
      <c r="E949" s="72" t="n">
        <v>2</v>
      </c>
      <c r="F949" s="73" t="n">
        <v>0.84</v>
      </c>
      <c r="G949" s="74" t="s">
        <v>1009</v>
      </c>
      <c r="I949" s="3"/>
    </row>
    <row r="950" customFormat="false" ht="12.75" hidden="false" customHeight="false" outlineLevel="0" collapsed="false">
      <c r="A950" s="1" t="s">
        <v>1026</v>
      </c>
      <c r="C950" s="70" t="s">
        <v>1030</v>
      </c>
      <c r="D950" s="70" t="s">
        <v>13</v>
      </c>
      <c r="E950" s="72" t="n">
        <v>2</v>
      </c>
      <c r="F950" s="73" t="n">
        <v>1.49</v>
      </c>
      <c r="G950" s="74" t="s">
        <v>1009</v>
      </c>
      <c r="I950" s="3"/>
    </row>
    <row r="951" customFormat="false" ht="12.75" hidden="false" customHeight="false" outlineLevel="0" collapsed="false">
      <c r="A951" s="1" t="s">
        <v>1026</v>
      </c>
      <c r="C951" s="70" t="s">
        <v>1031</v>
      </c>
      <c r="D951" s="70" t="s">
        <v>13</v>
      </c>
      <c r="E951" s="72" t="n">
        <v>2</v>
      </c>
      <c r="F951" s="73" t="n">
        <v>4.4</v>
      </c>
      <c r="G951" s="74" t="s">
        <v>1009</v>
      </c>
      <c r="I951" s="3"/>
    </row>
    <row r="952" customFormat="false" ht="12.75" hidden="false" customHeight="false" outlineLevel="0" collapsed="false">
      <c r="A952" s="1" t="s">
        <v>1026</v>
      </c>
      <c r="C952" s="70" t="s">
        <v>1032</v>
      </c>
      <c r="D952" s="70" t="s">
        <v>16</v>
      </c>
      <c r="E952" s="72" t="n">
        <v>2.1</v>
      </c>
      <c r="F952" s="73" t="n">
        <v>0.96</v>
      </c>
      <c r="G952" s="74" t="s">
        <v>1009</v>
      </c>
      <c r="I952" s="3"/>
    </row>
    <row r="953" customFormat="false" ht="12.75" hidden="false" customHeight="false" outlineLevel="0" collapsed="false">
      <c r="A953" s="1" t="s">
        <v>1026</v>
      </c>
      <c r="C953" s="70" t="s">
        <v>1033</v>
      </c>
      <c r="D953" s="70" t="s">
        <v>49</v>
      </c>
      <c r="E953" s="72" t="n">
        <v>2.1</v>
      </c>
      <c r="F953" s="73" t="n">
        <v>0.84</v>
      </c>
      <c r="G953" s="74" t="s">
        <v>1009</v>
      </c>
      <c r="I953" s="3"/>
    </row>
    <row r="954" customFormat="false" ht="12.75" hidden="false" customHeight="false" outlineLevel="0" collapsed="false">
      <c r="A954" s="1" t="s">
        <v>1026</v>
      </c>
      <c r="C954" s="70" t="s">
        <v>1034</v>
      </c>
      <c r="D954" s="70" t="s">
        <v>26</v>
      </c>
      <c r="E954" s="72" t="n">
        <v>2.2</v>
      </c>
      <c r="F954" s="73" t="n">
        <v>0.84</v>
      </c>
      <c r="G954" s="74" t="s">
        <v>1009</v>
      </c>
      <c r="I954" s="3"/>
    </row>
    <row r="955" customFormat="false" ht="12.75" hidden="false" customHeight="false" outlineLevel="0" collapsed="false">
      <c r="A955" s="1" t="s">
        <v>1026</v>
      </c>
      <c r="C955" s="70" t="s">
        <v>1035</v>
      </c>
      <c r="D955" s="70" t="s">
        <v>13</v>
      </c>
      <c r="E955" s="72" t="n">
        <v>2.3</v>
      </c>
      <c r="F955" s="73" t="n">
        <v>2.25</v>
      </c>
      <c r="G955" s="74" t="s">
        <v>1009</v>
      </c>
      <c r="I955" s="3"/>
    </row>
    <row r="956" customFormat="false" ht="12.75" hidden="false" customHeight="false" outlineLevel="0" collapsed="false">
      <c r="A956" s="1" t="s">
        <v>1026</v>
      </c>
      <c r="C956" s="70" t="s">
        <v>1036</v>
      </c>
      <c r="D956" s="70" t="s">
        <v>13</v>
      </c>
      <c r="E956" s="72" t="n">
        <v>2.3</v>
      </c>
      <c r="F956" s="73" t="n">
        <v>1.16</v>
      </c>
      <c r="G956" s="74" t="s">
        <v>1009</v>
      </c>
      <c r="I956" s="3"/>
    </row>
    <row r="957" customFormat="false" ht="12.75" hidden="false" customHeight="false" outlineLevel="0" collapsed="false">
      <c r="A957" s="1" t="s">
        <v>1026</v>
      </c>
      <c r="C957" s="70" t="s">
        <v>1037</v>
      </c>
      <c r="D957" s="70" t="s">
        <v>13</v>
      </c>
      <c r="E957" s="72" t="n">
        <v>2.3</v>
      </c>
      <c r="F957" s="73" t="n">
        <v>2.49</v>
      </c>
      <c r="G957" s="74" t="s">
        <v>1009</v>
      </c>
      <c r="I957" s="3"/>
    </row>
    <row r="958" customFormat="false" ht="12.75" hidden="false" customHeight="false" outlineLevel="0" collapsed="false">
      <c r="A958" s="1" t="s">
        <v>1026</v>
      </c>
      <c r="C958" s="70" t="s">
        <v>1038</v>
      </c>
      <c r="D958" s="70" t="s">
        <v>13</v>
      </c>
      <c r="E958" s="72" t="n">
        <v>2.4</v>
      </c>
      <c r="F958" s="73" t="n">
        <v>1.09</v>
      </c>
      <c r="G958" s="74" t="s">
        <v>1009</v>
      </c>
      <c r="I958" s="3"/>
    </row>
    <row r="959" customFormat="false" ht="12.75" hidden="false" customHeight="false" outlineLevel="0" collapsed="false">
      <c r="A959" s="1" t="s">
        <v>1026</v>
      </c>
      <c r="C959" s="70" t="s">
        <v>1039</v>
      </c>
      <c r="D959" s="70" t="s">
        <v>13</v>
      </c>
      <c r="E959" s="72" t="n">
        <v>2.5</v>
      </c>
      <c r="F959" s="73" t="n">
        <v>1.19</v>
      </c>
      <c r="G959" s="74" t="s">
        <v>1009</v>
      </c>
      <c r="I959" s="3"/>
    </row>
    <row r="961" customFormat="false" ht="18" hidden="false" customHeight="false" outlineLevel="0" collapsed="false">
      <c r="C961" s="15" t="s">
        <v>1040</v>
      </c>
      <c r="D961" s="45" t="s">
        <v>1</v>
      </c>
    </row>
    <row r="962" customFormat="false" ht="12.75" hidden="false" customHeight="false" outlineLevel="0" collapsed="false">
      <c r="A962" s="1" t="s">
        <v>1041</v>
      </c>
      <c r="C962" s="70" t="s">
        <v>1042</v>
      </c>
      <c r="D962" s="70" t="s">
        <v>13</v>
      </c>
      <c r="E962" s="72" t="n">
        <v>2.2</v>
      </c>
      <c r="F962" s="73" t="n">
        <v>38</v>
      </c>
      <c r="G962" s="74" t="s">
        <v>1009</v>
      </c>
    </row>
    <row r="963" customFormat="false" ht="12.75" hidden="false" customHeight="false" outlineLevel="0" collapsed="false">
      <c r="A963" s="1" t="s">
        <v>1041</v>
      </c>
      <c r="C963" s="70" t="s">
        <v>1043</v>
      </c>
      <c r="D963" s="70" t="s">
        <v>13</v>
      </c>
      <c r="E963" s="72" t="n">
        <v>2.2</v>
      </c>
      <c r="F963" s="73" t="n">
        <v>53</v>
      </c>
      <c r="G963" s="74" t="s">
        <v>1009</v>
      </c>
    </row>
    <row r="964" customFormat="false" ht="12.75" hidden="false" customHeight="false" outlineLevel="0" collapsed="false">
      <c r="A964" s="1" t="s">
        <v>1041</v>
      </c>
      <c r="C964" s="70" t="s">
        <v>1044</v>
      </c>
      <c r="D964" s="70" t="s">
        <v>13</v>
      </c>
      <c r="E964" s="72" t="n">
        <v>2.2</v>
      </c>
      <c r="F964" s="73" t="n">
        <v>57</v>
      </c>
      <c r="G964" s="74" t="s">
        <v>1009</v>
      </c>
    </row>
    <row r="965" customFormat="false" ht="12.75" hidden="false" customHeight="false" outlineLevel="0" collapsed="false">
      <c r="A965" s="1" t="s">
        <v>1041</v>
      </c>
      <c r="C965" s="70" t="s">
        <v>1045</v>
      </c>
      <c r="D965" s="70" t="s">
        <v>13</v>
      </c>
      <c r="E965" s="72" t="n">
        <v>2.5</v>
      </c>
      <c r="F965" s="73" t="n">
        <v>28</v>
      </c>
      <c r="G965" s="74" t="s">
        <v>1009</v>
      </c>
    </row>
    <row r="966" customFormat="false" ht="12.75" hidden="false" customHeight="false" outlineLevel="0" collapsed="false">
      <c r="A966" s="1" t="s">
        <v>1041</v>
      </c>
      <c r="C966" s="70" t="s">
        <v>1046</v>
      </c>
      <c r="D966" s="70" t="s">
        <v>13</v>
      </c>
      <c r="E966" s="72" t="n">
        <v>104</v>
      </c>
      <c r="F966" s="73" t="n">
        <v>40</v>
      </c>
      <c r="G966" s="74" t="s">
        <v>1009</v>
      </c>
    </row>
    <row r="968" customFormat="false" ht="18" hidden="false" customHeight="false" outlineLevel="0" collapsed="false">
      <c r="C968" s="15" t="s">
        <v>1047</v>
      </c>
      <c r="D968" s="45" t="s">
        <v>1</v>
      </c>
      <c r="I968" s="3"/>
    </row>
    <row r="969" customFormat="false" ht="12.75" hidden="false" customHeight="false" outlineLevel="0" collapsed="false">
      <c r="A969" s="1" t="s">
        <v>1048</v>
      </c>
      <c r="C969" s="27" t="s">
        <v>1049</v>
      </c>
      <c r="D969" s="27" t="s">
        <v>13</v>
      </c>
      <c r="E969" s="28"/>
      <c r="F969" s="29"/>
      <c r="G969" s="27"/>
      <c r="H969" s="30" t="s">
        <v>61</v>
      </c>
      <c r="I969" s="31" t="n">
        <v>0.52</v>
      </c>
      <c r="J969" s="30" t="s">
        <v>1009</v>
      </c>
    </row>
    <row r="970" customFormat="false" ht="12.75" hidden="false" customHeight="false" outlineLevel="0" collapsed="false">
      <c r="A970" s="1" t="s">
        <v>1048</v>
      </c>
      <c r="C970" s="27" t="s">
        <v>1050</v>
      </c>
      <c r="D970" s="27" t="s">
        <v>13</v>
      </c>
      <c r="E970" s="28"/>
      <c r="F970" s="29"/>
      <c r="G970" s="27"/>
      <c r="H970" s="30" t="s">
        <v>61</v>
      </c>
      <c r="I970" s="31" t="n">
        <v>0.8</v>
      </c>
      <c r="J970" s="30" t="s">
        <v>1009</v>
      </c>
    </row>
    <row r="971" customFormat="false" ht="12.75" hidden="false" customHeight="false" outlineLevel="0" collapsed="false">
      <c r="A971" s="1" t="s">
        <v>1048</v>
      </c>
      <c r="C971" s="27" t="s">
        <v>1051</v>
      </c>
      <c r="D971" s="27" t="s">
        <v>13</v>
      </c>
      <c r="E971" s="28"/>
      <c r="F971" s="29"/>
      <c r="G971" s="27"/>
      <c r="H971" s="30" t="s">
        <v>61</v>
      </c>
      <c r="I971" s="31" t="n">
        <v>0.35</v>
      </c>
      <c r="J971" s="30" t="s">
        <v>1009</v>
      </c>
    </row>
    <row r="972" customFormat="false" ht="12.75" hidden="false" customHeight="false" outlineLevel="0" collapsed="false">
      <c r="A972" s="1" t="s">
        <v>1048</v>
      </c>
      <c r="C972" s="27" t="s">
        <v>1052</v>
      </c>
      <c r="D972" s="27" t="s">
        <v>70</v>
      </c>
      <c r="E972" s="28"/>
      <c r="F972" s="29"/>
      <c r="G972" s="27"/>
      <c r="H972" s="30" t="s">
        <v>61</v>
      </c>
      <c r="I972" s="31" t="n">
        <v>0.31</v>
      </c>
      <c r="J972" s="30" t="s">
        <v>1009</v>
      </c>
    </row>
    <row r="973" customFormat="false" ht="12.75" hidden="false" customHeight="false" outlineLevel="0" collapsed="false">
      <c r="A973" s="1" t="s">
        <v>1048</v>
      </c>
      <c r="C973" s="27" t="s">
        <v>1053</v>
      </c>
      <c r="D973" s="27" t="s">
        <v>49</v>
      </c>
      <c r="E973" s="28"/>
      <c r="F973" s="29"/>
      <c r="G973" s="27"/>
      <c r="H973" s="30" t="s">
        <v>61</v>
      </c>
      <c r="I973" s="31" t="n">
        <v>0.3</v>
      </c>
      <c r="J973" s="30" t="s">
        <v>1009</v>
      </c>
    </row>
    <row r="974" customFormat="false" ht="12.75" hidden="false" customHeight="false" outlineLevel="0" collapsed="false">
      <c r="A974" s="1" t="s">
        <v>1048</v>
      </c>
      <c r="C974" s="27" t="s">
        <v>1054</v>
      </c>
      <c r="D974" s="27" t="s">
        <v>16</v>
      </c>
      <c r="E974" s="28"/>
      <c r="F974" s="29"/>
      <c r="G974" s="27"/>
      <c r="H974" s="30" t="s">
        <v>61</v>
      </c>
      <c r="I974" s="31" t="n">
        <v>0.31</v>
      </c>
      <c r="J974" s="30" t="s">
        <v>1009</v>
      </c>
    </row>
    <row r="975" customFormat="false" ht="12.75" hidden="false" customHeight="false" outlineLevel="0" collapsed="false">
      <c r="A975" s="1" t="s">
        <v>1048</v>
      </c>
      <c r="C975" s="27" t="s">
        <v>1055</v>
      </c>
      <c r="D975" s="27" t="s">
        <v>13</v>
      </c>
      <c r="E975" s="28"/>
      <c r="F975" s="29"/>
      <c r="G975" s="27"/>
      <c r="H975" s="30" t="s">
        <v>61</v>
      </c>
      <c r="I975" s="31" t="n">
        <v>0.31</v>
      </c>
      <c r="J975" s="30" t="s">
        <v>1009</v>
      </c>
    </row>
    <row r="976" customFormat="false" ht="12.75" hidden="false" customHeight="false" outlineLevel="0" collapsed="false">
      <c r="A976" s="1" t="s">
        <v>1048</v>
      </c>
      <c r="C976" s="27" t="s">
        <v>1056</v>
      </c>
      <c r="D976" s="27" t="s">
        <v>13</v>
      </c>
      <c r="E976" s="28"/>
      <c r="F976" s="29"/>
      <c r="G976" s="27"/>
      <c r="H976" s="30" t="s">
        <v>61</v>
      </c>
      <c r="I976" s="31" t="n">
        <v>0.38</v>
      </c>
      <c r="J976" s="30" t="s">
        <v>1009</v>
      </c>
    </row>
    <row r="977" customFormat="false" ht="12.75" hidden="false" customHeight="false" outlineLevel="0" collapsed="false">
      <c r="A977" s="1" t="s">
        <v>1048</v>
      </c>
      <c r="C977" s="27" t="s">
        <v>1057</v>
      </c>
      <c r="D977" s="27" t="s">
        <v>13</v>
      </c>
      <c r="E977" s="28"/>
      <c r="F977" s="29"/>
      <c r="G977" s="27"/>
      <c r="H977" s="30" t="s">
        <v>61</v>
      </c>
      <c r="I977" s="31" t="n">
        <v>0.34</v>
      </c>
      <c r="J977" s="30" t="s">
        <v>1009</v>
      </c>
    </row>
    <row r="978" customFormat="false" ht="12.75" hidden="false" customHeight="false" outlineLevel="0" collapsed="false">
      <c r="A978" s="1" t="s">
        <v>1048</v>
      </c>
      <c r="C978" s="27" t="s">
        <v>1058</v>
      </c>
      <c r="D978" s="27" t="s">
        <v>13</v>
      </c>
      <c r="E978" s="28"/>
      <c r="F978" s="29"/>
      <c r="G978" s="27"/>
      <c r="H978" s="30" t="s">
        <v>168</v>
      </c>
      <c r="I978" s="31" t="n">
        <v>0.46</v>
      </c>
      <c r="J978" s="30" t="s">
        <v>1009</v>
      </c>
    </row>
    <row r="979" customFormat="false" ht="12.75" hidden="false" customHeight="false" outlineLevel="0" collapsed="false">
      <c r="A979" s="1" t="s">
        <v>1059</v>
      </c>
      <c r="C979" s="27" t="s">
        <v>1060</v>
      </c>
      <c r="D979" s="27" t="s">
        <v>13</v>
      </c>
      <c r="E979" s="28"/>
      <c r="F979" s="29"/>
      <c r="G979" s="27"/>
      <c r="H979" s="30" t="s">
        <v>61</v>
      </c>
      <c r="I979" s="31" t="n">
        <v>1.39</v>
      </c>
      <c r="J979" s="30" t="s">
        <v>1009</v>
      </c>
    </row>
    <row r="980" customFormat="false" ht="12.75" hidden="false" customHeight="false" outlineLevel="0" collapsed="false">
      <c r="A980" s="1" t="s">
        <v>1059</v>
      </c>
      <c r="C980" s="27" t="s">
        <v>1061</v>
      </c>
      <c r="D980" s="27" t="s">
        <v>13</v>
      </c>
      <c r="E980" s="28"/>
      <c r="F980" s="29"/>
      <c r="G980" s="27"/>
      <c r="H980" s="30" t="s">
        <v>61</v>
      </c>
      <c r="I980" s="31" t="n">
        <v>1.86</v>
      </c>
      <c r="J980" s="30" t="s">
        <v>1009</v>
      </c>
    </row>
    <row r="981" customFormat="false" ht="12.75" hidden="false" customHeight="false" outlineLevel="0" collapsed="false">
      <c r="A981" s="1" t="s">
        <v>1059</v>
      </c>
      <c r="C981" s="27" t="s">
        <v>1062</v>
      </c>
      <c r="D981" s="27" t="s">
        <v>13</v>
      </c>
      <c r="E981" s="28"/>
      <c r="F981" s="29"/>
      <c r="G981" s="27"/>
      <c r="H981" s="30" t="s">
        <v>61</v>
      </c>
      <c r="I981" s="31" t="n">
        <v>0.89</v>
      </c>
      <c r="J981" s="30" t="s">
        <v>1009</v>
      </c>
    </row>
    <row r="982" customFormat="false" ht="12.75" hidden="false" customHeight="false" outlineLevel="0" collapsed="false">
      <c r="A982" s="1" t="s">
        <v>1059</v>
      </c>
      <c r="C982" s="27" t="s">
        <v>1063</v>
      </c>
      <c r="D982" s="27" t="s">
        <v>13</v>
      </c>
      <c r="E982" s="28"/>
      <c r="F982" s="29"/>
      <c r="G982" s="27"/>
      <c r="H982" s="30" t="s">
        <v>168</v>
      </c>
      <c r="I982" s="31" t="n">
        <v>0.66</v>
      </c>
      <c r="J982" s="30" t="s">
        <v>1009</v>
      </c>
    </row>
    <row r="984" customFormat="false" ht="18" hidden="false" customHeight="false" outlineLevel="0" collapsed="false">
      <c r="C984" s="15" t="s">
        <v>1064</v>
      </c>
      <c r="D984" s="45" t="s">
        <v>1</v>
      </c>
      <c r="I984" s="3"/>
    </row>
    <row r="985" customFormat="false" ht="12.75" hidden="false" customHeight="false" outlineLevel="0" collapsed="false">
      <c r="A985" s="1" t="s">
        <v>1065</v>
      </c>
      <c r="C985" s="27" t="s">
        <v>1066</v>
      </c>
      <c r="D985" s="27" t="s">
        <v>13</v>
      </c>
      <c r="E985" s="28"/>
      <c r="F985" s="29"/>
      <c r="G985" s="27"/>
      <c r="H985" s="30" t="s">
        <v>61</v>
      </c>
      <c r="I985" s="31" t="n">
        <v>2.69</v>
      </c>
      <c r="J985" s="30" t="s">
        <v>1067</v>
      </c>
    </row>
    <row r="986" customFormat="false" ht="12.75" hidden="false" customHeight="false" outlineLevel="0" collapsed="false">
      <c r="A986" s="1" t="s">
        <v>1068</v>
      </c>
      <c r="C986" s="27" t="s">
        <v>1069</v>
      </c>
      <c r="D986" s="27" t="s">
        <v>18</v>
      </c>
      <c r="E986" s="28"/>
      <c r="F986" s="29"/>
      <c r="G986" s="27"/>
      <c r="H986" s="30" t="s">
        <v>61</v>
      </c>
      <c r="I986" s="31" t="n">
        <v>0.69</v>
      </c>
      <c r="J986" s="30" t="s">
        <v>1067</v>
      </c>
    </row>
    <row r="987" customFormat="false" ht="12.75" hidden="false" customHeight="false" outlineLevel="0" collapsed="false">
      <c r="A987" s="1" t="s">
        <v>1068</v>
      </c>
      <c r="C987" s="27" t="s">
        <v>1070</v>
      </c>
      <c r="D987" s="27" t="s">
        <v>13</v>
      </c>
      <c r="E987" s="28"/>
      <c r="F987" s="29"/>
      <c r="G987" s="27"/>
      <c r="H987" s="30" t="s">
        <v>61</v>
      </c>
      <c r="I987" s="31" t="n">
        <v>1.27</v>
      </c>
      <c r="J987" s="30" t="s">
        <v>1067</v>
      </c>
    </row>
    <row r="988" customFormat="false" ht="12.75" hidden="false" customHeight="false" outlineLevel="0" collapsed="false">
      <c r="A988" s="1" t="s">
        <v>1068</v>
      </c>
      <c r="C988" s="27" t="s">
        <v>1071</v>
      </c>
      <c r="D988" s="27" t="s">
        <v>49</v>
      </c>
      <c r="E988" s="28"/>
      <c r="F988" s="29"/>
      <c r="G988" s="27"/>
      <c r="H988" s="30" t="s">
        <v>61</v>
      </c>
      <c r="I988" s="31" t="n">
        <v>0.67</v>
      </c>
      <c r="J988" s="30" t="s">
        <v>1067</v>
      </c>
    </row>
    <row r="989" customFormat="false" ht="12.75" hidden="false" customHeight="false" outlineLevel="0" collapsed="false">
      <c r="A989" s="1" t="s">
        <v>1068</v>
      </c>
      <c r="C989" s="27" t="s">
        <v>1072</v>
      </c>
      <c r="D989" s="27" t="s">
        <v>13</v>
      </c>
      <c r="E989" s="28"/>
      <c r="F989" s="29"/>
      <c r="G989" s="27"/>
      <c r="H989" s="30" t="s">
        <v>61</v>
      </c>
      <c r="I989" s="31" t="n">
        <v>1.18</v>
      </c>
      <c r="J989" s="30" t="s">
        <v>1067</v>
      </c>
    </row>
    <row r="990" customFormat="false" ht="12.75" hidden="false" customHeight="false" outlineLevel="0" collapsed="false">
      <c r="A990" s="1" t="s">
        <v>1068</v>
      </c>
      <c r="C990" s="27" t="s">
        <v>1073</v>
      </c>
      <c r="D990" s="27" t="s">
        <v>13</v>
      </c>
      <c r="E990" s="28"/>
      <c r="F990" s="29"/>
      <c r="G990" s="27"/>
      <c r="H990" s="30" t="s">
        <v>61</v>
      </c>
      <c r="I990" s="31" t="n">
        <v>0.59</v>
      </c>
      <c r="J990" s="30" t="s">
        <v>1067</v>
      </c>
    </row>
    <row r="991" customFormat="false" ht="12.75" hidden="false" customHeight="false" outlineLevel="0" collapsed="false">
      <c r="A991" s="1" t="s">
        <v>1068</v>
      </c>
      <c r="C991" s="27" t="s">
        <v>1074</v>
      </c>
      <c r="D991" s="27" t="s">
        <v>20</v>
      </c>
      <c r="E991" s="28"/>
      <c r="F991" s="29"/>
      <c r="G991" s="27"/>
      <c r="H991" s="30" t="s">
        <v>61</v>
      </c>
      <c r="I991" s="31" t="n">
        <v>0.57</v>
      </c>
      <c r="J991" s="30" t="s">
        <v>1067</v>
      </c>
    </row>
    <row r="992" customFormat="false" ht="12.75" hidden="false" customHeight="false" outlineLevel="0" collapsed="false">
      <c r="A992" s="1" t="s">
        <v>1068</v>
      </c>
      <c r="C992" s="27" t="s">
        <v>1075</v>
      </c>
      <c r="D992" s="27" t="s">
        <v>26</v>
      </c>
      <c r="E992" s="28"/>
      <c r="F992" s="29"/>
      <c r="G992" s="27"/>
      <c r="H992" s="30" t="s">
        <v>61</v>
      </c>
      <c r="I992" s="31" t="n">
        <v>0.58</v>
      </c>
      <c r="J992" s="30" t="s">
        <v>1067</v>
      </c>
    </row>
    <row r="993" customFormat="false" ht="12.75" hidden="false" customHeight="false" outlineLevel="0" collapsed="false">
      <c r="A993" s="1" t="s">
        <v>1068</v>
      </c>
      <c r="C993" s="27" t="s">
        <v>1076</v>
      </c>
      <c r="D993" s="27" t="s">
        <v>390</v>
      </c>
      <c r="E993" s="28"/>
      <c r="F993" s="29"/>
      <c r="G993" s="27"/>
      <c r="H993" s="30" t="s">
        <v>168</v>
      </c>
      <c r="I993" s="31" t="n">
        <v>0.58</v>
      </c>
      <c r="J993" s="30" t="s">
        <v>1067</v>
      </c>
    </row>
    <row r="994" customFormat="false" ht="12.75" hidden="false" customHeight="false" outlineLevel="0" collapsed="false">
      <c r="A994" s="1" t="s">
        <v>1068</v>
      </c>
      <c r="C994" s="27" t="s">
        <v>1077</v>
      </c>
      <c r="D994" s="27" t="s">
        <v>16</v>
      </c>
      <c r="E994" s="28"/>
      <c r="F994" s="29"/>
      <c r="G994" s="27"/>
      <c r="H994" s="30" t="s">
        <v>168</v>
      </c>
      <c r="I994" s="31" t="n">
        <v>0.58</v>
      </c>
      <c r="J994" s="30" t="s">
        <v>1067</v>
      </c>
    </row>
    <row r="995" customFormat="false" ht="12.75" hidden="false" customHeight="false" outlineLevel="0" collapsed="false">
      <c r="A995" s="1" t="s">
        <v>1068</v>
      </c>
      <c r="C995" s="27" t="s">
        <v>1078</v>
      </c>
      <c r="D995" s="27" t="s">
        <v>13</v>
      </c>
      <c r="E995" s="28"/>
      <c r="F995" s="29"/>
      <c r="G995" s="27"/>
      <c r="H995" s="30" t="s">
        <v>168</v>
      </c>
      <c r="I995" s="31" t="n">
        <v>0.66</v>
      </c>
      <c r="J995" s="30" t="s">
        <v>1067</v>
      </c>
    </row>
    <row r="997" customFormat="false" ht="18" hidden="false" customHeight="false" outlineLevel="0" collapsed="false">
      <c r="C997" s="15" t="s">
        <v>1079</v>
      </c>
      <c r="D997" s="45" t="s">
        <v>1</v>
      </c>
      <c r="I997" s="3"/>
    </row>
    <row r="998" customFormat="false" ht="12.75" hidden="false" customHeight="false" outlineLevel="0" collapsed="false">
      <c r="A998" s="1" t="s">
        <v>1080</v>
      </c>
      <c r="C998" s="27" t="s">
        <v>1081</v>
      </c>
      <c r="D998" s="27" t="s">
        <v>79</v>
      </c>
      <c r="E998" s="27"/>
      <c r="F998" s="31"/>
      <c r="G998" s="27"/>
      <c r="H998" s="30" t="s">
        <v>61</v>
      </c>
      <c r="I998" s="31" t="n">
        <v>2.48</v>
      </c>
      <c r="J998" s="30" t="s">
        <v>1067</v>
      </c>
    </row>
    <row r="999" customFormat="false" ht="12.75" hidden="false" customHeight="false" outlineLevel="0" collapsed="false">
      <c r="A999" s="1" t="s">
        <v>1080</v>
      </c>
      <c r="C999" s="27" t="s">
        <v>1082</v>
      </c>
      <c r="D999" s="27" t="s">
        <v>88</v>
      </c>
      <c r="E999" s="27"/>
      <c r="F999" s="31"/>
      <c r="G999" s="27"/>
      <c r="H999" s="30" t="s">
        <v>61</v>
      </c>
      <c r="I999" s="31" t="n">
        <v>2.08</v>
      </c>
      <c r="J999" s="30" t="s">
        <v>1067</v>
      </c>
    </row>
    <row r="1000" customFormat="false" ht="12.75" hidden="false" customHeight="false" outlineLevel="0" collapsed="false">
      <c r="A1000" s="1" t="s">
        <v>1080</v>
      </c>
      <c r="C1000" s="27" t="s">
        <v>1083</v>
      </c>
      <c r="D1000" s="27" t="s">
        <v>13</v>
      </c>
      <c r="E1000" s="27"/>
      <c r="F1000" s="31"/>
      <c r="G1000" s="27"/>
      <c r="H1000" s="30" t="s">
        <v>61</v>
      </c>
      <c r="I1000" s="31" t="n">
        <v>4.15</v>
      </c>
      <c r="J1000" s="30" t="s">
        <v>1067</v>
      </c>
    </row>
    <row r="1001" customFormat="false" ht="12.75" hidden="false" customHeight="false" outlineLevel="0" collapsed="false">
      <c r="A1001" s="1" t="s">
        <v>1080</v>
      </c>
      <c r="C1001" s="27" t="s">
        <v>1084</v>
      </c>
      <c r="D1001" s="27" t="s">
        <v>13</v>
      </c>
      <c r="E1001" s="27"/>
      <c r="F1001" s="31"/>
      <c r="G1001" s="27"/>
      <c r="H1001" s="30" t="s">
        <v>61</v>
      </c>
      <c r="I1001" s="31" t="n">
        <v>17.9</v>
      </c>
      <c r="J1001" s="30" t="s">
        <v>1067</v>
      </c>
    </row>
    <row r="1002" customFormat="false" ht="12.75" hidden="false" customHeight="false" outlineLevel="0" collapsed="false">
      <c r="A1002" s="1" t="s">
        <v>1080</v>
      </c>
      <c r="C1002" s="27" t="s">
        <v>1085</v>
      </c>
      <c r="D1002" s="27" t="s">
        <v>13</v>
      </c>
      <c r="E1002" s="27"/>
      <c r="F1002" s="31"/>
      <c r="G1002" s="27"/>
      <c r="H1002" s="30" t="s">
        <v>61</v>
      </c>
      <c r="I1002" s="31" t="n">
        <v>2.89</v>
      </c>
      <c r="J1002" s="30" t="s">
        <v>1067</v>
      </c>
    </row>
    <row r="1003" customFormat="false" ht="12.75" hidden="false" customHeight="false" outlineLevel="0" collapsed="false">
      <c r="A1003" s="1" t="s">
        <v>1080</v>
      </c>
      <c r="C1003" s="27" t="s">
        <v>1086</v>
      </c>
      <c r="D1003" s="27" t="s">
        <v>13</v>
      </c>
      <c r="E1003" s="27"/>
      <c r="F1003" s="31"/>
      <c r="G1003" s="27"/>
      <c r="H1003" s="30" t="s">
        <v>61</v>
      </c>
      <c r="I1003" s="31" t="n">
        <v>8.98</v>
      </c>
      <c r="J1003" s="30" t="s">
        <v>1067</v>
      </c>
    </row>
    <row r="1004" customFormat="false" ht="12.75" hidden="false" customHeight="false" outlineLevel="0" collapsed="false">
      <c r="A1004" s="1" t="s">
        <v>1080</v>
      </c>
      <c r="C1004" s="27" t="s">
        <v>1087</v>
      </c>
      <c r="D1004" s="27" t="s">
        <v>13</v>
      </c>
      <c r="E1004" s="27"/>
      <c r="F1004" s="31"/>
      <c r="G1004" s="27"/>
      <c r="H1004" s="30" t="s">
        <v>61</v>
      </c>
      <c r="I1004" s="31" t="n">
        <v>19.8</v>
      </c>
      <c r="J1004" s="30" t="s">
        <v>1067</v>
      </c>
    </row>
    <row r="1005" customFormat="false" ht="12.75" hidden="false" customHeight="false" outlineLevel="0" collapsed="false">
      <c r="A1005" s="1" t="s">
        <v>1080</v>
      </c>
      <c r="C1005" s="27" t="s">
        <v>1088</v>
      </c>
      <c r="D1005" s="27" t="s">
        <v>13</v>
      </c>
      <c r="E1005" s="27"/>
      <c r="F1005" s="31"/>
      <c r="G1005" s="27"/>
      <c r="H1005" s="30" t="s">
        <v>61</v>
      </c>
      <c r="I1005" s="31" t="n">
        <v>5.98</v>
      </c>
      <c r="J1005" s="30" t="s">
        <v>1067</v>
      </c>
    </row>
    <row r="1006" customFormat="false" ht="12.75" hidden="false" customHeight="false" outlineLevel="0" collapsed="false">
      <c r="A1006" s="1" t="s">
        <v>1080</v>
      </c>
      <c r="C1006" s="27" t="s">
        <v>1089</v>
      </c>
      <c r="D1006" s="27" t="s">
        <v>13</v>
      </c>
      <c r="E1006" s="27"/>
      <c r="F1006" s="31"/>
      <c r="G1006" s="27"/>
      <c r="H1006" s="30" t="s">
        <v>61</v>
      </c>
      <c r="I1006" s="31" t="n">
        <v>2.95</v>
      </c>
      <c r="J1006" s="30" t="s">
        <v>1067</v>
      </c>
    </row>
    <row r="1007" customFormat="false" ht="12.75" hidden="false" customHeight="false" outlineLevel="0" collapsed="false">
      <c r="A1007" s="1" t="s">
        <v>1080</v>
      </c>
      <c r="C1007" s="27" t="s">
        <v>1090</v>
      </c>
      <c r="D1007" s="27" t="s">
        <v>13</v>
      </c>
      <c r="E1007" s="27"/>
      <c r="F1007" s="31"/>
      <c r="G1007" s="27"/>
      <c r="H1007" s="30" t="s">
        <v>61</v>
      </c>
      <c r="I1007" s="31" t="n">
        <v>8.73</v>
      </c>
      <c r="J1007" s="30" t="s">
        <v>1067</v>
      </c>
    </row>
    <row r="1008" customFormat="false" ht="12.75" hidden="false" customHeight="false" outlineLevel="0" collapsed="false">
      <c r="A1008" s="1" t="s">
        <v>1080</v>
      </c>
      <c r="C1008" s="27" t="s">
        <v>1091</v>
      </c>
      <c r="D1008" s="27" t="s">
        <v>13</v>
      </c>
      <c r="E1008" s="27"/>
      <c r="F1008" s="31"/>
      <c r="G1008" s="27"/>
      <c r="H1008" s="30" t="s">
        <v>61</v>
      </c>
      <c r="I1008" s="31" t="n">
        <v>4.98</v>
      </c>
      <c r="J1008" s="30" t="s">
        <v>1067</v>
      </c>
    </row>
    <row r="1009" customFormat="false" ht="12.75" hidden="false" customHeight="false" outlineLevel="0" collapsed="false">
      <c r="A1009" s="1" t="s">
        <v>1080</v>
      </c>
      <c r="C1009" s="27" t="s">
        <v>1092</v>
      </c>
      <c r="D1009" s="27" t="s">
        <v>13</v>
      </c>
      <c r="E1009" s="27"/>
      <c r="F1009" s="31"/>
      <c r="G1009" s="27"/>
      <c r="H1009" s="30" t="s">
        <v>61</v>
      </c>
      <c r="I1009" s="31" t="n">
        <v>7.48</v>
      </c>
      <c r="J1009" s="30" t="s">
        <v>1067</v>
      </c>
    </row>
    <row r="1010" customFormat="false" ht="12.75" hidden="false" customHeight="false" outlineLevel="0" collapsed="false">
      <c r="A1010" s="1" t="s">
        <v>1080</v>
      </c>
      <c r="C1010" s="27" t="s">
        <v>1093</v>
      </c>
      <c r="D1010" s="27" t="s">
        <v>193</v>
      </c>
      <c r="E1010" s="27"/>
      <c r="F1010" s="31"/>
      <c r="G1010" s="27"/>
      <c r="H1010" s="30" t="s">
        <v>61</v>
      </c>
      <c r="I1010" s="31" t="n">
        <v>2.25</v>
      </c>
      <c r="J1010" s="30" t="s">
        <v>1067</v>
      </c>
    </row>
    <row r="1011" customFormat="false" ht="12.75" hidden="false" customHeight="false" outlineLevel="0" collapsed="false">
      <c r="A1011" s="1" t="s">
        <v>1080</v>
      </c>
      <c r="C1011" s="27" t="s">
        <v>1094</v>
      </c>
      <c r="D1011" s="27" t="s">
        <v>13</v>
      </c>
      <c r="E1011" s="27"/>
      <c r="F1011" s="31"/>
      <c r="G1011" s="27"/>
      <c r="H1011" s="30" t="s">
        <v>61</v>
      </c>
      <c r="I1011" s="31" t="n">
        <v>9.98</v>
      </c>
      <c r="J1011" s="30" t="s">
        <v>1067</v>
      </c>
    </row>
    <row r="1012" customFormat="false" ht="12.75" hidden="false" customHeight="false" outlineLevel="0" collapsed="false">
      <c r="A1012" s="1" t="s">
        <v>1095</v>
      </c>
      <c r="C1012" s="27" t="s">
        <v>1096</v>
      </c>
      <c r="D1012" s="27" t="s">
        <v>13</v>
      </c>
      <c r="E1012" s="27"/>
      <c r="F1012" s="31"/>
      <c r="G1012" s="27"/>
      <c r="H1012" s="30" t="s">
        <v>61</v>
      </c>
      <c r="I1012" s="31" t="n">
        <v>5.82</v>
      </c>
      <c r="J1012" s="30" t="s">
        <v>1067</v>
      </c>
    </row>
    <row r="1013" customFormat="false" ht="12.75" hidden="false" customHeight="false" outlineLevel="0" collapsed="false">
      <c r="A1013" s="1" t="s">
        <v>1095</v>
      </c>
      <c r="C1013" s="27" t="s">
        <v>1097</v>
      </c>
      <c r="D1013" s="27" t="s">
        <v>13</v>
      </c>
      <c r="E1013" s="27"/>
      <c r="F1013" s="31"/>
      <c r="G1013" s="27"/>
      <c r="H1013" s="30" t="s">
        <v>61</v>
      </c>
      <c r="I1013" s="31" t="n">
        <v>20</v>
      </c>
      <c r="J1013" s="30" t="s">
        <v>1067</v>
      </c>
    </row>
    <row r="1014" customFormat="false" ht="12.75" hidden="false" customHeight="false" outlineLevel="0" collapsed="false">
      <c r="A1014" s="1" t="s">
        <v>1095</v>
      </c>
      <c r="C1014" s="27" t="s">
        <v>1098</v>
      </c>
      <c r="D1014" s="27" t="s">
        <v>13</v>
      </c>
      <c r="E1014" s="27"/>
      <c r="F1014" s="31"/>
      <c r="G1014" s="27"/>
      <c r="H1014" s="30" t="s">
        <v>61</v>
      </c>
      <c r="I1014" s="31" t="n">
        <v>4.98</v>
      </c>
      <c r="J1014" s="30" t="s">
        <v>1067</v>
      </c>
    </row>
    <row r="1015" customFormat="false" ht="12.75" hidden="false" customHeight="false" outlineLevel="0" collapsed="false">
      <c r="A1015" s="1" t="s">
        <v>1095</v>
      </c>
      <c r="C1015" s="27" t="s">
        <v>1099</v>
      </c>
      <c r="D1015" s="27" t="s">
        <v>13</v>
      </c>
      <c r="E1015" s="27"/>
      <c r="F1015" s="31"/>
      <c r="G1015" s="27"/>
      <c r="H1015" s="30" t="s">
        <v>61</v>
      </c>
      <c r="I1015" s="31" t="n">
        <v>5.9</v>
      </c>
      <c r="J1015" s="30" t="s">
        <v>1067</v>
      </c>
    </row>
    <row r="1016" customFormat="false" ht="12.75" hidden="false" customHeight="false" outlineLevel="0" collapsed="false">
      <c r="A1016" s="1" t="s">
        <v>1095</v>
      </c>
      <c r="C1016" s="27" t="s">
        <v>1100</v>
      </c>
      <c r="D1016" s="27" t="s">
        <v>13</v>
      </c>
      <c r="E1016" s="27"/>
      <c r="F1016" s="31"/>
      <c r="G1016" s="27"/>
      <c r="H1016" s="30" t="s">
        <v>61</v>
      </c>
      <c r="I1016" s="31" t="n">
        <v>8.15</v>
      </c>
      <c r="J1016" s="30" t="s">
        <v>1067</v>
      </c>
    </row>
    <row r="1017" customFormat="false" ht="12.75" hidden="false" customHeight="false" outlineLevel="0" collapsed="false">
      <c r="A1017" s="1" t="s">
        <v>1095</v>
      </c>
      <c r="C1017" s="27" t="s">
        <v>1101</v>
      </c>
      <c r="D1017" s="27" t="s">
        <v>193</v>
      </c>
      <c r="E1017" s="27"/>
      <c r="F1017" s="31"/>
      <c r="G1017" s="27"/>
      <c r="H1017" s="30" t="s">
        <v>168</v>
      </c>
      <c r="I1017" s="31" t="n">
        <v>0.65</v>
      </c>
      <c r="J1017" s="30" t="s">
        <v>1067</v>
      </c>
    </row>
    <row r="1018" customFormat="false" ht="12.75" hidden="false" customHeight="false" outlineLevel="0" collapsed="false">
      <c r="A1018" s="1" t="s">
        <v>1095</v>
      </c>
      <c r="C1018" s="27" t="s">
        <v>1102</v>
      </c>
      <c r="D1018" s="27" t="s">
        <v>88</v>
      </c>
      <c r="E1018" s="27"/>
      <c r="F1018" s="31"/>
      <c r="G1018" s="27"/>
      <c r="H1018" s="30" t="s">
        <v>168</v>
      </c>
      <c r="I1018" s="31" t="n">
        <v>0.65</v>
      </c>
      <c r="J1018" s="30" t="s">
        <v>1067</v>
      </c>
    </row>
    <row r="1019" customFormat="false" ht="12.75" hidden="false" customHeight="false" outlineLevel="0" collapsed="false">
      <c r="A1019" s="1" t="s">
        <v>1095</v>
      </c>
      <c r="C1019" s="27" t="s">
        <v>1103</v>
      </c>
      <c r="D1019" s="27" t="s">
        <v>20</v>
      </c>
      <c r="E1019" s="27"/>
      <c r="F1019" s="31"/>
      <c r="G1019" s="27"/>
      <c r="H1019" s="30" t="s">
        <v>168</v>
      </c>
      <c r="I1019" s="31" t="n">
        <v>0.65</v>
      </c>
      <c r="J1019" s="30" t="s">
        <v>1067</v>
      </c>
    </row>
    <row r="1020" customFormat="false" ht="12.75" hidden="false" customHeight="false" outlineLevel="0" collapsed="false">
      <c r="A1020" s="1" t="s">
        <v>1095</v>
      </c>
      <c r="C1020" s="27" t="s">
        <v>1104</v>
      </c>
      <c r="D1020" s="27" t="s">
        <v>334</v>
      </c>
      <c r="E1020" s="27"/>
      <c r="F1020" s="31"/>
      <c r="G1020" s="27"/>
      <c r="H1020" s="30" t="s">
        <v>168</v>
      </c>
      <c r="I1020" s="31" t="n">
        <v>0.63</v>
      </c>
      <c r="J1020" s="30" t="s">
        <v>1067</v>
      </c>
    </row>
    <row r="1021" customFormat="false" ht="12.75" hidden="false" customHeight="false" outlineLevel="0" collapsed="false">
      <c r="A1021" s="1" t="s">
        <v>1095</v>
      </c>
      <c r="C1021" s="27" t="s">
        <v>1105</v>
      </c>
      <c r="D1021" s="27" t="s">
        <v>13</v>
      </c>
      <c r="E1021" s="27"/>
      <c r="F1021" s="31"/>
      <c r="G1021" s="27"/>
      <c r="H1021" s="30" t="s">
        <v>168</v>
      </c>
      <c r="I1021" s="31" t="n">
        <v>3.9</v>
      </c>
      <c r="J1021" s="30" t="s">
        <v>1067</v>
      </c>
    </row>
    <row r="1022" customFormat="false" ht="12.75" hidden="false" customHeight="false" outlineLevel="0" collapsed="false">
      <c r="A1022" s="1" t="s">
        <v>1095</v>
      </c>
      <c r="C1022" s="27" t="s">
        <v>1106</v>
      </c>
      <c r="D1022" s="27" t="s">
        <v>728</v>
      </c>
      <c r="E1022" s="27"/>
      <c r="F1022" s="31"/>
      <c r="G1022" s="27"/>
      <c r="H1022" s="30" t="s">
        <v>168</v>
      </c>
      <c r="I1022" s="31" t="n">
        <v>0.63</v>
      </c>
      <c r="J1022" s="30" t="s">
        <v>1067</v>
      </c>
    </row>
    <row r="1023" customFormat="false" ht="12.75" hidden="false" customHeight="false" outlineLevel="0" collapsed="false">
      <c r="A1023" s="1" t="s">
        <v>1095</v>
      </c>
      <c r="C1023" s="27" t="s">
        <v>1107</v>
      </c>
      <c r="D1023" s="27" t="s">
        <v>13</v>
      </c>
      <c r="E1023" s="27"/>
      <c r="F1023" s="31"/>
      <c r="G1023" s="27"/>
      <c r="H1023" s="30" t="s">
        <v>168</v>
      </c>
      <c r="I1023" s="31" t="n">
        <v>0.65</v>
      </c>
      <c r="J1023" s="30" t="s">
        <v>1067</v>
      </c>
    </row>
    <row r="1024" customFormat="false" ht="12.75" hidden="false" customHeight="false" outlineLevel="0" collapsed="false">
      <c r="A1024" s="1" t="s">
        <v>1095</v>
      </c>
      <c r="C1024" s="27" t="s">
        <v>1108</v>
      </c>
      <c r="D1024" s="27" t="s">
        <v>13</v>
      </c>
      <c r="E1024" s="27"/>
      <c r="F1024" s="31"/>
      <c r="G1024" s="27"/>
      <c r="H1024" s="30" t="s">
        <v>168</v>
      </c>
      <c r="I1024" s="31" t="n">
        <v>2.48</v>
      </c>
      <c r="J1024" s="30" t="s">
        <v>1067</v>
      </c>
    </row>
    <row r="1025" customFormat="false" ht="12.75" hidden="false" customHeight="false" outlineLevel="0" collapsed="false">
      <c r="A1025" s="1" t="s">
        <v>1095</v>
      </c>
      <c r="C1025" s="27" t="s">
        <v>1109</v>
      </c>
      <c r="D1025" s="27" t="s">
        <v>390</v>
      </c>
      <c r="E1025" s="27"/>
      <c r="F1025" s="31"/>
      <c r="G1025" s="27"/>
      <c r="H1025" s="30" t="s">
        <v>168</v>
      </c>
      <c r="I1025" s="31" t="n">
        <v>0.64</v>
      </c>
      <c r="J1025" s="30" t="s">
        <v>1067</v>
      </c>
    </row>
    <row r="1026" customFormat="false" ht="12.75" hidden="false" customHeight="false" outlineLevel="0" collapsed="false">
      <c r="A1026" s="1" t="s">
        <v>1095</v>
      </c>
      <c r="C1026" s="27" t="s">
        <v>1110</v>
      </c>
      <c r="D1026" s="27" t="s">
        <v>16</v>
      </c>
      <c r="E1026" s="27"/>
      <c r="F1026" s="31"/>
      <c r="G1026" s="27"/>
      <c r="H1026" s="30" t="s">
        <v>168</v>
      </c>
      <c r="I1026" s="31" t="n">
        <v>0.63</v>
      </c>
      <c r="J1026" s="30" t="s">
        <v>1067</v>
      </c>
    </row>
    <row r="1027" customFormat="false" ht="12.75" hidden="false" customHeight="false" outlineLevel="0" collapsed="false">
      <c r="A1027" s="1" t="s">
        <v>1095</v>
      </c>
      <c r="C1027" s="27" t="s">
        <v>1111</v>
      </c>
      <c r="D1027" s="27" t="s">
        <v>13</v>
      </c>
      <c r="E1027" s="27"/>
      <c r="F1027" s="31"/>
      <c r="G1027" s="27"/>
      <c r="H1027" s="30" t="s">
        <v>168</v>
      </c>
      <c r="I1027" s="31" t="n">
        <v>2.52</v>
      </c>
      <c r="J1027" s="30" t="s">
        <v>1067</v>
      </c>
    </row>
    <row r="1028" customFormat="false" ht="12.75" hidden="false" customHeight="false" outlineLevel="0" collapsed="false">
      <c r="A1028" s="1" t="s">
        <v>1095</v>
      </c>
      <c r="C1028" s="27" t="s">
        <v>1112</v>
      </c>
      <c r="D1028" s="27" t="s">
        <v>13</v>
      </c>
      <c r="E1028" s="27"/>
      <c r="F1028" s="31"/>
      <c r="G1028" s="27"/>
      <c r="H1028" s="30" t="s">
        <v>168</v>
      </c>
      <c r="I1028" s="31" t="n">
        <v>3.32</v>
      </c>
      <c r="J1028" s="30" t="s">
        <v>1067</v>
      </c>
    </row>
    <row r="1029" customFormat="false" ht="12.75" hidden="false" customHeight="false" outlineLevel="0" collapsed="false">
      <c r="A1029" s="1" t="s">
        <v>1095</v>
      </c>
      <c r="C1029" s="27" t="s">
        <v>1113</v>
      </c>
      <c r="D1029" s="27" t="s">
        <v>13</v>
      </c>
      <c r="E1029" s="27"/>
      <c r="F1029" s="31"/>
      <c r="G1029" s="27"/>
      <c r="H1029" s="30" t="s">
        <v>168</v>
      </c>
      <c r="I1029" s="31" t="n">
        <v>3.08</v>
      </c>
      <c r="J1029" s="30" t="s">
        <v>1067</v>
      </c>
    </row>
    <row r="1030" customFormat="false" ht="12.75" hidden="false" customHeight="false" outlineLevel="0" collapsed="false">
      <c r="A1030" s="1" t="s">
        <v>1095</v>
      </c>
      <c r="C1030" s="27" t="s">
        <v>1114</v>
      </c>
      <c r="D1030" s="27" t="s">
        <v>79</v>
      </c>
      <c r="E1030" s="27"/>
      <c r="F1030" s="31"/>
      <c r="G1030" s="27"/>
      <c r="H1030" s="30" t="s">
        <v>168</v>
      </c>
      <c r="I1030" s="31" t="n">
        <v>0.65</v>
      </c>
      <c r="J1030" s="30" t="s">
        <v>1067</v>
      </c>
    </row>
    <row r="1031" customFormat="false" ht="12.75" hidden="false" customHeight="false" outlineLevel="0" collapsed="false">
      <c r="A1031" s="1" t="s">
        <v>1095</v>
      </c>
      <c r="C1031" s="27" t="s">
        <v>1115</v>
      </c>
      <c r="D1031" s="27" t="s">
        <v>13</v>
      </c>
      <c r="E1031" s="27"/>
      <c r="F1031" s="31"/>
      <c r="G1031" s="27"/>
      <c r="H1031" s="30" t="s">
        <v>168</v>
      </c>
      <c r="I1031" s="31" t="n">
        <v>0.65</v>
      </c>
      <c r="J1031" s="30" t="s">
        <v>1067</v>
      </c>
    </row>
    <row r="1032" customFormat="false" ht="12.75" hidden="false" customHeight="false" outlineLevel="0" collapsed="false">
      <c r="A1032" s="1" t="s">
        <v>1095</v>
      </c>
      <c r="C1032" s="27" t="s">
        <v>1116</v>
      </c>
      <c r="D1032" s="27" t="s">
        <v>13</v>
      </c>
      <c r="E1032" s="27"/>
      <c r="F1032" s="31"/>
      <c r="G1032" s="27"/>
      <c r="H1032" s="30" t="s">
        <v>168</v>
      </c>
      <c r="I1032" s="31" t="n">
        <v>3.99</v>
      </c>
      <c r="J1032" s="30" t="s">
        <v>1067</v>
      </c>
    </row>
    <row r="1033" customFormat="false" ht="12.75" hidden="false" customHeight="false" outlineLevel="0" collapsed="false">
      <c r="A1033" s="1" t="s">
        <v>1095</v>
      </c>
      <c r="C1033" s="27" t="s">
        <v>1117</v>
      </c>
      <c r="D1033" s="27" t="s">
        <v>13</v>
      </c>
      <c r="E1033" s="27"/>
      <c r="F1033" s="31"/>
      <c r="G1033" s="27"/>
      <c r="H1033" s="30" t="s">
        <v>168</v>
      </c>
      <c r="I1033" s="31" t="n">
        <v>2.99</v>
      </c>
      <c r="J1033" s="30" t="s">
        <v>1067</v>
      </c>
    </row>
    <row r="1034" customFormat="false" ht="12.75" hidden="false" customHeight="false" outlineLevel="0" collapsed="false">
      <c r="A1034" s="1" t="s">
        <v>1095</v>
      </c>
      <c r="C1034" s="27" t="s">
        <v>1118</v>
      </c>
      <c r="D1034" s="27" t="s">
        <v>13</v>
      </c>
      <c r="E1034" s="27"/>
      <c r="F1034" s="31"/>
      <c r="G1034" s="27"/>
      <c r="H1034" s="30" t="s">
        <v>168</v>
      </c>
      <c r="I1034" s="31" t="n">
        <v>0.55</v>
      </c>
      <c r="J1034" s="30" t="s">
        <v>1067</v>
      </c>
    </row>
    <row r="1035" customFormat="false" ht="12.75" hidden="false" customHeight="false" outlineLevel="0" collapsed="false">
      <c r="A1035" s="1" t="s">
        <v>1095</v>
      </c>
      <c r="C1035" s="27" t="s">
        <v>1119</v>
      </c>
      <c r="D1035" s="27" t="s">
        <v>13</v>
      </c>
      <c r="E1035" s="27"/>
      <c r="F1035" s="31"/>
      <c r="G1035" s="27"/>
      <c r="H1035" s="30" t="s">
        <v>168</v>
      </c>
      <c r="I1035" s="31" t="n">
        <v>3.98</v>
      </c>
      <c r="J1035" s="30" t="s">
        <v>1067</v>
      </c>
    </row>
    <row r="1036" customFormat="false" ht="12.75" hidden="false" customHeight="false" outlineLevel="0" collapsed="false">
      <c r="A1036" s="1" t="s">
        <v>1095</v>
      </c>
      <c r="C1036" s="27" t="s">
        <v>1120</v>
      </c>
      <c r="D1036" s="27" t="s">
        <v>70</v>
      </c>
      <c r="E1036" s="27"/>
      <c r="F1036" s="31"/>
      <c r="G1036" s="27"/>
      <c r="H1036" s="30" t="s">
        <v>168</v>
      </c>
      <c r="I1036" s="31" t="n">
        <v>0.65</v>
      </c>
      <c r="J1036" s="30" t="s">
        <v>1067</v>
      </c>
    </row>
    <row r="1037" customFormat="false" ht="12.75" hidden="false" customHeight="false" outlineLevel="0" collapsed="false">
      <c r="A1037" s="1" t="s">
        <v>1095</v>
      </c>
      <c r="C1037" s="27" t="s">
        <v>1121</v>
      </c>
      <c r="D1037" s="27" t="s">
        <v>26</v>
      </c>
      <c r="E1037" s="27"/>
      <c r="F1037" s="31"/>
      <c r="G1037" s="27"/>
      <c r="H1037" s="30" t="s">
        <v>168</v>
      </c>
      <c r="I1037" s="31" t="n">
        <v>0.65</v>
      </c>
      <c r="J1037" s="30" t="s">
        <v>1067</v>
      </c>
    </row>
    <row r="1038" customFormat="false" ht="12.75" hidden="false" customHeight="false" outlineLevel="0" collapsed="false">
      <c r="A1038" s="1" t="s">
        <v>1095</v>
      </c>
      <c r="C1038" s="27" t="s">
        <v>1122</v>
      </c>
      <c r="D1038" s="27" t="s">
        <v>13</v>
      </c>
      <c r="E1038" s="27"/>
      <c r="F1038" s="31"/>
      <c r="G1038" s="27"/>
      <c r="H1038" s="30" t="s">
        <v>168</v>
      </c>
      <c r="I1038" s="31" t="n">
        <v>7.42</v>
      </c>
      <c r="J1038" s="30" t="s">
        <v>1067</v>
      </c>
    </row>
    <row r="1039" customFormat="false" ht="12.75" hidden="false" customHeight="false" outlineLevel="0" collapsed="false">
      <c r="A1039" s="1" t="s">
        <v>1095</v>
      </c>
      <c r="C1039" s="27" t="s">
        <v>1123</v>
      </c>
      <c r="D1039" s="27" t="s">
        <v>274</v>
      </c>
      <c r="E1039" s="27"/>
      <c r="F1039" s="31"/>
      <c r="G1039" s="27"/>
      <c r="H1039" s="30" t="s">
        <v>168</v>
      </c>
      <c r="I1039" s="31" t="n">
        <v>0.65</v>
      </c>
      <c r="J1039" s="30" t="s">
        <v>1067</v>
      </c>
    </row>
    <row r="1041" customFormat="false" ht="18" hidden="false" customHeight="false" outlineLevel="0" collapsed="false">
      <c r="C1041" s="15" t="s">
        <v>1124</v>
      </c>
      <c r="D1041" s="45" t="s">
        <v>1</v>
      </c>
    </row>
    <row r="1042" customFormat="false" ht="12.75" hidden="false" customHeight="false" outlineLevel="0" collapsed="false">
      <c r="A1042" s="1" t="s">
        <v>1125</v>
      </c>
      <c r="C1042" s="27" t="s">
        <v>1126</v>
      </c>
      <c r="D1042" s="27" t="s">
        <v>1127</v>
      </c>
      <c r="E1042" s="27"/>
      <c r="F1042" s="29"/>
      <c r="G1042" s="27"/>
      <c r="H1042" s="30" t="s">
        <v>61</v>
      </c>
      <c r="I1042" s="44"/>
      <c r="J1042" s="30" t="s">
        <v>1067</v>
      </c>
    </row>
    <row r="1043" customFormat="false" ht="12.75" hidden="false" customHeight="false" outlineLevel="0" collapsed="false">
      <c r="A1043" s="1" t="s">
        <v>1125</v>
      </c>
      <c r="C1043" s="27" t="s">
        <v>1128</v>
      </c>
      <c r="D1043" s="27" t="s">
        <v>1129</v>
      </c>
      <c r="E1043" s="27"/>
      <c r="F1043" s="29"/>
      <c r="G1043" s="27"/>
      <c r="H1043" s="30" t="s">
        <v>61</v>
      </c>
      <c r="I1043" s="44"/>
      <c r="J1043" s="30" t="s">
        <v>1067</v>
      </c>
    </row>
    <row r="1044" customFormat="false" ht="12.75" hidden="false" customHeight="false" outlineLevel="0" collapsed="false">
      <c r="A1044" s="1" t="s">
        <v>1125</v>
      </c>
      <c r="C1044" s="27" t="s">
        <v>1130</v>
      </c>
      <c r="D1044" s="27" t="s">
        <v>1131</v>
      </c>
      <c r="E1044" s="27"/>
      <c r="F1044" s="29"/>
      <c r="G1044" s="27"/>
      <c r="H1044" s="30" t="s">
        <v>61</v>
      </c>
      <c r="I1044" s="44"/>
      <c r="J1044" s="30" t="s">
        <v>1067</v>
      </c>
    </row>
    <row r="1045" customFormat="false" ht="12.75" hidden="false" customHeight="false" outlineLevel="0" collapsed="false">
      <c r="A1045" s="1" t="s">
        <v>1125</v>
      </c>
      <c r="C1045" s="27" t="s">
        <v>1132</v>
      </c>
      <c r="D1045" s="27" t="s">
        <v>1133</v>
      </c>
      <c r="E1045" s="27"/>
      <c r="F1045" s="29"/>
      <c r="G1045" s="27"/>
      <c r="H1045" s="30" t="s">
        <v>61</v>
      </c>
      <c r="I1045" s="44"/>
      <c r="J1045" s="30" t="s">
        <v>1067</v>
      </c>
    </row>
    <row r="1046" customFormat="false" ht="12.75" hidden="false" customHeight="false" outlineLevel="0" collapsed="false">
      <c r="A1046" s="1" t="s">
        <v>1125</v>
      </c>
      <c r="C1046" s="27" t="s">
        <v>1134</v>
      </c>
      <c r="D1046" s="27" t="s">
        <v>1135</v>
      </c>
      <c r="E1046" s="27"/>
      <c r="F1046" s="29"/>
      <c r="G1046" s="27"/>
      <c r="H1046" s="30" t="s">
        <v>61</v>
      </c>
      <c r="I1046" s="44"/>
      <c r="J1046" s="30" t="s">
        <v>1067</v>
      </c>
    </row>
    <row r="1047" customFormat="false" ht="12.75" hidden="false" customHeight="false" outlineLevel="0" collapsed="false">
      <c r="A1047" s="1" t="s">
        <v>1125</v>
      </c>
      <c r="C1047" s="27" t="s">
        <v>1136</v>
      </c>
      <c r="D1047" s="27" t="s">
        <v>1137</v>
      </c>
      <c r="E1047" s="27"/>
      <c r="F1047" s="29"/>
      <c r="G1047" s="27"/>
      <c r="H1047" s="30" t="s">
        <v>61</v>
      </c>
      <c r="I1047" s="44"/>
      <c r="J1047" s="30" t="s">
        <v>1067</v>
      </c>
    </row>
    <row r="1048" customFormat="false" ht="12.75" hidden="false" customHeight="false" outlineLevel="0" collapsed="false">
      <c r="A1048" s="1" t="s">
        <v>1125</v>
      </c>
      <c r="C1048" s="27" t="s">
        <v>1138</v>
      </c>
      <c r="D1048" s="27" t="s">
        <v>1139</v>
      </c>
      <c r="E1048" s="27"/>
      <c r="F1048" s="29"/>
      <c r="G1048" s="27"/>
      <c r="H1048" s="30" t="s">
        <v>61</v>
      </c>
      <c r="I1048" s="44"/>
      <c r="J1048" s="30" t="s">
        <v>1067</v>
      </c>
    </row>
    <row r="1049" customFormat="false" ht="12.75" hidden="false" customHeight="false" outlineLevel="0" collapsed="false">
      <c r="A1049" s="1" t="s">
        <v>1125</v>
      </c>
      <c r="C1049" s="27" t="s">
        <v>1140</v>
      </c>
      <c r="D1049" s="27" t="s">
        <v>1141</v>
      </c>
      <c r="E1049" s="27"/>
      <c r="F1049" s="29"/>
      <c r="G1049" s="27"/>
      <c r="H1049" s="30" t="s">
        <v>61</v>
      </c>
      <c r="I1049" s="44"/>
      <c r="J1049" s="30" t="s">
        <v>1067</v>
      </c>
    </row>
    <row r="1050" customFormat="false" ht="12.75" hidden="false" customHeight="false" outlineLevel="0" collapsed="false">
      <c r="A1050" s="1" t="s">
        <v>1125</v>
      </c>
      <c r="C1050" s="27" t="s">
        <v>1142</v>
      </c>
      <c r="D1050" s="27" t="s">
        <v>1143</v>
      </c>
      <c r="E1050" s="27"/>
      <c r="F1050" s="29"/>
      <c r="G1050" s="27"/>
      <c r="H1050" s="30" t="s">
        <v>61</v>
      </c>
      <c r="I1050" s="44"/>
      <c r="J1050" s="30" t="s">
        <v>1067</v>
      </c>
    </row>
    <row r="1051" customFormat="false" ht="12.75" hidden="false" customHeight="false" outlineLevel="0" collapsed="false">
      <c r="A1051" s="1" t="s">
        <v>1125</v>
      </c>
      <c r="C1051" s="27" t="s">
        <v>1144</v>
      </c>
      <c r="D1051" s="27" t="s">
        <v>1145</v>
      </c>
      <c r="E1051" s="27"/>
      <c r="F1051" s="29"/>
      <c r="G1051" s="27"/>
      <c r="H1051" s="30" t="s">
        <v>61</v>
      </c>
      <c r="I1051" s="44"/>
      <c r="J1051" s="30" t="s">
        <v>1067</v>
      </c>
    </row>
    <row r="1052" customFormat="false" ht="12.75" hidden="false" customHeight="false" outlineLevel="0" collapsed="false">
      <c r="A1052" s="1" t="s">
        <v>1125</v>
      </c>
      <c r="C1052" s="27" t="s">
        <v>1146</v>
      </c>
      <c r="D1052" s="27" t="s">
        <v>1147</v>
      </c>
      <c r="E1052" s="27"/>
      <c r="F1052" s="29"/>
      <c r="G1052" s="27"/>
      <c r="H1052" s="30" t="s">
        <v>168</v>
      </c>
      <c r="I1052" s="44"/>
      <c r="J1052" s="30" t="s">
        <v>1067</v>
      </c>
    </row>
    <row r="1053" customFormat="false" ht="12.75" hidden="false" customHeight="false" outlineLevel="0" collapsed="false">
      <c r="A1053" s="1" t="s">
        <v>1125</v>
      </c>
      <c r="C1053" s="27" t="s">
        <v>1148</v>
      </c>
      <c r="D1053" s="27" t="s">
        <v>1149</v>
      </c>
      <c r="E1053" s="27"/>
      <c r="F1053" s="29"/>
      <c r="G1053" s="27"/>
      <c r="H1053" s="30" t="s">
        <v>168</v>
      </c>
      <c r="I1053" s="44"/>
      <c r="J1053" s="30" t="s">
        <v>1067</v>
      </c>
    </row>
    <row r="1055" customFormat="false" ht="18" hidden="false" customHeight="false" outlineLevel="0" collapsed="false">
      <c r="C1055" s="15" t="s">
        <v>1150</v>
      </c>
      <c r="D1055" s="45" t="s">
        <v>1</v>
      </c>
    </row>
    <row r="1056" customFormat="false" ht="12.75" hidden="false" customHeight="false" outlineLevel="0" collapsed="false">
      <c r="A1056" s="1" t="s">
        <v>1151</v>
      </c>
      <c r="C1056" s="19" t="s">
        <v>1152</v>
      </c>
      <c r="D1056" s="19" t="s">
        <v>61</v>
      </c>
      <c r="E1056" s="20" t="s">
        <v>1153</v>
      </c>
      <c r="F1056" s="21"/>
      <c r="G1056" s="24" t="s">
        <v>1067</v>
      </c>
      <c r="I1056" s="3"/>
    </row>
    <row r="1057" customFormat="false" ht="12.75" hidden="false" customHeight="false" outlineLevel="0" collapsed="false">
      <c r="A1057" s="1" t="s">
        <v>1151</v>
      </c>
      <c r="C1057" s="19" t="s">
        <v>1154</v>
      </c>
      <c r="D1057" s="19" t="s">
        <v>168</v>
      </c>
      <c r="E1057" s="20" t="s">
        <v>1155</v>
      </c>
      <c r="F1057" s="21"/>
      <c r="G1057" s="24" t="s">
        <v>1067</v>
      </c>
      <c r="I1057" s="3"/>
    </row>
    <row r="1058" customFormat="false" ht="12.75" hidden="false" customHeight="false" outlineLevel="0" collapsed="false">
      <c r="A1058" s="1" t="s">
        <v>1151</v>
      </c>
      <c r="C1058" s="19" t="s">
        <v>1156</v>
      </c>
      <c r="D1058" s="19" t="s">
        <v>168</v>
      </c>
      <c r="E1058" s="20" t="s">
        <v>1153</v>
      </c>
      <c r="F1058" s="21"/>
      <c r="G1058" s="24" t="s">
        <v>1067</v>
      </c>
      <c r="I1058" s="3"/>
    </row>
    <row r="1060" customFormat="false" ht="18" hidden="false" customHeight="false" outlineLevel="0" collapsed="false">
      <c r="C1060" s="15" t="s">
        <v>1157</v>
      </c>
      <c r="D1060" s="45" t="s">
        <v>1</v>
      </c>
      <c r="I1060" s="3"/>
    </row>
    <row r="1061" customFormat="false" ht="12.75" hidden="false" customHeight="false" outlineLevel="0" collapsed="false">
      <c r="A1061" s="1" t="s">
        <v>1158</v>
      </c>
      <c r="C1061" s="70" t="s">
        <v>1159</v>
      </c>
      <c r="D1061" s="70" t="s">
        <v>13</v>
      </c>
      <c r="E1061" s="72" t="n">
        <v>1.6</v>
      </c>
      <c r="F1061" s="73" t="n">
        <v>0.55</v>
      </c>
      <c r="G1061" s="74" t="s">
        <v>1160</v>
      </c>
      <c r="I1061" s="3"/>
    </row>
    <row r="1062" customFormat="false" ht="12.75" hidden="false" customHeight="false" outlineLevel="0" collapsed="false">
      <c r="A1062" s="1" t="s">
        <v>1158</v>
      </c>
      <c r="C1062" s="70" t="s">
        <v>1161</v>
      </c>
      <c r="D1062" s="70" t="s">
        <v>16</v>
      </c>
      <c r="E1062" s="72" t="n">
        <v>2</v>
      </c>
      <c r="F1062" s="73" t="n">
        <v>0.49</v>
      </c>
      <c r="G1062" s="74" t="s">
        <v>1160</v>
      </c>
      <c r="I1062" s="3"/>
    </row>
    <row r="1063" customFormat="false" ht="12.75" hidden="false" customHeight="false" outlineLevel="0" collapsed="false">
      <c r="A1063" s="1" t="s">
        <v>1158</v>
      </c>
      <c r="C1063" s="70" t="s">
        <v>1162</v>
      </c>
      <c r="D1063" s="70" t="s">
        <v>49</v>
      </c>
      <c r="E1063" s="72" t="n">
        <v>2.1</v>
      </c>
      <c r="F1063" s="73" t="n">
        <v>0.48</v>
      </c>
      <c r="G1063" s="74" t="s">
        <v>1160</v>
      </c>
      <c r="I1063" s="3"/>
    </row>
    <row r="1064" customFormat="false" ht="12.75" hidden="false" customHeight="false" outlineLevel="0" collapsed="false">
      <c r="A1064" s="1" t="s">
        <v>1158</v>
      </c>
      <c r="C1064" s="70" t="s">
        <v>1163</v>
      </c>
      <c r="D1064" s="70" t="s">
        <v>22</v>
      </c>
      <c r="E1064" s="72" t="n">
        <v>2.3</v>
      </c>
      <c r="F1064" s="73" t="n">
        <v>0.5</v>
      </c>
      <c r="G1064" s="74" t="s">
        <v>1160</v>
      </c>
      <c r="I1064" s="3"/>
    </row>
    <row r="1065" customFormat="false" ht="12.75" hidden="false" customHeight="false" outlineLevel="0" collapsed="false">
      <c r="A1065" s="1" t="s">
        <v>1158</v>
      </c>
      <c r="C1065" s="70" t="s">
        <v>1164</v>
      </c>
      <c r="D1065" s="70"/>
      <c r="E1065" s="72" t="n">
        <v>2.3</v>
      </c>
      <c r="F1065" s="73" t="n">
        <v>0.14</v>
      </c>
      <c r="G1065" s="74" t="s">
        <v>1160</v>
      </c>
      <c r="I1065" s="3"/>
    </row>
    <row r="1066" customFormat="false" ht="12.75" hidden="false" customHeight="false" outlineLevel="0" collapsed="false">
      <c r="A1066" s="1" t="s">
        <v>1158</v>
      </c>
      <c r="C1066" s="70" t="s">
        <v>1165</v>
      </c>
      <c r="D1066" s="70" t="s">
        <v>49</v>
      </c>
      <c r="E1066" s="72" t="n">
        <v>2.3</v>
      </c>
      <c r="F1066" s="73" t="n">
        <v>0.21</v>
      </c>
      <c r="G1066" s="74" t="s">
        <v>1160</v>
      </c>
      <c r="I1066" s="3"/>
    </row>
    <row r="1067" customFormat="false" ht="12.75" hidden="false" customHeight="false" outlineLevel="0" collapsed="false">
      <c r="A1067" s="1" t="s">
        <v>1158</v>
      </c>
      <c r="C1067" s="70" t="s">
        <v>1166</v>
      </c>
      <c r="D1067" s="70" t="s">
        <v>20</v>
      </c>
      <c r="E1067" s="72" t="n">
        <v>2.4</v>
      </c>
      <c r="F1067" s="73" t="n">
        <v>0.12</v>
      </c>
      <c r="G1067" s="74" t="s">
        <v>1160</v>
      </c>
      <c r="I1067" s="3"/>
    </row>
    <row r="1068" customFormat="false" ht="12.75" hidden="false" customHeight="false" outlineLevel="0" collapsed="false">
      <c r="A1068" s="1" t="s">
        <v>1158</v>
      </c>
      <c r="C1068" s="70" t="s">
        <v>1167</v>
      </c>
      <c r="D1068" s="70" t="s">
        <v>24</v>
      </c>
      <c r="E1068" s="72" t="n">
        <v>2.4</v>
      </c>
      <c r="F1068" s="73" t="n">
        <v>0.12</v>
      </c>
      <c r="G1068" s="74" t="s">
        <v>1160</v>
      </c>
      <c r="I1068" s="3"/>
    </row>
    <row r="1069" customFormat="false" ht="12.75" hidden="false" customHeight="false" outlineLevel="0" collapsed="false">
      <c r="A1069" s="1" t="s">
        <v>1158</v>
      </c>
      <c r="C1069" s="70" t="s">
        <v>1168</v>
      </c>
      <c r="D1069" s="70" t="s">
        <v>22</v>
      </c>
      <c r="E1069" s="72" t="n">
        <v>2.5</v>
      </c>
      <c r="F1069" s="73" t="n">
        <v>0.13</v>
      </c>
      <c r="G1069" s="74" t="s">
        <v>1160</v>
      </c>
      <c r="I1069" s="3"/>
    </row>
    <row r="1070" customFormat="false" ht="12.75" hidden="false" customHeight="false" outlineLevel="0" collapsed="false">
      <c r="A1070" s="1" t="s">
        <v>1169</v>
      </c>
      <c r="C1070" s="70" t="s">
        <v>1170</v>
      </c>
      <c r="D1070" s="70" t="s">
        <v>13</v>
      </c>
      <c r="E1070" s="72" t="n">
        <v>1.6</v>
      </c>
      <c r="F1070" s="73" t="n">
        <v>0.75</v>
      </c>
      <c r="G1070" s="74" t="s">
        <v>1160</v>
      </c>
      <c r="I1070" s="3"/>
    </row>
    <row r="1071" customFormat="false" ht="12.75" hidden="false" customHeight="false" outlineLevel="0" collapsed="false">
      <c r="A1071" s="1" t="s">
        <v>1169</v>
      </c>
      <c r="C1071" s="70" t="s">
        <v>1171</v>
      </c>
      <c r="D1071" s="70" t="s">
        <v>13</v>
      </c>
      <c r="E1071" s="72" t="n">
        <v>1.9</v>
      </c>
      <c r="F1071" s="73" t="n">
        <v>0.33</v>
      </c>
      <c r="G1071" s="74" t="s">
        <v>1160</v>
      </c>
      <c r="I1071" s="3"/>
    </row>
    <row r="1072" customFormat="false" ht="12.75" hidden="false" customHeight="false" outlineLevel="0" collapsed="false">
      <c r="A1072" s="1" t="s">
        <v>1169</v>
      </c>
      <c r="C1072" s="70" t="s">
        <v>1172</v>
      </c>
      <c r="D1072" s="70" t="s">
        <v>13</v>
      </c>
      <c r="E1072" s="72" t="n">
        <v>2</v>
      </c>
      <c r="F1072" s="73" t="n">
        <v>0.24</v>
      </c>
      <c r="G1072" s="74" t="s">
        <v>1160</v>
      </c>
      <c r="I1072" s="3"/>
    </row>
    <row r="1073" customFormat="false" ht="12.75" hidden="false" customHeight="false" outlineLevel="0" collapsed="false">
      <c r="A1073" s="1" t="s">
        <v>1169</v>
      </c>
      <c r="C1073" s="70" t="s">
        <v>1173</v>
      </c>
      <c r="D1073" s="70" t="s">
        <v>647</v>
      </c>
      <c r="E1073" s="72" t="n">
        <v>2.3</v>
      </c>
      <c r="F1073" s="73" t="n">
        <v>0.64</v>
      </c>
      <c r="G1073" s="74" t="s">
        <v>1160</v>
      </c>
      <c r="I1073" s="3"/>
    </row>
    <row r="1074" customFormat="false" ht="12.75" hidden="false" customHeight="false" outlineLevel="0" collapsed="false">
      <c r="G1074" s="3"/>
    </row>
    <row r="1075" customFormat="false" ht="18" hidden="false" customHeight="false" outlineLevel="0" collapsed="false">
      <c r="C1075" s="15" t="s">
        <v>1174</v>
      </c>
      <c r="D1075" s="45" t="s">
        <v>1</v>
      </c>
    </row>
    <row r="1076" customFormat="false" ht="12.75" hidden="false" customHeight="false" outlineLevel="0" collapsed="false">
      <c r="A1076" s="1" t="s">
        <v>1175</v>
      </c>
      <c r="C1076" s="70" t="s">
        <v>1176</v>
      </c>
      <c r="D1076" s="70" t="s">
        <v>13</v>
      </c>
      <c r="E1076" s="72" t="n">
        <v>1.9</v>
      </c>
      <c r="F1076" s="73" t="n">
        <v>690</v>
      </c>
      <c r="G1076" s="74" t="s">
        <v>1160</v>
      </c>
    </row>
    <row r="1077" customFormat="false" ht="12.75" hidden="false" customHeight="false" outlineLevel="0" collapsed="false">
      <c r="A1077" s="1" t="s">
        <v>1175</v>
      </c>
      <c r="C1077" s="70" t="s">
        <v>1177</v>
      </c>
      <c r="D1077" s="70" t="s">
        <v>13</v>
      </c>
      <c r="E1077" s="72" t="n">
        <v>2.5</v>
      </c>
      <c r="F1077" s="73" t="n">
        <v>420</v>
      </c>
      <c r="G1077" s="74" t="s">
        <v>1160</v>
      </c>
    </row>
    <row r="1078" customFormat="false" ht="12.75" hidden="false" customHeight="false" outlineLevel="0" collapsed="false">
      <c r="A1078" s="1" t="s">
        <v>1175</v>
      </c>
      <c r="C1078" s="70" t="s">
        <v>1178</v>
      </c>
      <c r="D1078" s="70" t="s">
        <v>13</v>
      </c>
      <c r="E1078" s="72" t="n">
        <v>2.5</v>
      </c>
      <c r="F1078" s="73" t="n">
        <v>360</v>
      </c>
      <c r="G1078" s="74" t="s">
        <v>1160</v>
      </c>
    </row>
    <row r="1080" customFormat="false" ht="18" hidden="false" customHeight="false" outlineLevel="0" collapsed="false">
      <c r="C1080" s="15" t="s">
        <v>1179</v>
      </c>
      <c r="D1080" s="45" t="s">
        <v>1</v>
      </c>
    </row>
    <row r="1081" customFormat="false" ht="12.75" hidden="false" customHeight="false" outlineLevel="0" collapsed="false">
      <c r="A1081" s="1" t="s">
        <v>1180</v>
      </c>
      <c r="C1081" s="70" t="s">
        <v>1181</v>
      </c>
      <c r="D1081" s="70" t="s">
        <v>13</v>
      </c>
      <c r="E1081" s="72" t="n">
        <v>1.7</v>
      </c>
      <c r="F1081" s="73"/>
      <c r="G1081" s="74" t="s">
        <v>1160</v>
      </c>
    </row>
    <row r="1082" customFormat="false" ht="12.75" hidden="false" customHeight="false" outlineLevel="0" collapsed="false">
      <c r="A1082" s="1" t="s">
        <v>1180</v>
      </c>
      <c r="C1082" s="70" t="s">
        <v>1182</v>
      </c>
      <c r="D1082" s="70" t="s">
        <v>13</v>
      </c>
      <c r="E1082" s="72" t="n">
        <v>2.2</v>
      </c>
      <c r="F1082" s="73"/>
      <c r="G1082" s="74" t="s">
        <v>1160</v>
      </c>
    </row>
    <row r="1083" customFormat="false" ht="12.75" hidden="false" customHeight="false" outlineLevel="0" collapsed="false">
      <c r="A1083" s="1" t="s">
        <v>1180</v>
      </c>
      <c r="C1083" s="70" t="s">
        <v>1183</v>
      </c>
      <c r="D1083" s="70" t="s">
        <v>13</v>
      </c>
      <c r="E1083" s="72" t="n">
        <v>2.3</v>
      </c>
      <c r="F1083" s="73"/>
      <c r="G1083" s="74" t="s">
        <v>1160</v>
      </c>
    </row>
    <row r="1085" customFormat="false" ht="18" hidden="false" customHeight="false" outlineLevel="0" collapsed="false">
      <c r="C1085" s="15" t="s">
        <v>1184</v>
      </c>
      <c r="D1085" s="45" t="s">
        <v>1</v>
      </c>
    </row>
    <row r="1086" customFormat="false" ht="12.75" hidden="false" customHeight="false" outlineLevel="0" collapsed="false">
      <c r="A1086" s="1" t="s">
        <v>1185</v>
      </c>
      <c r="C1086" s="70" t="s">
        <v>1186</v>
      </c>
      <c r="D1086" s="70"/>
      <c r="E1086" s="72" t="n">
        <v>1.5</v>
      </c>
      <c r="F1086" s="73" t="n">
        <v>60</v>
      </c>
      <c r="G1086" s="74"/>
    </row>
    <row r="1087" customFormat="false" ht="12.75" hidden="false" customHeight="false" outlineLevel="0" collapsed="false">
      <c r="A1087" s="1" t="s">
        <v>1185</v>
      </c>
      <c r="C1087" s="70" t="s">
        <v>1187</v>
      </c>
      <c r="D1087" s="70"/>
      <c r="E1087" s="72" t="n">
        <v>1.8</v>
      </c>
      <c r="F1087" s="73" t="s">
        <v>602</v>
      </c>
      <c r="G1087" s="74"/>
    </row>
    <row r="1088" customFormat="false" ht="12.75" hidden="false" customHeight="false" outlineLevel="0" collapsed="false">
      <c r="A1088" s="1" t="s">
        <v>1185</v>
      </c>
      <c r="C1088" s="70" t="s">
        <v>1188</v>
      </c>
      <c r="D1088" s="70"/>
      <c r="E1088" s="72" t="n">
        <v>1.9</v>
      </c>
      <c r="F1088" s="73" t="n">
        <v>35</v>
      </c>
      <c r="G1088" s="74"/>
    </row>
    <row r="1089" customFormat="false" ht="12.75" hidden="false" customHeight="false" outlineLevel="0" collapsed="false">
      <c r="A1089" s="1" t="s">
        <v>1185</v>
      </c>
      <c r="C1089" s="70" t="s">
        <v>1189</v>
      </c>
      <c r="D1089" s="70"/>
      <c r="E1089" s="72" t="n">
        <v>2</v>
      </c>
      <c r="F1089" s="73" t="s">
        <v>602</v>
      </c>
      <c r="G1089" s="74"/>
    </row>
    <row r="1090" customFormat="false" ht="12.75" hidden="false" customHeight="false" outlineLevel="0" collapsed="false">
      <c r="A1090" s="1" t="s">
        <v>1185</v>
      </c>
      <c r="C1090" s="70" t="s">
        <v>1190</v>
      </c>
      <c r="D1090" s="70"/>
      <c r="E1090" s="72" t="n">
        <v>2</v>
      </c>
      <c r="F1090" s="73" t="n">
        <v>50</v>
      </c>
      <c r="G1090" s="74"/>
    </row>
    <row r="1091" customFormat="false" ht="12.75" hidden="false" customHeight="false" outlineLevel="0" collapsed="false">
      <c r="A1091" s="1" t="s">
        <v>1185</v>
      </c>
      <c r="C1091" s="70" t="s">
        <v>1191</v>
      </c>
      <c r="D1091" s="70"/>
      <c r="E1091" s="72" t="n">
        <v>2.1</v>
      </c>
      <c r="F1091" s="73" t="n">
        <v>50</v>
      </c>
      <c r="G1091" s="74"/>
    </row>
    <row r="1092" customFormat="false" ht="12.75" hidden="false" customHeight="false" outlineLevel="0" collapsed="false">
      <c r="A1092" s="1" t="s">
        <v>1185</v>
      </c>
      <c r="C1092" s="70" t="s">
        <v>1192</v>
      </c>
      <c r="D1092" s="70"/>
      <c r="E1092" s="72" t="n">
        <v>2.3</v>
      </c>
      <c r="F1092" s="73" t="s">
        <v>602</v>
      </c>
      <c r="G1092" s="74"/>
    </row>
    <row r="1093" customFormat="false" ht="12.75" hidden="false" customHeight="false" outlineLevel="0" collapsed="false">
      <c r="A1093" s="1" t="s">
        <v>1185</v>
      </c>
      <c r="C1093" s="70" t="s">
        <v>1193</v>
      </c>
      <c r="D1093" s="70"/>
      <c r="E1093" s="72" t="n">
        <v>2.4</v>
      </c>
      <c r="F1093" s="73" t="s">
        <v>1194</v>
      </c>
      <c r="G1093" s="74"/>
    </row>
    <row r="1094" customFormat="false" ht="12.75" hidden="false" customHeight="false" outlineLevel="0" collapsed="false">
      <c r="A1094" s="1" t="s">
        <v>1195</v>
      </c>
      <c r="C1094" s="70" t="s">
        <v>1186</v>
      </c>
      <c r="D1094" s="70"/>
      <c r="E1094" s="72" t="n">
        <v>1.8</v>
      </c>
      <c r="F1094" s="73" t="n">
        <v>60</v>
      </c>
      <c r="G1094" s="74"/>
    </row>
    <row r="1096" customFormat="false" ht="18" hidden="false" customHeight="false" outlineLevel="0" collapsed="false">
      <c r="C1096" s="15" t="s">
        <v>1196</v>
      </c>
      <c r="D1096" s="45" t="s">
        <v>1</v>
      </c>
      <c r="I1096" s="3"/>
    </row>
    <row r="1097" customFormat="false" ht="12.75" hidden="false" customHeight="false" outlineLevel="0" collapsed="false">
      <c r="A1097" s="1" t="s">
        <v>1197</v>
      </c>
      <c r="C1097" s="27" t="s">
        <v>1198</v>
      </c>
      <c r="D1097" s="27" t="s">
        <v>49</v>
      </c>
      <c r="E1097" s="28"/>
      <c r="F1097" s="29"/>
      <c r="G1097" s="27"/>
      <c r="H1097" s="30" t="s">
        <v>61</v>
      </c>
      <c r="I1097" s="31" t="n">
        <v>0.58</v>
      </c>
      <c r="J1097" s="30" t="s">
        <v>1160</v>
      </c>
    </row>
    <row r="1098" customFormat="false" ht="12.75" hidden="false" customHeight="false" outlineLevel="0" collapsed="false">
      <c r="A1098" s="1" t="s">
        <v>1197</v>
      </c>
      <c r="C1098" s="27" t="s">
        <v>1199</v>
      </c>
      <c r="D1098" s="27" t="s">
        <v>390</v>
      </c>
      <c r="E1098" s="28"/>
      <c r="F1098" s="29"/>
      <c r="G1098" s="27"/>
      <c r="H1098" s="30" t="s">
        <v>61</v>
      </c>
      <c r="I1098" s="31" t="n">
        <v>0.59</v>
      </c>
      <c r="J1098" s="30" t="s">
        <v>1160</v>
      </c>
    </row>
    <row r="1099" customFormat="false" ht="12.75" hidden="false" customHeight="false" outlineLevel="0" collapsed="false">
      <c r="A1099" s="1" t="s">
        <v>1197</v>
      </c>
      <c r="C1099" s="27" t="s">
        <v>1200</v>
      </c>
      <c r="D1099" s="27" t="s">
        <v>16</v>
      </c>
      <c r="E1099" s="28"/>
      <c r="F1099" s="29"/>
      <c r="G1099" s="27"/>
      <c r="H1099" s="30" t="s">
        <v>61</v>
      </c>
      <c r="I1099" s="31" t="n">
        <v>0.59</v>
      </c>
      <c r="J1099" s="30" t="s">
        <v>1160</v>
      </c>
    </row>
    <row r="1100" customFormat="false" ht="12.75" hidden="false" customHeight="false" outlineLevel="0" collapsed="false">
      <c r="A1100" s="1" t="s">
        <v>1197</v>
      </c>
      <c r="C1100" s="27" t="s">
        <v>1201</v>
      </c>
      <c r="D1100" s="27" t="s">
        <v>70</v>
      </c>
      <c r="E1100" s="28"/>
      <c r="F1100" s="29"/>
      <c r="G1100" s="27"/>
      <c r="H1100" s="30" t="s">
        <v>61</v>
      </c>
      <c r="I1100" s="31" t="n">
        <v>0.59</v>
      </c>
      <c r="J1100" s="30" t="s">
        <v>1160</v>
      </c>
    </row>
    <row r="1101" customFormat="false" ht="12.75" hidden="false" customHeight="false" outlineLevel="0" collapsed="false">
      <c r="A1101" s="1" t="s">
        <v>1197</v>
      </c>
      <c r="C1101" s="27" t="s">
        <v>1202</v>
      </c>
      <c r="D1101" s="27" t="s">
        <v>26</v>
      </c>
      <c r="E1101" s="28"/>
      <c r="F1101" s="29"/>
      <c r="G1101" s="27"/>
      <c r="H1101" s="30" t="s">
        <v>61</v>
      </c>
      <c r="I1101" s="31" t="n">
        <v>0.58</v>
      </c>
      <c r="J1101" s="30" t="s">
        <v>1160</v>
      </c>
    </row>
    <row r="1102" customFormat="false" ht="12.75" hidden="false" customHeight="false" outlineLevel="0" collapsed="false">
      <c r="A1102" s="1" t="s">
        <v>1197</v>
      </c>
      <c r="C1102" s="27" t="s">
        <v>1203</v>
      </c>
      <c r="D1102" s="27" t="s">
        <v>16</v>
      </c>
      <c r="E1102" s="28"/>
      <c r="F1102" s="29"/>
      <c r="G1102" s="27"/>
      <c r="H1102" s="30" t="s">
        <v>168</v>
      </c>
      <c r="I1102" s="31" t="n">
        <v>0.79</v>
      </c>
      <c r="J1102" s="30" t="s">
        <v>1160</v>
      </c>
    </row>
    <row r="1103" customFormat="false" ht="12.75" hidden="false" customHeight="false" outlineLevel="0" collapsed="false">
      <c r="A1103" s="1" t="s">
        <v>1197</v>
      </c>
      <c r="C1103" s="27" t="s">
        <v>1204</v>
      </c>
      <c r="D1103" s="27" t="s">
        <v>24</v>
      </c>
      <c r="E1103" s="28"/>
      <c r="F1103" s="29"/>
      <c r="G1103" s="27"/>
      <c r="H1103" s="30" t="s">
        <v>168</v>
      </c>
      <c r="I1103" s="31" t="n">
        <v>0.58</v>
      </c>
      <c r="J1103" s="30" t="s">
        <v>1160</v>
      </c>
    </row>
    <row r="1104" customFormat="false" ht="12.75" hidden="false" customHeight="false" outlineLevel="0" collapsed="false">
      <c r="A1104" s="1" t="s">
        <v>1197</v>
      </c>
      <c r="C1104" s="27" t="s">
        <v>1205</v>
      </c>
      <c r="D1104" s="27" t="s">
        <v>13</v>
      </c>
      <c r="E1104" s="28"/>
      <c r="F1104" s="29"/>
      <c r="G1104" s="27"/>
      <c r="H1104" s="30" t="s">
        <v>168</v>
      </c>
      <c r="I1104" s="31" t="n">
        <v>0.6</v>
      </c>
      <c r="J1104" s="30" t="s">
        <v>1160</v>
      </c>
    </row>
    <row r="1105" customFormat="false" ht="12.75" hidden="false" customHeight="false" outlineLevel="0" collapsed="false">
      <c r="A1105" s="1" t="s">
        <v>1197</v>
      </c>
      <c r="C1105" s="27" t="s">
        <v>1206</v>
      </c>
      <c r="D1105" s="27" t="s">
        <v>20</v>
      </c>
      <c r="E1105" s="28"/>
      <c r="F1105" s="29"/>
      <c r="G1105" s="27"/>
      <c r="H1105" s="30" t="s">
        <v>168</v>
      </c>
      <c r="I1105" s="31" t="n">
        <v>0.58</v>
      </c>
      <c r="J1105" s="30" t="s">
        <v>1160</v>
      </c>
    </row>
    <row r="1106" customFormat="false" ht="12.75" hidden="false" customHeight="false" outlineLevel="0" collapsed="false">
      <c r="A1106" s="1" t="s">
        <v>1197</v>
      </c>
      <c r="C1106" s="27" t="s">
        <v>1207</v>
      </c>
      <c r="D1106" s="27" t="s">
        <v>13</v>
      </c>
      <c r="E1106" s="28"/>
      <c r="F1106" s="29"/>
      <c r="G1106" s="27"/>
      <c r="H1106" s="30" t="s">
        <v>168</v>
      </c>
      <c r="I1106" s="31" t="n">
        <v>1.79</v>
      </c>
      <c r="J1106" s="30" t="s">
        <v>1160</v>
      </c>
    </row>
    <row r="1107" customFormat="false" ht="12.75" hidden="false" customHeight="false" outlineLevel="0" collapsed="false">
      <c r="A1107" s="1" t="s">
        <v>1197</v>
      </c>
      <c r="C1107" s="27" t="s">
        <v>1208</v>
      </c>
      <c r="D1107" s="27" t="s">
        <v>51</v>
      </c>
      <c r="E1107" s="28"/>
      <c r="F1107" s="29"/>
      <c r="G1107" s="27"/>
      <c r="H1107" s="30" t="s">
        <v>168</v>
      </c>
      <c r="I1107" s="31" t="n">
        <v>0.58</v>
      </c>
      <c r="J1107" s="30" t="s">
        <v>1160</v>
      </c>
    </row>
    <row r="1108" customFormat="false" ht="12.75" hidden="false" customHeight="false" outlineLevel="0" collapsed="false">
      <c r="A1108" s="1" t="s">
        <v>1197</v>
      </c>
      <c r="C1108" s="27" t="s">
        <v>1209</v>
      </c>
      <c r="D1108" s="27" t="s">
        <v>13</v>
      </c>
      <c r="E1108" s="28"/>
      <c r="F1108" s="29"/>
      <c r="G1108" s="27"/>
      <c r="H1108" s="30" t="s">
        <v>168</v>
      </c>
      <c r="I1108" s="31" t="n">
        <v>2.69</v>
      </c>
      <c r="J1108" s="30" t="s">
        <v>1160</v>
      </c>
    </row>
    <row r="1109" customFormat="false" ht="12.75" hidden="false" customHeight="false" outlineLevel="0" collapsed="false">
      <c r="I1109" s="3"/>
    </row>
    <row r="1110" customFormat="false" ht="18" hidden="false" customHeight="false" outlineLevel="0" collapsed="false">
      <c r="C1110" s="52" t="s">
        <v>1210</v>
      </c>
      <c r="D1110" s="11" t="s">
        <v>1</v>
      </c>
      <c r="I1110" s="3"/>
    </row>
    <row r="1111" customFormat="false" ht="12.75" hidden="false" customHeight="false" outlineLevel="0" collapsed="false">
      <c r="A1111" s="1" t="s">
        <v>1211</v>
      </c>
      <c r="C1111" s="27" t="s">
        <v>1212</v>
      </c>
      <c r="D1111" s="27" t="s">
        <v>13</v>
      </c>
      <c r="E1111" s="27"/>
      <c r="F1111" s="31"/>
      <c r="G1111" s="27"/>
      <c r="H1111" s="30" t="s">
        <v>61</v>
      </c>
      <c r="I1111" s="31" t="n">
        <v>10.49</v>
      </c>
      <c r="J1111" s="30" t="s">
        <v>1160</v>
      </c>
    </row>
    <row r="1112" customFormat="false" ht="12.75" hidden="false" customHeight="false" outlineLevel="0" collapsed="false">
      <c r="A1112" s="1" t="s">
        <v>1211</v>
      </c>
      <c r="C1112" s="27" t="s">
        <v>1213</v>
      </c>
      <c r="D1112" s="27" t="s">
        <v>79</v>
      </c>
      <c r="E1112" s="27"/>
      <c r="F1112" s="31"/>
      <c r="G1112" s="27"/>
      <c r="H1112" s="30" t="s">
        <v>61</v>
      </c>
      <c r="I1112" s="31" t="n">
        <v>1.99</v>
      </c>
      <c r="J1112" s="30" t="s">
        <v>1160</v>
      </c>
    </row>
    <row r="1113" customFormat="false" ht="12.75" hidden="false" customHeight="false" outlineLevel="0" collapsed="false">
      <c r="A1113" s="1" t="s">
        <v>1211</v>
      </c>
      <c r="C1113" s="27" t="s">
        <v>1214</v>
      </c>
      <c r="D1113" s="27" t="s">
        <v>88</v>
      </c>
      <c r="E1113" s="27"/>
      <c r="F1113" s="31"/>
      <c r="G1113" s="27"/>
      <c r="H1113" s="30" t="s">
        <v>168</v>
      </c>
      <c r="I1113" s="31" t="n">
        <v>1.95</v>
      </c>
      <c r="J1113" s="30" t="s">
        <v>1160</v>
      </c>
    </row>
    <row r="1114" customFormat="false" ht="12.75" hidden="false" customHeight="false" outlineLevel="0" collapsed="false">
      <c r="A1114" s="1" t="s">
        <v>1215</v>
      </c>
      <c r="C1114" s="27" t="s">
        <v>1216</v>
      </c>
      <c r="D1114" s="27" t="s">
        <v>79</v>
      </c>
      <c r="E1114" s="27"/>
      <c r="F1114" s="31"/>
      <c r="G1114" s="27"/>
      <c r="H1114" s="30" t="s">
        <v>61</v>
      </c>
      <c r="I1114" s="31" t="n">
        <v>3.29</v>
      </c>
      <c r="J1114" s="30" t="s">
        <v>1160</v>
      </c>
    </row>
    <row r="1115" customFormat="false" ht="12.75" hidden="false" customHeight="false" outlineLevel="0" collapsed="false">
      <c r="A1115" s="1" t="s">
        <v>1215</v>
      </c>
      <c r="C1115" s="27" t="s">
        <v>1217</v>
      </c>
      <c r="D1115" s="27" t="s">
        <v>88</v>
      </c>
      <c r="E1115" s="27"/>
      <c r="F1115" s="31"/>
      <c r="G1115" s="27"/>
      <c r="H1115" s="30" t="s">
        <v>61</v>
      </c>
      <c r="I1115" s="31" t="n">
        <v>2.95</v>
      </c>
      <c r="J1115" s="30" t="s">
        <v>1160</v>
      </c>
    </row>
    <row r="1116" customFormat="false" ht="12.75" hidden="false" customHeight="false" outlineLevel="0" collapsed="false">
      <c r="A1116" s="1" t="s">
        <v>1215</v>
      </c>
      <c r="C1116" s="27" t="s">
        <v>1218</v>
      </c>
      <c r="D1116" s="27" t="s">
        <v>13</v>
      </c>
      <c r="E1116" s="27"/>
      <c r="F1116" s="31"/>
      <c r="G1116" s="27"/>
      <c r="H1116" s="30" t="s">
        <v>61</v>
      </c>
      <c r="I1116" s="31" t="n">
        <v>3.99</v>
      </c>
      <c r="J1116" s="30" t="s">
        <v>1160</v>
      </c>
    </row>
    <row r="1117" customFormat="false" ht="12.75" hidden="false" customHeight="false" outlineLevel="0" collapsed="false">
      <c r="A1117" s="1" t="s">
        <v>1215</v>
      </c>
      <c r="C1117" s="27" t="s">
        <v>1219</v>
      </c>
      <c r="D1117" s="27" t="s">
        <v>49</v>
      </c>
      <c r="E1117" s="27"/>
      <c r="F1117" s="31"/>
      <c r="G1117" s="27"/>
      <c r="H1117" s="30" t="s">
        <v>61</v>
      </c>
      <c r="I1117" s="31" t="n">
        <v>2.85</v>
      </c>
      <c r="J1117" s="30" t="s">
        <v>1160</v>
      </c>
    </row>
    <row r="1118" customFormat="false" ht="12.75" hidden="false" customHeight="false" outlineLevel="0" collapsed="false">
      <c r="A1118" s="1" t="s">
        <v>1215</v>
      </c>
      <c r="C1118" s="27" t="s">
        <v>1220</v>
      </c>
      <c r="D1118" s="27" t="s">
        <v>13</v>
      </c>
      <c r="E1118" s="27"/>
      <c r="F1118" s="31"/>
      <c r="G1118" s="27"/>
      <c r="H1118" s="30" t="s">
        <v>61</v>
      </c>
      <c r="I1118" s="31" t="n">
        <v>7.99</v>
      </c>
      <c r="J1118" s="30" t="s">
        <v>1160</v>
      </c>
    </row>
    <row r="1119" customFormat="false" ht="12.75" hidden="false" customHeight="false" outlineLevel="0" collapsed="false">
      <c r="A1119" s="1" t="s">
        <v>1215</v>
      </c>
      <c r="C1119" s="27" t="s">
        <v>1221</v>
      </c>
      <c r="D1119" s="27" t="s">
        <v>13</v>
      </c>
      <c r="E1119" s="27"/>
      <c r="F1119" s="31"/>
      <c r="G1119" s="27"/>
      <c r="H1119" s="30" t="s">
        <v>61</v>
      </c>
      <c r="I1119" s="31" t="n">
        <v>21.65</v>
      </c>
      <c r="J1119" s="30" t="s">
        <v>1160</v>
      </c>
    </row>
    <row r="1120" customFormat="false" ht="12.75" hidden="false" customHeight="false" outlineLevel="0" collapsed="false">
      <c r="A1120" s="1" t="s">
        <v>1215</v>
      </c>
      <c r="C1120" s="27" t="s">
        <v>1222</v>
      </c>
      <c r="D1120" s="27" t="s">
        <v>13</v>
      </c>
      <c r="E1120" s="27"/>
      <c r="F1120" s="31"/>
      <c r="G1120" s="27"/>
      <c r="H1120" s="30" t="s">
        <v>61</v>
      </c>
      <c r="I1120" s="31" t="n">
        <v>18.9</v>
      </c>
      <c r="J1120" s="30" t="s">
        <v>1160</v>
      </c>
    </row>
    <row r="1121" customFormat="false" ht="12.75" hidden="false" customHeight="false" outlineLevel="0" collapsed="false">
      <c r="A1121" s="1" t="s">
        <v>1215</v>
      </c>
      <c r="C1121" s="27" t="s">
        <v>1223</v>
      </c>
      <c r="D1121" s="27" t="s">
        <v>13</v>
      </c>
      <c r="E1121" s="27"/>
      <c r="F1121" s="31"/>
      <c r="G1121" s="27"/>
      <c r="H1121" s="30" t="s">
        <v>61</v>
      </c>
      <c r="I1121" s="31" t="n">
        <v>7.8</v>
      </c>
      <c r="J1121" s="30" t="s">
        <v>1160</v>
      </c>
    </row>
    <row r="1122" customFormat="false" ht="12.75" hidden="false" customHeight="false" outlineLevel="0" collapsed="false">
      <c r="A1122" s="1" t="s">
        <v>1215</v>
      </c>
      <c r="C1122" s="27" t="s">
        <v>1224</v>
      </c>
      <c r="D1122" s="27" t="s">
        <v>13</v>
      </c>
      <c r="E1122" s="27"/>
      <c r="F1122" s="31"/>
      <c r="G1122" s="27"/>
      <c r="H1122" s="30" t="s">
        <v>61</v>
      </c>
      <c r="I1122" s="31" t="n">
        <v>10.99</v>
      </c>
      <c r="J1122" s="30" t="s">
        <v>1160</v>
      </c>
    </row>
    <row r="1123" customFormat="false" ht="12.75" hidden="false" customHeight="false" outlineLevel="0" collapsed="false">
      <c r="A1123" s="1" t="s">
        <v>1215</v>
      </c>
      <c r="C1123" s="27" t="s">
        <v>1225</v>
      </c>
      <c r="D1123" s="27" t="s">
        <v>193</v>
      </c>
      <c r="E1123" s="27"/>
      <c r="F1123" s="31"/>
      <c r="G1123" s="27"/>
      <c r="H1123" s="30" t="s">
        <v>61</v>
      </c>
      <c r="I1123" s="31" t="n">
        <v>3.29</v>
      </c>
      <c r="J1123" s="30" t="s">
        <v>1160</v>
      </c>
    </row>
    <row r="1124" customFormat="false" ht="12.75" hidden="false" customHeight="false" outlineLevel="0" collapsed="false">
      <c r="A1124" s="1" t="s">
        <v>1215</v>
      </c>
      <c r="C1124" s="27" t="s">
        <v>1226</v>
      </c>
      <c r="D1124" s="27" t="s">
        <v>13</v>
      </c>
      <c r="E1124" s="27"/>
      <c r="F1124" s="31"/>
      <c r="G1124" s="27"/>
      <c r="H1124" s="30" t="s">
        <v>61</v>
      </c>
      <c r="I1124" s="31" t="n">
        <v>23.25</v>
      </c>
      <c r="J1124" s="30" t="s">
        <v>1160</v>
      </c>
    </row>
    <row r="1125" customFormat="false" ht="18" hidden="false" customHeight="false" outlineLevel="0" collapsed="false">
      <c r="C1125" s="52"/>
      <c r="D1125" s="11"/>
      <c r="E1125" s="1"/>
      <c r="G1125" s="1"/>
      <c r="H1125" s="1"/>
      <c r="I1125" s="59"/>
      <c r="J1125" s="1"/>
    </row>
    <row r="1126" customFormat="false" ht="31.5" hidden="false" customHeight="false" outlineLevel="0" collapsed="false">
      <c r="C1126" s="52" t="s">
        <v>1227</v>
      </c>
      <c r="D1126" s="11" t="s">
        <v>1</v>
      </c>
      <c r="E1126" s="1"/>
      <c r="G1126" s="1"/>
      <c r="H1126" s="1"/>
      <c r="I1126" s="59"/>
      <c r="J1126" s="1"/>
    </row>
    <row r="1127" customFormat="false" ht="12.75" hidden="false" customHeight="false" outlineLevel="0" collapsed="false">
      <c r="A1127" s="1" t="s">
        <v>414</v>
      </c>
      <c r="C1127" s="27" t="s">
        <v>415</v>
      </c>
      <c r="D1127" s="27" t="s">
        <v>13</v>
      </c>
      <c r="E1127" s="27"/>
      <c r="F1127" s="31"/>
      <c r="G1127" s="27"/>
      <c r="H1127" s="30" t="s">
        <v>61</v>
      </c>
      <c r="I1127" s="31" t="n">
        <f aca="false">8.99/0.5</f>
        <v>17.98</v>
      </c>
      <c r="J1127" s="30" t="s">
        <v>169</v>
      </c>
    </row>
    <row r="1128" customFormat="false" ht="12.75" hidden="false" customHeight="false" outlineLevel="0" collapsed="false">
      <c r="A1128" s="1" t="s">
        <v>414</v>
      </c>
      <c r="C1128" s="27" t="s">
        <v>416</v>
      </c>
      <c r="D1128" s="27" t="s">
        <v>88</v>
      </c>
      <c r="E1128" s="27"/>
      <c r="F1128" s="31"/>
      <c r="G1128" s="27"/>
      <c r="H1128" s="30" t="s">
        <v>168</v>
      </c>
      <c r="I1128" s="31" t="n">
        <f aca="false">1.95/0.5</f>
        <v>3.9</v>
      </c>
      <c r="J1128" s="30" t="s">
        <v>169</v>
      </c>
    </row>
    <row r="1129" customFormat="false" ht="12.75" hidden="false" customHeight="false" outlineLevel="0" collapsed="false">
      <c r="A1129" s="1" t="s">
        <v>414</v>
      </c>
      <c r="C1129" s="27" t="s">
        <v>417</v>
      </c>
      <c r="D1129" s="27" t="s">
        <v>193</v>
      </c>
      <c r="E1129" s="27"/>
      <c r="F1129" s="31"/>
      <c r="G1129" s="27"/>
      <c r="H1129" s="30" t="s">
        <v>168</v>
      </c>
      <c r="I1129" s="31" t="n">
        <f aca="false">2.15/0.5</f>
        <v>4.3</v>
      </c>
      <c r="J1129" s="30" t="s">
        <v>169</v>
      </c>
    </row>
    <row r="1130" customFormat="false" ht="12.75" hidden="false" customHeight="false" outlineLevel="0" collapsed="false">
      <c r="A1130" s="1" t="s">
        <v>414</v>
      </c>
      <c r="C1130" s="27" t="s">
        <v>418</v>
      </c>
      <c r="D1130" s="27" t="s">
        <v>79</v>
      </c>
      <c r="E1130" s="27"/>
      <c r="F1130" s="31"/>
      <c r="G1130" s="27"/>
      <c r="H1130" s="30" t="s">
        <v>168</v>
      </c>
      <c r="I1130" s="31" t="n">
        <f aca="false">1.99/0.5</f>
        <v>3.98</v>
      </c>
      <c r="J1130" s="30" t="s">
        <v>169</v>
      </c>
    </row>
    <row r="1131" customFormat="false" ht="12.75" hidden="false" customHeight="false" outlineLevel="0" collapsed="false">
      <c r="A1131" s="1" t="s">
        <v>414</v>
      </c>
      <c r="C1131" s="27" t="s">
        <v>419</v>
      </c>
      <c r="D1131" s="27" t="s">
        <v>13</v>
      </c>
      <c r="E1131" s="27"/>
      <c r="F1131" s="31"/>
      <c r="G1131" s="27"/>
      <c r="H1131" s="30" t="s">
        <v>168</v>
      </c>
      <c r="I1131" s="31" t="n">
        <f aca="false">7.49/0.5</f>
        <v>14.98</v>
      </c>
      <c r="J1131" s="30" t="s">
        <v>169</v>
      </c>
    </row>
    <row r="1132" customFormat="false" ht="12.75" hidden="false" customHeight="false" outlineLevel="0" collapsed="false">
      <c r="A1132" s="1" t="s">
        <v>1228</v>
      </c>
      <c r="C1132" s="19" t="s">
        <v>1229</v>
      </c>
      <c r="D1132" s="19" t="s">
        <v>13</v>
      </c>
      <c r="E1132" s="20" t="n">
        <v>1.9</v>
      </c>
      <c r="F1132" s="21" t="n">
        <v>12</v>
      </c>
      <c r="G1132" s="24" t="s">
        <v>230</v>
      </c>
      <c r="I1132" s="3"/>
    </row>
    <row r="1133" customFormat="false" ht="12.75" hidden="false" customHeight="false" outlineLevel="0" collapsed="false">
      <c r="A1133" s="1" t="s">
        <v>1228</v>
      </c>
      <c r="C1133" s="19" t="s">
        <v>1230</v>
      </c>
      <c r="D1133" s="19" t="s">
        <v>13</v>
      </c>
      <c r="E1133" s="20" t="n">
        <v>2</v>
      </c>
      <c r="F1133" s="21" t="n">
        <v>11.7</v>
      </c>
      <c r="G1133" s="24" t="s">
        <v>230</v>
      </c>
      <c r="I1133" s="3"/>
    </row>
    <row r="1134" customFormat="false" ht="12.75" hidden="false" customHeight="false" outlineLevel="0" collapsed="false">
      <c r="A1134" s="1" t="s">
        <v>1228</v>
      </c>
      <c r="C1134" s="19" t="s">
        <v>1231</v>
      </c>
      <c r="D1134" s="19" t="s">
        <v>88</v>
      </c>
      <c r="E1134" s="20" t="n">
        <v>2</v>
      </c>
      <c r="F1134" s="21" t="n">
        <v>5.7</v>
      </c>
      <c r="G1134" s="24" t="s">
        <v>230</v>
      </c>
      <c r="I1134" s="3"/>
    </row>
    <row r="1135" customFormat="false" ht="12.75" hidden="false" customHeight="false" outlineLevel="0" collapsed="false">
      <c r="A1135" s="1" t="s">
        <v>1228</v>
      </c>
      <c r="C1135" s="19" t="s">
        <v>1232</v>
      </c>
      <c r="D1135" s="19" t="s">
        <v>79</v>
      </c>
      <c r="E1135" s="20" t="n">
        <v>2</v>
      </c>
      <c r="F1135" s="21" t="n">
        <v>3.3</v>
      </c>
      <c r="G1135" s="24" t="s">
        <v>230</v>
      </c>
      <c r="I1135" s="3"/>
    </row>
    <row r="1136" customFormat="false" ht="12.75" hidden="false" customHeight="false" outlineLevel="0" collapsed="false">
      <c r="A1136" s="1" t="s">
        <v>1228</v>
      </c>
      <c r="C1136" s="19" t="s">
        <v>1233</v>
      </c>
      <c r="D1136" s="19" t="s">
        <v>13</v>
      </c>
      <c r="E1136" s="20" t="n">
        <v>2.1</v>
      </c>
      <c r="F1136" s="21" t="n">
        <v>12.5</v>
      </c>
      <c r="G1136" s="24" t="s">
        <v>230</v>
      </c>
      <c r="I1136" s="3"/>
    </row>
    <row r="1137" customFormat="false" ht="12.75" hidden="false" customHeight="false" outlineLevel="0" collapsed="false">
      <c r="A1137" s="1" t="s">
        <v>1228</v>
      </c>
      <c r="C1137" s="19" t="s">
        <v>1234</v>
      </c>
      <c r="D1137" s="19" t="s">
        <v>13</v>
      </c>
      <c r="E1137" s="20" t="n">
        <v>2.1</v>
      </c>
      <c r="F1137" s="21" t="n">
        <v>8.45</v>
      </c>
      <c r="G1137" s="24" t="s">
        <v>230</v>
      </c>
      <c r="I1137" s="3"/>
    </row>
    <row r="1138" customFormat="false" ht="12.75" hidden="false" customHeight="false" outlineLevel="0" collapsed="false">
      <c r="A1138" s="1" t="s">
        <v>1228</v>
      </c>
      <c r="C1138" s="19" t="s">
        <v>1235</v>
      </c>
      <c r="D1138" s="19" t="s">
        <v>13</v>
      </c>
      <c r="E1138" s="20" t="n">
        <v>2.2</v>
      </c>
      <c r="F1138" s="21" t="n">
        <v>8</v>
      </c>
      <c r="G1138" s="24" t="s">
        <v>230</v>
      </c>
      <c r="I1138" s="3"/>
    </row>
    <row r="1139" customFormat="false" ht="12.75" hidden="false" customHeight="false" outlineLevel="0" collapsed="false">
      <c r="A1139" s="1" t="s">
        <v>1228</v>
      </c>
      <c r="C1139" s="19" t="s">
        <v>1236</v>
      </c>
      <c r="D1139" s="19" t="s">
        <v>13</v>
      </c>
      <c r="E1139" s="20" t="n">
        <v>2.5</v>
      </c>
      <c r="F1139" s="21" t="n">
        <v>12</v>
      </c>
      <c r="G1139" s="24" t="s">
        <v>230</v>
      </c>
      <c r="I1139" s="3"/>
    </row>
    <row r="1140" customFormat="false" ht="12.75" hidden="false" customHeight="false" outlineLevel="0" collapsed="false">
      <c r="A1140" s="1" t="s">
        <v>1237</v>
      </c>
      <c r="C1140" s="19" t="s">
        <v>1238</v>
      </c>
      <c r="D1140" s="19" t="s">
        <v>88</v>
      </c>
      <c r="E1140" s="20" t="n">
        <v>1</v>
      </c>
      <c r="F1140" s="21" t="n">
        <v>3.9</v>
      </c>
      <c r="G1140" s="24" t="s">
        <v>1239</v>
      </c>
      <c r="I1140" s="3"/>
    </row>
    <row r="1141" customFormat="false" ht="12.75" hidden="false" customHeight="false" outlineLevel="0" collapsed="false">
      <c r="A1141" s="1" t="s">
        <v>1237</v>
      </c>
      <c r="C1141" s="19" t="s">
        <v>1240</v>
      </c>
      <c r="D1141" s="19" t="s">
        <v>13</v>
      </c>
      <c r="E1141" s="20" t="n">
        <v>1</v>
      </c>
      <c r="F1141" s="21" t="n">
        <v>8</v>
      </c>
      <c r="G1141" s="24" t="s">
        <v>1239</v>
      </c>
      <c r="I1141" s="3"/>
    </row>
    <row r="1142" customFormat="false" ht="12.75" hidden="false" customHeight="false" outlineLevel="0" collapsed="false">
      <c r="A1142" s="1" t="s">
        <v>1237</v>
      </c>
      <c r="C1142" s="19" t="s">
        <v>1241</v>
      </c>
      <c r="D1142" s="19" t="s">
        <v>13</v>
      </c>
      <c r="E1142" s="20" t="n">
        <v>1</v>
      </c>
      <c r="F1142" s="21" t="n">
        <v>36</v>
      </c>
      <c r="G1142" s="24" t="s">
        <v>1239</v>
      </c>
      <c r="I1142" s="3"/>
    </row>
    <row r="1143" customFormat="false" ht="12.75" hidden="false" customHeight="false" outlineLevel="0" collapsed="false">
      <c r="A1143" s="1" t="s">
        <v>1237</v>
      </c>
      <c r="C1143" s="19" t="s">
        <v>1242</v>
      </c>
      <c r="D1143" s="19" t="s">
        <v>13</v>
      </c>
      <c r="E1143" s="20" t="n">
        <v>1</v>
      </c>
      <c r="F1143" s="21" t="n">
        <v>32</v>
      </c>
      <c r="G1143" s="24" t="s">
        <v>1239</v>
      </c>
      <c r="I1143" s="3"/>
    </row>
    <row r="1145" customFormat="false" ht="18" hidden="false" customHeight="false" outlineLevel="0" collapsed="false">
      <c r="C1145" s="15" t="s">
        <v>1243</v>
      </c>
      <c r="D1145" s="45" t="s">
        <v>1</v>
      </c>
      <c r="I1145" s="3"/>
    </row>
    <row r="1146" customFormat="false" ht="12.75" hidden="false" customHeight="false" outlineLevel="0" collapsed="false">
      <c r="A1146" s="1" t="s">
        <v>1244</v>
      </c>
      <c r="C1146" s="27" t="s">
        <v>1245</v>
      </c>
      <c r="D1146" s="27" t="s">
        <v>13</v>
      </c>
      <c r="E1146" s="28"/>
      <c r="F1146" s="29"/>
      <c r="G1146" s="27"/>
      <c r="H1146" s="30" t="s">
        <v>168</v>
      </c>
      <c r="I1146" s="31" t="n">
        <v>5</v>
      </c>
      <c r="J1146" s="30" t="s">
        <v>1239</v>
      </c>
    </row>
    <row r="1147" customFormat="false" ht="12.75" hidden="false" customHeight="false" outlineLevel="0" collapsed="false">
      <c r="A1147" s="1" t="s">
        <v>1244</v>
      </c>
      <c r="C1147" s="27" t="s">
        <v>1246</v>
      </c>
      <c r="D1147" s="27" t="s">
        <v>13</v>
      </c>
      <c r="E1147" s="28"/>
      <c r="F1147" s="29"/>
      <c r="G1147" s="27"/>
      <c r="H1147" s="30" t="s">
        <v>168</v>
      </c>
      <c r="I1147" s="31" t="n">
        <v>3.32</v>
      </c>
      <c r="J1147" s="30" t="s">
        <v>1239</v>
      </c>
    </row>
    <row r="1148" customFormat="false" ht="12.75" hidden="false" customHeight="false" outlineLevel="0" collapsed="false">
      <c r="A1148" s="1" t="s">
        <v>1244</v>
      </c>
      <c r="C1148" s="27" t="s">
        <v>1247</v>
      </c>
      <c r="D1148" s="27" t="s">
        <v>13</v>
      </c>
      <c r="E1148" s="28"/>
      <c r="F1148" s="29"/>
      <c r="G1148" s="27"/>
      <c r="H1148" s="30" t="s">
        <v>168</v>
      </c>
      <c r="I1148" s="31" t="n">
        <v>30.1</v>
      </c>
      <c r="J1148" s="30" t="s">
        <v>1239</v>
      </c>
    </row>
    <row r="1149" customFormat="false" ht="12.75" hidden="false" customHeight="false" outlineLevel="0" collapsed="false">
      <c r="A1149" s="1" t="s">
        <v>1244</v>
      </c>
      <c r="C1149" s="27" t="s">
        <v>1248</v>
      </c>
      <c r="D1149" s="27" t="s">
        <v>53</v>
      </c>
      <c r="E1149" s="28"/>
      <c r="F1149" s="29"/>
      <c r="G1149" s="27"/>
      <c r="H1149" s="30" t="s">
        <v>168</v>
      </c>
      <c r="I1149" s="31" t="n">
        <v>2.21</v>
      </c>
      <c r="J1149" s="30" t="s">
        <v>1239</v>
      </c>
      <c r="K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</row>
    <row r="1150" customFormat="false" ht="12.75" hidden="false" customHeight="false" outlineLevel="0" collapsed="false">
      <c r="K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</row>
    <row r="1151" customFormat="false" ht="18" hidden="false" customHeight="false" outlineLevel="0" collapsed="false">
      <c r="C1151" s="15" t="s">
        <v>1249</v>
      </c>
      <c r="D1151" s="45" t="s">
        <v>1</v>
      </c>
      <c r="I1151" s="3"/>
      <c r="K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</row>
    <row r="1152" customFormat="false" ht="12.75" hidden="false" customHeight="false" outlineLevel="0" collapsed="false">
      <c r="A1152" s="1" t="s">
        <v>1250</v>
      </c>
      <c r="C1152" s="27" t="s">
        <v>1251</v>
      </c>
      <c r="D1152" s="27" t="s">
        <v>13</v>
      </c>
      <c r="E1152" s="28"/>
      <c r="F1152" s="29"/>
      <c r="G1152" s="27"/>
      <c r="H1152" s="30" t="s">
        <v>61</v>
      </c>
      <c r="I1152" s="31" t="n">
        <v>2.99</v>
      </c>
      <c r="J1152" s="30" t="s">
        <v>1239</v>
      </c>
      <c r="K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</row>
    <row r="1153" customFormat="false" ht="12.75" hidden="false" customHeight="false" outlineLevel="0" collapsed="false">
      <c r="A1153" s="1" t="s">
        <v>1250</v>
      </c>
      <c r="C1153" s="27" t="s">
        <v>1252</v>
      </c>
      <c r="D1153" s="27" t="s">
        <v>13</v>
      </c>
      <c r="E1153" s="28"/>
      <c r="F1153" s="29"/>
      <c r="G1153" s="27"/>
      <c r="H1153" s="30" t="s">
        <v>61</v>
      </c>
      <c r="I1153" s="31" t="n">
        <v>2.69</v>
      </c>
      <c r="J1153" s="30" t="s">
        <v>1239</v>
      </c>
      <c r="K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</row>
    <row r="1154" customFormat="false" ht="12.75" hidden="false" customHeight="false" outlineLevel="0" collapsed="false">
      <c r="A1154" s="1" t="s">
        <v>1250</v>
      </c>
      <c r="C1154" s="27" t="s">
        <v>1253</v>
      </c>
      <c r="D1154" s="27" t="s">
        <v>88</v>
      </c>
      <c r="E1154" s="28"/>
      <c r="F1154" s="29"/>
      <c r="G1154" s="27"/>
      <c r="H1154" s="30" t="s">
        <v>61</v>
      </c>
      <c r="I1154" s="31" t="n">
        <v>1.75</v>
      </c>
      <c r="J1154" s="30" t="s">
        <v>1239</v>
      </c>
      <c r="K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</row>
    <row r="1155" customFormat="false" ht="12.75" hidden="false" customHeight="false" outlineLevel="0" collapsed="false">
      <c r="A1155" s="1" t="s">
        <v>1250</v>
      </c>
      <c r="C1155" s="27" t="s">
        <v>1254</v>
      </c>
      <c r="D1155" s="27" t="s">
        <v>16</v>
      </c>
      <c r="E1155" s="28"/>
      <c r="F1155" s="29"/>
      <c r="G1155" s="27"/>
      <c r="H1155" s="30" t="s">
        <v>61</v>
      </c>
      <c r="I1155" s="31" t="n">
        <v>1.73</v>
      </c>
      <c r="J1155" s="30" t="s">
        <v>1239</v>
      </c>
      <c r="K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</row>
    <row r="1156" customFormat="false" ht="12.75" hidden="false" customHeight="false" outlineLevel="0" collapsed="false">
      <c r="A1156" s="1" t="s">
        <v>1250</v>
      </c>
      <c r="C1156" s="27" t="s">
        <v>1255</v>
      </c>
      <c r="D1156" s="27" t="s">
        <v>79</v>
      </c>
      <c r="E1156" s="28"/>
      <c r="F1156" s="29"/>
      <c r="G1156" s="27"/>
      <c r="H1156" s="30" t="s">
        <v>61</v>
      </c>
      <c r="I1156" s="31" t="n">
        <v>1.79</v>
      </c>
      <c r="J1156" s="30" t="s">
        <v>1239</v>
      </c>
      <c r="K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</row>
    <row r="1157" customFormat="false" ht="12.75" hidden="false" customHeight="false" outlineLevel="0" collapsed="false">
      <c r="A1157" s="1" t="s">
        <v>1250</v>
      </c>
      <c r="C1157" s="27" t="s">
        <v>1256</v>
      </c>
      <c r="D1157" s="27" t="s">
        <v>70</v>
      </c>
      <c r="E1157" s="28"/>
      <c r="F1157" s="29"/>
      <c r="G1157" s="27"/>
      <c r="H1157" s="30" t="s">
        <v>61</v>
      </c>
      <c r="I1157" s="31" t="n">
        <v>1.66</v>
      </c>
      <c r="J1157" s="30" t="s">
        <v>1239</v>
      </c>
      <c r="K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</row>
    <row r="1158" customFormat="false" ht="12.75" hidden="false" customHeight="false" outlineLevel="0" collapsed="false">
      <c r="A1158" s="1" t="s">
        <v>1250</v>
      </c>
      <c r="C1158" s="27" t="s">
        <v>1257</v>
      </c>
      <c r="D1158" s="27" t="s">
        <v>20</v>
      </c>
      <c r="E1158" s="28"/>
      <c r="F1158" s="29"/>
      <c r="G1158" s="27"/>
      <c r="H1158" s="30" t="s">
        <v>61</v>
      </c>
      <c r="I1158" s="31" t="n">
        <v>1.73</v>
      </c>
      <c r="J1158" s="30" t="s">
        <v>1239</v>
      </c>
      <c r="K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</row>
    <row r="1159" customFormat="false" ht="12.75" hidden="false" customHeight="false" outlineLevel="0" collapsed="false">
      <c r="A1159" s="1" t="s">
        <v>1250</v>
      </c>
      <c r="C1159" s="27" t="s">
        <v>1258</v>
      </c>
      <c r="D1159" s="27" t="s">
        <v>13</v>
      </c>
      <c r="E1159" s="28"/>
      <c r="F1159" s="29"/>
      <c r="G1159" s="27"/>
      <c r="H1159" s="30" t="s">
        <v>61</v>
      </c>
      <c r="I1159" s="31" t="n">
        <v>3.49</v>
      </c>
      <c r="J1159" s="30" t="s">
        <v>1239</v>
      </c>
      <c r="K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</row>
    <row r="1160" customFormat="false" ht="12.75" hidden="false" customHeight="false" outlineLevel="0" collapsed="false">
      <c r="A1160" s="1" t="s">
        <v>1250</v>
      </c>
      <c r="C1160" s="27" t="s">
        <v>1259</v>
      </c>
      <c r="D1160" s="27" t="s">
        <v>24</v>
      </c>
      <c r="E1160" s="28"/>
      <c r="F1160" s="29"/>
      <c r="G1160" s="27"/>
      <c r="H1160" s="30" t="s">
        <v>61</v>
      </c>
      <c r="I1160" s="31" t="n">
        <v>1.89</v>
      </c>
      <c r="J1160" s="30" t="s">
        <v>1239</v>
      </c>
      <c r="K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</row>
    <row r="1161" customFormat="false" ht="12.75" hidden="false" customHeight="false" outlineLevel="0" collapsed="false">
      <c r="A1161" s="1" t="s">
        <v>1250</v>
      </c>
      <c r="C1161" s="27" t="s">
        <v>1260</v>
      </c>
      <c r="D1161" s="27" t="s">
        <v>13</v>
      </c>
      <c r="E1161" s="28"/>
      <c r="F1161" s="29"/>
      <c r="G1161" s="27"/>
      <c r="H1161" s="30" t="s">
        <v>168</v>
      </c>
      <c r="I1161" s="31" t="n">
        <v>3.56</v>
      </c>
      <c r="J1161" s="30" t="s">
        <v>1239</v>
      </c>
      <c r="K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</row>
    <row r="1162" customFormat="false" ht="12.75" hidden="false" customHeight="false" outlineLevel="0" collapsed="false">
      <c r="A1162" s="1" t="s">
        <v>1261</v>
      </c>
      <c r="C1162" s="27" t="s">
        <v>1262</v>
      </c>
      <c r="D1162" s="27" t="s">
        <v>13</v>
      </c>
      <c r="E1162" s="28"/>
      <c r="F1162" s="29"/>
      <c r="G1162" s="27"/>
      <c r="H1162" s="30" t="s">
        <v>168</v>
      </c>
      <c r="I1162" s="31" t="n">
        <v>1.58</v>
      </c>
      <c r="J1162" s="30" t="s">
        <v>1239</v>
      </c>
      <c r="K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</row>
    <row r="1164" customFormat="false" ht="18" hidden="false" customHeight="false" outlineLevel="0" collapsed="false">
      <c r="C1164" s="15" t="s">
        <v>1263</v>
      </c>
      <c r="D1164" s="45" t="s">
        <v>1</v>
      </c>
      <c r="E1164" s="4"/>
      <c r="H1164" s="3"/>
      <c r="I1164" s="1"/>
      <c r="J1164" s="1"/>
    </row>
    <row r="1165" customFormat="false" ht="12.75" hidden="false" customHeight="false" outlineLevel="0" collapsed="false">
      <c r="A1165" s="18" t="s">
        <v>1263</v>
      </c>
      <c r="B1165" s="18"/>
      <c r="C1165" s="78" t="s">
        <v>1264</v>
      </c>
      <c r="D1165" s="79" t="s">
        <v>24</v>
      </c>
      <c r="E1165" s="80"/>
      <c r="F1165" s="81"/>
      <c r="G1165" s="82"/>
      <c r="H1165" s="83" t="s">
        <v>61</v>
      </c>
      <c r="I1165" s="84" t="n">
        <v>0.41</v>
      </c>
      <c r="J1165" s="83" t="s">
        <v>1239</v>
      </c>
    </row>
    <row r="1166" customFormat="false" ht="12.75" hidden="false" customHeight="false" outlineLevel="0" collapsed="false">
      <c r="A1166" s="18" t="s">
        <v>1263</v>
      </c>
      <c r="B1166" s="18"/>
      <c r="C1166" s="78" t="s">
        <v>1265</v>
      </c>
      <c r="D1166" s="79" t="s">
        <v>79</v>
      </c>
      <c r="E1166" s="80"/>
      <c r="F1166" s="81"/>
      <c r="G1166" s="82"/>
      <c r="H1166" s="83" t="s">
        <v>168</v>
      </c>
      <c r="I1166" s="84" t="n">
        <v>0.34</v>
      </c>
      <c r="J1166" s="83" t="s">
        <v>1239</v>
      </c>
    </row>
    <row r="1167" customFormat="false" ht="12.75" hidden="false" customHeight="false" outlineLevel="0" collapsed="false">
      <c r="A1167" s="18" t="s">
        <v>1263</v>
      </c>
      <c r="B1167" s="18"/>
      <c r="C1167" s="78" t="s">
        <v>1266</v>
      </c>
      <c r="D1167" s="79" t="s">
        <v>13</v>
      </c>
      <c r="E1167" s="80"/>
      <c r="F1167" s="81"/>
      <c r="G1167" s="82"/>
      <c r="H1167" s="83" t="s">
        <v>168</v>
      </c>
      <c r="I1167" s="84" t="n">
        <v>0.69</v>
      </c>
      <c r="J1167" s="83" t="s">
        <v>1239</v>
      </c>
    </row>
    <row r="1168" customFormat="false" ht="12.75" hidden="false" customHeight="false" outlineLevel="0" collapsed="false">
      <c r="A1168" s="18" t="s">
        <v>1263</v>
      </c>
      <c r="B1168" s="18"/>
      <c r="C1168" s="78" t="s">
        <v>1267</v>
      </c>
      <c r="D1168" s="79" t="s">
        <v>390</v>
      </c>
      <c r="E1168" s="80"/>
      <c r="F1168" s="81"/>
      <c r="G1168" s="82"/>
      <c r="H1168" s="83" t="s">
        <v>168</v>
      </c>
      <c r="I1168" s="84" t="n">
        <v>0.38</v>
      </c>
      <c r="J1168" s="83" t="s">
        <v>1239</v>
      </c>
    </row>
    <row r="1169" customFormat="false" ht="12.75" hidden="false" customHeight="false" outlineLevel="0" collapsed="false">
      <c r="A1169" s="18" t="s">
        <v>1263</v>
      </c>
      <c r="B1169" s="18"/>
      <c r="C1169" s="78" t="s">
        <v>1268</v>
      </c>
      <c r="D1169" s="79" t="s">
        <v>16</v>
      </c>
      <c r="E1169" s="80"/>
      <c r="F1169" s="81"/>
      <c r="G1169" s="82"/>
      <c r="H1169" s="83" t="s">
        <v>168</v>
      </c>
      <c r="I1169" s="84" t="n">
        <v>0.34</v>
      </c>
      <c r="J1169" s="83" t="s">
        <v>1239</v>
      </c>
    </row>
    <row r="1170" customFormat="false" ht="12.75" hidden="false" customHeight="false" outlineLevel="0" collapsed="false">
      <c r="A1170" s="18" t="s">
        <v>1263</v>
      </c>
      <c r="B1170" s="18"/>
      <c r="C1170" s="78" t="s">
        <v>1269</v>
      </c>
      <c r="D1170" s="79" t="s">
        <v>51</v>
      </c>
      <c r="E1170" s="80"/>
      <c r="F1170" s="81"/>
      <c r="G1170" s="82"/>
      <c r="H1170" s="83" t="s">
        <v>168</v>
      </c>
      <c r="I1170" s="84" t="n">
        <v>0.41</v>
      </c>
      <c r="J1170" s="83" t="s">
        <v>1239</v>
      </c>
    </row>
    <row r="1171" customFormat="false" ht="12.75" hidden="false" customHeight="false" outlineLevel="0" collapsed="false">
      <c r="A1171" s="18" t="s">
        <v>1263</v>
      </c>
      <c r="B1171" s="18"/>
      <c r="C1171" s="78" t="s">
        <v>1270</v>
      </c>
      <c r="D1171" s="79" t="s">
        <v>13</v>
      </c>
      <c r="E1171" s="80"/>
      <c r="F1171" s="81"/>
      <c r="G1171" s="82"/>
      <c r="H1171" s="83" t="s">
        <v>168</v>
      </c>
      <c r="I1171" s="84" t="n">
        <v>0.39</v>
      </c>
      <c r="J1171" s="83" t="s">
        <v>1239</v>
      </c>
    </row>
    <row r="1172" customFormat="false" ht="12.75" hidden="false" customHeight="false" outlineLevel="0" collapsed="false">
      <c r="A1172" s="18" t="s">
        <v>1263</v>
      </c>
      <c r="B1172" s="18"/>
      <c r="C1172" s="78" t="s">
        <v>1271</v>
      </c>
      <c r="D1172" s="79" t="s">
        <v>20</v>
      </c>
      <c r="E1172" s="80"/>
      <c r="F1172" s="81"/>
      <c r="G1172" s="82"/>
      <c r="H1172" s="83" t="s">
        <v>168</v>
      </c>
      <c r="I1172" s="84" t="n">
        <v>0.31</v>
      </c>
      <c r="J1172" s="83" t="s">
        <v>1239</v>
      </c>
    </row>
    <row r="1173" customFormat="false" ht="12.75" hidden="false" customHeight="false" outlineLevel="0" collapsed="false">
      <c r="A1173" s="18" t="s">
        <v>1263</v>
      </c>
      <c r="B1173" s="18"/>
      <c r="C1173" s="78" t="s">
        <v>1272</v>
      </c>
      <c r="D1173" s="79" t="s">
        <v>70</v>
      </c>
      <c r="E1173" s="80"/>
      <c r="F1173" s="81"/>
      <c r="G1173" s="82"/>
      <c r="H1173" s="83" t="s">
        <v>168</v>
      </c>
      <c r="I1173" s="84" t="n">
        <v>0.39</v>
      </c>
      <c r="J1173" s="83" t="s">
        <v>1239</v>
      </c>
    </row>
    <row r="1174" customFormat="false" ht="12.75" hidden="false" customHeight="false" outlineLevel="0" collapsed="false">
      <c r="A1174" s="18" t="s">
        <v>1263</v>
      </c>
      <c r="B1174" s="18"/>
      <c r="C1174" s="78" t="s">
        <v>1273</v>
      </c>
      <c r="D1174" s="79" t="s">
        <v>13</v>
      </c>
      <c r="E1174" s="80"/>
      <c r="F1174" s="81"/>
      <c r="G1174" s="82"/>
      <c r="H1174" s="83" t="s">
        <v>168</v>
      </c>
      <c r="I1174" s="84" t="n">
        <v>0.61</v>
      </c>
      <c r="J1174" s="83" t="s">
        <v>1239</v>
      </c>
    </row>
    <row r="1175" customFormat="false" ht="12.75" hidden="false" customHeight="false" outlineLevel="0" collapsed="false">
      <c r="A1175" s="18" t="s">
        <v>1263</v>
      </c>
      <c r="B1175" s="18"/>
      <c r="C1175" s="78" t="s">
        <v>1274</v>
      </c>
      <c r="D1175" s="79" t="s">
        <v>13</v>
      </c>
      <c r="E1175" s="80"/>
      <c r="F1175" s="81"/>
      <c r="G1175" s="82"/>
      <c r="H1175" s="83" t="s">
        <v>168</v>
      </c>
      <c r="I1175" s="84" t="n">
        <v>0.46</v>
      </c>
      <c r="J1175" s="83" t="s">
        <v>1239</v>
      </c>
    </row>
    <row r="1176" customFormat="false" ht="12.75" hidden="false" customHeight="false" outlineLevel="0" collapsed="false">
      <c r="A1176" s="18" t="s">
        <v>1263</v>
      </c>
      <c r="B1176" s="18"/>
      <c r="C1176" s="78" t="s">
        <v>1275</v>
      </c>
      <c r="D1176" s="79" t="s">
        <v>88</v>
      </c>
      <c r="E1176" s="80"/>
      <c r="F1176" s="81"/>
      <c r="G1176" s="82"/>
      <c r="H1176" s="83" t="s">
        <v>168</v>
      </c>
      <c r="I1176" s="84" t="n">
        <v>0.31</v>
      </c>
      <c r="J1176" s="83" t="s">
        <v>1239</v>
      </c>
    </row>
    <row r="1177" customFormat="false" ht="12.75" hidden="false" customHeight="false" outlineLevel="0" collapsed="false">
      <c r="A1177" s="18" t="s">
        <v>1263</v>
      </c>
      <c r="B1177" s="18"/>
      <c r="C1177" s="78" t="s">
        <v>1276</v>
      </c>
      <c r="D1177" s="79" t="s">
        <v>1277</v>
      </c>
      <c r="E1177" s="80"/>
      <c r="F1177" s="81"/>
      <c r="G1177" s="82"/>
      <c r="H1177" s="83" t="s">
        <v>168</v>
      </c>
      <c r="I1177" s="84" t="n">
        <v>0.31</v>
      </c>
      <c r="J1177" s="83" t="s">
        <v>1239</v>
      </c>
    </row>
    <row r="1178" customFormat="false" ht="12.75" hidden="false" customHeight="false" outlineLevel="0" collapsed="false">
      <c r="A1178" s="18" t="s">
        <v>1263</v>
      </c>
      <c r="B1178" s="18"/>
      <c r="C1178" s="78" t="s">
        <v>1278</v>
      </c>
      <c r="D1178" s="79" t="s">
        <v>13</v>
      </c>
      <c r="E1178" s="80"/>
      <c r="F1178" s="81"/>
      <c r="G1178" s="82"/>
      <c r="H1178" s="83" t="s">
        <v>168</v>
      </c>
      <c r="I1178" s="84" t="n">
        <v>0.65</v>
      </c>
      <c r="J1178" s="83" t="s">
        <v>1239</v>
      </c>
    </row>
    <row r="1180" customFormat="false" ht="18" hidden="false" customHeight="false" outlineLevel="0" collapsed="false">
      <c r="C1180" s="15" t="s">
        <v>1279</v>
      </c>
      <c r="D1180" s="45" t="s">
        <v>1</v>
      </c>
      <c r="I1180" s="3"/>
    </row>
    <row r="1181" customFormat="false" ht="12.75" hidden="false" customHeight="false" outlineLevel="0" collapsed="false">
      <c r="A1181" s="1" t="s">
        <v>1280</v>
      </c>
      <c r="C1181" s="70" t="s">
        <v>1281</v>
      </c>
      <c r="D1181" s="70" t="s">
        <v>77</v>
      </c>
      <c r="E1181" s="72" t="n">
        <v>1</v>
      </c>
      <c r="F1181" s="73" t="n">
        <v>0.49</v>
      </c>
      <c r="G1181" s="74" t="s">
        <v>1239</v>
      </c>
      <c r="I1181" s="3"/>
    </row>
    <row r="1182" customFormat="false" ht="12.75" hidden="false" customHeight="false" outlineLevel="0" collapsed="false">
      <c r="A1182" s="1" t="s">
        <v>1280</v>
      </c>
      <c r="C1182" s="70" t="s">
        <v>1282</v>
      </c>
      <c r="D1182" s="70" t="s">
        <v>13</v>
      </c>
      <c r="E1182" s="72" t="n">
        <v>1</v>
      </c>
      <c r="F1182" s="73" t="n">
        <v>0.98</v>
      </c>
      <c r="G1182" s="74" t="s">
        <v>1239</v>
      </c>
      <c r="I1182" s="3"/>
    </row>
    <row r="1183" customFormat="false" ht="12.75" hidden="false" customHeight="false" outlineLevel="0" collapsed="false">
      <c r="A1183" s="1" t="s">
        <v>1280</v>
      </c>
      <c r="C1183" s="70" t="s">
        <v>1283</v>
      </c>
      <c r="D1183" s="70" t="s">
        <v>13</v>
      </c>
      <c r="E1183" s="72" t="n">
        <v>1</v>
      </c>
      <c r="F1183" s="73" t="n">
        <v>1.5</v>
      </c>
      <c r="G1183" s="74" t="s">
        <v>1239</v>
      </c>
      <c r="I1183" s="3"/>
    </row>
    <row r="1184" customFormat="false" ht="12.75" hidden="false" customHeight="false" outlineLevel="0" collapsed="false">
      <c r="A1184" s="1" t="s">
        <v>1284</v>
      </c>
      <c r="C1184" s="70" t="s">
        <v>1285</v>
      </c>
      <c r="D1184" s="70" t="s">
        <v>13</v>
      </c>
      <c r="E1184" s="72" t="n">
        <v>1</v>
      </c>
      <c r="F1184" s="73" t="n">
        <v>1.4</v>
      </c>
      <c r="G1184" s="74" t="s">
        <v>1239</v>
      </c>
      <c r="I1184" s="3"/>
    </row>
    <row r="1185" customFormat="false" ht="12.75" hidden="false" customHeight="false" outlineLevel="0" collapsed="false">
      <c r="A1185" s="1" t="s">
        <v>1280</v>
      </c>
      <c r="C1185" s="70" t="s">
        <v>1286</v>
      </c>
      <c r="D1185" s="70" t="s">
        <v>1287</v>
      </c>
      <c r="E1185" s="72" t="n">
        <v>1</v>
      </c>
      <c r="F1185" s="73" t="n">
        <v>0.49</v>
      </c>
      <c r="G1185" s="74" t="s">
        <v>1239</v>
      </c>
      <c r="I1185" s="3"/>
    </row>
    <row r="1186" customFormat="false" ht="12.75" hidden="false" customHeight="false" outlineLevel="0" collapsed="false">
      <c r="A1186" s="1" t="s">
        <v>1280</v>
      </c>
      <c r="C1186" s="70" t="s">
        <v>1288</v>
      </c>
      <c r="D1186" s="70" t="s">
        <v>13</v>
      </c>
      <c r="E1186" s="72" t="n">
        <v>1</v>
      </c>
      <c r="F1186" s="73" t="n">
        <v>0.8</v>
      </c>
      <c r="G1186" s="74" t="s">
        <v>1239</v>
      </c>
      <c r="I1186" s="3"/>
    </row>
    <row r="1187" customFormat="false" ht="12.75" hidden="false" customHeight="false" outlineLevel="0" collapsed="false">
      <c r="A1187" s="1" t="s">
        <v>1284</v>
      </c>
      <c r="C1187" s="70" t="s">
        <v>1289</v>
      </c>
      <c r="D1187" s="70" t="s">
        <v>13</v>
      </c>
      <c r="E1187" s="72" t="n">
        <v>1</v>
      </c>
      <c r="F1187" s="73" t="n">
        <v>0.88</v>
      </c>
      <c r="G1187" s="74" t="s">
        <v>1239</v>
      </c>
      <c r="I1187" s="3"/>
    </row>
    <row r="1188" customFormat="false" ht="12.75" hidden="false" customHeight="false" outlineLevel="0" collapsed="false">
      <c r="A1188" s="1" t="s">
        <v>1280</v>
      </c>
      <c r="C1188" s="70" t="s">
        <v>1290</v>
      </c>
      <c r="D1188" s="70" t="s">
        <v>13</v>
      </c>
      <c r="E1188" s="72" t="n">
        <v>1</v>
      </c>
      <c r="F1188" s="73" t="n">
        <v>1</v>
      </c>
      <c r="G1188" s="74" t="s">
        <v>1239</v>
      </c>
      <c r="I1188" s="3"/>
    </row>
    <row r="1189" customFormat="false" ht="12.75" hidden="false" customHeight="false" outlineLevel="0" collapsed="false">
      <c r="A1189" s="1" t="s">
        <v>1280</v>
      </c>
      <c r="C1189" s="70" t="s">
        <v>1291</v>
      </c>
      <c r="D1189" s="70" t="s">
        <v>88</v>
      </c>
      <c r="E1189" s="72" t="n">
        <v>1</v>
      </c>
      <c r="F1189" s="73" t="n">
        <v>0.44</v>
      </c>
      <c r="G1189" s="74" t="s">
        <v>1239</v>
      </c>
      <c r="I1189" s="3"/>
    </row>
    <row r="1190" customFormat="false" ht="12.75" hidden="false" customHeight="false" outlineLevel="0" collapsed="false">
      <c r="A1190" s="1" t="s">
        <v>1280</v>
      </c>
      <c r="C1190" s="70" t="s">
        <v>1292</v>
      </c>
      <c r="D1190" s="70" t="s">
        <v>16</v>
      </c>
      <c r="E1190" s="72" t="n">
        <v>1</v>
      </c>
      <c r="F1190" s="73" t="n">
        <v>0.66</v>
      </c>
      <c r="G1190" s="74" t="s">
        <v>1239</v>
      </c>
      <c r="I1190" s="3"/>
    </row>
    <row r="1191" customFormat="false" ht="12.75" hidden="false" customHeight="false" outlineLevel="0" collapsed="false">
      <c r="A1191" s="1" t="s">
        <v>1284</v>
      </c>
      <c r="C1191" s="70" t="s">
        <v>1293</v>
      </c>
      <c r="D1191" s="70" t="s">
        <v>13</v>
      </c>
      <c r="E1191" s="72" t="n">
        <v>1</v>
      </c>
      <c r="F1191" s="73" t="n">
        <v>0.8</v>
      </c>
      <c r="G1191" s="74" t="s">
        <v>1239</v>
      </c>
      <c r="I1191" s="3"/>
    </row>
    <row r="1192" customFormat="false" ht="12.75" hidden="false" customHeight="false" outlineLevel="0" collapsed="false">
      <c r="A1192" s="1" t="s">
        <v>1284</v>
      </c>
      <c r="C1192" s="70" t="s">
        <v>1294</v>
      </c>
      <c r="D1192" s="70" t="s">
        <v>13</v>
      </c>
      <c r="E1192" s="72" t="n">
        <v>1</v>
      </c>
      <c r="F1192" s="73" t="n">
        <v>1.2</v>
      </c>
      <c r="G1192" s="74" t="s">
        <v>1239</v>
      </c>
      <c r="I1192" s="3"/>
    </row>
    <row r="1193" customFormat="false" ht="12.75" hidden="false" customHeight="false" outlineLevel="0" collapsed="false">
      <c r="A1193" s="1" t="s">
        <v>1280</v>
      </c>
      <c r="C1193" s="70" t="s">
        <v>1295</v>
      </c>
      <c r="D1193" s="70" t="s">
        <v>20</v>
      </c>
      <c r="E1193" s="72" t="n">
        <v>1</v>
      </c>
      <c r="F1193" s="73" t="n">
        <v>0.98</v>
      </c>
      <c r="G1193" s="74" t="s">
        <v>1239</v>
      </c>
      <c r="I1193" s="3"/>
    </row>
    <row r="1194" customFormat="false" ht="12.75" hidden="false" customHeight="false" outlineLevel="0" collapsed="false">
      <c r="A1194" s="1" t="s">
        <v>1284</v>
      </c>
      <c r="C1194" s="70" t="s">
        <v>1296</v>
      </c>
      <c r="D1194" s="70" t="s">
        <v>13</v>
      </c>
      <c r="E1194" s="72" t="n">
        <v>1</v>
      </c>
      <c r="F1194" s="73" t="n">
        <v>1.4</v>
      </c>
      <c r="G1194" s="74" t="s">
        <v>1239</v>
      </c>
      <c r="I1194" s="3"/>
    </row>
    <row r="1195" customFormat="false" ht="12.75" hidden="false" customHeight="false" outlineLevel="0" collapsed="false">
      <c r="A1195" s="1" t="s">
        <v>1284</v>
      </c>
      <c r="C1195" s="70" t="s">
        <v>1297</v>
      </c>
      <c r="D1195" s="70" t="s">
        <v>13</v>
      </c>
      <c r="E1195" s="72" t="n">
        <v>1</v>
      </c>
      <c r="F1195" s="73" t="n">
        <v>0.55</v>
      </c>
      <c r="G1195" s="74" t="s">
        <v>1239</v>
      </c>
      <c r="I1195" s="3"/>
    </row>
    <row r="1196" customFormat="false" ht="12.75" hidden="false" customHeight="false" outlineLevel="0" collapsed="false">
      <c r="A1196" s="1" t="s">
        <v>1284</v>
      </c>
      <c r="C1196" s="70" t="s">
        <v>1298</v>
      </c>
      <c r="D1196" s="70" t="s">
        <v>13</v>
      </c>
      <c r="E1196" s="72" t="n">
        <v>1</v>
      </c>
      <c r="F1196" s="73" t="n">
        <v>1.13</v>
      </c>
      <c r="G1196" s="74" t="s">
        <v>1239</v>
      </c>
      <c r="I1196" s="3"/>
    </row>
    <row r="1197" customFormat="false" ht="12.75" hidden="false" customHeight="false" outlineLevel="0" collapsed="false">
      <c r="A1197" s="1" t="s">
        <v>1284</v>
      </c>
      <c r="C1197" s="70" t="s">
        <v>1299</v>
      </c>
      <c r="D1197" s="70" t="s">
        <v>13</v>
      </c>
      <c r="E1197" s="72" t="n">
        <v>1</v>
      </c>
      <c r="F1197" s="73" t="n">
        <v>3.3</v>
      </c>
      <c r="G1197" s="74" t="s">
        <v>1239</v>
      </c>
      <c r="I1197" s="3"/>
    </row>
    <row r="1198" customFormat="false" ht="12.75" hidden="false" customHeight="false" outlineLevel="0" collapsed="false">
      <c r="A1198" s="1" t="s">
        <v>1284</v>
      </c>
      <c r="C1198" s="70" t="s">
        <v>1300</v>
      </c>
      <c r="D1198" s="70" t="s">
        <v>13</v>
      </c>
      <c r="E1198" s="72" t="n">
        <v>1</v>
      </c>
      <c r="F1198" s="73" t="n">
        <v>1.49</v>
      </c>
      <c r="G1198" s="74" t="s">
        <v>1239</v>
      </c>
      <c r="I1198" s="3"/>
    </row>
    <row r="1199" customFormat="false" ht="12.75" hidden="false" customHeight="false" outlineLevel="0" collapsed="false">
      <c r="A1199" s="1" t="s">
        <v>1280</v>
      </c>
      <c r="C1199" s="70" t="s">
        <v>1301</v>
      </c>
      <c r="D1199" s="70" t="s">
        <v>13</v>
      </c>
      <c r="E1199" s="72" t="n">
        <v>1</v>
      </c>
      <c r="F1199" s="73" t="n">
        <v>1.1</v>
      </c>
      <c r="G1199" s="74" t="s">
        <v>1239</v>
      </c>
      <c r="I1199" s="3"/>
    </row>
    <row r="1200" customFormat="false" ht="12.75" hidden="false" customHeight="false" outlineLevel="0" collapsed="false">
      <c r="A1200" s="1" t="s">
        <v>1280</v>
      </c>
      <c r="C1200" s="70" t="s">
        <v>1302</v>
      </c>
      <c r="D1200" s="70" t="s">
        <v>13</v>
      </c>
      <c r="E1200" s="72" t="n">
        <v>1</v>
      </c>
      <c r="F1200" s="73" t="n">
        <v>0.45</v>
      </c>
      <c r="G1200" s="74" t="s">
        <v>1239</v>
      </c>
      <c r="I1200" s="3"/>
    </row>
    <row r="1201" customFormat="false" ht="12.75" hidden="false" customHeight="false" outlineLevel="0" collapsed="false">
      <c r="A1201" s="1" t="s">
        <v>1284</v>
      </c>
      <c r="C1201" s="70" t="s">
        <v>1303</v>
      </c>
      <c r="D1201" s="70" t="s">
        <v>13</v>
      </c>
      <c r="E1201" s="72" t="n">
        <v>1</v>
      </c>
      <c r="F1201" s="73" t="n">
        <v>0.74</v>
      </c>
      <c r="G1201" s="74" t="s">
        <v>1239</v>
      </c>
      <c r="I1201" s="3"/>
    </row>
    <row r="1202" customFormat="false" ht="12.75" hidden="false" customHeight="false" outlineLevel="0" collapsed="false">
      <c r="A1202" s="1" t="s">
        <v>1284</v>
      </c>
      <c r="C1202" s="70" t="s">
        <v>1304</v>
      </c>
      <c r="D1202" s="70" t="s">
        <v>13</v>
      </c>
      <c r="E1202" s="72" t="n">
        <v>1</v>
      </c>
      <c r="F1202" s="73" t="n">
        <v>0.83</v>
      </c>
      <c r="G1202" s="74" t="s">
        <v>1239</v>
      </c>
      <c r="I1202" s="3"/>
    </row>
    <row r="1203" customFormat="false" ht="12.75" hidden="false" customHeight="false" outlineLevel="0" collapsed="false">
      <c r="A1203" s="1" t="s">
        <v>1305</v>
      </c>
      <c r="C1203" s="70" t="s">
        <v>1306</v>
      </c>
      <c r="D1203" s="70" t="s">
        <v>13</v>
      </c>
      <c r="E1203" s="72" t="n">
        <v>1</v>
      </c>
      <c r="F1203" s="73" t="n">
        <v>2.73</v>
      </c>
      <c r="G1203" s="74" t="s">
        <v>1239</v>
      </c>
      <c r="I1203" s="3"/>
    </row>
    <row r="1204" customFormat="false" ht="12.75" hidden="false" customHeight="false" outlineLevel="0" collapsed="false">
      <c r="A1204" s="1" t="s">
        <v>1305</v>
      </c>
      <c r="C1204" s="70" t="s">
        <v>1307</v>
      </c>
      <c r="D1204" s="70" t="s">
        <v>13</v>
      </c>
      <c r="E1204" s="72" t="n">
        <v>1</v>
      </c>
      <c r="F1204" s="73" t="n">
        <v>4</v>
      </c>
      <c r="G1204" s="74" t="s">
        <v>1239</v>
      </c>
      <c r="I1204" s="3"/>
    </row>
    <row r="1205" customFormat="false" ht="12.75" hidden="false" customHeight="false" outlineLevel="0" collapsed="false">
      <c r="A1205" s="1" t="s">
        <v>1308</v>
      </c>
      <c r="C1205" s="70" t="s">
        <v>1309</v>
      </c>
      <c r="D1205" s="70" t="s">
        <v>1287</v>
      </c>
      <c r="E1205" s="72" t="n">
        <v>1</v>
      </c>
      <c r="F1205" s="73" t="n">
        <v>2.74</v>
      </c>
      <c r="G1205" s="74" t="s">
        <v>1239</v>
      </c>
      <c r="I1205" s="3"/>
    </row>
    <row r="1206" customFormat="false" ht="12.75" hidden="false" customHeight="false" outlineLevel="0" collapsed="false">
      <c r="A1206" s="1" t="s">
        <v>1305</v>
      </c>
      <c r="C1206" s="70" t="s">
        <v>1310</v>
      </c>
      <c r="D1206" s="70" t="s">
        <v>13</v>
      </c>
      <c r="E1206" s="72" t="n">
        <v>1</v>
      </c>
      <c r="F1206" s="73" t="n">
        <v>2.99</v>
      </c>
      <c r="G1206" s="74" t="s">
        <v>1239</v>
      </c>
      <c r="I1206" s="3"/>
    </row>
    <row r="1207" customFormat="false" ht="12.75" hidden="false" customHeight="false" outlineLevel="0" collapsed="false">
      <c r="A1207" s="1" t="s">
        <v>1308</v>
      </c>
      <c r="C1207" s="70" t="s">
        <v>1311</v>
      </c>
      <c r="D1207" s="70" t="s">
        <v>13</v>
      </c>
      <c r="E1207" s="72" t="n">
        <v>1</v>
      </c>
      <c r="F1207" s="73" t="n">
        <v>1.56</v>
      </c>
      <c r="G1207" s="74" t="s">
        <v>1239</v>
      </c>
      <c r="I1207" s="3"/>
    </row>
    <row r="1208" customFormat="false" ht="12.75" hidden="false" customHeight="false" outlineLevel="0" collapsed="false">
      <c r="A1208" s="1" t="s">
        <v>1305</v>
      </c>
      <c r="C1208" s="70" t="s">
        <v>1312</v>
      </c>
      <c r="D1208" s="70" t="s">
        <v>13</v>
      </c>
      <c r="E1208" s="72" t="n">
        <v>1</v>
      </c>
      <c r="F1208" s="73" t="n">
        <v>1.29</v>
      </c>
      <c r="G1208" s="74" t="s">
        <v>1239</v>
      </c>
      <c r="I1208" s="3"/>
    </row>
    <row r="1209" customFormat="false" ht="12.75" hidden="false" customHeight="false" outlineLevel="0" collapsed="false">
      <c r="A1209" s="1" t="s">
        <v>1305</v>
      </c>
      <c r="C1209" s="70" t="s">
        <v>1313</v>
      </c>
      <c r="D1209" s="70" t="s">
        <v>13</v>
      </c>
      <c r="E1209" s="72" t="n">
        <v>1</v>
      </c>
      <c r="F1209" s="73" t="n">
        <v>1</v>
      </c>
      <c r="G1209" s="74" t="s">
        <v>1239</v>
      </c>
      <c r="I1209" s="3"/>
    </row>
    <row r="1210" customFormat="false" ht="12.75" hidden="false" customHeight="false" outlineLevel="0" collapsed="false">
      <c r="A1210" s="1" t="s">
        <v>1305</v>
      </c>
      <c r="C1210" s="70" t="s">
        <v>1314</v>
      </c>
      <c r="D1210" s="70" t="s">
        <v>13</v>
      </c>
      <c r="E1210" s="72" t="n">
        <v>1</v>
      </c>
      <c r="F1210" s="73" t="n">
        <v>1</v>
      </c>
      <c r="G1210" s="74" t="s">
        <v>1239</v>
      </c>
      <c r="I1210" s="3"/>
    </row>
    <row r="1211" customFormat="false" ht="12.75" hidden="false" customHeight="false" outlineLevel="0" collapsed="false">
      <c r="A1211" s="1" t="s">
        <v>1315</v>
      </c>
      <c r="C1211" s="70" t="s">
        <v>1316</v>
      </c>
      <c r="D1211" s="70" t="s">
        <v>70</v>
      </c>
      <c r="E1211" s="72" t="n">
        <v>1</v>
      </c>
      <c r="F1211" s="73" t="n">
        <v>1.59</v>
      </c>
      <c r="G1211" s="74" t="s">
        <v>1239</v>
      </c>
      <c r="I1211" s="3"/>
    </row>
    <row r="1212" customFormat="false" ht="12.75" hidden="false" customHeight="false" outlineLevel="0" collapsed="false">
      <c r="A1212" s="1" t="s">
        <v>1315</v>
      </c>
      <c r="C1212" s="70" t="s">
        <v>1317</v>
      </c>
      <c r="D1212" s="70" t="s">
        <v>77</v>
      </c>
      <c r="E1212" s="72" t="n">
        <v>1</v>
      </c>
      <c r="F1212" s="73" t="n">
        <v>1.63</v>
      </c>
      <c r="G1212" s="74" t="s">
        <v>1239</v>
      </c>
      <c r="I1212" s="3"/>
    </row>
    <row r="1213" customFormat="false" ht="12.75" hidden="false" customHeight="false" outlineLevel="0" collapsed="false">
      <c r="A1213" s="1" t="s">
        <v>1315</v>
      </c>
      <c r="C1213" s="70" t="s">
        <v>1318</v>
      </c>
      <c r="D1213" s="70" t="s">
        <v>137</v>
      </c>
      <c r="E1213" s="72" t="n">
        <v>1</v>
      </c>
      <c r="F1213" s="73" t="n">
        <v>1.78</v>
      </c>
      <c r="G1213" s="74" t="s">
        <v>1239</v>
      </c>
      <c r="I1213" s="3"/>
    </row>
    <row r="1214" customFormat="false" ht="12.75" hidden="false" customHeight="false" outlineLevel="0" collapsed="false">
      <c r="A1214" s="1" t="s">
        <v>1319</v>
      </c>
      <c r="C1214" s="70" t="s">
        <v>1320</v>
      </c>
      <c r="D1214" s="70" t="s">
        <v>13</v>
      </c>
      <c r="E1214" s="72" t="n">
        <v>1</v>
      </c>
      <c r="F1214" s="73" t="n">
        <v>1.99</v>
      </c>
      <c r="G1214" s="74" t="s">
        <v>1239</v>
      </c>
      <c r="I1214" s="3"/>
    </row>
    <row r="1215" customFormat="false" ht="12.75" hidden="false" customHeight="false" outlineLevel="0" collapsed="false">
      <c r="A1215" s="1" t="s">
        <v>1319</v>
      </c>
      <c r="C1215" s="70" t="s">
        <v>1321</v>
      </c>
      <c r="D1215" s="70" t="s">
        <v>13</v>
      </c>
      <c r="E1215" s="72" t="n">
        <v>1</v>
      </c>
      <c r="F1215" s="73" t="n">
        <v>1.4</v>
      </c>
      <c r="G1215" s="74" t="s">
        <v>1239</v>
      </c>
      <c r="I1215" s="3"/>
    </row>
    <row r="1216" customFormat="false" ht="12.75" hidden="false" customHeight="false" outlineLevel="0" collapsed="false">
      <c r="A1216" s="1" t="s">
        <v>1319</v>
      </c>
      <c r="C1216" s="70" t="s">
        <v>1322</v>
      </c>
      <c r="D1216" s="70" t="s">
        <v>13</v>
      </c>
      <c r="E1216" s="72" t="n">
        <v>1</v>
      </c>
      <c r="F1216" s="73" t="n">
        <v>0.58</v>
      </c>
      <c r="G1216" s="74" t="s">
        <v>1239</v>
      </c>
      <c r="I1216" s="3"/>
    </row>
    <row r="1217" customFormat="false" ht="12.75" hidden="false" customHeight="false" outlineLevel="0" collapsed="false">
      <c r="A1217" s="1" t="s">
        <v>1323</v>
      </c>
      <c r="C1217" s="70" t="s">
        <v>1324</v>
      </c>
      <c r="D1217" s="70" t="s">
        <v>77</v>
      </c>
      <c r="E1217" s="72" t="n">
        <v>1</v>
      </c>
      <c r="F1217" s="73" t="n">
        <v>1.6</v>
      </c>
      <c r="G1217" s="74" t="s">
        <v>1239</v>
      </c>
      <c r="I1217" s="3"/>
    </row>
    <row r="1218" customFormat="false" ht="12.75" hidden="false" customHeight="false" outlineLevel="0" collapsed="false">
      <c r="A1218" s="1" t="s">
        <v>1323</v>
      </c>
      <c r="C1218" s="70" t="s">
        <v>1325</v>
      </c>
      <c r="D1218" s="70" t="s">
        <v>13</v>
      </c>
      <c r="E1218" s="72" t="n">
        <v>1</v>
      </c>
      <c r="F1218" s="73" t="n">
        <v>1.57</v>
      </c>
      <c r="G1218" s="74" t="s">
        <v>1239</v>
      </c>
      <c r="I1218" s="3"/>
    </row>
    <row r="1219" customFormat="false" ht="12.75" hidden="false" customHeight="false" outlineLevel="0" collapsed="false">
      <c r="A1219" s="1" t="s">
        <v>1323</v>
      </c>
      <c r="C1219" s="70" t="s">
        <v>1326</v>
      </c>
      <c r="D1219" s="70" t="s">
        <v>13</v>
      </c>
      <c r="E1219" s="72" t="n">
        <v>1</v>
      </c>
      <c r="F1219" s="73" t="n">
        <v>1.8</v>
      </c>
      <c r="G1219" s="74" t="s">
        <v>1239</v>
      </c>
      <c r="I1219" s="3"/>
    </row>
    <row r="1220" customFormat="false" ht="12.75" hidden="false" customHeight="false" outlineLevel="0" collapsed="false">
      <c r="A1220" s="1" t="s">
        <v>1327</v>
      </c>
      <c r="C1220" s="70" t="s">
        <v>1328</v>
      </c>
      <c r="D1220" s="70" t="s">
        <v>13</v>
      </c>
      <c r="E1220" s="72" t="n">
        <v>1</v>
      </c>
      <c r="F1220" s="73" t="n">
        <v>0.95</v>
      </c>
      <c r="G1220" s="74" t="s">
        <v>1239</v>
      </c>
      <c r="I1220" s="3"/>
    </row>
    <row r="1222" customFormat="false" ht="18" hidden="false" customHeight="false" outlineLevel="0" collapsed="false">
      <c r="C1222" s="15" t="s">
        <v>1329</v>
      </c>
      <c r="D1222" s="45" t="s">
        <v>1</v>
      </c>
    </row>
    <row r="1223" customFormat="false" ht="12.75" hidden="false" customHeight="false" outlineLevel="0" collapsed="false">
      <c r="A1223" s="1" t="s">
        <v>1330</v>
      </c>
      <c r="C1223" s="70" t="s">
        <v>1331</v>
      </c>
      <c r="D1223" s="70"/>
      <c r="E1223" s="72" t="s">
        <v>1332</v>
      </c>
      <c r="F1223" s="73" t="n">
        <v>6.85</v>
      </c>
      <c r="G1223" s="74" t="s">
        <v>1239</v>
      </c>
    </row>
    <row r="1224" customFormat="false" ht="12.75" hidden="false" customHeight="false" outlineLevel="0" collapsed="false">
      <c r="A1224" s="1" t="s">
        <v>1330</v>
      </c>
      <c r="C1224" s="70" t="s">
        <v>1333</v>
      </c>
      <c r="D1224" s="70"/>
      <c r="E1224" s="72" t="s">
        <v>1334</v>
      </c>
      <c r="F1224" s="73" t="n">
        <v>3.3</v>
      </c>
      <c r="G1224" s="74" t="s">
        <v>1239</v>
      </c>
    </row>
    <row r="1225" customFormat="false" ht="12.75" hidden="false" customHeight="false" outlineLevel="0" collapsed="false">
      <c r="A1225" s="1" t="s">
        <v>1330</v>
      </c>
      <c r="C1225" s="70" t="s">
        <v>1335</v>
      </c>
      <c r="D1225" s="70"/>
      <c r="E1225" s="72" t="s">
        <v>1334</v>
      </c>
      <c r="F1225" s="73" t="n">
        <v>2.3</v>
      </c>
      <c r="G1225" s="74" t="s">
        <v>1239</v>
      </c>
    </row>
    <row r="1226" customFormat="false" ht="12.75" hidden="false" customHeight="false" outlineLevel="0" collapsed="false">
      <c r="A1226" s="1" t="s">
        <v>1330</v>
      </c>
      <c r="C1226" s="70" t="s">
        <v>1336</v>
      </c>
      <c r="D1226" s="70"/>
      <c r="E1226" s="72" t="s">
        <v>1334</v>
      </c>
      <c r="F1226" s="73" t="n">
        <v>3</v>
      </c>
      <c r="G1226" s="74" t="s">
        <v>1239</v>
      </c>
    </row>
    <row r="1227" customFormat="false" ht="12.75" hidden="false" customHeight="false" outlineLevel="0" collapsed="false">
      <c r="A1227" s="1" t="s">
        <v>1330</v>
      </c>
      <c r="C1227" s="70" t="s">
        <v>1337</v>
      </c>
      <c r="D1227" s="70"/>
      <c r="E1227" s="72" t="s">
        <v>1334</v>
      </c>
      <c r="F1227" s="73" t="n">
        <v>4.85</v>
      </c>
      <c r="G1227" s="74" t="s">
        <v>1239</v>
      </c>
    </row>
    <row r="1228" customFormat="false" ht="12.75" hidden="false" customHeight="false" outlineLevel="0" collapsed="false">
      <c r="A1228" s="1" t="s">
        <v>1330</v>
      </c>
      <c r="C1228" s="70" t="s">
        <v>1338</v>
      </c>
      <c r="D1228" s="70"/>
      <c r="E1228" s="72" t="s">
        <v>1334</v>
      </c>
      <c r="F1228" s="73" t="n">
        <v>3.15</v>
      </c>
      <c r="G1228" s="74" t="s">
        <v>1239</v>
      </c>
    </row>
    <row r="1229" customFormat="false" ht="12.75" hidden="false" customHeight="false" outlineLevel="0" collapsed="false">
      <c r="A1229" s="1" t="s">
        <v>1330</v>
      </c>
      <c r="C1229" s="70" t="s">
        <v>1339</v>
      </c>
      <c r="D1229" s="70"/>
      <c r="E1229" s="72" t="s">
        <v>1334</v>
      </c>
      <c r="F1229" s="73" t="n">
        <v>3.75</v>
      </c>
      <c r="G1229" s="74" t="s">
        <v>1239</v>
      </c>
    </row>
    <row r="1231" customFormat="false" ht="18" hidden="false" customHeight="false" outlineLevel="0" collapsed="false">
      <c r="C1231" s="15" t="s">
        <v>1340</v>
      </c>
      <c r="D1231" s="45" t="s">
        <v>1</v>
      </c>
      <c r="I1231" s="3"/>
    </row>
    <row r="1232" customFormat="false" ht="12.75" hidden="false" customHeight="false" outlineLevel="0" collapsed="false">
      <c r="A1232" s="1" t="s">
        <v>1341</v>
      </c>
      <c r="C1232" s="27" t="s">
        <v>1342</v>
      </c>
      <c r="D1232" s="27" t="s">
        <v>77</v>
      </c>
      <c r="E1232" s="28"/>
      <c r="F1232" s="29"/>
      <c r="G1232" s="27"/>
      <c r="H1232" s="30" t="s">
        <v>61</v>
      </c>
      <c r="I1232" s="31" t="n">
        <v>1.36</v>
      </c>
      <c r="J1232" s="31" t="s">
        <v>1239</v>
      </c>
    </row>
    <row r="1233" customFormat="false" ht="12.75" hidden="false" customHeight="false" outlineLevel="0" collapsed="false">
      <c r="A1233" s="1" t="s">
        <v>1341</v>
      </c>
      <c r="C1233" s="27" t="s">
        <v>1343</v>
      </c>
      <c r="D1233" s="27" t="s">
        <v>13</v>
      </c>
      <c r="E1233" s="28"/>
      <c r="F1233" s="29"/>
      <c r="G1233" s="27"/>
      <c r="H1233" s="30" t="s">
        <v>61</v>
      </c>
      <c r="I1233" s="31" t="n">
        <v>0.99</v>
      </c>
      <c r="J1233" s="31" t="s">
        <v>1239</v>
      </c>
    </row>
    <row r="1234" customFormat="false" ht="12.75" hidden="false" customHeight="false" outlineLevel="0" collapsed="false">
      <c r="A1234" s="1" t="s">
        <v>1341</v>
      </c>
      <c r="C1234" s="27" t="s">
        <v>1344</v>
      </c>
      <c r="D1234" s="27" t="s">
        <v>13</v>
      </c>
      <c r="E1234" s="28"/>
      <c r="F1234" s="29"/>
      <c r="G1234" s="27"/>
      <c r="H1234" s="30" t="s">
        <v>61</v>
      </c>
      <c r="I1234" s="31" t="n">
        <v>2.05</v>
      </c>
      <c r="J1234" s="31" t="s">
        <v>1239</v>
      </c>
    </row>
    <row r="1235" customFormat="false" ht="12.75" hidden="false" customHeight="false" outlineLevel="0" collapsed="false">
      <c r="A1235" s="1" t="s">
        <v>1341</v>
      </c>
      <c r="C1235" s="27" t="s">
        <v>1345</v>
      </c>
      <c r="D1235" s="27" t="s">
        <v>507</v>
      </c>
      <c r="E1235" s="28"/>
      <c r="F1235" s="29"/>
      <c r="G1235" s="27"/>
      <c r="H1235" s="30" t="s">
        <v>61</v>
      </c>
      <c r="I1235" s="31" t="n">
        <v>1.47</v>
      </c>
      <c r="J1235" s="31" t="s">
        <v>1239</v>
      </c>
    </row>
    <row r="1236" customFormat="false" ht="12.75" hidden="false" customHeight="false" outlineLevel="0" collapsed="false">
      <c r="A1236" s="1" t="s">
        <v>1341</v>
      </c>
      <c r="C1236" s="27" t="s">
        <v>1346</v>
      </c>
      <c r="D1236" s="27" t="s">
        <v>88</v>
      </c>
      <c r="E1236" s="28"/>
      <c r="F1236" s="29"/>
      <c r="G1236" s="27"/>
      <c r="H1236" s="30" t="s">
        <v>61</v>
      </c>
      <c r="I1236" s="31" t="n">
        <v>1.31</v>
      </c>
      <c r="J1236" s="31" t="s">
        <v>1239</v>
      </c>
    </row>
    <row r="1237" customFormat="false" ht="12.75" hidden="false" customHeight="false" outlineLevel="0" collapsed="false">
      <c r="A1237" s="1" t="s">
        <v>1341</v>
      </c>
      <c r="C1237" s="27" t="s">
        <v>1347</v>
      </c>
      <c r="D1237" s="27" t="s">
        <v>79</v>
      </c>
      <c r="E1237" s="28"/>
      <c r="F1237" s="29"/>
      <c r="G1237" s="27"/>
      <c r="H1237" s="30" t="s">
        <v>61</v>
      </c>
      <c r="I1237" s="31" t="n">
        <v>1.29</v>
      </c>
      <c r="J1237" s="31" t="s">
        <v>1239</v>
      </c>
    </row>
    <row r="1238" customFormat="false" ht="12.75" hidden="false" customHeight="false" outlineLevel="0" collapsed="false">
      <c r="A1238" s="1" t="s">
        <v>1341</v>
      </c>
      <c r="C1238" s="27" t="s">
        <v>1348</v>
      </c>
      <c r="D1238" s="27" t="s">
        <v>13</v>
      </c>
      <c r="E1238" s="28"/>
      <c r="F1238" s="29"/>
      <c r="G1238" s="27"/>
      <c r="H1238" s="30" t="s">
        <v>61</v>
      </c>
      <c r="I1238" s="31" t="n">
        <v>1.49</v>
      </c>
      <c r="J1238" s="31" t="s">
        <v>1239</v>
      </c>
    </row>
    <row r="1239" customFormat="false" ht="12.75" hidden="false" customHeight="false" outlineLevel="0" collapsed="false">
      <c r="A1239" s="1" t="s">
        <v>1349</v>
      </c>
      <c r="C1239" s="27" t="s">
        <v>1350</v>
      </c>
      <c r="D1239" s="27" t="s">
        <v>26</v>
      </c>
      <c r="E1239" s="28"/>
      <c r="F1239" s="29"/>
      <c r="G1239" s="27"/>
      <c r="H1239" s="30" t="s">
        <v>61</v>
      </c>
      <c r="I1239" s="31" t="n">
        <v>0.59</v>
      </c>
      <c r="J1239" s="31" t="s">
        <v>1239</v>
      </c>
    </row>
    <row r="1240" customFormat="false" ht="12.75" hidden="false" customHeight="false" outlineLevel="0" collapsed="false">
      <c r="A1240" s="1" t="s">
        <v>1349</v>
      </c>
      <c r="C1240" s="27" t="s">
        <v>1351</v>
      </c>
      <c r="D1240" s="27" t="s">
        <v>13</v>
      </c>
      <c r="E1240" s="28"/>
      <c r="F1240" s="29"/>
      <c r="G1240" s="27"/>
      <c r="H1240" s="30" t="s">
        <v>61</v>
      </c>
      <c r="I1240" s="31" t="n">
        <v>0.75</v>
      </c>
      <c r="J1240" s="31" t="s">
        <v>1239</v>
      </c>
    </row>
    <row r="1241" customFormat="false" ht="12.75" hidden="false" customHeight="false" outlineLevel="0" collapsed="false">
      <c r="A1241" s="1" t="s">
        <v>1349</v>
      </c>
      <c r="C1241" s="27" t="s">
        <v>1352</v>
      </c>
      <c r="D1241" s="27" t="s">
        <v>13</v>
      </c>
      <c r="E1241" s="28"/>
      <c r="F1241" s="29"/>
      <c r="G1241" s="27"/>
      <c r="H1241" s="30" t="s">
        <v>61</v>
      </c>
      <c r="I1241" s="31" t="n">
        <v>1.59</v>
      </c>
      <c r="J1241" s="31" t="s">
        <v>1239</v>
      </c>
    </row>
    <row r="1242" customFormat="false" ht="12.75" hidden="false" customHeight="false" outlineLevel="0" collapsed="false">
      <c r="A1242" s="1" t="s">
        <v>1349</v>
      </c>
      <c r="C1242" s="27" t="s">
        <v>1353</v>
      </c>
      <c r="D1242" s="27" t="s">
        <v>13</v>
      </c>
      <c r="E1242" s="28"/>
      <c r="F1242" s="29"/>
      <c r="G1242" s="27"/>
      <c r="H1242" s="30" t="s">
        <v>61</v>
      </c>
      <c r="I1242" s="31" t="n">
        <v>1.46</v>
      </c>
      <c r="J1242" s="31" t="s">
        <v>1239</v>
      </c>
    </row>
    <row r="1243" customFormat="false" ht="12.75" hidden="false" customHeight="false" outlineLevel="0" collapsed="false">
      <c r="A1243" s="1" t="s">
        <v>1349</v>
      </c>
      <c r="C1243" s="27" t="s">
        <v>1354</v>
      </c>
      <c r="D1243" s="27" t="s">
        <v>70</v>
      </c>
      <c r="E1243" s="28"/>
      <c r="F1243" s="29"/>
      <c r="G1243" s="27"/>
      <c r="H1243" s="30" t="s">
        <v>61</v>
      </c>
      <c r="I1243" s="31" t="n">
        <v>0.59</v>
      </c>
      <c r="J1243" s="31" t="s">
        <v>1239</v>
      </c>
    </row>
    <row r="1244" customFormat="false" ht="12.75" hidden="false" customHeight="false" outlineLevel="0" collapsed="false">
      <c r="A1244" s="1" t="s">
        <v>1349</v>
      </c>
      <c r="C1244" s="27" t="s">
        <v>1355</v>
      </c>
      <c r="D1244" s="27" t="s">
        <v>13</v>
      </c>
      <c r="E1244" s="28"/>
      <c r="F1244" s="29"/>
      <c r="G1244" s="27"/>
      <c r="H1244" s="30" t="s">
        <v>61</v>
      </c>
      <c r="I1244" s="31" t="n">
        <v>1.59</v>
      </c>
      <c r="J1244" s="31" t="s">
        <v>1239</v>
      </c>
    </row>
    <row r="1245" customFormat="false" ht="12.75" hidden="false" customHeight="false" outlineLevel="0" collapsed="false">
      <c r="A1245" s="1" t="s">
        <v>1349</v>
      </c>
      <c r="C1245" s="27" t="s">
        <v>1356</v>
      </c>
      <c r="D1245" s="27" t="s">
        <v>51</v>
      </c>
      <c r="E1245" s="28"/>
      <c r="F1245" s="29"/>
      <c r="G1245" s="27"/>
      <c r="H1245" s="30" t="s">
        <v>61</v>
      </c>
      <c r="I1245" s="31" t="n">
        <v>0.59</v>
      </c>
      <c r="J1245" s="31" t="s">
        <v>1239</v>
      </c>
    </row>
    <row r="1246" customFormat="false" ht="12.75" hidden="false" customHeight="false" outlineLevel="0" collapsed="false">
      <c r="A1246" s="1" t="s">
        <v>1349</v>
      </c>
      <c r="C1246" s="27" t="s">
        <v>1357</v>
      </c>
      <c r="D1246" s="27" t="s">
        <v>13</v>
      </c>
      <c r="E1246" s="28"/>
      <c r="F1246" s="29"/>
      <c r="G1246" s="27"/>
      <c r="H1246" s="30" t="s">
        <v>168</v>
      </c>
      <c r="I1246" s="31" t="n">
        <v>1.52</v>
      </c>
      <c r="J1246" s="31" t="s">
        <v>1239</v>
      </c>
    </row>
    <row r="1247" customFormat="false" ht="12.75" hidden="false" customHeight="false" outlineLevel="0" collapsed="false">
      <c r="A1247" s="1" t="s">
        <v>1349</v>
      </c>
      <c r="C1247" s="27" t="s">
        <v>1358</v>
      </c>
      <c r="D1247" s="27" t="s">
        <v>16</v>
      </c>
      <c r="E1247" s="28"/>
      <c r="F1247" s="29"/>
      <c r="G1247" s="27"/>
      <c r="H1247" s="30" t="s">
        <v>168</v>
      </c>
      <c r="I1247" s="31" t="n">
        <v>0.99</v>
      </c>
      <c r="J1247" s="31" t="s">
        <v>1239</v>
      </c>
    </row>
    <row r="1248" customFormat="false" ht="12.75" hidden="false" customHeight="false" outlineLevel="0" collapsed="false">
      <c r="A1248" s="1" t="s">
        <v>1349</v>
      </c>
      <c r="C1248" s="27" t="s">
        <v>1359</v>
      </c>
      <c r="D1248" s="27" t="s">
        <v>49</v>
      </c>
      <c r="E1248" s="28"/>
      <c r="F1248" s="29"/>
      <c r="G1248" s="27"/>
      <c r="H1248" s="30" t="s">
        <v>168</v>
      </c>
      <c r="I1248" s="31" t="n">
        <v>0.59</v>
      </c>
      <c r="J1248" s="31" t="s">
        <v>1239</v>
      </c>
    </row>
    <row r="1250" customFormat="false" ht="18" hidden="false" customHeight="false" outlineLevel="0" collapsed="false">
      <c r="C1250" s="15" t="s">
        <v>1360</v>
      </c>
      <c r="D1250" s="45" t="s">
        <v>1</v>
      </c>
      <c r="I1250" s="3"/>
    </row>
    <row r="1251" customFormat="false" ht="12.75" hidden="false" customHeight="false" outlineLevel="0" collapsed="false">
      <c r="A1251" s="1" t="s">
        <v>1361</v>
      </c>
      <c r="C1251" s="70" t="s">
        <v>1362</v>
      </c>
      <c r="D1251" s="70" t="s">
        <v>1363</v>
      </c>
      <c r="E1251" s="72" t="n">
        <v>1.9</v>
      </c>
      <c r="F1251" s="73" t="n">
        <v>12.9</v>
      </c>
      <c r="G1251" s="74" t="s">
        <v>1239</v>
      </c>
    </row>
    <row r="1252" customFormat="false" ht="12.75" hidden="false" customHeight="false" outlineLevel="0" collapsed="false">
      <c r="A1252" s="1" t="s">
        <v>1364</v>
      </c>
      <c r="C1252" s="70" t="s">
        <v>1365</v>
      </c>
      <c r="D1252" s="70" t="s">
        <v>49</v>
      </c>
      <c r="E1252" s="72" t="n">
        <v>1.8</v>
      </c>
      <c r="F1252" s="73" t="n">
        <v>2.72</v>
      </c>
      <c r="G1252" s="74" t="s">
        <v>1239</v>
      </c>
    </row>
    <row r="1253" customFormat="false" ht="12.75" hidden="false" customHeight="false" outlineLevel="0" collapsed="false">
      <c r="A1253" s="1" t="s">
        <v>1361</v>
      </c>
      <c r="C1253" s="70" t="s">
        <v>1366</v>
      </c>
      <c r="D1253" s="70" t="s">
        <v>13</v>
      </c>
      <c r="E1253" s="72" t="n">
        <v>2</v>
      </c>
      <c r="F1253" s="73" t="n">
        <v>14.9</v>
      </c>
      <c r="G1253" s="74" t="s">
        <v>1239</v>
      </c>
    </row>
    <row r="1254" customFormat="false" ht="12.75" hidden="false" customHeight="false" outlineLevel="0" collapsed="false">
      <c r="A1254" s="1" t="s">
        <v>1364</v>
      </c>
      <c r="C1254" s="70" t="s">
        <v>1367</v>
      </c>
      <c r="D1254" s="70" t="s">
        <v>1363</v>
      </c>
      <c r="E1254" s="72" t="n">
        <v>2.3</v>
      </c>
      <c r="F1254" s="73" t="n">
        <v>2.72</v>
      </c>
      <c r="G1254" s="74" t="s">
        <v>1239</v>
      </c>
    </row>
    <row r="1255" customFormat="false" ht="12.75" hidden="false" customHeight="false" outlineLevel="0" collapsed="false">
      <c r="A1255" s="1" t="s">
        <v>1364</v>
      </c>
      <c r="C1255" s="70" t="s">
        <v>1368</v>
      </c>
      <c r="D1255" s="70"/>
      <c r="E1255" s="72" t="n">
        <v>2.4</v>
      </c>
      <c r="F1255" s="73" t="n">
        <v>5.5</v>
      </c>
      <c r="G1255" s="74" t="s">
        <v>1239</v>
      </c>
    </row>
    <row r="1257" customFormat="false" ht="31.5" hidden="false" customHeight="false" outlineLevel="0" collapsed="false">
      <c r="C1257" s="52" t="s">
        <v>1369</v>
      </c>
      <c r="D1257" s="45" t="s">
        <v>1</v>
      </c>
      <c r="I1257" s="3"/>
    </row>
    <row r="1258" customFormat="false" ht="12.75" hidden="false" customHeight="false" outlineLevel="0" collapsed="false">
      <c r="A1258" s="1" t="s">
        <v>1370</v>
      </c>
      <c r="B1258" s="1" t="s">
        <v>1371</v>
      </c>
      <c r="C1258" s="27" t="s">
        <v>1372</v>
      </c>
      <c r="D1258" s="27" t="s">
        <v>51</v>
      </c>
      <c r="E1258" s="27"/>
      <c r="F1258" s="31"/>
      <c r="G1258" s="27"/>
      <c r="H1258" s="30" t="s">
        <v>61</v>
      </c>
      <c r="I1258" s="31" t="n">
        <v>0.03</v>
      </c>
      <c r="J1258" s="30" t="s">
        <v>1373</v>
      </c>
    </row>
    <row r="1259" customFormat="false" ht="12.75" hidden="false" customHeight="false" outlineLevel="0" collapsed="false">
      <c r="A1259" s="1" t="s">
        <v>1370</v>
      </c>
      <c r="B1259" s="1" t="s">
        <v>1371</v>
      </c>
      <c r="C1259" s="85" t="s">
        <v>1374</v>
      </c>
      <c r="D1259" s="85" t="s">
        <v>20</v>
      </c>
      <c r="E1259" s="85"/>
      <c r="F1259" s="86" t="n">
        <v>0.03</v>
      </c>
      <c r="G1259" s="85" t="n">
        <v>1.9</v>
      </c>
      <c r="H1259" s="87" t="s">
        <v>61</v>
      </c>
      <c r="I1259" s="86" t="n">
        <v>0.03</v>
      </c>
      <c r="J1259" s="87" t="s">
        <v>1373</v>
      </c>
    </row>
    <row r="1260" customFormat="false" ht="12.75" hidden="false" customHeight="false" outlineLevel="0" collapsed="false">
      <c r="A1260" s="1" t="s">
        <v>1370</v>
      </c>
      <c r="B1260" s="1" t="s">
        <v>1371</v>
      </c>
      <c r="C1260" s="27" t="s">
        <v>1375</v>
      </c>
      <c r="D1260" s="27" t="s">
        <v>334</v>
      </c>
      <c r="E1260" s="27"/>
      <c r="F1260" s="31"/>
      <c r="G1260" s="27"/>
      <c r="H1260" s="30" t="s">
        <v>61</v>
      </c>
      <c r="I1260" s="31" t="n">
        <v>0.03</v>
      </c>
      <c r="J1260" s="30" t="s">
        <v>479</v>
      </c>
    </row>
    <row r="1261" customFormat="false" ht="12.75" hidden="false" customHeight="false" outlineLevel="0" collapsed="false">
      <c r="A1261" s="1" t="s">
        <v>1370</v>
      </c>
      <c r="B1261" s="1" t="s">
        <v>1371</v>
      </c>
      <c r="C1261" s="85" t="s">
        <v>1376</v>
      </c>
      <c r="D1261" s="85" t="s">
        <v>13</v>
      </c>
      <c r="E1261" s="85"/>
      <c r="F1261" s="86" t="n">
        <v>0.16</v>
      </c>
      <c r="G1261" s="85" t="n">
        <v>1.8</v>
      </c>
      <c r="H1261" s="87" t="s">
        <v>61</v>
      </c>
      <c r="I1261" s="86" t="n">
        <v>0.36</v>
      </c>
      <c r="J1261" s="87" t="s">
        <v>1373</v>
      </c>
    </row>
    <row r="1262" customFormat="false" ht="12.75" hidden="false" customHeight="false" outlineLevel="0" collapsed="false">
      <c r="A1262" s="1" t="s">
        <v>1370</v>
      </c>
      <c r="B1262" s="1" t="s">
        <v>1371</v>
      </c>
      <c r="C1262" s="85" t="s">
        <v>1377</v>
      </c>
      <c r="D1262" s="85" t="s">
        <v>193</v>
      </c>
      <c r="E1262" s="85"/>
      <c r="F1262" s="86" t="n">
        <v>0.03</v>
      </c>
      <c r="G1262" s="85" t="n">
        <v>1.9</v>
      </c>
      <c r="H1262" s="87" t="s">
        <v>61</v>
      </c>
      <c r="I1262" s="86" t="n">
        <v>0.03</v>
      </c>
      <c r="J1262" s="87" t="s">
        <v>1373</v>
      </c>
    </row>
    <row r="1263" customFormat="false" ht="12.75" hidden="false" customHeight="false" outlineLevel="0" collapsed="false">
      <c r="A1263" s="1" t="s">
        <v>1370</v>
      </c>
      <c r="B1263" s="1" t="s">
        <v>1371</v>
      </c>
      <c r="C1263" s="85" t="s">
        <v>1378</v>
      </c>
      <c r="D1263" s="85" t="s">
        <v>16</v>
      </c>
      <c r="E1263" s="85"/>
      <c r="F1263" s="86" t="n">
        <v>0.03</v>
      </c>
      <c r="G1263" s="85" t="n">
        <v>1.8</v>
      </c>
      <c r="H1263" s="87" t="s">
        <v>61</v>
      </c>
      <c r="I1263" s="86" t="n">
        <v>0.03</v>
      </c>
      <c r="J1263" s="87" t="s">
        <v>1373</v>
      </c>
    </row>
    <row r="1264" customFormat="false" ht="12.75" hidden="false" customHeight="false" outlineLevel="0" collapsed="false">
      <c r="A1264" s="1" t="s">
        <v>1370</v>
      </c>
      <c r="B1264" s="1" t="s">
        <v>1371</v>
      </c>
      <c r="C1264" s="85" t="s">
        <v>1379</v>
      </c>
      <c r="D1264" s="85" t="s">
        <v>79</v>
      </c>
      <c r="E1264" s="85"/>
      <c r="F1264" s="86" t="n">
        <v>0.03</v>
      </c>
      <c r="G1264" s="85" t="n">
        <v>1.8</v>
      </c>
      <c r="H1264" s="87" t="s">
        <v>61</v>
      </c>
      <c r="I1264" s="86" t="n">
        <v>0.03</v>
      </c>
      <c r="J1264" s="87" t="s">
        <v>1373</v>
      </c>
    </row>
    <row r="1265" customFormat="false" ht="12.75" hidden="false" customHeight="false" outlineLevel="0" collapsed="false">
      <c r="A1265" s="1" t="s">
        <v>1370</v>
      </c>
      <c r="B1265" s="1" t="s">
        <v>1371</v>
      </c>
      <c r="C1265" s="27" t="s">
        <v>1380</v>
      </c>
      <c r="D1265" s="27" t="s">
        <v>390</v>
      </c>
      <c r="E1265" s="27"/>
      <c r="F1265" s="31"/>
      <c r="G1265" s="27"/>
      <c r="H1265" s="30" t="s">
        <v>61</v>
      </c>
      <c r="I1265" s="31" t="n">
        <v>0.03</v>
      </c>
      <c r="J1265" s="30" t="s">
        <v>479</v>
      </c>
    </row>
    <row r="1266" customFormat="false" ht="12.75" hidden="false" customHeight="false" outlineLevel="0" collapsed="false">
      <c r="A1266" s="1" t="s">
        <v>1370</v>
      </c>
      <c r="B1266" s="1" t="s">
        <v>1371</v>
      </c>
      <c r="C1266" s="27" t="s">
        <v>1381</v>
      </c>
      <c r="D1266" s="27" t="s">
        <v>13</v>
      </c>
      <c r="E1266" s="27"/>
      <c r="F1266" s="31"/>
      <c r="G1266" s="27"/>
      <c r="H1266" s="30" t="s">
        <v>61</v>
      </c>
      <c r="I1266" s="31" t="n">
        <v>0.06</v>
      </c>
      <c r="J1266" s="30" t="s">
        <v>479</v>
      </c>
    </row>
    <row r="1267" customFormat="false" ht="12.75" hidden="false" customHeight="false" outlineLevel="0" collapsed="false">
      <c r="A1267" s="1" t="s">
        <v>1370</v>
      </c>
      <c r="B1267" s="1" t="s">
        <v>1371</v>
      </c>
      <c r="C1267" s="85" t="s">
        <v>1382</v>
      </c>
      <c r="D1267" s="85" t="s">
        <v>88</v>
      </c>
      <c r="E1267" s="85"/>
      <c r="F1267" s="86" t="n">
        <v>0.03</v>
      </c>
      <c r="G1267" s="85" t="n">
        <v>1.9</v>
      </c>
      <c r="H1267" s="87" t="s">
        <v>61</v>
      </c>
      <c r="I1267" s="86" t="n">
        <v>0.03</v>
      </c>
      <c r="J1267" s="87" t="s">
        <v>1373</v>
      </c>
    </row>
    <row r="1268" customFormat="false" ht="12.75" hidden="false" customHeight="false" outlineLevel="0" collapsed="false">
      <c r="A1268" s="1" t="s">
        <v>1370</v>
      </c>
      <c r="B1268" s="1" t="s">
        <v>1371</v>
      </c>
      <c r="C1268" s="27" t="s">
        <v>1383</v>
      </c>
      <c r="D1268" s="27" t="s">
        <v>13</v>
      </c>
      <c r="E1268" s="27"/>
      <c r="F1268" s="31"/>
      <c r="G1268" s="27"/>
      <c r="H1268" s="30" t="s">
        <v>61</v>
      </c>
      <c r="I1268" s="31" t="n">
        <v>0.22</v>
      </c>
      <c r="J1268" s="30" t="s">
        <v>479</v>
      </c>
    </row>
    <row r="1269" customFormat="false" ht="12.75" hidden="false" customHeight="false" outlineLevel="0" collapsed="false">
      <c r="A1269" s="1" t="s">
        <v>1370</v>
      </c>
      <c r="B1269" s="1" t="s">
        <v>1371</v>
      </c>
      <c r="C1269" s="85" t="s">
        <v>1384</v>
      </c>
      <c r="D1269" s="85" t="s">
        <v>13</v>
      </c>
      <c r="E1269" s="85"/>
      <c r="F1269" s="86" t="n">
        <v>0.2</v>
      </c>
      <c r="G1269" s="85" t="n">
        <v>2.2</v>
      </c>
      <c r="H1269" s="87" t="s">
        <v>61</v>
      </c>
      <c r="I1269" s="86" t="n">
        <v>0.18</v>
      </c>
      <c r="J1269" s="87" t="s">
        <v>1385</v>
      </c>
    </row>
    <row r="1270" customFormat="false" ht="12.75" hidden="false" customHeight="false" outlineLevel="0" collapsed="false">
      <c r="A1270" s="1" t="s">
        <v>1370</v>
      </c>
      <c r="B1270" s="1" t="s">
        <v>1371</v>
      </c>
      <c r="C1270" s="85" t="s">
        <v>1386</v>
      </c>
      <c r="D1270" s="85" t="s">
        <v>13</v>
      </c>
      <c r="E1270" s="85"/>
      <c r="F1270" s="86" t="n">
        <v>0.06</v>
      </c>
      <c r="G1270" s="85" t="n">
        <v>1.6</v>
      </c>
      <c r="H1270" s="87" t="s">
        <v>61</v>
      </c>
      <c r="I1270" s="86" t="n">
        <v>0.08</v>
      </c>
      <c r="J1270" s="87" t="s">
        <v>1373</v>
      </c>
    </row>
    <row r="1271" customFormat="false" ht="12.75" hidden="false" customHeight="false" outlineLevel="0" collapsed="false">
      <c r="A1271" s="1" t="s">
        <v>1370</v>
      </c>
      <c r="B1271" s="1" t="s">
        <v>1371</v>
      </c>
      <c r="C1271" s="85" t="s">
        <v>1387</v>
      </c>
      <c r="D1271" s="85" t="s">
        <v>18</v>
      </c>
      <c r="E1271" s="85"/>
      <c r="F1271" s="86" t="n">
        <v>0.03</v>
      </c>
      <c r="G1271" s="85" t="n">
        <v>1.7</v>
      </c>
      <c r="H1271" s="87" t="s">
        <v>61</v>
      </c>
      <c r="I1271" s="86" t="n">
        <v>0.03</v>
      </c>
      <c r="J1271" s="87" t="s">
        <v>479</v>
      </c>
    </row>
    <row r="1272" customFormat="false" ht="12.75" hidden="false" customHeight="false" outlineLevel="0" collapsed="false">
      <c r="A1272" s="1" t="s">
        <v>1370</v>
      </c>
      <c r="B1272" s="1" t="s">
        <v>1371</v>
      </c>
      <c r="C1272" s="85" t="s">
        <v>1388</v>
      </c>
      <c r="D1272" s="85" t="s">
        <v>24</v>
      </c>
      <c r="E1272" s="85"/>
      <c r="F1272" s="86" t="n">
        <v>0.03</v>
      </c>
      <c r="G1272" s="85" t="n">
        <v>1.9</v>
      </c>
      <c r="H1272" s="87" t="s">
        <v>61</v>
      </c>
      <c r="I1272" s="86" t="n">
        <v>0.03</v>
      </c>
      <c r="J1272" s="87" t="s">
        <v>1373</v>
      </c>
    </row>
    <row r="1273" customFormat="false" ht="12.75" hidden="false" customHeight="false" outlineLevel="0" collapsed="false">
      <c r="A1273" s="1" t="s">
        <v>1370</v>
      </c>
      <c r="B1273" s="1" t="s">
        <v>1371</v>
      </c>
      <c r="C1273" s="85" t="s">
        <v>1389</v>
      </c>
      <c r="D1273" s="88" t="s">
        <v>22</v>
      </c>
      <c r="E1273" s="85"/>
      <c r="F1273" s="86" t="n">
        <v>0.03</v>
      </c>
      <c r="G1273" s="85" t="n">
        <v>1.7</v>
      </c>
      <c r="H1273" s="87" t="s">
        <v>61</v>
      </c>
      <c r="I1273" s="86" t="n">
        <v>0.03</v>
      </c>
      <c r="J1273" s="87" t="s">
        <v>1373</v>
      </c>
    </row>
    <row r="1274" customFormat="false" ht="12.75" hidden="false" customHeight="false" outlineLevel="0" collapsed="false">
      <c r="A1274" s="1" t="s">
        <v>1370</v>
      </c>
      <c r="B1274" s="1" t="s">
        <v>1371</v>
      </c>
      <c r="C1274" s="85" t="s">
        <v>1390</v>
      </c>
      <c r="D1274" s="88" t="s">
        <v>49</v>
      </c>
      <c r="E1274" s="85"/>
      <c r="F1274" s="86" t="n">
        <v>0.03</v>
      </c>
      <c r="G1274" s="85" t="n">
        <v>1.9</v>
      </c>
      <c r="H1274" s="87" t="s">
        <v>61</v>
      </c>
      <c r="I1274" s="86" t="n">
        <v>0.03</v>
      </c>
      <c r="J1274" s="87" t="s">
        <v>1373</v>
      </c>
    </row>
    <row r="1275" customFormat="false" ht="12.75" hidden="false" customHeight="false" outlineLevel="0" collapsed="false">
      <c r="A1275" s="1" t="s">
        <v>1370</v>
      </c>
      <c r="B1275" s="1" t="s">
        <v>1371</v>
      </c>
      <c r="C1275" s="85" t="s">
        <v>1391</v>
      </c>
      <c r="D1275" s="85" t="s">
        <v>26</v>
      </c>
      <c r="E1275" s="85"/>
      <c r="F1275" s="86" t="n">
        <v>0.03</v>
      </c>
      <c r="G1275" s="85" t="n">
        <v>1.7</v>
      </c>
      <c r="H1275" s="87" t="s">
        <v>61</v>
      </c>
      <c r="I1275" s="86" t="n">
        <v>0.03</v>
      </c>
      <c r="J1275" s="87" t="s">
        <v>1373</v>
      </c>
    </row>
    <row r="1276" customFormat="false" ht="12.75" hidden="false" customHeight="false" outlineLevel="0" collapsed="false">
      <c r="A1276" s="1" t="s">
        <v>1370</v>
      </c>
      <c r="B1276" s="1" t="s">
        <v>1371</v>
      </c>
      <c r="C1276" s="85" t="s">
        <v>1392</v>
      </c>
      <c r="D1276" s="85" t="s">
        <v>13</v>
      </c>
      <c r="E1276" s="85"/>
      <c r="F1276" s="86" t="n">
        <v>0.2</v>
      </c>
      <c r="G1276" s="85" t="n">
        <v>1.9</v>
      </c>
      <c r="H1276" s="87" t="s">
        <v>61</v>
      </c>
      <c r="I1276" s="86" t="n">
        <v>0.2</v>
      </c>
      <c r="J1276" s="87" t="s">
        <v>1373</v>
      </c>
    </row>
    <row r="1277" customFormat="false" ht="12.75" hidden="false" customHeight="false" outlineLevel="0" collapsed="false">
      <c r="A1277" s="1" t="s">
        <v>1370</v>
      </c>
      <c r="B1277" s="1" t="s">
        <v>1371</v>
      </c>
      <c r="C1277" s="85" t="s">
        <v>1393</v>
      </c>
      <c r="D1277" s="85" t="s">
        <v>13</v>
      </c>
      <c r="E1277" s="85"/>
      <c r="F1277" s="86" t="n">
        <v>0.28</v>
      </c>
      <c r="G1277" s="85" t="n">
        <v>1.9</v>
      </c>
      <c r="H1277" s="87" t="s">
        <v>61</v>
      </c>
      <c r="I1277" s="86" t="n">
        <v>0.2</v>
      </c>
      <c r="J1277" s="87" t="s">
        <v>479</v>
      </c>
    </row>
    <row r="1278" customFormat="false" ht="12.75" hidden="false" customHeight="false" outlineLevel="0" collapsed="false">
      <c r="A1278" s="1" t="s">
        <v>1370</v>
      </c>
      <c r="B1278" s="1" t="s">
        <v>1371</v>
      </c>
      <c r="C1278" s="27" t="s">
        <v>1394</v>
      </c>
      <c r="D1278" s="27" t="s">
        <v>13</v>
      </c>
      <c r="E1278" s="27"/>
      <c r="F1278" s="31"/>
      <c r="G1278" s="27"/>
      <c r="H1278" s="30" t="s">
        <v>168</v>
      </c>
      <c r="I1278" s="31" t="n">
        <v>0.22</v>
      </c>
      <c r="J1278" s="30" t="s">
        <v>479</v>
      </c>
    </row>
    <row r="1279" customFormat="false" ht="12.75" hidden="false" customHeight="false" outlineLevel="0" collapsed="false">
      <c r="A1279" s="1" t="s">
        <v>1370</v>
      </c>
      <c r="B1279" s="1" t="s">
        <v>1371</v>
      </c>
      <c r="C1279" s="27" t="s">
        <v>1395</v>
      </c>
      <c r="D1279" s="27" t="s">
        <v>13</v>
      </c>
      <c r="E1279" s="27"/>
      <c r="F1279" s="31"/>
      <c r="G1279" s="27"/>
      <c r="H1279" s="30" t="s">
        <v>168</v>
      </c>
      <c r="I1279" s="31" t="n">
        <v>0.22</v>
      </c>
      <c r="J1279" s="30" t="s">
        <v>479</v>
      </c>
    </row>
    <row r="1280" customFormat="false" ht="12.75" hidden="false" customHeight="false" outlineLevel="0" collapsed="false">
      <c r="A1280" s="1" t="s">
        <v>1370</v>
      </c>
      <c r="B1280" s="1" t="s">
        <v>1371</v>
      </c>
      <c r="C1280" s="85" t="s">
        <v>1396</v>
      </c>
      <c r="D1280" s="85" t="s">
        <v>13</v>
      </c>
      <c r="E1280" s="85"/>
      <c r="F1280" s="86" t="n">
        <v>0.07</v>
      </c>
      <c r="G1280" s="85" t="n">
        <v>1.9</v>
      </c>
      <c r="H1280" s="87" t="s">
        <v>168</v>
      </c>
      <c r="I1280" s="86" t="n">
        <v>0.07</v>
      </c>
      <c r="J1280" s="87" t="s">
        <v>479</v>
      </c>
    </row>
    <row r="1282" customFormat="false" ht="18" hidden="false" customHeight="false" outlineLevel="0" collapsed="false">
      <c r="C1282" s="15" t="s">
        <v>1397</v>
      </c>
      <c r="D1282" s="45" t="s">
        <v>1</v>
      </c>
      <c r="E1282" s="4"/>
      <c r="H1282" s="3"/>
      <c r="I1282" s="1"/>
      <c r="J1282" s="1"/>
    </row>
    <row r="1283" customFormat="false" ht="12.75" hidden="false" customHeight="false" outlineLevel="0" collapsed="false">
      <c r="A1283" s="1" t="s">
        <v>1398</v>
      </c>
      <c r="B1283" s="1" t="s">
        <v>86</v>
      </c>
      <c r="C1283" s="19" t="s">
        <v>1399</v>
      </c>
      <c r="D1283" s="19" t="s">
        <v>13</v>
      </c>
      <c r="E1283" s="20" t="n">
        <v>2</v>
      </c>
      <c r="F1283" s="21" t="n">
        <v>0.1</v>
      </c>
      <c r="G1283" s="24" t="s">
        <v>1400</v>
      </c>
      <c r="H1283" s="3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</row>
    <row r="1284" customFormat="false" ht="12.75" hidden="false" customHeight="false" outlineLevel="0" collapsed="false">
      <c r="A1284" s="1" t="s">
        <v>1398</v>
      </c>
      <c r="C1284" s="19" t="s">
        <v>1401</v>
      </c>
      <c r="D1284" s="19" t="s">
        <v>49</v>
      </c>
      <c r="E1284" s="20" t="n">
        <v>2.2</v>
      </c>
      <c r="F1284" s="21" t="n">
        <v>0.02</v>
      </c>
      <c r="G1284" s="24" t="s">
        <v>1400</v>
      </c>
      <c r="H1284" s="3"/>
    </row>
    <row r="1285" customFormat="false" ht="12.75" hidden="false" customHeight="false" outlineLevel="0" collapsed="false">
      <c r="A1285" s="1" t="s">
        <v>1398</v>
      </c>
      <c r="B1285" s="1" t="s">
        <v>86</v>
      </c>
      <c r="C1285" s="19" t="s">
        <v>1402</v>
      </c>
      <c r="D1285" s="19" t="s">
        <v>79</v>
      </c>
      <c r="E1285" s="20" t="n">
        <v>1.5</v>
      </c>
      <c r="F1285" s="21" t="n">
        <v>0.05</v>
      </c>
      <c r="G1285" s="24" t="s">
        <v>1400</v>
      </c>
      <c r="H1285" s="3"/>
    </row>
    <row r="1286" customFormat="false" ht="12.75" hidden="false" customHeight="false" outlineLevel="0" collapsed="false">
      <c r="A1286" s="1" t="s">
        <v>1398</v>
      </c>
      <c r="C1286" s="19" t="s">
        <v>1403</v>
      </c>
      <c r="D1286" s="19" t="s">
        <v>13</v>
      </c>
      <c r="E1286" s="20" t="n">
        <v>1.7</v>
      </c>
      <c r="F1286" s="21" t="n">
        <v>0.09</v>
      </c>
      <c r="G1286" s="24" t="s">
        <v>1400</v>
      </c>
      <c r="H1286" s="3"/>
    </row>
    <row r="1287" customFormat="false" ht="12.75" hidden="false" customHeight="false" outlineLevel="0" collapsed="false">
      <c r="A1287" s="18" t="s">
        <v>1398</v>
      </c>
      <c r="B1287" s="18"/>
      <c r="C1287" s="78" t="s">
        <v>1404</v>
      </c>
      <c r="D1287" s="79" t="s">
        <v>51</v>
      </c>
      <c r="E1287" s="80"/>
      <c r="F1287" s="81"/>
      <c r="G1287" s="82"/>
      <c r="H1287" s="83" t="s">
        <v>61</v>
      </c>
      <c r="I1287" s="84" t="n">
        <v>1.69</v>
      </c>
      <c r="J1287" s="83" t="s">
        <v>977</v>
      </c>
    </row>
    <row r="1288" customFormat="false" ht="12.75" hidden="false" customHeight="false" outlineLevel="0" collapsed="false">
      <c r="A1288" s="18" t="s">
        <v>1398</v>
      </c>
      <c r="B1288" s="18"/>
      <c r="C1288" s="89" t="s">
        <v>1405</v>
      </c>
      <c r="D1288" s="90" t="s">
        <v>88</v>
      </c>
      <c r="E1288" s="91" t="n">
        <v>2.4</v>
      </c>
      <c r="F1288" s="92" t="n">
        <v>0.01</v>
      </c>
      <c r="G1288" s="93" t="s">
        <v>1400</v>
      </c>
      <c r="H1288" s="87" t="s">
        <v>61</v>
      </c>
      <c r="I1288" s="86" t="n">
        <v>1.4</v>
      </c>
      <c r="J1288" s="87" t="s">
        <v>977</v>
      </c>
    </row>
    <row r="1289" customFormat="false" ht="12.75" hidden="false" customHeight="false" outlineLevel="0" collapsed="false">
      <c r="A1289" s="18" t="s">
        <v>1398</v>
      </c>
      <c r="B1289" s="18"/>
      <c r="C1289" s="78" t="s">
        <v>1406</v>
      </c>
      <c r="D1289" s="79" t="s">
        <v>24</v>
      </c>
      <c r="E1289" s="80"/>
      <c r="F1289" s="81"/>
      <c r="G1289" s="82"/>
      <c r="H1289" s="83" t="s">
        <v>61</v>
      </c>
      <c r="I1289" s="84" t="n">
        <v>1.69</v>
      </c>
      <c r="J1289" s="83" t="s">
        <v>977</v>
      </c>
    </row>
    <row r="1290" customFormat="false" ht="12.75" hidden="false" customHeight="false" outlineLevel="0" collapsed="false">
      <c r="A1290" s="1" t="s">
        <v>1398</v>
      </c>
      <c r="C1290" s="19" t="s">
        <v>1407</v>
      </c>
      <c r="D1290" s="19" t="s">
        <v>24</v>
      </c>
      <c r="E1290" s="20" t="n">
        <v>1.6</v>
      </c>
      <c r="F1290" s="21" t="n">
        <v>0.02</v>
      </c>
      <c r="G1290" s="24" t="s">
        <v>1400</v>
      </c>
      <c r="H1290" s="3"/>
    </row>
    <row r="1291" customFormat="false" ht="12.75" hidden="false" customHeight="false" outlineLevel="0" collapsed="false">
      <c r="A1291" s="18" t="s">
        <v>1398</v>
      </c>
      <c r="B1291" s="18"/>
      <c r="C1291" s="79" t="s">
        <v>1408</v>
      </c>
      <c r="D1291" s="79" t="s">
        <v>20</v>
      </c>
      <c r="E1291" s="80"/>
      <c r="F1291" s="81"/>
      <c r="G1291" s="82"/>
      <c r="H1291" s="83" t="s">
        <v>61</v>
      </c>
      <c r="I1291" s="84" t="n">
        <v>1.36</v>
      </c>
      <c r="J1291" s="83" t="s">
        <v>977</v>
      </c>
    </row>
    <row r="1292" customFormat="false" ht="12.75" hidden="false" customHeight="false" outlineLevel="0" collapsed="false">
      <c r="A1292" s="1" t="s">
        <v>1398</v>
      </c>
      <c r="C1292" s="79" t="s">
        <v>1409</v>
      </c>
      <c r="D1292" s="79" t="s">
        <v>671</v>
      </c>
      <c r="E1292" s="80"/>
      <c r="F1292" s="81"/>
      <c r="G1292" s="83"/>
      <c r="H1292" s="83" t="s">
        <v>61</v>
      </c>
      <c r="I1292" s="84" t="n">
        <v>5.16</v>
      </c>
      <c r="J1292" s="83" t="s">
        <v>977</v>
      </c>
    </row>
    <row r="1293" customFormat="false" ht="12.75" hidden="false" customHeight="false" outlineLevel="0" collapsed="false">
      <c r="A1293" s="18" t="s">
        <v>1398</v>
      </c>
      <c r="B1293" s="18"/>
      <c r="C1293" s="78" t="s">
        <v>1410</v>
      </c>
      <c r="D1293" s="79" t="s">
        <v>1277</v>
      </c>
      <c r="E1293" s="80"/>
      <c r="F1293" s="81"/>
      <c r="G1293" s="82"/>
      <c r="H1293" s="83" t="s">
        <v>168</v>
      </c>
      <c r="I1293" s="84" t="n">
        <v>2.1</v>
      </c>
      <c r="J1293" s="83" t="s">
        <v>977</v>
      </c>
    </row>
    <row r="1294" customFormat="false" ht="12.75" hidden="false" customHeight="false" outlineLevel="0" collapsed="false">
      <c r="A1294" s="18" t="s">
        <v>1398</v>
      </c>
      <c r="B1294" s="18"/>
      <c r="C1294" s="78" t="s">
        <v>1411</v>
      </c>
      <c r="D1294" s="79" t="s">
        <v>70</v>
      </c>
      <c r="E1294" s="80"/>
      <c r="F1294" s="81"/>
      <c r="G1294" s="82"/>
      <c r="H1294" s="83" t="s">
        <v>168</v>
      </c>
      <c r="I1294" s="84" t="n">
        <v>1.51</v>
      </c>
      <c r="J1294" s="83" t="s">
        <v>977</v>
      </c>
    </row>
    <row r="1295" customFormat="false" ht="12.75" hidden="false" customHeight="false" outlineLevel="0" collapsed="false">
      <c r="A1295" s="18" t="s">
        <v>1398</v>
      </c>
      <c r="B1295" s="18"/>
      <c r="C1295" s="78" t="s">
        <v>1412</v>
      </c>
      <c r="D1295" s="79" t="s">
        <v>13</v>
      </c>
      <c r="E1295" s="80"/>
      <c r="F1295" s="81"/>
      <c r="G1295" s="82"/>
      <c r="H1295" s="83" t="s">
        <v>168</v>
      </c>
      <c r="I1295" s="84" t="n">
        <v>15.92</v>
      </c>
      <c r="J1295" s="83" t="s">
        <v>977</v>
      </c>
    </row>
    <row r="1296" customFormat="false" ht="12.75" hidden="false" customHeight="false" outlineLevel="0" collapsed="false">
      <c r="A1296" s="18" t="s">
        <v>1398</v>
      </c>
      <c r="B1296" s="18"/>
      <c r="C1296" s="79" t="s">
        <v>1413</v>
      </c>
      <c r="D1296" s="79" t="s">
        <v>13</v>
      </c>
      <c r="E1296" s="80"/>
      <c r="F1296" s="81"/>
      <c r="G1296" s="82"/>
      <c r="H1296" s="83" t="s">
        <v>168</v>
      </c>
      <c r="I1296" s="84" t="n">
        <v>6.2</v>
      </c>
      <c r="J1296" s="83" t="s">
        <v>977</v>
      </c>
    </row>
    <row r="1297" customFormat="false" ht="12.75" hidden="false" customHeight="false" outlineLevel="0" collapsed="false">
      <c r="A1297" s="1" t="s">
        <v>1398</v>
      </c>
      <c r="C1297" s="19" t="s">
        <v>1414</v>
      </c>
      <c r="D1297" s="19" t="s">
        <v>13</v>
      </c>
      <c r="E1297" s="20" t="n">
        <v>1.8</v>
      </c>
      <c r="F1297" s="21" t="n">
        <v>0.07</v>
      </c>
      <c r="G1297" s="24" t="s">
        <v>1400</v>
      </c>
      <c r="H1297" s="3"/>
    </row>
    <row r="1298" customFormat="false" ht="12.75" hidden="false" customHeight="false" outlineLevel="0" collapsed="false">
      <c r="A1298" s="1" t="s">
        <v>1398</v>
      </c>
      <c r="C1298" s="90" t="s">
        <v>1415</v>
      </c>
      <c r="D1298" s="90" t="s">
        <v>16</v>
      </c>
      <c r="E1298" s="91" t="n">
        <v>1.9</v>
      </c>
      <c r="F1298" s="92" t="n">
        <v>0.01</v>
      </c>
      <c r="G1298" s="87" t="s">
        <v>1400</v>
      </c>
      <c r="H1298" s="87" t="s">
        <v>168</v>
      </c>
      <c r="I1298" s="86" t="n">
        <v>1.5</v>
      </c>
      <c r="J1298" s="87" t="s">
        <v>977</v>
      </c>
    </row>
    <row r="1299" customFormat="false" ht="12.75" hidden="false" customHeight="false" outlineLevel="0" collapsed="false">
      <c r="A1299" s="18" t="s">
        <v>1398</v>
      </c>
      <c r="B1299" s="18"/>
      <c r="C1299" s="78" t="s">
        <v>1416</v>
      </c>
      <c r="D1299" s="79" t="s">
        <v>390</v>
      </c>
      <c r="E1299" s="80"/>
      <c r="F1299" s="81"/>
      <c r="G1299" s="82"/>
      <c r="H1299" s="83" t="s">
        <v>168</v>
      </c>
      <c r="I1299" s="84" t="n">
        <v>1.5</v>
      </c>
      <c r="J1299" s="83" t="s">
        <v>977</v>
      </c>
    </row>
    <row r="1301" customFormat="false" ht="18" hidden="false" customHeight="false" outlineLevel="0" collapsed="false">
      <c r="C1301" s="52" t="s">
        <v>1417</v>
      </c>
      <c r="D1301" s="11" t="s">
        <v>1</v>
      </c>
      <c r="I1301" s="3"/>
    </row>
    <row r="1302" customFormat="false" ht="12.75" hidden="false" customHeight="false" outlineLevel="0" collapsed="false">
      <c r="A1302" s="1" t="s">
        <v>1418</v>
      </c>
      <c r="C1302" s="27" t="s">
        <v>1419</v>
      </c>
      <c r="D1302" s="27" t="s">
        <v>79</v>
      </c>
      <c r="E1302" s="27"/>
      <c r="F1302" s="31"/>
      <c r="G1302" s="27"/>
      <c r="H1302" s="30" t="s">
        <v>61</v>
      </c>
      <c r="I1302" s="31" t="n">
        <v>3.99</v>
      </c>
      <c r="J1302" s="30" t="s">
        <v>1400</v>
      </c>
    </row>
    <row r="1303" customFormat="false" ht="12.75" hidden="false" customHeight="false" outlineLevel="0" collapsed="false">
      <c r="A1303" s="1" t="s">
        <v>1418</v>
      </c>
      <c r="C1303" s="27" t="s">
        <v>1420</v>
      </c>
      <c r="D1303" s="27" t="s">
        <v>88</v>
      </c>
      <c r="E1303" s="27"/>
      <c r="F1303" s="31"/>
      <c r="G1303" s="27"/>
      <c r="H1303" s="30" t="s">
        <v>61</v>
      </c>
      <c r="I1303" s="31" t="n">
        <v>6.58</v>
      </c>
      <c r="J1303" s="30" t="s">
        <v>1400</v>
      </c>
    </row>
    <row r="1304" customFormat="false" ht="12.75" hidden="false" customHeight="false" outlineLevel="0" collapsed="false">
      <c r="A1304" s="1" t="s">
        <v>1418</v>
      </c>
      <c r="C1304" s="27" t="s">
        <v>1421</v>
      </c>
      <c r="D1304" s="27" t="s">
        <v>13</v>
      </c>
      <c r="E1304" s="27"/>
      <c r="F1304" s="31"/>
      <c r="G1304" s="27"/>
      <c r="H1304" s="30" t="s">
        <v>61</v>
      </c>
      <c r="I1304" s="31" t="n">
        <v>8.29</v>
      </c>
      <c r="J1304" s="30" t="s">
        <v>1400</v>
      </c>
    </row>
    <row r="1305" customFormat="false" ht="12.75" hidden="false" customHeight="false" outlineLevel="0" collapsed="false">
      <c r="A1305" s="1" t="s">
        <v>1418</v>
      </c>
      <c r="C1305" s="27" t="s">
        <v>1422</v>
      </c>
      <c r="D1305" s="27" t="s">
        <v>13</v>
      </c>
      <c r="E1305" s="27"/>
      <c r="F1305" s="31"/>
      <c r="G1305" s="27"/>
      <c r="H1305" s="30" t="s">
        <v>61</v>
      </c>
      <c r="I1305" s="31" t="n">
        <v>9.99</v>
      </c>
      <c r="J1305" s="30" t="s">
        <v>1400</v>
      </c>
    </row>
    <row r="1306" customFormat="false" ht="12.75" hidden="false" customHeight="false" outlineLevel="0" collapsed="false">
      <c r="A1306" s="1" t="s">
        <v>1418</v>
      </c>
      <c r="C1306" s="27" t="s">
        <v>1423</v>
      </c>
      <c r="D1306" s="27" t="s">
        <v>13</v>
      </c>
      <c r="E1306" s="27"/>
      <c r="F1306" s="31"/>
      <c r="G1306" s="27"/>
      <c r="H1306" s="30" t="s">
        <v>61</v>
      </c>
      <c r="I1306" s="31" t="n">
        <v>138</v>
      </c>
      <c r="J1306" s="30" t="s">
        <v>1400</v>
      </c>
    </row>
    <row r="1307" customFormat="false" ht="12.75" hidden="false" customHeight="false" outlineLevel="0" collapsed="false">
      <c r="A1307" s="1" t="s">
        <v>1418</v>
      </c>
      <c r="C1307" s="27" t="s">
        <v>1424</v>
      </c>
      <c r="D1307" s="27" t="s">
        <v>13</v>
      </c>
      <c r="E1307" s="27"/>
      <c r="F1307" s="31"/>
      <c r="G1307" s="27"/>
      <c r="H1307" s="30" t="s">
        <v>61</v>
      </c>
      <c r="I1307" s="31" t="n">
        <v>3.99</v>
      </c>
      <c r="J1307" s="30" t="s">
        <v>1400</v>
      </c>
    </row>
    <row r="1308" customFormat="false" ht="12.75" hidden="false" customHeight="false" outlineLevel="0" collapsed="false">
      <c r="A1308" s="1" t="s">
        <v>1418</v>
      </c>
      <c r="C1308" s="27" t="s">
        <v>1425</v>
      </c>
      <c r="D1308" s="27" t="s">
        <v>13</v>
      </c>
      <c r="E1308" s="27"/>
      <c r="F1308" s="31"/>
      <c r="G1308" s="27"/>
      <c r="H1308" s="30" t="s">
        <v>61</v>
      </c>
      <c r="I1308" s="31" t="n">
        <v>2.99</v>
      </c>
      <c r="J1308" s="30" t="s">
        <v>1400</v>
      </c>
    </row>
    <row r="1309" customFormat="false" ht="12.75" hidden="false" customHeight="false" outlineLevel="0" collapsed="false">
      <c r="A1309" s="1" t="s">
        <v>1418</v>
      </c>
      <c r="C1309" s="27" t="s">
        <v>1426</v>
      </c>
      <c r="D1309" s="27" t="s">
        <v>13</v>
      </c>
      <c r="E1309" s="27"/>
      <c r="F1309" s="31"/>
      <c r="G1309" s="27"/>
      <c r="H1309" s="30" t="s">
        <v>61</v>
      </c>
      <c r="I1309" s="31" t="n">
        <v>7.11</v>
      </c>
      <c r="J1309" s="30" t="s">
        <v>1400</v>
      </c>
    </row>
    <row r="1310" customFormat="false" ht="12.75" hidden="false" customHeight="false" outlineLevel="0" collapsed="false">
      <c r="A1310" s="1" t="s">
        <v>1418</v>
      </c>
      <c r="C1310" s="27" t="s">
        <v>1427</v>
      </c>
      <c r="D1310" s="27" t="s">
        <v>13</v>
      </c>
      <c r="E1310" s="27"/>
      <c r="F1310" s="31"/>
      <c r="G1310" s="27"/>
      <c r="H1310" s="30" t="s">
        <v>61</v>
      </c>
      <c r="I1310" s="31" t="n">
        <v>3.49</v>
      </c>
      <c r="J1310" s="30" t="s">
        <v>1400</v>
      </c>
    </row>
    <row r="1311" customFormat="false" ht="12.75" hidden="false" customHeight="false" outlineLevel="0" collapsed="false">
      <c r="A1311" s="1" t="s">
        <v>1418</v>
      </c>
      <c r="C1311" s="27" t="s">
        <v>1428</v>
      </c>
      <c r="D1311" s="27" t="s">
        <v>13</v>
      </c>
      <c r="E1311" s="27"/>
      <c r="F1311" s="31"/>
      <c r="G1311" s="27"/>
      <c r="H1311" s="30" t="s">
        <v>61</v>
      </c>
      <c r="I1311" s="31" t="n">
        <v>15.75</v>
      </c>
      <c r="J1311" s="30" t="s">
        <v>1400</v>
      </c>
    </row>
    <row r="1312" customFormat="false" ht="12.75" hidden="false" customHeight="false" outlineLevel="0" collapsed="false">
      <c r="A1312" s="1" t="s">
        <v>1417</v>
      </c>
      <c r="C1312" s="27" t="s">
        <v>1429</v>
      </c>
      <c r="D1312" s="27" t="s">
        <v>13</v>
      </c>
      <c r="E1312" s="27"/>
      <c r="F1312" s="31"/>
      <c r="G1312" s="27"/>
      <c r="H1312" s="30" t="s">
        <v>61</v>
      </c>
      <c r="I1312" s="31" t="n">
        <v>2.49</v>
      </c>
      <c r="J1312" s="30" t="s">
        <v>1400</v>
      </c>
    </row>
    <row r="1313" customFormat="false" ht="12.75" hidden="false" customHeight="false" outlineLevel="0" collapsed="false">
      <c r="A1313" s="1" t="s">
        <v>1417</v>
      </c>
      <c r="C1313" s="27" t="s">
        <v>1430</v>
      </c>
      <c r="D1313" s="27" t="s">
        <v>13</v>
      </c>
      <c r="E1313" s="27"/>
      <c r="F1313" s="31"/>
      <c r="G1313" s="27"/>
      <c r="H1313" s="30" t="s">
        <v>61</v>
      </c>
      <c r="I1313" s="31" t="n">
        <v>4.94</v>
      </c>
      <c r="J1313" s="30" t="s">
        <v>1400</v>
      </c>
    </row>
    <row r="1314" customFormat="false" ht="12.75" hidden="false" customHeight="false" outlineLevel="0" collapsed="false">
      <c r="A1314" s="1" t="s">
        <v>1417</v>
      </c>
      <c r="C1314" s="27" t="s">
        <v>1431</v>
      </c>
      <c r="D1314" s="27" t="s">
        <v>13</v>
      </c>
      <c r="E1314" s="27"/>
      <c r="F1314" s="31"/>
      <c r="G1314" s="27"/>
      <c r="H1314" s="30" t="s">
        <v>61</v>
      </c>
      <c r="I1314" s="31" t="n">
        <v>11.27</v>
      </c>
      <c r="J1314" s="30" t="s">
        <v>1400</v>
      </c>
    </row>
    <row r="1315" customFormat="false" ht="12.75" hidden="false" customHeight="false" outlineLevel="0" collapsed="false">
      <c r="A1315" s="1" t="s">
        <v>1417</v>
      </c>
      <c r="C1315" s="27" t="s">
        <v>1432</v>
      </c>
      <c r="D1315" s="27" t="s">
        <v>13</v>
      </c>
      <c r="E1315" s="27"/>
      <c r="F1315" s="31"/>
      <c r="G1315" s="27"/>
      <c r="H1315" s="30" t="s">
        <v>61</v>
      </c>
      <c r="I1315" s="31" t="n">
        <v>5.75</v>
      </c>
      <c r="J1315" s="30" t="s">
        <v>1400</v>
      </c>
    </row>
    <row r="1316" customFormat="false" ht="12.75" hidden="false" customHeight="false" outlineLevel="0" collapsed="false">
      <c r="A1316" s="1" t="s">
        <v>1417</v>
      </c>
      <c r="C1316" s="27" t="s">
        <v>1433</v>
      </c>
      <c r="D1316" s="27" t="s">
        <v>13</v>
      </c>
      <c r="E1316" s="27"/>
      <c r="F1316" s="31"/>
      <c r="G1316" s="27"/>
      <c r="H1316" s="30" t="s">
        <v>61</v>
      </c>
      <c r="I1316" s="31" t="n">
        <v>2.01</v>
      </c>
      <c r="J1316" s="30" t="s">
        <v>1400</v>
      </c>
    </row>
    <row r="1317" customFormat="false" ht="12.75" hidden="false" customHeight="false" outlineLevel="0" collapsed="false">
      <c r="A1317" s="1" t="s">
        <v>1417</v>
      </c>
      <c r="C1317" s="27" t="s">
        <v>1434</v>
      </c>
      <c r="D1317" s="27" t="s">
        <v>13</v>
      </c>
      <c r="E1317" s="27"/>
      <c r="F1317" s="31"/>
      <c r="G1317" s="27"/>
      <c r="H1317" s="30" t="s">
        <v>168</v>
      </c>
      <c r="I1317" s="31" t="n">
        <v>1.66</v>
      </c>
      <c r="J1317" s="30" t="s">
        <v>1400</v>
      </c>
    </row>
    <row r="1319" customFormat="false" ht="18" hidden="false" customHeight="false" outlineLevel="0" collapsed="false">
      <c r="C1319" s="15" t="s">
        <v>1435</v>
      </c>
      <c r="D1319" s="45" t="s">
        <v>1</v>
      </c>
      <c r="I1319" s="3"/>
    </row>
    <row r="1320" customFormat="false" ht="12.75" hidden="false" customHeight="false" outlineLevel="0" collapsed="false">
      <c r="A1320" s="1" t="s">
        <v>1436</v>
      </c>
      <c r="C1320" s="27" t="s">
        <v>1437</v>
      </c>
      <c r="D1320" s="27" t="s">
        <v>507</v>
      </c>
      <c r="E1320" s="28"/>
      <c r="F1320" s="29"/>
      <c r="G1320" s="27"/>
      <c r="H1320" s="30" t="s">
        <v>168</v>
      </c>
      <c r="I1320" s="31" t="n">
        <v>2.49</v>
      </c>
      <c r="J1320" s="31" t="s">
        <v>288</v>
      </c>
    </row>
    <row r="1321" customFormat="false" ht="12.75" hidden="false" customHeight="false" outlineLevel="0" collapsed="false">
      <c r="A1321" s="1" t="s">
        <v>1436</v>
      </c>
      <c r="C1321" s="27" t="s">
        <v>1438</v>
      </c>
      <c r="D1321" s="27" t="s">
        <v>13</v>
      </c>
      <c r="E1321" s="28"/>
      <c r="F1321" s="29"/>
      <c r="G1321" s="27"/>
      <c r="H1321" s="30" t="s">
        <v>168</v>
      </c>
      <c r="I1321" s="31" t="n">
        <v>3.36</v>
      </c>
      <c r="J1321" s="31" t="s">
        <v>288</v>
      </c>
    </row>
    <row r="1322" customFormat="false" ht="12.75" hidden="false" customHeight="false" outlineLevel="0" collapsed="false">
      <c r="A1322" s="1" t="s">
        <v>1439</v>
      </c>
      <c r="C1322" s="27" t="s">
        <v>1440</v>
      </c>
      <c r="D1322" s="27" t="s">
        <v>16</v>
      </c>
      <c r="E1322" s="28"/>
      <c r="F1322" s="29"/>
      <c r="G1322" s="27"/>
      <c r="H1322" s="30" t="s">
        <v>61</v>
      </c>
      <c r="I1322" s="31" t="n">
        <v>0.69</v>
      </c>
      <c r="J1322" s="31" t="s">
        <v>288</v>
      </c>
    </row>
    <row r="1323" customFormat="false" ht="12.75" hidden="false" customHeight="false" outlineLevel="0" collapsed="false">
      <c r="A1323" s="1" t="s">
        <v>1439</v>
      </c>
      <c r="C1323" s="27" t="s">
        <v>1441</v>
      </c>
      <c r="D1323" s="27" t="s">
        <v>13</v>
      </c>
      <c r="E1323" s="28"/>
      <c r="F1323" s="29"/>
      <c r="G1323" s="27"/>
      <c r="H1323" s="30" t="s">
        <v>61</v>
      </c>
      <c r="I1323" s="31" t="n">
        <v>2.15</v>
      </c>
      <c r="J1323" s="31" t="s">
        <v>288</v>
      </c>
    </row>
    <row r="1325" customFormat="false" ht="18" hidden="false" customHeight="false" outlineLevel="0" collapsed="false">
      <c r="C1325" s="15" t="s">
        <v>1442</v>
      </c>
      <c r="D1325" s="45" t="s">
        <v>1</v>
      </c>
      <c r="I1325" s="3"/>
    </row>
    <row r="1326" customFormat="false" ht="12.75" hidden="false" customHeight="false" outlineLevel="0" collapsed="false">
      <c r="A1326" s="1" t="s">
        <v>1443</v>
      </c>
      <c r="B1326" s="1" t="s">
        <v>86</v>
      </c>
      <c r="C1326" s="70" t="s">
        <v>1444</v>
      </c>
      <c r="D1326" s="70" t="s">
        <v>16</v>
      </c>
      <c r="E1326" s="72" t="n">
        <v>1.7</v>
      </c>
      <c r="F1326" s="73" t="n">
        <v>0.5</v>
      </c>
      <c r="G1326" s="74" t="s">
        <v>288</v>
      </c>
    </row>
    <row r="1327" customFormat="false" ht="12.75" hidden="false" customHeight="false" outlineLevel="0" collapsed="false">
      <c r="A1327" s="1" t="s">
        <v>1445</v>
      </c>
      <c r="C1327" s="70" t="s">
        <v>1446</v>
      </c>
      <c r="D1327" s="70" t="s">
        <v>1363</v>
      </c>
      <c r="E1327" s="72" t="n">
        <v>2</v>
      </c>
      <c r="F1327" s="73" t="n">
        <v>0.86</v>
      </c>
      <c r="G1327" s="74" t="s">
        <v>288</v>
      </c>
    </row>
    <row r="1328" customFormat="false" ht="12.75" hidden="false" customHeight="false" outlineLevel="0" collapsed="false">
      <c r="A1328" s="1" t="s">
        <v>1443</v>
      </c>
      <c r="C1328" s="70" t="s">
        <v>1447</v>
      </c>
      <c r="D1328" s="70" t="s">
        <v>49</v>
      </c>
      <c r="E1328" s="72" t="n">
        <v>2</v>
      </c>
      <c r="F1328" s="73" t="n">
        <v>0.5</v>
      </c>
      <c r="G1328" s="74" t="s">
        <v>288</v>
      </c>
    </row>
    <row r="1329" customFormat="false" ht="12.75" hidden="false" customHeight="false" outlineLevel="0" collapsed="false">
      <c r="A1329" s="1" t="s">
        <v>1445</v>
      </c>
      <c r="B1329" s="1" t="s">
        <v>86</v>
      </c>
      <c r="C1329" s="70" t="s">
        <v>1448</v>
      </c>
      <c r="D1329" s="70" t="s">
        <v>49</v>
      </c>
      <c r="E1329" s="72" t="n">
        <v>2.1</v>
      </c>
      <c r="F1329" s="73" t="n">
        <v>0.76</v>
      </c>
      <c r="G1329" s="74" t="s">
        <v>288</v>
      </c>
    </row>
    <row r="1330" customFormat="false" ht="12.75" hidden="false" customHeight="false" outlineLevel="0" collapsed="false">
      <c r="A1330" s="1" t="s">
        <v>1443</v>
      </c>
      <c r="C1330" s="70" t="s">
        <v>1449</v>
      </c>
      <c r="D1330" s="70" t="s">
        <v>70</v>
      </c>
      <c r="E1330" s="72" t="n">
        <v>2.5</v>
      </c>
      <c r="F1330" s="73" t="n">
        <v>0.5</v>
      </c>
      <c r="G1330" s="74" t="s">
        <v>288</v>
      </c>
    </row>
    <row r="1331" customFormat="false" ht="12.75" hidden="false" customHeight="false" outlineLevel="0" collapsed="false">
      <c r="A1331" s="1" t="s">
        <v>1450</v>
      </c>
      <c r="C1331" s="70" t="s">
        <v>1451</v>
      </c>
      <c r="D1331" s="70" t="s">
        <v>49</v>
      </c>
      <c r="E1331" s="72" t="n">
        <v>1.2</v>
      </c>
      <c r="F1331" s="73" t="n">
        <v>0.76</v>
      </c>
      <c r="G1331" s="74" t="s">
        <v>288</v>
      </c>
    </row>
    <row r="1332" customFormat="false" ht="12.75" hidden="false" customHeight="false" outlineLevel="0" collapsed="false">
      <c r="A1332" s="1" t="s">
        <v>1452</v>
      </c>
      <c r="C1332" s="70" t="s">
        <v>1453</v>
      </c>
      <c r="D1332" s="70" t="s">
        <v>20</v>
      </c>
      <c r="E1332" s="72" t="n">
        <v>1.3</v>
      </c>
      <c r="F1332" s="73" t="n">
        <v>0.76</v>
      </c>
      <c r="G1332" s="74" t="s">
        <v>288</v>
      </c>
    </row>
    <row r="1333" customFormat="false" ht="12.75" hidden="false" customHeight="false" outlineLevel="0" collapsed="false">
      <c r="A1333" s="1" t="s">
        <v>1452</v>
      </c>
      <c r="B1333" s="1" t="s">
        <v>86</v>
      </c>
      <c r="C1333" s="70" t="s">
        <v>1454</v>
      </c>
      <c r="D1333" s="70" t="s">
        <v>16</v>
      </c>
      <c r="E1333" s="72" t="n">
        <v>2</v>
      </c>
      <c r="F1333" s="73" t="n">
        <v>0.53</v>
      </c>
      <c r="G1333" s="74" t="s">
        <v>288</v>
      </c>
    </row>
    <row r="1334" customFormat="false" ht="12.75" hidden="false" customHeight="false" outlineLevel="0" collapsed="false">
      <c r="A1334" s="1" t="s">
        <v>1450</v>
      </c>
      <c r="B1334" s="1" t="s">
        <v>86</v>
      </c>
      <c r="C1334" s="70" t="s">
        <v>1455</v>
      </c>
      <c r="D1334" s="70" t="s">
        <v>77</v>
      </c>
      <c r="E1334" s="72" t="n">
        <v>2.3</v>
      </c>
      <c r="F1334" s="73" t="n">
        <v>1</v>
      </c>
      <c r="G1334" s="74" t="s">
        <v>288</v>
      </c>
    </row>
    <row r="1335" customFormat="false" ht="12.75" hidden="false" customHeight="false" outlineLevel="0" collapsed="false">
      <c r="A1335" s="1" t="s">
        <v>1450</v>
      </c>
      <c r="C1335" s="70" t="s">
        <v>1456</v>
      </c>
      <c r="D1335" s="70" t="s">
        <v>24</v>
      </c>
      <c r="E1335" s="72" t="n">
        <v>2.5</v>
      </c>
      <c r="F1335" s="73" t="n">
        <v>0.86</v>
      </c>
      <c r="G1335" s="74" t="s">
        <v>288</v>
      </c>
    </row>
    <row r="1337" customFormat="false" ht="18" hidden="false" customHeight="false" outlineLevel="0" collapsed="false">
      <c r="C1337" s="15" t="s">
        <v>1457</v>
      </c>
      <c r="D1337" s="45" t="s">
        <v>1</v>
      </c>
      <c r="I1337" s="3"/>
    </row>
    <row r="1338" customFormat="false" ht="12.75" hidden="false" customHeight="false" outlineLevel="0" collapsed="false">
      <c r="A1338" s="1" t="s">
        <v>1457</v>
      </c>
      <c r="C1338" s="27" t="s">
        <v>1458</v>
      </c>
      <c r="D1338" s="27"/>
      <c r="E1338" s="28"/>
      <c r="F1338" s="29"/>
      <c r="G1338" s="27"/>
      <c r="H1338" s="30" t="s">
        <v>61</v>
      </c>
      <c r="I1338" s="31" t="n">
        <v>31.98</v>
      </c>
      <c r="J1338" s="31" t="s">
        <v>1459</v>
      </c>
    </row>
    <row r="1339" customFormat="false" ht="12.75" hidden="false" customHeight="false" outlineLevel="0" collapsed="false">
      <c r="A1339" s="1" t="s">
        <v>1457</v>
      </c>
      <c r="C1339" s="27" t="s">
        <v>1460</v>
      </c>
      <c r="D1339" s="27" t="s">
        <v>77</v>
      </c>
      <c r="E1339" s="28"/>
      <c r="F1339" s="29"/>
      <c r="G1339" s="27"/>
      <c r="H1339" s="30" t="s">
        <v>168</v>
      </c>
      <c r="I1339" s="31" t="n">
        <v>2.69</v>
      </c>
      <c r="J1339" s="31" t="s">
        <v>1459</v>
      </c>
    </row>
    <row r="1340" customFormat="false" ht="12.75" hidden="false" customHeight="false" outlineLevel="0" collapsed="false">
      <c r="A1340" s="1" t="s">
        <v>1457</v>
      </c>
      <c r="C1340" s="27" t="s">
        <v>1461</v>
      </c>
      <c r="D1340" s="27" t="s">
        <v>507</v>
      </c>
      <c r="E1340" s="28"/>
      <c r="F1340" s="29"/>
      <c r="G1340" s="27"/>
      <c r="H1340" s="30" t="s">
        <v>168</v>
      </c>
      <c r="I1340" s="31" t="n">
        <v>2.99</v>
      </c>
      <c r="J1340" s="31" t="s">
        <v>1459</v>
      </c>
    </row>
    <row r="1341" customFormat="false" ht="12.75" hidden="false" customHeight="false" outlineLevel="0" collapsed="false">
      <c r="A1341" s="1" t="s">
        <v>1457</v>
      </c>
      <c r="C1341" s="27" t="s">
        <v>1462</v>
      </c>
      <c r="D1341" s="27" t="s">
        <v>13</v>
      </c>
      <c r="E1341" s="28"/>
      <c r="F1341" s="29"/>
      <c r="G1341" s="27"/>
      <c r="H1341" s="30" t="s">
        <v>168</v>
      </c>
      <c r="I1341" s="31" t="n">
        <v>0.99</v>
      </c>
      <c r="J1341" s="31" t="s">
        <v>1459</v>
      </c>
    </row>
    <row r="1342" customFormat="false" ht="12.75" hidden="false" customHeight="false" outlineLevel="0" collapsed="false">
      <c r="I1342" s="3"/>
    </row>
    <row r="1343" customFormat="false" ht="18" hidden="false" customHeight="false" outlineLevel="0" collapsed="false">
      <c r="C1343" s="15" t="s">
        <v>1463</v>
      </c>
      <c r="D1343" s="45" t="s">
        <v>1</v>
      </c>
      <c r="I1343" s="3"/>
    </row>
    <row r="1344" customFormat="false" ht="12.75" hidden="false" customHeight="false" outlineLevel="0" collapsed="false">
      <c r="A1344" s="1" t="s">
        <v>1463</v>
      </c>
      <c r="C1344" s="27" t="s">
        <v>1464</v>
      </c>
      <c r="D1344" s="27" t="s">
        <v>13</v>
      </c>
      <c r="E1344" s="28"/>
      <c r="F1344" s="29"/>
      <c r="G1344" s="27"/>
      <c r="H1344" s="30" t="s">
        <v>61</v>
      </c>
      <c r="I1344" s="31" t="n">
        <v>12.78</v>
      </c>
      <c r="J1344" s="31" t="s">
        <v>1459</v>
      </c>
    </row>
    <row r="1345" customFormat="false" ht="12.75" hidden="false" customHeight="false" outlineLevel="0" collapsed="false">
      <c r="A1345" s="1" t="s">
        <v>1463</v>
      </c>
      <c r="C1345" s="27" t="s">
        <v>1465</v>
      </c>
      <c r="D1345" s="27" t="s">
        <v>13</v>
      </c>
      <c r="E1345" s="28"/>
      <c r="F1345" s="29"/>
      <c r="G1345" s="27"/>
      <c r="H1345" s="30" t="s">
        <v>168</v>
      </c>
      <c r="I1345" s="31" t="n">
        <v>4.99</v>
      </c>
      <c r="J1345" s="31" t="s">
        <v>1459</v>
      </c>
    </row>
    <row r="1346" customFormat="false" ht="12.75" hidden="false" customHeight="false" outlineLevel="0" collapsed="false">
      <c r="I1346" s="3"/>
    </row>
    <row r="1347" customFormat="false" ht="18" hidden="false" customHeight="false" outlineLevel="0" collapsed="false">
      <c r="C1347" s="52" t="s">
        <v>1466</v>
      </c>
      <c r="D1347" s="11" t="s">
        <v>1</v>
      </c>
      <c r="I1347" s="3"/>
    </row>
    <row r="1348" customFormat="false" ht="12.75" hidden="false" customHeight="false" outlineLevel="0" collapsed="false">
      <c r="A1348" s="1" t="s">
        <v>1467</v>
      </c>
      <c r="C1348" s="27" t="s">
        <v>1468</v>
      </c>
      <c r="D1348" s="27" t="s">
        <v>13</v>
      </c>
      <c r="E1348" s="27"/>
      <c r="F1348" s="31"/>
      <c r="G1348" s="27"/>
      <c r="H1348" s="30" t="s">
        <v>61</v>
      </c>
      <c r="I1348" s="31" t="n">
        <v>3.19</v>
      </c>
      <c r="J1348" s="30" t="s">
        <v>1459</v>
      </c>
    </row>
    <row r="1349" customFormat="false" ht="12.75" hidden="false" customHeight="false" outlineLevel="0" collapsed="false">
      <c r="A1349" s="1" t="s">
        <v>1467</v>
      </c>
      <c r="C1349" s="27" t="s">
        <v>1469</v>
      </c>
      <c r="D1349" s="27" t="s">
        <v>13</v>
      </c>
      <c r="E1349" s="27"/>
      <c r="F1349" s="31"/>
      <c r="G1349" s="27"/>
      <c r="H1349" s="30" t="s">
        <v>61</v>
      </c>
      <c r="I1349" s="31" t="n">
        <v>10.4</v>
      </c>
      <c r="J1349" s="30" t="s">
        <v>1459</v>
      </c>
    </row>
    <row r="1350" customFormat="false" ht="12.75" hidden="false" customHeight="false" outlineLevel="0" collapsed="false">
      <c r="A1350" s="1" t="s">
        <v>1467</v>
      </c>
      <c r="C1350" s="27" t="s">
        <v>1470</v>
      </c>
      <c r="D1350" s="27" t="s">
        <v>13</v>
      </c>
      <c r="E1350" s="27"/>
      <c r="F1350" s="31"/>
      <c r="G1350" s="27"/>
      <c r="H1350" s="30" t="s">
        <v>61</v>
      </c>
      <c r="I1350" s="31" t="n">
        <v>2.95</v>
      </c>
      <c r="J1350" s="30" t="s">
        <v>1459</v>
      </c>
    </row>
    <row r="1351" customFormat="false" ht="12.75" hidden="false" customHeight="false" outlineLevel="0" collapsed="false">
      <c r="A1351" s="1" t="s">
        <v>1467</v>
      </c>
      <c r="C1351" s="27" t="s">
        <v>1471</v>
      </c>
      <c r="D1351" s="27" t="s">
        <v>13</v>
      </c>
      <c r="E1351" s="27"/>
      <c r="F1351" s="31"/>
      <c r="G1351" s="27"/>
      <c r="H1351" s="30" t="s">
        <v>168</v>
      </c>
      <c r="I1351" s="31" t="n">
        <v>6.99</v>
      </c>
      <c r="J1351" s="30" t="s">
        <v>1459</v>
      </c>
    </row>
    <row r="1352" customFormat="false" ht="12.75" hidden="false" customHeight="false" outlineLevel="0" collapsed="false">
      <c r="A1352" s="1" t="s">
        <v>1466</v>
      </c>
      <c r="C1352" s="27" t="s">
        <v>1472</v>
      </c>
      <c r="D1352" s="27" t="s">
        <v>193</v>
      </c>
      <c r="E1352" s="27"/>
      <c r="F1352" s="31"/>
      <c r="G1352" s="27"/>
      <c r="H1352" s="30" t="s">
        <v>61</v>
      </c>
      <c r="I1352" s="31" t="n">
        <v>0.52</v>
      </c>
      <c r="J1352" s="30" t="s">
        <v>1459</v>
      </c>
    </row>
    <row r="1353" customFormat="false" ht="12.75" hidden="false" customHeight="false" outlineLevel="0" collapsed="false">
      <c r="A1353" s="1" t="s">
        <v>1466</v>
      </c>
      <c r="C1353" s="27" t="s">
        <v>1473</v>
      </c>
      <c r="D1353" s="27" t="s">
        <v>49</v>
      </c>
      <c r="E1353" s="27"/>
      <c r="F1353" s="31"/>
      <c r="G1353" s="27"/>
      <c r="H1353" s="30" t="s">
        <v>61</v>
      </c>
      <c r="I1353" s="31" t="n">
        <v>0.75</v>
      </c>
      <c r="J1353" s="30" t="s">
        <v>1459</v>
      </c>
    </row>
    <row r="1354" customFormat="false" ht="12.75" hidden="false" customHeight="false" outlineLevel="0" collapsed="false">
      <c r="A1354" s="1" t="s">
        <v>1466</v>
      </c>
      <c r="C1354" s="27" t="s">
        <v>1474</v>
      </c>
      <c r="D1354" s="27" t="s">
        <v>88</v>
      </c>
      <c r="E1354" s="27"/>
      <c r="F1354" s="31"/>
      <c r="G1354" s="27"/>
      <c r="H1354" s="30" t="s">
        <v>61</v>
      </c>
      <c r="I1354" s="31" t="n">
        <v>0.47</v>
      </c>
      <c r="J1354" s="30" t="s">
        <v>1459</v>
      </c>
    </row>
    <row r="1355" customFormat="false" ht="12.75" hidden="false" customHeight="false" outlineLevel="0" collapsed="false">
      <c r="A1355" s="1" t="s">
        <v>1466</v>
      </c>
      <c r="C1355" s="27" t="s">
        <v>1475</v>
      </c>
      <c r="D1355" s="27" t="s">
        <v>88</v>
      </c>
      <c r="E1355" s="27"/>
      <c r="F1355" s="31"/>
      <c r="G1355" s="27"/>
      <c r="H1355" s="30" t="s">
        <v>61</v>
      </c>
      <c r="I1355" s="31" t="n">
        <v>0.36</v>
      </c>
      <c r="J1355" s="30" t="s">
        <v>1459</v>
      </c>
    </row>
    <row r="1356" customFormat="false" ht="12.75" hidden="false" customHeight="false" outlineLevel="0" collapsed="false">
      <c r="A1356" s="1" t="s">
        <v>1466</v>
      </c>
      <c r="C1356" s="27" t="s">
        <v>1476</v>
      </c>
      <c r="D1356" s="27" t="s">
        <v>16</v>
      </c>
      <c r="E1356" s="27"/>
      <c r="F1356" s="31"/>
      <c r="G1356" s="27"/>
      <c r="H1356" s="30" t="s">
        <v>61</v>
      </c>
      <c r="I1356" s="31" t="n">
        <v>0.44</v>
      </c>
      <c r="J1356" s="30" t="s">
        <v>1459</v>
      </c>
    </row>
    <row r="1357" customFormat="false" ht="12.75" hidden="false" customHeight="false" outlineLevel="0" collapsed="false">
      <c r="A1357" s="1" t="s">
        <v>1466</v>
      </c>
      <c r="C1357" s="27" t="s">
        <v>1477</v>
      </c>
      <c r="D1357" s="27" t="s">
        <v>13</v>
      </c>
      <c r="E1357" s="27"/>
      <c r="F1357" s="31"/>
      <c r="G1357" s="27"/>
      <c r="H1357" s="30" t="s">
        <v>61</v>
      </c>
      <c r="I1357" s="31" t="n">
        <v>6.36</v>
      </c>
      <c r="J1357" s="30" t="s">
        <v>1459</v>
      </c>
    </row>
    <row r="1358" customFormat="false" ht="12.75" hidden="false" customHeight="false" outlineLevel="0" collapsed="false">
      <c r="A1358" s="1" t="s">
        <v>1466</v>
      </c>
      <c r="C1358" s="27" t="s">
        <v>1478</v>
      </c>
      <c r="D1358" s="27" t="s">
        <v>79</v>
      </c>
      <c r="E1358" s="27"/>
      <c r="F1358" s="31"/>
      <c r="G1358" s="27"/>
      <c r="H1358" s="30" t="s">
        <v>61</v>
      </c>
      <c r="I1358" s="31" t="n">
        <v>0.79</v>
      </c>
      <c r="J1358" s="30" t="s">
        <v>1459</v>
      </c>
    </row>
    <row r="1359" customFormat="false" ht="12.75" hidden="false" customHeight="false" outlineLevel="0" collapsed="false">
      <c r="A1359" s="1" t="s">
        <v>1466</v>
      </c>
      <c r="C1359" s="27" t="s">
        <v>1479</v>
      </c>
      <c r="D1359" s="27" t="s">
        <v>70</v>
      </c>
      <c r="E1359" s="27"/>
      <c r="F1359" s="31"/>
      <c r="G1359" s="27"/>
      <c r="H1359" s="30" t="s">
        <v>61</v>
      </c>
      <c r="I1359" s="31" t="n">
        <v>0.75</v>
      </c>
      <c r="J1359" s="30" t="s">
        <v>1459</v>
      </c>
    </row>
    <row r="1360" customFormat="false" ht="12.75" hidden="false" customHeight="false" outlineLevel="0" collapsed="false">
      <c r="A1360" s="1" t="s">
        <v>1466</v>
      </c>
      <c r="C1360" s="27" t="s">
        <v>1480</v>
      </c>
      <c r="D1360" s="27" t="s">
        <v>13</v>
      </c>
      <c r="E1360" s="27"/>
      <c r="F1360" s="31"/>
      <c r="G1360" s="27"/>
      <c r="H1360" s="30" t="s">
        <v>61</v>
      </c>
      <c r="I1360" s="31" t="n">
        <v>4.45</v>
      </c>
      <c r="J1360" s="30" t="s">
        <v>1459</v>
      </c>
    </row>
    <row r="1361" customFormat="false" ht="12.75" hidden="false" customHeight="false" outlineLevel="0" collapsed="false">
      <c r="A1361" s="1" t="s">
        <v>1466</v>
      </c>
      <c r="C1361" s="27" t="s">
        <v>1481</v>
      </c>
      <c r="D1361" s="27" t="s">
        <v>26</v>
      </c>
      <c r="E1361" s="27"/>
      <c r="F1361" s="31"/>
      <c r="G1361" s="27"/>
      <c r="H1361" s="30" t="s">
        <v>61</v>
      </c>
      <c r="I1361" s="31" t="n">
        <v>0.75</v>
      </c>
      <c r="J1361" s="30" t="s">
        <v>1459</v>
      </c>
    </row>
    <row r="1362" customFormat="false" ht="12.75" hidden="false" customHeight="false" outlineLevel="0" collapsed="false">
      <c r="A1362" s="1" t="s">
        <v>1466</v>
      </c>
      <c r="C1362" s="27" t="s">
        <v>1482</v>
      </c>
      <c r="D1362" s="27" t="s">
        <v>79</v>
      </c>
      <c r="E1362" s="27"/>
      <c r="F1362" s="31"/>
      <c r="G1362" s="27"/>
      <c r="H1362" s="30" t="s">
        <v>61</v>
      </c>
      <c r="I1362" s="31" t="n">
        <v>0.55</v>
      </c>
      <c r="J1362" s="30" t="s">
        <v>1459</v>
      </c>
    </row>
    <row r="1363" customFormat="false" ht="12.75" hidden="false" customHeight="false" outlineLevel="0" collapsed="false">
      <c r="A1363" s="1" t="s">
        <v>1466</v>
      </c>
      <c r="C1363" s="27" t="s">
        <v>1483</v>
      </c>
      <c r="D1363" s="27" t="s">
        <v>1363</v>
      </c>
      <c r="E1363" s="27"/>
      <c r="F1363" s="31"/>
      <c r="G1363" s="27"/>
      <c r="H1363" s="30" t="s">
        <v>61</v>
      </c>
      <c r="I1363" s="31" t="n">
        <v>0.5</v>
      </c>
      <c r="J1363" s="30" t="s">
        <v>1459</v>
      </c>
    </row>
    <row r="1364" customFormat="false" ht="12.75" hidden="false" customHeight="false" outlineLevel="0" collapsed="false">
      <c r="I1364" s="3"/>
    </row>
    <row r="1365" customFormat="false" ht="18" hidden="false" customHeight="false" outlineLevel="0" collapsed="false">
      <c r="C1365" s="52" t="s">
        <v>1484</v>
      </c>
      <c r="D1365" s="11" t="s">
        <v>1</v>
      </c>
      <c r="I1365" s="3"/>
    </row>
    <row r="1366" customFormat="false" ht="12.75" hidden="false" customHeight="false" outlineLevel="0" collapsed="false">
      <c r="A1366" s="1" t="s">
        <v>1485</v>
      </c>
      <c r="C1366" s="27" t="s">
        <v>1486</v>
      </c>
      <c r="D1366" s="27" t="s">
        <v>79</v>
      </c>
      <c r="E1366" s="27"/>
      <c r="F1366" s="31"/>
      <c r="G1366" s="27"/>
      <c r="H1366" s="30" t="s">
        <v>61</v>
      </c>
      <c r="I1366" s="31" t="n">
        <v>3.29</v>
      </c>
      <c r="J1366" s="30" t="s">
        <v>1459</v>
      </c>
    </row>
    <row r="1367" customFormat="false" ht="12.75" hidden="false" customHeight="false" outlineLevel="0" collapsed="false">
      <c r="A1367" s="1" t="s">
        <v>1485</v>
      </c>
      <c r="C1367" s="27" t="s">
        <v>1487</v>
      </c>
      <c r="D1367" s="27" t="s">
        <v>88</v>
      </c>
      <c r="E1367" s="27"/>
      <c r="F1367" s="31"/>
      <c r="G1367" s="27"/>
      <c r="H1367" s="30" t="s">
        <v>61</v>
      </c>
      <c r="I1367" s="31" t="n">
        <v>3.25</v>
      </c>
      <c r="J1367" s="30" t="s">
        <v>1459</v>
      </c>
    </row>
    <row r="1368" customFormat="false" ht="12.75" hidden="false" customHeight="false" outlineLevel="0" collapsed="false">
      <c r="A1368" s="1" t="s">
        <v>1485</v>
      </c>
      <c r="C1368" s="27" t="s">
        <v>1488</v>
      </c>
      <c r="D1368" s="27" t="s">
        <v>13</v>
      </c>
      <c r="E1368" s="27"/>
      <c r="F1368" s="31"/>
      <c r="G1368" s="27"/>
      <c r="H1368" s="30" t="s">
        <v>61</v>
      </c>
      <c r="I1368" s="31" t="n">
        <v>29</v>
      </c>
      <c r="J1368" s="30" t="s">
        <v>1459</v>
      </c>
    </row>
    <row r="1369" customFormat="false" ht="12.75" hidden="false" customHeight="false" outlineLevel="0" collapsed="false">
      <c r="A1369" s="1" t="s">
        <v>1485</v>
      </c>
      <c r="C1369" s="27" t="s">
        <v>1489</v>
      </c>
      <c r="D1369" s="27" t="s">
        <v>13</v>
      </c>
      <c r="E1369" s="27"/>
      <c r="F1369" s="31"/>
      <c r="G1369" s="27"/>
      <c r="H1369" s="30" t="s">
        <v>61</v>
      </c>
      <c r="I1369" s="31" t="n">
        <v>19.8</v>
      </c>
      <c r="J1369" s="30" t="s">
        <v>1459</v>
      </c>
    </row>
    <row r="1370" customFormat="false" ht="12.75" hidden="false" customHeight="false" outlineLevel="0" collapsed="false">
      <c r="A1370" s="1" t="s">
        <v>1485</v>
      </c>
      <c r="C1370" s="27" t="s">
        <v>1490</v>
      </c>
      <c r="D1370" s="27" t="s">
        <v>13</v>
      </c>
      <c r="E1370" s="27"/>
      <c r="F1370" s="31"/>
      <c r="G1370" s="27"/>
      <c r="H1370" s="30" t="s">
        <v>61</v>
      </c>
      <c r="I1370" s="31" t="n">
        <v>6.95</v>
      </c>
      <c r="J1370" s="30" t="s">
        <v>1459</v>
      </c>
    </row>
    <row r="1371" customFormat="false" ht="12.75" hidden="false" customHeight="false" outlineLevel="0" collapsed="false">
      <c r="A1371" s="1" t="s">
        <v>1485</v>
      </c>
      <c r="C1371" s="27" t="s">
        <v>1491</v>
      </c>
      <c r="D1371" s="27" t="s">
        <v>13</v>
      </c>
      <c r="E1371" s="27"/>
      <c r="F1371" s="31"/>
      <c r="G1371" s="27"/>
      <c r="H1371" s="30" t="s">
        <v>61</v>
      </c>
      <c r="I1371" s="31" t="n">
        <v>21.2</v>
      </c>
      <c r="J1371" s="30" t="s">
        <v>1459</v>
      </c>
    </row>
    <row r="1372" customFormat="false" ht="12.75" hidden="false" customHeight="false" outlineLevel="0" collapsed="false">
      <c r="A1372" s="1" t="s">
        <v>1485</v>
      </c>
      <c r="C1372" s="27" t="s">
        <v>1492</v>
      </c>
      <c r="D1372" s="27" t="s">
        <v>13</v>
      </c>
      <c r="E1372" s="27"/>
      <c r="F1372" s="31"/>
      <c r="G1372" s="27"/>
      <c r="H1372" s="30" t="s">
        <v>61</v>
      </c>
      <c r="I1372" s="31" t="n">
        <v>12.99</v>
      </c>
      <c r="J1372" s="30" t="s">
        <v>1459</v>
      </c>
    </row>
    <row r="1373" customFormat="false" ht="12.75" hidden="false" customHeight="false" outlineLevel="0" collapsed="false">
      <c r="A1373" s="1" t="s">
        <v>1485</v>
      </c>
      <c r="C1373" s="27" t="s">
        <v>1493</v>
      </c>
      <c r="D1373" s="27" t="s">
        <v>193</v>
      </c>
      <c r="E1373" s="27"/>
      <c r="F1373" s="31"/>
      <c r="G1373" s="27"/>
      <c r="H1373" s="30" t="s">
        <v>61</v>
      </c>
      <c r="I1373" s="31" t="n">
        <v>3.25</v>
      </c>
      <c r="J1373" s="30" t="s">
        <v>1459</v>
      </c>
    </row>
    <row r="1374" customFormat="false" ht="12.75" hidden="false" customHeight="false" outlineLevel="0" collapsed="false">
      <c r="A1374" s="1" t="s">
        <v>1485</v>
      </c>
      <c r="C1374" s="27" t="s">
        <v>1494</v>
      </c>
      <c r="D1374" s="27" t="s">
        <v>13</v>
      </c>
      <c r="E1374" s="27"/>
      <c r="F1374" s="31"/>
      <c r="G1374" s="27"/>
      <c r="H1374" s="30" t="s">
        <v>168</v>
      </c>
      <c r="I1374" s="31" t="n">
        <v>17.27</v>
      </c>
      <c r="J1374" s="30" t="s">
        <v>1459</v>
      </c>
    </row>
    <row r="1375" customFormat="false" ht="12.75" hidden="false" customHeight="false" outlineLevel="0" collapsed="false">
      <c r="A1375" s="1" t="s">
        <v>1485</v>
      </c>
      <c r="C1375" s="27" t="s">
        <v>1495</v>
      </c>
      <c r="D1375" s="27" t="s">
        <v>13</v>
      </c>
      <c r="E1375" s="27"/>
      <c r="F1375" s="31"/>
      <c r="G1375" s="27"/>
      <c r="H1375" s="30" t="s">
        <v>168</v>
      </c>
      <c r="I1375" s="31" t="n">
        <v>20.2</v>
      </c>
      <c r="J1375" s="30" t="s">
        <v>1459</v>
      </c>
    </row>
    <row r="1376" customFormat="false" ht="12.75" hidden="false" customHeight="false" outlineLevel="0" collapsed="false">
      <c r="A1376" s="1" t="s">
        <v>1485</v>
      </c>
      <c r="C1376" s="27" t="s">
        <v>1496</v>
      </c>
      <c r="D1376" s="27" t="s">
        <v>13</v>
      </c>
      <c r="E1376" s="27"/>
      <c r="F1376" s="31"/>
      <c r="G1376" s="27"/>
      <c r="H1376" s="30" t="s">
        <v>168</v>
      </c>
      <c r="I1376" s="31" t="n">
        <v>53.8</v>
      </c>
      <c r="J1376" s="30" t="s">
        <v>1459</v>
      </c>
    </row>
    <row r="1377" customFormat="false" ht="12.75" hidden="false" customHeight="false" outlineLevel="0" collapsed="false">
      <c r="A1377" s="1" t="s">
        <v>1484</v>
      </c>
      <c r="C1377" s="27" t="s">
        <v>1497</v>
      </c>
      <c r="D1377" s="27" t="s">
        <v>20</v>
      </c>
      <c r="E1377" s="27"/>
      <c r="F1377" s="31"/>
      <c r="G1377" s="27"/>
      <c r="H1377" s="30" t="s">
        <v>61</v>
      </c>
      <c r="I1377" s="31" t="n">
        <v>0.95</v>
      </c>
      <c r="J1377" s="30" t="s">
        <v>1459</v>
      </c>
    </row>
    <row r="1378" customFormat="false" ht="12.75" hidden="false" customHeight="false" outlineLevel="0" collapsed="false">
      <c r="A1378" s="1" t="s">
        <v>1484</v>
      </c>
      <c r="C1378" s="27" t="s">
        <v>1498</v>
      </c>
      <c r="D1378" s="27" t="s">
        <v>193</v>
      </c>
      <c r="E1378" s="27"/>
      <c r="F1378" s="31"/>
      <c r="G1378" s="27"/>
      <c r="H1378" s="30" t="s">
        <v>61</v>
      </c>
      <c r="I1378" s="31" t="n">
        <v>0.95</v>
      </c>
      <c r="J1378" s="30" t="s">
        <v>1459</v>
      </c>
    </row>
    <row r="1379" customFormat="false" ht="12.75" hidden="false" customHeight="false" outlineLevel="0" collapsed="false">
      <c r="A1379" s="1" t="s">
        <v>1484</v>
      </c>
      <c r="C1379" s="27" t="s">
        <v>1499</v>
      </c>
      <c r="D1379" s="27" t="s">
        <v>88</v>
      </c>
      <c r="E1379" s="27"/>
      <c r="F1379" s="31"/>
      <c r="G1379" s="27"/>
      <c r="H1379" s="30" t="s">
        <v>61</v>
      </c>
      <c r="I1379" s="31" t="n">
        <v>0.95</v>
      </c>
      <c r="J1379" s="30" t="s">
        <v>1459</v>
      </c>
    </row>
    <row r="1380" customFormat="false" ht="12.75" hidden="false" customHeight="false" outlineLevel="0" collapsed="false">
      <c r="A1380" s="1" t="s">
        <v>1484</v>
      </c>
      <c r="C1380" s="27" t="s">
        <v>1500</v>
      </c>
      <c r="D1380" s="27" t="s">
        <v>79</v>
      </c>
      <c r="E1380" s="27"/>
      <c r="F1380" s="31"/>
      <c r="G1380" s="27"/>
      <c r="H1380" s="30" t="s">
        <v>61</v>
      </c>
      <c r="I1380" s="31" t="n">
        <v>2.65</v>
      </c>
      <c r="J1380" s="30" t="s">
        <v>1459</v>
      </c>
    </row>
    <row r="1381" customFormat="false" ht="12.75" hidden="false" customHeight="false" outlineLevel="0" collapsed="false">
      <c r="A1381" s="1" t="s">
        <v>1484</v>
      </c>
      <c r="C1381" s="27" t="s">
        <v>1501</v>
      </c>
      <c r="D1381" s="27" t="s">
        <v>274</v>
      </c>
      <c r="E1381" s="27"/>
      <c r="F1381" s="31"/>
      <c r="G1381" s="27"/>
      <c r="H1381" s="30" t="s">
        <v>61</v>
      </c>
      <c r="I1381" s="31" t="n">
        <v>1.99</v>
      </c>
      <c r="J1381" s="30" t="s">
        <v>1459</v>
      </c>
    </row>
    <row r="1382" customFormat="false" ht="12.75" hidden="false" customHeight="false" outlineLevel="0" collapsed="false">
      <c r="A1382" s="1" t="s">
        <v>1484</v>
      </c>
      <c r="C1382" s="27" t="s">
        <v>1502</v>
      </c>
      <c r="D1382" s="27" t="s">
        <v>13</v>
      </c>
      <c r="E1382" s="27"/>
      <c r="F1382" s="31"/>
      <c r="G1382" s="27"/>
      <c r="H1382" s="30" t="s">
        <v>168</v>
      </c>
      <c r="I1382" s="31" t="n">
        <v>27.12</v>
      </c>
      <c r="J1382" s="30" t="s">
        <v>1459</v>
      </c>
    </row>
    <row r="1383" customFormat="false" ht="12.75" hidden="false" customHeight="false" outlineLevel="0" collapsed="false">
      <c r="A1383" s="1" t="s">
        <v>1484</v>
      </c>
      <c r="C1383" s="27" t="s">
        <v>1503</v>
      </c>
      <c r="D1383" s="27" t="s">
        <v>13</v>
      </c>
      <c r="E1383" s="27"/>
      <c r="F1383" s="31"/>
      <c r="G1383" s="27"/>
      <c r="H1383" s="30" t="s">
        <v>168</v>
      </c>
      <c r="I1383" s="31" t="n">
        <v>23.92</v>
      </c>
      <c r="J1383" s="30" t="s">
        <v>1459</v>
      </c>
    </row>
    <row r="1384" customFormat="false" ht="12.75" hidden="false" customHeight="false" outlineLevel="0" collapsed="false">
      <c r="A1384" s="1" t="s">
        <v>1484</v>
      </c>
      <c r="C1384" s="27" t="s">
        <v>1504</v>
      </c>
      <c r="D1384" s="27" t="s">
        <v>13</v>
      </c>
      <c r="E1384" s="27"/>
      <c r="F1384" s="31"/>
      <c r="G1384" s="27"/>
      <c r="H1384" s="30" t="s">
        <v>168</v>
      </c>
      <c r="I1384" s="31" t="n">
        <v>16.95</v>
      </c>
      <c r="J1384" s="30" t="s">
        <v>1459</v>
      </c>
    </row>
    <row r="1385" customFormat="false" ht="12.75" hidden="false" customHeight="false" outlineLevel="0" collapsed="false">
      <c r="A1385" s="1" t="s">
        <v>1484</v>
      </c>
      <c r="C1385" s="27" t="s">
        <v>1505</v>
      </c>
      <c r="D1385" s="27" t="s">
        <v>13</v>
      </c>
      <c r="E1385" s="27"/>
      <c r="F1385" s="31"/>
      <c r="G1385" s="27"/>
      <c r="H1385" s="30" t="s">
        <v>168</v>
      </c>
      <c r="I1385" s="31" t="n">
        <v>4.23</v>
      </c>
      <c r="J1385" s="30" t="s">
        <v>1459</v>
      </c>
    </row>
    <row r="1386" customFormat="false" ht="12.75" hidden="false" customHeight="false" outlineLevel="0" collapsed="false">
      <c r="A1386" s="1" t="s">
        <v>1484</v>
      </c>
      <c r="C1386" s="27" t="s">
        <v>1506</v>
      </c>
      <c r="D1386" s="27"/>
      <c r="E1386" s="27"/>
      <c r="F1386" s="31"/>
      <c r="G1386" s="27"/>
      <c r="H1386" s="30" t="s">
        <v>168</v>
      </c>
      <c r="I1386" s="31" t="n">
        <v>2.39</v>
      </c>
      <c r="J1386" s="30" t="s">
        <v>1459</v>
      </c>
    </row>
    <row r="1387" customFormat="false" ht="12.75" hidden="false" customHeight="false" outlineLevel="0" collapsed="false">
      <c r="I1387" s="3"/>
    </row>
    <row r="1388" customFormat="false" ht="18" hidden="false" customHeight="false" outlineLevel="0" collapsed="false">
      <c r="C1388" s="52" t="s">
        <v>1507</v>
      </c>
      <c r="D1388" s="11" t="s">
        <v>1</v>
      </c>
      <c r="I1388" s="3"/>
    </row>
    <row r="1389" customFormat="false" ht="12.75" hidden="false" customHeight="false" outlineLevel="0" collapsed="false">
      <c r="A1389" s="1" t="s">
        <v>1508</v>
      </c>
      <c r="C1389" s="27" t="s">
        <v>1509</v>
      </c>
      <c r="D1389" s="27" t="s">
        <v>13</v>
      </c>
      <c r="E1389" s="27"/>
      <c r="F1389" s="31"/>
      <c r="G1389" s="27"/>
      <c r="H1389" s="30" t="s">
        <v>61</v>
      </c>
      <c r="I1389" s="31" t="n">
        <v>3.45</v>
      </c>
      <c r="J1389" s="30" t="s">
        <v>1459</v>
      </c>
    </row>
    <row r="1390" customFormat="false" ht="12.75" hidden="false" customHeight="false" outlineLevel="0" collapsed="false">
      <c r="A1390" s="1" t="s">
        <v>1508</v>
      </c>
      <c r="C1390" s="27" t="s">
        <v>1510</v>
      </c>
      <c r="D1390" s="27" t="s">
        <v>13</v>
      </c>
      <c r="E1390" s="27"/>
      <c r="F1390" s="31"/>
      <c r="G1390" s="27"/>
      <c r="H1390" s="30" t="s">
        <v>61</v>
      </c>
      <c r="I1390" s="31" t="n">
        <v>2.59</v>
      </c>
      <c r="J1390" s="30" t="s">
        <v>1459</v>
      </c>
    </row>
    <row r="1391" customFormat="false" ht="12.75" hidden="false" customHeight="false" outlineLevel="0" collapsed="false">
      <c r="A1391" s="1" t="s">
        <v>1508</v>
      </c>
      <c r="C1391" s="27" t="s">
        <v>1511</v>
      </c>
      <c r="D1391" s="27" t="s">
        <v>193</v>
      </c>
      <c r="E1391" s="27"/>
      <c r="F1391" s="31"/>
      <c r="G1391" s="27"/>
      <c r="H1391" s="30" t="s">
        <v>61</v>
      </c>
      <c r="I1391" s="31" t="n">
        <v>2.44</v>
      </c>
      <c r="J1391" s="30" t="s">
        <v>1459</v>
      </c>
    </row>
    <row r="1392" customFormat="false" ht="12.75" hidden="false" customHeight="false" outlineLevel="0" collapsed="false">
      <c r="A1392" s="1" t="s">
        <v>1507</v>
      </c>
      <c r="C1392" s="27" t="s">
        <v>1512</v>
      </c>
      <c r="D1392" s="27" t="s">
        <v>13</v>
      </c>
      <c r="E1392" s="27"/>
      <c r="F1392" s="31"/>
      <c r="G1392" s="27"/>
      <c r="H1392" s="30" t="s">
        <v>168</v>
      </c>
      <c r="I1392" s="31" t="n">
        <v>10.61</v>
      </c>
      <c r="J1392" s="30" t="s">
        <v>1459</v>
      </c>
    </row>
    <row r="1393" customFormat="false" ht="12.75" hidden="false" customHeight="false" outlineLevel="0" collapsed="false">
      <c r="A1393" s="1" t="s">
        <v>1507</v>
      </c>
      <c r="C1393" s="27" t="s">
        <v>1513</v>
      </c>
      <c r="D1393" s="27" t="s">
        <v>193</v>
      </c>
      <c r="E1393" s="27"/>
      <c r="F1393" s="31"/>
      <c r="G1393" s="27"/>
      <c r="H1393" s="30" t="s">
        <v>168</v>
      </c>
      <c r="I1393" s="31" t="n">
        <v>0.99</v>
      </c>
      <c r="J1393" s="30" t="s">
        <v>1459</v>
      </c>
    </row>
    <row r="1394" customFormat="false" ht="12.75" hidden="false" customHeight="false" outlineLevel="0" collapsed="false">
      <c r="A1394" s="1" t="s">
        <v>1507</v>
      </c>
      <c r="C1394" s="27" t="s">
        <v>1514</v>
      </c>
      <c r="D1394" s="27" t="s">
        <v>88</v>
      </c>
      <c r="E1394" s="27"/>
      <c r="F1394" s="31"/>
      <c r="G1394" s="27"/>
      <c r="H1394" s="30" t="s">
        <v>168</v>
      </c>
      <c r="I1394" s="31" t="n">
        <v>1.25</v>
      </c>
      <c r="J1394" s="30" t="s">
        <v>1459</v>
      </c>
    </row>
    <row r="1395" customFormat="false" ht="12.75" hidden="false" customHeight="false" outlineLevel="0" collapsed="false">
      <c r="A1395" s="1" t="s">
        <v>1507</v>
      </c>
      <c r="C1395" s="27" t="s">
        <v>1515</v>
      </c>
      <c r="D1395" s="27" t="s">
        <v>79</v>
      </c>
      <c r="E1395" s="27"/>
      <c r="F1395" s="31"/>
      <c r="G1395" s="27"/>
      <c r="H1395" s="30" t="s">
        <v>168</v>
      </c>
      <c r="I1395" s="31" t="n">
        <v>1.29</v>
      </c>
      <c r="J1395" s="30" t="s">
        <v>1459</v>
      </c>
    </row>
    <row r="1396" customFormat="false" ht="12.75" hidden="false" customHeight="false" outlineLevel="0" collapsed="false">
      <c r="A1396" s="1" t="s">
        <v>1507</v>
      </c>
      <c r="C1396" s="27" t="s">
        <v>1516</v>
      </c>
      <c r="D1396" s="27" t="s">
        <v>13</v>
      </c>
      <c r="E1396" s="27"/>
      <c r="F1396" s="31"/>
      <c r="G1396" s="27"/>
      <c r="H1396" s="30" t="s">
        <v>168</v>
      </c>
      <c r="I1396" s="31" t="n">
        <v>3.29</v>
      </c>
      <c r="J1396" s="30" t="s">
        <v>1459</v>
      </c>
    </row>
    <row r="1398" customFormat="false" ht="18" hidden="false" customHeight="false" outlineLevel="0" collapsed="false">
      <c r="A1398" s="1" t="s">
        <v>1517</v>
      </c>
      <c r="C1398" s="15" t="s">
        <v>1518</v>
      </c>
      <c r="D1398" s="45"/>
    </row>
    <row r="1399" customFormat="false" ht="12.75" hidden="false" customHeight="false" outlineLevel="0" collapsed="false">
      <c r="A1399" s="1" t="s">
        <v>1519</v>
      </c>
      <c r="C1399" s="70" t="s">
        <v>1520</v>
      </c>
      <c r="D1399" s="70"/>
      <c r="E1399" s="72" t="n">
        <v>1.6</v>
      </c>
      <c r="F1399" s="73" t="n">
        <v>4.85</v>
      </c>
      <c r="G1399" s="74" t="s">
        <v>1521</v>
      </c>
    </row>
    <row r="1400" customFormat="false" ht="12.75" hidden="false" customHeight="false" outlineLevel="0" collapsed="false">
      <c r="A1400" s="1" t="s">
        <v>1519</v>
      </c>
      <c r="C1400" s="70" t="s">
        <v>1522</v>
      </c>
      <c r="D1400" s="70"/>
      <c r="E1400" s="72" t="n">
        <v>2.5</v>
      </c>
      <c r="F1400" s="73" t="n">
        <v>5</v>
      </c>
      <c r="G1400" s="74" t="s">
        <v>1521</v>
      </c>
    </row>
    <row r="1402" customFormat="false" ht="18" hidden="false" customHeight="false" outlineLevel="0" collapsed="false">
      <c r="C1402" s="52" t="s">
        <v>1523</v>
      </c>
      <c r="D1402" s="11"/>
      <c r="I1402" s="3"/>
    </row>
    <row r="1403" customFormat="false" ht="12.75" hidden="false" customHeight="false" outlineLevel="0" collapsed="false">
      <c r="A1403" s="1" t="s">
        <v>1524</v>
      </c>
      <c r="C1403" s="70" t="s">
        <v>1525</v>
      </c>
      <c r="D1403" s="70" t="s">
        <v>13</v>
      </c>
      <c r="E1403" s="72" t="n">
        <v>2.3</v>
      </c>
      <c r="F1403" s="73" t="n">
        <v>6.3</v>
      </c>
      <c r="G1403" s="74" t="s">
        <v>1526</v>
      </c>
    </row>
    <row r="1404" customFormat="false" ht="12.75" hidden="false" customHeight="false" outlineLevel="0" collapsed="false">
      <c r="A1404" s="1" t="s">
        <v>1524</v>
      </c>
      <c r="C1404" s="70" t="s">
        <v>1527</v>
      </c>
      <c r="D1404" s="70" t="s">
        <v>79</v>
      </c>
      <c r="E1404" s="72" t="n">
        <v>2.3</v>
      </c>
      <c r="F1404" s="73" t="n">
        <v>3.5</v>
      </c>
      <c r="G1404" s="74" t="s">
        <v>1526</v>
      </c>
    </row>
    <row r="1405" customFormat="false" ht="12.75" hidden="false" customHeight="false" outlineLevel="0" collapsed="false">
      <c r="A1405" s="1" t="s">
        <v>1524</v>
      </c>
      <c r="C1405" s="70" t="s">
        <v>1528</v>
      </c>
      <c r="D1405" s="70" t="s">
        <v>13</v>
      </c>
      <c r="E1405" s="72" t="n">
        <v>2.4</v>
      </c>
      <c r="F1405" s="73" t="n">
        <v>35</v>
      </c>
      <c r="G1405" s="74" t="s">
        <v>1526</v>
      </c>
    </row>
    <row r="1406" customFormat="false" ht="12.75" hidden="false" customHeight="false" outlineLevel="0" collapsed="false">
      <c r="A1406" s="1" t="s">
        <v>1524</v>
      </c>
      <c r="C1406" s="70" t="s">
        <v>1529</v>
      </c>
      <c r="D1406" s="70" t="s">
        <v>13</v>
      </c>
      <c r="E1406" s="72" t="n">
        <v>2.4</v>
      </c>
      <c r="F1406" s="73" t="n">
        <v>12</v>
      </c>
      <c r="G1406" s="74" t="s">
        <v>1526</v>
      </c>
    </row>
    <row r="1407" customFormat="false" ht="12.75" hidden="false" customHeight="false" outlineLevel="0" collapsed="false">
      <c r="A1407" s="1" t="s">
        <v>1524</v>
      </c>
      <c r="C1407" s="70" t="s">
        <v>1530</v>
      </c>
      <c r="D1407" s="70" t="s">
        <v>13</v>
      </c>
      <c r="E1407" s="72" t="n">
        <v>2.4</v>
      </c>
      <c r="F1407" s="73" t="n">
        <v>3.65</v>
      </c>
      <c r="G1407" s="74" t="s">
        <v>1526</v>
      </c>
    </row>
    <row r="1408" customFormat="false" ht="12.75" hidden="false" customHeight="false" outlineLevel="0" collapsed="false">
      <c r="A1408" s="1" t="s">
        <v>1524</v>
      </c>
      <c r="C1408" s="70" t="s">
        <v>1531</v>
      </c>
      <c r="D1408" s="70" t="s">
        <v>13</v>
      </c>
      <c r="E1408" s="72" t="n">
        <v>2.4</v>
      </c>
      <c r="F1408" s="73" t="n">
        <v>19.4</v>
      </c>
      <c r="G1408" s="74" t="s">
        <v>1526</v>
      </c>
    </row>
    <row r="1409" customFormat="false" ht="12.75" hidden="false" customHeight="false" outlineLevel="0" collapsed="false">
      <c r="A1409" s="1" t="s">
        <v>1524</v>
      </c>
      <c r="C1409" s="70" t="s">
        <v>1532</v>
      </c>
      <c r="D1409" s="70" t="s">
        <v>13</v>
      </c>
      <c r="E1409" s="72" t="n">
        <v>2.5</v>
      </c>
      <c r="F1409" s="73" t="n">
        <v>2.79</v>
      </c>
      <c r="G1409" s="74" t="s">
        <v>1526</v>
      </c>
    </row>
    <row r="1410" customFormat="false" ht="12.75" hidden="false" customHeight="false" outlineLevel="0" collapsed="false">
      <c r="I1410" s="3"/>
    </row>
    <row r="1411" customFormat="false" ht="18" hidden="false" customHeight="false" outlineLevel="0" collapsed="false">
      <c r="C1411" s="52" t="s">
        <v>1533</v>
      </c>
      <c r="D1411" s="11"/>
      <c r="I1411" s="3"/>
    </row>
    <row r="1412" customFormat="false" ht="12.75" hidden="false" customHeight="false" outlineLevel="0" collapsed="false">
      <c r="A1412" s="1" t="s">
        <v>1534</v>
      </c>
      <c r="C1412" s="27" t="s">
        <v>1535</v>
      </c>
      <c r="D1412" s="27" t="s">
        <v>13</v>
      </c>
      <c r="E1412" s="27"/>
      <c r="F1412" s="31"/>
      <c r="G1412" s="27"/>
      <c r="H1412" s="30" t="s">
        <v>61</v>
      </c>
      <c r="I1412" s="31" t="n">
        <v>12.81</v>
      </c>
      <c r="J1412" s="30" t="s">
        <v>1526</v>
      </c>
    </row>
    <row r="1413" customFormat="false" ht="12.75" hidden="false" customHeight="false" outlineLevel="0" collapsed="false">
      <c r="A1413" s="1" t="s">
        <v>1534</v>
      </c>
      <c r="C1413" s="27" t="s">
        <v>1536</v>
      </c>
      <c r="D1413" s="27" t="s">
        <v>13</v>
      </c>
      <c r="E1413" s="27"/>
      <c r="F1413" s="31"/>
      <c r="G1413" s="27"/>
      <c r="H1413" s="30" t="s">
        <v>61</v>
      </c>
      <c r="I1413" s="31" t="n">
        <v>6.09</v>
      </c>
      <c r="J1413" s="30" t="s">
        <v>1526</v>
      </c>
    </row>
    <row r="1414" customFormat="false" ht="12.75" hidden="false" customHeight="false" outlineLevel="0" collapsed="false">
      <c r="A1414" s="1" t="s">
        <v>1534</v>
      </c>
      <c r="C1414" s="27" t="s">
        <v>1537</v>
      </c>
      <c r="D1414" s="27" t="s">
        <v>79</v>
      </c>
      <c r="E1414" s="27"/>
      <c r="F1414" s="31"/>
      <c r="G1414" s="27"/>
      <c r="H1414" s="30" t="s">
        <v>61</v>
      </c>
      <c r="I1414" s="31" t="n">
        <v>1.66</v>
      </c>
      <c r="J1414" s="30" t="s">
        <v>1526</v>
      </c>
    </row>
    <row r="1415" customFormat="false" ht="12.75" hidden="false" customHeight="false" outlineLevel="0" collapsed="false">
      <c r="A1415" s="1" t="s">
        <v>1534</v>
      </c>
      <c r="C1415" s="27" t="s">
        <v>1538</v>
      </c>
      <c r="D1415" s="27" t="s">
        <v>13</v>
      </c>
      <c r="E1415" s="27"/>
      <c r="F1415" s="31"/>
      <c r="G1415" s="27"/>
      <c r="H1415" s="30" t="s">
        <v>168</v>
      </c>
      <c r="I1415" s="31" t="n">
        <v>6.85</v>
      </c>
      <c r="J1415" s="30" t="s">
        <v>1526</v>
      </c>
    </row>
    <row r="1416" customFormat="false" ht="12.75" hidden="false" customHeight="false" outlineLevel="0" collapsed="false">
      <c r="A1416" s="1" t="s">
        <v>1534</v>
      </c>
      <c r="C1416" s="27" t="s">
        <v>1539</v>
      </c>
      <c r="D1416" s="27" t="s">
        <v>13</v>
      </c>
      <c r="E1416" s="27"/>
      <c r="F1416" s="31"/>
      <c r="G1416" s="27"/>
      <c r="H1416" s="30" t="s">
        <v>168</v>
      </c>
      <c r="I1416" s="31" t="n">
        <v>8.44</v>
      </c>
      <c r="J1416" s="30" t="s">
        <v>1526</v>
      </c>
    </row>
    <row r="1417" customFormat="false" ht="12.75" hidden="false" customHeight="false" outlineLevel="0" collapsed="false">
      <c r="A1417" s="1" t="s">
        <v>1540</v>
      </c>
      <c r="C1417" s="27" t="s">
        <v>1541</v>
      </c>
      <c r="D1417" s="27" t="s">
        <v>79</v>
      </c>
      <c r="E1417" s="27"/>
      <c r="F1417" s="31"/>
      <c r="G1417" s="27"/>
      <c r="H1417" s="30" t="s">
        <v>61</v>
      </c>
      <c r="I1417" s="31" t="n">
        <v>2.79</v>
      </c>
      <c r="J1417" s="30" t="s">
        <v>1526</v>
      </c>
    </row>
    <row r="1418" customFormat="false" ht="12.75" hidden="false" customHeight="false" outlineLevel="0" collapsed="false">
      <c r="A1418" s="1" t="s">
        <v>1540</v>
      </c>
      <c r="C1418" s="27" t="s">
        <v>1542</v>
      </c>
      <c r="D1418" s="27" t="s">
        <v>88</v>
      </c>
      <c r="E1418" s="27"/>
      <c r="F1418" s="31"/>
      <c r="G1418" s="27"/>
      <c r="H1418" s="30" t="s">
        <v>61</v>
      </c>
      <c r="I1418" s="31" t="n">
        <v>2.75</v>
      </c>
      <c r="J1418" s="30" t="s">
        <v>1526</v>
      </c>
    </row>
    <row r="1419" customFormat="false" ht="12.75" hidden="false" customHeight="false" outlineLevel="0" collapsed="false">
      <c r="A1419" s="1" t="s">
        <v>1540</v>
      </c>
      <c r="C1419" s="27" t="s">
        <v>1543</v>
      </c>
      <c r="D1419" s="27" t="s">
        <v>13</v>
      </c>
      <c r="E1419" s="27"/>
      <c r="F1419" s="31"/>
      <c r="G1419" s="27"/>
      <c r="H1419" s="30" t="s">
        <v>61</v>
      </c>
      <c r="I1419" s="31" t="n">
        <v>4.49</v>
      </c>
      <c r="J1419" s="30" t="s">
        <v>1526</v>
      </c>
    </row>
    <row r="1420" customFormat="false" ht="12.75" hidden="false" customHeight="false" outlineLevel="0" collapsed="false">
      <c r="A1420" s="1" t="s">
        <v>1540</v>
      </c>
      <c r="C1420" s="27" t="s">
        <v>1544</v>
      </c>
      <c r="D1420" s="27" t="s">
        <v>13</v>
      </c>
      <c r="E1420" s="27"/>
      <c r="F1420" s="31"/>
      <c r="G1420" s="27"/>
      <c r="H1420" s="30" t="s">
        <v>61</v>
      </c>
      <c r="I1420" s="31" t="n">
        <v>12</v>
      </c>
      <c r="J1420" s="30" t="s">
        <v>1526</v>
      </c>
    </row>
    <row r="1421" customFormat="false" ht="12.75" hidden="false" customHeight="false" outlineLevel="0" collapsed="false">
      <c r="A1421" s="1" t="s">
        <v>1540</v>
      </c>
      <c r="C1421" s="27" t="s">
        <v>1545</v>
      </c>
      <c r="D1421" s="27" t="s">
        <v>13</v>
      </c>
      <c r="E1421" s="27"/>
      <c r="F1421" s="31"/>
      <c r="G1421" s="27"/>
      <c r="H1421" s="30" t="s">
        <v>61</v>
      </c>
      <c r="I1421" s="31" t="n">
        <v>4.77</v>
      </c>
      <c r="J1421" s="30" t="s">
        <v>1526</v>
      </c>
    </row>
    <row r="1423" customFormat="false" ht="18" hidden="false" customHeight="false" outlineLevel="0" collapsed="false">
      <c r="C1423" s="15" t="s">
        <v>1546</v>
      </c>
      <c r="D1423" s="45"/>
      <c r="I1423" s="3"/>
    </row>
    <row r="1424" customFormat="false" ht="12.75" hidden="false" customHeight="false" outlineLevel="0" collapsed="false">
      <c r="A1424" s="1" t="s">
        <v>1547</v>
      </c>
      <c r="C1424" s="27" t="s">
        <v>1548</v>
      </c>
      <c r="D1424" s="27" t="s">
        <v>77</v>
      </c>
      <c r="E1424" s="28"/>
      <c r="F1424" s="29"/>
      <c r="G1424" s="27"/>
      <c r="H1424" s="30" t="s">
        <v>61</v>
      </c>
      <c r="I1424" s="31" t="n">
        <v>3.1</v>
      </c>
      <c r="J1424" s="31" t="s">
        <v>1526</v>
      </c>
    </row>
    <row r="1425" customFormat="false" ht="12.75" hidden="false" customHeight="false" outlineLevel="0" collapsed="false">
      <c r="A1425" s="1" t="s">
        <v>1547</v>
      </c>
      <c r="C1425" s="27" t="s">
        <v>1549</v>
      </c>
      <c r="D1425" s="27" t="s">
        <v>13</v>
      </c>
      <c r="E1425" s="28"/>
      <c r="F1425" s="29"/>
      <c r="G1425" s="27"/>
      <c r="H1425" s="30" t="s">
        <v>61</v>
      </c>
      <c r="I1425" s="31" t="n">
        <v>3.1</v>
      </c>
      <c r="J1425" s="31" t="s">
        <v>1526</v>
      </c>
    </row>
    <row r="1426" customFormat="false" ht="12.75" hidden="false" customHeight="false" outlineLevel="0" collapsed="false">
      <c r="A1426" s="1" t="s">
        <v>1547</v>
      </c>
      <c r="C1426" s="27" t="s">
        <v>1550</v>
      </c>
      <c r="D1426" s="27" t="s">
        <v>13</v>
      </c>
      <c r="E1426" s="28"/>
      <c r="F1426" s="29"/>
      <c r="G1426" s="27"/>
      <c r="H1426" s="30" t="s">
        <v>61</v>
      </c>
      <c r="I1426" s="31" t="n">
        <v>3.88</v>
      </c>
      <c r="J1426" s="31" t="s">
        <v>1526</v>
      </c>
    </row>
    <row r="1427" customFormat="false" ht="12.75" hidden="false" customHeight="false" outlineLevel="0" collapsed="false">
      <c r="A1427" s="1" t="s">
        <v>1547</v>
      </c>
      <c r="C1427" s="27" t="s">
        <v>1551</v>
      </c>
      <c r="D1427" s="27" t="s">
        <v>24</v>
      </c>
      <c r="E1427" s="28"/>
      <c r="F1427" s="29"/>
      <c r="G1427" s="27"/>
      <c r="H1427" s="30" t="s">
        <v>61</v>
      </c>
      <c r="I1427" s="31" t="n">
        <v>2.25</v>
      </c>
      <c r="J1427" s="31" t="s">
        <v>1526</v>
      </c>
    </row>
    <row r="1428" customFormat="false" ht="12.75" hidden="false" customHeight="false" outlineLevel="0" collapsed="false">
      <c r="A1428" s="1" t="s">
        <v>1547</v>
      </c>
      <c r="C1428" s="27" t="s">
        <v>1552</v>
      </c>
      <c r="D1428" s="27" t="s">
        <v>390</v>
      </c>
      <c r="E1428" s="28"/>
      <c r="F1428" s="29"/>
      <c r="G1428" s="27"/>
      <c r="H1428" s="30" t="s">
        <v>168</v>
      </c>
      <c r="I1428" s="31" t="n">
        <v>1.99</v>
      </c>
      <c r="J1428" s="31" t="s">
        <v>1526</v>
      </c>
    </row>
    <row r="1429" customFormat="false" ht="12.75" hidden="false" customHeight="false" outlineLevel="0" collapsed="false">
      <c r="A1429" s="1" t="s">
        <v>1547</v>
      </c>
      <c r="C1429" s="27" t="s">
        <v>1553</v>
      </c>
      <c r="D1429" s="27" t="s">
        <v>16</v>
      </c>
      <c r="E1429" s="28"/>
      <c r="F1429" s="29"/>
      <c r="G1429" s="27"/>
      <c r="H1429" s="30" t="s">
        <v>168</v>
      </c>
      <c r="I1429" s="31" t="n">
        <v>1.99</v>
      </c>
      <c r="J1429" s="31" t="s">
        <v>1526</v>
      </c>
    </row>
    <row r="1430" customFormat="false" ht="12.75" hidden="false" customHeight="false" outlineLevel="0" collapsed="false">
      <c r="A1430" s="1" t="s">
        <v>1547</v>
      </c>
      <c r="C1430" s="27" t="s">
        <v>1554</v>
      </c>
      <c r="D1430" s="27" t="s">
        <v>70</v>
      </c>
      <c r="E1430" s="28"/>
      <c r="F1430" s="29"/>
      <c r="G1430" s="27"/>
      <c r="H1430" s="30" t="s">
        <v>168</v>
      </c>
      <c r="I1430" s="31" t="n">
        <v>1.99</v>
      </c>
      <c r="J1430" s="31" t="s">
        <v>1526</v>
      </c>
    </row>
    <row r="1431" customFormat="false" ht="12.75" hidden="false" customHeight="false" outlineLevel="0" collapsed="false">
      <c r="A1431" s="1" t="s">
        <v>1547</v>
      </c>
      <c r="C1431" s="27" t="s">
        <v>1555</v>
      </c>
      <c r="D1431" s="27" t="s">
        <v>20</v>
      </c>
      <c r="E1431" s="28"/>
      <c r="F1431" s="29"/>
      <c r="G1431" s="27"/>
      <c r="H1431" s="30" t="s">
        <v>168</v>
      </c>
      <c r="I1431" s="31" t="n">
        <v>1.99</v>
      </c>
      <c r="J1431" s="31" t="s">
        <v>1526</v>
      </c>
    </row>
    <row r="1432" customFormat="false" ht="12.75" hidden="false" customHeight="false" outlineLevel="0" collapsed="false">
      <c r="A1432" s="1" t="s">
        <v>1547</v>
      </c>
      <c r="C1432" s="27" t="s">
        <v>1556</v>
      </c>
      <c r="D1432" s="27" t="s">
        <v>13</v>
      </c>
      <c r="E1432" s="28"/>
      <c r="F1432" s="29"/>
      <c r="G1432" s="27"/>
      <c r="H1432" s="30" t="s">
        <v>168</v>
      </c>
      <c r="I1432" s="31" t="n">
        <v>3.72</v>
      </c>
      <c r="J1432" s="31" t="s">
        <v>1526</v>
      </c>
    </row>
    <row r="1433" customFormat="false" ht="12.75" hidden="false" customHeight="false" outlineLevel="0" collapsed="false">
      <c r="A1433" s="1" t="s">
        <v>1547</v>
      </c>
      <c r="C1433" s="27" t="s">
        <v>1557</v>
      </c>
      <c r="D1433" s="27" t="s">
        <v>49</v>
      </c>
      <c r="E1433" s="28"/>
      <c r="F1433" s="29"/>
      <c r="G1433" s="27"/>
      <c r="H1433" s="30" t="s">
        <v>168</v>
      </c>
      <c r="I1433" s="31" t="n">
        <v>1.99</v>
      </c>
      <c r="J1433" s="31" t="s">
        <v>1526</v>
      </c>
    </row>
    <row r="1434" customFormat="false" ht="12.75" hidden="false" customHeight="false" outlineLevel="0" collapsed="false">
      <c r="A1434" s="1" t="s">
        <v>1547</v>
      </c>
      <c r="C1434" s="27" t="s">
        <v>1558</v>
      </c>
      <c r="D1434" s="27" t="s">
        <v>583</v>
      </c>
      <c r="E1434" s="28"/>
      <c r="F1434" s="29"/>
      <c r="G1434" s="27"/>
      <c r="H1434" s="30" t="s">
        <v>168</v>
      </c>
      <c r="I1434" s="31" t="n">
        <v>1.99</v>
      </c>
      <c r="J1434" s="31" t="s">
        <v>1526</v>
      </c>
    </row>
    <row r="1435" customFormat="false" ht="12.75" hidden="false" customHeight="false" outlineLevel="0" collapsed="false">
      <c r="A1435" s="1" t="s">
        <v>1559</v>
      </c>
      <c r="C1435" s="27" t="s">
        <v>1560</v>
      </c>
      <c r="D1435" s="27" t="s">
        <v>13</v>
      </c>
      <c r="E1435" s="28"/>
      <c r="F1435" s="29"/>
      <c r="G1435" s="27"/>
      <c r="H1435" s="30" t="s">
        <v>61</v>
      </c>
      <c r="I1435" s="31" t="n">
        <v>3.05</v>
      </c>
      <c r="J1435" s="31" t="s">
        <v>1526</v>
      </c>
    </row>
    <row r="1436" customFormat="false" ht="12.75" hidden="false" customHeight="false" outlineLevel="0" collapsed="false">
      <c r="A1436" s="1" t="s">
        <v>1559</v>
      </c>
      <c r="C1436" s="27" t="s">
        <v>1561</v>
      </c>
      <c r="D1436" s="27" t="s">
        <v>24</v>
      </c>
      <c r="E1436" s="28"/>
      <c r="F1436" s="29"/>
      <c r="G1436" s="27"/>
      <c r="H1436" s="30" t="s">
        <v>61</v>
      </c>
      <c r="I1436" s="31" t="n">
        <v>2.29</v>
      </c>
      <c r="J1436" s="31" t="s">
        <v>1526</v>
      </c>
    </row>
    <row r="1437" customFormat="false" ht="12.75" hidden="false" customHeight="false" outlineLevel="0" collapsed="false">
      <c r="A1437" s="1" t="s">
        <v>1559</v>
      </c>
      <c r="C1437" s="27" t="s">
        <v>1562</v>
      </c>
      <c r="D1437" s="27" t="s">
        <v>16</v>
      </c>
      <c r="E1437" s="28"/>
      <c r="F1437" s="29"/>
      <c r="G1437" s="27"/>
      <c r="H1437" s="30" t="s">
        <v>168</v>
      </c>
      <c r="I1437" s="31" t="n">
        <v>1.39</v>
      </c>
      <c r="J1437" s="31" t="s">
        <v>1526</v>
      </c>
    </row>
    <row r="1438" customFormat="false" ht="12.75" hidden="false" customHeight="false" outlineLevel="0" collapsed="false">
      <c r="A1438" s="1" t="s">
        <v>1559</v>
      </c>
      <c r="C1438" s="27" t="s">
        <v>1563</v>
      </c>
      <c r="D1438" s="27" t="s">
        <v>13</v>
      </c>
      <c r="E1438" s="28"/>
      <c r="F1438" s="29"/>
      <c r="G1438" s="27"/>
      <c r="H1438" s="30" t="s">
        <v>168</v>
      </c>
      <c r="I1438" s="31" t="n">
        <v>1.39</v>
      </c>
      <c r="J1438" s="31" t="s">
        <v>1526</v>
      </c>
    </row>
    <row r="1439" customFormat="false" ht="12.75" hidden="false" customHeight="false" outlineLevel="0" collapsed="false">
      <c r="A1439" s="1" t="s">
        <v>1559</v>
      </c>
      <c r="C1439" s="27" t="s">
        <v>1564</v>
      </c>
      <c r="D1439" s="27" t="s">
        <v>13</v>
      </c>
      <c r="E1439" s="28"/>
      <c r="F1439" s="29"/>
      <c r="G1439" s="27"/>
      <c r="H1439" s="30" t="s">
        <v>168</v>
      </c>
      <c r="I1439" s="31" t="n">
        <v>2.49</v>
      </c>
      <c r="J1439" s="31" t="s">
        <v>1526</v>
      </c>
    </row>
    <row r="1440" customFormat="false" ht="12.75" hidden="false" customHeight="false" outlineLevel="0" collapsed="false">
      <c r="A1440" s="1" t="s">
        <v>1559</v>
      </c>
      <c r="C1440" s="27" t="s">
        <v>1565</v>
      </c>
      <c r="D1440" s="27" t="s">
        <v>20</v>
      </c>
      <c r="E1440" s="28"/>
      <c r="F1440" s="29"/>
      <c r="G1440" s="27"/>
      <c r="H1440" s="30" t="s">
        <v>168</v>
      </c>
      <c r="I1440" s="31" t="n">
        <v>1.39</v>
      </c>
      <c r="J1440" s="31" t="s">
        <v>1526</v>
      </c>
    </row>
    <row r="1441" customFormat="false" ht="12.75" hidden="false" customHeight="false" outlineLevel="0" collapsed="false">
      <c r="A1441" s="1" t="s">
        <v>1559</v>
      </c>
      <c r="C1441" s="27" t="s">
        <v>1566</v>
      </c>
      <c r="D1441" s="27"/>
      <c r="E1441" s="28"/>
      <c r="F1441" s="29"/>
      <c r="G1441" s="27"/>
      <c r="H1441" s="30" t="s">
        <v>168</v>
      </c>
      <c r="I1441" s="31" t="n">
        <v>2.99</v>
      </c>
      <c r="J1441" s="31" t="s">
        <v>1526</v>
      </c>
    </row>
    <row r="1442" customFormat="false" ht="12.75" hidden="false" customHeight="false" outlineLevel="0" collapsed="false">
      <c r="A1442" s="1" t="s">
        <v>1559</v>
      </c>
      <c r="C1442" s="27" t="s">
        <v>1567</v>
      </c>
      <c r="D1442" s="27" t="s">
        <v>70</v>
      </c>
      <c r="E1442" s="28"/>
      <c r="F1442" s="29"/>
      <c r="G1442" s="27"/>
      <c r="H1442" s="30" t="s">
        <v>168</v>
      </c>
      <c r="I1442" s="31" t="n">
        <v>1.39</v>
      </c>
      <c r="J1442" s="31" t="s">
        <v>1526</v>
      </c>
    </row>
    <row r="1443" customFormat="false" ht="12.75" hidden="false" customHeight="false" outlineLevel="0" collapsed="false">
      <c r="A1443" s="1" t="s">
        <v>1559</v>
      </c>
      <c r="C1443" s="27" t="s">
        <v>1568</v>
      </c>
      <c r="D1443" s="27" t="s">
        <v>51</v>
      </c>
      <c r="E1443" s="28"/>
      <c r="F1443" s="29"/>
      <c r="G1443" s="27"/>
      <c r="H1443" s="30" t="s">
        <v>168</v>
      </c>
      <c r="I1443" s="31" t="n">
        <v>1.39</v>
      </c>
      <c r="J1443" s="31" t="s">
        <v>1526</v>
      </c>
    </row>
    <row r="1444" customFormat="false" ht="12.75" hidden="false" customHeight="false" outlineLevel="0" collapsed="false">
      <c r="A1444" s="1" t="s">
        <v>1559</v>
      </c>
      <c r="C1444" s="27" t="s">
        <v>1569</v>
      </c>
      <c r="D1444" s="27" t="s">
        <v>26</v>
      </c>
      <c r="E1444" s="28"/>
      <c r="F1444" s="29"/>
      <c r="G1444" s="27"/>
      <c r="H1444" s="30" t="s">
        <v>168</v>
      </c>
      <c r="I1444" s="31" t="n">
        <v>1.39</v>
      </c>
      <c r="J1444" s="31" t="s">
        <v>1526</v>
      </c>
    </row>
    <row r="1446" customFormat="false" ht="18" hidden="false" customHeight="false" outlineLevel="0" collapsed="false">
      <c r="C1446" s="15" t="s">
        <v>1570</v>
      </c>
      <c r="D1446" s="11"/>
      <c r="I1446" s="3"/>
    </row>
    <row r="1447" customFormat="false" ht="12.75" hidden="false" customHeight="false" outlineLevel="0" collapsed="false">
      <c r="A1447" s="1" t="s">
        <v>1571</v>
      </c>
      <c r="C1447" s="27" t="s">
        <v>1572</v>
      </c>
      <c r="D1447" s="27" t="s">
        <v>13</v>
      </c>
      <c r="E1447" s="28"/>
      <c r="F1447" s="29"/>
      <c r="G1447" s="27"/>
      <c r="H1447" s="30" t="s">
        <v>61</v>
      </c>
      <c r="I1447" s="31" t="n">
        <v>6.98</v>
      </c>
      <c r="J1447" s="30" t="s">
        <v>1526</v>
      </c>
    </row>
    <row r="1448" customFormat="false" ht="12.75" hidden="false" customHeight="false" outlineLevel="0" collapsed="false">
      <c r="A1448" s="1" t="s">
        <v>1571</v>
      </c>
      <c r="C1448" s="27" t="s">
        <v>1573</v>
      </c>
      <c r="D1448" s="27" t="s">
        <v>77</v>
      </c>
      <c r="E1448" s="28"/>
      <c r="F1448" s="29"/>
      <c r="G1448" s="27"/>
      <c r="H1448" s="30" t="s">
        <v>168</v>
      </c>
      <c r="I1448" s="31" t="n">
        <v>3.58</v>
      </c>
      <c r="J1448" s="30" t="s">
        <v>1526</v>
      </c>
    </row>
    <row r="1449" customFormat="false" ht="12.75" hidden="false" customHeight="false" outlineLevel="0" collapsed="false">
      <c r="A1449" s="1" t="s">
        <v>1571</v>
      </c>
      <c r="C1449" s="27" t="s">
        <v>1574</v>
      </c>
      <c r="D1449" s="27" t="s">
        <v>13</v>
      </c>
      <c r="E1449" s="28"/>
      <c r="F1449" s="29"/>
      <c r="G1449" s="27"/>
      <c r="H1449" s="30" t="s">
        <v>168</v>
      </c>
      <c r="I1449" s="31" t="n">
        <v>4.39</v>
      </c>
      <c r="J1449" s="30" t="s">
        <v>1526</v>
      </c>
    </row>
    <row r="1450" customFormat="false" ht="12.75" hidden="false" customHeight="false" outlineLevel="0" collapsed="false">
      <c r="A1450" s="1" t="s">
        <v>1571</v>
      </c>
      <c r="C1450" s="27" t="s">
        <v>1575</v>
      </c>
      <c r="D1450" s="27" t="s">
        <v>13</v>
      </c>
      <c r="E1450" s="28"/>
      <c r="F1450" s="29"/>
      <c r="G1450" s="27"/>
      <c r="H1450" s="30" t="s">
        <v>168</v>
      </c>
      <c r="I1450" s="31" t="n">
        <v>7.99</v>
      </c>
      <c r="J1450" s="30" t="s">
        <v>1526</v>
      </c>
    </row>
    <row r="1451" customFormat="false" ht="12.75" hidden="false" customHeight="false" outlineLevel="0" collapsed="false">
      <c r="A1451" s="1" t="s">
        <v>1571</v>
      </c>
      <c r="C1451" s="27" t="s">
        <v>1576</v>
      </c>
      <c r="D1451" s="27" t="s">
        <v>13</v>
      </c>
      <c r="E1451" s="28"/>
      <c r="F1451" s="29"/>
      <c r="G1451" s="27"/>
      <c r="H1451" s="30" t="s">
        <v>168</v>
      </c>
      <c r="I1451" s="31" t="n">
        <v>9.98</v>
      </c>
      <c r="J1451" s="30" t="s">
        <v>1526</v>
      </c>
    </row>
    <row r="1452" customFormat="false" ht="12.75" hidden="false" customHeight="false" outlineLevel="0" collapsed="false">
      <c r="A1452" s="1" t="s">
        <v>1571</v>
      </c>
      <c r="C1452" s="27" t="s">
        <v>1577</v>
      </c>
      <c r="D1452" s="27" t="s">
        <v>24</v>
      </c>
      <c r="E1452" s="28"/>
      <c r="F1452" s="29"/>
      <c r="G1452" s="27"/>
      <c r="H1452" s="30" t="s">
        <v>168</v>
      </c>
      <c r="I1452" s="31" t="n">
        <v>3.78</v>
      </c>
      <c r="J1452" s="30" t="s">
        <v>1526</v>
      </c>
    </row>
    <row r="1453" customFormat="false" ht="12.75" hidden="false" customHeight="false" outlineLevel="0" collapsed="false">
      <c r="A1453" s="1" t="s">
        <v>1571</v>
      </c>
      <c r="C1453" s="27" t="s">
        <v>1578</v>
      </c>
      <c r="D1453" s="27" t="s">
        <v>13</v>
      </c>
      <c r="E1453" s="28"/>
      <c r="F1453" s="29"/>
      <c r="G1453" s="27"/>
      <c r="H1453" s="30" t="s">
        <v>168</v>
      </c>
      <c r="I1453" s="31" t="n">
        <v>10.53</v>
      </c>
      <c r="J1453" s="30" t="s">
        <v>1526</v>
      </c>
    </row>
    <row r="1454" customFormat="false" ht="12.75" hidden="false" customHeight="false" outlineLevel="0" collapsed="false">
      <c r="A1454" s="1" t="s">
        <v>1579</v>
      </c>
      <c r="C1454" s="27" t="s">
        <v>1580</v>
      </c>
      <c r="D1454" s="27" t="s">
        <v>13</v>
      </c>
      <c r="E1454" s="28"/>
      <c r="F1454" s="29"/>
      <c r="G1454" s="27"/>
      <c r="H1454" s="30" t="s">
        <v>168</v>
      </c>
      <c r="I1454" s="31" t="n">
        <v>1.39</v>
      </c>
      <c r="J1454" s="30" t="s">
        <v>1526</v>
      </c>
    </row>
    <row r="1455" customFormat="false" ht="12.75" hidden="false" customHeight="false" outlineLevel="0" collapsed="false">
      <c r="A1455" s="1" t="s">
        <v>1579</v>
      </c>
      <c r="C1455" s="27" t="s">
        <v>1581</v>
      </c>
      <c r="D1455" s="27" t="s">
        <v>13</v>
      </c>
      <c r="E1455" s="28"/>
      <c r="F1455" s="29"/>
      <c r="G1455" s="27"/>
      <c r="H1455" s="30" t="s">
        <v>168</v>
      </c>
      <c r="I1455" s="31" t="n">
        <v>1.39</v>
      </c>
      <c r="J1455" s="30" t="s">
        <v>1526</v>
      </c>
    </row>
    <row r="1456" customFormat="false" ht="12.75" hidden="false" customHeight="false" outlineLevel="0" collapsed="false">
      <c r="A1456" s="1" t="s">
        <v>1579</v>
      </c>
      <c r="C1456" s="27" t="s">
        <v>1582</v>
      </c>
      <c r="D1456" s="27" t="s">
        <v>20</v>
      </c>
      <c r="E1456" s="28"/>
      <c r="F1456" s="29"/>
      <c r="G1456" s="27"/>
      <c r="H1456" s="30" t="s">
        <v>168</v>
      </c>
      <c r="I1456" s="31" t="n">
        <v>1.39</v>
      </c>
      <c r="J1456" s="30" t="s">
        <v>1526</v>
      </c>
    </row>
    <row r="1458" customFormat="false" ht="18" hidden="false" customHeight="false" outlineLevel="0" collapsed="false">
      <c r="C1458" s="15" t="s">
        <v>1583</v>
      </c>
      <c r="D1458" s="45"/>
      <c r="E1458" s="4"/>
      <c r="H1458" s="3"/>
      <c r="I1458" s="1"/>
      <c r="J1458" s="1"/>
    </row>
    <row r="1459" customFormat="false" ht="12.75" hidden="false" customHeight="false" outlineLevel="0" collapsed="false">
      <c r="A1459" s="18" t="s">
        <v>1584</v>
      </c>
      <c r="B1459" s="18"/>
      <c r="C1459" s="78" t="s">
        <v>1585</v>
      </c>
      <c r="D1459" s="79" t="s">
        <v>1277</v>
      </c>
      <c r="E1459" s="80"/>
      <c r="F1459" s="81"/>
      <c r="G1459" s="82"/>
      <c r="H1459" s="83" t="s">
        <v>61</v>
      </c>
      <c r="I1459" s="84" t="n">
        <v>2.45</v>
      </c>
      <c r="J1459" s="83" t="s">
        <v>1526</v>
      </c>
      <c r="K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</row>
    <row r="1460" customFormat="false" ht="12.75" hidden="false" customHeight="false" outlineLevel="0" collapsed="false">
      <c r="A1460" s="18" t="s">
        <v>1584</v>
      </c>
      <c r="B1460" s="18"/>
      <c r="C1460" s="78" t="s">
        <v>1586</v>
      </c>
      <c r="D1460" s="79" t="s">
        <v>79</v>
      </c>
      <c r="E1460" s="80"/>
      <c r="F1460" s="81"/>
      <c r="G1460" s="82"/>
      <c r="H1460" s="83" t="s">
        <v>61</v>
      </c>
      <c r="I1460" s="84" t="n">
        <v>0.94</v>
      </c>
      <c r="J1460" s="83" t="s">
        <v>1526</v>
      </c>
      <c r="K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</row>
    <row r="1461" customFormat="false" ht="12.75" hidden="false" customHeight="false" outlineLevel="0" collapsed="false">
      <c r="A1461" s="18" t="s">
        <v>1584</v>
      </c>
      <c r="B1461" s="18"/>
      <c r="C1461" s="78" t="s">
        <v>1587</v>
      </c>
      <c r="D1461" s="79" t="s">
        <v>13</v>
      </c>
      <c r="E1461" s="80"/>
      <c r="F1461" s="81"/>
      <c r="G1461" s="82"/>
      <c r="H1461" s="83" t="s">
        <v>168</v>
      </c>
      <c r="I1461" s="84" t="n">
        <v>3.39</v>
      </c>
      <c r="J1461" s="83" t="s">
        <v>1526</v>
      </c>
      <c r="K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</row>
    <row r="1462" customFormat="false" ht="12.75" hidden="false" customHeight="false" outlineLevel="0" collapsed="false">
      <c r="A1462" s="18" t="s">
        <v>1584</v>
      </c>
      <c r="B1462" s="18"/>
      <c r="C1462" s="78" t="s">
        <v>1588</v>
      </c>
      <c r="D1462" s="79" t="s">
        <v>70</v>
      </c>
      <c r="E1462" s="80"/>
      <c r="F1462" s="81"/>
      <c r="G1462" s="82"/>
      <c r="H1462" s="83" t="s">
        <v>168</v>
      </c>
      <c r="I1462" s="84" t="n">
        <v>0.49</v>
      </c>
      <c r="J1462" s="83" t="s">
        <v>1526</v>
      </c>
      <c r="K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</row>
    <row r="1463" customFormat="false" ht="12.75" hidden="false" customHeight="false" outlineLevel="0" collapsed="false">
      <c r="A1463" s="18" t="s">
        <v>1584</v>
      </c>
      <c r="B1463" s="18"/>
      <c r="C1463" s="78" t="s">
        <v>1589</v>
      </c>
      <c r="D1463" s="79" t="s">
        <v>88</v>
      </c>
      <c r="E1463" s="80"/>
      <c r="F1463" s="81"/>
      <c r="G1463" s="82"/>
      <c r="H1463" s="83" t="s">
        <v>168</v>
      </c>
      <c r="I1463" s="84" t="n">
        <v>0.85</v>
      </c>
      <c r="J1463" s="83" t="s">
        <v>1526</v>
      </c>
      <c r="K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</row>
    <row r="1464" customFormat="false" ht="12.75" hidden="false" customHeight="false" outlineLevel="0" collapsed="false">
      <c r="A1464" s="18" t="s">
        <v>1584</v>
      </c>
      <c r="B1464" s="18"/>
      <c r="C1464" s="78" t="s">
        <v>1590</v>
      </c>
      <c r="D1464" s="79" t="s">
        <v>13</v>
      </c>
      <c r="E1464" s="80"/>
      <c r="F1464" s="81"/>
      <c r="G1464" s="82"/>
      <c r="H1464" s="83" t="s">
        <v>168</v>
      </c>
      <c r="I1464" s="84" t="n">
        <v>1.75</v>
      </c>
      <c r="J1464" s="83" t="s">
        <v>1526</v>
      </c>
      <c r="K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</row>
    <row r="1465" customFormat="false" ht="12.75" hidden="false" customHeight="false" outlineLevel="0" collapsed="false">
      <c r="A1465" s="18" t="s">
        <v>1584</v>
      </c>
      <c r="B1465" s="18"/>
      <c r="C1465" s="78" t="s">
        <v>1591</v>
      </c>
      <c r="D1465" s="79" t="s">
        <v>13</v>
      </c>
      <c r="E1465" s="80"/>
      <c r="F1465" s="81"/>
      <c r="G1465" s="82"/>
      <c r="H1465" s="83" t="s">
        <v>168</v>
      </c>
      <c r="I1465" s="84" t="n">
        <v>1.79</v>
      </c>
      <c r="J1465" s="83" t="s">
        <v>1526</v>
      </c>
      <c r="K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</row>
    <row r="1466" customFormat="false" ht="12.75" hidden="false" customHeight="false" outlineLevel="0" collapsed="false">
      <c r="A1466" s="18" t="s">
        <v>1584</v>
      </c>
      <c r="B1466" s="18"/>
      <c r="C1466" s="78" t="s">
        <v>1592</v>
      </c>
      <c r="D1466" s="79" t="s">
        <v>13</v>
      </c>
      <c r="E1466" s="80"/>
      <c r="F1466" s="81"/>
      <c r="G1466" s="82"/>
      <c r="H1466" s="83" t="s">
        <v>168</v>
      </c>
      <c r="I1466" s="84" t="n">
        <v>0.49</v>
      </c>
      <c r="J1466" s="83" t="s">
        <v>1526</v>
      </c>
      <c r="K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</row>
    <row r="1467" customFormat="false" ht="12.75" hidden="false" customHeight="false" outlineLevel="0" collapsed="false">
      <c r="A1467" s="18" t="s">
        <v>1584</v>
      </c>
      <c r="B1467" s="18"/>
      <c r="C1467" s="78" t="s">
        <v>1593</v>
      </c>
      <c r="D1467" s="79" t="s">
        <v>390</v>
      </c>
      <c r="E1467" s="80"/>
      <c r="F1467" s="81"/>
      <c r="G1467" s="82"/>
      <c r="H1467" s="83" t="s">
        <v>168</v>
      </c>
      <c r="I1467" s="84" t="n">
        <v>0.49</v>
      </c>
      <c r="J1467" s="83" t="s">
        <v>1526</v>
      </c>
      <c r="K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</row>
    <row r="1468" customFormat="false" ht="12.75" hidden="false" customHeight="false" outlineLevel="0" collapsed="false">
      <c r="A1468" s="18" t="s">
        <v>1584</v>
      </c>
      <c r="B1468" s="18"/>
      <c r="C1468" s="78" t="s">
        <v>1594</v>
      </c>
      <c r="D1468" s="79" t="s">
        <v>13</v>
      </c>
      <c r="E1468" s="80"/>
      <c r="F1468" s="81"/>
      <c r="G1468" s="82"/>
      <c r="H1468" s="83" t="s">
        <v>168</v>
      </c>
      <c r="I1468" s="84" t="n">
        <v>3.49</v>
      </c>
      <c r="J1468" s="83" t="s">
        <v>1526</v>
      </c>
      <c r="K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</row>
    <row r="1469" customFormat="false" ht="12.75" hidden="false" customHeight="false" outlineLevel="0" collapsed="false">
      <c r="A1469" s="18" t="s">
        <v>1584</v>
      </c>
      <c r="B1469" s="18"/>
      <c r="C1469" s="78" t="s">
        <v>1595</v>
      </c>
      <c r="D1469" s="79" t="s">
        <v>13</v>
      </c>
      <c r="E1469" s="80"/>
      <c r="F1469" s="81"/>
      <c r="G1469" s="82"/>
      <c r="H1469" s="83" t="s">
        <v>168</v>
      </c>
      <c r="I1469" s="84" t="n">
        <v>2.99</v>
      </c>
      <c r="J1469" s="83" t="s">
        <v>1526</v>
      </c>
      <c r="K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</row>
    <row r="1471" customFormat="false" ht="18" hidden="false" customHeight="false" outlineLevel="0" collapsed="false">
      <c r="C1471" s="52" t="s">
        <v>1596</v>
      </c>
      <c r="D1471" s="11" t="s">
        <v>1</v>
      </c>
      <c r="I1471" s="3"/>
    </row>
    <row r="1472" customFormat="false" ht="12.75" hidden="false" customHeight="false" outlineLevel="0" collapsed="false">
      <c r="A1472" s="1" t="s">
        <v>1597</v>
      </c>
      <c r="C1472" s="27" t="s">
        <v>1598</v>
      </c>
      <c r="D1472" s="27" t="s">
        <v>88</v>
      </c>
      <c r="E1472" s="27"/>
      <c r="F1472" s="31"/>
      <c r="G1472" s="27"/>
      <c r="H1472" s="30" t="s">
        <v>61</v>
      </c>
      <c r="I1472" s="31" t="n">
        <v>4.6</v>
      </c>
      <c r="J1472" s="30" t="s">
        <v>1599</v>
      </c>
    </row>
    <row r="1473" customFormat="false" ht="12.75" hidden="false" customHeight="false" outlineLevel="0" collapsed="false">
      <c r="A1473" s="1" t="s">
        <v>1597</v>
      </c>
      <c r="C1473" s="27" t="s">
        <v>1600</v>
      </c>
      <c r="D1473" s="27" t="s">
        <v>13</v>
      </c>
      <c r="E1473" s="27"/>
      <c r="F1473" s="31"/>
      <c r="G1473" s="27"/>
      <c r="H1473" s="30" t="s">
        <v>61</v>
      </c>
      <c r="I1473" s="31" t="n">
        <v>9.98</v>
      </c>
      <c r="J1473" s="30" t="s">
        <v>1599</v>
      </c>
    </row>
    <row r="1474" customFormat="false" ht="12.75" hidden="false" customHeight="false" outlineLevel="0" collapsed="false">
      <c r="A1474" s="1" t="s">
        <v>1597</v>
      </c>
      <c r="C1474" s="27" t="s">
        <v>1601</v>
      </c>
      <c r="D1474" s="27" t="s">
        <v>13</v>
      </c>
      <c r="E1474" s="27"/>
      <c r="F1474" s="31"/>
      <c r="G1474" s="27"/>
      <c r="H1474" s="30" t="s">
        <v>61</v>
      </c>
      <c r="I1474" s="31" t="n">
        <v>11.45</v>
      </c>
      <c r="J1474" s="30" t="s">
        <v>1599</v>
      </c>
    </row>
    <row r="1475" customFormat="false" ht="12.75" hidden="false" customHeight="false" outlineLevel="0" collapsed="false">
      <c r="A1475" s="1" t="s">
        <v>1597</v>
      </c>
      <c r="C1475" s="27" t="s">
        <v>1602</v>
      </c>
      <c r="D1475" s="27" t="s">
        <v>13</v>
      </c>
      <c r="E1475" s="27"/>
      <c r="F1475" s="31"/>
      <c r="G1475" s="27"/>
      <c r="H1475" s="30" t="s">
        <v>168</v>
      </c>
      <c r="I1475" s="31" t="n">
        <v>9.98</v>
      </c>
      <c r="J1475" s="30" t="s">
        <v>1599</v>
      </c>
    </row>
    <row r="1476" customFormat="false" ht="12.75" hidden="false" customHeight="false" outlineLevel="0" collapsed="false">
      <c r="A1476" s="1" t="s">
        <v>1603</v>
      </c>
      <c r="C1476" s="27" t="s">
        <v>1604</v>
      </c>
      <c r="D1476" s="27" t="s">
        <v>49</v>
      </c>
      <c r="E1476" s="27"/>
      <c r="F1476" s="31"/>
      <c r="G1476" s="27"/>
      <c r="H1476" s="30" t="s">
        <v>61</v>
      </c>
      <c r="I1476" s="31" t="n">
        <v>2.35</v>
      </c>
      <c r="J1476" s="30" t="s">
        <v>1599</v>
      </c>
    </row>
    <row r="1477" customFormat="false" ht="12.75" hidden="false" customHeight="false" outlineLevel="0" collapsed="false">
      <c r="A1477" s="1" t="s">
        <v>1603</v>
      </c>
      <c r="C1477" s="27" t="s">
        <v>1605</v>
      </c>
      <c r="D1477" s="27" t="s">
        <v>79</v>
      </c>
      <c r="E1477" s="27"/>
      <c r="F1477" s="31"/>
      <c r="G1477" s="27"/>
      <c r="H1477" s="30" t="s">
        <v>61</v>
      </c>
      <c r="I1477" s="31" t="s">
        <v>203</v>
      </c>
      <c r="J1477" s="30" t="s">
        <v>1599</v>
      </c>
    </row>
    <row r="1478" customFormat="false" ht="12.75" hidden="false" customHeight="false" outlineLevel="0" collapsed="false">
      <c r="A1478" s="1" t="s">
        <v>1603</v>
      </c>
      <c r="C1478" s="27" t="s">
        <v>1606</v>
      </c>
      <c r="D1478" s="27" t="s">
        <v>390</v>
      </c>
      <c r="E1478" s="27"/>
      <c r="F1478" s="31"/>
      <c r="G1478" s="27"/>
      <c r="H1478" s="30" t="s">
        <v>61</v>
      </c>
      <c r="I1478" s="31" t="n">
        <v>2.35</v>
      </c>
      <c r="J1478" s="30" t="s">
        <v>1599</v>
      </c>
    </row>
    <row r="1479" customFormat="false" ht="12.75" hidden="false" customHeight="false" outlineLevel="0" collapsed="false">
      <c r="A1479" s="1" t="s">
        <v>1603</v>
      </c>
      <c r="C1479" s="27" t="s">
        <v>1607</v>
      </c>
      <c r="D1479" s="27" t="s">
        <v>70</v>
      </c>
      <c r="E1479" s="27"/>
      <c r="F1479" s="31"/>
      <c r="G1479" s="27"/>
      <c r="H1479" s="30" t="s">
        <v>61</v>
      </c>
      <c r="I1479" s="31" t="n">
        <v>2.35</v>
      </c>
      <c r="J1479" s="30" t="s">
        <v>1599</v>
      </c>
    </row>
    <row r="1480" customFormat="false" ht="12.75" hidden="false" customHeight="false" outlineLevel="0" collapsed="false">
      <c r="A1480" s="1" t="s">
        <v>1603</v>
      </c>
      <c r="C1480" s="27" t="s">
        <v>1608</v>
      </c>
      <c r="D1480" s="27" t="s">
        <v>13</v>
      </c>
      <c r="E1480" s="27"/>
      <c r="F1480" s="31"/>
      <c r="G1480" s="27"/>
      <c r="H1480" s="30" t="s">
        <v>61</v>
      </c>
      <c r="I1480" s="31" t="n">
        <v>9.29</v>
      </c>
      <c r="J1480" s="30" t="s">
        <v>1599</v>
      </c>
    </row>
    <row r="1481" customFormat="false" ht="12.75" hidden="false" customHeight="false" outlineLevel="0" collapsed="false">
      <c r="A1481" s="1" t="s">
        <v>1603</v>
      </c>
      <c r="C1481" s="27" t="s">
        <v>1609</v>
      </c>
      <c r="D1481" s="27" t="s">
        <v>193</v>
      </c>
      <c r="E1481" s="27"/>
      <c r="F1481" s="31"/>
      <c r="G1481" s="27"/>
      <c r="H1481" s="30" t="s">
        <v>168</v>
      </c>
      <c r="I1481" s="31" t="n">
        <v>2.36</v>
      </c>
      <c r="J1481" s="30" t="s">
        <v>1599</v>
      </c>
    </row>
    <row r="1482" customFormat="false" ht="12.75" hidden="false" customHeight="false" outlineLevel="0" collapsed="false">
      <c r="A1482" s="1" t="s">
        <v>1603</v>
      </c>
      <c r="C1482" s="27" t="s">
        <v>1610</v>
      </c>
      <c r="D1482" s="27" t="s">
        <v>88</v>
      </c>
      <c r="E1482" s="27"/>
      <c r="F1482" s="31"/>
      <c r="G1482" s="27"/>
      <c r="H1482" s="30" t="s">
        <v>168</v>
      </c>
      <c r="I1482" s="31" t="n">
        <v>2.35</v>
      </c>
      <c r="J1482" s="30" t="s">
        <v>1599</v>
      </c>
    </row>
    <row r="1483" customFormat="false" ht="12.75" hidden="false" customHeight="false" outlineLevel="0" collapsed="false">
      <c r="A1483" s="1" t="s">
        <v>1603</v>
      </c>
      <c r="C1483" s="27" t="s">
        <v>1611</v>
      </c>
      <c r="D1483" s="27" t="s">
        <v>20</v>
      </c>
      <c r="E1483" s="27"/>
      <c r="F1483" s="31"/>
      <c r="G1483" s="27"/>
      <c r="H1483" s="30" t="s">
        <v>168</v>
      </c>
      <c r="I1483" s="31" t="n">
        <v>2.35</v>
      </c>
      <c r="J1483" s="30" t="s">
        <v>1599</v>
      </c>
    </row>
    <row r="1484" customFormat="false" ht="12.75" hidden="false" customHeight="false" outlineLevel="0" collapsed="false">
      <c r="A1484" s="1" t="s">
        <v>1603</v>
      </c>
      <c r="C1484" s="27" t="s">
        <v>1612</v>
      </c>
      <c r="D1484" s="27" t="s">
        <v>13</v>
      </c>
      <c r="E1484" s="27"/>
      <c r="F1484" s="31"/>
      <c r="G1484" s="27"/>
      <c r="H1484" s="30" t="s">
        <v>168</v>
      </c>
      <c r="I1484" s="31" t="n">
        <v>4.99</v>
      </c>
      <c r="J1484" s="30" t="s">
        <v>1599</v>
      </c>
    </row>
    <row r="1485" customFormat="false" ht="12.75" hidden="false" customHeight="false" outlineLevel="0" collapsed="false">
      <c r="A1485" s="1" t="s">
        <v>1603</v>
      </c>
      <c r="C1485" s="27" t="s">
        <v>1613</v>
      </c>
      <c r="D1485" s="27" t="s">
        <v>16</v>
      </c>
      <c r="E1485" s="27"/>
      <c r="F1485" s="31"/>
      <c r="G1485" s="27"/>
      <c r="H1485" s="30" t="s">
        <v>168</v>
      </c>
      <c r="I1485" s="31" t="n">
        <v>2.45</v>
      </c>
      <c r="J1485" s="30" t="s">
        <v>1599</v>
      </c>
    </row>
    <row r="1486" customFormat="false" ht="12.75" hidden="false" customHeight="false" outlineLevel="0" collapsed="false">
      <c r="A1486" s="1" t="s">
        <v>1603</v>
      </c>
      <c r="C1486" s="27" t="s">
        <v>1614</v>
      </c>
      <c r="D1486" s="27" t="s">
        <v>26</v>
      </c>
      <c r="E1486" s="27"/>
      <c r="F1486" s="31"/>
      <c r="G1486" s="27"/>
      <c r="H1486" s="30" t="s">
        <v>168</v>
      </c>
      <c r="I1486" s="31" t="n">
        <v>2.35</v>
      </c>
      <c r="J1486" s="30" t="s">
        <v>1599</v>
      </c>
    </row>
    <row r="1487" customFormat="false" ht="12.75" hidden="false" customHeight="false" outlineLevel="0" collapsed="false">
      <c r="A1487" s="1" t="s">
        <v>1603</v>
      </c>
      <c r="C1487" s="27" t="s">
        <v>1615</v>
      </c>
      <c r="D1487" s="27" t="s">
        <v>13</v>
      </c>
      <c r="E1487" s="27"/>
      <c r="F1487" s="31"/>
      <c r="G1487" s="27"/>
      <c r="H1487" s="30" t="s">
        <v>168</v>
      </c>
      <c r="I1487" s="31" t="n">
        <v>5.45</v>
      </c>
      <c r="J1487" s="30" t="s">
        <v>1599</v>
      </c>
    </row>
    <row r="1489" customFormat="false" ht="18" hidden="false" customHeight="false" outlineLevel="0" collapsed="false">
      <c r="C1489" s="52" t="s">
        <v>1616</v>
      </c>
      <c r="D1489" s="11" t="s">
        <v>1</v>
      </c>
      <c r="I1489" s="3"/>
    </row>
    <row r="1490" customFormat="false" ht="12.75" hidden="false" customHeight="false" outlineLevel="0" collapsed="false">
      <c r="A1490" s="1" t="s">
        <v>1617</v>
      </c>
      <c r="C1490" s="27" t="s">
        <v>1618</v>
      </c>
      <c r="D1490" s="27" t="s">
        <v>16</v>
      </c>
      <c r="E1490" s="27"/>
      <c r="F1490" s="31"/>
      <c r="G1490" s="27"/>
      <c r="H1490" s="30" t="s">
        <v>61</v>
      </c>
      <c r="I1490" s="31" t="n">
        <v>1.99</v>
      </c>
      <c r="J1490" s="30" t="s">
        <v>1599</v>
      </c>
    </row>
    <row r="1491" customFormat="false" ht="12.75" hidden="false" customHeight="false" outlineLevel="0" collapsed="false">
      <c r="A1491" s="1" t="s">
        <v>1617</v>
      </c>
      <c r="C1491" s="27" t="s">
        <v>1619</v>
      </c>
      <c r="D1491" s="27" t="s">
        <v>20</v>
      </c>
      <c r="E1491" s="27"/>
      <c r="F1491" s="31"/>
      <c r="G1491" s="27"/>
      <c r="H1491" s="30" t="s">
        <v>61</v>
      </c>
      <c r="I1491" s="31" t="n">
        <v>1.99</v>
      </c>
      <c r="J1491" s="30" t="s">
        <v>1599</v>
      </c>
    </row>
    <row r="1492" customFormat="false" ht="12.75" hidden="false" customHeight="false" outlineLevel="0" collapsed="false">
      <c r="A1492" s="1" t="s">
        <v>1617</v>
      </c>
      <c r="C1492" s="27" t="s">
        <v>1620</v>
      </c>
      <c r="D1492" s="27" t="s">
        <v>507</v>
      </c>
      <c r="E1492" s="27"/>
      <c r="F1492" s="31"/>
      <c r="G1492" s="27"/>
      <c r="H1492" s="30" t="s">
        <v>168</v>
      </c>
      <c r="I1492" s="31" t="n">
        <v>2.06</v>
      </c>
      <c r="J1492" s="30" t="s">
        <v>1599</v>
      </c>
    </row>
    <row r="1493" customFormat="false" ht="12.75" hidden="false" customHeight="false" outlineLevel="0" collapsed="false">
      <c r="A1493" s="1" t="s">
        <v>1617</v>
      </c>
      <c r="C1493" s="27" t="s">
        <v>1621</v>
      </c>
      <c r="D1493" s="27" t="s">
        <v>13</v>
      </c>
      <c r="E1493" s="27"/>
      <c r="F1493" s="31"/>
      <c r="G1493" s="27"/>
      <c r="H1493" s="30" t="s">
        <v>168</v>
      </c>
      <c r="I1493" s="31" t="n">
        <v>3.49</v>
      </c>
      <c r="J1493" s="30" t="s">
        <v>1599</v>
      </c>
    </row>
    <row r="1494" customFormat="false" ht="12.75" hidden="false" customHeight="false" outlineLevel="0" collapsed="false">
      <c r="A1494" s="1" t="s">
        <v>1622</v>
      </c>
      <c r="C1494" s="27" t="s">
        <v>1623</v>
      </c>
      <c r="D1494" s="27" t="s">
        <v>13</v>
      </c>
      <c r="E1494" s="27"/>
      <c r="F1494" s="31"/>
      <c r="G1494" s="27"/>
      <c r="H1494" s="30" t="s">
        <v>61</v>
      </c>
      <c r="I1494" s="31" t="n">
        <v>0.89</v>
      </c>
      <c r="J1494" s="30" t="s">
        <v>1599</v>
      </c>
    </row>
    <row r="1495" customFormat="false" ht="12.75" hidden="false" customHeight="false" outlineLevel="0" collapsed="false">
      <c r="A1495" s="1" t="s">
        <v>1622</v>
      </c>
      <c r="C1495" s="27" t="s">
        <v>1624</v>
      </c>
      <c r="D1495" s="27" t="s">
        <v>20</v>
      </c>
      <c r="E1495" s="27"/>
      <c r="F1495" s="31"/>
      <c r="G1495" s="27"/>
      <c r="H1495" s="30" t="s">
        <v>61</v>
      </c>
      <c r="I1495" s="31" t="n">
        <v>0.89</v>
      </c>
      <c r="J1495" s="30" t="s">
        <v>1599</v>
      </c>
    </row>
    <row r="1496" customFormat="false" ht="12.75" hidden="false" customHeight="false" outlineLevel="0" collapsed="false">
      <c r="A1496" s="1" t="s">
        <v>1622</v>
      </c>
      <c r="C1496" s="27" t="s">
        <v>1625</v>
      </c>
      <c r="D1496" s="27" t="s">
        <v>13</v>
      </c>
      <c r="E1496" s="27"/>
      <c r="F1496" s="31"/>
      <c r="G1496" s="27"/>
      <c r="H1496" s="30" t="s">
        <v>61</v>
      </c>
      <c r="I1496" s="31" t="n">
        <v>1.99</v>
      </c>
      <c r="J1496" s="30" t="s">
        <v>1599</v>
      </c>
    </row>
    <row r="1497" customFormat="false" ht="12.75" hidden="false" customHeight="false" outlineLevel="0" collapsed="false">
      <c r="A1497" s="1" t="s">
        <v>1622</v>
      </c>
      <c r="C1497" s="27" t="s">
        <v>1626</v>
      </c>
      <c r="D1497" s="27" t="s">
        <v>13</v>
      </c>
      <c r="E1497" s="27"/>
      <c r="F1497" s="31"/>
      <c r="G1497" s="27"/>
      <c r="H1497" s="30" t="s">
        <v>61</v>
      </c>
      <c r="I1497" s="31" t="n">
        <v>2.19</v>
      </c>
      <c r="J1497" s="30" t="s">
        <v>1599</v>
      </c>
    </row>
    <row r="1498" customFormat="false" ht="12.75" hidden="false" customHeight="false" outlineLevel="0" collapsed="false">
      <c r="A1498" s="1" t="s">
        <v>1622</v>
      </c>
      <c r="C1498" s="27" t="s">
        <v>1627</v>
      </c>
      <c r="D1498" s="27" t="s">
        <v>51</v>
      </c>
      <c r="E1498" s="27"/>
      <c r="F1498" s="31"/>
      <c r="G1498" s="27"/>
      <c r="H1498" s="30" t="s">
        <v>61</v>
      </c>
      <c r="I1498" s="31" t="n">
        <v>0.78</v>
      </c>
      <c r="J1498" s="30" t="s">
        <v>1599</v>
      </c>
    </row>
    <row r="1499" customFormat="false" ht="12.75" hidden="false" customHeight="false" outlineLevel="0" collapsed="false">
      <c r="A1499" s="1" t="s">
        <v>1622</v>
      </c>
      <c r="C1499" s="27" t="s">
        <v>1628</v>
      </c>
      <c r="D1499" s="27" t="s">
        <v>390</v>
      </c>
      <c r="E1499" s="27"/>
      <c r="F1499" s="31"/>
      <c r="G1499" s="27"/>
      <c r="H1499" s="30" t="s">
        <v>61</v>
      </c>
      <c r="I1499" s="31" t="n">
        <v>0.89</v>
      </c>
      <c r="J1499" s="30" t="s">
        <v>1599</v>
      </c>
    </row>
    <row r="1500" customFormat="false" ht="12.75" hidden="false" customHeight="false" outlineLevel="0" collapsed="false">
      <c r="A1500" s="1" t="s">
        <v>1622</v>
      </c>
      <c r="C1500" s="27" t="s">
        <v>1629</v>
      </c>
      <c r="D1500" s="27" t="s">
        <v>13</v>
      </c>
      <c r="E1500" s="27"/>
      <c r="F1500" s="31"/>
      <c r="G1500" s="27"/>
      <c r="H1500" s="30" t="s">
        <v>61</v>
      </c>
      <c r="I1500" s="31" t="n">
        <v>1.49</v>
      </c>
      <c r="J1500" s="30" t="s">
        <v>1599</v>
      </c>
    </row>
    <row r="1501" customFormat="false" ht="12.75" hidden="false" customHeight="false" outlineLevel="0" collapsed="false">
      <c r="A1501" s="1" t="s">
        <v>1622</v>
      </c>
      <c r="C1501" s="27" t="s">
        <v>1630</v>
      </c>
      <c r="D1501" s="27" t="s">
        <v>22</v>
      </c>
      <c r="E1501" s="27"/>
      <c r="F1501" s="31"/>
      <c r="G1501" s="27"/>
      <c r="H1501" s="30" t="s">
        <v>61</v>
      </c>
      <c r="I1501" s="31" t="n">
        <v>0.89</v>
      </c>
      <c r="J1501" s="30" t="s">
        <v>1599</v>
      </c>
    </row>
    <row r="1502" customFormat="false" ht="12.75" hidden="false" customHeight="false" outlineLevel="0" collapsed="false">
      <c r="A1502" s="1" t="s">
        <v>1622</v>
      </c>
      <c r="C1502" s="27" t="s">
        <v>1631</v>
      </c>
      <c r="D1502" s="27" t="s">
        <v>13</v>
      </c>
      <c r="E1502" s="27"/>
      <c r="F1502" s="31"/>
      <c r="G1502" s="27"/>
      <c r="H1502" s="30" t="s">
        <v>61</v>
      </c>
      <c r="I1502" s="31" t="n">
        <v>1.99</v>
      </c>
      <c r="J1502" s="30" t="s">
        <v>1599</v>
      </c>
    </row>
    <row r="1503" customFormat="false" ht="12.75" hidden="false" customHeight="false" outlineLevel="0" collapsed="false">
      <c r="A1503" s="1" t="s">
        <v>1622</v>
      </c>
      <c r="C1503" s="27" t="s">
        <v>1632</v>
      </c>
      <c r="D1503" s="27" t="s">
        <v>24</v>
      </c>
      <c r="E1503" s="27"/>
      <c r="F1503" s="31"/>
      <c r="G1503" s="27"/>
      <c r="H1503" s="30" t="s">
        <v>168</v>
      </c>
      <c r="I1503" s="31" t="n">
        <v>0.89</v>
      </c>
      <c r="J1503" s="30" t="s">
        <v>1599</v>
      </c>
    </row>
    <row r="1504" customFormat="false" ht="12.75" hidden="false" customHeight="false" outlineLevel="0" collapsed="false">
      <c r="A1504" s="1" t="s">
        <v>1622</v>
      </c>
      <c r="C1504" s="27" t="s">
        <v>1633</v>
      </c>
      <c r="D1504" s="27" t="s">
        <v>49</v>
      </c>
      <c r="E1504" s="27"/>
      <c r="F1504" s="31"/>
      <c r="G1504" s="27"/>
      <c r="H1504" s="30" t="s">
        <v>61</v>
      </c>
      <c r="I1504" s="31" t="n">
        <v>0.89</v>
      </c>
      <c r="J1504" s="30" t="s">
        <v>1599</v>
      </c>
    </row>
    <row r="1505" customFormat="false" ht="12.75" hidden="false" customHeight="false" outlineLevel="0" collapsed="false">
      <c r="A1505" s="1" t="s">
        <v>1622</v>
      </c>
      <c r="C1505" s="27" t="s">
        <v>1634</v>
      </c>
      <c r="D1505" s="27" t="s">
        <v>26</v>
      </c>
      <c r="E1505" s="27"/>
      <c r="F1505" s="31"/>
      <c r="G1505" s="27"/>
      <c r="H1505" s="30" t="s">
        <v>61</v>
      </c>
      <c r="I1505" s="31" t="n">
        <v>0.89</v>
      </c>
      <c r="J1505" s="30" t="s">
        <v>1599</v>
      </c>
    </row>
    <row r="1506" customFormat="false" ht="12.75" hidden="false" customHeight="false" outlineLevel="0" collapsed="false">
      <c r="A1506" s="1" t="s">
        <v>1622</v>
      </c>
      <c r="C1506" s="27" t="s">
        <v>1635</v>
      </c>
      <c r="D1506" s="27" t="s">
        <v>18</v>
      </c>
      <c r="E1506" s="27"/>
      <c r="F1506" s="31"/>
      <c r="G1506" s="27"/>
      <c r="H1506" s="30" t="s">
        <v>61</v>
      </c>
      <c r="I1506" s="31" t="n">
        <v>0.89</v>
      </c>
      <c r="J1506" s="30" t="s">
        <v>1599</v>
      </c>
    </row>
    <row r="1507" customFormat="false" ht="12.75" hidden="false" customHeight="false" outlineLevel="0" collapsed="false">
      <c r="A1507" s="1" t="s">
        <v>1622</v>
      </c>
      <c r="C1507" s="27" t="s">
        <v>1636</v>
      </c>
      <c r="D1507" s="27" t="s">
        <v>16</v>
      </c>
      <c r="E1507" s="27"/>
      <c r="F1507" s="31"/>
      <c r="G1507" s="27"/>
      <c r="H1507" s="30" t="s">
        <v>61</v>
      </c>
      <c r="I1507" s="31" t="n">
        <v>0.89</v>
      </c>
      <c r="J1507" s="30" t="s">
        <v>1599</v>
      </c>
    </row>
    <row r="1508" customFormat="false" ht="12.75" hidden="false" customHeight="false" outlineLevel="0" collapsed="false">
      <c r="A1508" s="1" t="s">
        <v>1622</v>
      </c>
      <c r="C1508" s="27" t="s">
        <v>1637</v>
      </c>
      <c r="D1508" s="27" t="s">
        <v>13</v>
      </c>
      <c r="E1508" s="27"/>
      <c r="F1508" s="31"/>
      <c r="G1508" s="27"/>
      <c r="H1508" s="30" t="s">
        <v>61</v>
      </c>
      <c r="I1508" s="31" t="n">
        <v>0.76</v>
      </c>
      <c r="J1508" s="30" t="s">
        <v>1599</v>
      </c>
    </row>
    <row r="1510" customFormat="false" ht="18" hidden="false" customHeight="false" outlineLevel="0" collapsed="false">
      <c r="C1510" s="52" t="s">
        <v>1638</v>
      </c>
      <c r="D1510" s="11" t="s">
        <v>1</v>
      </c>
      <c r="I1510" s="3"/>
    </row>
    <row r="1511" customFormat="false" ht="12.75" hidden="false" customHeight="false" outlineLevel="0" collapsed="false">
      <c r="A1511" s="1" t="s">
        <v>1639</v>
      </c>
      <c r="C1511" s="27" t="s">
        <v>1640</v>
      </c>
      <c r="D1511" s="27" t="s">
        <v>51</v>
      </c>
      <c r="E1511" s="27"/>
      <c r="F1511" s="31"/>
      <c r="G1511" s="27"/>
      <c r="H1511" s="30" t="s">
        <v>61</v>
      </c>
      <c r="I1511" s="31" t="n">
        <v>1.88</v>
      </c>
      <c r="J1511" s="30" t="s">
        <v>1599</v>
      </c>
    </row>
    <row r="1512" customFormat="false" ht="12.75" hidden="false" customHeight="false" outlineLevel="0" collapsed="false">
      <c r="A1512" s="1" t="s">
        <v>1639</v>
      </c>
      <c r="C1512" s="27" t="s">
        <v>1641</v>
      </c>
      <c r="D1512" s="27" t="s">
        <v>390</v>
      </c>
      <c r="E1512" s="27"/>
      <c r="F1512" s="31"/>
      <c r="G1512" s="27"/>
      <c r="H1512" s="30" t="s">
        <v>61</v>
      </c>
      <c r="I1512" s="31" t="n">
        <v>1.88</v>
      </c>
      <c r="J1512" s="30" t="s">
        <v>1599</v>
      </c>
    </row>
    <row r="1513" customFormat="false" ht="12.75" hidden="false" customHeight="false" outlineLevel="0" collapsed="false">
      <c r="A1513" s="1" t="s">
        <v>1639</v>
      </c>
      <c r="C1513" s="27" t="s">
        <v>1642</v>
      </c>
      <c r="D1513" s="27" t="s">
        <v>22</v>
      </c>
      <c r="E1513" s="27"/>
      <c r="F1513" s="31"/>
      <c r="G1513" s="27"/>
      <c r="H1513" s="30" t="s">
        <v>61</v>
      </c>
      <c r="I1513" s="31" t="n">
        <v>1.88</v>
      </c>
      <c r="J1513" s="30" t="s">
        <v>1599</v>
      </c>
    </row>
    <row r="1514" customFormat="false" ht="12.75" hidden="false" customHeight="false" outlineLevel="0" collapsed="false">
      <c r="A1514" s="1" t="s">
        <v>1639</v>
      </c>
      <c r="C1514" s="27" t="s">
        <v>1643</v>
      </c>
      <c r="D1514" s="27" t="s">
        <v>16</v>
      </c>
      <c r="E1514" s="27"/>
      <c r="F1514" s="31"/>
      <c r="G1514" s="27"/>
      <c r="H1514" s="30" t="s">
        <v>61</v>
      </c>
      <c r="I1514" s="31" t="n">
        <v>1.97</v>
      </c>
      <c r="J1514" s="30" t="s">
        <v>1599</v>
      </c>
    </row>
    <row r="1515" customFormat="false" ht="12.75" hidden="false" customHeight="false" outlineLevel="0" collapsed="false">
      <c r="A1515" s="1" t="s">
        <v>1639</v>
      </c>
      <c r="C1515" s="27" t="s">
        <v>1644</v>
      </c>
      <c r="D1515" s="27" t="s">
        <v>13</v>
      </c>
      <c r="E1515" s="27"/>
      <c r="F1515" s="31"/>
      <c r="G1515" s="27"/>
      <c r="H1515" s="30" t="s">
        <v>61</v>
      </c>
      <c r="I1515" s="31" t="n">
        <v>1.97</v>
      </c>
      <c r="J1515" s="30" t="s">
        <v>1599</v>
      </c>
    </row>
    <row r="1516" customFormat="false" ht="12.75" hidden="false" customHeight="false" outlineLevel="0" collapsed="false">
      <c r="A1516" s="1" t="s">
        <v>1639</v>
      </c>
      <c r="C1516" s="27" t="s">
        <v>1645</v>
      </c>
      <c r="D1516" s="27" t="s">
        <v>20</v>
      </c>
      <c r="E1516" s="27"/>
      <c r="F1516" s="31"/>
      <c r="G1516" s="27"/>
      <c r="H1516" s="30" t="s">
        <v>61</v>
      </c>
      <c r="I1516" s="31" t="n">
        <v>1.88</v>
      </c>
      <c r="J1516" s="30" t="s">
        <v>1599</v>
      </c>
    </row>
    <row r="1517" customFormat="false" ht="12.75" hidden="false" customHeight="false" outlineLevel="0" collapsed="false">
      <c r="A1517" s="1" t="s">
        <v>1639</v>
      </c>
      <c r="C1517" s="27" t="s">
        <v>1646</v>
      </c>
      <c r="D1517" s="27" t="s">
        <v>26</v>
      </c>
      <c r="E1517" s="27"/>
      <c r="F1517" s="31"/>
      <c r="G1517" s="27"/>
      <c r="H1517" s="30" t="s">
        <v>61</v>
      </c>
      <c r="I1517" s="31" t="n">
        <v>1.97</v>
      </c>
      <c r="J1517" s="30" t="s">
        <v>1599</v>
      </c>
    </row>
    <row r="1518" customFormat="false" ht="12.75" hidden="false" customHeight="false" outlineLevel="0" collapsed="false">
      <c r="A1518" s="1" t="s">
        <v>1639</v>
      </c>
      <c r="C1518" s="27" t="s">
        <v>1647</v>
      </c>
      <c r="D1518" s="27" t="s">
        <v>583</v>
      </c>
      <c r="E1518" s="27"/>
      <c r="F1518" s="31"/>
      <c r="G1518" s="27"/>
      <c r="H1518" s="30" t="s">
        <v>61</v>
      </c>
      <c r="I1518" s="31" t="n">
        <v>2.99</v>
      </c>
      <c r="J1518" s="30" t="s">
        <v>1599</v>
      </c>
    </row>
    <row r="1519" customFormat="false" ht="12.75" hidden="false" customHeight="false" outlineLevel="0" collapsed="false">
      <c r="A1519" s="1" t="s">
        <v>1639</v>
      </c>
      <c r="C1519" s="27" t="s">
        <v>1648</v>
      </c>
      <c r="D1519" s="27" t="s">
        <v>916</v>
      </c>
      <c r="E1519" s="27"/>
      <c r="F1519" s="31"/>
      <c r="G1519" s="27"/>
      <c r="H1519" s="30" t="s">
        <v>168</v>
      </c>
      <c r="I1519" s="31" t="n">
        <v>2.69</v>
      </c>
      <c r="J1519" s="30" t="s">
        <v>1599</v>
      </c>
    </row>
    <row r="1520" customFormat="false" ht="12.75" hidden="false" customHeight="false" outlineLevel="0" collapsed="false">
      <c r="A1520" s="1" t="s">
        <v>1639</v>
      </c>
      <c r="C1520" s="27" t="s">
        <v>1642</v>
      </c>
      <c r="D1520" s="27" t="s">
        <v>18</v>
      </c>
      <c r="E1520" s="27"/>
      <c r="F1520" s="31"/>
      <c r="G1520" s="27"/>
      <c r="H1520" s="30" t="s">
        <v>168</v>
      </c>
      <c r="I1520" s="31" t="n">
        <v>1.88</v>
      </c>
      <c r="J1520" s="30" t="s">
        <v>1599</v>
      </c>
    </row>
    <row r="1521" customFormat="false" ht="12.75" hidden="false" customHeight="false" outlineLevel="0" collapsed="false">
      <c r="A1521" s="1" t="s">
        <v>1639</v>
      </c>
      <c r="C1521" s="27" t="s">
        <v>1649</v>
      </c>
      <c r="D1521" s="27" t="s">
        <v>49</v>
      </c>
      <c r="E1521" s="27"/>
      <c r="F1521" s="31"/>
      <c r="G1521" s="27"/>
      <c r="H1521" s="30" t="s">
        <v>168</v>
      </c>
      <c r="I1521" s="31" t="n">
        <v>1.97</v>
      </c>
      <c r="J1521" s="30" t="s">
        <v>1599</v>
      </c>
    </row>
    <row r="1522" customFormat="false" ht="12.75" hidden="false" customHeight="false" outlineLevel="0" collapsed="false">
      <c r="A1522" s="1" t="s">
        <v>1639</v>
      </c>
      <c r="C1522" s="27" t="s">
        <v>1650</v>
      </c>
      <c r="D1522" s="27" t="s">
        <v>24</v>
      </c>
      <c r="E1522" s="27"/>
      <c r="F1522" s="31"/>
      <c r="G1522" s="27"/>
      <c r="H1522" s="30" t="s">
        <v>168</v>
      </c>
      <c r="I1522" s="31" t="n">
        <v>2.24</v>
      </c>
      <c r="J1522" s="30" t="s">
        <v>1599</v>
      </c>
    </row>
    <row r="1524" customFormat="false" ht="18" hidden="false" customHeight="false" outlineLevel="0" collapsed="false">
      <c r="C1524" s="52" t="s">
        <v>1651</v>
      </c>
      <c r="D1524" s="11" t="s">
        <v>1</v>
      </c>
      <c r="I1524" s="3"/>
    </row>
    <row r="1525" customFormat="false" ht="12.75" hidden="false" customHeight="false" outlineLevel="0" collapsed="false">
      <c r="A1525" s="1" t="s">
        <v>1652</v>
      </c>
      <c r="C1525" s="70" t="s">
        <v>1653</v>
      </c>
      <c r="D1525" s="70" t="s">
        <v>13</v>
      </c>
      <c r="E1525" s="72" t="n">
        <v>2.1</v>
      </c>
      <c r="F1525" s="73" t="n">
        <v>26.4</v>
      </c>
      <c r="G1525" s="74" t="s">
        <v>1599</v>
      </c>
    </row>
    <row r="1526" customFormat="false" ht="12.75" hidden="false" customHeight="false" outlineLevel="0" collapsed="false">
      <c r="A1526" s="1" t="s">
        <v>1652</v>
      </c>
      <c r="C1526" s="70" t="s">
        <v>1654</v>
      </c>
      <c r="D1526" s="70" t="s">
        <v>26</v>
      </c>
      <c r="E1526" s="72" t="n">
        <v>2.3</v>
      </c>
      <c r="F1526" s="73" t="n">
        <v>9.95</v>
      </c>
      <c r="G1526" s="74" t="s">
        <v>1599</v>
      </c>
    </row>
    <row r="1527" customFormat="false" ht="12.75" hidden="false" customHeight="false" outlineLevel="0" collapsed="false">
      <c r="A1527" s="1" t="s">
        <v>1652</v>
      </c>
      <c r="C1527" s="70" t="s">
        <v>1655</v>
      </c>
      <c r="D1527" s="70" t="s">
        <v>49</v>
      </c>
      <c r="E1527" s="72" t="n">
        <v>2.4</v>
      </c>
      <c r="F1527" s="73" t="n">
        <v>9.95</v>
      </c>
      <c r="G1527" s="74" t="s">
        <v>1599</v>
      </c>
    </row>
    <row r="1528" customFormat="false" ht="12.75" hidden="false" customHeight="false" outlineLevel="0" collapsed="false">
      <c r="A1528" s="1" t="s">
        <v>1652</v>
      </c>
      <c r="C1528" s="70" t="s">
        <v>1656</v>
      </c>
      <c r="D1528" s="70" t="s">
        <v>70</v>
      </c>
      <c r="E1528" s="72" t="n">
        <v>2.5</v>
      </c>
      <c r="F1528" s="73" t="n">
        <v>9.95</v>
      </c>
      <c r="G1528" s="74" t="s">
        <v>1599</v>
      </c>
    </row>
    <row r="1530" customFormat="false" ht="18" hidden="false" customHeight="false" outlineLevel="0" collapsed="false">
      <c r="C1530" s="52" t="s">
        <v>1657</v>
      </c>
      <c r="D1530" s="11" t="s">
        <v>1</v>
      </c>
      <c r="I1530" s="3"/>
    </row>
    <row r="1531" customFormat="false" ht="12.75" hidden="false" customHeight="false" outlineLevel="0" collapsed="false">
      <c r="A1531" s="1" t="s">
        <v>1658</v>
      </c>
      <c r="C1531" s="70" t="s">
        <v>1659</v>
      </c>
      <c r="D1531" s="70" t="s">
        <v>49</v>
      </c>
      <c r="E1531" s="72" t="n">
        <v>1.7</v>
      </c>
      <c r="F1531" s="73" t="n">
        <v>15</v>
      </c>
      <c r="G1531" s="74" t="s">
        <v>1599</v>
      </c>
    </row>
    <row r="1532" customFormat="false" ht="12.75" hidden="false" customHeight="false" outlineLevel="0" collapsed="false">
      <c r="A1532" s="1" t="s">
        <v>1658</v>
      </c>
      <c r="C1532" s="70" t="s">
        <v>1660</v>
      </c>
      <c r="D1532" s="70" t="s">
        <v>13</v>
      </c>
      <c r="E1532" s="72" t="n">
        <v>1.9</v>
      </c>
      <c r="F1532" s="73" t="n">
        <v>22</v>
      </c>
      <c r="G1532" s="74" t="s">
        <v>1599</v>
      </c>
    </row>
    <row r="1533" customFormat="false" ht="12.75" hidden="false" customHeight="false" outlineLevel="0" collapsed="false">
      <c r="A1533" s="1" t="s">
        <v>1658</v>
      </c>
      <c r="C1533" s="70" t="s">
        <v>1661</v>
      </c>
      <c r="D1533" s="70" t="s">
        <v>70</v>
      </c>
      <c r="E1533" s="72" t="n">
        <v>2</v>
      </c>
      <c r="F1533" s="73" t="n">
        <v>24</v>
      </c>
      <c r="G1533" s="74" t="s">
        <v>1599</v>
      </c>
    </row>
    <row r="1534" customFormat="false" ht="12.75" hidden="false" customHeight="false" outlineLevel="0" collapsed="false">
      <c r="A1534" s="1" t="s">
        <v>1658</v>
      </c>
      <c r="C1534" s="70" t="s">
        <v>1662</v>
      </c>
      <c r="D1534" s="70" t="s">
        <v>13</v>
      </c>
      <c r="E1534" s="72" t="n">
        <v>2</v>
      </c>
      <c r="F1534" s="73" t="n">
        <v>18</v>
      </c>
      <c r="G1534" s="74" t="s">
        <v>1599</v>
      </c>
    </row>
    <row r="1535" customFormat="false" ht="12.75" hidden="false" customHeight="false" outlineLevel="0" collapsed="false">
      <c r="A1535" s="1" t="s">
        <v>1658</v>
      </c>
      <c r="C1535" s="70" t="s">
        <v>1663</v>
      </c>
      <c r="D1535" s="70" t="s">
        <v>70</v>
      </c>
      <c r="E1535" s="72" t="n">
        <v>2.3</v>
      </c>
      <c r="F1535" s="73" t="n">
        <v>15</v>
      </c>
      <c r="G1535" s="74" t="s">
        <v>1599</v>
      </c>
    </row>
    <row r="1536" customFormat="false" ht="12.75" hidden="false" customHeight="false" outlineLevel="0" collapsed="false">
      <c r="A1536" s="1" t="s">
        <v>1658</v>
      </c>
      <c r="C1536" s="70" t="s">
        <v>1664</v>
      </c>
      <c r="D1536" s="70" t="s">
        <v>20</v>
      </c>
      <c r="E1536" s="72" t="n">
        <v>2.4</v>
      </c>
      <c r="F1536" s="73" t="n">
        <v>15</v>
      </c>
      <c r="G1536" s="74" t="s">
        <v>1599</v>
      </c>
    </row>
    <row r="1537" customFormat="false" ht="12.75" hidden="false" customHeight="false" outlineLevel="0" collapsed="false">
      <c r="A1537" s="1" t="s">
        <v>1665</v>
      </c>
      <c r="C1537" s="70" t="s">
        <v>1661</v>
      </c>
      <c r="D1537" s="70" t="s">
        <v>22</v>
      </c>
      <c r="E1537" s="72" t="n">
        <v>1.9</v>
      </c>
      <c r="F1537" s="73" t="n">
        <v>30</v>
      </c>
      <c r="G1537" s="74" t="s">
        <v>1599</v>
      </c>
    </row>
    <row r="1538" customFormat="false" ht="12.75" hidden="false" customHeight="false" outlineLevel="0" collapsed="false">
      <c r="A1538" s="1" t="s">
        <v>1665</v>
      </c>
      <c r="C1538" s="70" t="s">
        <v>1666</v>
      </c>
      <c r="D1538" s="70" t="s">
        <v>16</v>
      </c>
      <c r="E1538" s="72" t="n">
        <v>1.9</v>
      </c>
      <c r="F1538" s="73" t="n">
        <v>27.2</v>
      </c>
      <c r="G1538" s="74" t="s">
        <v>1599</v>
      </c>
    </row>
    <row r="1539" customFormat="false" ht="12.75" hidden="false" customHeight="false" outlineLevel="0" collapsed="false">
      <c r="A1539" s="1" t="s">
        <v>1665</v>
      </c>
      <c r="C1539" s="70" t="s">
        <v>1667</v>
      </c>
      <c r="D1539" s="70" t="s">
        <v>647</v>
      </c>
      <c r="E1539" s="72" t="n">
        <v>2</v>
      </c>
      <c r="F1539" s="73" t="n">
        <v>35.5</v>
      </c>
      <c r="G1539" s="74" t="s">
        <v>1599</v>
      </c>
    </row>
    <row r="1540" customFormat="false" ht="12.75" hidden="false" customHeight="false" outlineLevel="0" collapsed="false">
      <c r="A1540" s="1" t="s">
        <v>1665</v>
      </c>
      <c r="C1540" s="70" t="s">
        <v>1668</v>
      </c>
      <c r="D1540" s="70" t="s">
        <v>13</v>
      </c>
      <c r="E1540" s="72" t="n">
        <v>2</v>
      </c>
      <c r="F1540" s="73" t="n">
        <v>35.5</v>
      </c>
      <c r="G1540" s="74" t="s">
        <v>1599</v>
      </c>
    </row>
    <row r="1541" customFormat="false" ht="12.75" hidden="false" customHeight="false" outlineLevel="0" collapsed="false">
      <c r="A1541" s="1" t="s">
        <v>1665</v>
      </c>
      <c r="C1541" s="70" t="s">
        <v>1669</v>
      </c>
      <c r="D1541" s="70" t="s">
        <v>13</v>
      </c>
      <c r="E1541" s="72" t="n">
        <v>2</v>
      </c>
      <c r="F1541" s="73" t="n">
        <v>31.5</v>
      </c>
      <c r="G1541" s="74" t="s">
        <v>1599</v>
      </c>
    </row>
    <row r="1542" customFormat="false" ht="12.75" hidden="false" customHeight="false" outlineLevel="0" collapsed="false">
      <c r="A1542" s="1" t="s">
        <v>1665</v>
      </c>
      <c r="C1542" s="70" t="s">
        <v>1670</v>
      </c>
      <c r="D1542" s="70" t="s">
        <v>13</v>
      </c>
      <c r="E1542" s="72" t="n">
        <v>2</v>
      </c>
      <c r="F1542" s="73" t="n">
        <v>31</v>
      </c>
      <c r="G1542" s="74" t="s">
        <v>1599</v>
      </c>
    </row>
    <row r="1543" customFormat="false" ht="12.75" hidden="false" customHeight="false" outlineLevel="0" collapsed="false">
      <c r="A1543" s="1" t="s">
        <v>1665</v>
      </c>
      <c r="C1543" s="70" t="s">
        <v>1671</v>
      </c>
      <c r="D1543" s="70" t="s">
        <v>77</v>
      </c>
      <c r="E1543" s="72" t="n">
        <v>2.1</v>
      </c>
      <c r="F1543" s="73" t="n">
        <v>56</v>
      </c>
      <c r="G1543" s="74" t="s">
        <v>1599</v>
      </c>
    </row>
    <row r="1544" customFormat="false" ht="12.75" hidden="false" customHeight="false" outlineLevel="0" collapsed="false">
      <c r="A1544" s="1" t="s">
        <v>1665</v>
      </c>
      <c r="C1544" s="70" t="s">
        <v>1672</v>
      </c>
      <c r="D1544" s="70" t="s">
        <v>49</v>
      </c>
      <c r="E1544" s="72" t="n">
        <v>2.3</v>
      </c>
      <c r="F1544" s="73" t="n">
        <v>18.6</v>
      </c>
      <c r="G1544" s="74" t="s">
        <v>1599</v>
      </c>
    </row>
    <row r="1545" customFormat="false" ht="12.75" hidden="false" customHeight="false" outlineLevel="0" collapsed="false">
      <c r="A1545" s="1" t="s">
        <v>1665</v>
      </c>
      <c r="C1545" s="70" t="s">
        <v>1673</v>
      </c>
      <c r="D1545" s="70" t="s">
        <v>22</v>
      </c>
      <c r="E1545" s="72" t="n">
        <v>2.5</v>
      </c>
      <c r="F1545" s="73" t="n">
        <v>16</v>
      </c>
      <c r="G1545" s="74" t="s">
        <v>1599</v>
      </c>
    </row>
    <row r="1546" customFormat="false" ht="12.75" hidden="false" customHeight="false" outlineLevel="0" collapsed="false">
      <c r="A1546" s="1" t="s">
        <v>1665</v>
      </c>
      <c r="C1546" s="70" t="s">
        <v>1674</v>
      </c>
      <c r="D1546" s="70" t="s">
        <v>1675</v>
      </c>
      <c r="E1546" s="72" t="n">
        <v>2.5</v>
      </c>
      <c r="F1546" s="73" t="n">
        <v>43.5</v>
      </c>
      <c r="G1546" s="74" t="s">
        <v>1599</v>
      </c>
    </row>
    <row r="1548" customFormat="false" ht="18" hidden="false" customHeight="false" outlineLevel="0" collapsed="false">
      <c r="C1548" s="15" t="s">
        <v>1676</v>
      </c>
      <c r="D1548" s="45" t="s">
        <v>1</v>
      </c>
    </row>
    <row r="1549" customFormat="false" ht="12.75" hidden="false" customHeight="false" outlineLevel="0" collapsed="false">
      <c r="A1549" s="1" t="s">
        <v>1677</v>
      </c>
      <c r="C1549" s="70" t="s">
        <v>1678</v>
      </c>
      <c r="D1549" s="70"/>
      <c r="E1549" s="72" t="n">
        <v>1.9</v>
      </c>
      <c r="F1549" s="73" t="n">
        <v>6</v>
      </c>
      <c r="G1549" s="74" t="s">
        <v>1599</v>
      </c>
    </row>
    <row r="1550" customFormat="false" ht="12.75" hidden="false" customHeight="false" outlineLevel="0" collapsed="false">
      <c r="A1550" s="1" t="s">
        <v>1677</v>
      </c>
      <c r="C1550" s="70" t="s">
        <v>1679</v>
      </c>
      <c r="D1550" s="70"/>
      <c r="E1550" s="72" t="n">
        <v>2</v>
      </c>
      <c r="F1550" s="73" t="n">
        <v>7.95</v>
      </c>
      <c r="G1550" s="74" t="s">
        <v>1599</v>
      </c>
    </row>
    <row r="1551" customFormat="false" ht="12.75" hidden="false" customHeight="false" outlineLevel="0" collapsed="false">
      <c r="A1551" s="1" t="s">
        <v>1677</v>
      </c>
      <c r="C1551" s="70" t="s">
        <v>1680</v>
      </c>
      <c r="D1551" s="70"/>
      <c r="E1551" s="72" t="n">
        <v>2.3</v>
      </c>
      <c r="F1551" s="73" t="n">
        <v>15.2</v>
      </c>
      <c r="G1551" s="74" t="s">
        <v>1599</v>
      </c>
    </row>
    <row r="1552" customFormat="false" ht="12.75" hidden="false" customHeight="false" outlineLevel="0" collapsed="false">
      <c r="A1552" s="1" t="s">
        <v>1681</v>
      </c>
      <c r="C1552" s="70" t="s">
        <v>1682</v>
      </c>
      <c r="D1552" s="70"/>
      <c r="E1552" s="72" t="n">
        <v>1.8</v>
      </c>
      <c r="F1552" s="73" t="n">
        <v>45</v>
      </c>
      <c r="G1552" s="74" t="s">
        <v>1599</v>
      </c>
    </row>
    <row r="1553" customFormat="false" ht="12.75" hidden="false" customHeight="false" outlineLevel="0" collapsed="false">
      <c r="A1553" s="1" t="s">
        <v>1681</v>
      </c>
      <c r="C1553" s="70" t="s">
        <v>1683</v>
      </c>
      <c r="D1553" s="70"/>
      <c r="E1553" s="72" t="n">
        <v>2.1</v>
      </c>
      <c r="F1553" s="73" t="n">
        <v>26.5</v>
      </c>
      <c r="G1553" s="74" t="s">
        <v>1599</v>
      </c>
    </row>
    <row r="1554" customFormat="false" ht="12.75" hidden="false" customHeight="false" outlineLevel="0" collapsed="false">
      <c r="A1554" s="1" t="s">
        <v>1681</v>
      </c>
      <c r="C1554" s="70" t="s">
        <v>1684</v>
      </c>
      <c r="D1554" s="70"/>
      <c r="E1554" s="72" t="n">
        <v>2.2</v>
      </c>
      <c r="F1554" s="73" t="n">
        <v>45</v>
      </c>
      <c r="G1554" s="74" t="s">
        <v>1599</v>
      </c>
    </row>
    <row r="1555" customFormat="false" ht="12.75" hidden="false" customHeight="false" outlineLevel="0" collapsed="false">
      <c r="A1555" s="1" t="s">
        <v>1681</v>
      </c>
      <c r="C1555" s="70" t="s">
        <v>1685</v>
      </c>
      <c r="D1555" s="70"/>
      <c r="E1555" s="72" t="n">
        <v>2.2</v>
      </c>
      <c r="F1555" s="73" t="n">
        <v>27</v>
      </c>
      <c r="G1555" s="74" t="s">
        <v>1599</v>
      </c>
    </row>
    <row r="1556" customFormat="false" ht="12.75" hidden="false" customHeight="false" outlineLevel="0" collapsed="false">
      <c r="A1556" s="1" t="s">
        <v>1686</v>
      </c>
      <c r="C1556" s="70" t="s">
        <v>1687</v>
      </c>
      <c r="D1556" s="70"/>
      <c r="E1556" s="72" t="n">
        <v>2</v>
      </c>
      <c r="F1556" s="73" t="n">
        <v>35</v>
      </c>
      <c r="G1556" s="74" t="s">
        <v>1599</v>
      </c>
    </row>
    <row r="1558" customFormat="false" ht="18" hidden="false" customHeight="false" outlineLevel="0" collapsed="false">
      <c r="C1558" s="15" t="s">
        <v>1688</v>
      </c>
      <c r="D1558" s="45" t="s">
        <v>1</v>
      </c>
    </row>
    <row r="1559" customFormat="false" ht="12.75" hidden="false" customHeight="false" outlineLevel="0" collapsed="false">
      <c r="A1559" s="1" t="s">
        <v>1689</v>
      </c>
      <c r="C1559" s="70" t="s">
        <v>1690</v>
      </c>
      <c r="D1559" s="70"/>
      <c r="E1559" s="72" t="s">
        <v>1332</v>
      </c>
      <c r="F1559" s="73" t="n">
        <v>2.74</v>
      </c>
      <c r="G1559" s="74" t="s">
        <v>1599</v>
      </c>
    </row>
    <row r="1560" customFormat="false" ht="12.75" hidden="false" customHeight="false" outlineLevel="0" collapsed="false">
      <c r="A1560" s="1" t="s">
        <v>1689</v>
      </c>
      <c r="C1560" s="70" t="s">
        <v>1691</v>
      </c>
      <c r="D1560" s="70"/>
      <c r="E1560" s="72" t="s">
        <v>1332</v>
      </c>
      <c r="F1560" s="73" t="n">
        <v>2.4</v>
      </c>
      <c r="G1560" s="74" t="s">
        <v>1599</v>
      </c>
    </row>
    <row r="1561" customFormat="false" ht="12.75" hidden="false" customHeight="false" outlineLevel="0" collapsed="false">
      <c r="A1561" s="1" t="s">
        <v>1689</v>
      </c>
      <c r="C1561" s="70" t="s">
        <v>1692</v>
      </c>
      <c r="D1561" s="70"/>
      <c r="E1561" s="72" t="s">
        <v>1332</v>
      </c>
      <c r="F1561" s="73" t="n">
        <v>1.96</v>
      </c>
      <c r="G1561" s="74" t="s">
        <v>1599</v>
      </c>
    </row>
    <row r="1562" customFormat="false" ht="12.75" hidden="false" customHeight="false" outlineLevel="0" collapsed="false">
      <c r="A1562" s="1" t="s">
        <v>1689</v>
      </c>
      <c r="C1562" s="70" t="s">
        <v>1693</v>
      </c>
      <c r="D1562" s="70"/>
      <c r="E1562" s="72" t="s">
        <v>1332</v>
      </c>
      <c r="F1562" s="73" t="n">
        <v>0.67</v>
      </c>
      <c r="G1562" s="74" t="s">
        <v>1599</v>
      </c>
    </row>
    <row r="1564" customFormat="false" ht="18" hidden="false" customHeight="false" outlineLevel="0" collapsed="false">
      <c r="C1564" s="15" t="s">
        <v>1694</v>
      </c>
      <c r="D1564" s="45" t="s">
        <v>1</v>
      </c>
    </row>
    <row r="1565" customFormat="false" ht="12.75" hidden="false" customHeight="false" outlineLevel="0" collapsed="false">
      <c r="A1565" s="1" t="s">
        <v>1695</v>
      </c>
      <c r="C1565" s="70" t="s">
        <v>1696</v>
      </c>
      <c r="D1565" s="70" t="s">
        <v>13</v>
      </c>
      <c r="E1565" s="72" t="n">
        <v>2.5</v>
      </c>
      <c r="F1565" s="73" t="n">
        <v>60</v>
      </c>
      <c r="G1565" s="74" t="s">
        <v>1697</v>
      </c>
    </row>
    <row r="1566" customFormat="false" ht="12.75" hidden="false" customHeight="false" outlineLevel="0" collapsed="false">
      <c r="A1566" s="1" t="s">
        <v>1695</v>
      </c>
      <c r="C1566" s="70" t="s">
        <v>1698</v>
      </c>
      <c r="D1566" s="70" t="s">
        <v>13</v>
      </c>
      <c r="E1566" s="72" t="n">
        <v>2.5</v>
      </c>
      <c r="F1566" s="73" t="n">
        <v>30</v>
      </c>
      <c r="G1566" s="74" t="s">
        <v>1697</v>
      </c>
    </row>
    <row r="1567" customFormat="false" ht="12.75" hidden="false" customHeight="false" outlineLevel="0" collapsed="false">
      <c r="A1567" s="1" t="s">
        <v>1699</v>
      </c>
      <c r="C1567" s="70" t="s">
        <v>1700</v>
      </c>
      <c r="D1567" s="70" t="s">
        <v>13</v>
      </c>
      <c r="E1567" s="72" t="n">
        <v>2.5</v>
      </c>
      <c r="F1567" s="73" t="n">
        <v>60</v>
      </c>
      <c r="G1567" s="74" t="s">
        <v>1697</v>
      </c>
    </row>
    <row r="1568" customFormat="false" ht="12.75" hidden="false" customHeight="false" outlineLevel="0" collapsed="false">
      <c r="A1568" s="1" t="s">
        <v>1699</v>
      </c>
      <c r="C1568" s="70" t="s">
        <v>1701</v>
      </c>
      <c r="D1568" s="70" t="s">
        <v>13</v>
      </c>
      <c r="E1568" s="72" t="n">
        <v>2.5</v>
      </c>
      <c r="F1568" s="73" t="n">
        <v>30</v>
      </c>
      <c r="G1568" s="74" t="s">
        <v>1697</v>
      </c>
    </row>
    <row r="1570" customFormat="false" ht="18" hidden="false" customHeight="false" outlineLevel="0" collapsed="false">
      <c r="C1570" s="94" t="s">
        <v>1702</v>
      </c>
      <c r="D1570" s="45" t="s">
        <v>1</v>
      </c>
    </row>
    <row r="1571" customFormat="false" ht="12.75" hidden="false" customHeight="false" outlineLevel="0" collapsed="false">
      <c r="A1571" s="1" t="s">
        <v>1703</v>
      </c>
      <c r="C1571" s="70" t="s">
        <v>1704</v>
      </c>
      <c r="D1571" s="70" t="s">
        <v>13</v>
      </c>
      <c r="E1571" s="72" t="s">
        <v>168</v>
      </c>
      <c r="F1571" s="73" t="n">
        <v>500</v>
      </c>
      <c r="G1571" s="74" t="s">
        <v>1697</v>
      </c>
    </row>
    <row r="1572" customFormat="false" ht="12.75" hidden="false" customHeight="false" outlineLevel="0" collapsed="false">
      <c r="A1572" s="1" t="s">
        <v>1703</v>
      </c>
      <c r="C1572" s="70" t="s">
        <v>1705</v>
      </c>
      <c r="D1572" s="70" t="s">
        <v>13</v>
      </c>
      <c r="E1572" s="72" t="s">
        <v>168</v>
      </c>
      <c r="F1572" s="73" t="n">
        <v>800</v>
      </c>
      <c r="G1572" s="74" t="s">
        <v>1697</v>
      </c>
    </row>
    <row r="1574" customFormat="false" ht="18" hidden="false" customHeight="false" outlineLevel="0" collapsed="false">
      <c r="C1574" s="15" t="s">
        <v>1706</v>
      </c>
      <c r="D1574" s="45" t="s">
        <v>1</v>
      </c>
    </row>
    <row r="1575" customFormat="false" ht="12.75" hidden="false" customHeight="false" outlineLevel="0" collapsed="false">
      <c r="A1575" s="1" t="s">
        <v>1707</v>
      </c>
      <c r="C1575" s="70" t="s">
        <v>1708</v>
      </c>
      <c r="D1575" s="70" t="s">
        <v>13</v>
      </c>
      <c r="E1575" s="72" t="n">
        <v>1.6</v>
      </c>
      <c r="F1575" s="73" t="n">
        <v>400</v>
      </c>
      <c r="G1575" s="74" t="s">
        <v>1697</v>
      </c>
    </row>
    <row r="1576" customFormat="false" ht="12.75" hidden="false" customHeight="false" outlineLevel="0" collapsed="false">
      <c r="A1576" s="1" t="s">
        <v>1707</v>
      </c>
      <c r="C1576" s="70" t="s">
        <v>1709</v>
      </c>
      <c r="D1576" s="70" t="s">
        <v>13</v>
      </c>
      <c r="E1576" s="72" t="n">
        <v>1.7</v>
      </c>
      <c r="F1576" s="73" t="n">
        <v>95.5</v>
      </c>
      <c r="G1576" s="74" t="s">
        <v>1697</v>
      </c>
    </row>
    <row r="1577" customFormat="false" ht="12.75" hidden="false" customHeight="false" outlineLevel="0" collapsed="false">
      <c r="A1577" s="1" t="s">
        <v>1707</v>
      </c>
      <c r="C1577" s="70" t="s">
        <v>1710</v>
      </c>
      <c r="D1577" s="70" t="s">
        <v>13</v>
      </c>
      <c r="E1577" s="72" t="n">
        <v>1.8</v>
      </c>
      <c r="F1577" s="73" t="n">
        <v>276</v>
      </c>
      <c r="G1577" s="74" t="s">
        <v>1697</v>
      </c>
    </row>
    <row r="1578" customFormat="false" ht="12.75" hidden="false" customHeight="false" outlineLevel="0" collapsed="false">
      <c r="A1578" s="1" t="s">
        <v>1707</v>
      </c>
      <c r="C1578" s="70" t="s">
        <v>1711</v>
      </c>
      <c r="D1578" s="70" t="s">
        <v>13</v>
      </c>
      <c r="E1578" s="72" t="n">
        <v>1.8</v>
      </c>
      <c r="F1578" s="73" t="n">
        <v>140</v>
      </c>
      <c r="G1578" s="74" t="s">
        <v>1697</v>
      </c>
    </row>
    <row r="1579" customFormat="false" ht="12.75" hidden="false" customHeight="false" outlineLevel="0" collapsed="false">
      <c r="A1579" s="1" t="s">
        <v>1707</v>
      </c>
      <c r="C1579" s="70" t="s">
        <v>1712</v>
      </c>
      <c r="D1579" s="70" t="s">
        <v>13</v>
      </c>
      <c r="E1579" s="72" t="n">
        <v>1.9</v>
      </c>
      <c r="F1579" s="73" t="n">
        <v>220</v>
      </c>
      <c r="G1579" s="74" t="s">
        <v>1697</v>
      </c>
    </row>
    <row r="1581" customFormat="false" ht="18" hidden="false" customHeight="false" outlineLevel="0" collapsed="false">
      <c r="C1581" s="52" t="s">
        <v>1713</v>
      </c>
      <c r="D1581" s="11" t="s">
        <v>1</v>
      </c>
      <c r="I1581" s="3" t="s">
        <v>1714</v>
      </c>
    </row>
    <row r="1582" customFormat="false" ht="12.75" hidden="false" customHeight="false" outlineLevel="0" collapsed="false">
      <c r="A1582" s="1" t="s">
        <v>1715</v>
      </c>
      <c r="C1582" s="27" t="s">
        <v>1716</v>
      </c>
      <c r="D1582" s="27" t="s">
        <v>13</v>
      </c>
      <c r="E1582" s="27"/>
      <c r="F1582" s="31"/>
      <c r="G1582" s="27"/>
      <c r="H1582" s="30" t="s">
        <v>61</v>
      </c>
      <c r="I1582" s="31" t="n">
        <v>0.17</v>
      </c>
      <c r="J1582" s="30" t="s">
        <v>1599</v>
      </c>
    </row>
    <row r="1583" customFormat="false" ht="12.75" hidden="false" customHeight="false" outlineLevel="0" collapsed="false">
      <c r="A1583" s="1" t="s">
        <v>1715</v>
      </c>
      <c r="B1583" s="1" t="s">
        <v>86</v>
      </c>
      <c r="C1583" s="27" t="s">
        <v>1717</v>
      </c>
      <c r="D1583" s="27" t="s">
        <v>79</v>
      </c>
      <c r="E1583" s="27"/>
      <c r="F1583" s="31"/>
      <c r="G1583" s="27"/>
      <c r="H1583" s="30" t="s">
        <v>168</v>
      </c>
      <c r="I1583" s="31" t="n">
        <v>0.07</v>
      </c>
      <c r="J1583" s="30" t="s">
        <v>1599</v>
      </c>
    </row>
    <row r="1584" customFormat="false" ht="12.75" hidden="false" customHeight="false" outlineLevel="0" collapsed="false">
      <c r="A1584" s="1" t="s">
        <v>1715</v>
      </c>
      <c r="C1584" s="27" t="s">
        <v>1718</v>
      </c>
      <c r="D1584" s="27" t="s">
        <v>16</v>
      </c>
      <c r="E1584" s="27"/>
      <c r="F1584" s="31"/>
      <c r="G1584" s="27"/>
      <c r="H1584" s="30" t="s">
        <v>168</v>
      </c>
      <c r="I1584" s="31" t="n">
        <v>0.1</v>
      </c>
      <c r="J1584" s="30" t="s">
        <v>1599</v>
      </c>
    </row>
    <row r="1585" customFormat="false" ht="12.75" hidden="false" customHeight="false" outlineLevel="0" collapsed="false">
      <c r="A1585" s="1" t="s">
        <v>1715</v>
      </c>
      <c r="C1585" s="27" t="s">
        <v>1719</v>
      </c>
      <c r="D1585" s="27" t="s">
        <v>671</v>
      </c>
      <c r="E1585" s="27"/>
      <c r="F1585" s="31"/>
      <c r="G1585" s="27"/>
      <c r="H1585" s="30" t="s">
        <v>168</v>
      </c>
      <c r="I1585" s="31" t="n">
        <v>0.1</v>
      </c>
      <c r="J1585" s="30" t="s">
        <v>1599</v>
      </c>
    </row>
    <row r="1586" customFormat="false" ht="12.75" hidden="false" customHeight="false" outlineLevel="0" collapsed="false">
      <c r="A1586" s="1" t="s">
        <v>1715</v>
      </c>
      <c r="C1586" s="27" t="s">
        <v>1720</v>
      </c>
      <c r="D1586" s="27" t="s">
        <v>20</v>
      </c>
      <c r="E1586" s="27"/>
      <c r="F1586" s="31"/>
      <c r="G1586" s="27"/>
      <c r="H1586" s="30" t="s">
        <v>168</v>
      </c>
      <c r="I1586" s="31" t="n">
        <v>0.06</v>
      </c>
      <c r="J1586" s="30" t="s">
        <v>1599</v>
      </c>
    </row>
    <row r="1587" customFormat="false" ht="12.75" hidden="false" customHeight="false" outlineLevel="0" collapsed="false">
      <c r="A1587" s="1" t="s">
        <v>1715</v>
      </c>
      <c r="C1587" s="27" t="s">
        <v>1721</v>
      </c>
      <c r="D1587" s="27" t="s">
        <v>13</v>
      </c>
      <c r="E1587" s="27"/>
      <c r="F1587" s="31"/>
      <c r="G1587" s="27"/>
      <c r="H1587" s="30" t="s">
        <v>168</v>
      </c>
      <c r="I1587" s="31" t="n">
        <v>0.13</v>
      </c>
      <c r="J1587" s="30" t="s">
        <v>1599</v>
      </c>
    </row>
    <row r="1588" customFormat="false" ht="12.75" hidden="false" customHeight="false" outlineLevel="0" collapsed="false">
      <c r="A1588" s="1" t="s">
        <v>1715</v>
      </c>
      <c r="C1588" s="27" t="s">
        <v>1722</v>
      </c>
      <c r="D1588" s="27" t="s">
        <v>1723</v>
      </c>
      <c r="E1588" s="27"/>
      <c r="F1588" s="31"/>
      <c r="G1588" s="27"/>
      <c r="H1588" s="30" t="s">
        <v>168</v>
      </c>
      <c r="I1588" s="31" t="n">
        <v>0.18</v>
      </c>
      <c r="J1588" s="30" t="s">
        <v>1599</v>
      </c>
    </row>
    <row r="1589" customFormat="false" ht="12.75" hidden="false" customHeight="false" outlineLevel="0" collapsed="false">
      <c r="A1589" s="1" t="s">
        <v>1715</v>
      </c>
      <c r="C1589" s="27" t="s">
        <v>1724</v>
      </c>
      <c r="D1589" s="27" t="s">
        <v>1363</v>
      </c>
      <c r="E1589" s="27"/>
      <c r="F1589" s="31"/>
      <c r="G1589" s="27"/>
      <c r="H1589" s="30" t="s">
        <v>168</v>
      </c>
      <c r="I1589" s="31" t="n">
        <v>0.1</v>
      </c>
      <c r="J1589" s="30" t="s">
        <v>1599</v>
      </c>
    </row>
    <row r="1590" customFormat="false" ht="12.75" hidden="false" customHeight="false" outlineLevel="0" collapsed="false">
      <c r="A1590" s="1" t="s">
        <v>1715</v>
      </c>
      <c r="C1590" s="27" t="s">
        <v>1725</v>
      </c>
      <c r="D1590" s="27" t="s">
        <v>88</v>
      </c>
      <c r="E1590" s="27"/>
      <c r="F1590" s="31"/>
      <c r="G1590" s="27"/>
      <c r="H1590" s="30" t="s">
        <v>168</v>
      </c>
      <c r="I1590" s="31" t="n">
        <v>0.06</v>
      </c>
      <c r="J1590" s="30" t="s">
        <v>1599</v>
      </c>
    </row>
    <row r="1591" customFormat="false" ht="12.75" hidden="false" customHeight="false" outlineLevel="0" collapsed="false">
      <c r="A1591" s="1" t="s">
        <v>1715</v>
      </c>
      <c r="C1591" s="27" t="s">
        <v>1726</v>
      </c>
      <c r="D1591" s="27" t="s">
        <v>193</v>
      </c>
      <c r="E1591" s="27"/>
      <c r="F1591" s="31"/>
      <c r="G1591" s="27"/>
      <c r="H1591" s="30" t="s">
        <v>168</v>
      </c>
      <c r="I1591" s="31" t="n">
        <v>0.06</v>
      </c>
      <c r="J1591" s="30" t="s">
        <v>1599</v>
      </c>
    </row>
    <row r="1593" customFormat="false" ht="18" hidden="false" customHeight="false" outlineLevel="0" collapsed="false">
      <c r="C1593" s="52" t="s">
        <v>1727</v>
      </c>
      <c r="D1593" s="11" t="s">
        <v>1</v>
      </c>
      <c r="I1593" s="3"/>
    </row>
    <row r="1594" customFormat="false" ht="12.75" hidden="false" customHeight="false" outlineLevel="0" collapsed="false">
      <c r="A1594" s="1" t="s">
        <v>1728</v>
      </c>
      <c r="C1594" s="27" t="s">
        <v>1729</v>
      </c>
      <c r="D1594" s="27" t="s">
        <v>77</v>
      </c>
      <c r="E1594" s="27"/>
      <c r="F1594" s="31"/>
      <c r="G1594" s="27"/>
      <c r="H1594" s="30" t="s">
        <v>61</v>
      </c>
      <c r="I1594" s="31" t="n">
        <v>1.19</v>
      </c>
      <c r="J1594" s="30" t="s">
        <v>1697</v>
      </c>
    </row>
    <row r="1595" customFormat="false" ht="12.75" hidden="false" customHeight="false" outlineLevel="0" collapsed="false">
      <c r="A1595" s="1" t="s">
        <v>1728</v>
      </c>
      <c r="C1595" s="27" t="s">
        <v>1730</v>
      </c>
      <c r="D1595" s="27" t="s">
        <v>13</v>
      </c>
      <c r="E1595" s="27"/>
      <c r="F1595" s="31"/>
      <c r="G1595" s="27"/>
      <c r="H1595" s="30" t="s">
        <v>61</v>
      </c>
      <c r="I1595" s="31" t="n">
        <v>1.19</v>
      </c>
      <c r="J1595" s="30" t="s">
        <v>1697</v>
      </c>
    </row>
    <row r="1596" customFormat="false" ht="12.75" hidden="false" customHeight="false" outlineLevel="0" collapsed="false">
      <c r="A1596" s="1" t="s">
        <v>1728</v>
      </c>
      <c r="C1596" s="27" t="s">
        <v>1731</v>
      </c>
      <c r="D1596" s="27" t="s">
        <v>507</v>
      </c>
      <c r="E1596" s="27"/>
      <c r="F1596" s="31"/>
      <c r="G1596" s="27"/>
      <c r="H1596" s="30" t="s">
        <v>61</v>
      </c>
      <c r="I1596" s="31" t="n">
        <v>1.81</v>
      </c>
      <c r="J1596" s="30" t="s">
        <v>1697</v>
      </c>
    </row>
    <row r="1597" customFormat="false" ht="12.75" hidden="false" customHeight="false" outlineLevel="0" collapsed="false">
      <c r="A1597" s="1" t="s">
        <v>1728</v>
      </c>
      <c r="C1597" s="27" t="s">
        <v>1732</v>
      </c>
      <c r="D1597" s="27" t="s">
        <v>13</v>
      </c>
      <c r="E1597" s="27"/>
      <c r="F1597" s="31"/>
      <c r="G1597" s="27"/>
      <c r="H1597" s="30" t="s">
        <v>61</v>
      </c>
      <c r="I1597" s="31" t="n">
        <v>2.27</v>
      </c>
      <c r="J1597" s="30" t="s">
        <v>1697</v>
      </c>
    </row>
    <row r="1598" customFormat="false" ht="12.75" hidden="false" customHeight="false" outlineLevel="0" collapsed="false">
      <c r="A1598" s="1" t="s">
        <v>1728</v>
      </c>
      <c r="C1598" s="27" t="s">
        <v>1733</v>
      </c>
      <c r="D1598" s="27" t="s">
        <v>13</v>
      </c>
      <c r="E1598" s="27"/>
      <c r="F1598" s="31"/>
      <c r="G1598" s="27"/>
      <c r="H1598" s="30" t="s">
        <v>61</v>
      </c>
      <c r="I1598" s="31" t="n">
        <v>1.49</v>
      </c>
      <c r="J1598" s="30" t="s">
        <v>1697</v>
      </c>
    </row>
    <row r="1599" customFormat="false" ht="12.75" hidden="false" customHeight="false" outlineLevel="0" collapsed="false">
      <c r="A1599" s="1" t="s">
        <v>1728</v>
      </c>
      <c r="C1599" s="27" t="s">
        <v>1734</v>
      </c>
      <c r="D1599" s="27" t="s">
        <v>13</v>
      </c>
      <c r="E1599" s="27"/>
      <c r="F1599" s="31"/>
      <c r="G1599" s="27"/>
      <c r="H1599" s="30" t="s">
        <v>168</v>
      </c>
      <c r="I1599" s="31" t="n">
        <v>1.82</v>
      </c>
      <c r="J1599" s="30" t="s">
        <v>1697</v>
      </c>
    </row>
    <row r="1600" customFormat="false" ht="12.75" hidden="false" customHeight="false" outlineLevel="0" collapsed="false">
      <c r="A1600" s="1" t="s">
        <v>1735</v>
      </c>
      <c r="C1600" s="27" t="s">
        <v>1736</v>
      </c>
      <c r="D1600" s="27" t="s">
        <v>13</v>
      </c>
      <c r="E1600" s="27"/>
      <c r="F1600" s="31"/>
      <c r="G1600" s="27"/>
      <c r="H1600" s="30" t="s">
        <v>61</v>
      </c>
      <c r="I1600" s="31" t="n">
        <v>1.67</v>
      </c>
      <c r="J1600" s="30" t="s">
        <v>1697</v>
      </c>
    </row>
    <row r="1601" customFormat="false" ht="12.75" hidden="false" customHeight="false" outlineLevel="0" collapsed="false">
      <c r="A1601" s="1" t="s">
        <v>1735</v>
      </c>
      <c r="C1601" s="27" t="s">
        <v>1737</v>
      </c>
      <c r="D1601" s="27" t="s">
        <v>18</v>
      </c>
      <c r="E1601" s="27"/>
      <c r="F1601" s="31"/>
      <c r="G1601" s="27"/>
      <c r="H1601" s="30" t="s">
        <v>61</v>
      </c>
      <c r="I1601" s="31" t="n">
        <v>0.55</v>
      </c>
      <c r="J1601" s="30" t="s">
        <v>1697</v>
      </c>
    </row>
    <row r="1602" customFormat="false" ht="12.75" hidden="false" customHeight="false" outlineLevel="0" collapsed="false">
      <c r="A1602" s="1" t="s">
        <v>1735</v>
      </c>
      <c r="C1602" s="27" t="s">
        <v>1738</v>
      </c>
      <c r="D1602" s="27" t="s">
        <v>13</v>
      </c>
      <c r="E1602" s="27"/>
      <c r="F1602" s="31"/>
      <c r="G1602" s="27"/>
      <c r="H1602" s="30" t="s">
        <v>61</v>
      </c>
      <c r="I1602" s="31" t="n">
        <v>1.59</v>
      </c>
      <c r="J1602" s="30" t="s">
        <v>1697</v>
      </c>
    </row>
    <row r="1603" customFormat="false" ht="12.75" hidden="false" customHeight="false" outlineLevel="0" collapsed="false">
      <c r="A1603" s="1" t="s">
        <v>1735</v>
      </c>
      <c r="C1603" s="27" t="s">
        <v>1739</v>
      </c>
      <c r="D1603" s="27" t="s">
        <v>26</v>
      </c>
      <c r="E1603" s="27"/>
      <c r="F1603" s="31"/>
      <c r="G1603" s="27"/>
      <c r="H1603" s="30" t="s">
        <v>168</v>
      </c>
      <c r="I1603" s="31" t="n">
        <v>0.55</v>
      </c>
      <c r="J1603" s="30" t="s">
        <v>1697</v>
      </c>
    </row>
    <row r="1604" customFormat="false" ht="12.75" hidden="false" customHeight="false" outlineLevel="0" collapsed="false">
      <c r="A1604" s="1" t="s">
        <v>1735</v>
      </c>
      <c r="C1604" s="27" t="s">
        <v>1740</v>
      </c>
      <c r="D1604" s="27" t="s">
        <v>13</v>
      </c>
      <c r="E1604" s="27"/>
      <c r="F1604" s="31"/>
      <c r="G1604" s="27"/>
      <c r="H1604" s="30" t="s">
        <v>168</v>
      </c>
      <c r="I1604" s="31" t="n">
        <v>1.29</v>
      </c>
      <c r="J1604" s="30" t="s">
        <v>1697</v>
      </c>
    </row>
    <row r="1605" customFormat="false" ht="12.75" hidden="false" customHeight="false" outlineLevel="0" collapsed="false">
      <c r="A1605" s="1" t="s">
        <v>1735</v>
      </c>
      <c r="C1605" s="27" t="s">
        <v>1741</v>
      </c>
      <c r="D1605" s="27" t="s">
        <v>390</v>
      </c>
      <c r="E1605" s="27"/>
      <c r="F1605" s="31"/>
      <c r="G1605" s="27"/>
      <c r="H1605" s="30" t="s">
        <v>168</v>
      </c>
      <c r="I1605" s="31" t="n">
        <v>0.54</v>
      </c>
      <c r="J1605" s="30" t="s">
        <v>1697</v>
      </c>
    </row>
    <row r="1606" customFormat="false" ht="12.75" hidden="false" customHeight="false" outlineLevel="0" collapsed="false">
      <c r="A1606" s="1" t="s">
        <v>1735</v>
      </c>
      <c r="C1606" s="27" t="s">
        <v>1742</v>
      </c>
      <c r="D1606" s="27" t="s">
        <v>49</v>
      </c>
      <c r="E1606" s="27"/>
      <c r="F1606" s="31"/>
      <c r="G1606" s="27"/>
      <c r="H1606" s="30" t="s">
        <v>168</v>
      </c>
      <c r="I1606" s="31" t="n">
        <v>0.54</v>
      </c>
      <c r="J1606" s="30" t="s">
        <v>1697</v>
      </c>
    </row>
    <row r="1607" customFormat="false" ht="12.75" hidden="false" customHeight="false" outlineLevel="0" collapsed="false">
      <c r="A1607" s="1" t="s">
        <v>1735</v>
      </c>
      <c r="C1607" s="27" t="s">
        <v>1743</v>
      </c>
      <c r="D1607" s="27" t="s">
        <v>16</v>
      </c>
      <c r="E1607" s="27"/>
      <c r="F1607" s="31"/>
      <c r="G1607" s="27"/>
      <c r="H1607" s="30" t="s">
        <v>168</v>
      </c>
      <c r="I1607" s="31" t="n">
        <v>0.55</v>
      </c>
      <c r="J1607" s="30" t="s">
        <v>1697</v>
      </c>
    </row>
    <row r="1608" customFormat="false" ht="12.75" hidden="false" customHeight="false" outlineLevel="0" collapsed="false">
      <c r="A1608" s="1" t="s">
        <v>1735</v>
      </c>
      <c r="C1608" s="27" t="s">
        <v>1744</v>
      </c>
      <c r="D1608" s="27" t="s">
        <v>24</v>
      </c>
      <c r="E1608" s="27"/>
      <c r="F1608" s="31"/>
      <c r="G1608" s="27"/>
      <c r="H1608" s="30" t="s">
        <v>168</v>
      </c>
      <c r="I1608" s="31" t="n">
        <v>0.55</v>
      </c>
      <c r="J1608" s="30" t="s">
        <v>1697</v>
      </c>
    </row>
    <row r="1609" customFormat="false" ht="12.75" hidden="false" customHeight="false" outlineLevel="0" collapsed="false">
      <c r="A1609" s="1" t="s">
        <v>1735</v>
      </c>
      <c r="C1609" s="27" t="s">
        <v>1745</v>
      </c>
      <c r="D1609" s="27" t="s">
        <v>13</v>
      </c>
      <c r="E1609" s="27"/>
      <c r="F1609" s="31"/>
      <c r="G1609" s="27"/>
      <c r="H1609" s="30" t="s">
        <v>168</v>
      </c>
      <c r="I1609" s="31" t="n">
        <v>0.55</v>
      </c>
      <c r="J1609" s="30" t="s">
        <v>1697</v>
      </c>
    </row>
    <row r="1610" customFormat="false" ht="12.75" hidden="false" customHeight="false" outlineLevel="0" collapsed="false">
      <c r="A1610" s="1" t="s">
        <v>1735</v>
      </c>
      <c r="C1610" s="27" t="s">
        <v>1746</v>
      </c>
      <c r="D1610" s="27" t="s">
        <v>20</v>
      </c>
      <c r="E1610" s="27"/>
      <c r="F1610" s="31"/>
      <c r="G1610" s="27"/>
      <c r="H1610" s="30" t="s">
        <v>168</v>
      </c>
      <c r="I1610" s="31" t="n">
        <v>0.52</v>
      </c>
      <c r="J1610" s="30" t="s">
        <v>1697</v>
      </c>
    </row>
    <row r="1611" customFormat="false" ht="12.75" hidden="false" customHeight="false" outlineLevel="0" collapsed="false">
      <c r="A1611" s="1" t="s">
        <v>1735</v>
      </c>
      <c r="C1611" s="27" t="s">
        <v>1737</v>
      </c>
      <c r="D1611" s="27" t="s">
        <v>22</v>
      </c>
      <c r="E1611" s="27"/>
      <c r="F1611" s="31"/>
      <c r="G1611" s="27"/>
      <c r="H1611" s="30" t="s">
        <v>168</v>
      </c>
      <c r="I1611" s="31" t="n">
        <v>0.55</v>
      </c>
      <c r="J1611" s="30" t="s">
        <v>1697</v>
      </c>
    </row>
    <row r="1612" customFormat="false" ht="12.75" hidden="false" customHeight="false" outlineLevel="0" collapsed="false">
      <c r="A1612" s="1" t="s">
        <v>1735</v>
      </c>
      <c r="C1612" s="27" t="s">
        <v>1747</v>
      </c>
      <c r="D1612" s="27" t="s">
        <v>51</v>
      </c>
      <c r="E1612" s="27"/>
      <c r="F1612" s="31"/>
      <c r="G1612" s="27"/>
      <c r="H1612" s="30" t="s">
        <v>168</v>
      </c>
      <c r="I1612" s="31" t="n">
        <v>0.55</v>
      </c>
      <c r="J1612" s="30" t="s">
        <v>1697</v>
      </c>
    </row>
    <row r="1613" customFormat="false" ht="12.75" hidden="false" customHeight="false" outlineLevel="0" collapsed="false">
      <c r="A1613" s="1" t="s">
        <v>1735</v>
      </c>
      <c r="C1613" s="27" t="s">
        <v>1748</v>
      </c>
      <c r="D1613" s="27" t="s">
        <v>13</v>
      </c>
      <c r="E1613" s="27"/>
      <c r="F1613" s="31"/>
      <c r="G1613" s="27"/>
      <c r="H1613" s="30" t="s">
        <v>168</v>
      </c>
      <c r="I1613" s="31" t="n">
        <v>1.19</v>
      </c>
      <c r="J1613" s="30" t="s">
        <v>1697</v>
      </c>
    </row>
    <row r="1614" customFormat="false" ht="12.75" hidden="false" customHeight="false" outlineLevel="0" collapsed="false">
      <c r="I1614" s="3"/>
    </row>
    <row r="1615" customFormat="false" ht="31.5" hidden="false" customHeight="false" outlineLevel="0" collapsed="false">
      <c r="C1615" s="52" t="s">
        <v>1749</v>
      </c>
      <c r="D1615" s="11" t="s">
        <v>1</v>
      </c>
      <c r="I1615" s="3"/>
    </row>
    <row r="1616" customFormat="false" ht="12.75" hidden="false" customHeight="false" outlineLevel="0" collapsed="false">
      <c r="A1616" s="1" t="s">
        <v>1750</v>
      </c>
      <c r="C1616" s="27" t="s">
        <v>1751</v>
      </c>
      <c r="D1616" s="27" t="s">
        <v>13</v>
      </c>
      <c r="E1616" s="27"/>
      <c r="F1616" s="31"/>
      <c r="G1616" s="27"/>
      <c r="H1616" s="30" t="s">
        <v>61</v>
      </c>
      <c r="I1616" s="31" t="n">
        <v>4.19</v>
      </c>
      <c r="J1616" s="30" t="s">
        <v>1697</v>
      </c>
    </row>
    <row r="1617" customFormat="false" ht="12.75" hidden="false" customHeight="false" outlineLevel="0" collapsed="false">
      <c r="A1617" s="1" t="s">
        <v>1750</v>
      </c>
      <c r="C1617" s="27" t="s">
        <v>1752</v>
      </c>
      <c r="D1617" s="27" t="s">
        <v>77</v>
      </c>
      <c r="E1617" s="27"/>
      <c r="F1617" s="31"/>
      <c r="G1617" s="27"/>
      <c r="H1617" s="30" t="s">
        <v>61</v>
      </c>
      <c r="I1617" s="31" t="n">
        <v>1.99</v>
      </c>
      <c r="J1617" s="30" t="s">
        <v>1697</v>
      </c>
    </row>
    <row r="1618" customFormat="false" ht="12.75" hidden="false" customHeight="false" outlineLevel="0" collapsed="false">
      <c r="A1618" s="1" t="s">
        <v>1750</v>
      </c>
      <c r="C1618" s="27" t="s">
        <v>1753</v>
      </c>
      <c r="D1618" s="27" t="s">
        <v>13</v>
      </c>
      <c r="E1618" s="27"/>
      <c r="F1618" s="31"/>
      <c r="G1618" s="27"/>
      <c r="H1618" s="30" t="s">
        <v>61</v>
      </c>
      <c r="I1618" s="31" t="n">
        <v>2.12</v>
      </c>
      <c r="J1618" s="30" t="s">
        <v>1697</v>
      </c>
    </row>
    <row r="1619" customFormat="false" ht="12.75" hidden="false" customHeight="false" outlineLevel="0" collapsed="false">
      <c r="A1619" s="1" t="s">
        <v>1750</v>
      </c>
      <c r="C1619" s="27" t="s">
        <v>1754</v>
      </c>
      <c r="D1619" s="27" t="s">
        <v>13</v>
      </c>
      <c r="E1619" s="27"/>
      <c r="F1619" s="31"/>
      <c r="G1619" s="27"/>
      <c r="H1619" s="30" t="s">
        <v>61</v>
      </c>
      <c r="I1619" s="31" t="n">
        <v>3.44</v>
      </c>
      <c r="J1619" s="30" t="s">
        <v>1697</v>
      </c>
    </row>
    <row r="1620" customFormat="false" ht="12.75" hidden="false" customHeight="false" outlineLevel="0" collapsed="false">
      <c r="A1620" s="1" t="s">
        <v>1750</v>
      </c>
      <c r="C1620" s="27" t="s">
        <v>1755</v>
      </c>
      <c r="D1620" s="27" t="s">
        <v>88</v>
      </c>
      <c r="E1620" s="27"/>
      <c r="F1620" s="31"/>
      <c r="G1620" s="27"/>
      <c r="H1620" s="30" t="s">
        <v>61</v>
      </c>
      <c r="I1620" s="31" t="n">
        <v>2.38</v>
      </c>
      <c r="J1620" s="30" t="s">
        <v>1697</v>
      </c>
    </row>
    <row r="1621" customFormat="false" ht="12.75" hidden="false" customHeight="false" outlineLevel="0" collapsed="false">
      <c r="A1621" s="1" t="s">
        <v>1750</v>
      </c>
      <c r="C1621" s="27" t="s">
        <v>1756</v>
      </c>
      <c r="D1621" s="27" t="s">
        <v>20</v>
      </c>
      <c r="E1621" s="27"/>
      <c r="F1621" s="31"/>
      <c r="G1621" s="27"/>
      <c r="H1621" s="30" t="s">
        <v>61</v>
      </c>
      <c r="I1621" s="31" t="n">
        <v>1.11</v>
      </c>
      <c r="J1621" s="30" t="s">
        <v>1697</v>
      </c>
    </row>
    <row r="1622" customFormat="false" ht="12.75" hidden="false" customHeight="false" outlineLevel="0" collapsed="false">
      <c r="A1622" s="1" t="s">
        <v>1750</v>
      </c>
      <c r="C1622" s="27" t="s">
        <v>1757</v>
      </c>
      <c r="D1622" s="27" t="s">
        <v>13</v>
      </c>
      <c r="E1622" s="27"/>
      <c r="F1622" s="31"/>
      <c r="G1622" s="27"/>
      <c r="H1622" s="30" t="s">
        <v>61</v>
      </c>
      <c r="I1622" s="31" t="n">
        <v>1.99</v>
      </c>
      <c r="J1622" s="30" t="s">
        <v>1697</v>
      </c>
    </row>
    <row r="1623" customFormat="false" ht="12.75" hidden="false" customHeight="false" outlineLevel="0" collapsed="false">
      <c r="A1623" s="1" t="s">
        <v>1750</v>
      </c>
      <c r="C1623" s="27" t="s">
        <v>1758</v>
      </c>
      <c r="D1623" s="27" t="s">
        <v>51</v>
      </c>
      <c r="E1623" s="27"/>
      <c r="F1623" s="31"/>
      <c r="G1623" s="27"/>
      <c r="H1623" s="30" t="s">
        <v>61</v>
      </c>
      <c r="I1623" s="31" t="n">
        <v>1.59</v>
      </c>
      <c r="J1623" s="30" t="s">
        <v>1697</v>
      </c>
    </row>
    <row r="1624" customFormat="false" ht="12.75" hidden="false" customHeight="false" outlineLevel="0" collapsed="false">
      <c r="A1624" s="1" t="s">
        <v>1750</v>
      </c>
      <c r="C1624" s="27" t="s">
        <v>1759</v>
      </c>
      <c r="D1624" s="27" t="s">
        <v>13</v>
      </c>
      <c r="E1624" s="27"/>
      <c r="F1624" s="31"/>
      <c r="G1624" s="27"/>
      <c r="H1624" s="30" t="s">
        <v>61</v>
      </c>
      <c r="I1624" s="31" t="n">
        <v>1.99</v>
      </c>
      <c r="J1624" s="30" t="s">
        <v>1697</v>
      </c>
    </row>
    <row r="1625" customFormat="false" ht="12.75" hidden="false" customHeight="false" outlineLevel="0" collapsed="false">
      <c r="A1625" s="1" t="s">
        <v>1750</v>
      </c>
      <c r="C1625" s="27" t="s">
        <v>1760</v>
      </c>
      <c r="D1625" s="27" t="s">
        <v>24</v>
      </c>
      <c r="E1625" s="27"/>
      <c r="F1625" s="31"/>
      <c r="G1625" s="27"/>
      <c r="H1625" s="30" t="s">
        <v>61</v>
      </c>
      <c r="I1625" s="31" t="n">
        <v>1.19</v>
      </c>
      <c r="J1625" s="30" t="s">
        <v>1697</v>
      </c>
    </row>
    <row r="1626" customFormat="false" ht="12.75" hidden="false" customHeight="false" outlineLevel="0" collapsed="false">
      <c r="A1626" s="1" t="s">
        <v>1750</v>
      </c>
      <c r="C1626" s="27" t="s">
        <v>1761</v>
      </c>
      <c r="D1626" s="27" t="s">
        <v>13</v>
      </c>
      <c r="E1626" s="27"/>
      <c r="F1626" s="31"/>
      <c r="G1626" s="27"/>
      <c r="H1626" s="30" t="s">
        <v>168</v>
      </c>
      <c r="I1626" s="31" t="n">
        <v>4.77</v>
      </c>
      <c r="J1626" s="30" t="s">
        <v>1697</v>
      </c>
    </row>
    <row r="1627" customFormat="false" ht="12.75" hidden="false" customHeight="false" outlineLevel="0" collapsed="false">
      <c r="A1627" s="1" t="s">
        <v>1750</v>
      </c>
      <c r="C1627" s="27" t="s">
        <v>1762</v>
      </c>
      <c r="D1627" s="27" t="s">
        <v>13</v>
      </c>
      <c r="E1627" s="27"/>
      <c r="F1627" s="31"/>
      <c r="G1627" s="27"/>
      <c r="H1627" s="30" t="s">
        <v>168</v>
      </c>
      <c r="I1627" s="31" t="n">
        <v>3.62</v>
      </c>
      <c r="J1627" s="30" t="s">
        <v>1697</v>
      </c>
    </row>
    <row r="1628" customFormat="false" ht="12.75" hidden="false" customHeight="false" outlineLevel="0" collapsed="false">
      <c r="A1628" s="1" t="s">
        <v>1750</v>
      </c>
      <c r="C1628" s="27" t="s">
        <v>1763</v>
      </c>
      <c r="D1628" s="27" t="s">
        <v>13</v>
      </c>
      <c r="E1628" s="27"/>
      <c r="F1628" s="31"/>
      <c r="G1628" s="27"/>
      <c r="H1628" s="30" t="s">
        <v>168</v>
      </c>
      <c r="I1628" s="31" t="n">
        <v>1.69</v>
      </c>
      <c r="J1628" s="30" t="s">
        <v>1697</v>
      </c>
    </row>
    <row r="1629" customFormat="false" ht="12.75" hidden="false" customHeight="false" outlineLevel="0" collapsed="false">
      <c r="A1629" s="1" t="s">
        <v>1764</v>
      </c>
      <c r="C1629" s="27" t="s">
        <v>1765</v>
      </c>
      <c r="D1629" s="27" t="s">
        <v>49</v>
      </c>
      <c r="E1629" s="27"/>
      <c r="F1629" s="31"/>
      <c r="G1629" s="27"/>
      <c r="H1629" s="30" t="s">
        <v>61</v>
      </c>
      <c r="I1629" s="31" t="n">
        <v>1.29</v>
      </c>
      <c r="J1629" s="30" t="s">
        <v>1697</v>
      </c>
    </row>
    <row r="1630" customFormat="false" ht="12.75" hidden="false" customHeight="false" outlineLevel="0" collapsed="false">
      <c r="A1630" s="1" t="s">
        <v>1764</v>
      </c>
      <c r="C1630" s="27" t="s">
        <v>1766</v>
      </c>
      <c r="D1630" s="27" t="s">
        <v>13</v>
      </c>
      <c r="E1630" s="27"/>
      <c r="F1630" s="31"/>
      <c r="G1630" s="27"/>
      <c r="H1630" s="30" t="s">
        <v>168</v>
      </c>
      <c r="I1630" s="31" t="n">
        <v>1.99</v>
      </c>
      <c r="J1630" s="30" t="s">
        <v>1697</v>
      </c>
    </row>
    <row r="1632" customFormat="false" ht="18" hidden="false" customHeight="false" outlineLevel="0" collapsed="false">
      <c r="C1632" s="52" t="s">
        <v>1767</v>
      </c>
      <c r="D1632" s="11" t="s">
        <v>1</v>
      </c>
      <c r="I1632" s="3"/>
    </row>
    <row r="1633" customFormat="false" ht="12.75" hidden="false" customHeight="false" outlineLevel="0" collapsed="false">
      <c r="A1633" s="1" t="s">
        <v>1768</v>
      </c>
      <c r="C1633" s="27" t="s">
        <v>1769</v>
      </c>
      <c r="D1633" s="27" t="s">
        <v>13</v>
      </c>
      <c r="E1633" s="27"/>
      <c r="F1633" s="31"/>
      <c r="G1633" s="27"/>
      <c r="H1633" s="30" t="s">
        <v>61</v>
      </c>
      <c r="I1633" s="31" t="n">
        <v>2.95</v>
      </c>
      <c r="J1633" s="30" t="s">
        <v>230</v>
      </c>
    </row>
    <row r="1634" customFormat="false" ht="12.75" hidden="false" customHeight="false" outlineLevel="0" collapsed="false">
      <c r="A1634" s="1" t="s">
        <v>1768</v>
      </c>
      <c r="C1634" s="27" t="s">
        <v>1770</v>
      </c>
      <c r="D1634" s="27" t="s">
        <v>13</v>
      </c>
      <c r="E1634" s="27"/>
      <c r="F1634" s="31"/>
      <c r="G1634" s="27"/>
      <c r="H1634" s="30" t="s">
        <v>61</v>
      </c>
      <c r="I1634" s="31" t="n">
        <v>5.27</v>
      </c>
      <c r="J1634" s="30" t="s">
        <v>1599</v>
      </c>
    </row>
    <row r="1635" customFormat="false" ht="12.75" hidden="false" customHeight="false" outlineLevel="0" collapsed="false">
      <c r="A1635" s="1" t="s">
        <v>1768</v>
      </c>
      <c r="C1635" s="27" t="s">
        <v>1771</v>
      </c>
      <c r="D1635" s="27" t="s">
        <v>13</v>
      </c>
      <c r="E1635" s="27"/>
      <c r="F1635" s="31"/>
      <c r="G1635" s="27"/>
      <c r="H1635" s="30" t="s">
        <v>61</v>
      </c>
      <c r="I1635" s="31" t="n">
        <v>6.65</v>
      </c>
      <c r="J1635" s="30" t="s">
        <v>1599</v>
      </c>
    </row>
    <row r="1636" customFormat="false" ht="12.75" hidden="false" customHeight="false" outlineLevel="0" collapsed="false">
      <c r="A1636" s="1" t="s">
        <v>1768</v>
      </c>
      <c r="C1636" s="27" t="s">
        <v>1772</v>
      </c>
      <c r="D1636" s="27" t="s">
        <v>13</v>
      </c>
      <c r="E1636" s="27"/>
      <c r="F1636" s="31"/>
      <c r="G1636" s="27"/>
      <c r="H1636" s="30" t="s">
        <v>61</v>
      </c>
      <c r="I1636" s="31" t="n">
        <v>23.97</v>
      </c>
      <c r="J1636" s="30" t="s">
        <v>1599</v>
      </c>
    </row>
    <row r="1637" customFormat="false" ht="12.75" hidden="false" customHeight="false" outlineLevel="0" collapsed="false">
      <c r="A1637" s="1" t="s">
        <v>1773</v>
      </c>
      <c r="C1637" s="27" t="s">
        <v>1774</v>
      </c>
      <c r="D1637" s="27" t="s">
        <v>193</v>
      </c>
      <c r="E1637" s="27"/>
      <c r="F1637" s="31"/>
      <c r="G1637" s="27"/>
      <c r="H1637" s="30" t="s">
        <v>61</v>
      </c>
      <c r="I1637" s="31" t="n">
        <v>1.99</v>
      </c>
      <c r="J1637" s="30" t="s">
        <v>1599</v>
      </c>
    </row>
    <row r="1638" customFormat="false" ht="12.75" hidden="false" customHeight="false" outlineLevel="0" collapsed="false">
      <c r="A1638" s="1" t="s">
        <v>1773</v>
      </c>
      <c r="C1638" s="27" t="s">
        <v>1775</v>
      </c>
      <c r="D1638" s="27" t="s">
        <v>88</v>
      </c>
      <c r="E1638" s="27"/>
      <c r="F1638" s="31"/>
      <c r="G1638" s="27"/>
      <c r="H1638" s="30" t="s">
        <v>61</v>
      </c>
      <c r="I1638" s="31" t="n">
        <v>0.76</v>
      </c>
      <c r="J1638" s="30" t="s">
        <v>1599</v>
      </c>
    </row>
    <row r="1639" customFormat="false" ht="12.75" hidden="false" customHeight="false" outlineLevel="0" collapsed="false">
      <c r="A1639" s="1" t="s">
        <v>1773</v>
      </c>
      <c r="C1639" s="27" t="s">
        <v>1776</v>
      </c>
      <c r="D1639" s="27" t="s">
        <v>20</v>
      </c>
      <c r="E1639" s="27"/>
      <c r="F1639" s="31"/>
      <c r="G1639" s="27"/>
      <c r="H1639" s="30" t="s">
        <v>61</v>
      </c>
      <c r="I1639" s="31" t="n">
        <v>0.76</v>
      </c>
      <c r="J1639" s="30" t="s">
        <v>1599</v>
      </c>
    </row>
    <row r="1640" customFormat="false" ht="12.75" hidden="false" customHeight="false" outlineLevel="0" collapsed="false">
      <c r="A1640" s="1" t="s">
        <v>1773</v>
      </c>
      <c r="C1640" s="27" t="s">
        <v>1777</v>
      </c>
      <c r="D1640" s="27" t="s">
        <v>49</v>
      </c>
      <c r="E1640" s="27"/>
      <c r="F1640" s="31"/>
      <c r="G1640" s="27"/>
      <c r="H1640" s="30" t="s">
        <v>61</v>
      </c>
      <c r="I1640" s="31" t="n">
        <v>0.76</v>
      </c>
      <c r="J1640" s="30" t="s">
        <v>1599</v>
      </c>
    </row>
    <row r="1641" customFormat="false" ht="12.75" hidden="false" customHeight="false" outlineLevel="0" collapsed="false">
      <c r="A1641" s="1" t="s">
        <v>1773</v>
      </c>
      <c r="C1641" s="27" t="s">
        <v>1778</v>
      </c>
      <c r="D1641" s="27" t="s">
        <v>16</v>
      </c>
      <c r="E1641" s="27"/>
      <c r="F1641" s="31"/>
      <c r="G1641" s="27"/>
      <c r="H1641" s="30" t="s">
        <v>61</v>
      </c>
      <c r="I1641" s="31" t="n">
        <v>1</v>
      </c>
      <c r="J1641" s="30" t="s">
        <v>1599</v>
      </c>
    </row>
    <row r="1642" customFormat="false" ht="12.75" hidden="false" customHeight="false" outlineLevel="0" collapsed="false">
      <c r="A1642" s="1" t="s">
        <v>1773</v>
      </c>
      <c r="C1642" s="27" t="s">
        <v>1779</v>
      </c>
      <c r="D1642" s="27" t="s">
        <v>79</v>
      </c>
      <c r="E1642" s="27"/>
      <c r="F1642" s="31"/>
      <c r="G1642" s="27"/>
      <c r="H1642" s="30" t="s">
        <v>61</v>
      </c>
      <c r="I1642" s="31" t="n">
        <v>0.99</v>
      </c>
      <c r="J1642" s="30" t="s">
        <v>1599</v>
      </c>
    </row>
    <row r="1643" customFormat="false" ht="12.75" hidden="false" customHeight="false" outlineLevel="0" collapsed="false">
      <c r="A1643" s="1" t="s">
        <v>1773</v>
      </c>
      <c r="C1643" s="27" t="s">
        <v>1780</v>
      </c>
      <c r="D1643" s="27" t="s">
        <v>13</v>
      </c>
      <c r="E1643" s="27"/>
      <c r="F1643" s="31"/>
      <c r="G1643" s="27"/>
      <c r="H1643" s="30" t="s">
        <v>61</v>
      </c>
      <c r="I1643" s="31" t="n">
        <v>6.6</v>
      </c>
      <c r="J1643" s="30" t="s">
        <v>1599</v>
      </c>
    </row>
    <row r="1644" customFormat="false" ht="12.75" hidden="false" customHeight="false" outlineLevel="0" collapsed="false">
      <c r="A1644" s="1" t="s">
        <v>1773</v>
      </c>
      <c r="C1644" s="27" t="s">
        <v>1781</v>
      </c>
      <c r="D1644" s="27" t="s">
        <v>26</v>
      </c>
      <c r="E1644" s="27"/>
      <c r="F1644" s="31"/>
      <c r="G1644" s="27"/>
      <c r="H1644" s="30" t="s">
        <v>61</v>
      </c>
      <c r="I1644" s="31" t="n">
        <v>0.76</v>
      </c>
      <c r="J1644" s="30" t="s">
        <v>1599</v>
      </c>
    </row>
    <row r="1645" customFormat="false" ht="12.75" hidden="false" customHeight="false" outlineLevel="0" collapsed="false">
      <c r="A1645" s="1" t="s">
        <v>1773</v>
      </c>
      <c r="C1645" s="27" t="s">
        <v>1782</v>
      </c>
      <c r="D1645" s="27" t="s">
        <v>51</v>
      </c>
      <c r="E1645" s="27"/>
      <c r="F1645" s="31"/>
      <c r="G1645" s="27"/>
      <c r="H1645" s="30" t="s">
        <v>61</v>
      </c>
      <c r="I1645" s="31" t="n">
        <v>0.76</v>
      </c>
      <c r="J1645" s="30" t="s">
        <v>1599</v>
      </c>
    </row>
    <row r="1646" customFormat="false" ht="12.75" hidden="false" customHeight="false" outlineLevel="0" collapsed="false">
      <c r="A1646" s="1" t="s">
        <v>1773</v>
      </c>
      <c r="C1646" s="27" t="s">
        <v>1783</v>
      </c>
      <c r="D1646" s="27" t="s">
        <v>13</v>
      </c>
      <c r="E1646" s="27"/>
      <c r="F1646" s="31"/>
      <c r="G1646" s="27"/>
      <c r="H1646" s="30" t="s">
        <v>168</v>
      </c>
      <c r="I1646" s="31" t="n">
        <v>2.39</v>
      </c>
      <c r="J1646" s="30" t="s">
        <v>1599</v>
      </c>
    </row>
    <row r="1648" customFormat="false" ht="18" hidden="false" customHeight="false" outlineLevel="0" collapsed="false">
      <c r="C1648" s="15" t="s">
        <v>1784</v>
      </c>
      <c r="D1648" s="11" t="s">
        <v>1</v>
      </c>
      <c r="I1648" s="3"/>
    </row>
    <row r="1649" customFormat="false" ht="12.75" hidden="false" customHeight="false" outlineLevel="0" collapsed="false">
      <c r="A1649" s="1" t="s">
        <v>1785</v>
      </c>
      <c r="C1649" s="27" t="s">
        <v>1786</v>
      </c>
      <c r="D1649" s="27" t="s">
        <v>13</v>
      </c>
      <c r="E1649" s="27"/>
      <c r="F1649" s="31"/>
      <c r="G1649" s="27"/>
      <c r="H1649" s="30" t="s">
        <v>168</v>
      </c>
      <c r="I1649" s="31" t="n">
        <v>8.49</v>
      </c>
      <c r="J1649" s="30" t="s">
        <v>1787</v>
      </c>
    </row>
    <row r="1650" customFormat="false" ht="12.75" hidden="false" customHeight="false" outlineLevel="0" collapsed="false">
      <c r="I1650" s="3"/>
    </row>
    <row r="1651" customFormat="false" ht="18" hidden="false" customHeight="false" outlineLevel="0" collapsed="false">
      <c r="C1651" s="15" t="s">
        <v>1788</v>
      </c>
      <c r="D1651" s="11" t="s">
        <v>1</v>
      </c>
      <c r="I1651" s="3"/>
    </row>
    <row r="1652" customFormat="false" ht="12.75" hidden="false" customHeight="false" outlineLevel="0" collapsed="false">
      <c r="A1652" s="1" t="s">
        <v>1789</v>
      </c>
      <c r="C1652" s="27" t="s">
        <v>1790</v>
      </c>
      <c r="D1652" s="27" t="s">
        <v>13</v>
      </c>
      <c r="E1652" s="27"/>
      <c r="F1652" s="31"/>
      <c r="G1652" s="27"/>
      <c r="H1652" s="30" t="s">
        <v>61</v>
      </c>
      <c r="I1652" s="31" t="n">
        <v>1.98</v>
      </c>
      <c r="J1652" s="30" t="s">
        <v>1787</v>
      </c>
    </row>
    <row r="1653" customFormat="false" ht="12.75" hidden="false" customHeight="false" outlineLevel="0" collapsed="false">
      <c r="A1653" s="1" t="s">
        <v>1789</v>
      </c>
      <c r="C1653" s="27" t="s">
        <v>1791</v>
      </c>
      <c r="D1653" s="27" t="s">
        <v>70</v>
      </c>
      <c r="E1653" s="27"/>
      <c r="F1653" s="31"/>
      <c r="G1653" s="27"/>
      <c r="H1653" s="30" t="s">
        <v>168</v>
      </c>
      <c r="I1653" s="31" t="n">
        <v>0.89</v>
      </c>
      <c r="J1653" s="30" t="s">
        <v>1787</v>
      </c>
    </row>
    <row r="1654" customFormat="false" ht="12.75" hidden="false" customHeight="false" outlineLevel="0" collapsed="false">
      <c r="A1654" s="1" t="s">
        <v>1789</v>
      </c>
      <c r="C1654" s="27" t="s">
        <v>1792</v>
      </c>
      <c r="D1654" s="27" t="s">
        <v>20</v>
      </c>
      <c r="E1654" s="27"/>
      <c r="F1654" s="31"/>
      <c r="G1654" s="27"/>
      <c r="H1654" s="30" t="s">
        <v>168</v>
      </c>
      <c r="I1654" s="31" t="n">
        <v>0.89</v>
      </c>
      <c r="J1654" s="30" t="s">
        <v>1787</v>
      </c>
    </row>
    <row r="1655" customFormat="false" ht="12.75" hidden="false" customHeight="false" outlineLevel="0" collapsed="false">
      <c r="A1655" s="1" t="s">
        <v>1793</v>
      </c>
      <c r="C1655" s="27" t="s">
        <v>1794</v>
      </c>
      <c r="D1655" s="27" t="s">
        <v>13</v>
      </c>
      <c r="E1655" s="27"/>
      <c r="F1655" s="31"/>
      <c r="G1655" s="27"/>
      <c r="H1655" s="30" t="s">
        <v>61</v>
      </c>
      <c r="I1655" s="31" t="n">
        <v>1.98</v>
      </c>
      <c r="J1655" s="30" t="s">
        <v>1787</v>
      </c>
    </row>
    <row r="1656" customFormat="false" ht="12.75" hidden="false" customHeight="false" outlineLevel="0" collapsed="false">
      <c r="A1656" s="1" t="s">
        <v>1793</v>
      </c>
      <c r="C1656" s="27" t="s">
        <v>1795</v>
      </c>
      <c r="D1656" s="27" t="s">
        <v>13</v>
      </c>
      <c r="E1656" s="27"/>
      <c r="F1656" s="31"/>
      <c r="G1656" s="27"/>
      <c r="H1656" s="30" t="s">
        <v>61</v>
      </c>
      <c r="I1656" s="31" t="n">
        <v>3.98</v>
      </c>
      <c r="J1656" s="30" t="s">
        <v>1787</v>
      </c>
    </row>
    <row r="1657" customFormat="false" ht="12.75" hidden="false" customHeight="false" outlineLevel="0" collapsed="false">
      <c r="A1657" s="1" t="s">
        <v>1793</v>
      </c>
      <c r="C1657" s="27" t="s">
        <v>1796</v>
      </c>
      <c r="D1657" s="27" t="s">
        <v>16</v>
      </c>
      <c r="E1657" s="27"/>
      <c r="F1657" s="31"/>
      <c r="G1657" s="27"/>
      <c r="H1657" s="30" t="s">
        <v>61</v>
      </c>
      <c r="I1657" s="31" t="n">
        <v>0.89</v>
      </c>
      <c r="J1657" s="30" t="s">
        <v>1787</v>
      </c>
    </row>
    <row r="1658" customFormat="false" ht="12.75" hidden="false" customHeight="false" outlineLevel="0" collapsed="false">
      <c r="A1658" s="1" t="s">
        <v>1793</v>
      </c>
      <c r="C1658" s="27" t="s">
        <v>1797</v>
      </c>
      <c r="D1658" s="27" t="s">
        <v>13</v>
      </c>
      <c r="E1658" s="27"/>
      <c r="F1658" s="31"/>
      <c r="G1658" s="27"/>
      <c r="H1658" s="30" t="s">
        <v>168</v>
      </c>
      <c r="I1658" s="31" t="n">
        <v>3.94</v>
      </c>
      <c r="J1658" s="30" t="s">
        <v>1787</v>
      </c>
    </row>
    <row r="1659" customFormat="false" ht="12.75" hidden="false" customHeight="false" outlineLevel="0" collapsed="false">
      <c r="I1659" s="3"/>
    </row>
    <row r="1660" customFormat="false" ht="18" hidden="false" customHeight="false" outlineLevel="0" collapsed="false">
      <c r="C1660" s="52" t="s">
        <v>1798</v>
      </c>
      <c r="D1660" s="11" t="s">
        <v>1</v>
      </c>
      <c r="I1660" s="3"/>
    </row>
    <row r="1661" customFormat="false" ht="12.75" hidden="false" customHeight="false" outlineLevel="0" collapsed="false">
      <c r="A1661" s="1" t="s">
        <v>1799</v>
      </c>
      <c r="C1661" s="19" t="s">
        <v>1800</v>
      </c>
      <c r="D1661" s="19" t="s">
        <v>22</v>
      </c>
      <c r="E1661" s="20" t="n">
        <v>1.4</v>
      </c>
      <c r="F1661" s="21" t="n">
        <v>1.74</v>
      </c>
      <c r="G1661" s="24" t="s">
        <v>1801</v>
      </c>
      <c r="I1661" s="3"/>
    </row>
    <row r="1662" customFormat="false" ht="12.75" hidden="false" customHeight="false" outlineLevel="0" collapsed="false">
      <c r="A1662" s="1" t="s">
        <v>1799</v>
      </c>
      <c r="C1662" s="19" t="s">
        <v>1802</v>
      </c>
      <c r="D1662" s="19" t="s">
        <v>49</v>
      </c>
      <c r="E1662" s="20" t="n">
        <v>1.5</v>
      </c>
      <c r="F1662" s="21" t="n">
        <v>1.73</v>
      </c>
      <c r="G1662" s="24" t="s">
        <v>1801</v>
      </c>
      <c r="I1662" s="3"/>
    </row>
    <row r="1663" customFormat="false" ht="12.75" hidden="false" customHeight="false" outlineLevel="0" collapsed="false">
      <c r="A1663" s="1" t="s">
        <v>1799</v>
      </c>
      <c r="C1663" s="19" t="s">
        <v>1803</v>
      </c>
      <c r="D1663" s="19" t="s">
        <v>13</v>
      </c>
      <c r="E1663" s="20" t="n">
        <v>1.5</v>
      </c>
      <c r="F1663" s="21" t="n">
        <v>3.35</v>
      </c>
      <c r="G1663" s="24" t="s">
        <v>1801</v>
      </c>
      <c r="I1663" s="3"/>
    </row>
    <row r="1664" customFormat="false" ht="12.75" hidden="false" customHeight="false" outlineLevel="0" collapsed="false">
      <c r="A1664" s="1" t="s">
        <v>1799</v>
      </c>
      <c r="C1664" s="19" t="s">
        <v>1804</v>
      </c>
      <c r="D1664" s="19" t="s">
        <v>13</v>
      </c>
      <c r="E1664" s="20" t="n">
        <v>2</v>
      </c>
      <c r="F1664" s="21" t="n">
        <v>3.2</v>
      </c>
      <c r="G1664" s="24" t="s">
        <v>1801</v>
      </c>
      <c r="I1664" s="3"/>
    </row>
    <row r="1665" customFormat="false" ht="12.75" hidden="false" customHeight="false" outlineLevel="0" collapsed="false">
      <c r="A1665" s="1" t="s">
        <v>1799</v>
      </c>
      <c r="C1665" s="19" t="s">
        <v>1805</v>
      </c>
      <c r="D1665" s="19" t="s">
        <v>13</v>
      </c>
      <c r="E1665" s="20" t="n">
        <v>2.1</v>
      </c>
      <c r="F1665" s="21" t="n">
        <v>4.45</v>
      </c>
      <c r="G1665" s="24" t="s">
        <v>1801</v>
      </c>
      <c r="I1665" s="3"/>
    </row>
    <row r="1666" customFormat="false" ht="12.75" hidden="false" customHeight="false" outlineLevel="0" collapsed="false">
      <c r="A1666" s="1" t="s">
        <v>1799</v>
      </c>
      <c r="C1666" s="19" t="s">
        <v>1806</v>
      </c>
      <c r="D1666" s="19" t="s">
        <v>13</v>
      </c>
      <c r="E1666" s="20" t="n">
        <v>2.4</v>
      </c>
      <c r="F1666" s="21" t="n">
        <v>2.95</v>
      </c>
      <c r="G1666" s="24" t="s">
        <v>1801</v>
      </c>
      <c r="I1666" s="3"/>
    </row>
    <row r="1667" customFormat="false" ht="12.75" hidden="false" customHeight="false" outlineLevel="0" collapsed="false">
      <c r="A1667" s="1" t="s">
        <v>1799</v>
      </c>
      <c r="C1667" s="19" t="s">
        <v>1807</v>
      </c>
      <c r="D1667" s="19" t="s">
        <v>24</v>
      </c>
      <c r="E1667" s="20" t="n">
        <v>2.5</v>
      </c>
      <c r="F1667" s="21" t="n">
        <v>2.02</v>
      </c>
      <c r="G1667" s="24" t="s">
        <v>1801</v>
      </c>
      <c r="I1667" s="3"/>
    </row>
    <row r="1669" customFormat="false" ht="18" hidden="false" customHeight="false" outlineLevel="0" collapsed="false">
      <c r="C1669" s="52" t="s">
        <v>1808</v>
      </c>
      <c r="D1669" s="11" t="s">
        <v>1</v>
      </c>
      <c r="I1669" s="3"/>
    </row>
    <row r="1670" customFormat="false" ht="12.75" hidden="false" customHeight="false" outlineLevel="0" collapsed="false">
      <c r="A1670" s="1" t="s">
        <v>1809</v>
      </c>
      <c r="C1670" s="19" t="s">
        <v>1810</v>
      </c>
      <c r="D1670" s="19" t="s">
        <v>77</v>
      </c>
      <c r="E1670" s="20" t="n">
        <v>1.4</v>
      </c>
      <c r="F1670" s="21" t="n">
        <v>1.04</v>
      </c>
      <c r="G1670" s="24" t="s">
        <v>1801</v>
      </c>
      <c r="I1670" s="3"/>
    </row>
    <row r="1671" customFormat="false" ht="12.75" hidden="false" customHeight="false" outlineLevel="0" collapsed="false">
      <c r="A1671" s="1" t="s">
        <v>1809</v>
      </c>
      <c r="C1671" s="19" t="s">
        <v>1811</v>
      </c>
      <c r="D1671" s="19" t="s">
        <v>88</v>
      </c>
      <c r="E1671" s="20" t="n">
        <v>2</v>
      </c>
      <c r="F1671" s="21" t="n">
        <v>0.92</v>
      </c>
      <c r="G1671" s="24" t="s">
        <v>1801</v>
      </c>
      <c r="I1671" s="3"/>
    </row>
    <row r="1672" customFormat="false" ht="12.75" hidden="false" customHeight="false" outlineLevel="0" collapsed="false">
      <c r="A1672" s="1" t="s">
        <v>1809</v>
      </c>
      <c r="C1672" s="19" t="s">
        <v>1812</v>
      </c>
      <c r="D1672" s="19" t="s">
        <v>24</v>
      </c>
      <c r="E1672" s="20" t="n">
        <v>2.2</v>
      </c>
      <c r="F1672" s="21" t="n">
        <v>1.09</v>
      </c>
      <c r="G1672" s="24" t="s">
        <v>1801</v>
      </c>
      <c r="I1672" s="3"/>
    </row>
    <row r="1673" customFormat="false" ht="12.75" hidden="false" customHeight="false" outlineLevel="0" collapsed="false">
      <c r="A1673" s="1" t="s">
        <v>1813</v>
      </c>
      <c r="C1673" s="27" t="s">
        <v>1814</v>
      </c>
      <c r="D1673" s="27" t="s">
        <v>16</v>
      </c>
      <c r="E1673" s="27"/>
      <c r="F1673" s="31"/>
      <c r="G1673" s="27"/>
      <c r="H1673" s="30" t="s">
        <v>61</v>
      </c>
      <c r="I1673" s="31" t="n">
        <v>1.79</v>
      </c>
      <c r="J1673" s="30" t="s">
        <v>1385</v>
      </c>
    </row>
    <row r="1674" customFormat="false" ht="12.75" hidden="false" customHeight="false" outlineLevel="0" collapsed="false">
      <c r="A1674" s="1" t="s">
        <v>1813</v>
      </c>
      <c r="C1674" s="27" t="s">
        <v>1815</v>
      </c>
      <c r="D1674" s="27" t="s">
        <v>79</v>
      </c>
      <c r="E1674" s="27"/>
      <c r="F1674" s="31"/>
      <c r="G1674" s="27"/>
      <c r="H1674" s="30" t="s">
        <v>61</v>
      </c>
      <c r="I1674" s="31" t="n">
        <v>1.29</v>
      </c>
      <c r="J1674" s="30" t="s">
        <v>1385</v>
      </c>
    </row>
    <row r="1675" customFormat="false" ht="12.75" hidden="false" customHeight="false" outlineLevel="0" collapsed="false">
      <c r="A1675" s="1" t="s">
        <v>1813</v>
      </c>
      <c r="C1675" s="27" t="s">
        <v>1816</v>
      </c>
      <c r="D1675" s="27" t="s">
        <v>13</v>
      </c>
      <c r="E1675" s="27"/>
      <c r="F1675" s="31"/>
      <c r="G1675" s="27"/>
      <c r="H1675" s="30" t="s">
        <v>61</v>
      </c>
      <c r="I1675" s="31" t="n">
        <v>4.18</v>
      </c>
      <c r="J1675" s="30" t="s">
        <v>1385</v>
      </c>
    </row>
    <row r="1676" customFormat="false" ht="12.75" hidden="false" customHeight="false" outlineLevel="0" collapsed="false">
      <c r="A1676" s="1" t="s">
        <v>1813</v>
      </c>
      <c r="C1676" s="27" t="s">
        <v>1817</v>
      </c>
      <c r="D1676" s="27" t="s">
        <v>13</v>
      </c>
      <c r="E1676" s="27"/>
      <c r="F1676" s="31"/>
      <c r="G1676" s="27"/>
      <c r="H1676" s="30" t="s">
        <v>61</v>
      </c>
      <c r="I1676" s="31" t="n">
        <v>2.99</v>
      </c>
      <c r="J1676" s="30" t="s">
        <v>1385</v>
      </c>
    </row>
    <row r="1677" customFormat="false" ht="12.75" hidden="false" customHeight="false" outlineLevel="0" collapsed="false">
      <c r="A1677" s="1" t="s">
        <v>1813</v>
      </c>
      <c r="C1677" s="27" t="s">
        <v>1818</v>
      </c>
      <c r="D1677" s="27" t="s">
        <v>13</v>
      </c>
      <c r="E1677" s="27"/>
      <c r="F1677" s="31"/>
      <c r="G1677" s="27"/>
      <c r="H1677" s="30" t="s">
        <v>61</v>
      </c>
      <c r="I1677" s="31" t="n">
        <v>5.24</v>
      </c>
      <c r="J1677" s="30" t="s">
        <v>1385</v>
      </c>
    </row>
    <row r="1678" customFormat="false" ht="12.75" hidden="false" customHeight="false" outlineLevel="0" collapsed="false">
      <c r="A1678" s="1" t="s">
        <v>1813</v>
      </c>
      <c r="C1678" s="27" t="s">
        <v>1819</v>
      </c>
      <c r="D1678" s="27" t="s">
        <v>51</v>
      </c>
      <c r="E1678" s="27"/>
      <c r="F1678" s="31"/>
      <c r="G1678" s="27"/>
      <c r="H1678" s="30" t="s">
        <v>61</v>
      </c>
      <c r="I1678" s="31" t="n">
        <v>1.29</v>
      </c>
      <c r="J1678" s="30" t="s">
        <v>1385</v>
      </c>
    </row>
    <row r="1679" customFormat="false" ht="12.75" hidden="false" customHeight="false" outlineLevel="0" collapsed="false">
      <c r="A1679" s="1" t="s">
        <v>1813</v>
      </c>
      <c r="C1679" s="27" t="s">
        <v>1820</v>
      </c>
      <c r="D1679" s="27" t="s">
        <v>24</v>
      </c>
      <c r="E1679" s="27"/>
      <c r="F1679" s="31"/>
      <c r="G1679" s="27"/>
      <c r="H1679" s="30" t="s">
        <v>61</v>
      </c>
      <c r="I1679" s="31" t="n">
        <v>1.49</v>
      </c>
      <c r="J1679" s="30" t="s">
        <v>1385</v>
      </c>
    </row>
    <row r="1680" customFormat="false" ht="12.75" hidden="false" customHeight="false" outlineLevel="0" collapsed="false">
      <c r="A1680" s="1" t="s">
        <v>1813</v>
      </c>
      <c r="C1680" s="27" t="s">
        <v>1821</v>
      </c>
      <c r="D1680" s="27" t="s">
        <v>13</v>
      </c>
      <c r="E1680" s="27"/>
      <c r="F1680" s="31"/>
      <c r="G1680" s="27"/>
      <c r="H1680" s="30" t="s">
        <v>61</v>
      </c>
      <c r="I1680" s="31" t="n">
        <v>2.79</v>
      </c>
      <c r="J1680" s="30" t="s">
        <v>1385</v>
      </c>
    </row>
    <row r="1682" customFormat="false" ht="18" hidden="false" customHeight="false" outlineLevel="0" collapsed="false">
      <c r="C1682" s="52" t="s">
        <v>1822</v>
      </c>
      <c r="D1682" s="11" t="s">
        <v>1</v>
      </c>
      <c r="I1682" s="3"/>
    </row>
    <row r="1683" customFormat="false" ht="12.75" hidden="false" customHeight="false" outlineLevel="0" collapsed="false">
      <c r="A1683" s="1" t="s">
        <v>1823</v>
      </c>
      <c r="C1683" s="70" t="s">
        <v>1824</v>
      </c>
      <c r="D1683" s="70" t="s">
        <v>647</v>
      </c>
      <c r="E1683" s="72" t="n">
        <v>1.7</v>
      </c>
      <c r="F1683" s="73" t="n">
        <v>1.43</v>
      </c>
      <c r="G1683" s="74" t="s">
        <v>1385</v>
      </c>
    </row>
    <row r="1684" customFormat="false" ht="12.75" hidden="false" customHeight="false" outlineLevel="0" collapsed="false">
      <c r="A1684" s="1" t="s">
        <v>1825</v>
      </c>
      <c r="C1684" s="70" t="s">
        <v>1826</v>
      </c>
      <c r="D1684" s="70" t="s">
        <v>13</v>
      </c>
      <c r="E1684" s="72" t="n">
        <v>1.9</v>
      </c>
      <c r="F1684" s="73" t="n">
        <v>2.78</v>
      </c>
      <c r="G1684" s="74" t="s">
        <v>1385</v>
      </c>
    </row>
    <row r="1685" customFormat="false" ht="12.75" hidden="false" customHeight="false" outlineLevel="0" collapsed="false">
      <c r="A1685" s="1" t="s">
        <v>1823</v>
      </c>
      <c r="C1685" s="70" t="s">
        <v>1827</v>
      </c>
      <c r="D1685" s="70" t="s">
        <v>16</v>
      </c>
      <c r="E1685" s="72" t="n">
        <v>2</v>
      </c>
      <c r="F1685" s="73" t="n">
        <v>0.5</v>
      </c>
      <c r="G1685" s="74" t="s">
        <v>1385</v>
      </c>
    </row>
    <row r="1686" customFormat="false" ht="12.75" hidden="false" customHeight="false" outlineLevel="0" collapsed="false">
      <c r="A1686" s="1" t="s">
        <v>1823</v>
      </c>
      <c r="C1686" s="70" t="s">
        <v>1828</v>
      </c>
      <c r="D1686" s="70" t="s">
        <v>20</v>
      </c>
      <c r="E1686" s="72" t="n">
        <v>2.1</v>
      </c>
      <c r="F1686" s="73" t="n">
        <v>0.54</v>
      </c>
      <c r="G1686" s="74" t="s">
        <v>1385</v>
      </c>
    </row>
    <row r="1687" customFormat="false" ht="12.75" hidden="false" customHeight="false" outlineLevel="0" collapsed="false">
      <c r="A1687" s="1" t="s">
        <v>1823</v>
      </c>
      <c r="C1687" s="70" t="s">
        <v>1829</v>
      </c>
      <c r="D1687" s="70" t="s">
        <v>22</v>
      </c>
      <c r="E1687" s="72" t="n">
        <v>2.2</v>
      </c>
      <c r="F1687" s="73" t="n">
        <v>0.8</v>
      </c>
      <c r="G1687" s="74" t="s">
        <v>1385</v>
      </c>
    </row>
    <row r="1688" customFormat="false" ht="12.75" hidden="false" customHeight="false" outlineLevel="0" collapsed="false">
      <c r="A1688" s="1" t="s">
        <v>1823</v>
      </c>
      <c r="C1688" s="70" t="s">
        <v>1830</v>
      </c>
      <c r="D1688" s="70" t="s">
        <v>24</v>
      </c>
      <c r="E1688" s="72" t="n">
        <v>2.2</v>
      </c>
      <c r="F1688" s="73" t="n">
        <v>0.54</v>
      </c>
      <c r="G1688" s="74" t="s">
        <v>1385</v>
      </c>
    </row>
    <row r="1689" customFormat="false" ht="12.75" hidden="false" customHeight="false" outlineLevel="0" collapsed="false">
      <c r="A1689" s="1" t="s">
        <v>1823</v>
      </c>
      <c r="C1689" s="70" t="s">
        <v>1831</v>
      </c>
      <c r="D1689" s="70" t="s">
        <v>13</v>
      </c>
      <c r="E1689" s="72" t="n">
        <v>2.4</v>
      </c>
      <c r="F1689" s="73" t="n">
        <v>0.55</v>
      </c>
      <c r="G1689" s="74" t="s">
        <v>1385</v>
      </c>
    </row>
    <row r="1690" customFormat="false" ht="12.75" hidden="false" customHeight="false" outlineLevel="0" collapsed="false">
      <c r="A1690" s="1" t="s">
        <v>1823</v>
      </c>
      <c r="C1690" s="70" t="s">
        <v>1832</v>
      </c>
      <c r="D1690" s="70" t="s">
        <v>1675</v>
      </c>
      <c r="E1690" s="72" t="n">
        <v>2.5</v>
      </c>
      <c r="F1690" s="73" t="n">
        <v>1.4</v>
      </c>
      <c r="G1690" s="74" t="s">
        <v>1385</v>
      </c>
    </row>
    <row r="1691" customFormat="false" ht="12.75" hidden="false" customHeight="false" outlineLevel="0" collapsed="false">
      <c r="A1691" s="1" t="s">
        <v>1823</v>
      </c>
      <c r="C1691" s="70" t="s">
        <v>1833</v>
      </c>
      <c r="D1691" s="70" t="s">
        <v>13</v>
      </c>
      <c r="E1691" s="72" t="n">
        <v>1.8</v>
      </c>
      <c r="F1691" s="73" t="n">
        <v>1.55</v>
      </c>
      <c r="G1691" s="74" t="s">
        <v>1385</v>
      </c>
    </row>
    <row r="1692" customFormat="false" ht="12.75" hidden="false" customHeight="false" outlineLevel="0" collapsed="false">
      <c r="A1692" s="1" t="s">
        <v>1823</v>
      </c>
      <c r="C1692" s="70" t="s">
        <v>1834</v>
      </c>
      <c r="D1692" s="70" t="s">
        <v>49</v>
      </c>
      <c r="E1692" s="72" t="n">
        <v>2.2</v>
      </c>
      <c r="F1692" s="73" t="n">
        <v>1</v>
      </c>
      <c r="G1692" s="74" t="s">
        <v>1385</v>
      </c>
    </row>
    <row r="1694" customFormat="false" ht="18" hidden="false" customHeight="false" outlineLevel="0" collapsed="false">
      <c r="C1694" s="52" t="s">
        <v>1835</v>
      </c>
      <c r="D1694" s="11" t="s">
        <v>1</v>
      </c>
      <c r="I1694" s="3"/>
    </row>
    <row r="1695" customFormat="false" ht="12.75" hidden="false" customHeight="false" outlineLevel="0" collapsed="false">
      <c r="A1695" s="1" t="s">
        <v>1836</v>
      </c>
      <c r="C1695" s="27" t="s">
        <v>1837</v>
      </c>
      <c r="D1695" s="27" t="s">
        <v>13</v>
      </c>
      <c r="E1695" s="27"/>
      <c r="F1695" s="31"/>
      <c r="G1695" s="27"/>
      <c r="H1695" s="30" t="s">
        <v>61</v>
      </c>
      <c r="I1695" s="31" t="n">
        <v>0.74</v>
      </c>
      <c r="J1695" s="30" t="s">
        <v>1385</v>
      </c>
    </row>
    <row r="1696" customFormat="false" ht="12.75" hidden="false" customHeight="false" outlineLevel="0" collapsed="false">
      <c r="A1696" s="1" t="s">
        <v>1836</v>
      </c>
      <c r="C1696" s="27" t="s">
        <v>1838</v>
      </c>
      <c r="D1696" s="27" t="s">
        <v>13</v>
      </c>
      <c r="E1696" s="27"/>
      <c r="F1696" s="31"/>
      <c r="G1696" s="27"/>
      <c r="H1696" s="30" t="s">
        <v>61</v>
      </c>
      <c r="I1696" s="31" t="n">
        <v>1.12</v>
      </c>
      <c r="J1696" s="30" t="s">
        <v>1385</v>
      </c>
    </row>
    <row r="1697" customFormat="false" ht="12.75" hidden="false" customHeight="false" outlineLevel="0" collapsed="false">
      <c r="A1697" s="1" t="s">
        <v>1836</v>
      </c>
      <c r="C1697" s="27" t="s">
        <v>1839</v>
      </c>
      <c r="D1697" s="27" t="s">
        <v>20</v>
      </c>
      <c r="E1697" s="27"/>
      <c r="F1697" s="31"/>
      <c r="G1697" s="27"/>
      <c r="H1697" s="30" t="s">
        <v>61</v>
      </c>
      <c r="I1697" s="31" t="n">
        <v>0.74</v>
      </c>
      <c r="J1697" s="30" t="s">
        <v>1385</v>
      </c>
    </row>
    <row r="1698" customFormat="false" ht="12.75" hidden="false" customHeight="false" outlineLevel="0" collapsed="false">
      <c r="A1698" s="1" t="s">
        <v>1813</v>
      </c>
      <c r="C1698" s="27" t="s">
        <v>1840</v>
      </c>
      <c r="D1698" s="27" t="s">
        <v>77</v>
      </c>
      <c r="E1698" s="27"/>
      <c r="F1698" s="31"/>
      <c r="G1698" s="27"/>
      <c r="H1698" s="30" t="s">
        <v>61</v>
      </c>
      <c r="I1698" s="31" t="n">
        <v>2.24</v>
      </c>
      <c r="J1698" s="30" t="s">
        <v>1385</v>
      </c>
    </row>
    <row r="1699" customFormat="false" ht="12.75" hidden="false" customHeight="false" outlineLevel="0" collapsed="false">
      <c r="A1699" s="1" t="s">
        <v>1813</v>
      </c>
      <c r="C1699" s="27" t="s">
        <v>1841</v>
      </c>
      <c r="D1699" s="27" t="s">
        <v>13</v>
      </c>
      <c r="E1699" s="27"/>
      <c r="F1699" s="31"/>
      <c r="G1699" s="27"/>
      <c r="H1699" s="30" t="s">
        <v>61</v>
      </c>
      <c r="I1699" s="31" t="n">
        <v>2.79</v>
      </c>
      <c r="J1699" s="30" t="s">
        <v>1385</v>
      </c>
    </row>
    <row r="1700" customFormat="false" ht="12.75" hidden="false" customHeight="false" outlineLevel="0" collapsed="false">
      <c r="A1700" s="1" t="s">
        <v>1813</v>
      </c>
      <c r="C1700" s="27" t="s">
        <v>1842</v>
      </c>
      <c r="D1700" s="27" t="s">
        <v>26</v>
      </c>
      <c r="E1700" s="27"/>
      <c r="F1700" s="31"/>
      <c r="G1700" s="27"/>
      <c r="H1700" s="30" t="s">
        <v>61</v>
      </c>
      <c r="I1700" s="31" t="n">
        <v>1.25</v>
      </c>
      <c r="J1700" s="30" t="s">
        <v>1385</v>
      </c>
    </row>
    <row r="1701" customFormat="false" ht="12.75" hidden="false" customHeight="false" outlineLevel="0" collapsed="false">
      <c r="A1701" s="1" t="s">
        <v>1813</v>
      </c>
      <c r="C1701" s="27" t="s">
        <v>1843</v>
      </c>
      <c r="D1701" s="27" t="s">
        <v>193</v>
      </c>
      <c r="E1701" s="27"/>
      <c r="F1701" s="31"/>
      <c r="G1701" s="27"/>
      <c r="H1701" s="30" t="s">
        <v>61</v>
      </c>
      <c r="I1701" s="31" t="n">
        <v>1.25</v>
      </c>
      <c r="J1701" s="30" t="s">
        <v>1385</v>
      </c>
    </row>
    <row r="1702" customFormat="false" ht="12.75" hidden="false" customHeight="false" outlineLevel="0" collapsed="false">
      <c r="A1702" s="1" t="s">
        <v>1813</v>
      </c>
      <c r="C1702" s="27" t="s">
        <v>1844</v>
      </c>
      <c r="D1702" s="27" t="s">
        <v>390</v>
      </c>
      <c r="E1702" s="27"/>
      <c r="F1702" s="31"/>
      <c r="G1702" s="27"/>
      <c r="H1702" s="30" t="s">
        <v>61</v>
      </c>
      <c r="I1702" s="31" t="n">
        <v>1.25</v>
      </c>
      <c r="J1702" s="30" t="s">
        <v>1385</v>
      </c>
    </row>
    <row r="1703" customFormat="false" ht="12.75" hidden="false" customHeight="false" outlineLevel="0" collapsed="false">
      <c r="A1703" s="1" t="s">
        <v>1813</v>
      </c>
      <c r="C1703" s="27" t="s">
        <v>1845</v>
      </c>
      <c r="D1703" s="27" t="s">
        <v>13</v>
      </c>
      <c r="E1703" s="27"/>
      <c r="F1703" s="31"/>
      <c r="G1703" s="27"/>
      <c r="H1703" s="30" t="s">
        <v>61</v>
      </c>
      <c r="I1703" s="31" t="n">
        <v>2.29</v>
      </c>
      <c r="J1703" s="30" t="s">
        <v>1385</v>
      </c>
    </row>
    <row r="1704" customFormat="false" ht="12.75" hidden="false" customHeight="false" outlineLevel="0" collapsed="false">
      <c r="A1704" s="1" t="s">
        <v>1813</v>
      </c>
      <c r="C1704" s="27" t="s">
        <v>1846</v>
      </c>
      <c r="D1704" s="27" t="s">
        <v>13</v>
      </c>
      <c r="E1704" s="27"/>
      <c r="F1704" s="31"/>
      <c r="G1704" s="27"/>
      <c r="H1704" s="30" t="s">
        <v>61</v>
      </c>
      <c r="I1704" s="31" t="n">
        <v>5.24</v>
      </c>
      <c r="J1704" s="30" t="s">
        <v>1385</v>
      </c>
    </row>
    <row r="1705" customFormat="false" ht="12.75" hidden="false" customHeight="false" outlineLevel="0" collapsed="false">
      <c r="A1705" s="1" t="s">
        <v>1813</v>
      </c>
      <c r="C1705" s="27" t="s">
        <v>1847</v>
      </c>
      <c r="D1705" s="27" t="s">
        <v>507</v>
      </c>
      <c r="E1705" s="27"/>
      <c r="F1705" s="31"/>
      <c r="G1705" s="27"/>
      <c r="H1705" s="30" t="s">
        <v>61</v>
      </c>
      <c r="I1705" s="31" t="n">
        <v>1.68</v>
      </c>
      <c r="J1705" s="30" t="s">
        <v>1385</v>
      </c>
    </row>
    <row r="1706" customFormat="false" ht="12.75" hidden="false" customHeight="false" outlineLevel="0" collapsed="false">
      <c r="A1706" s="1" t="s">
        <v>1813</v>
      </c>
      <c r="C1706" s="27" t="s">
        <v>1848</v>
      </c>
      <c r="D1706" s="27" t="s">
        <v>88</v>
      </c>
      <c r="E1706" s="27"/>
      <c r="F1706" s="31"/>
      <c r="G1706" s="27"/>
      <c r="H1706" s="30" t="s">
        <v>61</v>
      </c>
      <c r="I1706" s="31" t="n">
        <v>1.25</v>
      </c>
      <c r="J1706" s="30" t="s">
        <v>1385</v>
      </c>
    </row>
    <row r="1707" customFormat="false" ht="12.75" hidden="false" customHeight="false" outlineLevel="0" collapsed="false">
      <c r="A1707" s="1" t="s">
        <v>1813</v>
      </c>
      <c r="C1707" s="27" t="s">
        <v>1814</v>
      </c>
      <c r="D1707" s="27" t="s">
        <v>16</v>
      </c>
      <c r="E1707" s="27"/>
      <c r="F1707" s="31"/>
      <c r="G1707" s="27"/>
      <c r="H1707" s="30" t="s">
        <v>61</v>
      </c>
      <c r="I1707" s="31" t="n">
        <v>1.79</v>
      </c>
      <c r="J1707" s="30" t="s">
        <v>1385</v>
      </c>
    </row>
    <row r="1708" customFormat="false" ht="12.75" hidden="false" customHeight="false" outlineLevel="0" collapsed="false">
      <c r="A1708" s="1" t="s">
        <v>1813</v>
      </c>
      <c r="C1708" s="27" t="s">
        <v>1815</v>
      </c>
      <c r="D1708" s="27" t="s">
        <v>79</v>
      </c>
      <c r="E1708" s="27"/>
      <c r="F1708" s="31"/>
      <c r="G1708" s="27"/>
      <c r="H1708" s="30" t="s">
        <v>61</v>
      </c>
      <c r="I1708" s="31" t="n">
        <v>1.29</v>
      </c>
      <c r="J1708" s="30" t="s">
        <v>1385</v>
      </c>
    </row>
    <row r="1709" customFormat="false" ht="12.75" hidden="false" customHeight="false" outlineLevel="0" collapsed="false">
      <c r="A1709" s="1" t="s">
        <v>1813</v>
      </c>
      <c r="C1709" s="27" t="s">
        <v>1816</v>
      </c>
      <c r="D1709" s="27" t="s">
        <v>13</v>
      </c>
      <c r="E1709" s="27"/>
      <c r="F1709" s="31"/>
      <c r="G1709" s="27"/>
      <c r="H1709" s="30" t="s">
        <v>61</v>
      </c>
      <c r="I1709" s="31" t="n">
        <v>4.18</v>
      </c>
      <c r="J1709" s="30" t="s">
        <v>1385</v>
      </c>
    </row>
    <row r="1710" customFormat="false" ht="12.75" hidden="false" customHeight="false" outlineLevel="0" collapsed="false">
      <c r="A1710" s="1" t="s">
        <v>1813</v>
      </c>
      <c r="C1710" s="27" t="s">
        <v>1817</v>
      </c>
      <c r="D1710" s="27" t="s">
        <v>13</v>
      </c>
      <c r="E1710" s="27"/>
      <c r="F1710" s="31"/>
      <c r="G1710" s="27"/>
      <c r="H1710" s="30" t="s">
        <v>61</v>
      </c>
      <c r="I1710" s="31" t="n">
        <v>2.99</v>
      </c>
      <c r="J1710" s="30" t="s">
        <v>1385</v>
      </c>
    </row>
    <row r="1711" customFormat="false" ht="12.75" hidden="false" customHeight="false" outlineLevel="0" collapsed="false">
      <c r="A1711" s="1" t="s">
        <v>1813</v>
      </c>
      <c r="C1711" s="27" t="s">
        <v>1818</v>
      </c>
      <c r="D1711" s="27" t="s">
        <v>13</v>
      </c>
      <c r="E1711" s="27"/>
      <c r="F1711" s="31"/>
      <c r="G1711" s="27"/>
      <c r="H1711" s="30" t="s">
        <v>61</v>
      </c>
      <c r="I1711" s="31" t="n">
        <v>5.24</v>
      </c>
      <c r="J1711" s="30" t="s">
        <v>1385</v>
      </c>
    </row>
    <row r="1712" customFormat="false" ht="12.75" hidden="false" customHeight="false" outlineLevel="0" collapsed="false">
      <c r="A1712" s="1" t="s">
        <v>1813</v>
      </c>
      <c r="C1712" s="27" t="s">
        <v>1819</v>
      </c>
      <c r="D1712" s="27" t="s">
        <v>51</v>
      </c>
      <c r="E1712" s="27"/>
      <c r="F1712" s="31"/>
      <c r="G1712" s="27"/>
      <c r="H1712" s="30" t="s">
        <v>61</v>
      </c>
      <c r="I1712" s="31" t="n">
        <v>1.29</v>
      </c>
      <c r="J1712" s="30" t="s">
        <v>1385</v>
      </c>
    </row>
    <row r="1713" customFormat="false" ht="12.75" hidden="false" customHeight="false" outlineLevel="0" collapsed="false">
      <c r="A1713" s="1" t="s">
        <v>1813</v>
      </c>
      <c r="C1713" s="27" t="s">
        <v>1820</v>
      </c>
      <c r="D1713" s="27" t="s">
        <v>24</v>
      </c>
      <c r="E1713" s="27"/>
      <c r="F1713" s="31"/>
      <c r="G1713" s="27"/>
      <c r="H1713" s="30" t="s">
        <v>61</v>
      </c>
      <c r="I1713" s="31" t="n">
        <v>1.49</v>
      </c>
      <c r="J1713" s="30" t="s">
        <v>1385</v>
      </c>
    </row>
    <row r="1714" customFormat="false" ht="12.75" hidden="false" customHeight="false" outlineLevel="0" collapsed="false">
      <c r="A1714" s="1" t="s">
        <v>1813</v>
      </c>
      <c r="C1714" s="27" t="s">
        <v>1821</v>
      </c>
      <c r="D1714" s="27" t="s">
        <v>13</v>
      </c>
      <c r="E1714" s="27"/>
      <c r="F1714" s="31"/>
      <c r="G1714" s="27"/>
      <c r="H1714" s="30" t="s">
        <v>61</v>
      </c>
      <c r="I1714" s="31" t="n">
        <v>2.79</v>
      </c>
      <c r="J1714" s="30" t="s">
        <v>1385</v>
      </c>
    </row>
    <row r="1715" customFormat="false" ht="12.75" hidden="false" customHeight="false" outlineLevel="0" collapsed="false">
      <c r="I1715" s="3"/>
    </row>
    <row r="1716" customFormat="false" ht="18" hidden="false" customHeight="false" outlineLevel="0" collapsed="false">
      <c r="C1716" s="52" t="s">
        <v>1849</v>
      </c>
      <c r="D1716" s="11" t="s">
        <v>1</v>
      </c>
      <c r="I1716" s="3"/>
    </row>
    <row r="1717" customFormat="false" ht="12.75" hidden="false" customHeight="false" outlineLevel="0" collapsed="false">
      <c r="A1717" s="1" t="s">
        <v>1850</v>
      </c>
      <c r="C1717" s="27" t="s">
        <v>1851</v>
      </c>
      <c r="D1717" s="27" t="s">
        <v>13</v>
      </c>
      <c r="E1717" s="27"/>
      <c r="F1717" s="31"/>
      <c r="G1717" s="27"/>
      <c r="H1717" s="30" t="s">
        <v>168</v>
      </c>
      <c r="I1717" s="31" t="n">
        <v>0.79</v>
      </c>
      <c r="J1717" s="30" t="s">
        <v>1385</v>
      </c>
    </row>
    <row r="1718" customFormat="false" ht="12.75" hidden="false" customHeight="false" outlineLevel="0" collapsed="false">
      <c r="A1718" s="1" t="s">
        <v>1852</v>
      </c>
      <c r="C1718" s="27" t="s">
        <v>1853</v>
      </c>
      <c r="D1718" s="27" t="s">
        <v>507</v>
      </c>
      <c r="E1718" s="27"/>
      <c r="F1718" s="31"/>
      <c r="G1718" s="27"/>
      <c r="H1718" s="30" t="s">
        <v>61</v>
      </c>
      <c r="I1718" s="31" t="n">
        <v>0.99</v>
      </c>
      <c r="J1718" s="30" t="s">
        <v>1385</v>
      </c>
    </row>
    <row r="1719" customFormat="false" ht="12.75" hidden="false" customHeight="false" outlineLevel="0" collapsed="false">
      <c r="A1719" s="1" t="s">
        <v>1852</v>
      </c>
      <c r="C1719" s="27" t="s">
        <v>1854</v>
      </c>
      <c r="D1719" s="27" t="s">
        <v>77</v>
      </c>
      <c r="E1719" s="27"/>
      <c r="F1719" s="31"/>
      <c r="G1719" s="27"/>
      <c r="H1719" s="30" t="s">
        <v>168</v>
      </c>
      <c r="I1719" s="31" t="n">
        <v>0.99</v>
      </c>
      <c r="J1719" s="30" t="s">
        <v>1385</v>
      </c>
    </row>
    <row r="1720" customFormat="false" ht="12.75" hidden="false" customHeight="false" outlineLevel="0" collapsed="false">
      <c r="A1720" s="1" t="s">
        <v>1852</v>
      </c>
      <c r="C1720" s="27" t="s">
        <v>1855</v>
      </c>
      <c r="D1720" s="27" t="s">
        <v>13</v>
      </c>
      <c r="E1720" s="27"/>
      <c r="F1720" s="31"/>
      <c r="G1720" s="27"/>
      <c r="H1720" s="30" t="s">
        <v>168</v>
      </c>
      <c r="I1720" s="31" t="n">
        <v>1.49</v>
      </c>
      <c r="J1720" s="30" t="s">
        <v>1385</v>
      </c>
    </row>
    <row r="1721" customFormat="false" ht="12.75" hidden="false" customHeight="false" outlineLevel="0" collapsed="false">
      <c r="A1721" s="1" t="s">
        <v>1852</v>
      </c>
      <c r="C1721" s="27" t="s">
        <v>1856</v>
      </c>
      <c r="D1721" s="27" t="s">
        <v>13</v>
      </c>
      <c r="E1721" s="27"/>
      <c r="F1721" s="31"/>
      <c r="G1721" s="27"/>
      <c r="H1721" s="30" t="s">
        <v>168</v>
      </c>
      <c r="I1721" s="31" t="n">
        <v>3.99</v>
      </c>
      <c r="J1721" s="30" t="s">
        <v>1385</v>
      </c>
    </row>
    <row r="1722" customFormat="false" ht="12.75" hidden="false" customHeight="false" outlineLevel="0" collapsed="false">
      <c r="A1722" s="1" t="s">
        <v>1852</v>
      </c>
      <c r="C1722" s="27" t="s">
        <v>1857</v>
      </c>
      <c r="D1722" s="27" t="s">
        <v>13</v>
      </c>
      <c r="E1722" s="27"/>
      <c r="F1722" s="31"/>
      <c r="G1722" s="27"/>
      <c r="H1722" s="30" t="s">
        <v>168</v>
      </c>
      <c r="I1722" s="31" t="n">
        <v>1.35</v>
      </c>
      <c r="J1722" s="30" t="s">
        <v>1385</v>
      </c>
    </row>
    <row r="1723" customFormat="false" ht="12.75" hidden="false" customHeight="false" outlineLevel="0" collapsed="false">
      <c r="A1723" s="1" t="s">
        <v>1852</v>
      </c>
      <c r="C1723" s="27" t="s">
        <v>1858</v>
      </c>
      <c r="D1723" s="27" t="s">
        <v>20</v>
      </c>
      <c r="E1723" s="27"/>
      <c r="F1723" s="31"/>
      <c r="G1723" s="27"/>
      <c r="H1723" s="30" t="s">
        <v>168</v>
      </c>
      <c r="I1723" s="31" t="n">
        <v>0.78</v>
      </c>
      <c r="J1723" s="30" t="s">
        <v>1385</v>
      </c>
    </row>
    <row r="1724" customFormat="false" ht="12.75" hidden="false" customHeight="false" outlineLevel="0" collapsed="false">
      <c r="A1724" s="1" t="s">
        <v>1852</v>
      </c>
      <c r="C1724" s="27" t="s">
        <v>1859</v>
      </c>
      <c r="D1724" s="27" t="s">
        <v>24</v>
      </c>
      <c r="E1724" s="27"/>
      <c r="F1724" s="31"/>
      <c r="G1724" s="27"/>
      <c r="H1724" s="30" t="s">
        <v>168</v>
      </c>
      <c r="I1724" s="31" t="n">
        <v>0.85</v>
      </c>
      <c r="J1724" s="30" t="s">
        <v>1385</v>
      </c>
    </row>
    <row r="1726" customFormat="false" ht="18" hidden="false" customHeight="false" outlineLevel="0" collapsed="false">
      <c r="C1726" s="52" t="s">
        <v>1860</v>
      </c>
      <c r="D1726" s="11" t="s">
        <v>1</v>
      </c>
      <c r="I1726" s="3"/>
    </row>
    <row r="1727" customFormat="false" ht="12.75" hidden="false" customHeight="false" outlineLevel="0" collapsed="false">
      <c r="A1727" s="1" t="s">
        <v>1861</v>
      </c>
      <c r="C1727" s="27" t="s">
        <v>1862</v>
      </c>
      <c r="D1727" s="27" t="s">
        <v>13</v>
      </c>
      <c r="E1727" s="27"/>
      <c r="F1727" s="31"/>
      <c r="G1727" s="27"/>
      <c r="H1727" s="30" t="s">
        <v>61</v>
      </c>
      <c r="I1727" s="31" t="n">
        <f aca="false">1.29/15*10</f>
        <v>0.86</v>
      </c>
      <c r="J1727" s="30" t="s">
        <v>1863</v>
      </c>
    </row>
    <row r="1728" customFormat="false" ht="12.75" hidden="false" customHeight="false" outlineLevel="0" collapsed="false">
      <c r="A1728" s="1" t="s">
        <v>1861</v>
      </c>
      <c r="C1728" s="27" t="s">
        <v>1864</v>
      </c>
      <c r="D1728" s="27" t="s">
        <v>13</v>
      </c>
      <c r="E1728" s="27"/>
      <c r="F1728" s="31"/>
      <c r="G1728" s="27"/>
      <c r="H1728" s="30" t="s">
        <v>61</v>
      </c>
      <c r="I1728" s="31" t="n">
        <v>1.96</v>
      </c>
      <c r="J1728" s="30" t="s">
        <v>1863</v>
      </c>
    </row>
    <row r="1729" customFormat="false" ht="12.75" hidden="false" customHeight="false" outlineLevel="0" collapsed="false">
      <c r="A1729" s="1" t="s">
        <v>1861</v>
      </c>
      <c r="C1729" s="27" t="s">
        <v>1865</v>
      </c>
      <c r="D1729" s="27" t="s">
        <v>859</v>
      </c>
      <c r="E1729" s="27"/>
      <c r="F1729" s="31"/>
      <c r="G1729" s="27"/>
      <c r="H1729" s="30" t="s">
        <v>61</v>
      </c>
      <c r="I1729" s="31" t="n">
        <f aca="false">0.99/16*10</f>
        <v>0.61875</v>
      </c>
      <c r="J1729" s="30" t="s">
        <v>1863</v>
      </c>
    </row>
    <row r="1730" customFormat="false" ht="12.75" hidden="false" customHeight="false" outlineLevel="0" collapsed="false">
      <c r="A1730" s="1" t="s">
        <v>1861</v>
      </c>
      <c r="C1730" s="27" t="s">
        <v>1866</v>
      </c>
      <c r="D1730" s="27" t="s">
        <v>13</v>
      </c>
      <c r="E1730" s="27"/>
      <c r="F1730" s="31"/>
      <c r="G1730" s="27"/>
      <c r="H1730" s="30" t="s">
        <v>61</v>
      </c>
      <c r="I1730" s="31" t="n">
        <f aca="false">34/30*10</f>
        <v>11.3333333333333</v>
      </c>
      <c r="J1730" s="30" t="s">
        <v>1863</v>
      </c>
    </row>
    <row r="1731" customFormat="false" ht="12.75" hidden="false" customHeight="false" outlineLevel="0" collapsed="false">
      <c r="A1731" s="1" t="s">
        <v>1861</v>
      </c>
      <c r="C1731" s="27" t="s">
        <v>1867</v>
      </c>
      <c r="D1731" s="27" t="s">
        <v>13</v>
      </c>
      <c r="E1731" s="27"/>
      <c r="F1731" s="31"/>
      <c r="G1731" s="27"/>
      <c r="H1731" s="30" t="s">
        <v>61</v>
      </c>
      <c r="I1731" s="31" t="n">
        <f aca="false">1.99/0.8*10</f>
        <v>24.875</v>
      </c>
      <c r="J1731" s="30" t="s">
        <v>1863</v>
      </c>
    </row>
    <row r="1732" customFormat="false" ht="12.75" hidden="false" customHeight="false" outlineLevel="0" collapsed="false">
      <c r="A1732" s="1" t="s">
        <v>1868</v>
      </c>
      <c r="C1732" s="27" t="s">
        <v>1869</v>
      </c>
      <c r="D1732" s="27" t="s">
        <v>193</v>
      </c>
      <c r="E1732" s="27"/>
      <c r="F1732" s="31"/>
      <c r="G1732" s="27"/>
      <c r="H1732" s="30" t="s">
        <v>61</v>
      </c>
      <c r="I1732" s="31" t="n">
        <f aca="false">0.4*10/15</f>
        <v>0.266666666666667</v>
      </c>
      <c r="J1732" s="30" t="s">
        <v>1863</v>
      </c>
    </row>
    <row r="1733" customFormat="false" ht="12.75" hidden="false" customHeight="false" outlineLevel="0" collapsed="false">
      <c r="A1733" s="1" t="s">
        <v>1868</v>
      </c>
      <c r="C1733" s="27" t="s">
        <v>1870</v>
      </c>
      <c r="D1733" s="27" t="s">
        <v>13</v>
      </c>
      <c r="E1733" s="27"/>
      <c r="F1733" s="31"/>
      <c r="G1733" s="27"/>
      <c r="H1733" s="30" t="s">
        <v>61</v>
      </c>
      <c r="I1733" s="31" t="n">
        <f aca="false">2*10/14</f>
        <v>1.42857142857143</v>
      </c>
      <c r="J1733" s="30" t="s">
        <v>1863</v>
      </c>
    </row>
    <row r="1734" customFormat="false" ht="12.75" hidden="false" customHeight="false" outlineLevel="0" collapsed="false">
      <c r="A1734" s="1" t="s">
        <v>1868</v>
      </c>
      <c r="C1734" s="27" t="s">
        <v>1871</v>
      </c>
      <c r="D1734" s="27" t="s">
        <v>79</v>
      </c>
      <c r="E1734" s="27"/>
      <c r="F1734" s="31"/>
      <c r="G1734" s="27"/>
      <c r="H1734" s="30" t="s">
        <v>61</v>
      </c>
      <c r="I1734" s="31" t="n">
        <f aca="false">0.4/16*10</f>
        <v>0.25</v>
      </c>
      <c r="J1734" s="30" t="s">
        <v>1863</v>
      </c>
    </row>
    <row r="1735" customFormat="false" ht="12.75" hidden="false" customHeight="false" outlineLevel="0" collapsed="false">
      <c r="A1735" s="1" t="s">
        <v>1868</v>
      </c>
      <c r="C1735" s="27" t="s">
        <v>1872</v>
      </c>
      <c r="D1735" s="27" t="s">
        <v>13</v>
      </c>
      <c r="E1735" s="27"/>
      <c r="F1735" s="31"/>
      <c r="G1735" s="27"/>
      <c r="H1735" s="30" t="s">
        <v>61</v>
      </c>
      <c r="I1735" s="31" t="n">
        <v>1.49</v>
      </c>
      <c r="J1735" s="30" t="s">
        <v>1863</v>
      </c>
    </row>
    <row r="1736" customFormat="false" ht="12.75" hidden="false" customHeight="false" outlineLevel="0" collapsed="false">
      <c r="A1736" s="1" t="s">
        <v>1868</v>
      </c>
      <c r="C1736" s="27" t="s">
        <v>1873</v>
      </c>
      <c r="D1736" s="27" t="s">
        <v>334</v>
      </c>
      <c r="E1736" s="27"/>
      <c r="F1736" s="31"/>
      <c r="G1736" s="27"/>
      <c r="H1736" s="30" t="s">
        <v>61</v>
      </c>
      <c r="I1736" s="31" t="n">
        <v>0.25</v>
      </c>
      <c r="J1736" s="30" t="s">
        <v>1863</v>
      </c>
    </row>
    <row r="1737" customFormat="false" ht="12.75" hidden="false" customHeight="false" outlineLevel="0" collapsed="false">
      <c r="A1737" s="1" t="s">
        <v>1868</v>
      </c>
      <c r="C1737" s="27" t="s">
        <v>1874</v>
      </c>
      <c r="D1737" s="27" t="s">
        <v>13</v>
      </c>
      <c r="E1737" s="27"/>
      <c r="F1737" s="31"/>
      <c r="G1737" s="27"/>
      <c r="H1737" s="30" t="s">
        <v>61</v>
      </c>
      <c r="I1737" s="31" t="n">
        <v>0.6</v>
      </c>
      <c r="J1737" s="30" t="s">
        <v>1863</v>
      </c>
    </row>
    <row r="1738" customFormat="false" ht="12.75" hidden="false" customHeight="false" outlineLevel="0" collapsed="false">
      <c r="A1738" s="1" t="s">
        <v>1868</v>
      </c>
      <c r="C1738" s="27" t="s">
        <v>1875</v>
      </c>
      <c r="D1738" s="27" t="s">
        <v>13</v>
      </c>
      <c r="E1738" s="27"/>
      <c r="F1738" s="31"/>
      <c r="G1738" s="27"/>
      <c r="H1738" s="30" t="s">
        <v>61</v>
      </c>
      <c r="I1738" s="31" t="n">
        <v>0.8</v>
      </c>
      <c r="J1738" s="30" t="s">
        <v>1863</v>
      </c>
    </row>
    <row r="1739" customFormat="false" ht="12.75" hidden="false" customHeight="false" outlineLevel="0" collapsed="false">
      <c r="A1739" s="1" t="s">
        <v>1868</v>
      </c>
      <c r="C1739" s="27" t="s">
        <v>1876</v>
      </c>
      <c r="D1739" s="27" t="s">
        <v>26</v>
      </c>
      <c r="E1739" s="27"/>
      <c r="F1739" s="31"/>
      <c r="G1739" s="27"/>
      <c r="H1739" s="30" t="s">
        <v>61</v>
      </c>
      <c r="I1739" s="31" t="n">
        <v>0.25</v>
      </c>
      <c r="J1739" s="30" t="s">
        <v>1863</v>
      </c>
    </row>
    <row r="1740" customFormat="false" ht="12.75" hidden="false" customHeight="false" outlineLevel="0" collapsed="false">
      <c r="A1740" s="1" t="s">
        <v>1868</v>
      </c>
      <c r="C1740" s="27" t="s">
        <v>1877</v>
      </c>
      <c r="D1740" s="27" t="s">
        <v>13</v>
      </c>
      <c r="E1740" s="27"/>
      <c r="F1740" s="31"/>
      <c r="G1740" s="27"/>
      <c r="H1740" s="30" t="s">
        <v>61</v>
      </c>
      <c r="I1740" s="31" t="n">
        <f aca="false">14.9/75*10</f>
        <v>1.98666666666667</v>
      </c>
      <c r="J1740" s="30" t="s">
        <v>1863</v>
      </c>
    </row>
    <row r="1741" customFormat="false" ht="12.75" hidden="false" customHeight="false" outlineLevel="0" collapsed="false">
      <c r="A1741" s="1" t="s">
        <v>1868</v>
      </c>
      <c r="C1741" s="27" t="s">
        <v>1878</v>
      </c>
      <c r="D1741" s="27" t="s">
        <v>13</v>
      </c>
      <c r="E1741" s="27"/>
      <c r="F1741" s="31"/>
      <c r="G1741" s="27"/>
      <c r="H1741" s="30" t="s">
        <v>168</v>
      </c>
      <c r="I1741" s="31" t="n">
        <f aca="false">29.95/75*10</f>
        <v>3.99333333333333</v>
      </c>
      <c r="J1741" s="30" t="s">
        <v>1863</v>
      </c>
    </row>
    <row r="1742" customFormat="false" ht="12.75" hidden="false" customHeight="false" outlineLevel="0" collapsed="false">
      <c r="A1742" s="1" t="s">
        <v>1868</v>
      </c>
      <c r="C1742" s="27" t="s">
        <v>1879</v>
      </c>
      <c r="D1742" s="27" t="s">
        <v>88</v>
      </c>
      <c r="E1742" s="27"/>
      <c r="F1742" s="31"/>
      <c r="G1742" s="27"/>
      <c r="H1742" s="30" t="s">
        <v>168</v>
      </c>
      <c r="I1742" s="31" t="n">
        <v>0.25</v>
      </c>
      <c r="J1742" s="30" t="s">
        <v>1863</v>
      </c>
    </row>
    <row r="1743" customFormat="false" ht="12.75" hidden="false" customHeight="false" outlineLevel="0" collapsed="false">
      <c r="A1743" s="1" t="s">
        <v>1868</v>
      </c>
      <c r="C1743" s="27" t="s">
        <v>1880</v>
      </c>
      <c r="D1743" s="27" t="s">
        <v>13</v>
      </c>
      <c r="E1743" s="27"/>
      <c r="F1743" s="31"/>
      <c r="G1743" s="27"/>
      <c r="H1743" s="30" t="s">
        <v>168</v>
      </c>
      <c r="I1743" s="31" t="n">
        <f aca="false">22.9/75*10</f>
        <v>3.05333333333333</v>
      </c>
      <c r="J1743" s="30" t="s">
        <v>1863</v>
      </c>
    </row>
    <row r="1744" customFormat="false" ht="12.75" hidden="false" customHeight="false" outlineLevel="0" collapsed="false">
      <c r="A1744" s="1" t="s">
        <v>1868</v>
      </c>
      <c r="C1744" s="27" t="s">
        <v>1881</v>
      </c>
      <c r="D1744" s="27" t="s">
        <v>13</v>
      </c>
      <c r="E1744" s="27"/>
      <c r="F1744" s="31"/>
      <c r="G1744" s="27"/>
      <c r="H1744" s="30" t="s">
        <v>168</v>
      </c>
      <c r="I1744" s="31" t="n">
        <v>1.48</v>
      </c>
      <c r="J1744" s="30" t="s">
        <v>1863</v>
      </c>
    </row>
    <row r="1745" customFormat="false" ht="12.75" hidden="false" customHeight="false" outlineLevel="0" collapsed="false">
      <c r="A1745" s="1" t="s">
        <v>1868</v>
      </c>
      <c r="C1745" s="27" t="s">
        <v>1882</v>
      </c>
      <c r="D1745" s="27" t="s">
        <v>13</v>
      </c>
      <c r="E1745" s="27"/>
      <c r="F1745" s="31"/>
      <c r="G1745" s="27"/>
      <c r="H1745" s="30" t="s">
        <v>168</v>
      </c>
      <c r="I1745" s="31" t="n">
        <f aca="false">3.25/15*10</f>
        <v>2.16666666666667</v>
      </c>
      <c r="J1745" s="30" t="s">
        <v>1863</v>
      </c>
    </row>
    <row r="1746" customFormat="false" ht="12.75" hidden="false" customHeight="false" outlineLevel="0" collapsed="false">
      <c r="A1746" s="1" t="s">
        <v>1868</v>
      </c>
      <c r="C1746" s="27" t="s">
        <v>1883</v>
      </c>
      <c r="D1746" s="27" t="s">
        <v>13</v>
      </c>
      <c r="E1746" s="27"/>
      <c r="F1746" s="31"/>
      <c r="G1746" s="27"/>
      <c r="H1746" s="30" t="s">
        <v>168</v>
      </c>
      <c r="I1746" s="31" t="n">
        <f aca="false">0.8/14*10</f>
        <v>0.571428571428572</v>
      </c>
      <c r="J1746" s="30" t="s">
        <v>1863</v>
      </c>
    </row>
    <row r="1747" customFormat="false" ht="12.75" hidden="false" customHeight="false" outlineLevel="0" collapsed="false">
      <c r="A1747" s="1" t="s">
        <v>1884</v>
      </c>
      <c r="C1747" s="27" t="s">
        <v>1885</v>
      </c>
      <c r="D1747" s="27" t="s">
        <v>79</v>
      </c>
      <c r="E1747" s="27"/>
      <c r="F1747" s="31"/>
      <c r="G1747" s="27"/>
      <c r="H1747" s="30" t="s">
        <v>61</v>
      </c>
      <c r="I1747" s="31" t="n">
        <v>1.59</v>
      </c>
      <c r="J1747" s="30" t="s">
        <v>1863</v>
      </c>
    </row>
    <row r="1748" customFormat="false" ht="12.75" hidden="false" customHeight="false" outlineLevel="0" collapsed="false">
      <c r="A1748" s="1" t="s">
        <v>1884</v>
      </c>
      <c r="C1748" s="27" t="s">
        <v>1886</v>
      </c>
      <c r="D1748" s="27" t="s">
        <v>88</v>
      </c>
      <c r="E1748" s="27"/>
      <c r="F1748" s="31"/>
      <c r="G1748" s="27"/>
      <c r="H1748" s="30" t="s">
        <v>61</v>
      </c>
      <c r="I1748" s="31" t="n">
        <v>1.95</v>
      </c>
      <c r="J1748" s="30" t="s">
        <v>1863</v>
      </c>
    </row>
    <row r="1749" customFormat="false" ht="12.75" hidden="false" customHeight="false" outlineLevel="0" collapsed="false">
      <c r="A1749" s="1" t="s">
        <v>1884</v>
      </c>
      <c r="C1749" s="27" t="s">
        <v>1887</v>
      </c>
      <c r="D1749" s="27" t="s">
        <v>13</v>
      </c>
      <c r="E1749" s="27"/>
      <c r="F1749" s="31"/>
      <c r="G1749" s="27"/>
      <c r="H1749" s="30" t="s">
        <v>61</v>
      </c>
      <c r="I1749" s="31" t="n">
        <v>3.95</v>
      </c>
      <c r="J1749" s="30" t="s">
        <v>1863</v>
      </c>
    </row>
    <row r="1750" customFormat="false" ht="12.75" hidden="false" customHeight="false" outlineLevel="0" collapsed="false">
      <c r="A1750" s="1" t="s">
        <v>1884</v>
      </c>
      <c r="C1750" s="27" t="s">
        <v>1888</v>
      </c>
      <c r="D1750" s="27" t="s">
        <v>13</v>
      </c>
      <c r="E1750" s="27"/>
      <c r="F1750" s="31"/>
      <c r="G1750" s="27"/>
      <c r="H1750" s="30" t="s">
        <v>61</v>
      </c>
      <c r="I1750" s="31" t="n">
        <v>3.99</v>
      </c>
      <c r="J1750" s="30" t="s">
        <v>1863</v>
      </c>
    </row>
    <row r="1751" customFormat="false" ht="12.75" hidden="false" customHeight="false" outlineLevel="0" collapsed="false">
      <c r="A1751" s="1" t="s">
        <v>1884</v>
      </c>
      <c r="C1751" s="27" t="s">
        <v>1889</v>
      </c>
      <c r="D1751" s="27" t="s">
        <v>13</v>
      </c>
      <c r="E1751" s="27"/>
      <c r="F1751" s="31"/>
      <c r="G1751" s="27"/>
      <c r="H1751" s="30" t="s">
        <v>61</v>
      </c>
      <c r="I1751" s="31" t="n">
        <v>2.45</v>
      </c>
      <c r="J1751" s="30" t="s">
        <v>1863</v>
      </c>
    </row>
    <row r="1752" customFormat="false" ht="12.75" hidden="false" customHeight="false" outlineLevel="0" collapsed="false">
      <c r="A1752" s="1" t="s">
        <v>1884</v>
      </c>
      <c r="C1752" s="27" t="s">
        <v>1890</v>
      </c>
      <c r="D1752" s="27" t="s">
        <v>193</v>
      </c>
      <c r="E1752" s="27"/>
      <c r="F1752" s="31"/>
      <c r="G1752" s="27"/>
      <c r="H1752" s="30" t="s">
        <v>61</v>
      </c>
      <c r="I1752" s="31" t="n">
        <v>1.95</v>
      </c>
      <c r="J1752" s="30" t="s">
        <v>1863</v>
      </c>
    </row>
    <row r="1753" customFormat="false" ht="12.75" hidden="false" customHeight="false" outlineLevel="0" collapsed="false">
      <c r="A1753" s="1" t="s">
        <v>1891</v>
      </c>
      <c r="C1753" s="27" t="s">
        <v>1892</v>
      </c>
      <c r="D1753" s="27" t="s">
        <v>13</v>
      </c>
      <c r="E1753" s="27"/>
      <c r="F1753" s="31"/>
      <c r="G1753" s="27"/>
      <c r="H1753" s="30" t="s">
        <v>61</v>
      </c>
      <c r="I1753" s="31" t="n">
        <v>3.49</v>
      </c>
      <c r="J1753" s="30" t="s">
        <v>1863</v>
      </c>
    </row>
    <row r="1754" customFormat="false" ht="12.75" hidden="false" customHeight="false" outlineLevel="0" collapsed="false">
      <c r="A1754" s="1" t="s">
        <v>1891</v>
      </c>
      <c r="C1754" s="27" t="s">
        <v>1893</v>
      </c>
      <c r="D1754" s="27" t="s">
        <v>88</v>
      </c>
      <c r="E1754" s="27"/>
      <c r="F1754" s="31"/>
      <c r="G1754" s="27"/>
      <c r="H1754" s="30" t="s">
        <v>61</v>
      </c>
      <c r="I1754" s="31" t="n">
        <v>1.25</v>
      </c>
      <c r="J1754" s="30" t="s">
        <v>1863</v>
      </c>
    </row>
    <row r="1755" customFormat="false" ht="12.75" hidden="false" customHeight="false" outlineLevel="0" collapsed="false">
      <c r="A1755" s="1" t="s">
        <v>1891</v>
      </c>
      <c r="C1755" s="27" t="s">
        <v>1894</v>
      </c>
      <c r="D1755" s="27" t="s">
        <v>79</v>
      </c>
      <c r="E1755" s="27"/>
      <c r="F1755" s="31"/>
      <c r="G1755" s="27"/>
      <c r="H1755" s="30" t="s">
        <v>61</v>
      </c>
      <c r="I1755" s="31" t="n">
        <v>1.09</v>
      </c>
      <c r="J1755" s="30" t="s">
        <v>1863</v>
      </c>
    </row>
    <row r="1756" customFormat="false" ht="12.75" hidden="false" customHeight="false" outlineLevel="0" collapsed="false">
      <c r="A1756" s="1" t="s">
        <v>1891</v>
      </c>
      <c r="C1756" s="27" t="s">
        <v>1895</v>
      </c>
      <c r="D1756" s="27" t="s">
        <v>13</v>
      </c>
      <c r="E1756" s="27"/>
      <c r="F1756" s="31"/>
      <c r="G1756" s="27"/>
      <c r="H1756" s="30" t="s">
        <v>61</v>
      </c>
      <c r="I1756" s="31" t="n">
        <v>2.99</v>
      </c>
      <c r="J1756" s="30" t="s">
        <v>1863</v>
      </c>
    </row>
    <row r="1757" customFormat="false" ht="12.75" hidden="false" customHeight="false" outlineLevel="0" collapsed="false">
      <c r="A1757" s="1" t="s">
        <v>1891</v>
      </c>
      <c r="C1757" s="27" t="s">
        <v>1896</v>
      </c>
      <c r="D1757" s="27" t="s">
        <v>13</v>
      </c>
      <c r="E1757" s="27"/>
      <c r="F1757" s="31"/>
      <c r="G1757" s="27"/>
      <c r="H1757" s="30" t="s">
        <v>61</v>
      </c>
      <c r="I1757" s="31" t="n">
        <v>2.99</v>
      </c>
      <c r="J1757" s="30" t="s">
        <v>1863</v>
      </c>
    </row>
    <row r="1758" customFormat="false" ht="12.75" hidden="false" customHeight="false" outlineLevel="0" collapsed="false">
      <c r="A1758" s="1" t="s">
        <v>1891</v>
      </c>
      <c r="C1758" s="27" t="s">
        <v>1897</v>
      </c>
      <c r="D1758" s="27" t="s">
        <v>13</v>
      </c>
      <c r="E1758" s="27"/>
      <c r="F1758" s="31"/>
      <c r="G1758" s="27"/>
      <c r="H1758" s="30" t="s">
        <v>61</v>
      </c>
      <c r="I1758" s="31" t="n">
        <v>3.99</v>
      </c>
      <c r="J1758" s="30" t="s">
        <v>1863</v>
      </c>
    </row>
    <row r="1759" customFormat="false" ht="12.75" hidden="false" customHeight="false" outlineLevel="0" collapsed="false">
      <c r="A1759" s="1" t="s">
        <v>1891</v>
      </c>
      <c r="C1759" s="27" t="s">
        <v>1898</v>
      </c>
      <c r="D1759" s="27" t="s">
        <v>274</v>
      </c>
      <c r="E1759" s="27"/>
      <c r="F1759" s="31"/>
      <c r="G1759" s="27"/>
      <c r="H1759" s="30" t="s">
        <v>61</v>
      </c>
      <c r="I1759" s="31" t="n">
        <v>0.79</v>
      </c>
      <c r="J1759" s="30" t="s">
        <v>1863</v>
      </c>
    </row>
    <row r="1760" customFormat="false" ht="12.75" hidden="false" customHeight="false" outlineLevel="0" collapsed="false">
      <c r="I1760" s="3"/>
    </row>
    <row r="1761" customFormat="false" ht="18" hidden="false" customHeight="false" outlineLevel="0" collapsed="false">
      <c r="C1761" s="52" t="s">
        <v>1899</v>
      </c>
      <c r="D1761" s="11" t="s">
        <v>1</v>
      </c>
      <c r="I1761" s="3"/>
    </row>
    <row r="1762" customFormat="false" ht="12.75" hidden="false" customHeight="false" outlineLevel="0" collapsed="false">
      <c r="A1762" s="1" t="s">
        <v>1900</v>
      </c>
      <c r="C1762" s="27" t="s">
        <v>1901</v>
      </c>
      <c r="D1762" s="27" t="s">
        <v>13</v>
      </c>
      <c r="E1762" s="27"/>
      <c r="F1762" s="31"/>
      <c r="G1762" s="27"/>
      <c r="H1762" s="30" t="s">
        <v>168</v>
      </c>
      <c r="I1762" s="31" t="n">
        <v>6.99</v>
      </c>
      <c r="J1762" s="30" t="s">
        <v>1863</v>
      </c>
    </row>
    <row r="1763" customFormat="false" ht="12.75" hidden="false" customHeight="false" outlineLevel="0" collapsed="false">
      <c r="A1763" s="1" t="s">
        <v>1900</v>
      </c>
      <c r="C1763" s="27" t="s">
        <v>1902</v>
      </c>
      <c r="D1763" s="27" t="s">
        <v>13</v>
      </c>
      <c r="E1763" s="27"/>
      <c r="F1763" s="31"/>
      <c r="G1763" s="27"/>
      <c r="H1763" s="30" t="s">
        <v>168</v>
      </c>
      <c r="I1763" s="31" t="n">
        <v>12.99</v>
      </c>
      <c r="J1763" s="30" t="s">
        <v>1863</v>
      </c>
    </row>
    <row r="1764" customFormat="false" ht="12.75" hidden="false" customHeight="false" outlineLevel="0" collapsed="false">
      <c r="A1764" s="1" t="s">
        <v>1900</v>
      </c>
      <c r="C1764" s="27" t="s">
        <v>1903</v>
      </c>
      <c r="D1764" s="27" t="s">
        <v>13</v>
      </c>
      <c r="E1764" s="27"/>
      <c r="F1764" s="31"/>
      <c r="G1764" s="27"/>
      <c r="H1764" s="30" t="s">
        <v>168</v>
      </c>
      <c r="I1764" s="31" t="n">
        <v>23.93</v>
      </c>
      <c r="J1764" s="30" t="s">
        <v>1863</v>
      </c>
    </row>
    <row r="1765" customFormat="false" ht="12.75" hidden="false" customHeight="false" outlineLevel="0" collapsed="false">
      <c r="A1765" s="1" t="s">
        <v>1900</v>
      </c>
      <c r="C1765" s="27" t="s">
        <v>1904</v>
      </c>
      <c r="D1765" s="27" t="s">
        <v>88</v>
      </c>
      <c r="E1765" s="27"/>
      <c r="F1765" s="31"/>
      <c r="G1765" s="27"/>
      <c r="H1765" s="30" t="s">
        <v>168</v>
      </c>
      <c r="I1765" s="31" t="n">
        <v>4.25</v>
      </c>
      <c r="J1765" s="30" t="s">
        <v>1863</v>
      </c>
    </row>
    <row r="1766" customFormat="false" ht="12.75" hidden="false" customHeight="false" outlineLevel="0" collapsed="false">
      <c r="A1766" s="1" t="s">
        <v>1900</v>
      </c>
      <c r="C1766" s="27" t="s">
        <v>1905</v>
      </c>
      <c r="D1766" s="27" t="s">
        <v>13</v>
      </c>
      <c r="E1766" s="27"/>
      <c r="F1766" s="31"/>
      <c r="G1766" s="27"/>
      <c r="H1766" s="30" t="s">
        <v>168</v>
      </c>
      <c r="I1766" s="31" t="n">
        <v>31.8</v>
      </c>
      <c r="J1766" s="30" t="s">
        <v>1863</v>
      </c>
    </row>
    <row r="1767" customFormat="false" ht="12.75" hidden="false" customHeight="false" outlineLevel="0" collapsed="false">
      <c r="A1767" s="1" t="s">
        <v>1906</v>
      </c>
      <c r="C1767" s="27" t="s">
        <v>1907</v>
      </c>
      <c r="D1767" s="27" t="s">
        <v>88</v>
      </c>
      <c r="E1767" s="27"/>
      <c r="F1767" s="31"/>
      <c r="G1767" s="27"/>
      <c r="H1767" s="30" t="s">
        <v>168</v>
      </c>
      <c r="I1767" s="31" t="n">
        <v>1.95</v>
      </c>
      <c r="J1767" s="30" t="s">
        <v>1863</v>
      </c>
    </row>
    <row r="1768" customFormat="false" ht="12.75" hidden="false" customHeight="false" outlineLevel="0" collapsed="false">
      <c r="A1768" s="1" t="s">
        <v>1906</v>
      </c>
      <c r="C1768" s="27" t="s">
        <v>1908</v>
      </c>
      <c r="D1768" s="27" t="s">
        <v>79</v>
      </c>
      <c r="E1768" s="27"/>
      <c r="F1768" s="31"/>
      <c r="G1768" s="27"/>
      <c r="H1768" s="30" t="s">
        <v>168</v>
      </c>
      <c r="I1768" s="31" t="n">
        <v>1.99</v>
      </c>
      <c r="J1768" s="30" t="s">
        <v>1863</v>
      </c>
    </row>
    <row r="1769" customFormat="false" ht="12.75" hidden="false" customHeight="false" outlineLevel="0" collapsed="false">
      <c r="I1769" s="3"/>
    </row>
    <row r="1770" customFormat="false" ht="18" hidden="false" customHeight="false" outlineLevel="0" collapsed="false">
      <c r="C1770" s="52" t="s">
        <v>1909</v>
      </c>
      <c r="D1770" s="11" t="s">
        <v>1</v>
      </c>
      <c r="I1770" s="3"/>
    </row>
    <row r="1771" customFormat="false" ht="12.75" hidden="false" customHeight="false" outlineLevel="0" collapsed="false">
      <c r="A1771" s="1" t="s">
        <v>1910</v>
      </c>
      <c r="C1771" s="27" t="s">
        <v>1911</v>
      </c>
      <c r="D1771" s="27" t="s">
        <v>13</v>
      </c>
      <c r="E1771" s="27"/>
      <c r="F1771" s="31"/>
      <c r="G1771" s="27"/>
      <c r="H1771" s="30" t="s">
        <v>61</v>
      </c>
      <c r="I1771" s="31" t="n">
        <v>5.54</v>
      </c>
      <c r="J1771" s="30" t="s">
        <v>1863</v>
      </c>
    </row>
    <row r="1772" customFormat="false" ht="12.75" hidden="false" customHeight="false" outlineLevel="0" collapsed="false">
      <c r="A1772" s="1" t="s">
        <v>1910</v>
      </c>
      <c r="C1772" s="27" t="s">
        <v>1912</v>
      </c>
      <c r="D1772" s="27" t="s">
        <v>193</v>
      </c>
      <c r="E1772" s="27"/>
      <c r="F1772" s="31"/>
      <c r="G1772" s="27"/>
      <c r="H1772" s="30" t="s">
        <v>61</v>
      </c>
      <c r="I1772" s="31" t="n">
        <v>4.17</v>
      </c>
      <c r="J1772" s="30" t="s">
        <v>1863</v>
      </c>
    </row>
    <row r="1773" customFormat="false" ht="12.75" hidden="false" customHeight="false" outlineLevel="0" collapsed="false">
      <c r="A1773" s="1" t="s">
        <v>1910</v>
      </c>
      <c r="C1773" s="27" t="s">
        <v>1913</v>
      </c>
      <c r="D1773" s="27" t="s">
        <v>79</v>
      </c>
      <c r="E1773" s="27"/>
      <c r="F1773" s="31"/>
      <c r="G1773" s="27"/>
      <c r="H1773" s="30" t="s">
        <v>168</v>
      </c>
      <c r="I1773" s="31" t="n">
        <v>3.79</v>
      </c>
      <c r="J1773" s="30" t="s">
        <v>1863</v>
      </c>
    </row>
    <row r="1774" customFormat="false" ht="12.75" hidden="false" customHeight="false" outlineLevel="0" collapsed="false">
      <c r="A1774" s="1" t="s">
        <v>1914</v>
      </c>
      <c r="C1774" s="27" t="s">
        <v>1915</v>
      </c>
      <c r="D1774" s="27" t="s">
        <v>13</v>
      </c>
      <c r="E1774" s="27"/>
      <c r="F1774" s="31"/>
      <c r="G1774" s="27"/>
      <c r="H1774" s="30" t="s">
        <v>168</v>
      </c>
      <c r="I1774" s="31" t="n">
        <v>14.75</v>
      </c>
      <c r="J1774" s="30" t="s">
        <v>1863</v>
      </c>
    </row>
    <row r="1775" customFormat="false" ht="12.75" hidden="false" customHeight="false" outlineLevel="0" collapsed="false">
      <c r="A1775" s="1" t="s">
        <v>1914</v>
      </c>
      <c r="C1775" s="27" t="s">
        <v>1916</v>
      </c>
      <c r="D1775" s="27" t="s">
        <v>79</v>
      </c>
      <c r="E1775" s="27"/>
      <c r="F1775" s="31"/>
      <c r="G1775" s="27"/>
      <c r="H1775" s="30" t="s">
        <v>168</v>
      </c>
      <c r="I1775" s="31" t="n">
        <v>3.29</v>
      </c>
      <c r="J1775" s="30" t="s">
        <v>1863</v>
      </c>
    </row>
    <row r="1776" customFormat="false" ht="12.75" hidden="false" customHeight="false" outlineLevel="0" collapsed="false">
      <c r="A1776" s="1" t="s">
        <v>1914</v>
      </c>
      <c r="C1776" s="27" t="s">
        <v>1917</v>
      </c>
      <c r="D1776" s="27" t="s">
        <v>13</v>
      </c>
      <c r="E1776" s="27"/>
      <c r="F1776" s="31"/>
      <c r="G1776" s="27"/>
      <c r="H1776" s="30" t="s">
        <v>61</v>
      </c>
      <c r="I1776" s="31" t="n">
        <v>2.29</v>
      </c>
      <c r="J1776" s="30" t="s">
        <v>1863</v>
      </c>
    </row>
    <row r="1777" customFormat="false" ht="12.75" hidden="false" customHeight="false" outlineLevel="0" collapsed="false">
      <c r="A1777" s="1" t="s">
        <v>1914</v>
      </c>
      <c r="C1777" s="27" t="s">
        <v>1918</v>
      </c>
      <c r="D1777" s="27" t="s">
        <v>13</v>
      </c>
      <c r="E1777" s="27"/>
      <c r="F1777" s="31"/>
      <c r="G1777" s="27"/>
      <c r="H1777" s="30" t="s">
        <v>61</v>
      </c>
      <c r="I1777" s="31" t="n">
        <v>5.54</v>
      </c>
      <c r="J1777" s="30" t="s">
        <v>1863</v>
      </c>
    </row>
    <row r="1778" customFormat="false" ht="12.75" hidden="false" customHeight="false" outlineLevel="0" collapsed="false">
      <c r="I1778" s="3"/>
    </row>
    <row r="1779" customFormat="false" ht="31.5" hidden="false" customHeight="false" outlineLevel="0" collapsed="false">
      <c r="C1779" s="52" t="s">
        <v>1919</v>
      </c>
      <c r="D1779" s="11" t="s">
        <v>1</v>
      </c>
      <c r="I1779" s="3"/>
    </row>
    <row r="1780" customFormat="false" ht="12.75" hidden="false" customHeight="false" outlineLevel="0" collapsed="false">
      <c r="A1780" s="1" t="s">
        <v>1920</v>
      </c>
      <c r="C1780" s="27" t="s">
        <v>1921</v>
      </c>
      <c r="D1780" s="27" t="s">
        <v>13</v>
      </c>
      <c r="E1780" s="27"/>
      <c r="F1780" s="31"/>
      <c r="G1780" s="27"/>
      <c r="H1780" s="30" t="s">
        <v>61</v>
      </c>
      <c r="I1780" s="31" t="n">
        <v>15.99</v>
      </c>
      <c r="J1780" s="30" t="s">
        <v>1863</v>
      </c>
    </row>
    <row r="1781" customFormat="false" ht="12.75" hidden="false" customHeight="false" outlineLevel="0" collapsed="false">
      <c r="A1781" s="1" t="s">
        <v>1920</v>
      </c>
      <c r="C1781" s="27" t="s">
        <v>1922</v>
      </c>
      <c r="D1781" s="27" t="s">
        <v>13</v>
      </c>
      <c r="E1781" s="27"/>
      <c r="F1781" s="31"/>
      <c r="G1781" s="27"/>
      <c r="H1781" s="30" t="s">
        <v>168</v>
      </c>
      <c r="I1781" s="31" t="n">
        <v>28.72</v>
      </c>
      <c r="J1781" s="30" t="s">
        <v>1863</v>
      </c>
    </row>
    <row r="1782" customFormat="false" ht="12.75" hidden="false" customHeight="false" outlineLevel="0" collapsed="false">
      <c r="A1782" s="1" t="s">
        <v>1923</v>
      </c>
      <c r="C1782" s="27" t="s">
        <v>1924</v>
      </c>
      <c r="D1782" s="27" t="s">
        <v>13</v>
      </c>
      <c r="E1782" s="27"/>
      <c r="F1782" s="31"/>
      <c r="G1782" s="27"/>
      <c r="H1782" s="30" t="s">
        <v>61</v>
      </c>
      <c r="I1782" s="31" t="n">
        <v>12.99</v>
      </c>
      <c r="J1782" s="30" t="s">
        <v>1863</v>
      </c>
    </row>
    <row r="1783" customFormat="false" ht="12.75" hidden="false" customHeight="false" outlineLevel="0" collapsed="false">
      <c r="A1783" s="1" t="s">
        <v>1923</v>
      </c>
      <c r="C1783" s="27" t="s">
        <v>1925</v>
      </c>
      <c r="D1783" s="27" t="s">
        <v>79</v>
      </c>
      <c r="E1783" s="27"/>
      <c r="F1783" s="31"/>
      <c r="G1783" s="27"/>
      <c r="H1783" s="30" t="s">
        <v>61</v>
      </c>
      <c r="I1783" s="31" t="n">
        <v>4.99</v>
      </c>
      <c r="J1783" s="30" t="s">
        <v>1863</v>
      </c>
    </row>
    <row r="1784" customFormat="false" ht="12.75" hidden="false" customHeight="false" outlineLevel="0" collapsed="false">
      <c r="A1784" s="1" t="s">
        <v>1923</v>
      </c>
      <c r="C1784" s="27" t="s">
        <v>1926</v>
      </c>
      <c r="D1784" s="27" t="s">
        <v>88</v>
      </c>
      <c r="E1784" s="27"/>
      <c r="F1784" s="31"/>
      <c r="G1784" s="27"/>
      <c r="H1784" s="30" t="s">
        <v>61</v>
      </c>
      <c r="I1784" s="31" t="n">
        <v>1.96</v>
      </c>
      <c r="J1784" s="30" t="s">
        <v>1863</v>
      </c>
    </row>
    <row r="1785" customFormat="false" ht="12.75" hidden="false" customHeight="false" outlineLevel="0" collapsed="false">
      <c r="A1785" s="1" t="s">
        <v>1923</v>
      </c>
      <c r="C1785" s="27" t="s">
        <v>1927</v>
      </c>
      <c r="D1785" s="27" t="s">
        <v>13</v>
      </c>
      <c r="E1785" s="27"/>
      <c r="F1785" s="31"/>
      <c r="G1785" s="27"/>
      <c r="H1785" s="30" t="s">
        <v>61</v>
      </c>
      <c r="I1785" s="31" t="n">
        <v>2.55</v>
      </c>
      <c r="J1785" s="30" t="s">
        <v>1863</v>
      </c>
    </row>
    <row r="1786" customFormat="false" ht="12.75" hidden="false" customHeight="false" outlineLevel="0" collapsed="false">
      <c r="A1786" s="1" t="s">
        <v>1923</v>
      </c>
      <c r="C1786" s="27" t="s">
        <v>1928</v>
      </c>
      <c r="D1786" s="27" t="s">
        <v>13</v>
      </c>
      <c r="E1786" s="27"/>
      <c r="F1786" s="31"/>
      <c r="G1786" s="27"/>
      <c r="H1786" s="30" t="s">
        <v>168</v>
      </c>
      <c r="I1786" s="31" t="n">
        <v>17.95</v>
      </c>
      <c r="J1786" s="30" t="s">
        <v>1863</v>
      </c>
    </row>
    <row r="1787" customFormat="false" ht="12.75" hidden="false" customHeight="false" outlineLevel="0" collapsed="false">
      <c r="A1787" s="1" t="s">
        <v>1923</v>
      </c>
      <c r="C1787" s="27" t="s">
        <v>1929</v>
      </c>
      <c r="D1787" s="27" t="s">
        <v>13</v>
      </c>
      <c r="E1787" s="27"/>
      <c r="F1787" s="31"/>
      <c r="G1787" s="27"/>
      <c r="H1787" s="30" t="s">
        <v>168</v>
      </c>
      <c r="I1787" s="31" t="n">
        <v>38.67</v>
      </c>
      <c r="J1787" s="30" t="s">
        <v>1863</v>
      </c>
    </row>
    <row r="1788" customFormat="false" ht="12.75" hidden="false" customHeight="false" outlineLevel="0" collapsed="false">
      <c r="A1788" s="1" t="s">
        <v>1923</v>
      </c>
      <c r="C1788" s="27" t="s">
        <v>1930</v>
      </c>
      <c r="D1788" s="27" t="s">
        <v>13</v>
      </c>
      <c r="E1788" s="27"/>
      <c r="F1788" s="31"/>
      <c r="G1788" s="27"/>
      <c r="H1788" s="30" t="s">
        <v>168</v>
      </c>
      <c r="I1788" s="31" t="n">
        <v>16.95</v>
      </c>
      <c r="J1788" s="30" t="s">
        <v>1863</v>
      </c>
    </row>
    <row r="1789" customFormat="false" ht="12.75" hidden="false" customHeight="false" outlineLevel="0" collapsed="false">
      <c r="A1789" s="1" t="s">
        <v>1923</v>
      </c>
      <c r="C1789" s="27" t="s">
        <v>1931</v>
      </c>
      <c r="D1789" s="27" t="s">
        <v>13</v>
      </c>
      <c r="E1789" s="27"/>
      <c r="F1789" s="31"/>
      <c r="G1789" s="27"/>
      <c r="H1789" s="30" t="s">
        <v>168</v>
      </c>
      <c r="I1789" s="31" t="n">
        <v>2.17</v>
      </c>
      <c r="J1789" s="30" t="s">
        <v>1863</v>
      </c>
    </row>
    <row r="1790" customFormat="false" ht="12.75" hidden="false" customHeight="false" outlineLevel="0" collapsed="false">
      <c r="A1790" s="1" t="s">
        <v>1923</v>
      </c>
      <c r="C1790" s="27" t="s">
        <v>1932</v>
      </c>
      <c r="D1790" s="27" t="s">
        <v>13</v>
      </c>
      <c r="E1790" s="27"/>
      <c r="F1790" s="31"/>
      <c r="G1790" s="27"/>
      <c r="H1790" s="30" t="s">
        <v>168</v>
      </c>
      <c r="I1790" s="31" t="n">
        <v>26.3</v>
      </c>
      <c r="J1790" s="30" t="s">
        <v>1863</v>
      </c>
    </row>
    <row r="1791" customFormat="false" ht="12.75" hidden="false" customHeight="false" outlineLevel="0" collapsed="false">
      <c r="A1791" s="1" t="s">
        <v>1923</v>
      </c>
      <c r="C1791" s="27" t="s">
        <v>1933</v>
      </c>
      <c r="D1791" s="27" t="s">
        <v>13</v>
      </c>
      <c r="E1791" s="27"/>
      <c r="F1791" s="31"/>
      <c r="G1791" s="27"/>
      <c r="H1791" s="30" t="s">
        <v>168</v>
      </c>
      <c r="I1791" s="31" t="n">
        <v>11.35</v>
      </c>
      <c r="J1791" s="30" t="s">
        <v>1863</v>
      </c>
    </row>
    <row r="1792" customFormat="false" ht="12.75" hidden="false" customHeight="false" outlineLevel="0" collapsed="false">
      <c r="A1792" s="1" t="s">
        <v>1923</v>
      </c>
      <c r="C1792" s="27" t="s">
        <v>1934</v>
      </c>
      <c r="D1792" s="27" t="s">
        <v>13</v>
      </c>
      <c r="E1792" s="27"/>
      <c r="F1792" s="31"/>
      <c r="G1792" s="27"/>
      <c r="H1792" s="30" t="s">
        <v>168</v>
      </c>
      <c r="I1792" s="31" t="n">
        <v>2.22</v>
      </c>
      <c r="J1792" s="30" t="s">
        <v>1863</v>
      </c>
    </row>
    <row r="1793" customFormat="false" ht="12.75" hidden="false" customHeight="false" outlineLevel="0" collapsed="false">
      <c r="A1793" s="1" t="s">
        <v>1923</v>
      </c>
      <c r="C1793" s="27" t="s">
        <v>1935</v>
      </c>
      <c r="D1793" s="27" t="s">
        <v>13</v>
      </c>
      <c r="E1793" s="27"/>
      <c r="F1793" s="31"/>
      <c r="G1793" s="27"/>
      <c r="H1793" s="30" t="s">
        <v>168</v>
      </c>
      <c r="I1793" s="31" t="n">
        <v>7.95</v>
      </c>
      <c r="J1793" s="30" t="s">
        <v>1863</v>
      </c>
    </row>
    <row r="1794" customFormat="false" ht="12.75" hidden="false" customHeight="false" outlineLevel="0" collapsed="false">
      <c r="I1794" s="3"/>
    </row>
    <row r="1795" customFormat="false" ht="18" hidden="false" customHeight="false" outlineLevel="0" collapsed="false">
      <c r="C1795" s="52" t="s">
        <v>1936</v>
      </c>
      <c r="D1795" s="11" t="s">
        <v>1</v>
      </c>
      <c r="I1795" s="3"/>
    </row>
    <row r="1796" customFormat="false" ht="12.75" hidden="false" customHeight="false" outlineLevel="0" collapsed="false">
      <c r="A1796" s="1" t="s">
        <v>1937</v>
      </c>
      <c r="C1796" s="27" t="s">
        <v>1938</v>
      </c>
      <c r="D1796" s="27" t="s">
        <v>79</v>
      </c>
      <c r="E1796" s="27"/>
      <c r="F1796" s="31"/>
      <c r="G1796" s="27"/>
      <c r="H1796" s="30" t="s">
        <v>61</v>
      </c>
      <c r="I1796" s="31" t="n">
        <v>0.49</v>
      </c>
      <c r="J1796" s="30" t="s">
        <v>1863</v>
      </c>
    </row>
    <row r="1797" customFormat="false" ht="12.75" hidden="false" customHeight="false" outlineLevel="0" collapsed="false">
      <c r="A1797" s="1" t="s">
        <v>1937</v>
      </c>
      <c r="C1797" s="27" t="s">
        <v>1939</v>
      </c>
      <c r="D1797" s="27" t="s">
        <v>13</v>
      </c>
      <c r="E1797" s="27"/>
      <c r="F1797" s="31"/>
      <c r="G1797" s="27"/>
      <c r="H1797" s="30" t="s">
        <v>61</v>
      </c>
      <c r="I1797" s="31" t="n">
        <v>1.19</v>
      </c>
      <c r="J1797" s="30" t="s">
        <v>1863</v>
      </c>
    </row>
    <row r="1798" customFormat="false" ht="12.75" hidden="false" customHeight="false" outlineLevel="0" collapsed="false">
      <c r="A1798" s="1" t="s">
        <v>1937</v>
      </c>
      <c r="C1798" s="27" t="s">
        <v>1940</v>
      </c>
      <c r="D1798" s="27" t="s">
        <v>16</v>
      </c>
      <c r="E1798" s="27"/>
      <c r="F1798" s="31"/>
      <c r="G1798" s="27"/>
      <c r="H1798" s="30" t="s">
        <v>61</v>
      </c>
      <c r="I1798" s="31" t="n">
        <v>0.49</v>
      </c>
      <c r="J1798" s="30" t="s">
        <v>1863</v>
      </c>
    </row>
    <row r="1799" customFormat="false" ht="12.75" hidden="false" customHeight="false" outlineLevel="0" collapsed="false">
      <c r="A1799" s="1" t="s">
        <v>1937</v>
      </c>
      <c r="C1799" s="27" t="s">
        <v>1941</v>
      </c>
      <c r="D1799" s="27" t="s">
        <v>193</v>
      </c>
      <c r="E1799" s="27"/>
      <c r="F1799" s="31"/>
      <c r="G1799" s="27"/>
      <c r="H1799" s="30" t="s">
        <v>61</v>
      </c>
      <c r="I1799" s="31" t="n">
        <v>0.45</v>
      </c>
      <c r="J1799" s="30" t="s">
        <v>1863</v>
      </c>
    </row>
    <row r="1800" customFormat="false" ht="12.75" hidden="false" customHeight="false" outlineLevel="0" collapsed="false">
      <c r="A1800" s="1" t="s">
        <v>1937</v>
      </c>
      <c r="C1800" s="27" t="s">
        <v>1942</v>
      </c>
      <c r="D1800" s="27" t="s">
        <v>13</v>
      </c>
      <c r="E1800" s="27"/>
      <c r="F1800" s="31"/>
      <c r="G1800" s="27"/>
      <c r="H1800" s="30" t="s">
        <v>61</v>
      </c>
      <c r="I1800" s="31" t="n">
        <v>4.95</v>
      </c>
      <c r="J1800" s="30" t="s">
        <v>1863</v>
      </c>
    </row>
    <row r="1801" customFormat="false" ht="12.75" hidden="false" customHeight="false" outlineLevel="0" collapsed="false">
      <c r="A1801" s="1" t="s">
        <v>1937</v>
      </c>
      <c r="C1801" s="27" t="s">
        <v>1943</v>
      </c>
      <c r="D1801" s="27" t="s">
        <v>1944</v>
      </c>
      <c r="E1801" s="27"/>
      <c r="F1801" s="31"/>
      <c r="G1801" s="27"/>
      <c r="H1801" s="30" t="s">
        <v>61</v>
      </c>
      <c r="I1801" s="31" t="n">
        <v>1</v>
      </c>
      <c r="J1801" s="30" t="s">
        <v>1863</v>
      </c>
    </row>
    <row r="1802" customFormat="false" ht="12.75" hidden="false" customHeight="false" outlineLevel="0" collapsed="false">
      <c r="A1802" s="1" t="s">
        <v>1937</v>
      </c>
      <c r="C1802" s="27" t="s">
        <v>1945</v>
      </c>
      <c r="D1802" s="27" t="s">
        <v>88</v>
      </c>
      <c r="E1802" s="27"/>
      <c r="F1802" s="31"/>
      <c r="G1802" s="27"/>
      <c r="H1802" s="30" t="s">
        <v>61</v>
      </c>
      <c r="I1802" s="31" t="n">
        <v>0.45</v>
      </c>
      <c r="J1802" s="30" t="s">
        <v>1863</v>
      </c>
    </row>
    <row r="1803" customFormat="false" ht="12.75" hidden="false" customHeight="false" outlineLevel="0" collapsed="false">
      <c r="A1803" s="1" t="s">
        <v>1937</v>
      </c>
      <c r="C1803" s="27" t="s">
        <v>1946</v>
      </c>
      <c r="D1803" s="27" t="s">
        <v>13</v>
      </c>
      <c r="E1803" s="27"/>
      <c r="F1803" s="31"/>
      <c r="G1803" s="27"/>
      <c r="H1803" s="30" t="s">
        <v>61</v>
      </c>
      <c r="I1803" s="31" t="n">
        <v>0.45</v>
      </c>
      <c r="J1803" s="30" t="s">
        <v>1863</v>
      </c>
    </row>
    <row r="1804" customFormat="false" ht="12.75" hidden="false" customHeight="false" outlineLevel="0" collapsed="false">
      <c r="A1804" s="1" t="s">
        <v>1937</v>
      </c>
      <c r="C1804" s="27" t="s">
        <v>1947</v>
      </c>
      <c r="D1804" s="27" t="s">
        <v>51</v>
      </c>
      <c r="E1804" s="27"/>
      <c r="F1804" s="31"/>
      <c r="G1804" s="27"/>
      <c r="H1804" s="30" t="s">
        <v>61</v>
      </c>
      <c r="I1804" s="31" t="n">
        <v>0.89</v>
      </c>
      <c r="J1804" s="30" t="s">
        <v>1863</v>
      </c>
    </row>
    <row r="1805" customFormat="false" ht="12.75" hidden="false" customHeight="false" outlineLevel="0" collapsed="false">
      <c r="A1805" s="1" t="s">
        <v>1937</v>
      </c>
      <c r="C1805" s="27" t="s">
        <v>1948</v>
      </c>
      <c r="D1805" s="27" t="s">
        <v>49</v>
      </c>
      <c r="E1805" s="27"/>
      <c r="F1805" s="31"/>
      <c r="G1805" s="27"/>
      <c r="H1805" s="30" t="s">
        <v>61</v>
      </c>
      <c r="I1805" s="31" t="n">
        <f aca="false">0.89/2</f>
        <v>0.445</v>
      </c>
      <c r="J1805" s="30" t="s">
        <v>1863</v>
      </c>
    </row>
    <row r="1806" customFormat="false" ht="12.75" hidden="false" customHeight="false" outlineLevel="0" collapsed="false">
      <c r="A1806" s="1" t="s">
        <v>1937</v>
      </c>
      <c r="C1806" s="27" t="s">
        <v>1949</v>
      </c>
      <c r="D1806" s="27" t="s">
        <v>390</v>
      </c>
      <c r="E1806" s="27"/>
      <c r="F1806" s="31"/>
      <c r="G1806" s="27"/>
      <c r="H1806" s="30" t="s">
        <v>61</v>
      </c>
      <c r="I1806" s="31" t="n">
        <f aca="false">3.99/5</f>
        <v>0.798</v>
      </c>
      <c r="J1806" s="30" t="s">
        <v>1863</v>
      </c>
    </row>
    <row r="1807" customFormat="false" ht="12.75" hidden="false" customHeight="false" outlineLevel="0" collapsed="false">
      <c r="A1807" s="1" t="s">
        <v>1937</v>
      </c>
      <c r="C1807" s="27" t="s">
        <v>1950</v>
      </c>
      <c r="D1807" s="27" t="s">
        <v>26</v>
      </c>
      <c r="E1807" s="27"/>
      <c r="F1807" s="31"/>
      <c r="G1807" s="27"/>
      <c r="H1807" s="30" t="s">
        <v>61</v>
      </c>
      <c r="I1807" s="31" t="n">
        <v>0.45</v>
      </c>
      <c r="J1807" s="30" t="s">
        <v>1863</v>
      </c>
    </row>
    <row r="1808" customFormat="false" ht="12.75" hidden="false" customHeight="false" outlineLevel="0" collapsed="false">
      <c r="A1808" s="1" t="s">
        <v>1937</v>
      </c>
      <c r="C1808" s="27" t="s">
        <v>1951</v>
      </c>
      <c r="D1808" s="27" t="s">
        <v>18</v>
      </c>
      <c r="E1808" s="27"/>
      <c r="F1808" s="31"/>
      <c r="G1808" s="27"/>
      <c r="H1808" s="30" t="s">
        <v>61</v>
      </c>
      <c r="I1808" s="31" t="n">
        <v>0.45</v>
      </c>
      <c r="J1808" s="30" t="s">
        <v>1863</v>
      </c>
    </row>
    <row r="1809" customFormat="false" ht="12.75" hidden="false" customHeight="false" outlineLevel="0" collapsed="false">
      <c r="A1809" s="1" t="s">
        <v>1937</v>
      </c>
      <c r="C1809" s="27" t="s">
        <v>1952</v>
      </c>
      <c r="D1809" s="27" t="s">
        <v>13</v>
      </c>
      <c r="E1809" s="27"/>
      <c r="F1809" s="31"/>
      <c r="G1809" s="27"/>
      <c r="H1809" s="30" t="s">
        <v>61</v>
      </c>
      <c r="I1809" s="31" t="n">
        <v>3.32</v>
      </c>
      <c r="J1809" s="30" t="s">
        <v>1863</v>
      </c>
    </row>
    <row r="1810" customFormat="false" ht="12.75" hidden="false" customHeight="false" outlineLevel="0" collapsed="false">
      <c r="A1810" s="1" t="s">
        <v>1937</v>
      </c>
      <c r="C1810" s="27" t="s">
        <v>1953</v>
      </c>
      <c r="D1810" s="27" t="s">
        <v>13</v>
      </c>
      <c r="E1810" s="27"/>
      <c r="F1810" s="31"/>
      <c r="G1810" s="27"/>
      <c r="H1810" s="30" t="s">
        <v>168</v>
      </c>
      <c r="I1810" s="31" t="n">
        <v>2.49</v>
      </c>
      <c r="J1810" s="30" t="s">
        <v>1863</v>
      </c>
    </row>
    <row r="1811" customFormat="false" ht="12.75" hidden="false" customHeight="false" outlineLevel="0" collapsed="false">
      <c r="A1811" s="1" t="s">
        <v>1937</v>
      </c>
      <c r="C1811" s="27" t="s">
        <v>1954</v>
      </c>
      <c r="D1811" s="27" t="s">
        <v>13</v>
      </c>
      <c r="E1811" s="27"/>
      <c r="F1811" s="31"/>
      <c r="G1811" s="27"/>
      <c r="H1811" s="30" t="s">
        <v>168</v>
      </c>
      <c r="I1811" s="31" t="n">
        <v>0.59</v>
      </c>
      <c r="J1811" s="30" t="s">
        <v>1863</v>
      </c>
    </row>
    <row r="1812" customFormat="false" ht="12.75" hidden="false" customHeight="false" outlineLevel="0" collapsed="false">
      <c r="A1812" s="1" t="s">
        <v>1937</v>
      </c>
      <c r="C1812" s="27" t="s">
        <v>1955</v>
      </c>
      <c r="D1812" s="27" t="s">
        <v>13</v>
      </c>
      <c r="E1812" s="27"/>
      <c r="F1812" s="31"/>
      <c r="G1812" s="27"/>
      <c r="H1812" s="30" t="s">
        <v>168</v>
      </c>
      <c r="I1812" s="31" t="n">
        <f aca="false">0.65/3*2</f>
        <v>0.433333333333333</v>
      </c>
      <c r="J1812" s="30" t="s">
        <v>1863</v>
      </c>
    </row>
    <row r="1814" customFormat="false" ht="18" hidden="false" customHeight="false" outlineLevel="0" collapsed="false">
      <c r="C1814" s="52" t="s">
        <v>1956</v>
      </c>
      <c r="D1814" s="11" t="s">
        <v>1</v>
      </c>
      <c r="I1814" s="3"/>
    </row>
    <row r="1815" customFormat="false" ht="12.75" hidden="false" customHeight="false" outlineLevel="0" collapsed="false">
      <c r="A1815" s="1" t="s">
        <v>1957</v>
      </c>
      <c r="C1815" s="27" t="s">
        <v>1958</v>
      </c>
      <c r="D1815" s="27" t="s">
        <v>13</v>
      </c>
      <c r="E1815" s="27"/>
      <c r="F1815" s="31"/>
      <c r="G1815" s="27"/>
      <c r="H1815" s="30" t="s">
        <v>61</v>
      </c>
      <c r="I1815" s="31" t="n">
        <v>2.19</v>
      </c>
      <c r="J1815" s="30" t="s">
        <v>1863</v>
      </c>
    </row>
    <row r="1816" customFormat="false" ht="12.75" hidden="false" customHeight="false" outlineLevel="0" collapsed="false">
      <c r="A1816" s="1" t="s">
        <v>1957</v>
      </c>
      <c r="C1816" s="27" t="s">
        <v>1959</v>
      </c>
      <c r="D1816" s="27" t="s">
        <v>77</v>
      </c>
      <c r="E1816" s="27"/>
      <c r="F1816" s="31"/>
      <c r="G1816" s="27"/>
      <c r="H1816" s="30" t="s">
        <v>61</v>
      </c>
      <c r="I1816" s="31" t="n">
        <v>0.99</v>
      </c>
      <c r="J1816" s="30" t="s">
        <v>1863</v>
      </c>
    </row>
    <row r="1817" customFormat="false" ht="12.75" hidden="false" customHeight="false" outlineLevel="0" collapsed="false">
      <c r="A1817" s="1" t="s">
        <v>1957</v>
      </c>
      <c r="C1817" s="27" t="s">
        <v>1960</v>
      </c>
      <c r="D1817" s="27" t="s">
        <v>507</v>
      </c>
      <c r="E1817" s="27"/>
      <c r="F1817" s="31"/>
      <c r="G1817" s="27"/>
      <c r="H1817" s="30" t="s">
        <v>61</v>
      </c>
      <c r="I1817" s="31" t="n">
        <v>0.89</v>
      </c>
      <c r="J1817" s="30" t="s">
        <v>1863</v>
      </c>
    </row>
    <row r="1818" customFormat="false" ht="12.75" hidden="false" customHeight="false" outlineLevel="0" collapsed="false">
      <c r="A1818" s="1" t="s">
        <v>1957</v>
      </c>
      <c r="C1818" s="27" t="s">
        <v>1961</v>
      </c>
      <c r="D1818" s="27" t="s">
        <v>88</v>
      </c>
      <c r="E1818" s="27"/>
      <c r="F1818" s="31"/>
      <c r="G1818" s="27"/>
      <c r="H1818" s="30" t="s">
        <v>61</v>
      </c>
      <c r="I1818" s="31" t="n">
        <v>0.75</v>
      </c>
      <c r="J1818" s="30" t="s">
        <v>1863</v>
      </c>
    </row>
    <row r="1819" customFormat="false" ht="12.75" hidden="false" customHeight="false" outlineLevel="0" collapsed="false">
      <c r="A1819" s="1" t="s">
        <v>1957</v>
      </c>
      <c r="C1819" s="27" t="s">
        <v>1962</v>
      </c>
      <c r="D1819" s="27" t="s">
        <v>13</v>
      </c>
      <c r="E1819" s="27"/>
      <c r="F1819" s="31"/>
      <c r="G1819" s="27"/>
      <c r="H1819" s="30" t="s">
        <v>61</v>
      </c>
      <c r="I1819" s="31" t="n">
        <v>1.69</v>
      </c>
      <c r="J1819" s="30" t="s">
        <v>1863</v>
      </c>
    </row>
    <row r="1820" customFormat="false" ht="12.75" hidden="false" customHeight="false" outlineLevel="0" collapsed="false">
      <c r="A1820" s="1" t="s">
        <v>1957</v>
      </c>
      <c r="C1820" s="27" t="s">
        <v>1963</v>
      </c>
      <c r="D1820" s="27" t="s">
        <v>13</v>
      </c>
      <c r="E1820" s="27"/>
      <c r="F1820" s="31"/>
      <c r="G1820" s="27"/>
      <c r="H1820" s="30" t="s">
        <v>61</v>
      </c>
      <c r="I1820" s="31" t="n">
        <v>1.95</v>
      </c>
      <c r="J1820" s="30" t="s">
        <v>1863</v>
      </c>
    </row>
    <row r="1821" customFormat="false" ht="12.75" hidden="false" customHeight="false" outlineLevel="0" collapsed="false">
      <c r="A1821" s="1" t="s">
        <v>1957</v>
      </c>
      <c r="C1821" s="27" t="s">
        <v>1964</v>
      </c>
      <c r="D1821" s="27" t="s">
        <v>13</v>
      </c>
      <c r="E1821" s="27"/>
      <c r="F1821" s="31"/>
      <c r="G1821" s="27"/>
      <c r="H1821" s="30" t="s">
        <v>61</v>
      </c>
      <c r="I1821" s="31" t="n">
        <v>1.49</v>
      </c>
      <c r="J1821" s="30" t="s">
        <v>1863</v>
      </c>
    </row>
    <row r="1822" customFormat="false" ht="12.75" hidden="false" customHeight="false" outlineLevel="0" collapsed="false">
      <c r="A1822" s="1" t="s">
        <v>1965</v>
      </c>
      <c r="C1822" s="27" t="s">
        <v>1966</v>
      </c>
      <c r="D1822" s="27" t="s">
        <v>13</v>
      </c>
      <c r="E1822" s="27"/>
      <c r="F1822" s="31"/>
      <c r="G1822" s="27"/>
      <c r="H1822" s="30" t="s">
        <v>61</v>
      </c>
      <c r="I1822" s="31" t="n">
        <v>1.69</v>
      </c>
      <c r="J1822" s="30" t="s">
        <v>1863</v>
      </c>
    </row>
    <row r="1823" customFormat="false" ht="12.75" hidden="false" customHeight="false" outlineLevel="0" collapsed="false">
      <c r="A1823" s="1" t="s">
        <v>1965</v>
      </c>
      <c r="C1823" s="27" t="s">
        <v>1967</v>
      </c>
      <c r="D1823" s="27" t="s">
        <v>49</v>
      </c>
      <c r="E1823" s="27"/>
      <c r="F1823" s="31"/>
      <c r="G1823" s="27"/>
      <c r="H1823" s="30" t="s">
        <v>61</v>
      </c>
      <c r="I1823" s="31" t="n">
        <v>0.65</v>
      </c>
      <c r="J1823" s="30" t="s">
        <v>1863</v>
      </c>
    </row>
    <row r="1824" customFormat="false" ht="12.75" hidden="false" customHeight="false" outlineLevel="0" collapsed="false">
      <c r="A1824" s="1" t="s">
        <v>1965</v>
      </c>
      <c r="C1824" s="27" t="s">
        <v>1968</v>
      </c>
      <c r="D1824" s="27" t="s">
        <v>22</v>
      </c>
      <c r="E1824" s="27"/>
      <c r="F1824" s="31"/>
      <c r="G1824" s="27"/>
      <c r="H1824" s="30" t="s">
        <v>61</v>
      </c>
      <c r="I1824" s="31" t="n">
        <v>0.65</v>
      </c>
      <c r="J1824" s="30" t="s">
        <v>1863</v>
      </c>
    </row>
    <row r="1825" customFormat="false" ht="12.75" hidden="false" customHeight="false" outlineLevel="0" collapsed="false">
      <c r="A1825" s="1" t="s">
        <v>1965</v>
      </c>
      <c r="C1825" s="27" t="s">
        <v>1969</v>
      </c>
      <c r="D1825" s="27" t="s">
        <v>13</v>
      </c>
      <c r="E1825" s="27"/>
      <c r="F1825" s="31"/>
      <c r="G1825" s="27"/>
      <c r="H1825" s="30" t="s">
        <v>61</v>
      </c>
      <c r="I1825" s="31" t="n">
        <v>2.29</v>
      </c>
      <c r="J1825" s="30" t="s">
        <v>1863</v>
      </c>
    </row>
    <row r="1826" customFormat="false" ht="12.75" hidden="false" customHeight="false" outlineLevel="0" collapsed="false">
      <c r="A1826" s="1" t="s">
        <v>1965</v>
      </c>
      <c r="C1826" s="27" t="s">
        <v>1970</v>
      </c>
      <c r="D1826" s="27" t="s">
        <v>13</v>
      </c>
      <c r="E1826" s="27"/>
      <c r="F1826" s="31"/>
      <c r="G1826" s="27"/>
      <c r="H1826" s="30" t="s">
        <v>61</v>
      </c>
      <c r="I1826" s="31" t="n">
        <v>1.69</v>
      </c>
      <c r="J1826" s="30" t="s">
        <v>1863</v>
      </c>
    </row>
    <row r="1827" customFormat="false" ht="12.75" hidden="false" customHeight="false" outlineLevel="0" collapsed="false">
      <c r="A1827" s="1" t="s">
        <v>1965</v>
      </c>
      <c r="C1827" s="27" t="s">
        <v>1971</v>
      </c>
      <c r="D1827" s="27" t="s">
        <v>24</v>
      </c>
      <c r="E1827" s="27"/>
      <c r="F1827" s="31"/>
      <c r="G1827" s="27"/>
      <c r="H1827" s="30" t="s">
        <v>61</v>
      </c>
      <c r="I1827" s="31" t="n">
        <v>0.65</v>
      </c>
      <c r="J1827" s="30" t="s">
        <v>1863</v>
      </c>
    </row>
    <row r="1828" customFormat="false" ht="12.75" hidden="false" customHeight="false" outlineLevel="0" collapsed="false">
      <c r="A1828" s="1" t="s">
        <v>1965</v>
      </c>
      <c r="C1828" s="27" t="s">
        <v>1972</v>
      </c>
      <c r="D1828" s="27" t="s">
        <v>13</v>
      </c>
      <c r="E1828" s="27"/>
      <c r="F1828" s="31"/>
      <c r="G1828" s="27"/>
      <c r="H1828" s="30" t="s">
        <v>61</v>
      </c>
      <c r="I1828" s="31" t="n">
        <v>0.65</v>
      </c>
      <c r="J1828" s="30" t="s">
        <v>1863</v>
      </c>
    </row>
    <row r="1829" customFormat="false" ht="12.75" hidden="false" customHeight="false" outlineLevel="0" collapsed="false">
      <c r="A1829" s="1" t="s">
        <v>1965</v>
      </c>
      <c r="C1829" s="27" t="s">
        <v>1973</v>
      </c>
      <c r="D1829" s="27" t="s">
        <v>20</v>
      </c>
      <c r="E1829" s="27"/>
      <c r="F1829" s="31"/>
      <c r="G1829" s="27"/>
      <c r="H1829" s="30" t="s">
        <v>61</v>
      </c>
      <c r="I1829" s="31" t="n">
        <v>0.65</v>
      </c>
      <c r="J1829" s="30" t="s">
        <v>1863</v>
      </c>
    </row>
    <row r="1830" customFormat="false" ht="12.75" hidden="false" customHeight="false" outlineLevel="0" collapsed="false">
      <c r="A1830" s="1" t="s">
        <v>1965</v>
      </c>
      <c r="C1830" s="27" t="s">
        <v>1974</v>
      </c>
      <c r="D1830" s="27" t="s">
        <v>51</v>
      </c>
      <c r="E1830" s="27"/>
      <c r="F1830" s="31"/>
      <c r="G1830" s="27"/>
      <c r="H1830" s="30" t="s">
        <v>61</v>
      </c>
      <c r="I1830" s="31" t="n">
        <v>0.65</v>
      </c>
      <c r="J1830" s="30" t="s">
        <v>1863</v>
      </c>
    </row>
    <row r="1831" customFormat="false" ht="12.75" hidden="false" customHeight="false" outlineLevel="0" collapsed="false">
      <c r="A1831" s="1" t="s">
        <v>1965</v>
      </c>
      <c r="C1831" s="27" t="s">
        <v>1975</v>
      </c>
      <c r="D1831" s="27" t="s">
        <v>390</v>
      </c>
      <c r="E1831" s="27"/>
      <c r="F1831" s="31"/>
      <c r="G1831" s="27"/>
      <c r="H1831" s="30" t="s">
        <v>168</v>
      </c>
      <c r="I1831" s="31" t="n">
        <v>0.65</v>
      </c>
      <c r="J1831" s="30" t="s">
        <v>1863</v>
      </c>
    </row>
    <row r="1833" customFormat="false" ht="18" hidden="false" customHeight="false" outlineLevel="0" collapsed="false">
      <c r="C1833" s="52" t="s">
        <v>1976</v>
      </c>
      <c r="D1833" s="11"/>
      <c r="I1833" s="3"/>
    </row>
    <row r="1834" customFormat="false" ht="12.75" hidden="false" customHeight="false" outlineLevel="0" collapsed="false">
      <c r="A1834" s="1" t="s">
        <v>1977</v>
      </c>
      <c r="C1834" s="27" t="s">
        <v>1978</v>
      </c>
      <c r="D1834" s="27" t="s">
        <v>26</v>
      </c>
      <c r="E1834" s="27"/>
      <c r="F1834" s="31"/>
      <c r="G1834" s="27"/>
      <c r="H1834" s="30" t="s">
        <v>61</v>
      </c>
      <c r="I1834" s="31" t="n">
        <v>1.78</v>
      </c>
      <c r="J1834" s="30" t="s">
        <v>1599</v>
      </c>
    </row>
    <row r="1835" customFormat="false" ht="12.75" hidden="false" customHeight="false" outlineLevel="0" collapsed="false">
      <c r="A1835" s="1" t="s">
        <v>1977</v>
      </c>
      <c r="C1835" s="27" t="s">
        <v>1979</v>
      </c>
      <c r="D1835" s="27" t="s">
        <v>49</v>
      </c>
      <c r="E1835" s="27"/>
      <c r="F1835" s="31"/>
      <c r="G1835" s="27"/>
      <c r="H1835" s="30" t="s">
        <v>61</v>
      </c>
      <c r="I1835" s="31" t="n">
        <v>1.78</v>
      </c>
      <c r="J1835" s="30" t="s">
        <v>1599</v>
      </c>
    </row>
    <row r="1836" customFormat="false" ht="12.75" hidden="false" customHeight="false" outlineLevel="0" collapsed="false">
      <c r="A1836" s="1" t="s">
        <v>1977</v>
      </c>
      <c r="C1836" s="27" t="s">
        <v>1980</v>
      </c>
      <c r="D1836" s="27" t="s">
        <v>88</v>
      </c>
      <c r="E1836" s="27"/>
      <c r="F1836" s="31"/>
      <c r="G1836" s="27"/>
      <c r="H1836" s="30" t="s">
        <v>61</v>
      </c>
      <c r="I1836" s="31" t="n">
        <v>4.95</v>
      </c>
      <c r="J1836" s="30" t="s">
        <v>1599</v>
      </c>
    </row>
    <row r="1837" customFormat="false" ht="12.75" hidden="false" customHeight="false" outlineLevel="0" collapsed="false">
      <c r="A1837" s="1" t="s">
        <v>1977</v>
      </c>
      <c r="C1837" s="27" t="s">
        <v>1981</v>
      </c>
      <c r="D1837" s="27" t="s">
        <v>13</v>
      </c>
      <c r="E1837" s="27"/>
      <c r="F1837" s="31"/>
      <c r="G1837" s="27"/>
      <c r="H1837" s="30" t="s">
        <v>61</v>
      </c>
      <c r="I1837" s="31" t="n">
        <v>7.88</v>
      </c>
      <c r="J1837" s="30" t="s">
        <v>1599</v>
      </c>
    </row>
    <row r="1838" customFormat="false" ht="12.75" hidden="false" customHeight="false" outlineLevel="0" collapsed="false">
      <c r="A1838" s="1" t="s">
        <v>1977</v>
      </c>
      <c r="C1838" s="27" t="s">
        <v>1982</v>
      </c>
      <c r="D1838" s="27" t="s">
        <v>18</v>
      </c>
      <c r="E1838" s="27"/>
      <c r="F1838" s="31"/>
      <c r="G1838" s="27"/>
      <c r="H1838" s="30" t="s">
        <v>61</v>
      </c>
      <c r="I1838" s="31" t="n">
        <v>1.78</v>
      </c>
      <c r="J1838" s="30" t="s">
        <v>1599</v>
      </c>
    </row>
    <row r="1839" customFormat="false" ht="12.75" hidden="false" customHeight="false" outlineLevel="0" collapsed="false">
      <c r="A1839" s="1" t="s">
        <v>1977</v>
      </c>
      <c r="C1839" s="27" t="s">
        <v>1983</v>
      </c>
      <c r="D1839" s="27" t="s">
        <v>20</v>
      </c>
      <c r="E1839" s="27"/>
      <c r="F1839" s="31"/>
      <c r="G1839" s="27"/>
      <c r="H1839" s="30" t="s">
        <v>168</v>
      </c>
      <c r="I1839" s="31" t="n">
        <v>1.78</v>
      </c>
      <c r="J1839" s="30" t="s">
        <v>1599</v>
      </c>
    </row>
    <row r="1840" customFormat="false" ht="12.75" hidden="false" customHeight="false" outlineLevel="0" collapsed="false">
      <c r="A1840" s="1" t="s">
        <v>1977</v>
      </c>
      <c r="C1840" s="27" t="s">
        <v>1984</v>
      </c>
      <c r="D1840" s="27" t="s">
        <v>13</v>
      </c>
      <c r="E1840" s="27"/>
      <c r="F1840" s="31"/>
      <c r="G1840" s="27"/>
      <c r="H1840" s="30" t="s">
        <v>168</v>
      </c>
      <c r="I1840" s="31" t="n">
        <v>3.58</v>
      </c>
      <c r="J1840" s="30" t="s">
        <v>1599</v>
      </c>
    </row>
    <row r="1841" customFormat="false" ht="12.75" hidden="false" customHeight="false" outlineLevel="0" collapsed="false">
      <c r="A1841" s="1" t="s">
        <v>1977</v>
      </c>
      <c r="C1841" s="27" t="s">
        <v>1985</v>
      </c>
      <c r="D1841" s="27" t="s">
        <v>13</v>
      </c>
      <c r="E1841" s="27"/>
      <c r="F1841" s="31"/>
      <c r="G1841" s="27"/>
      <c r="H1841" s="30" t="s">
        <v>168</v>
      </c>
      <c r="I1841" s="31" t="n">
        <v>3.91</v>
      </c>
      <c r="J1841" s="30" t="s">
        <v>1599</v>
      </c>
    </row>
    <row r="1842" customFormat="false" ht="12.75" hidden="false" customHeight="false" outlineLevel="0" collapsed="false">
      <c r="A1842" s="1" t="s">
        <v>1977</v>
      </c>
      <c r="C1842" s="27" t="s">
        <v>1986</v>
      </c>
      <c r="D1842" s="27" t="s">
        <v>13</v>
      </c>
      <c r="E1842" s="27"/>
      <c r="F1842" s="31"/>
      <c r="G1842" s="27"/>
      <c r="H1842" s="30" t="s">
        <v>168</v>
      </c>
      <c r="I1842" s="31" t="n">
        <v>3.32</v>
      </c>
      <c r="J1842" s="30" t="s">
        <v>1599</v>
      </c>
    </row>
    <row r="1843" customFormat="false" ht="12.75" hidden="false" customHeight="false" outlineLevel="0" collapsed="false">
      <c r="A1843" s="1" t="s">
        <v>1987</v>
      </c>
      <c r="C1843" s="27" t="s">
        <v>1988</v>
      </c>
      <c r="D1843" s="27" t="s">
        <v>77</v>
      </c>
      <c r="E1843" s="27"/>
      <c r="F1843" s="31"/>
      <c r="G1843" s="27"/>
      <c r="H1843" s="30" t="s">
        <v>61</v>
      </c>
      <c r="I1843" s="31" t="n">
        <v>3.19</v>
      </c>
      <c r="J1843" s="30" t="s">
        <v>1599</v>
      </c>
    </row>
    <row r="1844" customFormat="false" ht="12.75" hidden="false" customHeight="false" outlineLevel="0" collapsed="false">
      <c r="A1844" s="1" t="s">
        <v>1987</v>
      </c>
      <c r="C1844" s="27" t="s">
        <v>1989</v>
      </c>
      <c r="D1844" s="27" t="s">
        <v>13</v>
      </c>
      <c r="E1844" s="27"/>
      <c r="F1844" s="31"/>
      <c r="G1844" s="27"/>
      <c r="H1844" s="30" t="s">
        <v>61</v>
      </c>
      <c r="I1844" s="31" t="n">
        <v>9.97</v>
      </c>
      <c r="J1844" s="30" t="s">
        <v>1599</v>
      </c>
    </row>
    <row r="1845" customFormat="false" ht="12.75" hidden="false" customHeight="false" outlineLevel="0" collapsed="false">
      <c r="A1845" s="1" t="s">
        <v>1987</v>
      </c>
      <c r="C1845" s="27" t="s">
        <v>1990</v>
      </c>
      <c r="D1845" s="27" t="s">
        <v>77</v>
      </c>
      <c r="E1845" s="27"/>
      <c r="F1845" s="31"/>
      <c r="G1845" s="27"/>
      <c r="H1845" s="30" t="s">
        <v>61</v>
      </c>
      <c r="I1845" s="31" t="n">
        <v>5.3</v>
      </c>
      <c r="J1845" s="30" t="s">
        <v>1599</v>
      </c>
    </row>
    <row r="1846" customFormat="false" ht="12.75" hidden="false" customHeight="false" outlineLevel="0" collapsed="false">
      <c r="A1846" s="1" t="s">
        <v>1987</v>
      </c>
      <c r="C1846" s="27" t="s">
        <v>1991</v>
      </c>
      <c r="D1846" s="27" t="s">
        <v>77</v>
      </c>
      <c r="E1846" s="27"/>
      <c r="F1846" s="31"/>
      <c r="G1846" s="27"/>
      <c r="H1846" s="30" t="s">
        <v>61</v>
      </c>
      <c r="I1846" s="31" t="n">
        <v>3.83</v>
      </c>
      <c r="J1846" s="30" t="s">
        <v>1599</v>
      </c>
    </row>
    <row r="1847" customFormat="false" ht="12.75" hidden="false" customHeight="false" outlineLevel="0" collapsed="false">
      <c r="A1847" s="1" t="s">
        <v>1987</v>
      </c>
      <c r="C1847" s="27" t="s">
        <v>1992</v>
      </c>
      <c r="D1847" s="27" t="s">
        <v>26</v>
      </c>
      <c r="E1847" s="27"/>
      <c r="F1847" s="31"/>
      <c r="G1847" s="27"/>
      <c r="H1847" s="30" t="s">
        <v>61</v>
      </c>
      <c r="I1847" s="31" t="n">
        <v>2.73</v>
      </c>
      <c r="J1847" s="30" t="s">
        <v>1599</v>
      </c>
    </row>
    <row r="1848" customFormat="false" ht="12.75" hidden="false" customHeight="false" outlineLevel="0" collapsed="false">
      <c r="A1848" s="1" t="s">
        <v>1987</v>
      </c>
      <c r="C1848" s="27" t="s">
        <v>1993</v>
      </c>
      <c r="D1848" s="27" t="s">
        <v>13</v>
      </c>
      <c r="E1848" s="27"/>
      <c r="F1848" s="31"/>
      <c r="G1848" s="27"/>
      <c r="H1848" s="30" t="s">
        <v>61</v>
      </c>
      <c r="I1848" s="31" t="n">
        <v>5.98</v>
      </c>
      <c r="J1848" s="30" t="s">
        <v>1599</v>
      </c>
    </row>
    <row r="1849" customFormat="false" ht="12.75" hidden="false" customHeight="false" outlineLevel="0" collapsed="false">
      <c r="A1849" s="1" t="s">
        <v>1987</v>
      </c>
      <c r="C1849" s="27" t="s">
        <v>1994</v>
      </c>
      <c r="D1849" s="27" t="s">
        <v>13</v>
      </c>
      <c r="E1849" s="27"/>
      <c r="F1849" s="31"/>
      <c r="G1849" s="27"/>
      <c r="H1849" s="30" t="s">
        <v>61</v>
      </c>
      <c r="I1849" s="31" t="n">
        <v>8.43</v>
      </c>
      <c r="J1849" s="30" t="s">
        <v>1599</v>
      </c>
    </row>
    <row r="1850" customFormat="false" ht="12.75" hidden="false" customHeight="false" outlineLevel="0" collapsed="false">
      <c r="A1850" s="1" t="s">
        <v>1987</v>
      </c>
      <c r="C1850" s="27" t="s">
        <v>1995</v>
      </c>
      <c r="D1850" s="27" t="s">
        <v>88</v>
      </c>
      <c r="E1850" s="27"/>
      <c r="F1850" s="31"/>
      <c r="G1850" s="27"/>
      <c r="H1850" s="30" t="s">
        <v>61</v>
      </c>
      <c r="I1850" s="31" t="n">
        <v>3.83</v>
      </c>
      <c r="J1850" s="30" t="s">
        <v>1599</v>
      </c>
    </row>
    <row r="1851" customFormat="false" ht="12.75" hidden="false" customHeight="false" outlineLevel="0" collapsed="false">
      <c r="A1851" s="1" t="s">
        <v>1987</v>
      </c>
      <c r="C1851" s="27" t="s">
        <v>1996</v>
      </c>
      <c r="D1851" s="27" t="s">
        <v>18</v>
      </c>
      <c r="E1851" s="27"/>
      <c r="F1851" s="31"/>
      <c r="G1851" s="27"/>
      <c r="H1851" s="30" t="s">
        <v>61</v>
      </c>
      <c r="I1851" s="31" t="n">
        <v>2.7</v>
      </c>
      <c r="J1851" s="30" t="s">
        <v>1599</v>
      </c>
    </row>
    <row r="1852" customFormat="false" ht="12.75" hidden="false" customHeight="false" outlineLevel="0" collapsed="false">
      <c r="A1852" s="1" t="s">
        <v>1987</v>
      </c>
      <c r="C1852" s="27" t="s">
        <v>1997</v>
      </c>
      <c r="D1852" s="27" t="s">
        <v>13</v>
      </c>
      <c r="E1852" s="27"/>
      <c r="F1852" s="31"/>
      <c r="G1852" s="27"/>
      <c r="H1852" s="30" t="s">
        <v>61</v>
      </c>
      <c r="I1852" s="31" t="n">
        <v>6.37</v>
      </c>
      <c r="J1852" s="30" t="s">
        <v>1599</v>
      </c>
    </row>
    <row r="1853" customFormat="false" ht="12.75" hidden="false" customHeight="false" outlineLevel="0" collapsed="false">
      <c r="A1853" s="1" t="s">
        <v>1987</v>
      </c>
      <c r="C1853" s="27" t="s">
        <v>1998</v>
      </c>
      <c r="D1853" s="27" t="s">
        <v>13</v>
      </c>
      <c r="E1853" s="27"/>
      <c r="F1853" s="31"/>
      <c r="G1853" s="27"/>
      <c r="H1853" s="30" t="s">
        <v>61</v>
      </c>
      <c r="I1853" s="31" t="n">
        <v>8.3</v>
      </c>
      <c r="J1853" s="30" t="s">
        <v>1599</v>
      </c>
    </row>
    <row r="1854" customFormat="false" ht="12.75" hidden="false" customHeight="false" outlineLevel="0" collapsed="false">
      <c r="A1854" s="1" t="s">
        <v>1987</v>
      </c>
      <c r="C1854" s="27" t="s">
        <v>1999</v>
      </c>
      <c r="D1854" s="27" t="s">
        <v>51</v>
      </c>
      <c r="E1854" s="27"/>
      <c r="F1854" s="31"/>
      <c r="G1854" s="27"/>
      <c r="H1854" s="30" t="s">
        <v>61</v>
      </c>
      <c r="I1854" s="31" t="n">
        <v>2.73</v>
      </c>
      <c r="J1854" s="30" t="s">
        <v>1599</v>
      </c>
    </row>
    <row r="1855" customFormat="false" ht="12.75" hidden="false" customHeight="false" outlineLevel="0" collapsed="false">
      <c r="A1855" s="1" t="s">
        <v>1987</v>
      </c>
      <c r="C1855" s="27" t="s">
        <v>2000</v>
      </c>
      <c r="D1855" s="27" t="s">
        <v>13</v>
      </c>
      <c r="E1855" s="27"/>
      <c r="F1855" s="31"/>
      <c r="G1855" s="27"/>
      <c r="H1855" s="30" t="s">
        <v>61</v>
      </c>
      <c r="I1855" s="31" t="n">
        <v>9.98</v>
      </c>
      <c r="J1855" s="30" t="s">
        <v>1599</v>
      </c>
    </row>
    <row r="1856" customFormat="false" ht="12.75" hidden="false" customHeight="false" outlineLevel="0" collapsed="false">
      <c r="A1856" s="1" t="s">
        <v>1987</v>
      </c>
      <c r="C1856" s="27" t="s">
        <v>2001</v>
      </c>
      <c r="D1856" s="27" t="s">
        <v>24</v>
      </c>
      <c r="E1856" s="27"/>
      <c r="F1856" s="31"/>
      <c r="G1856" s="27"/>
      <c r="H1856" s="30" t="s">
        <v>61</v>
      </c>
      <c r="I1856" s="31" t="n">
        <v>4.26</v>
      </c>
      <c r="J1856" s="30" t="s">
        <v>1599</v>
      </c>
    </row>
    <row r="1857" customFormat="false" ht="12.75" hidden="false" customHeight="false" outlineLevel="0" collapsed="false">
      <c r="A1857" s="1" t="s">
        <v>1987</v>
      </c>
      <c r="C1857" s="27" t="s">
        <v>2002</v>
      </c>
      <c r="D1857" s="27" t="s">
        <v>13</v>
      </c>
      <c r="E1857" s="27"/>
      <c r="F1857" s="31"/>
      <c r="G1857" s="27"/>
      <c r="H1857" s="30" t="s">
        <v>61</v>
      </c>
      <c r="I1857" s="31" t="n">
        <v>3.88</v>
      </c>
      <c r="J1857" s="30" t="s">
        <v>1599</v>
      </c>
    </row>
    <row r="1858" customFormat="false" ht="12.75" hidden="false" customHeight="false" outlineLevel="0" collapsed="false">
      <c r="A1858" s="1" t="s">
        <v>1987</v>
      </c>
      <c r="C1858" s="27" t="s">
        <v>2003</v>
      </c>
      <c r="D1858" s="27" t="s">
        <v>13</v>
      </c>
      <c r="E1858" s="27"/>
      <c r="F1858" s="31"/>
      <c r="G1858" s="27"/>
      <c r="H1858" s="30" t="s">
        <v>61</v>
      </c>
      <c r="I1858" s="31" t="n">
        <v>7.98</v>
      </c>
      <c r="J1858" s="30" t="s">
        <v>1599</v>
      </c>
    </row>
    <row r="1859" customFormat="false" ht="12.75" hidden="false" customHeight="false" outlineLevel="0" collapsed="false">
      <c r="A1859" s="1" t="s">
        <v>1987</v>
      </c>
      <c r="C1859" s="27" t="s">
        <v>2004</v>
      </c>
      <c r="D1859" s="27" t="s">
        <v>13</v>
      </c>
      <c r="E1859" s="27"/>
      <c r="F1859" s="31"/>
      <c r="G1859" s="27"/>
      <c r="H1859" s="30" t="s">
        <v>61</v>
      </c>
      <c r="I1859" s="31" t="n">
        <v>7.98</v>
      </c>
      <c r="J1859" s="30" t="s">
        <v>1599</v>
      </c>
    </row>
    <row r="1860" customFormat="false" ht="12.75" hidden="false" customHeight="false" outlineLevel="0" collapsed="false">
      <c r="A1860" s="1" t="s">
        <v>1987</v>
      </c>
      <c r="C1860" s="27" t="s">
        <v>2005</v>
      </c>
      <c r="D1860" s="27" t="s">
        <v>13</v>
      </c>
      <c r="E1860" s="27"/>
      <c r="F1860" s="31"/>
      <c r="G1860" s="27"/>
      <c r="H1860" s="30" t="s">
        <v>61</v>
      </c>
      <c r="I1860" s="31" t="n">
        <v>10.26</v>
      </c>
      <c r="J1860" s="30" t="s">
        <v>1599</v>
      </c>
    </row>
    <row r="1861" customFormat="false" ht="12.75" hidden="false" customHeight="false" outlineLevel="0" collapsed="false">
      <c r="A1861" s="1" t="s">
        <v>1987</v>
      </c>
      <c r="C1861" s="27" t="s">
        <v>2006</v>
      </c>
      <c r="D1861" s="27" t="s">
        <v>13</v>
      </c>
      <c r="E1861" s="27"/>
      <c r="F1861" s="31"/>
      <c r="G1861" s="27"/>
      <c r="H1861" s="30" t="s">
        <v>61</v>
      </c>
      <c r="I1861" s="31" t="n">
        <v>12.34</v>
      </c>
      <c r="J1861" s="30" t="s">
        <v>1599</v>
      </c>
    </row>
    <row r="1862" customFormat="false" ht="12.75" hidden="false" customHeight="false" outlineLevel="0" collapsed="false">
      <c r="A1862" s="1" t="s">
        <v>1987</v>
      </c>
      <c r="C1862" s="27" t="s">
        <v>2007</v>
      </c>
      <c r="D1862" s="27" t="s">
        <v>13</v>
      </c>
      <c r="E1862" s="27"/>
      <c r="F1862" s="31"/>
      <c r="G1862" s="27"/>
      <c r="H1862" s="30" t="s">
        <v>61</v>
      </c>
      <c r="I1862" s="31" t="n">
        <v>9.77</v>
      </c>
      <c r="J1862" s="30" t="s">
        <v>1599</v>
      </c>
    </row>
    <row r="1863" customFormat="false" ht="12.75" hidden="false" customHeight="false" outlineLevel="0" collapsed="false">
      <c r="A1863" s="1" t="s">
        <v>1987</v>
      </c>
      <c r="C1863" s="27" t="s">
        <v>2008</v>
      </c>
      <c r="D1863" s="27" t="s">
        <v>13</v>
      </c>
      <c r="E1863" s="27"/>
      <c r="F1863" s="31"/>
      <c r="G1863" s="27"/>
      <c r="H1863" s="30" t="s">
        <v>61</v>
      </c>
      <c r="I1863" s="31" t="n">
        <v>9.31</v>
      </c>
      <c r="J1863" s="30" t="s">
        <v>1599</v>
      </c>
    </row>
    <row r="1864" customFormat="false" ht="12.75" hidden="false" customHeight="false" outlineLevel="0" collapsed="false">
      <c r="A1864" s="1" t="s">
        <v>1987</v>
      </c>
      <c r="C1864" s="27" t="s">
        <v>2009</v>
      </c>
      <c r="D1864" s="27" t="s">
        <v>16</v>
      </c>
      <c r="E1864" s="27"/>
      <c r="F1864" s="31"/>
      <c r="G1864" s="27"/>
      <c r="H1864" s="30" t="s">
        <v>168</v>
      </c>
      <c r="I1864" s="31" t="n">
        <v>2.73</v>
      </c>
      <c r="J1864" s="30" t="s">
        <v>1599</v>
      </c>
    </row>
    <row r="1866" customFormat="false" ht="18" hidden="false" customHeight="false" outlineLevel="0" collapsed="false">
      <c r="C1866" s="52" t="s">
        <v>2010</v>
      </c>
      <c r="D1866" s="11" t="s">
        <v>1</v>
      </c>
      <c r="I1866" s="3"/>
    </row>
    <row r="1867" customFormat="false" ht="12.75" hidden="false" customHeight="false" outlineLevel="0" collapsed="false">
      <c r="A1867" s="1" t="s">
        <v>2011</v>
      </c>
      <c r="C1867" s="27" t="s">
        <v>2012</v>
      </c>
      <c r="D1867" s="27" t="s">
        <v>77</v>
      </c>
      <c r="E1867" s="27"/>
      <c r="F1867" s="31"/>
      <c r="G1867" s="27"/>
      <c r="H1867" s="30" t="s">
        <v>61</v>
      </c>
      <c r="I1867" s="31" t="n">
        <v>3.31</v>
      </c>
      <c r="J1867" s="30" t="s">
        <v>1863</v>
      </c>
    </row>
    <row r="1868" customFormat="false" ht="12.75" hidden="false" customHeight="false" outlineLevel="0" collapsed="false">
      <c r="A1868" s="1" t="s">
        <v>2011</v>
      </c>
      <c r="C1868" s="27" t="s">
        <v>2013</v>
      </c>
      <c r="D1868" s="27" t="s">
        <v>26</v>
      </c>
      <c r="E1868" s="27"/>
      <c r="F1868" s="31"/>
      <c r="G1868" s="27"/>
      <c r="H1868" s="30" t="s">
        <v>61</v>
      </c>
      <c r="I1868" s="31" t="n">
        <v>2.73</v>
      </c>
      <c r="J1868" s="30" t="s">
        <v>1863</v>
      </c>
    </row>
    <row r="1869" customFormat="false" ht="12.75" hidden="false" customHeight="false" outlineLevel="0" collapsed="false">
      <c r="A1869" s="1" t="s">
        <v>2011</v>
      </c>
      <c r="C1869" s="27" t="s">
        <v>2014</v>
      </c>
      <c r="D1869" s="27" t="s">
        <v>390</v>
      </c>
      <c r="E1869" s="27"/>
      <c r="F1869" s="31"/>
      <c r="G1869" s="27"/>
      <c r="H1869" s="30" t="s">
        <v>61</v>
      </c>
      <c r="I1869" s="31" t="n">
        <v>1.96</v>
      </c>
      <c r="J1869" s="30" t="s">
        <v>1863</v>
      </c>
    </row>
    <row r="1870" customFormat="false" ht="12.75" hidden="false" customHeight="false" outlineLevel="0" collapsed="false">
      <c r="A1870" s="1" t="s">
        <v>2011</v>
      </c>
      <c r="C1870" s="27" t="s">
        <v>2015</v>
      </c>
      <c r="D1870" s="27" t="s">
        <v>13</v>
      </c>
      <c r="E1870" s="27"/>
      <c r="F1870" s="31"/>
      <c r="G1870" s="27"/>
      <c r="H1870" s="30" t="s">
        <v>61</v>
      </c>
      <c r="I1870" s="31" t="n">
        <v>4.78</v>
      </c>
      <c r="J1870" s="30" t="s">
        <v>1863</v>
      </c>
    </row>
    <row r="1871" customFormat="false" ht="12.75" hidden="false" customHeight="false" outlineLevel="0" collapsed="false">
      <c r="A1871" s="1" t="s">
        <v>2011</v>
      </c>
      <c r="C1871" s="27" t="s">
        <v>2016</v>
      </c>
      <c r="D1871" s="27" t="s">
        <v>507</v>
      </c>
      <c r="E1871" s="27"/>
      <c r="F1871" s="31"/>
      <c r="G1871" s="27"/>
      <c r="H1871" s="30" t="s">
        <v>61</v>
      </c>
      <c r="I1871" s="31" t="n">
        <v>2.49</v>
      </c>
      <c r="J1871" s="30" t="s">
        <v>1863</v>
      </c>
    </row>
    <row r="1872" customFormat="false" ht="12.75" hidden="false" customHeight="false" outlineLevel="0" collapsed="false">
      <c r="A1872" s="1" t="s">
        <v>2011</v>
      </c>
      <c r="C1872" s="27" t="s">
        <v>2017</v>
      </c>
      <c r="D1872" s="27" t="s">
        <v>20</v>
      </c>
      <c r="E1872" s="27"/>
      <c r="F1872" s="31"/>
      <c r="G1872" s="27"/>
      <c r="H1872" s="30" t="s">
        <v>61</v>
      </c>
      <c r="I1872" s="31" t="n">
        <v>2.7</v>
      </c>
      <c r="J1872" s="30" t="s">
        <v>1863</v>
      </c>
    </row>
    <row r="1873" customFormat="false" ht="12.75" hidden="false" customHeight="false" outlineLevel="0" collapsed="false">
      <c r="A1873" s="1" t="s">
        <v>2011</v>
      </c>
      <c r="C1873" s="27" t="s">
        <v>2018</v>
      </c>
      <c r="D1873" s="27" t="s">
        <v>13</v>
      </c>
      <c r="E1873" s="27"/>
      <c r="F1873" s="31"/>
      <c r="G1873" s="27"/>
      <c r="H1873" s="30" t="s">
        <v>61</v>
      </c>
      <c r="I1873" s="31" t="n">
        <v>4.98</v>
      </c>
      <c r="J1873" s="30" t="s">
        <v>1863</v>
      </c>
    </row>
    <row r="1874" customFormat="false" ht="12.75" hidden="false" customHeight="false" outlineLevel="0" collapsed="false">
      <c r="A1874" s="1" t="s">
        <v>2011</v>
      </c>
      <c r="C1874" s="27" t="s">
        <v>2019</v>
      </c>
      <c r="D1874" s="27" t="s">
        <v>49</v>
      </c>
      <c r="E1874" s="27"/>
      <c r="F1874" s="31"/>
      <c r="G1874" s="27"/>
      <c r="H1874" s="30" t="s">
        <v>61</v>
      </c>
      <c r="I1874" s="31" t="n">
        <v>2.73</v>
      </c>
      <c r="J1874" s="30" t="s">
        <v>1863</v>
      </c>
    </row>
    <row r="1875" customFormat="false" ht="12.75" hidden="false" customHeight="false" outlineLevel="0" collapsed="false">
      <c r="A1875" s="1" t="s">
        <v>2011</v>
      </c>
      <c r="C1875" s="27" t="s">
        <v>2020</v>
      </c>
      <c r="D1875" s="27" t="s">
        <v>13</v>
      </c>
      <c r="E1875" s="27"/>
      <c r="F1875" s="31"/>
      <c r="G1875" s="27"/>
      <c r="H1875" s="30" t="s">
        <v>61</v>
      </c>
      <c r="I1875" s="31" t="n">
        <v>5.44</v>
      </c>
      <c r="J1875" s="30" t="s">
        <v>1863</v>
      </c>
    </row>
    <row r="1876" customFormat="false" ht="12.75" hidden="false" customHeight="false" outlineLevel="0" collapsed="false">
      <c r="A1876" s="1" t="s">
        <v>2011</v>
      </c>
      <c r="C1876" s="27" t="s">
        <v>2021</v>
      </c>
      <c r="D1876" s="27" t="s">
        <v>24</v>
      </c>
      <c r="E1876" s="27"/>
      <c r="F1876" s="31"/>
      <c r="G1876" s="27"/>
      <c r="H1876" s="30" t="s">
        <v>61</v>
      </c>
      <c r="I1876" s="31" t="n">
        <v>3.39</v>
      </c>
      <c r="J1876" s="30" t="s">
        <v>1863</v>
      </c>
    </row>
    <row r="1877" customFormat="false" ht="12.75" hidden="false" customHeight="false" outlineLevel="0" collapsed="false">
      <c r="A1877" s="1" t="s">
        <v>2011</v>
      </c>
      <c r="C1877" s="27" t="s">
        <v>2022</v>
      </c>
      <c r="D1877" s="27" t="s">
        <v>13</v>
      </c>
      <c r="E1877" s="27"/>
      <c r="F1877" s="31"/>
      <c r="G1877" s="27"/>
      <c r="H1877" s="30" t="s">
        <v>61</v>
      </c>
      <c r="I1877" s="31" t="n">
        <v>7.84</v>
      </c>
      <c r="J1877" s="30" t="s">
        <v>1863</v>
      </c>
    </row>
    <row r="1878" customFormat="false" ht="12.75" hidden="false" customHeight="false" outlineLevel="0" collapsed="false">
      <c r="A1878" s="1" t="s">
        <v>2011</v>
      </c>
      <c r="C1878" s="27" t="s">
        <v>2023</v>
      </c>
      <c r="D1878" s="27" t="s">
        <v>13</v>
      </c>
      <c r="E1878" s="27"/>
      <c r="F1878" s="31"/>
      <c r="G1878" s="27"/>
      <c r="H1878" s="30" t="s">
        <v>61</v>
      </c>
      <c r="I1878" s="31" t="n">
        <v>3.7</v>
      </c>
      <c r="J1878" s="30" t="s">
        <v>1863</v>
      </c>
    </row>
    <row r="1879" customFormat="false" ht="12.75" hidden="false" customHeight="false" outlineLevel="0" collapsed="false">
      <c r="A1879" s="1" t="s">
        <v>2011</v>
      </c>
      <c r="C1879" s="27" t="s">
        <v>2024</v>
      </c>
      <c r="D1879" s="27" t="s">
        <v>13</v>
      </c>
      <c r="E1879" s="27"/>
      <c r="F1879" s="31"/>
      <c r="G1879" s="27"/>
      <c r="H1879" s="30" t="s">
        <v>61</v>
      </c>
      <c r="I1879" s="31" t="n">
        <v>9.88</v>
      </c>
      <c r="J1879" s="30" t="s">
        <v>1863</v>
      </c>
    </row>
    <row r="1880" customFormat="false" ht="12.75" hidden="false" customHeight="false" outlineLevel="0" collapsed="false">
      <c r="A1880" s="1" t="s">
        <v>2011</v>
      </c>
      <c r="C1880" s="27" t="s">
        <v>2025</v>
      </c>
      <c r="D1880" s="27" t="s">
        <v>88</v>
      </c>
      <c r="E1880" s="27"/>
      <c r="F1880" s="31"/>
      <c r="G1880" s="27"/>
      <c r="H1880" s="30" t="s">
        <v>168</v>
      </c>
      <c r="I1880" s="31" t="n">
        <v>3.7</v>
      </c>
      <c r="J1880" s="30" t="s">
        <v>1863</v>
      </c>
    </row>
    <row r="1881" customFormat="false" ht="12.75" hidden="false" customHeight="false" outlineLevel="0" collapsed="false">
      <c r="A1881" s="1" t="s">
        <v>2011</v>
      </c>
      <c r="C1881" s="27" t="s">
        <v>2026</v>
      </c>
      <c r="D1881" s="27" t="s">
        <v>13</v>
      </c>
      <c r="E1881" s="27"/>
      <c r="F1881" s="31"/>
      <c r="G1881" s="27"/>
      <c r="H1881" s="30" t="s">
        <v>168</v>
      </c>
      <c r="I1881" s="31" t="n">
        <v>5.31</v>
      </c>
      <c r="J1881" s="30" t="s">
        <v>1863</v>
      </c>
    </row>
    <row r="1883" customFormat="false" ht="18" hidden="false" customHeight="false" outlineLevel="0" collapsed="false">
      <c r="C1883" s="52" t="s">
        <v>2027</v>
      </c>
      <c r="D1883" s="11" t="s">
        <v>1</v>
      </c>
      <c r="I1883" s="3"/>
    </row>
    <row r="1884" customFormat="false" ht="12.75" hidden="false" customHeight="false" outlineLevel="0" collapsed="false">
      <c r="A1884" s="1" t="s">
        <v>2028</v>
      </c>
      <c r="C1884" s="27" t="s">
        <v>2029</v>
      </c>
      <c r="D1884" s="27" t="s">
        <v>13</v>
      </c>
      <c r="E1884" s="27"/>
      <c r="F1884" s="31"/>
      <c r="G1884" s="27"/>
      <c r="H1884" s="30" t="s">
        <v>61</v>
      </c>
      <c r="I1884" s="31" t="n">
        <v>8.49</v>
      </c>
      <c r="J1884" s="30" t="s">
        <v>1599</v>
      </c>
    </row>
    <row r="1885" customFormat="false" ht="12.75" hidden="false" customHeight="false" outlineLevel="0" collapsed="false">
      <c r="A1885" s="1" t="s">
        <v>2028</v>
      </c>
      <c r="C1885" s="27" t="s">
        <v>2030</v>
      </c>
      <c r="D1885" s="27" t="s">
        <v>13</v>
      </c>
      <c r="E1885" s="27"/>
      <c r="F1885" s="31"/>
      <c r="G1885" s="27"/>
      <c r="H1885" s="30" t="s">
        <v>61</v>
      </c>
      <c r="I1885" s="31" t="n">
        <v>9.95</v>
      </c>
      <c r="J1885" s="30" t="s">
        <v>1599</v>
      </c>
    </row>
    <row r="1886" customFormat="false" ht="12.75" hidden="false" customHeight="false" outlineLevel="0" collapsed="false">
      <c r="A1886" s="1" t="s">
        <v>2028</v>
      </c>
      <c r="C1886" s="70" t="s">
        <v>2031</v>
      </c>
      <c r="D1886" s="70" t="s">
        <v>13</v>
      </c>
      <c r="E1886" s="72" t="n">
        <v>2.2</v>
      </c>
      <c r="F1886" s="73" t="n">
        <v>10.4</v>
      </c>
      <c r="G1886" s="74" t="s">
        <v>1863</v>
      </c>
    </row>
    <row r="1887" customFormat="false" ht="12.75" hidden="false" customHeight="false" outlineLevel="0" collapsed="false">
      <c r="A1887" s="1" t="s">
        <v>2028</v>
      </c>
      <c r="C1887" s="27" t="s">
        <v>2032</v>
      </c>
      <c r="D1887" s="27" t="s">
        <v>13</v>
      </c>
      <c r="E1887" s="27"/>
      <c r="F1887" s="31"/>
      <c r="G1887" s="27"/>
      <c r="H1887" s="30" t="s">
        <v>61</v>
      </c>
      <c r="I1887" s="31" t="n">
        <v>5.95</v>
      </c>
      <c r="J1887" s="30" t="s">
        <v>1599</v>
      </c>
    </row>
    <row r="1888" customFormat="false" ht="12.75" hidden="false" customHeight="false" outlineLevel="0" collapsed="false">
      <c r="A1888" s="1" t="s">
        <v>2028</v>
      </c>
      <c r="C1888" s="27" t="s">
        <v>2033</v>
      </c>
      <c r="D1888" s="27" t="s">
        <v>13</v>
      </c>
      <c r="E1888" s="27"/>
      <c r="F1888" s="31"/>
      <c r="G1888" s="27"/>
      <c r="H1888" s="30" t="s">
        <v>61</v>
      </c>
      <c r="I1888" s="31" t="n">
        <v>14.99</v>
      </c>
      <c r="J1888" s="30" t="s">
        <v>1599</v>
      </c>
    </row>
    <row r="1889" customFormat="false" ht="12.75" hidden="false" customHeight="false" outlineLevel="0" collapsed="false">
      <c r="A1889" s="1" t="s">
        <v>2028</v>
      </c>
      <c r="C1889" s="27" t="s">
        <v>2034</v>
      </c>
      <c r="D1889" s="27" t="s">
        <v>13</v>
      </c>
      <c r="E1889" s="27"/>
      <c r="F1889" s="31"/>
      <c r="G1889" s="27"/>
      <c r="H1889" s="30" t="s">
        <v>61</v>
      </c>
      <c r="I1889" s="31" t="n">
        <v>8.99</v>
      </c>
      <c r="J1889" s="30" t="s">
        <v>1599</v>
      </c>
    </row>
    <row r="1890" customFormat="false" ht="12.75" hidden="false" customHeight="false" outlineLevel="0" collapsed="false">
      <c r="A1890" s="1" t="s">
        <v>2028</v>
      </c>
      <c r="C1890" s="70" t="s">
        <v>2035</v>
      </c>
      <c r="D1890" s="70" t="s">
        <v>13</v>
      </c>
      <c r="E1890" s="72" t="n">
        <v>2.2</v>
      </c>
      <c r="F1890" s="73" t="n">
        <v>8.1</v>
      </c>
      <c r="G1890" s="74" t="s">
        <v>1863</v>
      </c>
    </row>
    <row r="1891" customFormat="false" ht="12.75" hidden="false" customHeight="false" outlineLevel="0" collapsed="false">
      <c r="A1891" s="1" t="s">
        <v>2028</v>
      </c>
      <c r="C1891" s="27" t="s">
        <v>2036</v>
      </c>
      <c r="D1891" s="27" t="s">
        <v>13</v>
      </c>
      <c r="E1891" s="27"/>
      <c r="F1891" s="31"/>
      <c r="G1891" s="27"/>
      <c r="H1891" s="30" t="s">
        <v>61</v>
      </c>
      <c r="I1891" s="31" t="n">
        <v>8.95</v>
      </c>
      <c r="J1891" s="30" t="s">
        <v>1599</v>
      </c>
    </row>
    <row r="1892" customFormat="false" ht="12.75" hidden="false" customHeight="false" outlineLevel="0" collapsed="false">
      <c r="A1892" s="1" t="s">
        <v>2028</v>
      </c>
      <c r="C1892" s="27" t="s">
        <v>2037</v>
      </c>
      <c r="D1892" s="27" t="s">
        <v>193</v>
      </c>
      <c r="E1892" s="27"/>
      <c r="F1892" s="31"/>
      <c r="G1892" s="27"/>
      <c r="H1892" s="30" t="s">
        <v>61</v>
      </c>
      <c r="I1892" s="31" t="n">
        <v>3.99</v>
      </c>
      <c r="J1892" s="30" t="s">
        <v>1599</v>
      </c>
    </row>
    <row r="1893" customFormat="false" ht="12.75" hidden="false" customHeight="false" outlineLevel="0" collapsed="false">
      <c r="A1893" s="1" t="s">
        <v>2028</v>
      </c>
      <c r="C1893" s="70" t="s">
        <v>2038</v>
      </c>
      <c r="D1893" s="70" t="s">
        <v>13</v>
      </c>
      <c r="E1893" s="72" t="n">
        <v>2.3</v>
      </c>
      <c r="F1893" s="73" t="n">
        <v>5.75</v>
      </c>
      <c r="G1893" s="74" t="s">
        <v>1863</v>
      </c>
    </row>
    <row r="1894" customFormat="false" ht="12.75" hidden="false" customHeight="false" outlineLevel="0" collapsed="false">
      <c r="A1894" s="1" t="s">
        <v>2028</v>
      </c>
      <c r="C1894" s="70" t="s">
        <v>2039</v>
      </c>
      <c r="D1894" s="70" t="s">
        <v>13</v>
      </c>
      <c r="E1894" s="72" t="n">
        <v>2.3</v>
      </c>
      <c r="F1894" s="73" t="n">
        <v>9.9</v>
      </c>
      <c r="G1894" s="74" t="s">
        <v>1863</v>
      </c>
    </row>
    <row r="1895" customFormat="false" ht="12.75" hidden="false" customHeight="false" outlineLevel="0" collapsed="false">
      <c r="I1895" s="3"/>
    </row>
    <row r="1896" customFormat="false" ht="18" hidden="false" customHeight="false" outlineLevel="0" collapsed="false">
      <c r="C1896" s="52" t="s">
        <v>2040</v>
      </c>
      <c r="D1896" s="11" t="s">
        <v>1</v>
      </c>
      <c r="I1896" s="3"/>
    </row>
    <row r="1897" customFormat="false" ht="12.75" hidden="false" customHeight="false" outlineLevel="0" collapsed="false">
      <c r="A1897" s="1" t="s">
        <v>2041</v>
      </c>
      <c r="C1897" s="70" t="s">
        <v>2042</v>
      </c>
      <c r="D1897" s="70" t="s">
        <v>13</v>
      </c>
      <c r="E1897" s="72" t="n">
        <v>2</v>
      </c>
      <c r="F1897" s="73" t="n">
        <v>3.95</v>
      </c>
      <c r="G1897" s="74" t="s">
        <v>1385</v>
      </c>
    </row>
    <row r="1898" customFormat="false" ht="12.75" hidden="false" customHeight="false" outlineLevel="0" collapsed="false">
      <c r="A1898" s="1" t="s">
        <v>2041</v>
      </c>
      <c r="C1898" s="70" t="s">
        <v>2043</v>
      </c>
      <c r="D1898" s="70" t="s">
        <v>13</v>
      </c>
      <c r="E1898" s="72" t="n">
        <v>2</v>
      </c>
      <c r="F1898" s="73" t="n">
        <v>5.35</v>
      </c>
      <c r="G1898" s="74" t="s">
        <v>1385</v>
      </c>
    </row>
    <row r="1899" customFormat="false" ht="12.75" hidden="false" customHeight="false" outlineLevel="0" collapsed="false">
      <c r="A1899" s="1" t="s">
        <v>2041</v>
      </c>
      <c r="C1899" s="70" t="s">
        <v>2044</v>
      </c>
      <c r="D1899" s="70" t="s">
        <v>13</v>
      </c>
      <c r="E1899" s="72" t="n">
        <v>2</v>
      </c>
      <c r="F1899" s="73" t="n">
        <v>2.95</v>
      </c>
      <c r="G1899" s="74" t="s">
        <v>1385</v>
      </c>
    </row>
    <row r="1900" customFormat="false" ht="12.75" hidden="false" customHeight="false" outlineLevel="0" collapsed="false">
      <c r="A1900" s="1" t="s">
        <v>2041</v>
      </c>
      <c r="C1900" s="70" t="s">
        <v>2045</v>
      </c>
      <c r="D1900" s="70" t="s">
        <v>13</v>
      </c>
      <c r="E1900" s="72" t="n">
        <v>2</v>
      </c>
      <c r="F1900" s="73" t="n">
        <v>5.95</v>
      </c>
      <c r="G1900" s="74" t="s">
        <v>1385</v>
      </c>
    </row>
    <row r="1902" customFormat="false" ht="18" hidden="false" customHeight="false" outlineLevel="0" collapsed="false">
      <c r="C1902" s="15" t="s">
        <v>2046</v>
      </c>
      <c r="D1902" s="45" t="s">
        <v>1</v>
      </c>
    </row>
    <row r="1903" customFormat="false" ht="12.75" hidden="false" customHeight="false" outlineLevel="0" collapsed="false">
      <c r="A1903" s="1" t="s">
        <v>1125</v>
      </c>
      <c r="C1903" s="27" t="s">
        <v>1126</v>
      </c>
      <c r="D1903" s="27" t="s">
        <v>1127</v>
      </c>
      <c r="E1903" s="27"/>
      <c r="F1903" s="29"/>
      <c r="G1903" s="27"/>
      <c r="H1903" s="30" t="s">
        <v>61</v>
      </c>
      <c r="I1903" s="44"/>
      <c r="J1903" s="30" t="s">
        <v>1067</v>
      </c>
    </row>
    <row r="1904" customFormat="false" ht="12.75" hidden="false" customHeight="false" outlineLevel="0" collapsed="false">
      <c r="A1904" s="1" t="s">
        <v>1125</v>
      </c>
      <c r="C1904" s="27" t="s">
        <v>1130</v>
      </c>
      <c r="D1904" s="27" t="s">
        <v>1131</v>
      </c>
      <c r="E1904" s="27"/>
      <c r="F1904" s="29"/>
      <c r="G1904" s="27"/>
      <c r="H1904" s="30" t="s">
        <v>61</v>
      </c>
      <c r="I1904" s="44"/>
      <c r="J1904" s="30" t="s">
        <v>1067</v>
      </c>
    </row>
    <row r="1905" customFormat="false" ht="12.75" hidden="false" customHeight="false" outlineLevel="0" collapsed="false">
      <c r="A1905" s="1" t="s">
        <v>1125</v>
      </c>
      <c r="C1905" s="27" t="s">
        <v>1134</v>
      </c>
      <c r="D1905" s="27" t="s">
        <v>1135</v>
      </c>
      <c r="E1905" s="27"/>
      <c r="F1905" s="29"/>
      <c r="G1905" s="27"/>
      <c r="H1905" s="30" t="s">
        <v>61</v>
      </c>
      <c r="I1905" s="44"/>
      <c r="J1905" s="30" t="s">
        <v>1067</v>
      </c>
    </row>
    <row r="1906" customFormat="false" ht="12.75" hidden="false" customHeight="false" outlineLevel="0" collapsed="false">
      <c r="A1906" s="1" t="s">
        <v>1125</v>
      </c>
      <c r="C1906" s="27" t="s">
        <v>1136</v>
      </c>
      <c r="D1906" s="27" t="s">
        <v>1137</v>
      </c>
      <c r="E1906" s="27"/>
      <c r="F1906" s="29"/>
      <c r="G1906" s="27"/>
      <c r="H1906" s="30" t="s">
        <v>61</v>
      </c>
      <c r="I1906" s="44"/>
      <c r="J1906" s="30" t="s">
        <v>1067</v>
      </c>
    </row>
    <row r="1907" customFormat="false" ht="12.75" hidden="false" customHeight="false" outlineLevel="0" collapsed="false">
      <c r="A1907" s="1" t="s">
        <v>1125</v>
      </c>
      <c r="C1907" s="27" t="s">
        <v>1138</v>
      </c>
      <c r="D1907" s="27" t="s">
        <v>1139</v>
      </c>
      <c r="E1907" s="27"/>
      <c r="F1907" s="29"/>
      <c r="G1907" s="27"/>
      <c r="H1907" s="30" t="s">
        <v>61</v>
      </c>
      <c r="I1907" s="44"/>
      <c r="J1907" s="30" t="s">
        <v>1067</v>
      </c>
    </row>
    <row r="1908" customFormat="false" ht="12.75" hidden="false" customHeight="false" outlineLevel="0" collapsed="false">
      <c r="A1908" s="1" t="s">
        <v>1125</v>
      </c>
      <c r="C1908" s="27" t="s">
        <v>1140</v>
      </c>
      <c r="D1908" s="27" t="s">
        <v>1141</v>
      </c>
      <c r="E1908" s="27"/>
      <c r="F1908" s="29"/>
      <c r="G1908" s="27"/>
      <c r="H1908" s="30" t="s">
        <v>61</v>
      </c>
      <c r="I1908" s="44"/>
      <c r="J1908" s="30" t="s">
        <v>1067</v>
      </c>
    </row>
    <row r="1909" customFormat="false" ht="12.75" hidden="false" customHeight="false" outlineLevel="0" collapsed="false">
      <c r="A1909" s="1" t="s">
        <v>1125</v>
      </c>
      <c r="C1909" s="27" t="s">
        <v>1142</v>
      </c>
      <c r="D1909" s="27" t="s">
        <v>1143</v>
      </c>
      <c r="E1909" s="27"/>
      <c r="F1909" s="29"/>
      <c r="G1909" s="27"/>
      <c r="H1909" s="30" t="s">
        <v>61</v>
      </c>
      <c r="I1909" s="44"/>
      <c r="J1909" s="30" t="s">
        <v>1067</v>
      </c>
    </row>
    <row r="1910" customFormat="false" ht="12.75" hidden="false" customHeight="false" outlineLevel="0" collapsed="false">
      <c r="A1910" s="1" t="s">
        <v>1125</v>
      </c>
      <c r="C1910" s="27" t="s">
        <v>1146</v>
      </c>
      <c r="D1910" s="27" t="s">
        <v>1147</v>
      </c>
      <c r="E1910" s="27"/>
      <c r="F1910" s="29"/>
      <c r="G1910" s="27"/>
      <c r="H1910" s="30" t="s">
        <v>168</v>
      </c>
      <c r="I1910" s="44"/>
      <c r="J1910" s="30" t="s">
        <v>1067</v>
      </c>
    </row>
    <row r="1911" customFormat="false" ht="12.75" hidden="false" customHeight="false" outlineLevel="0" collapsed="false">
      <c r="A1911" s="1" t="s">
        <v>1125</v>
      </c>
      <c r="C1911" s="27" t="s">
        <v>2047</v>
      </c>
      <c r="D1911" s="27" t="s">
        <v>2048</v>
      </c>
      <c r="E1911" s="27"/>
      <c r="F1911" s="29"/>
      <c r="G1911" s="27"/>
      <c r="H1911" s="30" t="s">
        <v>61</v>
      </c>
      <c r="I1911" s="44" t="s">
        <v>2049</v>
      </c>
      <c r="J1911" s="30" t="s">
        <v>2050</v>
      </c>
    </row>
    <row r="1912" customFormat="false" ht="12.75" hidden="false" customHeight="false" outlineLevel="0" collapsed="false">
      <c r="A1912" s="1" t="s">
        <v>1125</v>
      </c>
      <c r="C1912" s="27" t="s">
        <v>2051</v>
      </c>
      <c r="D1912" s="27" t="s">
        <v>2052</v>
      </c>
      <c r="E1912" s="27"/>
      <c r="F1912" s="29"/>
      <c r="G1912" s="27"/>
      <c r="H1912" s="30" t="s">
        <v>61</v>
      </c>
      <c r="I1912" s="44" t="s">
        <v>2053</v>
      </c>
      <c r="J1912" s="30" t="s">
        <v>2050</v>
      </c>
    </row>
    <row r="1913" customFormat="false" ht="12.75" hidden="false" customHeight="false" outlineLevel="0" collapsed="false">
      <c r="A1913" s="1" t="s">
        <v>1125</v>
      </c>
      <c r="C1913" s="27" t="s">
        <v>2054</v>
      </c>
      <c r="D1913" s="27" t="s">
        <v>2055</v>
      </c>
      <c r="E1913" s="27"/>
      <c r="F1913" s="29"/>
      <c r="G1913" s="27"/>
      <c r="H1913" s="30" t="s">
        <v>61</v>
      </c>
      <c r="I1913" s="44" t="s">
        <v>2056</v>
      </c>
      <c r="J1913" s="30" t="s">
        <v>2050</v>
      </c>
    </row>
    <row r="1914" customFormat="false" ht="12.75" hidden="false" customHeight="false" outlineLevel="0" collapsed="false">
      <c r="A1914" s="1" t="s">
        <v>1125</v>
      </c>
      <c r="C1914" s="27" t="s">
        <v>1128</v>
      </c>
      <c r="D1914" s="27" t="s">
        <v>1129</v>
      </c>
      <c r="E1914" s="27"/>
      <c r="F1914" s="29"/>
      <c r="G1914" s="27"/>
      <c r="H1914" s="30" t="s">
        <v>61</v>
      </c>
      <c r="I1914" s="44" t="s">
        <v>2057</v>
      </c>
      <c r="J1914" s="30" t="s">
        <v>2050</v>
      </c>
    </row>
    <row r="1915" customFormat="false" ht="12.75" hidden="false" customHeight="false" outlineLevel="0" collapsed="false">
      <c r="A1915" s="1" t="s">
        <v>1125</v>
      </c>
      <c r="C1915" s="27" t="s">
        <v>2058</v>
      </c>
      <c r="D1915" s="27" t="s">
        <v>2059</v>
      </c>
      <c r="E1915" s="27"/>
      <c r="F1915" s="29"/>
      <c r="G1915" s="27"/>
      <c r="H1915" s="30" t="s">
        <v>61</v>
      </c>
      <c r="I1915" s="44" t="s">
        <v>2060</v>
      </c>
      <c r="J1915" s="30" t="s">
        <v>2050</v>
      </c>
    </row>
    <row r="1916" customFormat="false" ht="12.75" hidden="false" customHeight="false" outlineLevel="0" collapsed="false">
      <c r="A1916" s="1" t="s">
        <v>1125</v>
      </c>
      <c r="C1916" s="27" t="s">
        <v>1132</v>
      </c>
      <c r="D1916" s="27" t="s">
        <v>1133</v>
      </c>
      <c r="E1916" s="27"/>
      <c r="F1916" s="29"/>
      <c r="G1916" s="27"/>
      <c r="H1916" s="30" t="s">
        <v>61</v>
      </c>
      <c r="I1916" s="44" t="s">
        <v>2061</v>
      </c>
      <c r="J1916" s="30" t="s">
        <v>2050</v>
      </c>
    </row>
    <row r="1917" customFormat="false" ht="12.75" hidden="false" customHeight="false" outlineLevel="0" collapsed="false">
      <c r="A1917" s="1" t="s">
        <v>1125</v>
      </c>
      <c r="C1917" s="27" t="s">
        <v>2062</v>
      </c>
      <c r="D1917" s="27" t="s">
        <v>1135</v>
      </c>
      <c r="E1917" s="27"/>
      <c r="F1917" s="29"/>
      <c r="G1917" s="27"/>
      <c r="H1917" s="30" t="s">
        <v>61</v>
      </c>
      <c r="I1917" s="44" t="s">
        <v>2063</v>
      </c>
      <c r="J1917" s="30" t="s">
        <v>2050</v>
      </c>
    </row>
    <row r="1918" customFormat="false" ht="12.75" hidden="false" customHeight="false" outlineLevel="0" collapsed="false">
      <c r="A1918" s="1" t="s">
        <v>1125</v>
      </c>
      <c r="C1918" s="27" t="s">
        <v>2064</v>
      </c>
      <c r="D1918" s="27" t="s">
        <v>2065</v>
      </c>
      <c r="E1918" s="27"/>
      <c r="F1918" s="29"/>
      <c r="G1918" s="27"/>
      <c r="H1918" s="30" t="s">
        <v>61</v>
      </c>
      <c r="I1918" s="44" t="s">
        <v>2066</v>
      </c>
      <c r="J1918" s="30" t="s">
        <v>2050</v>
      </c>
    </row>
    <row r="1919" customFormat="false" ht="12.75" hidden="false" customHeight="false" outlineLevel="0" collapsed="false">
      <c r="A1919" s="1" t="s">
        <v>1125</v>
      </c>
      <c r="C1919" s="27" t="s">
        <v>2067</v>
      </c>
      <c r="D1919" s="27" t="s">
        <v>2068</v>
      </c>
      <c r="E1919" s="27"/>
      <c r="F1919" s="29"/>
      <c r="G1919" s="27"/>
      <c r="H1919" s="30" t="s">
        <v>61</v>
      </c>
      <c r="I1919" s="44" t="s">
        <v>2069</v>
      </c>
      <c r="J1919" s="30" t="s">
        <v>2050</v>
      </c>
    </row>
    <row r="1920" customFormat="false" ht="12.75" hidden="false" customHeight="false" outlineLevel="0" collapsed="false">
      <c r="A1920" s="1" t="s">
        <v>1125</v>
      </c>
      <c r="C1920" s="27" t="s">
        <v>1148</v>
      </c>
      <c r="D1920" s="27" t="s">
        <v>1149</v>
      </c>
      <c r="E1920" s="27"/>
      <c r="F1920" s="29"/>
      <c r="G1920" s="27"/>
      <c r="H1920" s="30" t="s">
        <v>61</v>
      </c>
      <c r="I1920" s="44" t="s">
        <v>2070</v>
      </c>
      <c r="J1920" s="30" t="s">
        <v>2050</v>
      </c>
    </row>
    <row r="1921" customFormat="false" ht="12.75" hidden="false" customHeight="false" outlineLevel="0" collapsed="false">
      <c r="A1921" s="1" t="s">
        <v>1125</v>
      </c>
      <c r="C1921" s="27" t="s">
        <v>2071</v>
      </c>
      <c r="D1921" s="27" t="s">
        <v>2072</v>
      </c>
      <c r="E1921" s="27"/>
      <c r="F1921" s="29"/>
      <c r="G1921" s="27"/>
      <c r="H1921" s="30" t="s">
        <v>61</v>
      </c>
      <c r="I1921" s="44" t="s">
        <v>2073</v>
      </c>
      <c r="J1921" s="30" t="s">
        <v>2050</v>
      </c>
    </row>
    <row r="1922" customFormat="false" ht="12.75" hidden="false" customHeight="false" outlineLevel="0" collapsed="false">
      <c r="A1922" s="1" t="s">
        <v>1125</v>
      </c>
      <c r="C1922" s="27" t="s">
        <v>2074</v>
      </c>
      <c r="D1922" s="27" t="s">
        <v>1137</v>
      </c>
      <c r="E1922" s="27"/>
      <c r="F1922" s="29"/>
      <c r="G1922" s="27"/>
      <c r="H1922" s="30" t="s">
        <v>61</v>
      </c>
      <c r="I1922" s="44" t="s">
        <v>2075</v>
      </c>
      <c r="J1922" s="30" t="s">
        <v>2050</v>
      </c>
    </row>
    <row r="1923" customFormat="false" ht="12.75" hidden="false" customHeight="false" outlineLevel="0" collapsed="false">
      <c r="A1923" s="1" t="s">
        <v>1125</v>
      </c>
      <c r="C1923" s="27" t="s">
        <v>2076</v>
      </c>
      <c r="D1923" s="27" t="s">
        <v>2077</v>
      </c>
      <c r="E1923" s="27"/>
      <c r="F1923" s="29"/>
      <c r="G1923" s="27"/>
      <c r="H1923" s="30" t="s">
        <v>61</v>
      </c>
      <c r="I1923" s="44" t="s">
        <v>2078</v>
      </c>
      <c r="J1923" s="30" t="s">
        <v>2050</v>
      </c>
    </row>
    <row r="1924" customFormat="false" ht="12.75" hidden="false" customHeight="false" outlineLevel="0" collapsed="false">
      <c r="A1924" s="1" t="s">
        <v>1125</v>
      </c>
      <c r="C1924" s="27" t="s">
        <v>2079</v>
      </c>
      <c r="D1924" s="27" t="s">
        <v>2080</v>
      </c>
      <c r="E1924" s="27"/>
      <c r="F1924" s="29"/>
      <c r="G1924" s="27"/>
      <c r="H1924" s="30" t="s">
        <v>168</v>
      </c>
      <c r="I1924" s="44" t="s">
        <v>2081</v>
      </c>
      <c r="J1924" s="30" t="s">
        <v>2050</v>
      </c>
    </row>
    <row r="1925" customFormat="false" ht="12.75" hidden="false" customHeight="false" outlineLevel="0" collapsed="false">
      <c r="A1925" s="1" t="s">
        <v>1125</v>
      </c>
      <c r="C1925" s="27" t="s">
        <v>2082</v>
      </c>
      <c r="D1925" s="27" t="s">
        <v>2083</v>
      </c>
      <c r="E1925" s="27"/>
      <c r="F1925" s="29"/>
      <c r="G1925" s="27"/>
      <c r="H1925" s="30" t="s">
        <v>168</v>
      </c>
      <c r="I1925" s="44" t="s">
        <v>2084</v>
      </c>
      <c r="J1925" s="30" t="s">
        <v>2050</v>
      </c>
    </row>
    <row r="1926" customFormat="false" ht="12.75" hidden="false" customHeight="false" outlineLevel="0" collapsed="false">
      <c r="A1926" s="1" t="s">
        <v>1125</v>
      </c>
      <c r="C1926" s="27" t="s">
        <v>2085</v>
      </c>
      <c r="D1926" s="27" t="s">
        <v>1147</v>
      </c>
      <c r="E1926" s="27"/>
      <c r="F1926" s="29"/>
      <c r="G1926" s="27"/>
      <c r="H1926" s="30" t="s">
        <v>168</v>
      </c>
      <c r="I1926" s="44" t="s">
        <v>2086</v>
      </c>
      <c r="J1926" s="30" t="s">
        <v>2050</v>
      </c>
    </row>
    <row r="1927" customFormat="false" ht="12.75" hidden="false" customHeight="false" outlineLevel="0" collapsed="false">
      <c r="A1927" s="1" t="s">
        <v>1125</v>
      </c>
      <c r="C1927" s="27" t="s">
        <v>1144</v>
      </c>
      <c r="D1927" s="27" t="s">
        <v>1145</v>
      </c>
      <c r="E1927" s="27"/>
      <c r="F1927" s="29"/>
      <c r="G1927" s="27"/>
      <c r="H1927" s="30" t="s">
        <v>168</v>
      </c>
      <c r="I1927" s="44" t="s">
        <v>2087</v>
      </c>
      <c r="J1927" s="30" t="s">
        <v>2050</v>
      </c>
    </row>
    <row r="1929" customFormat="false" ht="18" hidden="false" customHeight="false" outlineLevel="0" collapsed="false">
      <c r="C1929" s="15" t="s">
        <v>2088</v>
      </c>
      <c r="D1929" s="45" t="s">
        <v>1</v>
      </c>
      <c r="I1929" s="3"/>
    </row>
    <row r="1930" customFormat="false" ht="12.75" hidden="false" customHeight="false" outlineLevel="0" collapsed="false">
      <c r="A1930" s="1" t="s">
        <v>2089</v>
      </c>
      <c r="C1930" s="70" t="s">
        <v>2090</v>
      </c>
      <c r="D1930" s="70" t="s">
        <v>16</v>
      </c>
      <c r="E1930" s="72" t="n">
        <v>2.1</v>
      </c>
      <c r="F1930" s="73" t="n">
        <v>1.99</v>
      </c>
      <c r="G1930" s="74" t="s">
        <v>1400</v>
      </c>
    </row>
    <row r="1931" customFormat="false" ht="12.75" hidden="false" customHeight="false" outlineLevel="0" collapsed="false">
      <c r="A1931" s="1" t="s">
        <v>2091</v>
      </c>
      <c r="C1931" s="70" t="s">
        <v>2092</v>
      </c>
      <c r="D1931" s="70" t="s">
        <v>13</v>
      </c>
      <c r="E1931" s="72" t="n">
        <v>2.3</v>
      </c>
      <c r="F1931" s="73" t="n">
        <v>2.9</v>
      </c>
      <c r="G1931" s="74" t="s">
        <v>1400</v>
      </c>
    </row>
    <row r="1932" customFormat="false" ht="12.75" hidden="false" customHeight="false" outlineLevel="0" collapsed="false">
      <c r="A1932" s="1" t="s">
        <v>2091</v>
      </c>
      <c r="C1932" s="70" t="s">
        <v>2093</v>
      </c>
      <c r="D1932" s="70" t="s">
        <v>20</v>
      </c>
      <c r="E1932" s="72" t="n">
        <v>2.4</v>
      </c>
      <c r="F1932" s="73" t="n">
        <v>1.99</v>
      </c>
      <c r="G1932" s="74" t="s">
        <v>1400</v>
      </c>
    </row>
    <row r="1933" customFormat="false" ht="12.75" hidden="false" customHeight="false" outlineLevel="0" collapsed="false">
      <c r="A1933" s="1" t="s">
        <v>2094</v>
      </c>
      <c r="C1933" s="70" t="s">
        <v>2095</v>
      </c>
      <c r="D1933" s="70" t="s">
        <v>79</v>
      </c>
      <c r="E1933" s="72" t="n">
        <v>2.4</v>
      </c>
      <c r="F1933" s="73" t="n">
        <v>3.5</v>
      </c>
      <c r="G1933" s="74" t="s">
        <v>1400</v>
      </c>
    </row>
    <row r="1934" customFormat="false" ht="12.75" hidden="false" customHeight="false" outlineLevel="0" collapsed="false">
      <c r="I1934" s="3"/>
    </row>
    <row r="1935" customFormat="false" ht="18" hidden="false" customHeight="false" outlineLevel="0" collapsed="false">
      <c r="C1935" s="15" t="s">
        <v>2096</v>
      </c>
      <c r="D1935" s="45" t="s">
        <v>1</v>
      </c>
      <c r="I1935" s="3"/>
    </row>
    <row r="1936" customFormat="false" ht="12.75" hidden="false" customHeight="false" outlineLevel="0" collapsed="false">
      <c r="A1936" s="1" t="s">
        <v>2097</v>
      </c>
      <c r="C1936" s="27" t="s">
        <v>2098</v>
      </c>
      <c r="D1936" s="27" t="s">
        <v>13</v>
      </c>
      <c r="E1936" s="28"/>
      <c r="F1936" s="29"/>
      <c r="G1936" s="27"/>
      <c r="H1936" s="30" t="s">
        <v>61</v>
      </c>
      <c r="I1936" s="31" t="n">
        <v>3.33</v>
      </c>
      <c r="J1936" s="31" t="s">
        <v>288</v>
      </c>
    </row>
    <row r="1937" customFormat="false" ht="12.75" hidden="false" customHeight="false" outlineLevel="0" collapsed="false">
      <c r="A1937" s="1" t="s">
        <v>2099</v>
      </c>
      <c r="C1937" s="27" t="s">
        <v>2100</v>
      </c>
      <c r="D1937" s="27" t="s">
        <v>13</v>
      </c>
      <c r="E1937" s="28"/>
      <c r="F1937" s="29"/>
      <c r="G1937" s="27"/>
      <c r="H1937" s="30" t="s">
        <v>168</v>
      </c>
      <c r="I1937" s="31" t="n">
        <v>3.49</v>
      </c>
      <c r="J1937" s="31" t="s">
        <v>288</v>
      </c>
    </row>
    <row r="1938" customFormat="false" ht="12.75" hidden="false" customHeight="false" outlineLevel="0" collapsed="false">
      <c r="A1938" s="1" t="s">
        <v>2099</v>
      </c>
      <c r="C1938" s="27" t="s">
        <v>2101</v>
      </c>
      <c r="D1938" s="27" t="s">
        <v>88</v>
      </c>
      <c r="E1938" s="28"/>
      <c r="F1938" s="29"/>
      <c r="G1938" s="27"/>
      <c r="H1938" s="30" t="s">
        <v>168</v>
      </c>
      <c r="I1938" s="31" t="n">
        <v>2.28</v>
      </c>
      <c r="J1938" s="31" t="s">
        <v>288</v>
      </c>
    </row>
    <row r="1939" customFormat="false" ht="12.75" hidden="false" customHeight="false" outlineLevel="0" collapsed="false">
      <c r="A1939" s="1" t="s">
        <v>2099</v>
      </c>
      <c r="C1939" s="27" t="s">
        <v>2102</v>
      </c>
      <c r="D1939" s="27" t="s">
        <v>13</v>
      </c>
      <c r="E1939" s="28"/>
      <c r="F1939" s="29"/>
      <c r="G1939" s="27"/>
      <c r="H1939" s="30" t="s">
        <v>168</v>
      </c>
      <c r="I1939" s="31" t="n">
        <v>2.39</v>
      </c>
      <c r="J1939" s="31" t="s">
        <v>288</v>
      </c>
    </row>
    <row r="1940" customFormat="false" ht="12.75" hidden="false" customHeight="false" outlineLevel="0" collapsed="false">
      <c r="A1940" s="1" t="s">
        <v>2099</v>
      </c>
      <c r="C1940" s="27" t="s">
        <v>2103</v>
      </c>
      <c r="D1940" s="27" t="s">
        <v>13</v>
      </c>
      <c r="E1940" s="28"/>
      <c r="F1940" s="29"/>
      <c r="G1940" s="27"/>
      <c r="H1940" s="30" t="s">
        <v>168</v>
      </c>
      <c r="I1940" s="31" t="n">
        <v>2.33</v>
      </c>
      <c r="J1940" s="31" t="s">
        <v>288</v>
      </c>
    </row>
    <row r="1941" customFormat="false" ht="12.75" hidden="false" customHeight="false" outlineLevel="0" collapsed="false">
      <c r="I1941" s="3"/>
    </row>
    <row r="1942" customFormat="false" ht="18" hidden="false" customHeight="false" outlineLevel="0" collapsed="false">
      <c r="C1942" s="15" t="s">
        <v>2104</v>
      </c>
      <c r="D1942" s="45" t="s">
        <v>1</v>
      </c>
      <c r="I1942" s="3"/>
    </row>
    <row r="1943" customFormat="false" ht="12.75" hidden="false" customHeight="false" outlineLevel="0" collapsed="false">
      <c r="A1943" s="1" t="s">
        <v>2105</v>
      </c>
      <c r="C1943" s="27" t="s">
        <v>2106</v>
      </c>
      <c r="D1943" s="27" t="s">
        <v>49</v>
      </c>
      <c r="E1943" s="28"/>
      <c r="F1943" s="29"/>
      <c r="G1943" s="27"/>
      <c r="H1943" s="30" t="s">
        <v>168</v>
      </c>
      <c r="I1943" s="31" t="n">
        <v>1.49</v>
      </c>
      <c r="J1943" s="31" t="s">
        <v>2050</v>
      </c>
    </row>
    <row r="1945" customFormat="false" ht="18" hidden="false" customHeight="false" outlineLevel="0" collapsed="false">
      <c r="C1945" s="52" t="s">
        <v>2107</v>
      </c>
      <c r="D1945" s="45" t="s">
        <v>1</v>
      </c>
      <c r="I1945" s="3"/>
    </row>
    <row r="1946" customFormat="false" ht="12.75" hidden="false" customHeight="false" outlineLevel="0" collapsed="false">
      <c r="A1946" s="1" t="s">
        <v>2108</v>
      </c>
      <c r="C1946" s="27" t="s">
        <v>2109</v>
      </c>
      <c r="D1946" s="27" t="s">
        <v>79</v>
      </c>
      <c r="E1946" s="27"/>
      <c r="F1946" s="31"/>
      <c r="G1946" s="27"/>
      <c r="H1946" s="30" t="s">
        <v>168</v>
      </c>
      <c r="I1946" s="31" t="n">
        <v>2.72</v>
      </c>
      <c r="J1946" s="30" t="s">
        <v>2050</v>
      </c>
    </row>
    <row r="1947" customFormat="false" ht="12.75" hidden="false" customHeight="false" outlineLevel="0" collapsed="false">
      <c r="A1947" s="1" t="s">
        <v>2108</v>
      </c>
      <c r="C1947" s="27" t="s">
        <v>2110</v>
      </c>
      <c r="D1947" s="27" t="s">
        <v>13</v>
      </c>
      <c r="E1947" s="27"/>
      <c r="F1947" s="31"/>
      <c r="G1947" s="27"/>
      <c r="H1947" s="30" t="s">
        <v>168</v>
      </c>
      <c r="I1947" s="31" t="n">
        <v>3.63</v>
      </c>
      <c r="J1947" s="30" t="s">
        <v>2050</v>
      </c>
    </row>
    <row r="1948" customFormat="false" ht="12.75" hidden="false" customHeight="false" outlineLevel="0" collapsed="false">
      <c r="A1948" s="1" t="s">
        <v>2111</v>
      </c>
      <c r="C1948" s="27" t="s">
        <v>2112</v>
      </c>
      <c r="D1948" s="27" t="s">
        <v>13</v>
      </c>
      <c r="E1948" s="27"/>
      <c r="F1948" s="31"/>
      <c r="G1948" s="27"/>
      <c r="H1948" s="30" t="s">
        <v>168</v>
      </c>
      <c r="I1948" s="31" t="n">
        <v>2.45</v>
      </c>
      <c r="J1948" s="30" t="s">
        <v>2050</v>
      </c>
    </row>
    <row r="1949" customFormat="false" ht="12.75" hidden="false" customHeight="false" outlineLevel="0" collapsed="false">
      <c r="A1949" s="1" t="s">
        <v>2111</v>
      </c>
      <c r="C1949" s="27" t="s">
        <v>2113</v>
      </c>
      <c r="D1949" s="27" t="s">
        <v>79</v>
      </c>
      <c r="E1949" s="27"/>
      <c r="F1949" s="31"/>
      <c r="G1949" s="27"/>
      <c r="H1949" s="30" t="s">
        <v>168</v>
      </c>
      <c r="I1949" s="31" t="n">
        <v>2.54</v>
      </c>
      <c r="J1949" s="30" t="s">
        <v>2050</v>
      </c>
    </row>
    <row r="1950" customFormat="false" ht="12.75" hidden="false" customHeight="false" outlineLevel="0" collapsed="false">
      <c r="A1950" s="1" t="s">
        <v>2111</v>
      </c>
      <c r="C1950" s="27" t="s">
        <v>2114</v>
      </c>
      <c r="D1950" s="27" t="s">
        <v>88</v>
      </c>
      <c r="E1950" s="27"/>
      <c r="F1950" s="31"/>
      <c r="G1950" s="27"/>
      <c r="H1950" s="30" t="s">
        <v>168</v>
      </c>
      <c r="I1950" s="31" t="n">
        <v>2.45</v>
      </c>
      <c r="J1950" s="30" t="s">
        <v>2050</v>
      </c>
    </row>
    <row r="1951" customFormat="false" ht="12.75" hidden="false" customHeight="false" outlineLevel="0" collapsed="false">
      <c r="I1951" s="3"/>
    </row>
    <row r="1952" customFormat="false" ht="31.5" hidden="false" customHeight="false" outlineLevel="0" collapsed="false">
      <c r="C1952" s="52" t="s">
        <v>2115</v>
      </c>
      <c r="D1952" s="45" t="s">
        <v>1</v>
      </c>
      <c r="I1952" s="3"/>
    </row>
    <row r="1953" customFormat="false" ht="12.75" hidden="false" customHeight="false" outlineLevel="0" collapsed="false">
      <c r="A1953" s="1" t="s">
        <v>2116</v>
      </c>
      <c r="C1953" s="70" t="s">
        <v>2117</v>
      </c>
      <c r="D1953" s="70" t="s">
        <v>13</v>
      </c>
      <c r="E1953" s="74" t="n">
        <v>1.7</v>
      </c>
      <c r="F1953" s="73" t="n">
        <v>17</v>
      </c>
      <c r="G1953" s="74"/>
      <c r="I1953" s="3"/>
    </row>
    <row r="1954" customFormat="false" ht="12.75" hidden="false" customHeight="false" outlineLevel="0" collapsed="false">
      <c r="A1954" s="1" t="s">
        <v>2116</v>
      </c>
      <c r="C1954" s="70" t="s">
        <v>2118</v>
      </c>
      <c r="D1954" s="70" t="s">
        <v>13</v>
      </c>
      <c r="E1954" s="74" t="n">
        <v>1.7</v>
      </c>
      <c r="F1954" s="73" t="n">
        <v>13.4</v>
      </c>
      <c r="G1954" s="74"/>
      <c r="I1954" s="3"/>
    </row>
    <row r="1955" customFormat="false" ht="12.75" hidden="false" customHeight="false" outlineLevel="0" collapsed="false">
      <c r="A1955" s="1" t="s">
        <v>2116</v>
      </c>
      <c r="C1955" s="85" t="s">
        <v>2119</v>
      </c>
      <c r="D1955" s="85" t="s">
        <v>193</v>
      </c>
      <c r="E1955" s="87" t="n">
        <v>1.8</v>
      </c>
      <c r="F1955" s="86" t="n">
        <v>8.95</v>
      </c>
      <c r="G1955" s="85"/>
      <c r="H1955" s="87" t="s">
        <v>61</v>
      </c>
      <c r="I1955" s="86" t="n">
        <v>9.95</v>
      </c>
      <c r="J1955" s="87" t="s">
        <v>479</v>
      </c>
    </row>
    <row r="1956" customFormat="false" ht="12.75" hidden="false" customHeight="false" outlineLevel="0" collapsed="false">
      <c r="A1956" s="1" t="s">
        <v>2116</v>
      </c>
      <c r="C1956" s="85" t="s">
        <v>2120</v>
      </c>
      <c r="D1956" s="85" t="s">
        <v>79</v>
      </c>
      <c r="E1956" s="87" t="n">
        <v>1.7</v>
      </c>
      <c r="F1956" s="86" t="n">
        <v>8.95</v>
      </c>
      <c r="G1956" s="85"/>
      <c r="H1956" s="87" t="s">
        <v>61</v>
      </c>
      <c r="I1956" s="86" t="n">
        <v>8.95</v>
      </c>
      <c r="J1956" s="87" t="s">
        <v>479</v>
      </c>
    </row>
    <row r="1957" customFormat="false" ht="12.75" hidden="false" customHeight="false" outlineLevel="0" collapsed="false">
      <c r="A1957" s="1" t="s">
        <v>2116</v>
      </c>
      <c r="C1957" s="85" t="s">
        <v>2121</v>
      </c>
      <c r="D1957" s="85" t="s">
        <v>13</v>
      </c>
      <c r="E1957" s="87" t="n">
        <v>1.9</v>
      </c>
      <c r="F1957" s="86" t="n">
        <v>26.6</v>
      </c>
      <c r="G1957" s="85"/>
      <c r="H1957" s="87" t="s">
        <v>61</v>
      </c>
      <c r="I1957" s="86" t="n">
        <v>28.7</v>
      </c>
      <c r="J1957" s="87" t="s">
        <v>479</v>
      </c>
    </row>
    <row r="1958" customFormat="false" ht="12.75" hidden="false" customHeight="false" outlineLevel="0" collapsed="false">
      <c r="A1958" s="1" t="s">
        <v>2116</v>
      </c>
      <c r="C1958" s="27" t="s">
        <v>2122</v>
      </c>
      <c r="D1958" s="27" t="s">
        <v>13</v>
      </c>
      <c r="E1958" s="30"/>
      <c r="F1958" s="31"/>
      <c r="G1958" s="27"/>
      <c r="H1958" s="30" t="s">
        <v>61</v>
      </c>
      <c r="I1958" s="31" t="n">
        <v>20.5</v>
      </c>
      <c r="J1958" s="30" t="s">
        <v>479</v>
      </c>
    </row>
    <row r="1959" customFormat="false" ht="12.75" hidden="false" customHeight="false" outlineLevel="0" collapsed="false">
      <c r="A1959" s="1" t="s">
        <v>2116</v>
      </c>
      <c r="C1959" s="27" t="s">
        <v>2123</v>
      </c>
      <c r="D1959" s="27" t="s">
        <v>13</v>
      </c>
      <c r="E1959" s="30"/>
      <c r="F1959" s="31"/>
      <c r="G1959" s="27"/>
      <c r="H1959" s="30" t="s">
        <v>61</v>
      </c>
      <c r="I1959" s="31" t="n">
        <v>15.75</v>
      </c>
      <c r="J1959" s="30" t="s">
        <v>479</v>
      </c>
    </row>
    <row r="1960" customFormat="false" ht="12.75" hidden="false" customHeight="false" outlineLevel="0" collapsed="false">
      <c r="A1960" s="1" t="s">
        <v>2116</v>
      </c>
      <c r="C1960" s="27" t="s">
        <v>2124</v>
      </c>
      <c r="D1960" s="27" t="s">
        <v>13</v>
      </c>
      <c r="E1960" s="30"/>
      <c r="F1960" s="31"/>
      <c r="G1960" s="27"/>
      <c r="H1960" s="30" t="s">
        <v>61</v>
      </c>
      <c r="I1960" s="31" t="n">
        <v>22.99</v>
      </c>
      <c r="J1960" s="30" t="s">
        <v>479</v>
      </c>
    </row>
    <row r="1961" customFormat="false" ht="12.75" hidden="false" customHeight="false" outlineLevel="0" collapsed="false">
      <c r="A1961" s="1" t="s">
        <v>2116</v>
      </c>
      <c r="C1961" s="27" t="s">
        <v>2125</v>
      </c>
      <c r="D1961" s="27" t="s">
        <v>13</v>
      </c>
      <c r="E1961" s="30"/>
      <c r="F1961" s="31"/>
      <c r="G1961" s="27"/>
      <c r="H1961" s="30" t="s">
        <v>61</v>
      </c>
      <c r="I1961" s="31" t="n">
        <v>24</v>
      </c>
      <c r="J1961" s="30" t="s">
        <v>479</v>
      </c>
    </row>
    <row r="1962" customFormat="false" ht="12.75" hidden="false" customHeight="false" outlineLevel="0" collapsed="false">
      <c r="A1962" s="1" t="s">
        <v>2116</v>
      </c>
      <c r="C1962" s="27" t="s">
        <v>2126</v>
      </c>
      <c r="D1962" s="27" t="s">
        <v>13</v>
      </c>
      <c r="E1962" s="30"/>
      <c r="F1962" s="31"/>
      <c r="G1962" s="27"/>
      <c r="H1962" s="30" t="s">
        <v>61</v>
      </c>
      <c r="I1962" s="31" t="n">
        <v>16.95</v>
      </c>
      <c r="J1962" s="30" t="s">
        <v>479</v>
      </c>
    </row>
    <row r="1963" customFormat="false" ht="12.75" hidden="false" customHeight="false" outlineLevel="0" collapsed="false">
      <c r="A1963" s="1" t="s">
        <v>2116</v>
      </c>
      <c r="C1963" s="85" t="s">
        <v>2127</v>
      </c>
      <c r="D1963" s="85" t="s">
        <v>13</v>
      </c>
      <c r="E1963" s="87" t="n">
        <v>1.9</v>
      </c>
      <c r="F1963" s="86" t="n">
        <v>15.6</v>
      </c>
      <c r="G1963" s="85"/>
      <c r="H1963" s="87" t="s">
        <v>61</v>
      </c>
      <c r="I1963" s="86" t="n">
        <v>19.95</v>
      </c>
      <c r="J1963" s="87" t="s">
        <v>479</v>
      </c>
    </row>
    <row r="1964" customFormat="false" ht="12.75" hidden="false" customHeight="false" outlineLevel="0" collapsed="false">
      <c r="A1964" s="1" t="s">
        <v>2116</v>
      </c>
      <c r="C1964" s="85" t="s">
        <v>2128</v>
      </c>
      <c r="D1964" s="85" t="s">
        <v>13</v>
      </c>
      <c r="E1964" s="87" t="n">
        <v>1.9</v>
      </c>
      <c r="F1964" s="86" t="n">
        <v>8.95</v>
      </c>
      <c r="G1964" s="85"/>
      <c r="H1964" s="87" t="s">
        <v>61</v>
      </c>
      <c r="I1964" s="86" t="n">
        <v>9.95</v>
      </c>
      <c r="J1964" s="87" t="s">
        <v>479</v>
      </c>
    </row>
    <row r="1965" customFormat="false" ht="12.75" hidden="false" customHeight="false" outlineLevel="0" collapsed="false">
      <c r="A1965" s="1" t="s">
        <v>2116</v>
      </c>
      <c r="C1965" s="27" t="s">
        <v>2129</v>
      </c>
      <c r="D1965" s="27" t="s">
        <v>13</v>
      </c>
      <c r="E1965" s="27"/>
      <c r="F1965" s="31"/>
      <c r="G1965" s="27"/>
      <c r="H1965" s="30" t="s">
        <v>168</v>
      </c>
      <c r="I1965" s="31" t="n">
        <v>17.68</v>
      </c>
      <c r="J1965" s="30" t="s">
        <v>479</v>
      </c>
    </row>
    <row r="1966" customFormat="false" ht="12.75" hidden="false" customHeight="false" outlineLevel="0" collapsed="false">
      <c r="A1966" s="1" t="s">
        <v>2116</v>
      </c>
      <c r="C1966" s="27" t="s">
        <v>2130</v>
      </c>
      <c r="D1966" s="27" t="s">
        <v>13</v>
      </c>
      <c r="E1966" s="27"/>
      <c r="F1966" s="31"/>
      <c r="G1966" s="27"/>
      <c r="H1966" s="30" t="s">
        <v>61</v>
      </c>
      <c r="I1966" s="31" t="n">
        <v>21.95</v>
      </c>
      <c r="J1966" s="30" t="s">
        <v>2050</v>
      </c>
    </row>
    <row r="1967" customFormat="false" ht="12.75" hidden="false" customHeight="false" outlineLevel="0" collapsed="false">
      <c r="A1967" s="1" t="s">
        <v>2116</v>
      </c>
      <c r="C1967" s="27" t="s">
        <v>2131</v>
      </c>
      <c r="D1967" s="27" t="s">
        <v>193</v>
      </c>
      <c r="E1967" s="27"/>
      <c r="F1967" s="31"/>
      <c r="G1967" s="27"/>
      <c r="H1967" s="30" t="s">
        <v>61</v>
      </c>
      <c r="I1967" s="31" t="n">
        <v>8.98</v>
      </c>
      <c r="J1967" s="30" t="s">
        <v>2050</v>
      </c>
    </row>
    <row r="1968" customFormat="false" ht="12.75" hidden="false" customHeight="false" outlineLevel="0" collapsed="false">
      <c r="A1968" s="1" t="s">
        <v>2116</v>
      </c>
      <c r="C1968" s="27" t="s">
        <v>2132</v>
      </c>
      <c r="D1968" s="27" t="s">
        <v>13</v>
      </c>
      <c r="E1968" s="27"/>
      <c r="F1968" s="31"/>
      <c r="G1968" s="27"/>
      <c r="H1968" s="30" t="s">
        <v>61</v>
      </c>
      <c r="I1968" s="31" t="n">
        <v>16.95</v>
      </c>
      <c r="J1968" s="30" t="s">
        <v>2050</v>
      </c>
    </row>
    <row r="1969" customFormat="false" ht="12.75" hidden="false" customHeight="false" outlineLevel="0" collapsed="false">
      <c r="A1969" s="1" t="s">
        <v>2116</v>
      </c>
      <c r="C1969" s="27" t="s">
        <v>2133</v>
      </c>
      <c r="D1969" s="27" t="s">
        <v>13</v>
      </c>
      <c r="E1969" s="27"/>
      <c r="F1969" s="31"/>
      <c r="G1969" s="27"/>
      <c r="H1969" s="30" t="s">
        <v>61</v>
      </c>
      <c r="I1969" s="31" t="n">
        <v>8.99</v>
      </c>
      <c r="J1969" s="30" t="s">
        <v>2050</v>
      </c>
    </row>
    <row r="1970" customFormat="false" ht="12.75" hidden="false" customHeight="false" outlineLevel="0" collapsed="false">
      <c r="A1970" s="1" t="s">
        <v>2116</v>
      </c>
      <c r="C1970" s="27" t="s">
        <v>2134</v>
      </c>
      <c r="D1970" s="27" t="s">
        <v>13</v>
      </c>
      <c r="E1970" s="27"/>
      <c r="F1970" s="31"/>
      <c r="G1970" s="27"/>
      <c r="H1970" s="30" t="s">
        <v>61</v>
      </c>
      <c r="I1970" s="31" t="n">
        <v>22.5</v>
      </c>
      <c r="J1970" s="30" t="s">
        <v>2050</v>
      </c>
    </row>
    <row r="1971" customFormat="false" ht="12.75" hidden="false" customHeight="false" outlineLevel="0" collapsed="false">
      <c r="A1971" s="1" t="s">
        <v>2116</v>
      </c>
      <c r="C1971" s="27" t="s">
        <v>2135</v>
      </c>
      <c r="D1971" s="27" t="s">
        <v>13</v>
      </c>
      <c r="E1971" s="27"/>
      <c r="F1971" s="31"/>
      <c r="G1971" s="27"/>
      <c r="H1971" s="30" t="s">
        <v>61</v>
      </c>
      <c r="I1971" s="31" t="n">
        <v>19.9</v>
      </c>
      <c r="J1971" s="30" t="s">
        <v>2050</v>
      </c>
    </row>
    <row r="1972" customFormat="false" ht="12.75" hidden="false" customHeight="false" outlineLevel="0" collapsed="false">
      <c r="A1972" s="1" t="s">
        <v>2116</v>
      </c>
      <c r="C1972" s="27" t="s">
        <v>2136</v>
      </c>
      <c r="D1972" s="27" t="s">
        <v>13</v>
      </c>
      <c r="E1972" s="27"/>
      <c r="F1972" s="31"/>
      <c r="G1972" s="27"/>
      <c r="H1972" s="30" t="s">
        <v>61</v>
      </c>
      <c r="I1972" s="31" t="n">
        <v>20.52</v>
      </c>
      <c r="J1972" s="30" t="s">
        <v>2050</v>
      </c>
    </row>
    <row r="1973" customFormat="false" ht="12.75" hidden="false" customHeight="false" outlineLevel="0" collapsed="false">
      <c r="A1973" s="1" t="s">
        <v>2116</v>
      </c>
      <c r="C1973" s="27" t="s">
        <v>2137</v>
      </c>
      <c r="D1973" s="27" t="s">
        <v>13</v>
      </c>
      <c r="E1973" s="27"/>
      <c r="F1973" s="31"/>
      <c r="G1973" s="27"/>
      <c r="H1973" s="30" t="s">
        <v>61</v>
      </c>
      <c r="I1973" s="31" t="n">
        <v>24.9</v>
      </c>
      <c r="J1973" s="30" t="s">
        <v>2050</v>
      </c>
    </row>
    <row r="1974" customFormat="false" ht="12.75" hidden="false" customHeight="false" outlineLevel="0" collapsed="false">
      <c r="A1974" s="1" t="s">
        <v>2116</v>
      </c>
      <c r="C1974" s="27" t="s">
        <v>2138</v>
      </c>
      <c r="D1974" s="27" t="s">
        <v>13</v>
      </c>
      <c r="E1974" s="27"/>
      <c r="F1974" s="31"/>
      <c r="G1974" s="27"/>
      <c r="H1974" s="30" t="s">
        <v>61</v>
      </c>
      <c r="I1974" s="31" t="n">
        <v>19.99</v>
      </c>
      <c r="J1974" s="30" t="s">
        <v>2050</v>
      </c>
    </row>
    <row r="1975" customFormat="false" ht="12.75" hidden="false" customHeight="false" outlineLevel="0" collapsed="false">
      <c r="A1975" s="1" t="s">
        <v>2116</v>
      </c>
      <c r="C1975" s="27" t="s">
        <v>2139</v>
      </c>
      <c r="D1975" s="27" t="s">
        <v>13</v>
      </c>
      <c r="E1975" s="27"/>
      <c r="F1975" s="31"/>
      <c r="G1975" s="27"/>
      <c r="H1975" s="30" t="s">
        <v>61</v>
      </c>
      <c r="I1975" s="31" t="n">
        <v>21</v>
      </c>
      <c r="J1975" s="30" t="s">
        <v>2050</v>
      </c>
    </row>
    <row r="1976" customFormat="false" ht="12.75" hidden="false" customHeight="false" outlineLevel="0" collapsed="false">
      <c r="A1976" s="1" t="s">
        <v>2116</v>
      </c>
      <c r="C1976" s="27" t="s">
        <v>2140</v>
      </c>
      <c r="D1976" s="27" t="s">
        <v>13</v>
      </c>
      <c r="E1976" s="27"/>
      <c r="F1976" s="31"/>
      <c r="G1976" s="27"/>
      <c r="H1976" s="30" t="s">
        <v>61</v>
      </c>
      <c r="I1976" s="31" t="n">
        <v>17.85</v>
      </c>
      <c r="J1976" s="30" t="s">
        <v>2050</v>
      </c>
    </row>
    <row r="1977" customFormat="false" ht="12.75" hidden="false" customHeight="false" outlineLevel="0" collapsed="false">
      <c r="A1977" s="1" t="s">
        <v>2116</v>
      </c>
      <c r="C1977" s="27" t="s">
        <v>2141</v>
      </c>
      <c r="D1977" s="27" t="s">
        <v>13</v>
      </c>
      <c r="E1977" s="27"/>
      <c r="F1977" s="31"/>
      <c r="G1977" s="27"/>
      <c r="H1977" s="30" t="s">
        <v>61</v>
      </c>
      <c r="I1977" s="31" t="n">
        <v>22</v>
      </c>
      <c r="J1977" s="30" t="s">
        <v>2050</v>
      </c>
    </row>
    <row r="1978" customFormat="false" ht="12.75" hidden="false" customHeight="false" outlineLevel="0" collapsed="false">
      <c r="A1978" s="1" t="s">
        <v>2116</v>
      </c>
      <c r="C1978" s="27" t="s">
        <v>2142</v>
      </c>
      <c r="D1978" s="27" t="s">
        <v>13</v>
      </c>
      <c r="E1978" s="27"/>
      <c r="F1978" s="31"/>
      <c r="G1978" s="27"/>
      <c r="H1978" s="30" t="s">
        <v>61</v>
      </c>
      <c r="I1978" s="31" t="n">
        <v>23.99</v>
      </c>
      <c r="J1978" s="30" t="s">
        <v>2050</v>
      </c>
    </row>
    <row r="1979" customFormat="false" ht="12.75" hidden="false" customHeight="false" outlineLevel="0" collapsed="false">
      <c r="A1979" s="1" t="s">
        <v>2116</v>
      </c>
      <c r="C1979" s="27" t="s">
        <v>2143</v>
      </c>
      <c r="D1979" s="27" t="s">
        <v>13</v>
      </c>
      <c r="E1979" s="27"/>
      <c r="F1979" s="31"/>
      <c r="G1979" s="27"/>
      <c r="H1979" s="30" t="s">
        <v>61</v>
      </c>
      <c r="I1979" s="31" t="n">
        <v>22.43</v>
      </c>
      <c r="J1979" s="30" t="s">
        <v>2050</v>
      </c>
    </row>
    <row r="1980" customFormat="false" ht="12.75" hidden="false" customHeight="false" outlineLevel="0" collapsed="false">
      <c r="A1980" s="1" t="s">
        <v>2116</v>
      </c>
      <c r="C1980" s="27" t="s">
        <v>2144</v>
      </c>
      <c r="D1980" s="27" t="s">
        <v>13</v>
      </c>
      <c r="E1980" s="27"/>
      <c r="F1980" s="31"/>
      <c r="G1980" s="27"/>
      <c r="H1980" s="30" t="s">
        <v>61</v>
      </c>
      <c r="I1980" s="31" t="n">
        <v>18.25</v>
      </c>
      <c r="J1980" s="30" t="s">
        <v>2050</v>
      </c>
    </row>
    <row r="1981" customFormat="false" ht="12.75" hidden="false" customHeight="false" outlineLevel="0" collapsed="false">
      <c r="A1981" s="1" t="s">
        <v>2116</v>
      </c>
      <c r="C1981" s="27" t="s">
        <v>2145</v>
      </c>
      <c r="D1981" s="27" t="s">
        <v>13</v>
      </c>
      <c r="E1981" s="27"/>
      <c r="F1981" s="31"/>
      <c r="G1981" s="27"/>
      <c r="H1981" s="30" t="s">
        <v>61</v>
      </c>
      <c r="I1981" s="31" t="n">
        <v>8.95</v>
      </c>
      <c r="J1981" s="30" t="s">
        <v>2050</v>
      </c>
    </row>
    <row r="1982" customFormat="false" ht="12.75" hidden="false" customHeight="false" outlineLevel="0" collapsed="false">
      <c r="A1982" s="1" t="s">
        <v>2116</v>
      </c>
      <c r="C1982" s="27" t="s">
        <v>2146</v>
      </c>
      <c r="D1982" s="27" t="s">
        <v>13</v>
      </c>
      <c r="E1982" s="27"/>
      <c r="F1982" s="31"/>
      <c r="G1982" s="27"/>
      <c r="H1982" s="30" t="s">
        <v>168</v>
      </c>
      <c r="I1982" s="31" t="n">
        <v>29.86</v>
      </c>
      <c r="J1982" s="30" t="s">
        <v>2050</v>
      </c>
    </row>
    <row r="1983" customFormat="false" ht="12.75" hidden="false" customHeight="false" outlineLevel="0" collapsed="false">
      <c r="A1983" s="1" t="s">
        <v>2116</v>
      </c>
      <c r="C1983" s="27" t="s">
        <v>2147</v>
      </c>
      <c r="D1983" s="27" t="s">
        <v>13</v>
      </c>
      <c r="E1983" s="27"/>
      <c r="F1983" s="31"/>
      <c r="G1983" s="27"/>
      <c r="H1983" s="30" t="s">
        <v>168</v>
      </c>
      <c r="I1983" s="31" t="n">
        <v>19.84</v>
      </c>
      <c r="J1983" s="30" t="s">
        <v>2050</v>
      </c>
    </row>
    <row r="1985" customFormat="false" ht="31.5" hidden="false" customHeight="false" outlineLevel="0" collapsed="false">
      <c r="C1985" s="52" t="s">
        <v>2148</v>
      </c>
      <c r="D1985" s="11" t="s">
        <v>1</v>
      </c>
      <c r="I1985" s="3"/>
    </row>
    <row r="1986" customFormat="false" ht="12.75" hidden="false" customHeight="false" outlineLevel="0" collapsed="false">
      <c r="A1986" s="1" t="s">
        <v>2149</v>
      </c>
      <c r="C1986" s="27" t="s">
        <v>2150</v>
      </c>
      <c r="D1986" s="27" t="s">
        <v>88</v>
      </c>
      <c r="E1986" s="27"/>
      <c r="F1986" s="31"/>
      <c r="G1986" s="27"/>
      <c r="H1986" s="30" t="s">
        <v>61</v>
      </c>
      <c r="I1986" s="31" t="n">
        <v>2.95</v>
      </c>
      <c r="J1986" s="30" t="s">
        <v>1801</v>
      </c>
    </row>
    <row r="1987" customFormat="false" ht="12.75" hidden="false" customHeight="false" outlineLevel="0" collapsed="false">
      <c r="A1987" s="1" t="s">
        <v>2149</v>
      </c>
      <c r="C1987" s="27" t="s">
        <v>2151</v>
      </c>
      <c r="D1987" s="27" t="s">
        <v>13</v>
      </c>
      <c r="E1987" s="27"/>
      <c r="F1987" s="31"/>
      <c r="G1987" s="27"/>
      <c r="H1987" s="30" t="s">
        <v>61</v>
      </c>
      <c r="I1987" s="31" t="n">
        <v>3.99</v>
      </c>
      <c r="J1987" s="30" t="s">
        <v>1801</v>
      </c>
    </row>
    <row r="1988" customFormat="false" ht="12.75" hidden="false" customHeight="false" outlineLevel="0" collapsed="false">
      <c r="A1988" s="1" t="s">
        <v>2149</v>
      </c>
      <c r="C1988" s="27" t="s">
        <v>2152</v>
      </c>
      <c r="D1988" s="27" t="s">
        <v>13</v>
      </c>
      <c r="E1988" s="27"/>
      <c r="F1988" s="31"/>
      <c r="G1988" s="27"/>
      <c r="H1988" s="30" t="s">
        <v>61</v>
      </c>
      <c r="I1988" s="31" t="n">
        <v>15</v>
      </c>
      <c r="J1988" s="30" t="s">
        <v>1801</v>
      </c>
    </row>
    <row r="1989" customFormat="false" ht="12.75" hidden="false" customHeight="false" outlineLevel="0" collapsed="false">
      <c r="I1989" s="3"/>
    </row>
    <row r="1990" customFormat="false" ht="18" hidden="false" customHeight="false" outlineLevel="0" collapsed="false">
      <c r="C1990" s="52" t="s">
        <v>2153</v>
      </c>
      <c r="D1990" s="11" t="s">
        <v>1</v>
      </c>
      <c r="I1990" s="3"/>
    </row>
    <row r="1991" customFormat="false" ht="12.75" hidden="false" customHeight="false" outlineLevel="0" collapsed="false">
      <c r="A1991" s="1" t="s">
        <v>2154</v>
      </c>
      <c r="C1991" s="27" t="s">
        <v>2155</v>
      </c>
      <c r="D1991" s="27" t="s">
        <v>193</v>
      </c>
      <c r="E1991" s="27"/>
      <c r="F1991" s="31"/>
      <c r="G1991" s="27"/>
      <c r="H1991" s="30" t="s">
        <v>61</v>
      </c>
      <c r="I1991" s="31" t="n">
        <v>1.96</v>
      </c>
      <c r="J1991" s="30"/>
    </row>
    <row r="1992" customFormat="false" ht="12.75" hidden="false" customHeight="false" outlineLevel="0" collapsed="false">
      <c r="A1992" s="1" t="s">
        <v>2154</v>
      </c>
      <c r="C1992" s="27" t="s">
        <v>2156</v>
      </c>
      <c r="D1992" s="27" t="s">
        <v>88</v>
      </c>
      <c r="E1992" s="27"/>
      <c r="F1992" s="31"/>
      <c r="G1992" s="27"/>
      <c r="H1992" s="30" t="s">
        <v>61</v>
      </c>
      <c r="I1992" s="31" t="n">
        <v>1.96</v>
      </c>
      <c r="J1992" s="30"/>
    </row>
    <row r="1993" customFormat="false" ht="12.75" hidden="false" customHeight="false" outlineLevel="0" collapsed="false">
      <c r="A1993" s="1" t="s">
        <v>2154</v>
      </c>
      <c r="C1993" s="27" t="s">
        <v>2157</v>
      </c>
      <c r="D1993" s="27" t="s">
        <v>20</v>
      </c>
      <c r="E1993" s="27"/>
      <c r="F1993" s="31"/>
      <c r="G1993" s="27"/>
      <c r="H1993" s="30" t="s">
        <v>61</v>
      </c>
      <c r="I1993" s="31" t="n">
        <v>0.98</v>
      </c>
      <c r="J1993" s="30"/>
    </row>
    <row r="1994" customFormat="false" ht="12.75" hidden="false" customHeight="false" outlineLevel="0" collapsed="false">
      <c r="A1994" s="1" t="s">
        <v>2154</v>
      </c>
      <c r="C1994" s="27" t="s">
        <v>2158</v>
      </c>
      <c r="D1994" s="27" t="s">
        <v>13</v>
      </c>
      <c r="E1994" s="27"/>
      <c r="F1994" s="31"/>
      <c r="G1994" s="27"/>
      <c r="H1994" s="30" t="s">
        <v>61</v>
      </c>
      <c r="I1994" s="31" t="n">
        <v>16.95</v>
      </c>
      <c r="J1994" s="30"/>
    </row>
    <row r="1995" customFormat="false" ht="12.75" hidden="false" customHeight="false" outlineLevel="0" collapsed="false">
      <c r="A1995" s="1" t="s">
        <v>2154</v>
      </c>
      <c r="C1995" s="27" t="s">
        <v>2159</v>
      </c>
      <c r="D1995" s="27" t="s">
        <v>16</v>
      </c>
      <c r="E1995" s="27"/>
      <c r="F1995" s="31"/>
      <c r="G1995" s="27"/>
      <c r="H1995" s="30" t="s">
        <v>61</v>
      </c>
      <c r="I1995" s="31" t="n">
        <v>2.66</v>
      </c>
      <c r="J1995" s="30"/>
    </row>
    <row r="1996" customFormat="false" ht="12.75" hidden="false" customHeight="false" outlineLevel="0" collapsed="false">
      <c r="A1996" s="1" t="s">
        <v>2154</v>
      </c>
      <c r="C1996" s="27" t="s">
        <v>2160</v>
      </c>
      <c r="D1996" s="27" t="s">
        <v>79</v>
      </c>
      <c r="E1996" s="27"/>
      <c r="F1996" s="31"/>
      <c r="G1996" s="27"/>
      <c r="H1996" s="30" t="s">
        <v>61</v>
      </c>
      <c r="I1996" s="31" t="n">
        <v>2.23</v>
      </c>
      <c r="J1996" s="30"/>
    </row>
    <row r="1997" customFormat="false" ht="12.75" hidden="false" customHeight="false" outlineLevel="0" collapsed="false">
      <c r="A1997" s="1" t="s">
        <v>2154</v>
      </c>
      <c r="C1997" s="27" t="s">
        <v>2161</v>
      </c>
      <c r="D1997" s="27" t="s">
        <v>13</v>
      </c>
      <c r="E1997" s="27"/>
      <c r="F1997" s="31"/>
      <c r="G1997" s="27"/>
      <c r="H1997" s="30" t="s">
        <v>61</v>
      </c>
      <c r="I1997" s="31" t="n">
        <v>4.66</v>
      </c>
      <c r="J1997" s="30"/>
    </row>
    <row r="1998" customFormat="false" ht="12.75" hidden="false" customHeight="false" outlineLevel="0" collapsed="false">
      <c r="A1998" s="1" t="s">
        <v>2154</v>
      </c>
      <c r="C1998" s="27" t="s">
        <v>2162</v>
      </c>
      <c r="D1998" s="27" t="s">
        <v>70</v>
      </c>
      <c r="E1998" s="27"/>
      <c r="F1998" s="31"/>
      <c r="G1998" s="27"/>
      <c r="H1998" s="30" t="s">
        <v>61</v>
      </c>
      <c r="I1998" s="31" t="n">
        <v>2.66</v>
      </c>
      <c r="J1998" s="30"/>
    </row>
    <row r="1999" customFormat="false" ht="12.75" hidden="false" customHeight="false" outlineLevel="0" collapsed="false">
      <c r="A1999" s="1" t="s">
        <v>2154</v>
      </c>
      <c r="C1999" s="27" t="s">
        <v>2163</v>
      </c>
      <c r="D1999" s="27" t="s">
        <v>26</v>
      </c>
      <c r="E1999" s="27"/>
      <c r="F1999" s="31"/>
      <c r="G1999" s="27"/>
      <c r="H1999" s="30" t="s">
        <v>61</v>
      </c>
      <c r="I1999" s="31" t="n">
        <v>1.66</v>
      </c>
      <c r="J1999" s="30"/>
    </row>
    <row r="2000" customFormat="false" ht="12.75" hidden="false" customHeight="false" outlineLevel="0" collapsed="false">
      <c r="A2000" s="1" t="s">
        <v>2154</v>
      </c>
      <c r="C2000" s="27" t="s">
        <v>2164</v>
      </c>
      <c r="D2000" s="27" t="s">
        <v>13</v>
      </c>
      <c r="E2000" s="27"/>
      <c r="F2000" s="31"/>
      <c r="G2000" s="27"/>
      <c r="H2000" s="30" t="s">
        <v>61</v>
      </c>
      <c r="I2000" s="31" t="n">
        <v>3.59</v>
      </c>
      <c r="J2000" s="30"/>
    </row>
    <row r="2001" customFormat="false" ht="12.75" hidden="false" customHeight="false" outlineLevel="0" collapsed="false">
      <c r="A2001" s="1" t="s">
        <v>2154</v>
      </c>
      <c r="C2001" s="27" t="s">
        <v>2165</v>
      </c>
      <c r="D2001" s="27" t="s">
        <v>274</v>
      </c>
      <c r="E2001" s="27"/>
      <c r="F2001" s="31"/>
      <c r="G2001" s="27"/>
      <c r="H2001" s="30" t="s">
        <v>61</v>
      </c>
      <c r="I2001" s="31" t="n">
        <v>1</v>
      </c>
      <c r="J2001" s="30"/>
    </row>
    <row r="2002" customFormat="false" ht="12.75" hidden="false" customHeight="false" outlineLevel="0" collapsed="false">
      <c r="A2002" s="1" t="s">
        <v>2154</v>
      </c>
      <c r="C2002" s="27" t="s">
        <v>2166</v>
      </c>
      <c r="D2002" s="27" t="s">
        <v>13</v>
      </c>
      <c r="E2002" s="27"/>
      <c r="F2002" s="31"/>
      <c r="G2002" s="27"/>
      <c r="H2002" s="30" t="s">
        <v>168</v>
      </c>
      <c r="I2002" s="31" t="n">
        <v>1.89</v>
      </c>
      <c r="J2002" s="30"/>
    </row>
    <row r="2003" customFormat="false" ht="12.75" hidden="false" customHeight="false" outlineLevel="0" collapsed="false">
      <c r="A2003" s="1" t="s">
        <v>2154</v>
      </c>
      <c r="C2003" s="27" t="s">
        <v>2167</v>
      </c>
      <c r="D2003" s="27" t="s">
        <v>2168</v>
      </c>
      <c r="E2003" s="27"/>
      <c r="F2003" s="31"/>
      <c r="G2003" s="27"/>
      <c r="H2003" s="30" t="s">
        <v>168</v>
      </c>
      <c r="I2003" s="31" t="n">
        <v>15.25</v>
      </c>
      <c r="J2003" s="30"/>
    </row>
    <row r="2004" customFormat="false" ht="12.75" hidden="false" customHeight="false" outlineLevel="0" collapsed="false">
      <c r="A2004" s="1" t="s">
        <v>2154</v>
      </c>
      <c r="C2004" s="27" t="s">
        <v>2169</v>
      </c>
      <c r="D2004" s="27" t="s">
        <v>13</v>
      </c>
      <c r="E2004" s="27"/>
      <c r="F2004" s="31"/>
      <c r="G2004" s="27"/>
      <c r="H2004" s="30" t="s">
        <v>168</v>
      </c>
      <c r="I2004" s="31" t="n">
        <v>8.99</v>
      </c>
      <c r="J2004" s="30"/>
    </row>
    <row r="2005" customFormat="false" ht="12.75" hidden="false" customHeight="false" outlineLevel="0" collapsed="false">
      <c r="A2005" s="1" t="s">
        <v>2154</v>
      </c>
      <c r="C2005" s="27" t="s">
        <v>2170</v>
      </c>
      <c r="D2005" s="27" t="s">
        <v>13</v>
      </c>
      <c r="E2005" s="27"/>
      <c r="F2005" s="31"/>
      <c r="G2005" s="27"/>
      <c r="H2005" s="30" t="s">
        <v>168</v>
      </c>
      <c r="I2005" s="31" t="n">
        <v>1.38</v>
      </c>
      <c r="J2005" s="30"/>
    </row>
    <row r="2006" customFormat="false" ht="12.75" hidden="false" customHeight="false" outlineLevel="0" collapsed="false">
      <c r="A2006" s="1" t="s">
        <v>2154</v>
      </c>
      <c r="C2006" s="27" t="s">
        <v>2171</v>
      </c>
      <c r="D2006" s="27" t="s">
        <v>13</v>
      </c>
      <c r="E2006" s="27"/>
      <c r="F2006" s="31"/>
      <c r="G2006" s="27"/>
      <c r="H2006" s="30" t="s">
        <v>168</v>
      </c>
      <c r="I2006" s="31" t="n">
        <v>6.25</v>
      </c>
      <c r="J2006" s="30"/>
    </row>
    <row r="2008" customFormat="false" ht="15.75" hidden="false" customHeight="false" outlineLevel="0" collapsed="false">
      <c r="B2008" s="1" t="s">
        <v>2172</v>
      </c>
      <c r="C2008" s="52" t="s">
        <v>2173</v>
      </c>
      <c r="I2008" s="3"/>
    </row>
    <row r="2009" customFormat="false" ht="12.75" hidden="false" customHeight="false" outlineLevel="0" collapsed="false">
      <c r="A2009" s="1" t="s">
        <v>2174</v>
      </c>
      <c r="B2009" s="1" t="s">
        <v>2172</v>
      </c>
      <c r="C2009" s="27" t="s">
        <v>2175</v>
      </c>
      <c r="D2009" s="27" t="s">
        <v>79</v>
      </c>
      <c r="E2009" s="27"/>
      <c r="F2009" s="31"/>
      <c r="G2009" s="27"/>
      <c r="H2009" s="30" t="s">
        <v>61</v>
      </c>
      <c r="I2009" s="31" t="n">
        <v>2.49</v>
      </c>
      <c r="J2009" s="30" t="s">
        <v>2050</v>
      </c>
    </row>
    <row r="2010" customFormat="false" ht="12.75" hidden="false" customHeight="false" outlineLevel="0" collapsed="false">
      <c r="A2010" s="1" t="s">
        <v>2174</v>
      </c>
      <c r="B2010" s="1" t="s">
        <v>2172</v>
      </c>
      <c r="C2010" s="27" t="s">
        <v>2176</v>
      </c>
      <c r="D2010" s="27" t="s">
        <v>88</v>
      </c>
      <c r="E2010" s="27"/>
      <c r="F2010" s="31"/>
      <c r="G2010" s="27"/>
      <c r="H2010" s="30" t="s">
        <v>61</v>
      </c>
      <c r="I2010" s="31" t="n">
        <v>1.95</v>
      </c>
      <c r="J2010" s="30" t="s">
        <v>2050</v>
      </c>
    </row>
    <row r="2011" customFormat="false" ht="12.75" hidden="false" customHeight="false" outlineLevel="0" collapsed="false">
      <c r="A2011" s="1" t="s">
        <v>2174</v>
      </c>
      <c r="B2011" s="1" t="s">
        <v>2172</v>
      </c>
      <c r="C2011" s="27" t="s">
        <v>2177</v>
      </c>
      <c r="D2011" s="27" t="s">
        <v>13</v>
      </c>
      <c r="E2011" s="27"/>
      <c r="F2011" s="31"/>
      <c r="G2011" s="27"/>
      <c r="H2011" s="30" t="s">
        <v>61</v>
      </c>
      <c r="I2011" s="31" t="n">
        <v>10.74</v>
      </c>
      <c r="J2011" s="30" t="s">
        <v>2050</v>
      </c>
    </row>
    <row r="2012" customFormat="false" ht="12.75" hidden="false" customHeight="false" outlineLevel="0" collapsed="false">
      <c r="A2012" s="1" t="s">
        <v>2174</v>
      </c>
      <c r="B2012" s="1" t="s">
        <v>2172</v>
      </c>
      <c r="C2012" s="27" t="s">
        <v>2178</v>
      </c>
      <c r="D2012" s="27" t="s">
        <v>13</v>
      </c>
      <c r="E2012" s="27"/>
      <c r="F2012" s="31"/>
      <c r="G2012" s="27"/>
      <c r="H2012" s="30" t="s">
        <v>61</v>
      </c>
      <c r="I2012" s="31" t="n">
        <v>8.39</v>
      </c>
      <c r="J2012" s="30" t="s">
        <v>2050</v>
      </c>
    </row>
    <row r="2013" customFormat="false" ht="12.75" hidden="false" customHeight="false" outlineLevel="0" collapsed="false">
      <c r="A2013" s="1" t="s">
        <v>2174</v>
      </c>
      <c r="B2013" s="1" t="s">
        <v>2172</v>
      </c>
      <c r="C2013" s="27" t="s">
        <v>2179</v>
      </c>
      <c r="D2013" s="27" t="s">
        <v>13</v>
      </c>
      <c r="E2013" s="27"/>
      <c r="F2013" s="31"/>
      <c r="G2013" s="27"/>
      <c r="H2013" s="30" t="s">
        <v>61</v>
      </c>
      <c r="I2013" s="31" t="n">
        <v>8.34</v>
      </c>
      <c r="J2013" s="30" t="s">
        <v>2050</v>
      </c>
    </row>
    <row r="2014" customFormat="false" ht="12.75" hidden="false" customHeight="false" outlineLevel="0" collapsed="false">
      <c r="A2014" s="1" t="s">
        <v>2174</v>
      </c>
      <c r="B2014" s="1" t="s">
        <v>2172</v>
      </c>
      <c r="C2014" s="27" t="s">
        <v>2180</v>
      </c>
      <c r="D2014" s="27" t="s">
        <v>13</v>
      </c>
      <c r="E2014" s="27"/>
      <c r="F2014" s="31"/>
      <c r="G2014" s="27"/>
      <c r="H2014" s="30" t="s">
        <v>61</v>
      </c>
      <c r="I2014" s="31" t="n">
        <v>17.85</v>
      </c>
      <c r="J2014" s="30" t="s">
        <v>2050</v>
      </c>
    </row>
    <row r="2015" customFormat="false" ht="12.75" hidden="false" customHeight="false" outlineLevel="0" collapsed="false">
      <c r="A2015" s="1" t="s">
        <v>2174</v>
      </c>
      <c r="B2015" s="1" t="s">
        <v>2172</v>
      </c>
      <c r="C2015" s="27" t="s">
        <v>2181</v>
      </c>
      <c r="D2015" s="27" t="s">
        <v>13</v>
      </c>
      <c r="E2015" s="27"/>
      <c r="F2015" s="31"/>
      <c r="G2015" s="27"/>
      <c r="H2015" s="30" t="s">
        <v>61</v>
      </c>
      <c r="I2015" s="31" t="n">
        <v>11.99</v>
      </c>
      <c r="J2015" s="30" t="s">
        <v>2050</v>
      </c>
    </row>
    <row r="2016" customFormat="false" ht="12.75" hidden="false" customHeight="false" outlineLevel="0" collapsed="false">
      <c r="A2016" s="1" t="s">
        <v>2174</v>
      </c>
      <c r="B2016" s="1" t="s">
        <v>2172</v>
      </c>
      <c r="C2016" s="27" t="s">
        <v>2182</v>
      </c>
      <c r="D2016" s="27" t="s">
        <v>13</v>
      </c>
      <c r="E2016" s="27"/>
      <c r="F2016" s="31"/>
      <c r="G2016" s="27"/>
      <c r="H2016" s="30" t="s">
        <v>61</v>
      </c>
      <c r="I2016" s="31" t="n">
        <v>17.97</v>
      </c>
      <c r="J2016" s="30" t="s">
        <v>2050</v>
      </c>
    </row>
    <row r="2017" customFormat="false" ht="12.75" hidden="false" customHeight="false" outlineLevel="0" collapsed="false">
      <c r="A2017" s="1" t="s">
        <v>2174</v>
      </c>
      <c r="B2017" s="1" t="s">
        <v>2172</v>
      </c>
      <c r="C2017" s="27" t="s">
        <v>2183</v>
      </c>
      <c r="D2017" s="27" t="s">
        <v>13</v>
      </c>
      <c r="E2017" s="27"/>
      <c r="F2017" s="31"/>
      <c r="G2017" s="27"/>
      <c r="H2017" s="30" t="s">
        <v>168</v>
      </c>
      <c r="I2017" s="31" t="n">
        <v>10.95</v>
      </c>
      <c r="J2017" s="30" t="s">
        <v>2050</v>
      </c>
    </row>
    <row r="2018" customFormat="false" ht="12.75" hidden="false" customHeight="false" outlineLevel="0" collapsed="false">
      <c r="A2018" s="1" t="s">
        <v>2184</v>
      </c>
      <c r="B2018" s="1" t="s">
        <v>2172</v>
      </c>
      <c r="C2018" s="27" t="s">
        <v>2185</v>
      </c>
      <c r="D2018" s="27" t="s">
        <v>193</v>
      </c>
      <c r="E2018" s="27"/>
      <c r="F2018" s="31"/>
      <c r="G2018" s="27"/>
      <c r="H2018" s="30" t="s">
        <v>61</v>
      </c>
      <c r="I2018" s="31" t="n">
        <v>2.93</v>
      </c>
      <c r="J2018" s="30" t="s">
        <v>2050</v>
      </c>
    </row>
    <row r="2019" customFormat="false" ht="12.75" hidden="false" customHeight="false" outlineLevel="0" collapsed="false">
      <c r="A2019" s="1" t="s">
        <v>2184</v>
      </c>
      <c r="B2019" s="1" t="s">
        <v>2172</v>
      </c>
      <c r="C2019" s="27" t="s">
        <v>2186</v>
      </c>
      <c r="D2019" s="27" t="s">
        <v>79</v>
      </c>
      <c r="E2019" s="27"/>
      <c r="F2019" s="31"/>
      <c r="G2019" s="27"/>
      <c r="H2019" s="30" t="s">
        <v>61</v>
      </c>
      <c r="I2019" s="31" t="n">
        <v>1.94</v>
      </c>
      <c r="J2019" s="30" t="s">
        <v>2050</v>
      </c>
    </row>
    <row r="2020" customFormat="false" ht="12.75" hidden="false" customHeight="false" outlineLevel="0" collapsed="false">
      <c r="A2020" s="1" t="s">
        <v>2184</v>
      </c>
      <c r="B2020" s="1" t="s">
        <v>2172</v>
      </c>
      <c r="C2020" s="27" t="s">
        <v>2187</v>
      </c>
      <c r="D2020" s="27" t="s">
        <v>193</v>
      </c>
      <c r="E2020" s="27"/>
      <c r="F2020" s="31"/>
      <c r="G2020" s="27"/>
      <c r="H2020" s="30" t="s">
        <v>168</v>
      </c>
      <c r="I2020" s="31" t="n">
        <v>0.85</v>
      </c>
      <c r="J2020" s="30" t="s">
        <v>2050</v>
      </c>
    </row>
    <row r="2021" customFormat="false" ht="12.75" hidden="false" customHeight="false" outlineLevel="0" collapsed="false">
      <c r="A2021" s="1" t="s">
        <v>2184</v>
      </c>
      <c r="B2021" s="1" t="s">
        <v>2172</v>
      </c>
      <c r="C2021" s="27" t="s">
        <v>2188</v>
      </c>
      <c r="D2021" s="27" t="s">
        <v>20</v>
      </c>
      <c r="E2021" s="27"/>
      <c r="F2021" s="31"/>
      <c r="G2021" s="27"/>
      <c r="H2021" s="30" t="s">
        <v>168</v>
      </c>
      <c r="I2021" s="31" t="n">
        <v>0.75</v>
      </c>
      <c r="J2021" s="30" t="s">
        <v>2050</v>
      </c>
    </row>
    <row r="2022" customFormat="false" ht="12.75" hidden="false" customHeight="false" outlineLevel="0" collapsed="false">
      <c r="A2022" s="1" t="s">
        <v>2184</v>
      </c>
      <c r="B2022" s="1" t="s">
        <v>2172</v>
      </c>
      <c r="C2022" s="27" t="s">
        <v>2189</v>
      </c>
      <c r="D2022" s="27" t="s">
        <v>16</v>
      </c>
      <c r="E2022" s="27"/>
      <c r="F2022" s="31"/>
      <c r="G2022" s="27"/>
      <c r="H2022" s="30" t="s">
        <v>168</v>
      </c>
      <c r="I2022" s="31" t="n">
        <v>0.75</v>
      </c>
      <c r="J2022" s="30" t="s">
        <v>2050</v>
      </c>
    </row>
    <row r="2023" customFormat="false" ht="12.75" hidden="false" customHeight="false" outlineLevel="0" collapsed="false">
      <c r="A2023" s="1" t="s">
        <v>2184</v>
      </c>
      <c r="B2023" s="1" t="s">
        <v>2172</v>
      </c>
      <c r="C2023" s="27" t="s">
        <v>2190</v>
      </c>
      <c r="D2023" s="27" t="s">
        <v>16</v>
      </c>
      <c r="E2023" s="27"/>
      <c r="F2023" s="31"/>
      <c r="G2023" s="27"/>
      <c r="H2023" s="30" t="s">
        <v>168</v>
      </c>
      <c r="I2023" s="31" t="n">
        <v>3.9</v>
      </c>
      <c r="J2023" s="30" t="s">
        <v>2050</v>
      </c>
    </row>
    <row r="2024" customFormat="false" ht="12.75" hidden="false" customHeight="false" outlineLevel="0" collapsed="false">
      <c r="A2024" s="1" t="s">
        <v>2184</v>
      </c>
      <c r="B2024" s="1" t="s">
        <v>2172</v>
      </c>
      <c r="C2024" s="27" t="s">
        <v>2191</v>
      </c>
      <c r="D2024" s="27" t="s">
        <v>26</v>
      </c>
      <c r="E2024" s="27"/>
      <c r="F2024" s="31"/>
      <c r="G2024" s="27"/>
      <c r="H2024" s="30" t="s">
        <v>168</v>
      </c>
      <c r="I2024" s="31" t="n">
        <v>3.9</v>
      </c>
      <c r="J2024" s="30" t="s">
        <v>2050</v>
      </c>
    </row>
    <row r="2025" customFormat="false" ht="12.75" hidden="false" customHeight="false" outlineLevel="0" collapsed="false">
      <c r="A2025" s="1" t="s">
        <v>2184</v>
      </c>
      <c r="B2025" s="1" t="s">
        <v>2172</v>
      </c>
      <c r="C2025" s="27" t="s">
        <v>2192</v>
      </c>
      <c r="D2025" s="27" t="s">
        <v>26</v>
      </c>
      <c r="E2025" s="27"/>
      <c r="F2025" s="31"/>
      <c r="G2025" s="27"/>
      <c r="H2025" s="30" t="s">
        <v>168</v>
      </c>
      <c r="I2025" s="31" t="n">
        <v>0.75</v>
      </c>
      <c r="J2025" s="30" t="s">
        <v>2050</v>
      </c>
    </row>
    <row r="2026" customFormat="false" ht="12.75" hidden="false" customHeight="false" outlineLevel="0" collapsed="false">
      <c r="A2026" s="1" t="s">
        <v>2184</v>
      </c>
      <c r="B2026" s="1" t="s">
        <v>2172</v>
      </c>
      <c r="C2026" s="27" t="s">
        <v>2193</v>
      </c>
      <c r="D2026" s="27" t="s">
        <v>22</v>
      </c>
      <c r="E2026" s="27"/>
      <c r="F2026" s="31"/>
      <c r="G2026" s="27"/>
      <c r="H2026" s="30" t="s">
        <v>168</v>
      </c>
      <c r="I2026" s="31" t="n">
        <v>0.75</v>
      </c>
      <c r="J2026" s="30" t="s">
        <v>2050</v>
      </c>
    </row>
    <row r="2027" customFormat="false" ht="12.75" hidden="false" customHeight="false" outlineLevel="0" collapsed="false">
      <c r="A2027" s="1" t="s">
        <v>2184</v>
      </c>
      <c r="B2027" s="1" t="s">
        <v>2172</v>
      </c>
      <c r="C2027" s="27" t="s">
        <v>2194</v>
      </c>
      <c r="D2027" s="27" t="s">
        <v>274</v>
      </c>
      <c r="E2027" s="27"/>
      <c r="F2027" s="31"/>
      <c r="G2027" s="27"/>
      <c r="H2027" s="30" t="s">
        <v>168</v>
      </c>
      <c r="I2027" s="31" t="n">
        <v>0.75</v>
      </c>
      <c r="J2027" s="30" t="s">
        <v>2050</v>
      </c>
    </row>
    <row r="2028" customFormat="false" ht="12.75" hidden="false" customHeight="false" outlineLevel="0" collapsed="false">
      <c r="I2028" s="3"/>
    </row>
    <row r="2029" customFormat="false" ht="18" hidden="false" customHeight="false" outlineLevel="0" collapsed="false">
      <c r="B2029" s="1" t="s">
        <v>2195</v>
      </c>
      <c r="C2029" s="15" t="s">
        <v>2196</v>
      </c>
      <c r="D2029" s="11" t="s">
        <v>1</v>
      </c>
      <c r="E2029" s="4"/>
      <c r="I2029" s="3"/>
    </row>
    <row r="2030" customFormat="false" ht="12.75" hidden="false" customHeight="false" outlineLevel="0" collapsed="false">
      <c r="A2030" s="1" t="s">
        <v>266</v>
      </c>
      <c r="B2030" s="1" t="s">
        <v>2195</v>
      </c>
      <c r="C2030" s="27" t="s">
        <v>267</v>
      </c>
      <c r="D2030" s="27" t="s">
        <v>88</v>
      </c>
      <c r="E2030" s="30"/>
      <c r="F2030" s="31"/>
      <c r="G2030" s="30"/>
      <c r="H2030" s="30" t="s">
        <v>61</v>
      </c>
      <c r="I2030" s="31" t="n">
        <v>1.75</v>
      </c>
      <c r="J2030" s="30" t="s">
        <v>173</v>
      </c>
    </row>
    <row r="2031" customFormat="false" ht="12.75" hidden="false" customHeight="false" outlineLevel="0" collapsed="false">
      <c r="A2031" s="1" t="s">
        <v>266</v>
      </c>
      <c r="B2031" s="1" t="s">
        <v>2195</v>
      </c>
      <c r="C2031" s="27" t="s">
        <v>268</v>
      </c>
      <c r="D2031" s="27" t="s">
        <v>13</v>
      </c>
      <c r="E2031" s="46"/>
      <c r="F2031" s="47"/>
      <c r="G2031" s="48"/>
      <c r="H2031" s="48" t="s">
        <v>61</v>
      </c>
      <c r="I2031" s="47" t="n">
        <v>2.49</v>
      </c>
      <c r="J2031" s="48" t="s">
        <v>173</v>
      </c>
    </row>
    <row r="2032" customFormat="false" ht="12.75" hidden="false" customHeight="false" outlineLevel="0" collapsed="false">
      <c r="A2032" s="1" t="s">
        <v>266</v>
      </c>
      <c r="B2032" s="1" t="s">
        <v>2195</v>
      </c>
      <c r="C2032" s="27" t="s">
        <v>269</v>
      </c>
      <c r="D2032" s="27" t="s">
        <v>193</v>
      </c>
      <c r="E2032" s="30"/>
      <c r="F2032" s="31"/>
      <c r="G2032" s="30"/>
      <c r="H2032" s="30" t="s">
        <v>168</v>
      </c>
      <c r="I2032" s="31" t="n">
        <v>0.37</v>
      </c>
      <c r="J2032" s="30" t="s">
        <v>173</v>
      </c>
    </row>
    <row r="2033" customFormat="false" ht="12.75" hidden="false" customHeight="false" outlineLevel="0" collapsed="false">
      <c r="A2033" s="1" t="s">
        <v>266</v>
      </c>
      <c r="B2033" s="1" t="s">
        <v>2195</v>
      </c>
      <c r="C2033" s="27" t="s">
        <v>270</v>
      </c>
      <c r="D2033" s="27" t="s">
        <v>20</v>
      </c>
      <c r="E2033" s="30"/>
      <c r="F2033" s="31"/>
      <c r="G2033" s="30"/>
      <c r="H2033" s="30" t="s">
        <v>168</v>
      </c>
      <c r="I2033" s="31" t="n">
        <v>0.37</v>
      </c>
      <c r="J2033" s="30" t="s">
        <v>173</v>
      </c>
    </row>
    <row r="2034" customFormat="false" ht="12.75" hidden="false" customHeight="false" outlineLevel="0" collapsed="false">
      <c r="A2034" s="1" t="s">
        <v>266</v>
      </c>
      <c r="B2034" s="1" t="s">
        <v>2195</v>
      </c>
      <c r="C2034" s="27" t="s">
        <v>271</v>
      </c>
      <c r="D2034" s="49" t="s">
        <v>22</v>
      </c>
      <c r="E2034" s="30"/>
      <c r="F2034" s="31"/>
      <c r="G2034" s="30"/>
      <c r="H2034" s="30" t="s">
        <v>168</v>
      </c>
      <c r="I2034" s="31" t="n">
        <v>0.37</v>
      </c>
      <c r="J2034" s="30" t="s">
        <v>173</v>
      </c>
    </row>
    <row r="2035" customFormat="false" ht="12.75" hidden="false" customHeight="false" outlineLevel="0" collapsed="false">
      <c r="A2035" s="1" t="s">
        <v>266</v>
      </c>
      <c r="B2035" s="1" t="s">
        <v>2195</v>
      </c>
      <c r="C2035" s="27" t="s">
        <v>272</v>
      </c>
      <c r="D2035" s="27" t="s">
        <v>79</v>
      </c>
      <c r="E2035" s="30"/>
      <c r="F2035" s="31"/>
      <c r="G2035" s="30"/>
      <c r="H2035" s="30" t="s">
        <v>168</v>
      </c>
      <c r="I2035" s="31" t="n">
        <v>0.59</v>
      </c>
      <c r="J2035" s="30" t="s">
        <v>173</v>
      </c>
    </row>
    <row r="2036" customFormat="false" ht="12.75" hidden="false" customHeight="false" outlineLevel="0" collapsed="false">
      <c r="A2036" s="1" t="s">
        <v>266</v>
      </c>
      <c r="B2036" s="1" t="s">
        <v>2195</v>
      </c>
      <c r="C2036" s="27" t="s">
        <v>273</v>
      </c>
      <c r="D2036" s="27" t="s">
        <v>274</v>
      </c>
      <c r="E2036" s="30"/>
      <c r="F2036" s="31"/>
      <c r="G2036" s="30"/>
      <c r="H2036" s="30" t="s">
        <v>168</v>
      </c>
      <c r="I2036" s="31" t="n">
        <v>0.37</v>
      </c>
      <c r="J2036" s="30" t="s">
        <v>173</v>
      </c>
    </row>
    <row r="2037" customFormat="false" ht="12.75" hidden="false" customHeight="false" outlineLevel="0" collapsed="false">
      <c r="A2037" s="1" t="s">
        <v>2197</v>
      </c>
      <c r="B2037" s="1" t="s">
        <v>2195</v>
      </c>
      <c r="C2037" s="27" t="s">
        <v>2198</v>
      </c>
      <c r="D2037" s="27" t="s">
        <v>79</v>
      </c>
      <c r="E2037" s="30"/>
      <c r="F2037" s="31"/>
      <c r="G2037" s="30"/>
      <c r="H2037" s="30" t="s">
        <v>61</v>
      </c>
      <c r="I2037" s="31" t="n">
        <v>1.39</v>
      </c>
      <c r="J2037" s="30" t="s">
        <v>2050</v>
      </c>
    </row>
    <row r="2038" customFormat="false" ht="12.75" hidden="false" customHeight="false" outlineLevel="0" collapsed="false">
      <c r="A2038" s="1" t="s">
        <v>2197</v>
      </c>
      <c r="B2038" s="1" t="s">
        <v>2195</v>
      </c>
      <c r="C2038" s="27" t="s">
        <v>2199</v>
      </c>
      <c r="D2038" s="27" t="s">
        <v>88</v>
      </c>
      <c r="E2038" s="30"/>
      <c r="F2038" s="31"/>
      <c r="G2038" s="30"/>
      <c r="H2038" s="30" t="s">
        <v>61</v>
      </c>
      <c r="I2038" s="31" t="n">
        <v>1.65</v>
      </c>
      <c r="J2038" s="30" t="s">
        <v>2050</v>
      </c>
    </row>
    <row r="2039" customFormat="false" ht="12.75" hidden="false" customHeight="false" outlineLevel="0" collapsed="false">
      <c r="A2039" s="1" t="s">
        <v>2197</v>
      </c>
      <c r="B2039" s="1" t="s">
        <v>2195</v>
      </c>
      <c r="C2039" s="27" t="s">
        <v>2200</v>
      </c>
      <c r="D2039" s="27" t="s">
        <v>20</v>
      </c>
      <c r="E2039" s="30"/>
      <c r="F2039" s="31"/>
      <c r="G2039" s="30"/>
      <c r="H2039" s="30" t="s">
        <v>61</v>
      </c>
      <c r="I2039" s="31" t="n">
        <v>1.56</v>
      </c>
      <c r="J2039" s="30" t="s">
        <v>2050</v>
      </c>
    </row>
    <row r="2040" customFormat="false" ht="12.75" hidden="false" customHeight="false" outlineLevel="0" collapsed="false">
      <c r="A2040" s="1" t="s">
        <v>2197</v>
      </c>
      <c r="B2040" s="1" t="s">
        <v>2195</v>
      </c>
      <c r="C2040" s="27" t="s">
        <v>2201</v>
      </c>
      <c r="D2040" s="27" t="s">
        <v>2202</v>
      </c>
      <c r="E2040" s="30"/>
      <c r="F2040" s="31"/>
      <c r="G2040" s="30"/>
      <c r="H2040" s="30" t="s">
        <v>61</v>
      </c>
      <c r="I2040" s="31" t="n">
        <v>1.79</v>
      </c>
      <c r="J2040" s="30" t="s">
        <v>2050</v>
      </c>
    </row>
    <row r="2041" customFormat="false" ht="12.75" hidden="false" customHeight="false" outlineLevel="0" collapsed="false">
      <c r="A2041" s="1" t="s">
        <v>2197</v>
      </c>
      <c r="B2041" s="1" t="s">
        <v>2195</v>
      </c>
      <c r="C2041" s="27" t="s">
        <v>2203</v>
      </c>
      <c r="D2041" s="27" t="s">
        <v>13</v>
      </c>
      <c r="E2041" s="30"/>
      <c r="F2041" s="31"/>
      <c r="G2041" s="30"/>
      <c r="H2041" s="30" t="s">
        <v>61</v>
      </c>
      <c r="I2041" s="31" t="n">
        <v>2.29</v>
      </c>
      <c r="J2041" s="30" t="s">
        <v>2050</v>
      </c>
    </row>
    <row r="2042" customFormat="false" ht="12.75" hidden="false" customHeight="false" outlineLevel="0" collapsed="false">
      <c r="A2042" s="1" t="s">
        <v>2197</v>
      </c>
      <c r="B2042" s="1" t="s">
        <v>2195</v>
      </c>
      <c r="C2042" s="27" t="s">
        <v>2204</v>
      </c>
      <c r="D2042" s="27" t="s">
        <v>13</v>
      </c>
      <c r="E2042" s="30"/>
      <c r="F2042" s="31"/>
      <c r="G2042" s="30"/>
      <c r="H2042" s="30" t="s">
        <v>61</v>
      </c>
      <c r="I2042" s="31" t="n">
        <v>6.95</v>
      </c>
      <c r="J2042" s="30" t="s">
        <v>2050</v>
      </c>
    </row>
    <row r="2043" customFormat="false" ht="12.75" hidden="false" customHeight="false" outlineLevel="0" collapsed="false">
      <c r="A2043" s="1" t="s">
        <v>2197</v>
      </c>
      <c r="B2043" s="1" t="s">
        <v>2195</v>
      </c>
      <c r="C2043" s="27" t="s">
        <v>2205</v>
      </c>
      <c r="D2043" s="27" t="s">
        <v>13</v>
      </c>
      <c r="E2043" s="30"/>
      <c r="F2043" s="31"/>
      <c r="G2043" s="30"/>
      <c r="H2043" s="30" t="s">
        <v>61</v>
      </c>
      <c r="I2043" s="31" t="n">
        <v>7.92</v>
      </c>
      <c r="J2043" s="30" t="s">
        <v>2050</v>
      </c>
    </row>
    <row r="2044" customFormat="false" ht="12.75" hidden="false" customHeight="false" outlineLevel="0" collapsed="false">
      <c r="A2044" s="1" t="s">
        <v>2197</v>
      </c>
      <c r="B2044" s="1" t="s">
        <v>2195</v>
      </c>
      <c r="C2044" s="27" t="s">
        <v>2206</v>
      </c>
      <c r="D2044" s="27" t="s">
        <v>13</v>
      </c>
      <c r="E2044" s="30"/>
      <c r="F2044" s="31"/>
      <c r="G2044" s="30"/>
      <c r="H2044" s="30" t="s">
        <v>61</v>
      </c>
      <c r="I2044" s="31" t="n">
        <v>3.19</v>
      </c>
      <c r="J2044" s="30" t="s">
        <v>2050</v>
      </c>
    </row>
    <row r="2045" customFormat="false" ht="12.75" hidden="false" customHeight="false" outlineLevel="0" collapsed="false">
      <c r="A2045" s="1" t="s">
        <v>2197</v>
      </c>
      <c r="B2045" s="1" t="s">
        <v>2195</v>
      </c>
      <c r="C2045" s="27" t="s">
        <v>2207</v>
      </c>
      <c r="D2045" s="27" t="s">
        <v>13</v>
      </c>
      <c r="E2045" s="30"/>
      <c r="F2045" s="31"/>
      <c r="G2045" s="30"/>
      <c r="H2045" s="30" t="s">
        <v>61</v>
      </c>
      <c r="I2045" s="31" t="n">
        <v>7.99</v>
      </c>
      <c r="J2045" s="30" t="s">
        <v>2050</v>
      </c>
    </row>
    <row r="2046" customFormat="false" ht="12.75" hidden="false" customHeight="false" outlineLevel="0" collapsed="false">
      <c r="A2046" s="1" t="s">
        <v>2197</v>
      </c>
      <c r="B2046" s="1" t="s">
        <v>2195</v>
      </c>
      <c r="C2046" s="27" t="s">
        <v>2208</v>
      </c>
      <c r="D2046" s="27" t="s">
        <v>13</v>
      </c>
      <c r="E2046" s="30"/>
      <c r="F2046" s="31"/>
      <c r="G2046" s="30"/>
      <c r="H2046" s="30" t="s">
        <v>61</v>
      </c>
      <c r="I2046" s="31" t="n">
        <v>3.99</v>
      </c>
      <c r="J2046" s="30" t="s">
        <v>2050</v>
      </c>
    </row>
    <row r="2047" customFormat="false" ht="12.75" hidden="false" customHeight="false" outlineLevel="0" collapsed="false">
      <c r="A2047" s="1" t="s">
        <v>2197</v>
      </c>
      <c r="B2047" s="1" t="s">
        <v>2195</v>
      </c>
      <c r="C2047" s="27" t="s">
        <v>2209</v>
      </c>
      <c r="D2047" s="27" t="s">
        <v>13</v>
      </c>
      <c r="E2047" s="30"/>
      <c r="F2047" s="31"/>
      <c r="G2047" s="30"/>
      <c r="H2047" s="30" t="s">
        <v>61</v>
      </c>
      <c r="I2047" s="31" t="n">
        <v>5.99</v>
      </c>
      <c r="J2047" s="30" t="s">
        <v>2050</v>
      </c>
    </row>
    <row r="2048" customFormat="false" ht="12.75" hidden="false" customHeight="false" outlineLevel="0" collapsed="false">
      <c r="A2048" s="1" t="s">
        <v>2197</v>
      </c>
      <c r="B2048" s="1" t="s">
        <v>2195</v>
      </c>
      <c r="C2048" s="27" t="s">
        <v>2210</v>
      </c>
      <c r="D2048" s="27" t="s">
        <v>13</v>
      </c>
      <c r="E2048" s="30"/>
      <c r="F2048" s="31"/>
      <c r="G2048" s="30"/>
      <c r="H2048" s="30" t="s">
        <v>61</v>
      </c>
      <c r="I2048" s="31" t="n">
        <v>4.99</v>
      </c>
      <c r="J2048" s="30" t="s">
        <v>2050</v>
      </c>
    </row>
    <row r="2049" customFormat="false" ht="12.75" hidden="false" customHeight="false" outlineLevel="0" collapsed="false">
      <c r="A2049" s="1" t="s">
        <v>2197</v>
      </c>
      <c r="B2049" s="1" t="s">
        <v>2195</v>
      </c>
      <c r="C2049" s="27" t="s">
        <v>2211</v>
      </c>
      <c r="D2049" s="27" t="s">
        <v>193</v>
      </c>
      <c r="E2049" s="30"/>
      <c r="F2049" s="31"/>
      <c r="G2049" s="30"/>
      <c r="H2049" s="30" t="s">
        <v>61</v>
      </c>
      <c r="I2049" s="31" t="n">
        <v>1.32</v>
      </c>
      <c r="J2049" s="30" t="s">
        <v>2050</v>
      </c>
    </row>
    <row r="2050" customFormat="false" ht="12.75" hidden="false" customHeight="false" outlineLevel="0" collapsed="false">
      <c r="A2050" s="1" t="s">
        <v>2197</v>
      </c>
      <c r="B2050" s="1" t="s">
        <v>2195</v>
      </c>
      <c r="C2050" s="27" t="s">
        <v>2212</v>
      </c>
      <c r="D2050" s="27" t="s">
        <v>13</v>
      </c>
      <c r="E2050" s="30"/>
      <c r="F2050" s="31"/>
      <c r="G2050" s="30"/>
      <c r="H2050" s="30" t="s">
        <v>61</v>
      </c>
      <c r="I2050" s="31" t="n">
        <v>6.95</v>
      </c>
      <c r="J2050" s="30" t="s">
        <v>2050</v>
      </c>
    </row>
    <row r="2051" customFormat="false" ht="12.75" hidden="false" customHeight="false" outlineLevel="0" collapsed="false">
      <c r="A2051" s="1" t="s">
        <v>2213</v>
      </c>
      <c r="B2051" s="1" t="s">
        <v>2195</v>
      </c>
      <c r="C2051" s="27" t="s">
        <v>2214</v>
      </c>
      <c r="D2051" s="27" t="s">
        <v>13</v>
      </c>
      <c r="E2051" s="30"/>
      <c r="F2051" s="31"/>
      <c r="G2051" s="30"/>
      <c r="H2051" s="30" t="s">
        <v>61</v>
      </c>
      <c r="I2051" s="31" t="n">
        <v>2.95</v>
      </c>
      <c r="J2051" s="30" t="s">
        <v>2050</v>
      </c>
    </row>
    <row r="2052" customFormat="false" ht="12.75" hidden="false" customHeight="false" outlineLevel="0" collapsed="false">
      <c r="A2052" s="1" t="s">
        <v>2213</v>
      </c>
      <c r="B2052" s="1" t="s">
        <v>2195</v>
      </c>
      <c r="C2052" s="27" t="s">
        <v>2215</v>
      </c>
      <c r="D2052" s="27" t="s">
        <v>13</v>
      </c>
      <c r="E2052" s="30"/>
      <c r="F2052" s="31"/>
      <c r="G2052" s="30"/>
      <c r="H2052" s="30" t="s">
        <v>168</v>
      </c>
      <c r="I2052" s="31" t="n">
        <v>0.63</v>
      </c>
      <c r="J2052" s="30" t="s">
        <v>2050</v>
      </c>
    </row>
    <row r="2053" customFormat="false" ht="12.75" hidden="false" customHeight="false" outlineLevel="0" collapsed="false">
      <c r="A2053" s="1" t="s">
        <v>2213</v>
      </c>
      <c r="B2053" s="1" t="s">
        <v>2195</v>
      </c>
      <c r="C2053" s="27" t="s">
        <v>2216</v>
      </c>
      <c r="D2053" s="27" t="s">
        <v>13</v>
      </c>
      <c r="E2053" s="30"/>
      <c r="F2053" s="31"/>
      <c r="G2053" s="30"/>
      <c r="H2053" s="30" t="s">
        <v>168</v>
      </c>
      <c r="I2053" s="31" t="n">
        <v>1.59</v>
      </c>
      <c r="J2053" s="30" t="s">
        <v>2050</v>
      </c>
    </row>
    <row r="2054" customFormat="false" ht="12.75" hidden="false" customHeight="false" outlineLevel="0" collapsed="false">
      <c r="A2054" s="1" t="s">
        <v>2213</v>
      </c>
      <c r="B2054" s="1" t="s">
        <v>2195</v>
      </c>
      <c r="C2054" s="27" t="s">
        <v>2217</v>
      </c>
      <c r="D2054" s="27" t="s">
        <v>88</v>
      </c>
      <c r="E2054" s="30"/>
      <c r="F2054" s="31"/>
      <c r="G2054" s="30"/>
      <c r="H2054" s="30" t="s">
        <v>168</v>
      </c>
      <c r="I2054" s="31" t="n">
        <v>0.43</v>
      </c>
      <c r="J2054" s="30" t="s">
        <v>2050</v>
      </c>
    </row>
    <row r="2055" customFormat="false" ht="12.75" hidden="false" customHeight="false" outlineLevel="0" collapsed="false">
      <c r="A2055" s="1" t="s">
        <v>2213</v>
      </c>
      <c r="B2055" s="1" t="s">
        <v>2195</v>
      </c>
      <c r="C2055" s="27" t="s">
        <v>2218</v>
      </c>
      <c r="D2055" s="27" t="s">
        <v>49</v>
      </c>
      <c r="E2055" s="30"/>
      <c r="F2055" s="31"/>
      <c r="G2055" s="30"/>
      <c r="H2055" s="30" t="s">
        <v>168</v>
      </c>
      <c r="I2055" s="31" t="n">
        <v>0.43</v>
      </c>
      <c r="J2055" s="30" t="s">
        <v>2050</v>
      </c>
    </row>
    <row r="2056" customFormat="false" ht="12.75" hidden="false" customHeight="false" outlineLevel="0" collapsed="false">
      <c r="A2056" s="1" t="s">
        <v>2213</v>
      </c>
      <c r="B2056" s="1" t="s">
        <v>2195</v>
      </c>
      <c r="C2056" s="27" t="s">
        <v>2219</v>
      </c>
      <c r="D2056" s="27" t="s">
        <v>13</v>
      </c>
      <c r="E2056" s="30"/>
      <c r="F2056" s="31"/>
      <c r="G2056" s="30"/>
      <c r="H2056" s="30" t="s">
        <v>168</v>
      </c>
      <c r="I2056" s="31" t="n">
        <v>1.11</v>
      </c>
      <c r="J2056" s="30" t="s">
        <v>2050</v>
      </c>
    </row>
    <row r="2057" customFormat="false" ht="12.75" hidden="false" customHeight="false" outlineLevel="0" collapsed="false">
      <c r="A2057" s="1" t="s">
        <v>2213</v>
      </c>
      <c r="B2057" s="1" t="s">
        <v>2195</v>
      </c>
      <c r="C2057" s="27" t="s">
        <v>2220</v>
      </c>
      <c r="D2057" s="27" t="s">
        <v>390</v>
      </c>
      <c r="E2057" s="30"/>
      <c r="F2057" s="31"/>
      <c r="G2057" s="30"/>
      <c r="H2057" s="30" t="s">
        <v>168</v>
      </c>
      <c r="I2057" s="31" t="n">
        <v>0.6</v>
      </c>
      <c r="J2057" s="30" t="s">
        <v>2050</v>
      </c>
    </row>
    <row r="2058" customFormat="false" ht="12.75" hidden="false" customHeight="false" outlineLevel="0" collapsed="false">
      <c r="A2058" s="1" t="s">
        <v>2213</v>
      </c>
      <c r="B2058" s="1" t="s">
        <v>2195</v>
      </c>
      <c r="C2058" s="27" t="s">
        <v>2221</v>
      </c>
      <c r="D2058" s="27" t="s">
        <v>16</v>
      </c>
      <c r="E2058" s="30"/>
      <c r="F2058" s="31"/>
      <c r="G2058" s="30"/>
      <c r="H2058" s="30" t="s">
        <v>168</v>
      </c>
      <c r="I2058" s="31" t="n">
        <v>0.43</v>
      </c>
      <c r="J2058" s="30" t="s">
        <v>2050</v>
      </c>
    </row>
    <row r="2059" customFormat="false" ht="12.75" hidden="false" customHeight="false" outlineLevel="0" collapsed="false">
      <c r="A2059" s="1" t="s">
        <v>2213</v>
      </c>
      <c r="B2059" s="1" t="s">
        <v>2195</v>
      </c>
      <c r="C2059" s="27" t="s">
        <v>2222</v>
      </c>
      <c r="D2059" s="27" t="s">
        <v>79</v>
      </c>
      <c r="E2059" s="30"/>
      <c r="F2059" s="31"/>
      <c r="G2059" s="30"/>
      <c r="H2059" s="30" t="s">
        <v>168</v>
      </c>
      <c r="I2059" s="31" t="n">
        <v>0.43</v>
      </c>
      <c r="J2059" s="30" t="s">
        <v>2050</v>
      </c>
    </row>
    <row r="2060" customFormat="false" ht="12.75" hidden="false" customHeight="false" outlineLevel="0" collapsed="false">
      <c r="A2060" s="1" t="s">
        <v>2213</v>
      </c>
      <c r="B2060" s="1" t="s">
        <v>2195</v>
      </c>
      <c r="C2060" s="27" t="s">
        <v>2223</v>
      </c>
      <c r="D2060" s="27" t="s">
        <v>13</v>
      </c>
      <c r="E2060" s="30"/>
      <c r="F2060" s="31"/>
      <c r="G2060" s="30"/>
      <c r="H2060" s="30" t="s">
        <v>168</v>
      </c>
      <c r="I2060" s="31" t="n">
        <v>2.36</v>
      </c>
      <c r="J2060" s="30" t="s">
        <v>2050</v>
      </c>
    </row>
    <row r="2061" customFormat="false" ht="12.75" hidden="false" customHeight="false" outlineLevel="0" collapsed="false">
      <c r="A2061" s="1" t="s">
        <v>2213</v>
      </c>
      <c r="B2061" s="1" t="s">
        <v>2195</v>
      </c>
      <c r="C2061" s="27" t="s">
        <v>2224</v>
      </c>
      <c r="D2061" s="27" t="s">
        <v>13</v>
      </c>
      <c r="E2061" s="30"/>
      <c r="F2061" s="31"/>
      <c r="G2061" s="30"/>
      <c r="H2061" s="30" t="s">
        <v>168</v>
      </c>
      <c r="I2061" s="31" t="n">
        <v>3.99</v>
      </c>
      <c r="J2061" s="30" t="s">
        <v>2050</v>
      </c>
    </row>
    <row r="2062" customFormat="false" ht="12.75" hidden="false" customHeight="false" outlineLevel="0" collapsed="false">
      <c r="A2062" s="1" t="s">
        <v>2213</v>
      </c>
      <c r="B2062" s="1" t="s">
        <v>2195</v>
      </c>
      <c r="C2062" s="27" t="s">
        <v>2225</v>
      </c>
      <c r="D2062" s="27" t="s">
        <v>13</v>
      </c>
      <c r="E2062" s="30"/>
      <c r="F2062" s="31"/>
      <c r="G2062" s="30"/>
      <c r="H2062" s="30" t="s">
        <v>168</v>
      </c>
      <c r="I2062" s="31" t="n">
        <v>1.24</v>
      </c>
      <c r="J2062" s="30" t="s">
        <v>2050</v>
      </c>
    </row>
    <row r="2063" customFormat="false" ht="12.75" hidden="false" customHeight="false" outlineLevel="0" collapsed="false">
      <c r="A2063" s="1" t="s">
        <v>2213</v>
      </c>
      <c r="B2063" s="1" t="s">
        <v>2195</v>
      </c>
      <c r="C2063" s="27" t="s">
        <v>2226</v>
      </c>
      <c r="D2063" s="27" t="s">
        <v>70</v>
      </c>
      <c r="E2063" s="30"/>
      <c r="F2063" s="31"/>
      <c r="G2063" s="30"/>
      <c r="H2063" s="30" t="s">
        <v>168</v>
      </c>
      <c r="I2063" s="31" t="n">
        <v>0.43</v>
      </c>
      <c r="J2063" s="30" t="s">
        <v>2050</v>
      </c>
    </row>
    <row r="2064" customFormat="false" ht="12.75" hidden="false" customHeight="false" outlineLevel="0" collapsed="false">
      <c r="A2064" s="1" t="s">
        <v>2213</v>
      </c>
      <c r="B2064" s="1" t="s">
        <v>2195</v>
      </c>
      <c r="C2064" s="27" t="s">
        <v>2227</v>
      </c>
      <c r="D2064" s="27" t="s">
        <v>26</v>
      </c>
      <c r="E2064" s="30"/>
      <c r="F2064" s="31"/>
      <c r="G2064" s="30"/>
      <c r="H2064" s="30" t="s">
        <v>168</v>
      </c>
      <c r="I2064" s="31" t="n">
        <v>0.43</v>
      </c>
      <c r="J2064" s="30" t="s">
        <v>2050</v>
      </c>
    </row>
    <row r="2065" customFormat="false" ht="12.75" hidden="false" customHeight="false" outlineLevel="0" collapsed="false">
      <c r="A2065" s="1" t="s">
        <v>2213</v>
      </c>
      <c r="B2065" s="1" t="s">
        <v>2195</v>
      </c>
      <c r="C2065" s="27" t="s">
        <v>2228</v>
      </c>
      <c r="D2065" s="27" t="s">
        <v>88</v>
      </c>
      <c r="E2065" s="30"/>
      <c r="F2065" s="31"/>
      <c r="G2065" s="30"/>
      <c r="H2065" s="30" t="s">
        <v>168</v>
      </c>
      <c r="I2065" s="31" t="n">
        <v>1.63</v>
      </c>
      <c r="J2065" s="30" t="s">
        <v>2050</v>
      </c>
    </row>
    <row r="2066" customFormat="false" ht="12.75" hidden="false" customHeight="false" outlineLevel="0" collapsed="false">
      <c r="A2066" s="1" t="s">
        <v>2213</v>
      </c>
      <c r="B2066" s="1" t="s">
        <v>2195</v>
      </c>
      <c r="C2066" s="27" t="s">
        <v>2229</v>
      </c>
      <c r="D2066" s="27" t="s">
        <v>274</v>
      </c>
      <c r="E2066" s="30"/>
      <c r="F2066" s="31"/>
      <c r="G2066" s="30"/>
      <c r="H2066" s="30" t="s">
        <v>168</v>
      </c>
      <c r="I2066" s="31" t="n">
        <v>0.43</v>
      </c>
      <c r="J2066" s="30" t="s">
        <v>2050</v>
      </c>
    </row>
    <row r="2068" customFormat="false" ht="14.25" hidden="false" customHeight="true" outlineLevel="0" collapsed="false">
      <c r="B2068" s="1" t="s">
        <v>2230</v>
      </c>
      <c r="C2068" s="15" t="s">
        <v>2231</v>
      </c>
      <c r="D2068" s="45" t="s">
        <v>1</v>
      </c>
      <c r="I2068" s="3"/>
    </row>
    <row r="2069" customFormat="false" ht="12.75" hidden="false" customHeight="false" outlineLevel="0" collapsed="false">
      <c r="A2069" s="1" t="s">
        <v>2232</v>
      </c>
      <c r="B2069" s="1" t="s">
        <v>2230</v>
      </c>
      <c r="C2069" s="70" t="s">
        <v>2233</v>
      </c>
      <c r="D2069" s="70" t="s">
        <v>13</v>
      </c>
      <c r="E2069" s="72" t="n">
        <v>2.1</v>
      </c>
      <c r="F2069" s="73" t="n">
        <v>4.5</v>
      </c>
      <c r="G2069" s="74" t="s">
        <v>2050</v>
      </c>
    </row>
    <row r="2070" customFormat="false" ht="12.75" hidden="false" customHeight="false" outlineLevel="0" collapsed="false">
      <c r="A2070" s="1" t="s">
        <v>2232</v>
      </c>
      <c r="B2070" s="1" t="s">
        <v>2230</v>
      </c>
      <c r="C2070" s="70" t="s">
        <v>2234</v>
      </c>
      <c r="D2070" s="70" t="s">
        <v>24</v>
      </c>
      <c r="E2070" s="72" t="n">
        <v>2.2</v>
      </c>
      <c r="F2070" s="73" t="n">
        <v>1.49</v>
      </c>
      <c r="G2070" s="74" t="s">
        <v>2050</v>
      </c>
    </row>
    <row r="2071" customFormat="false" ht="12.75" hidden="false" customHeight="false" outlineLevel="0" collapsed="false">
      <c r="E2071" s="1"/>
      <c r="F2071" s="1"/>
      <c r="G2071" s="1"/>
      <c r="I2071" s="3"/>
    </row>
    <row r="2072" customFormat="false" ht="18" hidden="false" customHeight="false" outlineLevel="0" collapsed="false">
      <c r="B2072" s="1" t="s">
        <v>2235</v>
      </c>
      <c r="C2072" s="15" t="s">
        <v>2236</v>
      </c>
      <c r="D2072" s="45" t="s">
        <v>1</v>
      </c>
      <c r="I2072" s="3"/>
    </row>
    <row r="2073" customFormat="false" ht="12.75" hidden="false" customHeight="false" outlineLevel="0" collapsed="false">
      <c r="A2073" s="1" t="s">
        <v>2237</v>
      </c>
      <c r="B2073" s="1" t="s">
        <v>2235</v>
      </c>
      <c r="C2073" s="70" t="s">
        <v>2238</v>
      </c>
      <c r="D2073" s="70" t="s">
        <v>13</v>
      </c>
      <c r="E2073" s="72" t="n">
        <v>2.2</v>
      </c>
      <c r="F2073" s="73" t="n">
        <v>1.79</v>
      </c>
      <c r="G2073" s="74" t="s">
        <v>2050</v>
      </c>
    </row>
    <row r="2074" customFormat="false" ht="12.75" hidden="false" customHeight="false" outlineLevel="0" collapsed="false">
      <c r="A2074" s="1" t="s">
        <v>2237</v>
      </c>
      <c r="B2074" s="1" t="s">
        <v>2235</v>
      </c>
      <c r="C2074" s="70" t="s">
        <v>2239</v>
      </c>
      <c r="D2074" s="70" t="s">
        <v>18</v>
      </c>
      <c r="E2074" s="72" t="n">
        <v>2.3</v>
      </c>
      <c r="F2074" s="73" t="n">
        <v>1.19</v>
      </c>
      <c r="G2074" s="74" t="s">
        <v>2050</v>
      </c>
    </row>
    <row r="2075" customFormat="false" ht="12.75" hidden="false" customHeight="false" outlineLevel="0" collapsed="false">
      <c r="A2075" s="1" t="s">
        <v>2237</v>
      </c>
      <c r="B2075" s="1" t="s">
        <v>2235</v>
      </c>
      <c r="C2075" s="70" t="s">
        <v>2240</v>
      </c>
      <c r="D2075" s="70" t="s">
        <v>20</v>
      </c>
      <c r="E2075" s="72" t="n">
        <v>2.3</v>
      </c>
      <c r="F2075" s="73" t="n">
        <v>1.19</v>
      </c>
      <c r="G2075" s="74" t="s">
        <v>2050</v>
      </c>
    </row>
    <row r="2076" customFormat="false" ht="12.75" hidden="false" customHeight="false" outlineLevel="0" collapsed="false">
      <c r="A2076" s="1" t="s">
        <v>2237</v>
      </c>
      <c r="B2076" s="1" t="s">
        <v>2235</v>
      </c>
      <c r="C2076" s="70" t="s">
        <v>2241</v>
      </c>
      <c r="D2076" s="70" t="s">
        <v>51</v>
      </c>
      <c r="E2076" s="72" t="n">
        <v>2.3</v>
      </c>
      <c r="F2076" s="73" t="n">
        <v>1.19</v>
      </c>
      <c r="G2076" s="74" t="s">
        <v>2050</v>
      </c>
    </row>
    <row r="2077" customFormat="false" ht="12.75" hidden="false" customHeight="false" outlineLevel="0" collapsed="false">
      <c r="A2077" s="1" t="s">
        <v>2237</v>
      </c>
      <c r="B2077" s="1" t="s">
        <v>2235</v>
      </c>
      <c r="C2077" s="70" t="s">
        <v>2242</v>
      </c>
      <c r="D2077" s="70" t="s">
        <v>24</v>
      </c>
      <c r="E2077" s="72" t="n">
        <v>2.3</v>
      </c>
      <c r="F2077" s="73" t="n">
        <v>1.19</v>
      </c>
      <c r="G2077" s="74" t="s">
        <v>2050</v>
      </c>
    </row>
    <row r="2079" customFormat="false" ht="18" hidden="false" customHeight="false" outlineLevel="0" collapsed="false">
      <c r="B2079" s="1" t="s">
        <v>2243</v>
      </c>
      <c r="C2079" s="15" t="s">
        <v>2244</v>
      </c>
      <c r="D2079" s="45" t="s">
        <v>1</v>
      </c>
    </row>
    <row r="2080" customFormat="false" ht="12.75" hidden="false" customHeight="false" outlineLevel="0" collapsed="false">
      <c r="A2080" s="1" t="s">
        <v>2245</v>
      </c>
      <c r="B2080" s="1" t="s">
        <v>2243</v>
      </c>
      <c r="C2080" s="70" t="s">
        <v>2246</v>
      </c>
      <c r="D2080" s="70" t="s">
        <v>13</v>
      </c>
      <c r="E2080" s="72" t="n">
        <v>2.2</v>
      </c>
      <c r="F2080" s="73" t="n">
        <v>4.5</v>
      </c>
      <c r="G2080" s="74" t="s">
        <v>2050</v>
      </c>
    </row>
    <row r="2081" customFormat="false" ht="12.75" hidden="false" customHeight="false" outlineLevel="0" collapsed="false">
      <c r="A2081" s="1" t="s">
        <v>2247</v>
      </c>
      <c r="B2081" s="1" t="s">
        <v>2243</v>
      </c>
      <c r="C2081" s="70" t="s">
        <v>2248</v>
      </c>
      <c r="D2081" s="70" t="s">
        <v>13</v>
      </c>
      <c r="E2081" s="72" t="n">
        <v>2</v>
      </c>
      <c r="F2081" s="73" t="n">
        <v>1.75</v>
      </c>
      <c r="G2081" s="74" t="s">
        <v>2050</v>
      </c>
    </row>
    <row r="2082" customFormat="false" ht="12.75" hidden="false" customHeight="false" outlineLevel="0" collapsed="false">
      <c r="A2082" s="1" t="s">
        <v>2249</v>
      </c>
      <c r="C2082" s="27" t="s">
        <v>2250</v>
      </c>
      <c r="D2082" s="27" t="s">
        <v>13</v>
      </c>
      <c r="E2082" s="27"/>
      <c r="F2082" s="29"/>
      <c r="G2082" s="27"/>
      <c r="H2082" s="30"/>
      <c r="I2082" s="44"/>
      <c r="J2082" s="30"/>
      <c r="K2082" s="30" t="s">
        <v>61</v>
      </c>
      <c r="L2082" s="44" t="n">
        <v>4.95</v>
      </c>
      <c r="M2082" s="30" t="s">
        <v>2251</v>
      </c>
    </row>
    <row r="2084" customFormat="false" ht="15.75" hidden="false" customHeight="false" outlineLevel="0" collapsed="false">
      <c r="B2084" s="1" t="s">
        <v>2252</v>
      </c>
      <c r="C2084" s="15" t="s">
        <v>2253</v>
      </c>
      <c r="I2084" s="3"/>
    </row>
    <row r="2085" customFormat="false" ht="12.75" hidden="false" customHeight="false" outlineLevel="0" collapsed="false">
      <c r="A2085" s="1" t="s">
        <v>2254</v>
      </c>
      <c r="B2085" s="1" t="s">
        <v>2252</v>
      </c>
      <c r="C2085" s="27" t="s">
        <v>2255</v>
      </c>
      <c r="D2085" s="27" t="s">
        <v>13</v>
      </c>
      <c r="E2085" s="46"/>
      <c r="F2085" s="47"/>
      <c r="G2085" s="48"/>
      <c r="H2085" s="48" t="s">
        <v>61</v>
      </c>
      <c r="I2085" s="47" t="n">
        <v>24.92</v>
      </c>
      <c r="J2085" s="51" t="s">
        <v>1373</v>
      </c>
    </row>
    <row r="2086" customFormat="false" ht="12.75" hidden="false" customHeight="false" outlineLevel="0" collapsed="false">
      <c r="A2086" s="1" t="s">
        <v>2256</v>
      </c>
      <c r="B2086" s="1" t="s">
        <v>2252</v>
      </c>
      <c r="C2086" s="27" t="s">
        <v>2257</v>
      </c>
      <c r="D2086" s="27" t="s">
        <v>79</v>
      </c>
      <c r="E2086" s="46"/>
      <c r="F2086" s="47"/>
      <c r="G2086" s="48"/>
      <c r="H2086" s="48" t="s">
        <v>61</v>
      </c>
      <c r="I2086" s="47" t="n">
        <v>5.82</v>
      </c>
      <c r="J2086" s="51" t="s">
        <v>1373</v>
      </c>
    </row>
    <row r="2087" customFormat="false" ht="12.75" hidden="false" customHeight="false" outlineLevel="0" collapsed="false">
      <c r="A2087" s="1" t="s">
        <v>2256</v>
      </c>
      <c r="B2087" s="1" t="s">
        <v>2252</v>
      </c>
      <c r="C2087" s="27" t="s">
        <v>2258</v>
      </c>
      <c r="D2087" s="27" t="s">
        <v>13</v>
      </c>
      <c r="E2087" s="46"/>
      <c r="F2087" s="47"/>
      <c r="G2087" s="48"/>
      <c r="H2087" s="48" t="s">
        <v>61</v>
      </c>
      <c r="I2087" s="47" t="n">
        <v>41.67</v>
      </c>
      <c r="J2087" s="51" t="s">
        <v>1373</v>
      </c>
    </row>
    <row r="2088" customFormat="false" ht="12.75" hidden="false" customHeight="false" outlineLevel="0" collapsed="false">
      <c r="A2088" s="1" t="s">
        <v>2256</v>
      </c>
      <c r="B2088" s="1" t="s">
        <v>2252</v>
      </c>
      <c r="C2088" s="27" t="s">
        <v>2259</v>
      </c>
      <c r="D2088" s="27" t="s">
        <v>13</v>
      </c>
      <c r="E2088" s="46"/>
      <c r="F2088" s="47"/>
      <c r="G2088" s="48"/>
      <c r="H2088" s="48" t="s">
        <v>61</v>
      </c>
      <c r="I2088" s="47" t="n">
        <v>13.25</v>
      </c>
      <c r="J2088" s="51" t="s">
        <v>1373</v>
      </c>
    </row>
    <row r="2089" customFormat="false" ht="12.75" hidden="false" customHeight="false" outlineLevel="0" collapsed="false">
      <c r="A2089" s="1" t="s">
        <v>2256</v>
      </c>
      <c r="B2089" s="1" t="s">
        <v>2252</v>
      </c>
      <c r="C2089" s="27" t="s">
        <v>2260</v>
      </c>
      <c r="D2089" s="27" t="s">
        <v>2261</v>
      </c>
      <c r="E2089" s="46"/>
      <c r="F2089" s="47"/>
      <c r="G2089" s="48"/>
      <c r="H2089" s="48" t="s">
        <v>168</v>
      </c>
      <c r="I2089" s="47" t="n">
        <v>6.58</v>
      </c>
      <c r="J2089" s="51" t="s">
        <v>1373</v>
      </c>
    </row>
    <row r="2090" customFormat="false" ht="12.75" hidden="false" customHeight="false" outlineLevel="0" collapsed="false">
      <c r="A2090" s="1" t="s">
        <v>2256</v>
      </c>
      <c r="B2090" s="1" t="s">
        <v>2252</v>
      </c>
      <c r="C2090" s="27" t="s">
        <v>2262</v>
      </c>
      <c r="D2090" s="27" t="s">
        <v>13</v>
      </c>
      <c r="E2090" s="46"/>
      <c r="F2090" s="47"/>
      <c r="G2090" s="48"/>
      <c r="H2090" s="48" t="s">
        <v>168</v>
      </c>
      <c r="I2090" s="47" t="n">
        <v>9.98</v>
      </c>
      <c r="J2090" s="51" t="s">
        <v>1373</v>
      </c>
    </row>
    <row r="2091" customFormat="false" ht="12.75" hidden="false" customHeight="false" outlineLevel="0" collapsed="false">
      <c r="A2091" s="1" t="s">
        <v>2256</v>
      </c>
      <c r="B2091" s="1" t="s">
        <v>2252</v>
      </c>
      <c r="C2091" s="27" t="s">
        <v>2263</v>
      </c>
      <c r="D2091" s="27" t="s">
        <v>13</v>
      </c>
      <c r="E2091" s="46"/>
      <c r="F2091" s="47"/>
      <c r="G2091" s="48"/>
      <c r="H2091" s="48" t="s">
        <v>168</v>
      </c>
      <c r="I2091" s="47" t="n">
        <v>9.99</v>
      </c>
      <c r="J2091" s="51" t="s">
        <v>1373</v>
      </c>
    </row>
    <row r="2092" customFormat="false" ht="12.75" hidden="false" customHeight="false" outlineLevel="0" collapsed="false">
      <c r="I2092" s="3"/>
    </row>
    <row r="2093" customFormat="false" ht="15.75" hidden="false" customHeight="false" outlineLevel="0" collapsed="false">
      <c r="B2093" s="1" t="s">
        <v>2252</v>
      </c>
      <c r="C2093" s="15" t="s">
        <v>2264</v>
      </c>
      <c r="I2093" s="3"/>
    </row>
    <row r="2094" customFormat="false" ht="12.75" hidden="false" customHeight="false" outlineLevel="0" collapsed="false">
      <c r="A2094" s="1" t="s">
        <v>2265</v>
      </c>
      <c r="B2094" s="1" t="s">
        <v>2252</v>
      </c>
      <c r="C2094" s="27" t="s">
        <v>2266</v>
      </c>
      <c r="D2094" s="27" t="s">
        <v>2202</v>
      </c>
      <c r="E2094" s="46"/>
      <c r="F2094" s="47"/>
      <c r="G2094" s="48"/>
      <c r="H2094" s="48" t="s">
        <v>61</v>
      </c>
      <c r="I2094" s="47" t="n">
        <v>2.29</v>
      </c>
      <c r="J2094" s="51" t="s">
        <v>1373</v>
      </c>
    </row>
    <row r="2095" customFormat="false" ht="12.75" hidden="false" customHeight="false" outlineLevel="0" collapsed="false">
      <c r="A2095" s="1" t="s">
        <v>2265</v>
      </c>
      <c r="B2095" s="1" t="s">
        <v>2252</v>
      </c>
      <c r="C2095" s="27" t="s">
        <v>2267</v>
      </c>
      <c r="D2095" s="27" t="s">
        <v>13</v>
      </c>
      <c r="E2095" s="46"/>
      <c r="F2095" s="47"/>
      <c r="G2095" s="48"/>
      <c r="H2095" s="48" t="s">
        <v>61</v>
      </c>
      <c r="I2095" s="47" t="n">
        <v>8.6</v>
      </c>
      <c r="J2095" s="51" t="s">
        <v>2268</v>
      </c>
    </row>
    <row r="2096" customFormat="false" ht="12.75" hidden="false" customHeight="false" outlineLevel="0" collapsed="false">
      <c r="A2096" s="1" t="s">
        <v>2265</v>
      </c>
      <c r="B2096" s="1" t="s">
        <v>2252</v>
      </c>
      <c r="C2096" s="27" t="s">
        <v>2269</v>
      </c>
      <c r="D2096" s="27" t="s">
        <v>13</v>
      </c>
      <c r="E2096" s="46"/>
      <c r="F2096" s="47"/>
      <c r="G2096" s="48"/>
      <c r="H2096" s="48" t="s">
        <v>61</v>
      </c>
      <c r="I2096" s="47" t="n">
        <v>3.96</v>
      </c>
      <c r="J2096" s="51" t="s">
        <v>2270</v>
      </c>
    </row>
    <row r="2097" customFormat="false" ht="12.75" hidden="false" customHeight="false" outlineLevel="0" collapsed="false">
      <c r="A2097" s="1" t="s">
        <v>2265</v>
      </c>
      <c r="B2097" s="1" t="s">
        <v>2252</v>
      </c>
      <c r="C2097" s="27" t="s">
        <v>2271</v>
      </c>
      <c r="D2097" s="27" t="s">
        <v>13</v>
      </c>
      <c r="E2097" s="46"/>
      <c r="F2097" s="47"/>
      <c r="G2097" s="48"/>
      <c r="H2097" s="48" t="s">
        <v>61</v>
      </c>
      <c r="I2097" s="47" t="n">
        <v>6.95</v>
      </c>
      <c r="J2097" s="51" t="s">
        <v>2272</v>
      </c>
    </row>
    <row r="2098" customFormat="false" ht="12.75" hidden="false" customHeight="false" outlineLevel="0" collapsed="false">
      <c r="A2098" s="1" t="s">
        <v>2265</v>
      </c>
      <c r="B2098" s="1" t="s">
        <v>2252</v>
      </c>
      <c r="C2098" s="27" t="s">
        <v>2273</v>
      </c>
      <c r="D2098" s="27" t="s">
        <v>13</v>
      </c>
      <c r="E2098" s="46"/>
      <c r="F2098" s="47"/>
      <c r="G2098" s="48"/>
      <c r="H2098" s="48" t="s">
        <v>61</v>
      </c>
      <c r="I2098" s="47" t="n">
        <v>8.95</v>
      </c>
      <c r="J2098" s="51" t="s">
        <v>2274</v>
      </c>
    </row>
    <row r="2099" customFormat="false" ht="12.75" hidden="false" customHeight="false" outlineLevel="0" collapsed="false">
      <c r="A2099" s="1" t="s">
        <v>2275</v>
      </c>
      <c r="B2099" s="1" t="s">
        <v>2252</v>
      </c>
      <c r="C2099" s="27" t="s">
        <v>2276</v>
      </c>
      <c r="D2099" s="27" t="s">
        <v>79</v>
      </c>
      <c r="E2099" s="46"/>
      <c r="F2099" s="47"/>
      <c r="G2099" s="48"/>
      <c r="H2099" s="48" t="s">
        <v>61</v>
      </c>
      <c r="I2099" s="47" t="n">
        <v>1.33</v>
      </c>
      <c r="J2099" s="51" t="s">
        <v>2277</v>
      </c>
    </row>
    <row r="2100" customFormat="false" ht="12.75" hidden="false" customHeight="false" outlineLevel="0" collapsed="false">
      <c r="A2100" s="1" t="s">
        <v>2275</v>
      </c>
      <c r="B2100" s="1" t="s">
        <v>2252</v>
      </c>
      <c r="C2100" s="27" t="s">
        <v>2278</v>
      </c>
      <c r="D2100" s="27" t="s">
        <v>13</v>
      </c>
      <c r="E2100" s="46"/>
      <c r="F2100" s="47"/>
      <c r="G2100" s="48"/>
      <c r="H2100" s="48" t="s">
        <v>168</v>
      </c>
      <c r="I2100" s="47" t="n">
        <v>7.95</v>
      </c>
      <c r="J2100" s="51" t="s">
        <v>2279</v>
      </c>
    </row>
    <row r="2101" customFormat="false" ht="12.75" hidden="false" customHeight="false" outlineLevel="0" collapsed="false">
      <c r="A2101" s="1" t="s">
        <v>2275</v>
      </c>
      <c r="B2101" s="1" t="s">
        <v>2252</v>
      </c>
      <c r="C2101" s="27" t="s">
        <v>2280</v>
      </c>
      <c r="D2101" s="27" t="s">
        <v>13</v>
      </c>
      <c r="E2101" s="46"/>
      <c r="F2101" s="47"/>
      <c r="G2101" s="48"/>
      <c r="H2101" s="48" t="s">
        <v>168</v>
      </c>
      <c r="I2101" s="47" t="n">
        <v>7.25</v>
      </c>
      <c r="J2101" s="51" t="s">
        <v>2281</v>
      </c>
    </row>
    <row r="2103" customFormat="false" ht="18" hidden="false" customHeight="false" outlineLevel="0" collapsed="false">
      <c r="C2103" s="15" t="s">
        <v>2282</v>
      </c>
      <c r="D2103" s="45" t="s">
        <v>1</v>
      </c>
      <c r="I2103" s="3"/>
    </row>
    <row r="2104" customFormat="false" ht="12.75" hidden="false" customHeight="false" outlineLevel="0" collapsed="false">
      <c r="A2104" s="1" t="s">
        <v>2283</v>
      </c>
      <c r="C2104" s="70" t="s">
        <v>2284</v>
      </c>
      <c r="D2104" s="70" t="s">
        <v>13</v>
      </c>
      <c r="E2104" s="72" t="n">
        <v>1.9</v>
      </c>
      <c r="F2104" s="73" t="n">
        <v>7.5</v>
      </c>
      <c r="G2104" s="74" t="s">
        <v>1373</v>
      </c>
    </row>
    <row r="2105" customFormat="false" ht="12.75" hidden="false" customHeight="false" outlineLevel="0" collapsed="false">
      <c r="A2105" s="1" t="s">
        <v>2283</v>
      </c>
      <c r="C2105" s="70" t="s">
        <v>2285</v>
      </c>
      <c r="D2105" s="70" t="s">
        <v>49</v>
      </c>
      <c r="E2105" s="72" t="n">
        <v>1.9</v>
      </c>
      <c r="F2105" s="73" t="n">
        <v>1.78</v>
      </c>
      <c r="G2105" s="74" t="s">
        <v>1373</v>
      </c>
    </row>
    <row r="2106" customFormat="false" ht="12.75" hidden="false" customHeight="false" outlineLevel="0" collapsed="false">
      <c r="A2106" s="1" t="s">
        <v>2283</v>
      </c>
      <c r="C2106" s="70" t="s">
        <v>2286</v>
      </c>
      <c r="D2106" s="70" t="s">
        <v>51</v>
      </c>
      <c r="E2106" s="72" t="n">
        <v>2</v>
      </c>
      <c r="F2106" s="73" t="n">
        <v>1.78</v>
      </c>
      <c r="G2106" s="74" t="s">
        <v>1373</v>
      </c>
    </row>
    <row r="2107" customFormat="false" ht="12.75" hidden="false" customHeight="false" outlineLevel="0" collapsed="false">
      <c r="A2107" s="1" t="s">
        <v>2283</v>
      </c>
      <c r="C2107" s="70" t="s">
        <v>2287</v>
      </c>
      <c r="D2107" s="70" t="s">
        <v>13</v>
      </c>
      <c r="E2107" s="72" t="n">
        <v>2.1</v>
      </c>
      <c r="F2107" s="73" t="n">
        <v>5.75</v>
      </c>
      <c r="G2107" s="74" t="s">
        <v>1373</v>
      </c>
    </row>
    <row r="2108" customFormat="false" ht="12.75" hidden="false" customHeight="false" outlineLevel="0" collapsed="false">
      <c r="A2108" s="1" t="s">
        <v>2283</v>
      </c>
      <c r="C2108" s="70" t="s">
        <v>2288</v>
      </c>
      <c r="D2108" s="70" t="s">
        <v>13</v>
      </c>
      <c r="E2108" s="72" t="n">
        <v>2.3</v>
      </c>
      <c r="F2108" s="73" t="n">
        <v>9.3</v>
      </c>
      <c r="G2108" s="74" t="s">
        <v>1373</v>
      </c>
    </row>
    <row r="2109" customFormat="false" ht="12.75" hidden="false" customHeight="false" outlineLevel="0" collapsed="false">
      <c r="A2109" s="1" t="s">
        <v>2283</v>
      </c>
      <c r="C2109" s="70" t="s">
        <v>2289</v>
      </c>
      <c r="D2109" s="70" t="s">
        <v>79</v>
      </c>
      <c r="E2109" s="72" t="n">
        <v>2.3</v>
      </c>
      <c r="F2109" s="73" t="n">
        <v>1.48</v>
      </c>
      <c r="G2109" s="74" t="s">
        <v>1373</v>
      </c>
    </row>
    <row r="2110" customFormat="false" ht="12.75" hidden="false" customHeight="false" outlineLevel="0" collapsed="false">
      <c r="A2110" s="1" t="s">
        <v>2283</v>
      </c>
      <c r="C2110" s="70" t="s">
        <v>2290</v>
      </c>
      <c r="D2110" s="70" t="s">
        <v>13</v>
      </c>
      <c r="E2110" s="72" t="n">
        <v>2.4</v>
      </c>
      <c r="F2110" s="73" t="n">
        <v>5.7</v>
      </c>
      <c r="G2110" s="74" t="s">
        <v>1373</v>
      </c>
    </row>
    <row r="2111" customFormat="false" ht="12.75" hidden="false" customHeight="false" outlineLevel="0" collapsed="false">
      <c r="I2111" s="3"/>
    </row>
    <row r="2112" customFormat="false" ht="18" hidden="false" customHeight="false" outlineLevel="0" collapsed="false">
      <c r="C2112" s="15" t="s">
        <v>2291</v>
      </c>
      <c r="D2112" s="45" t="s">
        <v>1</v>
      </c>
      <c r="F2112" s="1"/>
      <c r="I2112" s="3"/>
    </row>
    <row r="2113" customFormat="false" ht="12.75" hidden="false" customHeight="false" outlineLevel="0" collapsed="false">
      <c r="A2113" s="1" t="s">
        <v>2292</v>
      </c>
      <c r="C2113" s="19" t="s">
        <v>2293</v>
      </c>
      <c r="D2113" s="19" t="s">
        <v>77</v>
      </c>
      <c r="E2113" s="20" t="n">
        <v>2.5</v>
      </c>
      <c r="F2113" s="21" t="n">
        <v>2.08</v>
      </c>
      <c r="G2113" s="24" t="s">
        <v>1373</v>
      </c>
      <c r="H2113" s="3"/>
    </row>
    <row r="2114" customFormat="false" ht="12.75" hidden="false" customHeight="false" outlineLevel="0" collapsed="false">
      <c r="A2114" s="1" t="s">
        <v>2292</v>
      </c>
      <c r="C2114" s="19" t="s">
        <v>2294</v>
      </c>
      <c r="D2114" s="19" t="s">
        <v>13</v>
      </c>
      <c r="E2114" s="20" t="n">
        <v>2.5</v>
      </c>
      <c r="F2114" s="21" t="n">
        <v>3.35</v>
      </c>
      <c r="G2114" s="24" t="s">
        <v>1373</v>
      </c>
      <c r="H2114" s="3"/>
    </row>
    <row r="2115" customFormat="false" ht="12.75" hidden="false" customHeight="false" outlineLevel="0" collapsed="false">
      <c r="A2115" s="1" t="s">
        <v>2292</v>
      </c>
      <c r="C2115" s="19" t="s">
        <v>2295</v>
      </c>
      <c r="D2115" s="19"/>
      <c r="E2115" s="20" t="n">
        <v>2.2</v>
      </c>
      <c r="F2115" s="21" t="n">
        <v>0.75</v>
      </c>
      <c r="G2115" s="24" t="s">
        <v>1373</v>
      </c>
      <c r="H2115" s="3"/>
    </row>
    <row r="2116" customFormat="false" ht="12.75" hidden="false" customHeight="false" outlineLevel="0" collapsed="false">
      <c r="A2116" s="1" t="s">
        <v>2292</v>
      </c>
      <c r="C2116" s="19" t="s">
        <v>2296</v>
      </c>
      <c r="D2116" s="19"/>
      <c r="E2116" s="20" t="n">
        <v>1.6</v>
      </c>
      <c r="F2116" s="21" t="n">
        <v>1.26</v>
      </c>
      <c r="G2116" s="24" t="s">
        <v>1373</v>
      </c>
      <c r="H2116" s="3"/>
    </row>
    <row r="2117" customFormat="false" ht="12.75" hidden="false" customHeight="false" outlineLevel="0" collapsed="false">
      <c r="A2117" s="1" t="s">
        <v>2292</v>
      </c>
      <c r="C2117" s="19" t="s">
        <v>2297</v>
      </c>
      <c r="D2117" s="19"/>
      <c r="E2117" s="20" t="n">
        <v>1.8</v>
      </c>
      <c r="F2117" s="21" t="n">
        <v>0.16</v>
      </c>
      <c r="G2117" s="24" t="s">
        <v>1373</v>
      </c>
      <c r="H2117" s="3"/>
    </row>
    <row r="2118" customFormat="false" ht="12.75" hidden="false" customHeight="false" outlineLevel="0" collapsed="false">
      <c r="A2118" s="1" t="s">
        <v>2292</v>
      </c>
      <c r="C2118" s="19" t="s">
        <v>2298</v>
      </c>
      <c r="D2118" s="19"/>
      <c r="E2118" s="20" t="n">
        <v>1.7</v>
      </c>
      <c r="F2118" s="21" t="n">
        <v>0.93</v>
      </c>
      <c r="G2118" s="24" t="s">
        <v>1373</v>
      </c>
      <c r="H2118" s="3"/>
    </row>
    <row r="2119" customFormat="false" ht="12.75" hidden="false" customHeight="false" outlineLevel="0" collapsed="false">
      <c r="A2119" s="1" t="s">
        <v>2292</v>
      </c>
      <c r="C2119" s="19" t="s">
        <v>2299</v>
      </c>
      <c r="D2119" s="19"/>
      <c r="E2119" s="20" t="n">
        <v>1.6</v>
      </c>
      <c r="F2119" s="21" t="n">
        <v>0.22</v>
      </c>
      <c r="G2119" s="24" t="s">
        <v>1373</v>
      </c>
      <c r="H2119" s="3"/>
    </row>
    <row r="2120" customFormat="false" ht="12.75" hidden="false" customHeight="false" outlineLevel="0" collapsed="false">
      <c r="A2120" s="1" t="s">
        <v>2292</v>
      </c>
      <c r="C2120" s="19" t="s">
        <v>2300</v>
      </c>
      <c r="D2120" s="19"/>
      <c r="E2120" s="20" t="n">
        <v>1.7</v>
      </c>
      <c r="F2120" s="21" t="n">
        <v>0.22</v>
      </c>
      <c r="G2120" s="24" t="s">
        <v>1373</v>
      </c>
      <c r="H2120" s="3"/>
    </row>
    <row r="2121" customFormat="false" ht="12.75" hidden="false" customHeight="false" outlineLevel="0" collapsed="false">
      <c r="A2121" s="1" t="s">
        <v>2292</v>
      </c>
      <c r="C2121" s="19" t="s">
        <v>2301</v>
      </c>
      <c r="D2121" s="19"/>
      <c r="E2121" s="20" t="n">
        <v>2.1</v>
      </c>
      <c r="F2121" s="21" t="n">
        <v>0.37</v>
      </c>
      <c r="G2121" s="24" t="s">
        <v>1373</v>
      </c>
      <c r="H2121" s="3"/>
    </row>
    <row r="2123" customFormat="false" ht="18" hidden="false" customHeight="false" outlineLevel="0" collapsed="false">
      <c r="C2123" s="15" t="s">
        <v>2302</v>
      </c>
      <c r="D2123" s="45" t="s">
        <v>1</v>
      </c>
      <c r="E2123" s="4"/>
      <c r="H2123" s="3"/>
      <c r="I2123" s="1"/>
      <c r="J2123" s="1"/>
    </row>
    <row r="2124" customFormat="false" ht="12.75" hidden="false" customHeight="false" outlineLevel="0" collapsed="false">
      <c r="A2124" s="1" t="s">
        <v>2303</v>
      </c>
      <c r="C2124" s="19" t="s">
        <v>2304</v>
      </c>
      <c r="D2124" s="19" t="s">
        <v>13</v>
      </c>
      <c r="E2124" s="20" t="n">
        <v>1.5</v>
      </c>
      <c r="F2124" s="21" t="n">
        <v>1.28</v>
      </c>
      <c r="G2124" s="24" t="s">
        <v>2251</v>
      </c>
      <c r="H2124" s="3"/>
    </row>
    <row r="2125" customFormat="false" ht="12.75" hidden="false" customHeight="false" outlineLevel="0" collapsed="false">
      <c r="A2125" s="1" t="s">
        <v>2303</v>
      </c>
      <c r="C2125" s="19" t="s">
        <v>2305</v>
      </c>
      <c r="D2125" s="19" t="s">
        <v>70</v>
      </c>
      <c r="E2125" s="20" t="n">
        <v>1.8</v>
      </c>
      <c r="F2125" s="21" t="n">
        <v>1.15</v>
      </c>
      <c r="G2125" s="24" t="s">
        <v>2251</v>
      </c>
      <c r="H2125" s="3"/>
    </row>
    <row r="2126" customFormat="false" ht="12.75" hidden="false" customHeight="false" outlineLevel="0" collapsed="false">
      <c r="A2126" s="1" t="s">
        <v>2303</v>
      </c>
      <c r="C2126" s="19" t="s">
        <v>2306</v>
      </c>
      <c r="D2126" s="19" t="s">
        <v>88</v>
      </c>
      <c r="E2126" s="20" t="n">
        <v>1.9</v>
      </c>
      <c r="F2126" s="21" t="n">
        <v>1.15</v>
      </c>
      <c r="G2126" s="24" t="s">
        <v>2251</v>
      </c>
      <c r="H2126" s="3"/>
    </row>
    <row r="2127" customFormat="false" ht="12.75" hidden="false" customHeight="false" outlineLevel="0" collapsed="false">
      <c r="A2127" s="1" t="s">
        <v>2303</v>
      </c>
      <c r="C2127" s="19" t="s">
        <v>2307</v>
      </c>
      <c r="D2127" s="19" t="s">
        <v>49</v>
      </c>
      <c r="E2127" s="20" t="n">
        <v>1.9</v>
      </c>
      <c r="F2127" s="21" t="n">
        <v>1.15</v>
      </c>
      <c r="G2127" s="24" t="s">
        <v>2251</v>
      </c>
      <c r="H2127" s="3"/>
    </row>
    <row r="2128" customFormat="false" ht="12.75" hidden="false" customHeight="false" outlineLevel="0" collapsed="false">
      <c r="A2128" s="1" t="s">
        <v>2303</v>
      </c>
      <c r="C2128" s="19" t="s">
        <v>2308</v>
      </c>
      <c r="D2128" s="19" t="s">
        <v>51</v>
      </c>
      <c r="E2128" s="20" t="n">
        <v>1.9</v>
      </c>
      <c r="F2128" s="21" t="n">
        <v>1.15</v>
      </c>
      <c r="G2128" s="24" t="s">
        <v>2251</v>
      </c>
      <c r="H2128" s="3"/>
    </row>
    <row r="2129" customFormat="false" ht="12.75" hidden="false" customHeight="false" outlineLevel="0" collapsed="false">
      <c r="A2129" s="1" t="s">
        <v>2303</v>
      </c>
      <c r="C2129" s="19" t="s">
        <v>2309</v>
      </c>
      <c r="D2129" s="19" t="s">
        <v>24</v>
      </c>
      <c r="E2129" s="20" t="n">
        <v>2</v>
      </c>
      <c r="F2129" s="21" t="n">
        <v>1.15</v>
      </c>
      <c r="G2129" s="24" t="s">
        <v>2251</v>
      </c>
      <c r="H2129" s="3"/>
    </row>
    <row r="2130" customFormat="false" ht="12.75" hidden="false" customHeight="false" outlineLevel="0" collapsed="false">
      <c r="A2130" s="1" t="s">
        <v>2303</v>
      </c>
      <c r="C2130" s="19" t="s">
        <v>2310</v>
      </c>
      <c r="D2130" s="19" t="s">
        <v>16</v>
      </c>
      <c r="E2130" s="20" t="n">
        <v>2</v>
      </c>
      <c r="F2130" s="21" t="n">
        <v>1.15</v>
      </c>
      <c r="G2130" s="24" t="s">
        <v>2251</v>
      </c>
      <c r="H2130" s="3"/>
    </row>
    <row r="2131" customFormat="false" ht="12.75" hidden="false" customHeight="false" outlineLevel="0" collapsed="false">
      <c r="A2131" s="1" t="s">
        <v>2303</v>
      </c>
      <c r="C2131" s="19" t="s">
        <v>2311</v>
      </c>
      <c r="D2131" s="19" t="s">
        <v>13</v>
      </c>
      <c r="E2131" s="20" t="n">
        <v>2</v>
      </c>
      <c r="F2131" s="21" t="n">
        <v>1.44</v>
      </c>
      <c r="G2131" s="24" t="s">
        <v>2251</v>
      </c>
      <c r="H2131" s="3"/>
    </row>
    <row r="2132" customFormat="false" ht="12.75" hidden="false" customHeight="false" outlineLevel="0" collapsed="false">
      <c r="A2132" s="1" t="s">
        <v>2303</v>
      </c>
      <c r="C2132" s="19" t="s">
        <v>2312</v>
      </c>
      <c r="D2132" s="19" t="s">
        <v>26</v>
      </c>
      <c r="E2132" s="20" t="n">
        <v>2.2</v>
      </c>
      <c r="F2132" s="21" t="n">
        <v>1.15</v>
      </c>
      <c r="G2132" s="24" t="s">
        <v>2251</v>
      </c>
      <c r="H2132" s="3"/>
    </row>
    <row r="2134" customFormat="false" ht="18" hidden="false" customHeight="false" outlineLevel="0" collapsed="false">
      <c r="C2134" s="15" t="s">
        <v>2313</v>
      </c>
      <c r="D2134" s="45" t="s">
        <v>1</v>
      </c>
      <c r="F2134" s="1"/>
      <c r="I2134" s="3"/>
    </row>
    <row r="2135" customFormat="false" ht="12.75" hidden="false" customHeight="false" outlineLevel="0" collapsed="false">
      <c r="A2135" s="1" t="s">
        <v>2314</v>
      </c>
      <c r="C2135" s="70" t="s">
        <v>2315</v>
      </c>
      <c r="D2135" s="70" t="s">
        <v>13</v>
      </c>
      <c r="E2135" s="72" t="n">
        <v>1.8</v>
      </c>
      <c r="F2135" s="73" t="n">
        <v>4.65</v>
      </c>
      <c r="G2135" s="74" t="s">
        <v>2251</v>
      </c>
    </row>
    <row r="2136" customFormat="false" ht="12.75" hidden="false" customHeight="false" outlineLevel="0" collapsed="false">
      <c r="A2136" s="1" t="s">
        <v>2314</v>
      </c>
      <c r="C2136" s="70" t="s">
        <v>2316</v>
      </c>
      <c r="D2136" s="70" t="s">
        <v>24</v>
      </c>
      <c r="E2136" s="72" t="n">
        <v>2.1</v>
      </c>
      <c r="F2136" s="73" t="n">
        <v>2.77</v>
      </c>
      <c r="G2136" s="74" t="s">
        <v>2251</v>
      </c>
    </row>
    <row r="2137" customFormat="false" ht="12.75" hidden="false" customHeight="false" outlineLevel="0" collapsed="false">
      <c r="A2137" s="1" t="s">
        <v>2314</v>
      </c>
      <c r="C2137" s="70" t="s">
        <v>2317</v>
      </c>
      <c r="D2137" s="70" t="s">
        <v>70</v>
      </c>
      <c r="E2137" s="72" t="n">
        <v>2.2</v>
      </c>
      <c r="F2137" s="73" t="n">
        <v>1.77</v>
      </c>
      <c r="G2137" s="74" t="s">
        <v>2251</v>
      </c>
    </row>
    <row r="2138" customFormat="false" ht="12.75" hidden="false" customHeight="false" outlineLevel="0" collapsed="false">
      <c r="A2138" s="1" t="s">
        <v>2314</v>
      </c>
      <c r="C2138" s="70" t="s">
        <v>2318</v>
      </c>
      <c r="D2138" s="70" t="s">
        <v>2319</v>
      </c>
      <c r="E2138" s="72" t="n">
        <v>2.3</v>
      </c>
      <c r="F2138" s="73" t="n">
        <v>3.1</v>
      </c>
      <c r="G2138" s="74" t="s">
        <v>2251</v>
      </c>
    </row>
    <row r="2139" customFormat="false" ht="12.75" hidden="false" customHeight="false" outlineLevel="0" collapsed="false">
      <c r="A2139" s="1" t="s">
        <v>2314</v>
      </c>
      <c r="C2139" s="70" t="s">
        <v>2320</v>
      </c>
      <c r="D2139" s="70" t="s">
        <v>18</v>
      </c>
      <c r="E2139" s="72" t="n">
        <v>1.8</v>
      </c>
      <c r="F2139" s="73" t="n">
        <v>1.51</v>
      </c>
      <c r="G2139" s="74" t="s">
        <v>2251</v>
      </c>
    </row>
    <row r="2140" customFormat="false" ht="12.75" hidden="false" customHeight="false" outlineLevel="0" collapsed="false">
      <c r="A2140" s="1" t="s">
        <v>2321</v>
      </c>
      <c r="C2140" s="70" t="s">
        <v>2322</v>
      </c>
      <c r="D2140" s="70" t="s">
        <v>13</v>
      </c>
      <c r="E2140" s="72" t="n">
        <v>1.8</v>
      </c>
      <c r="F2140" s="73" t="n">
        <v>4</v>
      </c>
      <c r="G2140" s="74" t="s">
        <v>2251</v>
      </c>
    </row>
    <row r="2141" customFormat="false" ht="12.75" hidden="false" customHeight="false" outlineLevel="0" collapsed="false">
      <c r="A2141" s="1" t="s">
        <v>2321</v>
      </c>
      <c r="C2141" s="70" t="s">
        <v>2323</v>
      </c>
      <c r="D2141" s="70" t="s">
        <v>647</v>
      </c>
      <c r="E2141" s="72" t="n">
        <v>2</v>
      </c>
      <c r="F2141" s="73" t="n">
        <v>4.35</v>
      </c>
      <c r="G2141" s="74" t="s">
        <v>2251</v>
      </c>
    </row>
    <row r="2142" customFormat="false" ht="12.75" hidden="false" customHeight="false" outlineLevel="0" collapsed="false">
      <c r="A2142" s="1" t="s">
        <v>2321</v>
      </c>
      <c r="C2142" s="70" t="s">
        <v>2324</v>
      </c>
      <c r="D2142" s="70" t="s">
        <v>13</v>
      </c>
      <c r="E2142" s="72" t="n">
        <v>2.4</v>
      </c>
      <c r="F2142" s="73" t="n">
        <v>4.55</v>
      </c>
      <c r="G2142" s="74" t="s">
        <v>2251</v>
      </c>
    </row>
    <row r="2143" customFormat="false" ht="12.75" hidden="false" customHeight="false" outlineLevel="0" collapsed="false">
      <c r="A2143" s="1" t="s">
        <v>2325</v>
      </c>
      <c r="C2143" s="70" t="s">
        <v>2326</v>
      </c>
      <c r="D2143" s="70" t="s">
        <v>1675</v>
      </c>
      <c r="E2143" s="72" t="n">
        <v>1.8</v>
      </c>
      <c r="F2143" s="73" t="n">
        <v>3.1</v>
      </c>
      <c r="G2143" s="74" t="s">
        <v>2251</v>
      </c>
    </row>
    <row r="2144" customFormat="false" ht="12.75" hidden="false" customHeight="false" outlineLevel="0" collapsed="false">
      <c r="A2144" s="1" t="s">
        <v>2325</v>
      </c>
      <c r="C2144" s="70" t="s">
        <v>2327</v>
      </c>
      <c r="D2144" s="70" t="s">
        <v>49</v>
      </c>
      <c r="E2144" s="72" t="n">
        <v>1.8</v>
      </c>
      <c r="F2144" s="73" t="n">
        <v>1.63</v>
      </c>
      <c r="G2144" s="74" t="s">
        <v>2251</v>
      </c>
    </row>
    <row r="2145" customFormat="false" ht="12.75" hidden="false" customHeight="false" outlineLevel="0" collapsed="false">
      <c r="A2145" s="1" t="s">
        <v>2325</v>
      </c>
      <c r="C2145" s="70" t="s">
        <v>2328</v>
      </c>
      <c r="D2145" s="70" t="s">
        <v>70</v>
      </c>
      <c r="E2145" s="72" t="n">
        <v>2.4</v>
      </c>
      <c r="F2145" s="73" t="n">
        <v>1.64</v>
      </c>
      <c r="G2145" s="74" t="s">
        <v>2251</v>
      </c>
    </row>
    <row r="2147" customFormat="false" ht="18" hidden="false" customHeight="false" outlineLevel="0" collapsed="false">
      <c r="C2147" s="15" t="s">
        <v>2329</v>
      </c>
      <c r="D2147" s="11" t="s">
        <v>1</v>
      </c>
      <c r="I2147" s="3"/>
    </row>
    <row r="2148" customFormat="false" ht="12.75" hidden="false" customHeight="false" outlineLevel="0" collapsed="false">
      <c r="A2148" s="1" t="s">
        <v>2330</v>
      </c>
      <c r="C2148" s="27" t="s">
        <v>2331</v>
      </c>
      <c r="D2148" s="27" t="s">
        <v>79</v>
      </c>
      <c r="E2148" s="46"/>
      <c r="F2148" s="47"/>
      <c r="G2148" s="48"/>
      <c r="H2148" s="48" t="s">
        <v>61</v>
      </c>
      <c r="I2148" s="47" t="n">
        <v>3.99</v>
      </c>
      <c r="J2148" s="51" t="s">
        <v>2251</v>
      </c>
    </row>
    <row r="2149" customFormat="false" ht="12.75" hidden="false" customHeight="false" outlineLevel="0" collapsed="false">
      <c r="A2149" s="1" t="s">
        <v>2330</v>
      </c>
      <c r="C2149" s="27" t="s">
        <v>2332</v>
      </c>
      <c r="D2149" s="27" t="s">
        <v>13</v>
      </c>
      <c r="E2149" s="46"/>
      <c r="F2149" s="47"/>
      <c r="G2149" s="48"/>
      <c r="H2149" s="48" t="s">
        <v>61</v>
      </c>
      <c r="I2149" s="47" t="n">
        <v>3.99</v>
      </c>
      <c r="J2149" s="51" t="s">
        <v>2251</v>
      </c>
    </row>
    <row r="2150" customFormat="false" ht="12.75" hidden="false" customHeight="false" outlineLevel="0" collapsed="false">
      <c r="A2150" s="1" t="s">
        <v>2330</v>
      </c>
      <c r="C2150" s="27" t="s">
        <v>2333</v>
      </c>
      <c r="D2150" s="27" t="s">
        <v>13</v>
      </c>
      <c r="E2150" s="46"/>
      <c r="F2150" s="47"/>
      <c r="G2150" s="48"/>
      <c r="H2150" s="48" t="s">
        <v>61</v>
      </c>
      <c r="I2150" s="47" t="n">
        <v>6.61</v>
      </c>
      <c r="J2150" s="51" t="s">
        <v>2251</v>
      </c>
    </row>
    <row r="2151" customFormat="false" ht="12.75" hidden="false" customHeight="false" outlineLevel="0" collapsed="false">
      <c r="A2151" s="1" t="s">
        <v>2330</v>
      </c>
      <c r="C2151" s="27" t="s">
        <v>2334</v>
      </c>
      <c r="D2151" s="27" t="s">
        <v>13</v>
      </c>
      <c r="E2151" s="46"/>
      <c r="F2151" s="47"/>
      <c r="G2151" s="48"/>
      <c r="H2151" s="48" t="s">
        <v>61</v>
      </c>
      <c r="I2151" s="47" t="n">
        <v>9</v>
      </c>
      <c r="J2151" s="51" t="s">
        <v>2251</v>
      </c>
    </row>
    <row r="2152" customFormat="false" ht="12.75" hidden="false" customHeight="false" outlineLevel="0" collapsed="false">
      <c r="A2152" s="1" t="s">
        <v>2330</v>
      </c>
      <c r="C2152" s="27" t="s">
        <v>2335</v>
      </c>
      <c r="D2152" s="27" t="s">
        <v>13</v>
      </c>
      <c r="E2152" s="46"/>
      <c r="F2152" s="47"/>
      <c r="G2152" s="48"/>
      <c r="H2152" s="48" t="s">
        <v>61</v>
      </c>
      <c r="I2152" s="47" t="n">
        <v>9.95</v>
      </c>
      <c r="J2152" s="51" t="s">
        <v>2251</v>
      </c>
    </row>
    <row r="2153" customFormat="false" ht="12.75" hidden="false" customHeight="false" outlineLevel="0" collapsed="false">
      <c r="A2153" s="1" t="s">
        <v>2330</v>
      </c>
      <c r="C2153" s="27" t="s">
        <v>2336</v>
      </c>
      <c r="D2153" s="27" t="s">
        <v>13</v>
      </c>
      <c r="E2153" s="46"/>
      <c r="F2153" s="47"/>
      <c r="G2153" s="48"/>
      <c r="H2153" s="48" t="s">
        <v>61</v>
      </c>
      <c r="I2153" s="47" t="n">
        <v>9.95</v>
      </c>
      <c r="J2153" s="51" t="s">
        <v>2251</v>
      </c>
    </row>
    <row r="2154" customFormat="false" ht="12.75" hidden="false" customHeight="false" outlineLevel="0" collapsed="false">
      <c r="A2154" s="1" t="s">
        <v>2330</v>
      </c>
      <c r="C2154" s="27" t="s">
        <v>2337</v>
      </c>
      <c r="D2154" s="27" t="s">
        <v>13</v>
      </c>
      <c r="E2154" s="46"/>
      <c r="F2154" s="47"/>
      <c r="G2154" s="48"/>
      <c r="H2154" s="48" t="s">
        <v>61</v>
      </c>
      <c r="I2154" s="47" t="n">
        <v>16.42</v>
      </c>
      <c r="J2154" s="51" t="s">
        <v>2251</v>
      </c>
    </row>
    <row r="2155" customFormat="false" ht="12.75" hidden="false" customHeight="false" outlineLevel="0" collapsed="false">
      <c r="A2155" s="1" t="s">
        <v>2330</v>
      </c>
      <c r="C2155" s="27" t="s">
        <v>2338</v>
      </c>
      <c r="D2155" s="27" t="s">
        <v>13</v>
      </c>
      <c r="E2155" s="46"/>
      <c r="F2155" s="47"/>
      <c r="G2155" s="48"/>
      <c r="H2155" s="48" t="s">
        <v>61</v>
      </c>
      <c r="I2155" s="47" t="n">
        <v>5.99</v>
      </c>
      <c r="J2155" s="51" t="s">
        <v>2251</v>
      </c>
    </row>
    <row r="2156" customFormat="false" ht="12.75" hidden="false" customHeight="false" outlineLevel="0" collapsed="false">
      <c r="A2156" s="1" t="s">
        <v>2330</v>
      </c>
      <c r="C2156" s="27" t="s">
        <v>2339</v>
      </c>
      <c r="D2156" s="27" t="s">
        <v>13</v>
      </c>
      <c r="E2156" s="46"/>
      <c r="F2156" s="47"/>
      <c r="G2156" s="48"/>
      <c r="H2156" s="48" t="s">
        <v>61</v>
      </c>
      <c r="I2156" s="47" t="n">
        <v>12.48</v>
      </c>
      <c r="J2156" s="51" t="s">
        <v>2251</v>
      </c>
    </row>
    <row r="2157" customFormat="false" ht="12.75" hidden="false" customHeight="false" outlineLevel="0" collapsed="false">
      <c r="A2157" s="1" t="s">
        <v>2330</v>
      </c>
      <c r="C2157" s="27" t="s">
        <v>2340</v>
      </c>
      <c r="D2157" s="27" t="s">
        <v>13</v>
      </c>
      <c r="E2157" s="46"/>
      <c r="F2157" s="47"/>
      <c r="G2157" s="48"/>
      <c r="H2157" s="48" t="s">
        <v>61</v>
      </c>
      <c r="I2157" s="47" t="n">
        <v>12.9</v>
      </c>
      <c r="J2157" s="51" t="s">
        <v>2251</v>
      </c>
    </row>
    <row r="2158" customFormat="false" ht="12.75" hidden="false" customHeight="false" outlineLevel="0" collapsed="false">
      <c r="A2158" s="1" t="s">
        <v>2330</v>
      </c>
      <c r="C2158" s="27" t="s">
        <v>2341</v>
      </c>
      <c r="D2158" s="27" t="s">
        <v>13</v>
      </c>
      <c r="E2158" s="46"/>
      <c r="F2158" s="47"/>
      <c r="G2158" s="48"/>
      <c r="H2158" s="48" t="s">
        <v>61</v>
      </c>
      <c r="I2158" s="47" t="n">
        <v>9.99</v>
      </c>
      <c r="J2158" s="51" t="s">
        <v>2251</v>
      </c>
    </row>
    <row r="2159" customFormat="false" ht="12.75" hidden="false" customHeight="false" outlineLevel="0" collapsed="false">
      <c r="A2159" s="1" t="s">
        <v>2330</v>
      </c>
      <c r="C2159" s="27" t="s">
        <v>2342</v>
      </c>
      <c r="D2159" s="27" t="s">
        <v>193</v>
      </c>
      <c r="E2159" s="46"/>
      <c r="F2159" s="47"/>
      <c r="G2159" s="48"/>
      <c r="H2159" s="48" t="s">
        <v>61</v>
      </c>
      <c r="I2159" s="47" t="n">
        <v>3.95</v>
      </c>
      <c r="J2159" s="51" t="s">
        <v>2251</v>
      </c>
    </row>
    <row r="2160" customFormat="false" ht="12.75" hidden="false" customHeight="false" outlineLevel="0" collapsed="false">
      <c r="A2160" s="1" t="s">
        <v>2330</v>
      </c>
      <c r="C2160" s="27" t="s">
        <v>2343</v>
      </c>
      <c r="D2160" s="27" t="s">
        <v>13</v>
      </c>
      <c r="E2160" s="46"/>
      <c r="F2160" s="47"/>
      <c r="G2160" s="48"/>
      <c r="H2160" s="48" t="s">
        <v>61</v>
      </c>
      <c r="I2160" s="47" t="n">
        <v>12.44</v>
      </c>
      <c r="J2160" s="51" t="s">
        <v>2251</v>
      </c>
    </row>
    <row r="2161" customFormat="false" ht="12.75" hidden="false" customHeight="false" outlineLevel="0" collapsed="false">
      <c r="A2161" s="1" t="s">
        <v>2330</v>
      </c>
      <c r="C2161" s="27" t="s">
        <v>2344</v>
      </c>
      <c r="D2161" s="27" t="s">
        <v>88</v>
      </c>
      <c r="E2161" s="46"/>
      <c r="F2161" s="47"/>
      <c r="G2161" s="48"/>
      <c r="H2161" s="48" t="s">
        <v>168</v>
      </c>
      <c r="I2161" s="47" t="n">
        <v>3.95</v>
      </c>
      <c r="J2161" s="51" t="s">
        <v>2251</v>
      </c>
    </row>
    <row r="2162" customFormat="false" ht="12.75" hidden="false" customHeight="false" outlineLevel="0" collapsed="false">
      <c r="A2162" s="1" t="s">
        <v>2345</v>
      </c>
      <c r="C2162" s="27" t="s">
        <v>2346</v>
      </c>
      <c r="D2162" s="27" t="s">
        <v>13</v>
      </c>
      <c r="E2162" s="46"/>
      <c r="F2162" s="47"/>
      <c r="G2162" s="48"/>
      <c r="H2162" s="48" t="s">
        <v>61</v>
      </c>
      <c r="I2162" s="47" t="n">
        <v>3.95</v>
      </c>
      <c r="J2162" s="51" t="s">
        <v>2251</v>
      </c>
    </row>
    <row r="2163" customFormat="false" ht="12.75" hidden="false" customHeight="false" outlineLevel="0" collapsed="false">
      <c r="A2163" s="1" t="s">
        <v>2345</v>
      </c>
      <c r="C2163" s="27" t="s">
        <v>2347</v>
      </c>
      <c r="D2163" s="27" t="s">
        <v>79</v>
      </c>
      <c r="E2163" s="46"/>
      <c r="F2163" s="47"/>
      <c r="G2163" s="48"/>
      <c r="H2163" s="48" t="s">
        <v>61</v>
      </c>
      <c r="I2163" s="47" t="n">
        <v>1.65</v>
      </c>
      <c r="J2163" s="51" t="s">
        <v>2251</v>
      </c>
    </row>
    <row r="2164" customFormat="false" ht="12.75" hidden="false" customHeight="false" outlineLevel="0" collapsed="false">
      <c r="A2164" s="1" t="s">
        <v>2345</v>
      </c>
      <c r="C2164" s="27" t="s">
        <v>2348</v>
      </c>
      <c r="D2164" s="27" t="s">
        <v>13</v>
      </c>
      <c r="E2164" s="46"/>
      <c r="F2164" s="47"/>
      <c r="G2164" s="48"/>
      <c r="H2164" s="48" t="s">
        <v>61</v>
      </c>
      <c r="I2164" s="47" t="n">
        <v>4.95</v>
      </c>
      <c r="J2164" s="51" t="s">
        <v>2251</v>
      </c>
    </row>
    <row r="2165" customFormat="false" ht="12.75" hidden="false" customHeight="false" outlineLevel="0" collapsed="false">
      <c r="A2165" s="1" t="s">
        <v>2345</v>
      </c>
      <c r="C2165" s="27" t="s">
        <v>2349</v>
      </c>
      <c r="D2165" s="27" t="s">
        <v>88</v>
      </c>
      <c r="E2165" s="46"/>
      <c r="F2165" s="47"/>
      <c r="G2165" s="48"/>
      <c r="H2165" s="48" t="s">
        <v>168</v>
      </c>
      <c r="I2165" s="47" t="n">
        <v>1.65</v>
      </c>
      <c r="J2165" s="51" t="s">
        <v>2251</v>
      </c>
    </row>
    <row r="2166" customFormat="false" ht="12.75" hidden="false" customHeight="false" outlineLevel="0" collapsed="false">
      <c r="A2166" s="1" t="s">
        <v>2345</v>
      </c>
      <c r="C2166" s="27" t="s">
        <v>2350</v>
      </c>
      <c r="D2166" s="27" t="s">
        <v>13</v>
      </c>
      <c r="E2166" s="46"/>
      <c r="F2166" s="47"/>
      <c r="G2166" s="48"/>
      <c r="H2166" s="48" t="s">
        <v>168</v>
      </c>
      <c r="I2166" s="47" t="n">
        <v>7.95</v>
      </c>
      <c r="J2166" s="51" t="s">
        <v>2251</v>
      </c>
    </row>
    <row r="2167" customFormat="false" ht="12.75" hidden="false" customHeight="false" outlineLevel="0" collapsed="false">
      <c r="A2167" s="1" t="s">
        <v>2345</v>
      </c>
      <c r="C2167" s="27" t="s">
        <v>2351</v>
      </c>
      <c r="D2167" s="27" t="s">
        <v>13</v>
      </c>
      <c r="E2167" s="46"/>
      <c r="F2167" s="47"/>
      <c r="G2167" s="48"/>
      <c r="H2167" s="48" t="s">
        <v>168</v>
      </c>
      <c r="I2167" s="47" t="n">
        <v>12.99</v>
      </c>
      <c r="J2167" s="51" t="s">
        <v>2251</v>
      </c>
    </row>
    <row r="2169" customFormat="false" ht="18" hidden="false" customHeight="false" outlineLevel="0" collapsed="false">
      <c r="C2169" s="15" t="s">
        <v>2352</v>
      </c>
      <c r="D2169" s="45" t="s">
        <v>1</v>
      </c>
      <c r="F2169" s="1"/>
      <c r="H2169" s="1"/>
      <c r="I2169" s="1"/>
    </row>
    <row r="2170" customFormat="false" ht="12.75" hidden="false" customHeight="false" outlineLevel="0" collapsed="false">
      <c r="A2170" s="1" t="s">
        <v>2353</v>
      </c>
      <c r="C2170" s="27" t="s">
        <v>2354</v>
      </c>
      <c r="D2170" s="27" t="s">
        <v>77</v>
      </c>
      <c r="E2170" s="28"/>
      <c r="F2170" s="29"/>
      <c r="G2170" s="27"/>
      <c r="H2170" s="30" t="s">
        <v>61</v>
      </c>
      <c r="I2170" s="31" t="n">
        <v>2.99</v>
      </c>
      <c r="J2170" s="31" t="s">
        <v>2251</v>
      </c>
    </row>
    <row r="2171" customFormat="false" ht="12.75" hidden="false" customHeight="false" outlineLevel="0" collapsed="false">
      <c r="A2171" s="1" t="s">
        <v>2353</v>
      </c>
      <c r="C2171" s="27" t="s">
        <v>2355</v>
      </c>
      <c r="D2171" s="27" t="s">
        <v>13</v>
      </c>
      <c r="E2171" s="28"/>
      <c r="F2171" s="29"/>
      <c r="G2171" s="27"/>
      <c r="H2171" s="30" t="s">
        <v>61</v>
      </c>
      <c r="I2171" s="31" t="n">
        <v>2.5</v>
      </c>
      <c r="J2171" s="31" t="s">
        <v>2251</v>
      </c>
    </row>
    <row r="2172" customFormat="false" ht="12.75" hidden="false" customHeight="false" outlineLevel="0" collapsed="false">
      <c r="A2172" s="1" t="s">
        <v>2353</v>
      </c>
      <c r="C2172" s="27" t="s">
        <v>2356</v>
      </c>
      <c r="D2172" s="27" t="s">
        <v>507</v>
      </c>
      <c r="E2172" s="28"/>
      <c r="F2172" s="29"/>
      <c r="G2172" s="27"/>
      <c r="H2172" s="30" t="s">
        <v>61</v>
      </c>
      <c r="I2172" s="31" t="n">
        <v>2.79</v>
      </c>
      <c r="J2172" s="31" t="s">
        <v>2251</v>
      </c>
    </row>
    <row r="2173" customFormat="false" ht="12.75" hidden="false" customHeight="false" outlineLevel="0" collapsed="false">
      <c r="A2173" s="1" t="s">
        <v>2357</v>
      </c>
      <c r="C2173" s="27" t="s">
        <v>2358</v>
      </c>
      <c r="D2173" s="27" t="s">
        <v>13</v>
      </c>
      <c r="E2173" s="28"/>
      <c r="F2173" s="29"/>
      <c r="G2173" s="27"/>
      <c r="H2173" s="30" t="s">
        <v>61</v>
      </c>
      <c r="I2173" s="31" t="n">
        <v>6.49</v>
      </c>
      <c r="J2173" s="31" t="s">
        <v>2251</v>
      </c>
    </row>
    <row r="2174" customFormat="false" ht="12.75" hidden="false" customHeight="false" outlineLevel="0" collapsed="false">
      <c r="A2174" s="1" t="s">
        <v>2357</v>
      </c>
      <c r="C2174" s="27" t="s">
        <v>2359</v>
      </c>
      <c r="D2174" s="27" t="s">
        <v>13</v>
      </c>
      <c r="E2174" s="28"/>
      <c r="F2174" s="29"/>
      <c r="G2174" s="27"/>
      <c r="H2174" s="30" t="s">
        <v>61</v>
      </c>
      <c r="I2174" s="31" t="n">
        <v>4.99</v>
      </c>
      <c r="J2174" s="31" t="s">
        <v>2251</v>
      </c>
    </row>
    <row r="2175" customFormat="false" ht="12.75" hidden="false" customHeight="false" outlineLevel="0" collapsed="false">
      <c r="A2175" s="1" t="s">
        <v>2360</v>
      </c>
      <c r="C2175" s="27" t="s">
        <v>2361</v>
      </c>
      <c r="D2175" s="27" t="s">
        <v>647</v>
      </c>
      <c r="E2175" s="28"/>
      <c r="F2175" s="29"/>
      <c r="G2175" s="27"/>
      <c r="H2175" s="30" t="s">
        <v>61</v>
      </c>
      <c r="I2175" s="31" t="n">
        <v>4.3</v>
      </c>
      <c r="J2175" s="31" t="s">
        <v>2251</v>
      </c>
    </row>
    <row r="2176" customFormat="false" ht="12.75" hidden="false" customHeight="false" outlineLevel="0" collapsed="false">
      <c r="A2176" s="1" t="s">
        <v>2360</v>
      </c>
      <c r="C2176" s="27" t="s">
        <v>2362</v>
      </c>
      <c r="D2176" s="27" t="s">
        <v>13</v>
      </c>
      <c r="E2176" s="28"/>
      <c r="F2176" s="29"/>
      <c r="G2176" s="27"/>
      <c r="H2176" s="30" t="s">
        <v>61</v>
      </c>
      <c r="I2176" s="31" t="n">
        <v>4.99</v>
      </c>
      <c r="J2176" s="31" t="s">
        <v>2251</v>
      </c>
    </row>
    <row r="2177" customFormat="false" ht="12.75" hidden="false" customHeight="false" outlineLevel="0" collapsed="false">
      <c r="A2177" s="1" t="s">
        <v>2363</v>
      </c>
      <c r="C2177" s="27" t="s">
        <v>2364</v>
      </c>
      <c r="D2177" s="27" t="s">
        <v>2365</v>
      </c>
      <c r="E2177" s="28"/>
      <c r="F2177" s="29"/>
      <c r="G2177" s="27"/>
      <c r="H2177" s="30" t="s">
        <v>61</v>
      </c>
      <c r="I2177" s="31" t="n">
        <v>0.9</v>
      </c>
      <c r="J2177" s="31" t="s">
        <v>2251</v>
      </c>
    </row>
    <row r="2178" customFormat="false" ht="12.75" hidden="false" customHeight="false" outlineLevel="0" collapsed="false">
      <c r="A2178" s="1" t="s">
        <v>2363</v>
      </c>
      <c r="C2178" s="27" t="s">
        <v>2366</v>
      </c>
      <c r="D2178" s="27" t="s">
        <v>24</v>
      </c>
      <c r="E2178" s="28"/>
      <c r="F2178" s="29"/>
      <c r="G2178" s="27"/>
      <c r="H2178" s="30" t="s">
        <v>61</v>
      </c>
      <c r="I2178" s="31" t="n">
        <v>0.9</v>
      </c>
      <c r="J2178" s="31" t="s">
        <v>2251</v>
      </c>
    </row>
    <row r="2179" customFormat="false" ht="12.75" hidden="false" customHeight="false" outlineLevel="0" collapsed="false">
      <c r="A2179" s="1" t="s">
        <v>2363</v>
      </c>
      <c r="C2179" s="27" t="s">
        <v>2367</v>
      </c>
      <c r="D2179" s="27" t="s">
        <v>20</v>
      </c>
      <c r="E2179" s="28"/>
      <c r="F2179" s="29"/>
      <c r="G2179" s="27"/>
      <c r="H2179" s="30" t="s">
        <v>61</v>
      </c>
      <c r="I2179" s="31" t="n">
        <v>0.9</v>
      </c>
      <c r="J2179" s="31" t="s">
        <v>2251</v>
      </c>
    </row>
    <row r="2180" customFormat="false" ht="12.75" hidden="false" customHeight="false" outlineLevel="0" collapsed="false">
      <c r="A2180" s="1" t="s">
        <v>2363</v>
      </c>
      <c r="C2180" s="27" t="s">
        <v>2368</v>
      </c>
      <c r="D2180" s="27" t="s">
        <v>13</v>
      </c>
      <c r="E2180" s="28"/>
      <c r="F2180" s="29"/>
      <c r="G2180" s="27"/>
      <c r="H2180" s="30" t="s">
        <v>61</v>
      </c>
      <c r="I2180" s="31" t="n">
        <v>2.19</v>
      </c>
      <c r="J2180" s="31" t="s">
        <v>2251</v>
      </c>
    </row>
    <row r="2181" customFormat="false" ht="12.75" hidden="false" customHeight="false" outlineLevel="0" collapsed="false">
      <c r="A2181" s="1" t="s">
        <v>2363</v>
      </c>
      <c r="C2181" s="27" t="s">
        <v>2369</v>
      </c>
      <c r="D2181" s="27" t="s">
        <v>70</v>
      </c>
      <c r="E2181" s="28"/>
      <c r="F2181" s="29"/>
      <c r="G2181" s="27"/>
      <c r="H2181" s="30" t="s">
        <v>61</v>
      </c>
      <c r="I2181" s="31" t="n">
        <v>0.95</v>
      </c>
      <c r="J2181" s="31" t="s">
        <v>2251</v>
      </c>
    </row>
    <row r="2182" customFormat="false" ht="12.75" hidden="false" customHeight="false" outlineLevel="0" collapsed="false">
      <c r="A2182" s="1" t="s">
        <v>2363</v>
      </c>
      <c r="C2182" s="27" t="s">
        <v>2370</v>
      </c>
      <c r="D2182" s="27" t="s">
        <v>51</v>
      </c>
      <c r="E2182" s="28"/>
      <c r="F2182" s="29"/>
      <c r="G2182" s="27"/>
      <c r="H2182" s="30" t="s">
        <v>61</v>
      </c>
      <c r="I2182" s="31" t="n">
        <v>0.95</v>
      </c>
      <c r="J2182" s="31" t="s">
        <v>2251</v>
      </c>
    </row>
    <row r="2183" customFormat="false" ht="12.75" hidden="false" customHeight="false" outlineLevel="0" collapsed="false">
      <c r="A2183" s="1" t="s">
        <v>2363</v>
      </c>
      <c r="C2183" s="27" t="s">
        <v>2371</v>
      </c>
      <c r="D2183" s="27" t="s">
        <v>26</v>
      </c>
      <c r="E2183" s="28"/>
      <c r="F2183" s="29"/>
      <c r="G2183" s="27"/>
      <c r="H2183" s="30" t="s">
        <v>61</v>
      </c>
      <c r="I2183" s="31" t="n">
        <v>0.95</v>
      </c>
      <c r="J2183" s="31" t="s">
        <v>2251</v>
      </c>
    </row>
    <row r="2184" customFormat="false" ht="12.75" hidden="false" customHeight="false" outlineLevel="0" collapsed="false">
      <c r="A2184" s="1" t="s">
        <v>2363</v>
      </c>
      <c r="C2184" s="27" t="s">
        <v>2372</v>
      </c>
      <c r="D2184" s="27" t="s">
        <v>13</v>
      </c>
      <c r="E2184" s="28"/>
      <c r="F2184" s="29"/>
      <c r="G2184" s="27"/>
      <c r="H2184" s="30" t="s">
        <v>168</v>
      </c>
      <c r="I2184" s="31" t="n">
        <v>6.98</v>
      </c>
      <c r="J2184" s="31" t="s">
        <v>2251</v>
      </c>
    </row>
    <row r="2185" customFormat="false" ht="12.75" hidden="false" customHeight="false" outlineLevel="0" collapsed="false">
      <c r="A2185" s="1" t="s">
        <v>2363</v>
      </c>
      <c r="C2185" s="27" t="s">
        <v>2373</v>
      </c>
      <c r="D2185" s="27" t="s">
        <v>13</v>
      </c>
      <c r="E2185" s="28"/>
      <c r="F2185" s="29"/>
      <c r="G2185" s="27"/>
      <c r="H2185" s="30" t="s">
        <v>168</v>
      </c>
      <c r="I2185" s="31" t="n">
        <v>1.94</v>
      </c>
      <c r="J2185" s="31" t="s">
        <v>2251</v>
      </c>
    </row>
    <row r="2186" customFormat="false" ht="12.75" hidden="false" customHeight="false" outlineLevel="0" collapsed="false">
      <c r="A2186" s="1" t="s">
        <v>2363</v>
      </c>
      <c r="C2186" s="27" t="s">
        <v>2374</v>
      </c>
      <c r="D2186" s="27" t="s">
        <v>13</v>
      </c>
      <c r="E2186" s="28"/>
      <c r="F2186" s="29"/>
      <c r="G2186" s="27"/>
      <c r="H2186" s="30" t="s">
        <v>168</v>
      </c>
      <c r="I2186" s="31" t="n">
        <v>1.83</v>
      </c>
      <c r="J2186" s="31" t="s">
        <v>2251</v>
      </c>
    </row>
    <row r="2188" customFormat="false" ht="18" hidden="false" customHeight="false" outlineLevel="0" collapsed="false">
      <c r="C2188" s="15" t="s">
        <v>2375</v>
      </c>
      <c r="D2188" s="45" t="s">
        <v>1</v>
      </c>
    </row>
    <row r="2189" customFormat="false" ht="12.75" hidden="false" customHeight="false" outlineLevel="0" collapsed="false">
      <c r="A2189" s="1" t="s">
        <v>2375</v>
      </c>
      <c r="C2189" s="70" t="s">
        <v>2376</v>
      </c>
      <c r="D2189" s="70"/>
      <c r="E2189" s="72" t="n">
        <v>2.3</v>
      </c>
      <c r="F2189" s="73"/>
      <c r="G2189" s="74" t="s">
        <v>2377</v>
      </c>
    </row>
    <row r="2190" customFormat="false" ht="12.75" hidden="false" customHeight="false" outlineLevel="0" collapsed="false">
      <c r="A2190" s="1" t="s">
        <v>2375</v>
      </c>
      <c r="C2190" s="70" t="s">
        <v>2378</v>
      </c>
      <c r="D2190" s="70"/>
      <c r="E2190" s="72" t="n">
        <v>2.6</v>
      </c>
      <c r="F2190" s="73"/>
      <c r="G2190" s="74" t="s">
        <v>2377</v>
      </c>
    </row>
    <row r="2192" customFormat="false" ht="18" hidden="false" customHeight="false" outlineLevel="0" collapsed="false">
      <c r="C2192" s="15" t="s">
        <v>2379</v>
      </c>
      <c r="D2192" s="45" t="s">
        <v>1</v>
      </c>
    </row>
    <row r="2193" customFormat="false" ht="12.75" hidden="false" customHeight="false" outlineLevel="0" collapsed="false">
      <c r="A2193" s="1" t="s">
        <v>2380</v>
      </c>
      <c r="C2193" s="70" t="s">
        <v>2381</v>
      </c>
      <c r="D2193" s="70" t="s">
        <v>13</v>
      </c>
      <c r="E2193" s="72" t="n">
        <v>1</v>
      </c>
      <c r="F2193" s="73" t="n">
        <v>0.4</v>
      </c>
      <c r="G2193" s="74"/>
    </row>
    <row r="2194" customFormat="false" ht="12.75" hidden="false" customHeight="false" outlineLevel="0" collapsed="false">
      <c r="A2194" s="1" t="s">
        <v>2380</v>
      </c>
      <c r="C2194" s="70" t="s">
        <v>2382</v>
      </c>
      <c r="D2194" s="70" t="s">
        <v>79</v>
      </c>
      <c r="E2194" s="72" t="n">
        <v>1</v>
      </c>
      <c r="F2194" s="73" t="n">
        <v>0.15</v>
      </c>
      <c r="G2194" s="74"/>
    </row>
    <row r="2195" customFormat="false" ht="12.75" hidden="false" customHeight="false" outlineLevel="0" collapsed="false">
      <c r="A2195" s="1" t="s">
        <v>2380</v>
      </c>
      <c r="C2195" s="70" t="s">
        <v>2383</v>
      </c>
      <c r="D2195" s="70" t="s">
        <v>13</v>
      </c>
      <c r="E2195" s="72" t="n">
        <v>1.6</v>
      </c>
      <c r="F2195" s="73" t="n">
        <v>0.28</v>
      </c>
      <c r="G2195" s="74"/>
    </row>
    <row r="2196" customFormat="false" ht="12.75" hidden="false" customHeight="false" outlineLevel="0" collapsed="false">
      <c r="A2196" s="1" t="s">
        <v>2380</v>
      </c>
      <c r="C2196" s="70" t="s">
        <v>2384</v>
      </c>
      <c r="D2196" s="70" t="s">
        <v>13</v>
      </c>
      <c r="E2196" s="72" t="n">
        <v>1.6</v>
      </c>
      <c r="F2196" s="73" t="n">
        <v>0.32</v>
      </c>
      <c r="G2196" s="74"/>
    </row>
    <row r="2197" customFormat="false" ht="12.75" hidden="false" customHeight="false" outlineLevel="0" collapsed="false">
      <c r="A2197" s="1" t="s">
        <v>2380</v>
      </c>
      <c r="C2197" s="70" t="s">
        <v>2385</v>
      </c>
      <c r="D2197" s="70" t="s">
        <v>13</v>
      </c>
      <c r="E2197" s="72" t="n">
        <v>2.3</v>
      </c>
      <c r="F2197" s="73" t="n">
        <v>0.4</v>
      </c>
      <c r="G2197" s="74"/>
    </row>
    <row r="2198" customFormat="false" ht="12.75" hidden="false" customHeight="false" outlineLevel="0" collapsed="false">
      <c r="A2198" s="1" t="s">
        <v>2380</v>
      </c>
      <c r="C2198" s="70" t="s">
        <v>2386</v>
      </c>
      <c r="D2198" s="70" t="s">
        <v>13</v>
      </c>
      <c r="E2198" s="72" t="n">
        <v>2.5</v>
      </c>
      <c r="F2198" s="73" t="n">
        <v>0.12</v>
      </c>
      <c r="G2198" s="74"/>
    </row>
    <row r="2199" customFormat="false" ht="12.75" hidden="false" customHeight="false" outlineLevel="0" collapsed="false">
      <c r="A2199" s="1" t="s">
        <v>2387</v>
      </c>
      <c r="C2199" s="70" t="s">
        <v>2388</v>
      </c>
      <c r="D2199" s="70" t="s">
        <v>13</v>
      </c>
      <c r="E2199" s="72" t="n">
        <v>1.6</v>
      </c>
      <c r="F2199" s="73" t="n">
        <v>14.5</v>
      </c>
      <c r="G2199" s="74"/>
    </row>
    <row r="2200" customFormat="false" ht="12.75" hidden="false" customHeight="false" outlineLevel="0" collapsed="false">
      <c r="A2200" s="1" t="s">
        <v>2387</v>
      </c>
      <c r="C2200" s="70" t="s">
        <v>2389</v>
      </c>
      <c r="D2200" s="70" t="s">
        <v>16</v>
      </c>
      <c r="E2200" s="72" t="n">
        <v>1.7</v>
      </c>
      <c r="F2200" s="73" t="n">
        <v>2.49</v>
      </c>
      <c r="G2200" s="74"/>
    </row>
    <row r="2201" customFormat="false" ht="12.75" hidden="false" customHeight="false" outlineLevel="0" collapsed="false">
      <c r="A2201" s="1" t="s">
        <v>2387</v>
      </c>
      <c r="C2201" s="70" t="s">
        <v>2390</v>
      </c>
      <c r="D2201" s="70" t="s">
        <v>13</v>
      </c>
      <c r="E2201" s="72" t="n">
        <v>1.7</v>
      </c>
      <c r="F2201" s="73" t="n">
        <v>1.1</v>
      </c>
      <c r="G2201" s="74"/>
    </row>
    <row r="2202" customFormat="false" ht="12.75" hidden="false" customHeight="false" outlineLevel="0" collapsed="false">
      <c r="A2202" s="1" t="s">
        <v>2387</v>
      </c>
      <c r="C2202" s="70" t="s">
        <v>2391</v>
      </c>
      <c r="D2202" s="70" t="s">
        <v>13</v>
      </c>
      <c r="E2202" s="72" t="n">
        <v>2</v>
      </c>
      <c r="F2202" s="73" t="n">
        <v>2.83</v>
      </c>
      <c r="G2202" s="74"/>
    </row>
    <row r="2204" customFormat="false" ht="18" hidden="false" customHeight="false" outlineLevel="0" collapsed="false">
      <c r="C2204" s="15" t="s">
        <v>2392</v>
      </c>
      <c r="D2204" s="45" t="s">
        <v>1</v>
      </c>
      <c r="F2204" s="1"/>
      <c r="I2204" s="3"/>
    </row>
    <row r="2205" customFormat="false" ht="12.75" hidden="false" customHeight="false" outlineLevel="0" collapsed="false">
      <c r="A2205" s="1" t="s">
        <v>2393</v>
      </c>
      <c r="C2205" s="27" t="s">
        <v>2394</v>
      </c>
      <c r="D2205" s="27" t="s">
        <v>507</v>
      </c>
      <c r="E2205" s="28"/>
      <c r="F2205" s="29"/>
      <c r="G2205" s="27"/>
      <c r="H2205" s="30" t="s">
        <v>61</v>
      </c>
      <c r="I2205" s="31" t="n">
        <v>1.99</v>
      </c>
      <c r="J2205" s="31" t="s">
        <v>2377</v>
      </c>
    </row>
    <row r="2207" customFormat="false" ht="18" hidden="false" customHeight="false" outlineLevel="0" collapsed="false">
      <c r="C2207" s="15" t="s">
        <v>2395</v>
      </c>
      <c r="D2207" s="45" t="s">
        <v>1</v>
      </c>
      <c r="L2207" s="95"/>
      <c r="N2207" s="95"/>
      <c r="O2207" s="95"/>
      <c r="P2207" s="95"/>
      <c r="Q2207" s="95"/>
      <c r="R2207" s="95"/>
      <c r="S2207" s="95"/>
      <c r="T2207" s="95"/>
      <c r="U2207" s="95"/>
    </row>
    <row r="2208" customFormat="false" ht="12.75" hidden="false" customHeight="false" outlineLevel="0" collapsed="false">
      <c r="A2208" s="1" t="s">
        <v>2396</v>
      </c>
      <c r="C2208" s="27" t="s">
        <v>2397</v>
      </c>
      <c r="D2208" s="27" t="s">
        <v>13</v>
      </c>
      <c r="E2208" s="27"/>
      <c r="F2208" s="29"/>
      <c r="G2208" s="27"/>
      <c r="H2208" s="30" t="s">
        <v>168</v>
      </c>
      <c r="I2208" s="44" t="n">
        <v>4.99</v>
      </c>
      <c r="J2208" s="30" t="s">
        <v>206</v>
      </c>
      <c r="K2208" s="95"/>
      <c r="L2208" s="95"/>
      <c r="N2208" s="95"/>
      <c r="O2208" s="95"/>
      <c r="P2208" s="95"/>
      <c r="Q2208" s="95"/>
      <c r="R2208" s="95"/>
      <c r="S2208" s="95"/>
      <c r="T2208" s="95"/>
      <c r="U2208" s="95"/>
    </row>
    <row r="2209" customFormat="false" ht="12.75" hidden="false" customHeight="false" outlineLevel="0" collapsed="false">
      <c r="A2209" s="1" t="s">
        <v>2396</v>
      </c>
      <c r="C2209" s="27" t="s">
        <v>2398</v>
      </c>
      <c r="D2209" s="27" t="s">
        <v>13</v>
      </c>
      <c r="E2209" s="27"/>
      <c r="F2209" s="29"/>
      <c r="G2209" s="27"/>
      <c r="H2209" s="30" t="s">
        <v>168</v>
      </c>
      <c r="I2209" s="44" t="n">
        <v>3.35</v>
      </c>
      <c r="J2209" s="30" t="s">
        <v>206</v>
      </c>
      <c r="K2209" s="95"/>
      <c r="L2209" s="95"/>
      <c r="N2209" s="95"/>
      <c r="O2209" s="95"/>
      <c r="P2209" s="95"/>
      <c r="Q2209" s="95"/>
      <c r="R2209" s="95"/>
      <c r="S2209" s="95"/>
      <c r="T2209" s="95"/>
      <c r="U2209" s="95"/>
    </row>
    <row r="2210" customFormat="false" ht="12.75" hidden="false" customHeight="false" outlineLevel="0" collapsed="false">
      <c r="A2210" s="1" t="s">
        <v>2396</v>
      </c>
      <c r="C2210" s="27" t="s">
        <v>2399</v>
      </c>
      <c r="D2210" s="27" t="s">
        <v>2400</v>
      </c>
      <c r="E2210" s="27"/>
      <c r="F2210" s="29"/>
      <c r="G2210" s="27"/>
      <c r="H2210" s="30" t="s">
        <v>168</v>
      </c>
      <c r="I2210" s="44" t="n">
        <v>5.97</v>
      </c>
      <c r="J2210" s="30" t="s">
        <v>206</v>
      </c>
      <c r="K2210" s="30" t="s">
        <v>61</v>
      </c>
      <c r="L2210" s="44" t="n">
        <f aca="false">9.99/5</f>
        <v>1.998</v>
      </c>
      <c r="M2210" s="30" t="s">
        <v>2377</v>
      </c>
      <c r="N2210" s="95"/>
      <c r="O2210" s="95"/>
      <c r="P2210" s="95"/>
      <c r="Q2210" s="95"/>
      <c r="R2210" s="95"/>
      <c r="S2210" s="95"/>
      <c r="T2210" s="95"/>
      <c r="U2210" s="95"/>
    </row>
    <row r="2211" customFormat="false" ht="12.75" hidden="false" customHeight="false" outlineLevel="0" collapsed="false">
      <c r="A2211" s="1" t="s">
        <v>2396</v>
      </c>
      <c r="C2211" s="27" t="s">
        <v>2401</v>
      </c>
      <c r="D2211" s="27" t="s">
        <v>13</v>
      </c>
      <c r="E2211" s="27"/>
      <c r="F2211" s="29"/>
      <c r="G2211" s="27"/>
      <c r="H2211" s="30" t="s">
        <v>168</v>
      </c>
      <c r="I2211" s="44" t="n">
        <v>8.39</v>
      </c>
      <c r="J2211" s="30" t="s">
        <v>206</v>
      </c>
      <c r="K2211" s="95"/>
      <c r="L2211" s="95"/>
      <c r="N2211" s="95"/>
      <c r="O2211" s="95"/>
      <c r="P2211" s="95"/>
      <c r="Q2211" s="95"/>
      <c r="R2211" s="95"/>
      <c r="S2211" s="95"/>
      <c r="T2211" s="95"/>
      <c r="U2211" s="95"/>
    </row>
    <row r="2212" customFormat="false" ht="12.75" hidden="false" customHeight="false" outlineLevel="0" collapsed="false">
      <c r="A2212" s="1" t="s">
        <v>2396</v>
      </c>
      <c r="C2212" s="27" t="s">
        <v>2402</v>
      </c>
      <c r="D2212" s="27" t="s">
        <v>13</v>
      </c>
      <c r="E2212" s="27"/>
      <c r="F2212" s="29"/>
      <c r="G2212" s="27"/>
      <c r="H2212" s="30" t="s">
        <v>168</v>
      </c>
      <c r="I2212" s="44" t="n">
        <v>6.9</v>
      </c>
      <c r="J2212" s="30" t="s">
        <v>206</v>
      </c>
      <c r="K2212" s="30" t="s">
        <v>61</v>
      </c>
      <c r="L2212" s="44" t="n">
        <f aca="false">16.99/7</f>
        <v>2.42714285714286</v>
      </c>
      <c r="M2212" s="30" t="s">
        <v>2377</v>
      </c>
      <c r="N2212" s="95"/>
      <c r="O2212" s="95"/>
      <c r="P2212" s="95"/>
      <c r="Q2212" s="95"/>
      <c r="R2212" s="95"/>
      <c r="S2212" s="95"/>
      <c r="T2212" s="95"/>
      <c r="U2212" s="95"/>
    </row>
    <row r="2213" customFormat="false" ht="12.75" hidden="false" customHeight="false" outlineLevel="0" collapsed="false">
      <c r="A2213" s="1" t="s">
        <v>2396</v>
      </c>
      <c r="C2213" s="27" t="s">
        <v>2403</v>
      </c>
      <c r="D2213" s="27" t="s">
        <v>13</v>
      </c>
      <c r="E2213" s="27"/>
      <c r="F2213" s="29"/>
      <c r="G2213" s="27"/>
      <c r="H2213" s="30" t="s">
        <v>168</v>
      </c>
      <c r="I2213" s="44" t="n">
        <v>5.99</v>
      </c>
      <c r="J2213" s="30" t="s">
        <v>206</v>
      </c>
      <c r="K2213" s="30" t="s">
        <v>168</v>
      </c>
      <c r="L2213" s="44" t="n">
        <f aca="false">9.99/5</f>
        <v>1.998</v>
      </c>
      <c r="M2213" s="30" t="s">
        <v>2377</v>
      </c>
      <c r="N2213" s="95"/>
      <c r="O2213" s="95"/>
      <c r="P2213" s="95"/>
      <c r="Q2213" s="95"/>
      <c r="R2213" s="95"/>
      <c r="S2213" s="95"/>
      <c r="T2213" s="95"/>
      <c r="U2213" s="95"/>
    </row>
    <row r="2214" customFormat="false" ht="12.75" hidden="false" customHeight="false" outlineLevel="0" collapsed="false">
      <c r="A2214" s="1" t="s">
        <v>2404</v>
      </c>
      <c r="C2214" s="27" t="s">
        <v>2405</v>
      </c>
      <c r="D2214" s="27" t="s">
        <v>13</v>
      </c>
      <c r="E2214" s="27"/>
      <c r="F2214" s="29"/>
      <c r="G2214" s="27"/>
      <c r="H2214" s="30" t="s">
        <v>61</v>
      </c>
      <c r="I2214" s="44" t="n">
        <v>3.99</v>
      </c>
      <c r="J2214" s="30" t="s">
        <v>206</v>
      </c>
      <c r="K2214" s="95"/>
      <c r="L2214" s="95"/>
      <c r="N2214" s="95"/>
      <c r="O2214" s="95"/>
      <c r="P2214" s="95"/>
      <c r="Q2214" s="95"/>
      <c r="R2214" s="95"/>
      <c r="S2214" s="95"/>
      <c r="T2214" s="95"/>
      <c r="U2214" s="95"/>
    </row>
    <row r="2215" customFormat="false" ht="12.75" hidden="false" customHeight="false" outlineLevel="0" collapsed="false">
      <c r="A2215" s="1" t="s">
        <v>2404</v>
      </c>
      <c r="C2215" s="27" t="s">
        <v>2406</v>
      </c>
      <c r="D2215" s="27" t="s">
        <v>16</v>
      </c>
      <c r="E2215" s="27"/>
      <c r="F2215" s="29"/>
      <c r="G2215" s="27"/>
      <c r="H2215" s="30" t="s">
        <v>61</v>
      </c>
      <c r="I2215" s="44" t="n">
        <v>2.49</v>
      </c>
      <c r="J2215" s="30" t="s">
        <v>206</v>
      </c>
      <c r="K2215" s="95"/>
      <c r="L2215" s="95"/>
      <c r="N2215" s="95"/>
      <c r="O2215" s="95"/>
      <c r="P2215" s="95"/>
      <c r="Q2215" s="95"/>
      <c r="R2215" s="95"/>
      <c r="S2215" s="95"/>
      <c r="T2215" s="95"/>
      <c r="U2215" s="95"/>
    </row>
    <row r="2216" customFormat="false" ht="12.75" hidden="false" customHeight="false" outlineLevel="0" collapsed="false">
      <c r="A2216" s="1" t="s">
        <v>2404</v>
      </c>
      <c r="C2216" s="27" t="s">
        <v>2407</v>
      </c>
      <c r="D2216" s="27" t="s">
        <v>2400</v>
      </c>
      <c r="E2216" s="27"/>
      <c r="F2216" s="29"/>
      <c r="G2216" s="27"/>
      <c r="H2216" s="30" t="s">
        <v>61</v>
      </c>
      <c r="I2216" s="44" t="n">
        <v>4.77</v>
      </c>
      <c r="J2216" s="30" t="s">
        <v>206</v>
      </c>
      <c r="K2216" s="95"/>
      <c r="L2216" s="95"/>
      <c r="N2216" s="95"/>
      <c r="O2216" s="95"/>
      <c r="P2216" s="95"/>
      <c r="Q2216" s="95"/>
      <c r="R2216" s="95"/>
      <c r="S2216" s="95"/>
      <c r="T2216" s="95"/>
      <c r="U2216" s="95"/>
    </row>
    <row r="2217" customFormat="false" ht="12.75" hidden="false" customHeight="false" outlineLevel="0" collapsed="false">
      <c r="A2217" s="1" t="s">
        <v>2404</v>
      </c>
      <c r="C2217" s="27" t="s">
        <v>2408</v>
      </c>
      <c r="D2217" s="27" t="s">
        <v>13</v>
      </c>
      <c r="E2217" s="27"/>
      <c r="F2217" s="29"/>
      <c r="G2217" s="27"/>
      <c r="H2217" s="30" t="s">
        <v>61</v>
      </c>
      <c r="I2217" s="44" t="n">
        <v>6.99</v>
      </c>
      <c r="J2217" s="30" t="s">
        <v>206</v>
      </c>
      <c r="K2217" s="30" t="s">
        <v>61</v>
      </c>
      <c r="L2217" s="44" t="n">
        <f aca="false">16.99/7</f>
        <v>2.42714285714286</v>
      </c>
      <c r="M2217" s="30" t="s">
        <v>2377</v>
      </c>
      <c r="N2217" s="95"/>
      <c r="O2217" s="95"/>
      <c r="P2217" s="95"/>
      <c r="Q2217" s="95"/>
      <c r="R2217" s="95"/>
      <c r="S2217" s="95"/>
      <c r="T2217" s="95"/>
      <c r="U2217" s="95"/>
    </row>
    <row r="2218" customFormat="false" ht="12.75" hidden="false" customHeight="false" outlineLevel="0" collapsed="false">
      <c r="A2218" s="1" t="s">
        <v>2404</v>
      </c>
      <c r="C2218" s="27" t="s">
        <v>2409</v>
      </c>
      <c r="D2218" s="27" t="s">
        <v>13</v>
      </c>
      <c r="E2218" s="27"/>
      <c r="F2218" s="29"/>
      <c r="G2218" s="27"/>
      <c r="H2218" s="30" t="s">
        <v>61</v>
      </c>
      <c r="I2218" s="44" t="n">
        <v>6</v>
      </c>
      <c r="J2218" s="30" t="s">
        <v>206</v>
      </c>
      <c r="K2218" s="95"/>
      <c r="L2218" s="95"/>
      <c r="N2218" s="95"/>
      <c r="O2218" s="95"/>
      <c r="P2218" s="95"/>
      <c r="Q2218" s="95"/>
      <c r="R2218" s="95"/>
      <c r="S2218" s="95"/>
      <c r="T2218" s="95"/>
      <c r="U2218" s="95"/>
    </row>
    <row r="2219" customFormat="false" ht="12.75" hidden="false" customHeight="false" outlineLevel="0" collapsed="false">
      <c r="A2219" s="1" t="s">
        <v>2396</v>
      </c>
      <c r="C2219" s="27" t="s">
        <v>2410</v>
      </c>
      <c r="D2219" s="27" t="s">
        <v>18</v>
      </c>
      <c r="E2219" s="27"/>
      <c r="F2219" s="29"/>
      <c r="G2219" s="27"/>
      <c r="H2219" s="30" t="s">
        <v>61</v>
      </c>
      <c r="I2219" s="44" t="n">
        <f aca="false">2.99/3</f>
        <v>0.996666666666667</v>
      </c>
      <c r="J2219" s="30" t="s">
        <v>2377</v>
      </c>
      <c r="K2219" s="95"/>
      <c r="L2219" s="95"/>
      <c r="N2219" s="95"/>
      <c r="O2219" s="95"/>
      <c r="P2219" s="95"/>
      <c r="Q2219" s="95"/>
      <c r="R2219" s="95"/>
      <c r="S2219" s="95"/>
      <c r="T2219" s="95"/>
      <c r="U2219" s="95"/>
    </row>
    <row r="2220" customFormat="false" ht="12.75" hidden="false" customHeight="false" outlineLevel="0" collapsed="false">
      <c r="A2220" s="1" t="s">
        <v>2396</v>
      </c>
      <c r="C2220" s="27" t="s">
        <v>2411</v>
      </c>
      <c r="D2220" s="27" t="s">
        <v>16</v>
      </c>
      <c r="E2220" s="27"/>
      <c r="F2220" s="29"/>
      <c r="G2220" s="27"/>
      <c r="H2220" s="30" t="s">
        <v>61</v>
      </c>
      <c r="I2220" s="44" t="n">
        <f aca="false">3.2/2.5</f>
        <v>1.28</v>
      </c>
      <c r="J2220" s="30" t="s">
        <v>2377</v>
      </c>
      <c r="K2220" s="95"/>
      <c r="L2220" s="95"/>
      <c r="N2220" s="95"/>
      <c r="O2220" s="95"/>
      <c r="P2220" s="95"/>
      <c r="Q2220" s="95"/>
      <c r="R2220" s="95"/>
      <c r="S2220" s="95"/>
      <c r="T2220" s="95"/>
      <c r="U2220" s="95"/>
    </row>
    <row r="2221" customFormat="false" ht="12.75" hidden="false" customHeight="false" outlineLevel="0" collapsed="false">
      <c r="A2221" s="1" t="s">
        <v>2396</v>
      </c>
      <c r="C2221" s="27" t="s">
        <v>2412</v>
      </c>
      <c r="D2221" s="27" t="s">
        <v>20</v>
      </c>
      <c r="E2221" s="27"/>
      <c r="F2221" s="29"/>
      <c r="G2221" s="27"/>
      <c r="H2221" s="30" t="s">
        <v>168</v>
      </c>
      <c r="I2221" s="44" t="n">
        <f aca="false">7.99/5</f>
        <v>1.598</v>
      </c>
      <c r="J2221" s="30" t="s">
        <v>2377</v>
      </c>
      <c r="K2221" s="95"/>
      <c r="L2221" s="95"/>
      <c r="N2221" s="95"/>
      <c r="O2221" s="95"/>
    </row>
    <row r="2222" customFormat="false" ht="12.75" hidden="false" customHeight="false" outlineLevel="0" collapsed="false">
      <c r="A2222" s="1" t="s">
        <v>2396</v>
      </c>
      <c r="C2222" s="27" t="s">
        <v>2413</v>
      </c>
      <c r="D2222" s="27" t="s">
        <v>2414</v>
      </c>
      <c r="E2222" s="27"/>
      <c r="F2222" s="29"/>
      <c r="G2222" s="27"/>
      <c r="H2222" s="30" t="s">
        <v>168</v>
      </c>
      <c r="I2222" s="44" t="n">
        <f aca="false">4.99/3</f>
        <v>1.66333333333333</v>
      </c>
      <c r="J2222" s="30" t="s">
        <v>2377</v>
      </c>
      <c r="K2222" s="95"/>
      <c r="L2222" s="95"/>
      <c r="N2222" s="95"/>
      <c r="O2222" s="95"/>
    </row>
    <row r="2223" customFormat="false" ht="12.75" hidden="false" customHeight="false" outlineLevel="0" collapsed="false">
      <c r="A2223" s="1" t="s">
        <v>2415</v>
      </c>
      <c r="C2223" s="27" t="s">
        <v>2416</v>
      </c>
      <c r="D2223" s="27" t="s">
        <v>13</v>
      </c>
      <c r="E2223" s="27"/>
      <c r="F2223" s="29"/>
      <c r="G2223" s="27"/>
      <c r="H2223" s="30" t="s">
        <v>61</v>
      </c>
      <c r="I2223" s="44" t="n">
        <f aca="false">6.99/2.5</f>
        <v>2.796</v>
      </c>
      <c r="J2223" s="30" t="s">
        <v>2377</v>
      </c>
      <c r="K2223" s="95"/>
      <c r="L2223" s="95"/>
      <c r="N2223" s="95"/>
      <c r="O2223" s="95"/>
    </row>
    <row r="2224" customFormat="false" ht="12.75" hidden="false" customHeight="false" outlineLevel="0" collapsed="false">
      <c r="A2224" s="1" t="s">
        <v>2415</v>
      </c>
      <c r="C2224" s="27" t="s">
        <v>2417</v>
      </c>
      <c r="D2224" s="27" t="s">
        <v>13</v>
      </c>
      <c r="E2224" s="27"/>
      <c r="F2224" s="29"/>
      <c r="G2224" s="27"/>
      <c r="H2224" s="30" t="s">
        <v>61</v>
      </c>
      <c r="I2224" s="44" t="n">
        <f aca="false">7.99/3</f>
        <v>2.66333333333333</v>
      </c>
      <c r="J2224" s="30" t="s">
        <v>2377</v>
      </c>
      <c r="K2224" s="95"/>
      <c r="L2224" s="95"/>
      <c r="N2224" s="95"/>
      <c r="O2224" s="95"/>
    </row>
    <row r="2225" customFormat="false" ht="12.75" hidden="false" customHeight="false" outlineLevel="0" collapsed="false">
      <c r="A2225" s="1" t="s">
        <v>2415</v>
      </c>
      <c r="L2225" s="95"/>
      <c r="N2225" s="95"/>
      <c r="O2225" s="95"/>
    </row>
    <row r="2226" customFormat="false" ht="18" hidden="false" customHeight="false" outlineLevel="0" collapsed="false">
      <c r="B2226" s="1" t="s">
        <v>2418</v>
      </c>
      <c r="C2226" s="52" t="s">
        <v>2419</v>
      </c>
      <c r="D2226" s="45" t="s">
        <v>1</v>
      </c>
      <c r="I2226" s="3"/>
    </row>
    <row r="2227" customFormat="false" ht="12.75" hidden="false" customHeight="false" outlineLevel="0" collapsed="false">
      <c r="A2227" s="1" t="s">
        <v>2420</v>
      </c>
      <c r="B2227" s="1" t="s">
        <v>2418</v>
      </c>
      <c r="C2227" s="27" t="s">
        <v>2421</v>
      </c>
      <c r="D2227" s="27" t="s">
        <v>79</v>
      </c>
      <c r="E2227" s="27"/>
      <c r="F2227" s="31"/>
      <c r="G2227" s="27"/>
      <c r="H2227" s="30" t="s">
        <v>61</v>
      </c>
      <c r="I2227" s="31" t="n">
        <v>3.99</v>
      </c>
      <c r="J2227" s="30" t="s">
        <v>2422</v>
      </c>
    </row>
    <row r="2228" customFormat="false" ht="12.75" hidden="false" customHeight="false" outlineLevel="0" collapsed="false">
      <c r="A2228" s="1" t="s">
        <v>2420</v>
      </c>
      <c r="B2228" s="1" t="s">
        <v>2418</v>
      </c>
      <c r="C2228" s="27" t="s">
        <v>2423</v>
      </c>
      <c r="D2228" s="27" t="s">
        <v>13</v>
      </c>
      <c r="E2228" s="27"/>
      <c r="F2228" s="31"/>
      <c r="G2228" s="27"/>
      <c r="H2228" s="30" t="s">
        <v>61</v>
      </c>
      <c r="I2228" s="31" t="n">
        <v>3.93</v>
      </c>
      <c r="J2228" s="30" t="s">
        <v>2422</v>
      </c>
    </row>
    <row r="2229" customFormat="false" ht="12.75" hidden="false" customHeight="false" outlineLevel="0" collapsed="false">
      <c r="A2229" s="1" t="s">
        <v>2420</v>
      </c>
      <c r="B2229" s="1" t="s">
        <v>2418</v>
      </c>
      <c r="C2229" s="27" t="s">
        <v>2424</v>
      </c>
      <c r="D2229" s="27" t="s">
        <v>13</v>
      </c>
      <c r="E2229" s="27"/>
      <c r="F2229" s="31"/>
      <c r="G2229" s="27"/>
      <c r="H2229" s="30" t="s">
        <v>61</v>
      </c>
      <c r="I2229" s="31" t="n">
        <v>19.33</v>
      </c>
      <c r="J2229" s="30" t="s">
        <v>2422</v>
      </c>
    </row>
    <row r="2230" customFormat="false" ht="12.75" hidden="false" customHeight="false" outlineLevel="0" collapsed="false">
      <c r="A2230" s="1" t="s">
        <v>2420</v>
      </c>
      <c r="B2230" s="1" t="s">
        <v>2418</v>
      </c>
      <c r="C2230" s="27" t="s">
        <v>2425</v>
      </c>
      <c r="D2230" s="27" t="s">
        <v>13</v>
      </c>
      <c r="E2230" s="27"/>
      <c r="F2230" s="31"/>
      <c r="G2230" s="27"/>
      <c r="H2230" s="30" t="s">
        <v>61</v>
      </c>
      <c r="I2230" s="31" t="n">
        <v>3.99</v>
      </c>
      <c r="J2230" s="30" t="s">
        <v>2422</v>
      </c>
    </row>
    <row r="2231" customFormat="false" ht="12.75" hidden="false" customHeight="false" outlineLevel="0" collapsed="false">
      <c r="A2231" s="1" t="s">
        <v>2419</v>
      </c>
      <c r="B2231" s="1" t="s">
        <v>2418</v>
      </c>
      <c r="C2231" s="27" t="s">
        <v>2426</v>
      </c>
      <c r="D2231" s="27" t="s">
        <v>88</v>
      </c>
      <c r="E2231" s="27"/>
      <c r="F2231" s="31"/>
      <c r="G2231" s="27"/>
      <c r="H2231" s="30" t="s">
        <v>61</v>
      </c>
      <c r="I2231" s="31" t="n">
        <v>1.76</v>
      </c>
      <c r="J2231" s="30" t="s">
        <v>206</v>
      </c>
    </row>
    <row r="2232" customFormat="false" ht="12.75" hidden="false" customHeight="false" outlineLevel="0" collapsed="false">
      <c r="A2232" s="1" t="s">
        <v>2419</v>
      </c>
      <c r="B2232" s="1" t="s">
        <v>2418</v>
      </c>
      <c r="C2232" s="27" t="s">
        <v>2427</v>
      </c>
      <c r="D2232" s="27" t="s">
        <v>88</v>
      </c>
      <c r="E2232" s="27"/>
      <c r="F2232" s="31"/>
      <c r="G2232" s="27"/>
      <c r="H2232" s="30" t="s">
        <v>61</v>
      </c>
      <c r="I2232" s="31" t="n">
        <v>1.45</v>
      </c>
      <c r="J2232" s="30" t="s">
        <v>2422</v>
      </c>
    </row>
    <row r="2233" customFormat="false" ht="12.75" hidden="false" customHeight="false" outlineLevel="0" collapsed="false">
      <c r="A2233" s="1" t="s">
        <v>2419</v>
      </c>
      <c r="B2233" s="1" t="s">
        <v>2418</v>
      </c>
      <c r="C2233" s="27" t="s">
        <v>2428</v>
      </c>
      <c r="D2233" s="27" t="s">
        <v>193</v>
      </c>
      <c r="E2233" s="27"/>
      <c r="F2233" s="31"/>
      <c r="G2233" s="27"/>
      <c r="H2233" s="30" t="s">
        <v>61</v>
      </c>
      <c r="I2233" s="31" t="n">
        <v>2.65</v>
      </c>
      <c r="J2233" s="30" t="s">
        <v>2422</v>
      </c>
    </row>
    <row r="2234" customFormat="false" ht="12.75" hidden="false" customHeight="false" outlineLevel="0" collapsed="false">
      <c r="A2234" s="1" t="s">
        <v>2419</v>
      </c>
      <c r="B2234" s="1" t="s">
        <v>2418</v>
      </c>
      <c r="C2234" s="27" t="s">
        <v>2429</v>
      </c>
      <c r="D2234" s="27" t="s">
        <v>13</v>
      </c>
      <c r="E2234" s="27"/>
      <c r="F2234" s="31"/>
      <c r="G2234" s="27"/>
      <c r="H2234" s="30" t="s">
        <v>61</v>
      </c>
      <c r="I2234" s="31" t="n">
        <v>3.93</v>
      </c>
      <c r="J2234" s="30" t="s">
        <v>2422</v>
      </c>
    </row>
    <row r="2235" customFormat="false" ht="12.75" hidden="false" customHeight="false" outlineLevel="0" collapsed="false">
      <c r="A2235" s="1" t="s">
        <v>2419</v>
      </c>
      <c r="B2235" s="1" t="s">
        <v>2418</v>
      </c>
      <c r="C2235" s="27" t="s">
        <v>2430</v>
      </c>
      <c r="D2235" s="27" t="s">
        <v>79</v>
      </c>
      <c r="E2235" s="27"/>
      <c r="F2235" s="31"/>
      <c r="G2235" s="27"/>
      <c r="H2235" s="30" t="s">
        <v>61</v>
      </c>
      <c r="I2235" s="31" t="n">
        <v>2.29</v>
      </c>
      <c r="J2235" s="30" t="s">
        <v>206</v>
      </c>
    </row>
    <row r="2236" customFormat="false" ht="12.75" hidden="false" customHeight="false" outlineLevel="0" collapsed="false">
      <c r="A2236" s="1" t="s">
        <v>2419</v>
      </c>
      <c r="B2236" s="1" t="s">
        <v>2418</v>
      </c>
      <c r="C2236" s="27" t="s">
        <v>2431</v>
      </c>
      <c r="D2236" s="27" t="s">
        <v>79</v>
      </c>
      <c r="E2236" s="27"/>
      <c r="F2236" s="31"/>
      <c r="G2236" s="27"/>
      <c r="H2236" s="30" t="s">
        <v>61</v>
      </c>
      <c r="I2236" s="31" t="n">
        <v>1.72</v>
      </c>
      <c r="J2236" s="30" t="s">
        <v>2422</v>
      </c>
    </row>
    <row r="2237" customFormat="false" ht="12.75" hidden="false" customHeight="false" outlineLevel="0" collapsed="false">
      <c r="A2237" s="1" t="s">
        <v>2419</v>
      </c>
      <c r="B2237" s="1" t="s">
        <v>2418</v>
      </c>
      <c r="C2237" s="27" t="s">
        <v>2432</v>
      </c>
      <c r="D2237" s="27" t="s">
        <v>13</v>
      </c>
      <c r="E2237" s="27"/>
      <c r="F2237" s="31"/>
      <c r="G2237" s="27"/>
      <c r="H2237" s="30" t="s">
        <v>61</v>
      </c>
      <c r="I2237" s="31" t="n">
        <v>3.45</v>
      </c>
      <c r="J2237" s="30" t="s">
        <v>206</v>
      </c>
    </row>
    <row r="2238" customFormat="false" ht="12.75" hidden="false" customHeight="false" outlineLevel="0" collapsed="false">
      <c r="A2238" s="1" t="s">
        <v>2419</v>
      </c>
      <c r="B2238" s="1" t="s">
        <v>2418</v>
      </c>
      <c r="C2238" s="27" t="s">
        <v>2433</v>
      </c>
      <c r="D2238" s="27" t="s">
        <v>13</v>
      </c>
      <c r="E2238" s="27"/>
      <c r="F2238" s="31"/>
      <c r="G2238" s="27"/>
      <c r="H2238" s="30" t="s">
        <v>61</v>
      </c>
      <c r="I2238" s="31" t="n">
        <v>4.65</v>
      </c>
      <c r="J2238" s="30" t="s">
        <v>2422</v>
      </c>
    </row>
    <row r="2239" customFormat="false" ht="12.75" hidden="false" customHeight="false" outlineLevel="0" collapsed="false">
      <c r="A2239" s="1" t="s">
        <v>2419</v>
      </c>
      <c r="B2239" s="1" t="s">
        <v>2418</v>
      </c>
      <c r="C2239" s="27" t="s">
        <v>2434</v>
      </c>
      <c r="D2239" s="49" t="s">
        <v>49</v>
      </c>
      <c r="E2239" s="27"/>
      <c r="F2239" s="31"/>
      <c r="G2239" s="27"/>
      <c r="H2239" s="30" t="s">
        <v>168</v>
      </c>
      <c r="I2239" s="31" t="n">
        <v>0.94</v>
      </c>
      <c r="J2239" s="30" t="s">
        <v>206</v>
      </c>
    </row>
    <row r="2240" customFormat="false" ht="12.75" hidden="false" customHeight="false" outlineLevel="0" collapsed="false">
      <c r="A2240" s="1" t="s">
        <v>2419</v>
      </c>
      <c r="B2240" s="1" t="s">
        <v>2418</v>
      </c>
      <c r="C2240" s="27" t="s">
        <v>2435</v>
      </c>
      <c r="D2240" s="49" t="s">
        <v>49</v>
      </c>
      <c r="E2240" s="27"/>
      <c r="F2240" s="31"/>
      <c r="G2240" s="27"/>
      <c r="H2240" s="30" t="s">
        <v>61</v>
      </c>
      <c r="I2240" s="31" t="n">
        <v>1.25</v>
      </c>
      <c r="J2240" s="30" t="s">
        <v>2422</v>
      </c>
    </row>
    <row r="2241" customFormat="false" ht="12.75" hidden="false" customHeight="false" outlineLevel="0" collapsed="false">
      <c r="A2241" s="1" t="s">
        <v>2420</v>
      </c>
      <c r="B2241" s="1" t="s">
        <v>2418</v>
      </c>
      <c r="C2241" s="27" t="s">
        <v>2436</v>
      </c>
      <c r="D2241" s="27" t="s">
        <v>13</v>
      </c>
      <c r="E2241" s="27"/>
      <c r="F2241" s="31"/>
      <c r="G2241" s="27"/>
      <c r="H2241" s="30" t="s">
        <v>61</v>
      </c>
      <c r="I2241" s="31" t="n">
        <v>5.32</v>
      </c>
      <c r="J2241" s="30" t="s">
        <v>2422</v>
      </c>
    </row>
    <row r="2242" customFormat="false" ht="12.75" hidden="false" customHeight="false" outlineLevel="0" collapsed="false">
      <c r="A2242" s="1" t="s">
        <v>2420</v>
      </c>
      <c r="B2242" s="1" t="s">
        <v>2418</v>
      </c>
      <c r="C2242" s="27" t="s">
        <v>2437</v>
      </c>
      <c r="D2242" s="27" t="s">
        <v>2438</v>
      </c>
      <c r="E2242" s="27"/>
      <c r="F2242" s="31"/>
      <c r="G2242" s="27"/>
      <c r="H2242" s="30" t="s">
        <v>61</v>
      </c>
      <c r="I2242" s="31" t="n">
        <v>3.27</v>
      </c>
      <c r="J2242" s="30" t="s">
        <v>2422</v>
      </c>
    </row>
    <row r="2243" customFormat="false" ht="12.75" hidden="false" customHeight="false" outlineLevel="0" collapsed="false">
      <c r="A2243" s="1" t="s">
        <v>2420</v>
      </c>
      <c r="B2243" s="1" t="s">
        <v>2418</v>
      </c>
      <c r="C2243" s="27" t="s">
        <v>2439</v>
      </c>
      <c r="D2243" s="27" t="s">
        <v>13</v>
      </c>
      <c r="E2243" s="27"/>
      <c r="F2243" s="31"/>
      <c r="G2243" s="27"/>
      <c r="H2243" s="30" t="s">
        <v>61</v>
      </c>
      <c r="I2243" s="31" t="n">
        <v>4.95</v>
      </c>
      <c r="J2243" s="30" t="s">
        <v>206</v>
      </c>
    </row>
    <row r="2244" customFormat="false" ht="12.75" hidden="false" customHeight="false" outlineLevel="0" collapsed="false">
      <c r="A2244" s="1" t="s">
        <v>2420</v>
      </c>
      <c r="B2244" s="1" t="s">
        <v>2418</v>
      </c>
      <c r="C2244" s="27" t="s">
        <v>2440</v>
      </c>
      <c r="D2244" s="27" t="s">
        <v>13</v>
      </c>
      <c r="E2244" s="27"/>
      <c r="F2244" s="31"/>
      <c r="G2244" s="27"/>
      <c r="H2244" s="30" t="s">
        <v>61</v>
      </c>
      <c r="I2244" s="31" t="n">
        <v>10.6</v>
      </c>
      <c r="J2244" s="30" t="s">
        <v>2422</v>
      </c>
    </row>
    <row r="2245" customFormat="false" ht="12.75" hidden="false" customHeight="false" outlineLevel="0" collapsed="false">
      <c r="A2245" s="1" t="s">
        <v>2419</v>
      </c>
      <c r="B2245" s="1" t="s">
        <v>2418</v>
      </c>
      <c r="C2245" s="27" t="s">
        <v>2441</v>
      </c>
      <c r="D2245" s="27" t="s">
        <v>16</v>
      </c>
      <c r="E2245" s="27"/>
      <c r="F2245" s="31"/>
      <c r="G2245" s="27"/>
      <c r="H2245" s="30" t="s">
        <v>61</v>
      </c>
      <c r="I2245" s="31" t="n">
        <v>1.24</v>
      </c>
      <c r="J2245" s="30" t="s">
        <v>2422</v>
      </c>
    </row>
    <row r="2246" customFormat="false" ht="12.75" hidden="false" customHeight="false" outlineLevel="0" collapsed="false">
      <c r="A2246" s="1" t="s">
        <v>2419</v>
      </c>
      <c r="B2246" s="1" t="s">
        <v>2418</v>
      </c>
      <c r="C2246" s="27" t="s">
        <v>2442</v>
      </c>
      <c r="D2246" s="27" t="s">
        <v>274</v>
      </c>
      <c r="E2246" s="27"/>
      <c r="F2246" s="31"/>
      <c r="G2246" s="27"/>
      <c r="H2246" s="30" t="s">
        <v>61</v>
      </c>
      <c r="I2246" s="31" t="n">
        <v>1.29</v>
      </c>
      <c r="J2246" s="30" t="s">
        <v>2422</v>
      </c>
    </row>
    <row r="2247" customFormat="false" ht="12.75" hidden="false" customHeight="false" outlineLevel="0" collapsed="false">
      <c r="A2247" s="1" t="s">
        <v>2419</v>
      </c>
      <c r="B2247" s="1" t="s">
        <v>2418</v>
      </c>
      <c r="C2247" s="27" t="s">
        <v>2443</v>
      </c>
      <c r="D2247" s="27" t="s">
        <v>13</v>
      </c>
      <c r="E2247" s="27"/>
      <c r="F2247" s="31"/>
      <c r="G2247" s="27"/>
      <c r="H2247" s="30" t="s">
        <v>168</v>
      </c>
      <c r="I2247" s="31" t="n">
        <v>4.99</v>
      </c>
      <c r="J2247" s="30" t="s">
        <v>206</v>
      </c>
    </row>
    <row r="2248" customFormat="false" ht="12.75" hidden="false" customHeight="false" outlineLevel="0" collapsed="false">
      <c r="A2248" s="1" t="s">
        <v>2419</v>
      </c>
      <c r="B2248" s="1" t="s">
        <v>2418</v>
      </c>
      <c r="C2248" s="27" t="s">
        <v>2444</v>
      </c>
      <c r="D2248" s="27" t="s">
        <v>13</v>
      </c>
      <c r="E2248" s="27"/>
      <c r="F2248" s="31"/>
      <c r="G2248" s="27"/>
      <c r="H2248" s="30" t="s">
        <v>61</v>
      </c>
      <c r="I2248" s="31" t="n">
        <v>3.95</v>
      </c>
      <c r="J2248" s="30" t="s">
        <v>2422</v>
      </c>
    </row>
    <row r="2249" customFormat="false" ht="12.75" hidden="false" customHeight="false" outlineLevel="0" collapsed="false">
      <c r="A2249" s="1" t="s">
        <v>2419</v>
      </c>
      <c r="B2249" s="1" t="s">
        <v>2418</v>
      </c>
      <c r="C2249" s="27" t="s">
        <v>2445</v>
      </c>
      <c r="D2249" s="27" t="s">
        <v>13</v>
      </c>
      <c r="E2249" s="27"/>
      <c r="F2249" s="31"/>
      <c r="G2249" s="27"/>
      <c r="H2249" s="30" t="s">
        <v>61</v>
      </c>
      <c r="I2249" s="31" t="n">
        <v>3.99</v>
      </c>
      <c r="J2249" s="30" t="s">
        <v>2422</v>
      </c>
    </row>
    <row r="2251" customFormat="false" ht="18" hidden="false" customHeight="false" outlineLevel="0" collapsed="false">
      <c r="C2251" s="15" t="s">
        <v>2446</v>
      </c>
      <c r="D2251" s="45" t="s">
        <v>1</v>
      </c>
      <c r="L2251" s="95"/>
      <c r="N2251" s="95"/>
      <c r="O2251" s="95"/>
    </row>
    <row r="2252" customFormat="false" ht="12.75" hidden="false" customHeight="false" outlineLevel="0" collapsed="false">
      <c r="A2252" s="1" t="s">
        <v>2447</v>
      </c>
      <c r="C2252" s="27" t="s">
        <v>2448</v>
      </c>
      <c r="D2252" s="27" t="s">
        <v>13</v>
      </c>
      <c r="E2252" s="27"/>
      <c r="F2252" s="29"/>
      <c r="G2252" s="27"/>
      <c r="H2252" s="30" t="s">
        <v>61</v>
      </c>
      <c r="I2252" s="44" t="n">
        <v>179.9</v>
      </c>
      <c r="J2252" s="30" t="s">
        <v>2422</v>
      </c>
      <c r="N2252" s="95"/>
      <c r="O2252" s="95"/>
    </row>
    <row r="2253" customFormat="false" ht="12.75" hidden="false" customHeight="false" outlineLevel="0" collapsed="false">
      <c r="A2253" s="1" t="s">
        <v>2447</v>
      </c>
      <c r="C2253" s="27" t="s">
        <v>2449</v>
      </c>
      <c r="D2253" s="27" t="s">
        <v>13</v>
      </c>
      <c r="E2253" s="27"/>
      <c r="F2253" s="29"/>
      <c r="G2253" s="27"/>
      <c r="H2253" s="30" t="s">
        <v>168</v>
      </c>
      <c r="I2253" s="44" t="n">
        <v>210</v>
      </c>
      <c r="J2253" s="30" t="s">
        <v>2422</v>
      </c>
      <c r="N2253" s="95"/>
      <c r="O2253" s="95"/>
    </row>
    <row r="2254" customFormat="false" ht="12.75" hidden="false" customHeight="false" outlineLevel="0" collapsed="false">
      <c r="A2254" s="1" t="s">
        <v>2447</v>
      </c>
      <c r="C2254" s="27" t="s">
        <v>2450</v>
      </c>
      <c r="D2254" s="27" t="s">
        <v>13</v>
      </c>
      <c r="E2254" s="27"/>
      <c r="F2254" s="29"/>
      <c r="G2254" s="27"/>
      <c r="H2254" s="30" t="s">
        <v>168</v>
      </c>
      <c r="I2254" s="44" t="n">
        <v>64.9</v>
      </c>
      <c r="J2254" s="30" t="s">
        <v>2422</v>
      </c>
      <c r="N2254" s="95"/>
      <c r="O2254" s="95"/>
    </row>
    <row r="2255" customFormat="false" ht="12.75" hidden="false" customHeight="false" outlineLevel="0" collapsed="false">
      <c r="A2255" s="1" t="s">
        <v>2447</v>
      </c>
      <c r="C2255" s="27" t="s">
        <v>2451</v>
      </c>
      <c r="D2255" s="27" t="s">
        <v>13</v>
      </c>
      <c r="E2255" s="27"/>
      <c r="F2255" s="29"/>
      <c r="G2255" s="27"/>
      <c r="H2255" s="30" t="s">
        <v>168</v>
      </c>
      <c r="I2255" s="44" t="n">
        <v>79.99</v>
      </c>
      <c r="J2255" s="30" t="s">
        <v>2422</v>
      </c>
      <c r="N2255" s="95"/>
      <c r="O2255" s="95"/>
    </row>
    <row r="2256" customFormat="false" ht="12.75" hidden="false" customHeight="false" outlineLevel="0" collapsed="false">
      <c r="A2256" s="1" t="s">
        <v>2447</v>
      </c>
      <c r="C2256" s="27" t="s">
        <v>2452</v>
      </c>
      <c r="D2256" s="27" t="s">
        <v>13</v>
      </c>
      <c r="E2256" s="27"/>
      <c r="F2256" s="29"/>
      <c r="G2256" s="27"/>
      <c r="H2256" s="30" t="s">
        <v>168</v>
      </c>
      <c r="I2256" s="44" t="n">
        <v>99.99</v>
      </c>
      <c r="J2256" s="30" t="s">
        <v>2422</v>
      </c>
      <c r="N2256" s="95"/>
      <c r="O2256" s="95"/>
    </row>
    <row r="2257" customFormat="false" ht="12.75" hidden="false" customHeight="false" outlineLevel="0" collapsed="false">
      <c r="A2257" s="1" t="s">
        <v>2447</v>
      </c>
      <c r="C2257" s="27" t="s">
        <v>2453</v>
      </c>
      <c r="D2257" s="27" t="s">
        <v>13</v>
      </c>
      <c r="E2257" s="27"/>
      <c r="F2257" s="29"/>
      <c r="G2257" s="27"/>
      <c r="H2257" s="30" t="s">
        <v>168</v>
      </c>
      <c r="I2257" s="44" t="n">
        <v>109.9</v>
      </c>
      <c r="J2257" s="30" t="s">
        <v>2422</v>
      </c>
      <c r="N2257" s="95"/>
      <c r="O2257" s="95"/>
    </row>
    <row r="2259" customFormat="false" ht="31.5" hidden="false" customHeight="false" outlineLevel="0" collapsed="false">
      <c r="C2259" s="52" t="s">
        <v>2454</v>
      </c>
      <c r="D2259" s="11" t="s">
        <v>1</v>
      </c>
      <c r="I2259" s="3"/>
    </row>
    <row r="2260" customFormat="false" ht="12.75" hidden="false" customHeight="false" outlineLevel="0" collapsed="false">
      <c r="A2260" s="1" t="s">
        <v>2455</v>
      </c>
      <c r="C2260" s="70" t="s">
        <v>2456</v>
      </c>
      <c r="D2260" s="70" t="s">
        <v>77</v>
      </c>
      <c r="E2260" s="72" t="n">
        <v>2.2</v>
      </c>
      <c r="F2260" s="73" t="n">
        <v>0.65</v>
      </c>
      <c r="G2260" s="74" t="s">
        <v>392</v>
      </c>
    </row>
    <row r="2261" customFormat="false" ht="12.75" hidden="false" customHeight="false" outlineLevel="0" collapsed="false">
      <c r="A2261" s="1" t="s">
        <v>2455</v>
      </c>
      <c r="C2261" s="70" t="s">
        <v>2457</v>
      </c>
      <c r="D2261" s="70" t="s">
        <v>24</v>
      </c>
      <c r="E2261" s="72" t="n">
        <v>2.3</v>
      </c>
      <c r="F2261" s="73" t="n">
        <v>0.5</v>
      </c>
      <c r="G2261" s="74" t="s">
        <v>392</v>
      </c>
    </row>
    <row r="2262" customFormat="false" ht="12.75" hidden="false" customHeight="false" outlineLevel="0" collapsed="false">
      <c r="A2262" s="1" t="s">
        <v>2455</v>
      </c>
      <c r="C2262" s="90" t="s">
        <v>2458</v>
      </c>
      <c r="D2262" s="90" t="s">
        <v>70</v>
      </c>
      <c r="E2262" s="91" t="n">
        <v>2.4</v>
      </c>
      <c r="F2262" s="92" t="n">
        <v>0.45</v>
      </c>
      <c r="G2262" s="96" t="s">
        <v>392</v>
      </c>
      <c r="H2262" s="96" t="s">
        <v>522</v>
      </c>
      <c r="I2262" s="96" t="n">
        <v>0.9</v>
      </c>
      <c r="J2262" s="96" t="s">
        <v>2459</v>
      </c>
    </row>
    <row r="2263" customFormat="false" ht="12.75" hidden="false" customHeight="false" outlineLevel="0" collapsed="false">
      <c r="A2263" s="1" t="s">
        <v>2455</v>
      </c>
      <c r="C2263" s="70" t="s">
        <v>2460</v>
      </c>
      <c r="D2263" s="70" t="s">
        <v>20</v>
      </c>
      <c r="E2263" s="72" t="n">
        <v>2.5</v>
      </c>
      <c r="F2263" s="73" t="n">
        <v>0.45</v>
      </c>
      <c r="G2263" s="74" t="s">
        <v>392</v>
      </c>
    </row>
    <row r="2264" customFormat="false" ht="12.75" hidden="false" customHeight="false" outlineLevel="0" collapsed="false">
      <c r="A2264" s="1" t="s">
        <v>2461</v>
      </c>
      <c r="C2264" s="70" t="s">
        <v>2462</v>
      </c>
      <c r="D2264" s="70" t="s">
        <v>20</v>
      </c>
      <c r="E2264" s="72" t="n">
        <v>1.7</v>
      </c>
      <c r="F2264" s="73" t="n">
        <v>0.51</v>
      </c>
      <c r="G2264" s="74" t="s">
        <v>392</v>
      </c>
    </row>
    <row r="2265" customFormat="false" ht="12.75" hidden="false" customHeight="false" outlineLevel="0" collapsed="false">
      <c r="A2265" s="1" t="s">
        <v>2461</v>
      </c>
      <c r="C2265" s="70" t="s">
        <v>2463</v>
      </c>
      <c r="D2265" s="70" t="s">
        <v>77</v>
      </c>
      <c r="E2265" s="72" t="n">
        <v>2.1</v>
      </c>
      <c r="F2265" s="73" t="n">
        <v>0.79</v>
      </c>
      <c r="G2265" s="74" t="s">
        <v>392</v>
      </c>
    </row>
    <row r="2266" customFormat="false" ht="12.75" hidden="false" customHeight="false" outlineLevel="0" collapsed="false">
      <c r="A2266" s="1" t="s">
        <v>2461</v>
      </c>
      <c r="C2266" s="70" t="s">
        <v>2464</v>
      </c>
      <c r="D2266" s="70" t="s">
        <v>13</v>
      </c>
      <c r="E2266" s="72" t="n">
        <v>1.15</v>
      </c>
      <c r="F2266" s="73" t="n">
        <v>2.1</v>
      </c>
      <c r="G2266" s="74" t="s">
        <v>392</v>
      </c>
    </row>
    <row r="2267" customFormat="false" ht="12.75" hidden="false" customHeight="false" outlineLevel="0" collapsed="false">
      <c r="A2267" s="1" t="s">
        <v>2465</v>
      </c>
      <c r="C2267" s="70" t="s">
        <v>2466</v>
      </c>
      <c r="D2267" s="70" t="s">
        <v>77</v>
      </c>
      <c r="E2267" s="72" t="n">
        <v>1.8</v>
      </c>
      <c r="F2267" s="73" t="n">
        <v>0.57</v>
      </c>
      <c r="G2267" s="74" t="s">
        <v>392</v>
      </c>
    </row>
    <row r="2268" customFormat="false" ht="12.75" hidden="false" customHeight="false" outlineLevel="0" collapsed="false">
      <c r="A2268" s="1" t="s">
        <v>2465</v>
      </c>
      <c r="C2268" s="70" t="s">
        <v>2467</v>
      </c>
      <c r="D2268" s="70" t="s">
        <v>13</v>
      </c>
      <c r="E2268" s="72" t="n">
        <v>1.9</v>
      </c>
      <c r="F2268" s="73" t="n">
        <v>0.72</v>
      </c>
      <c r="G2268" s="74" t="s">
        <v>392</v>
      </c>
    </row>
    <row r="2269" customFormat="false" ht="12.75" hidden="false" customHeight="false" outlineLevel="0" collapsed="false">
      <c r="A2269" s="1" t="s">
        <v>2468</v>
      </c>
      <c r="C2269" s="27" t="s">
        <v>2469</v>
      </c>
      <c r="D2269" s="27" t="s">
        <v>13</v>
      </c>
      <c r="E2269" s="28"/>
      <c r="F2269" s="29"/>
      <c r="G2269" s="27"/>
      <c r="H2269" s="30" t="s">
        <v>61</v>
      </c>
      <c r="I2269" s="31" t="n">
        <v>1.25</v>
      </c>
      <c r="J2269" s="31" t="s">
        <v>2459</v>
      </c>
    </row>
    <row r="2270" customFormat="false" ht="12.75" hidden="false" customHeight="false" outlineLevel="0" collapsed="false">
      <c r="A2270" s="1" t="s">
        <v>2468</v>
      </c>
      <c r="C2270" s="27" t="s">
        <v>2470</v>
      </c>
      <c r="D2270" s="27" t="s">
        <v>13</v>
      </c>
      <c r="E2270" s="28"/>
      <c r="F2270" s="29"/>
      <c r="G2270" s="27"/>
      <c r="H2270" s="30" t="s">
        <v>61</v>
      </c>
      <c r="I2270" s="31" t="n">
        <v>1.46</v>
      </c>
      <c r="J2270" s="31" t="s">
        <v>2459</v>
      </c>
    </row>
    <row r="2271" customFormat="false" ht="12.75" hidden="false" customHeight="false" outlineLevel="0" collapsed="false">
      <c r="A2271" s="1" t="s">
        <v>2468</v>
      </c>
      <c r="C2271" s="27" t="s">
        <v>2471</v>
      </c>
      <c r="D2271" s="27" t="s">
        <v>507</v>
      </c>
      <c r="E2271" s="28"/>
      <c r="F2271" s="29"/>
      <c r="G2271" s="27"/>
      <c r="H2271" s="30" t="s">
        <v>61</v>
      </c>
      <c r="I2271" s="31" t="n">
        <v>1.06</v>
      </c>
      <c r="J2271" s="31" t="s">
        <v>2459</v>
      </c>
    </row>
    <row r="2272" customFormat="false" ht="12.75" hidden="false" customHeight="false" outlineLevel="0" collapsed="false">
      <c r="A2272" s="1" t="s">
        <v>2468</v>
      </c>
      <c r="C2272" s="27" t="s">
        <v>2472</v>
      </c>
      <c r="D2272" s="27" t="s">
        <v>88</v>
      </c>
      <c r="E2272" s="28"/>
      <c r="F2272" s="29"/>
      <c r="G2272" s="27"/>
      <c r="H2272" s="30" t="s">
        <v>61</v>
      </c>
      <c r="I2272" s="31" t="n">
        <v>1.25</v>
      </c>
      <c r="J2272" s="31" t="s">
        <v>2459</v>
      </c>
    </row>
    <row r="2273" customFormat="false" ht="12.75" hidden="false" customHeight="false" outlineLevel="0" collapsed="false">
      <c r="A2273" s="1" t="s">
        <v>2468</v>
      </c>
      <c r="C2273" s="27" t="s">
        <v>2473</v>
      </c>
      <c r="D2273" s="27" t="s">
        <v>16</v>
      </c>
      <c r="E2273" s="28"/>
      <c r="F2273" s="29"/>
      <c r="G2273" s="27"/>
      <c r="H2273" s="30" t="s">
        <v>61</v>
      </c>
      <c r="I2273" s="31" t="n">
        <v>0.9</v>
      </c>
      <c r="J2273" s="31" t="s">
        <v>2459</v>
      </c>
    </row>
    <row r="2274" customFormat="false" ht="12.75" hidden="false" customHeight="false" outlineLevel="0" collapsed="false">
      <c r="A2274" s="1" t="s">
        <v>2468</v>
      </c>
      <c r="C2274" s="27" t="s">
        <v>2474</v>
      </c>
      <c r="D2274" s="27" t="s">
        <v>79</v>
      </c>
      <c r="E2274" s="28"/>
      <c r="F2274" s="29"/>
      <c r="G2274" s="27"/>
      <c r="H2274" s="30" t="s">
        <v>61</v>
      </c>
      <c r="I2274" s="31" t="n">
        <v>1.29</v>
      </c>
      <c r="J2274" s="31" t="s">
        <v>2459</v>
      </c>
    </row>
    <row r="2275" customFormat="false" ht="12.75" hidden="false" customHeight="false" outlineLevel="0" collapsed="false">
      <c r="A2275" s="1" t="s">
        <v>2468</v>
      </c>
      <c r="C2275" s="27" t="s">
        <v>2475</v>
      </c>
      <c r="D2275" s="27" t="s">
        <v>13</v>
      </c>
      <c r="E2275" s="28"/>
      <c r="F2275" s="29"/>
      <c r="G2275" s="27"/>
      <c r="H2275" s="30" t="s">
        <v>61</v>
      </c>
      <c r="I2275" s="31" t="n">
        <v>2.39</v>
      </c>
      <c r="J2275" s="31" t="s">
        <v>2459</v>
      </c>
    </row>
    <row r="2276" customFormat="false" ht="12.75" hidden="false" customHeight="false" outlineLevel="0" collapsed="false">
      <c r="A2276" s="1" t="s">
        <v>2468</v>
      </c>
      <c r="C2276" s="27" t="s">
        <v>2476</v>
      </c>
      <c r="D2276" s="27" t="s">
        <v>13</v>
      </c>
      <c r="E2276" s="28"/>
      <c r="F2276" s="29"/>
      <c r="G2276" s="27"/>
      <c r="H2276" s="30" t="s">
        <v>61</v>
      </c>
      <c r="I2276" s="31" t="n">
        <v>1.35</v>
      </c>
      <c r="J2276" s="31" t="s">
        <v>2459</v>
      </c>
    </row>
    <row r="2277" customFormat="false" ht="12.75" hidden="false" customHeight="false" outlineLevel="0" collapsed="false">
      <c r="A2277" s="1" t="s">
        <v>2468</v>
      </c>
      <c r="C2277" s="27" t="s">
        <v>2477</v>
      </c>
      <c r="D2277" s="27" t="s">
        <v>24</v>
      </c>
      <c r="E2277" s="28"/>
      <c r="F2277" s="29"/>
      <c r="G2277" s="27"/>
      <c r="H2277" s="30" t="s">
        <v>61</v>
      </c>
      <c r="I2277" s="31" t="n">
        <v>1</v>
      </c>
      <c r="J2277" s="31" t="s">
        <v>2459</v>
      </c>
    </row>
    <row r="2278" customFormat="false" ht="12.75" hidden="false" customHeight="false" outlineLevel="0" collapsed="false">
      <c r="A2278" s="1" t="s">
        <v>2468</v>
      </c>
      <c r="C2278" s="27" t="s">
        <v>2478</v>
      </c>
      <c r="D2278" s="27" t="s">
        <v>13</v>
      </c>
      <c r="E2278" s="28"/>
      <c r="F2278" s="29"/>
      <c r="G2278" s="27"/>
      <c r="H2278" s="30" t="s">
        <v>61</v>
      </c>
      <c r="I2278" s="31" t="n">
        <v>1.79</v>
      </c>
      <c r="J2278" s="31" t="s">
        <v>2459</v>
      </c>
    </row>
    <row r="2279" customFormat="false" ht="12.75" hidden="false" customHeight="false" outlineLevel="0" collapsed="false">
      <c r="A2279" s="1" t="s">
        <v>2468</v>
      </c>
      <c r="C2279" s="27" t="s">
        <v>2479</v>
      </c>
      <c r="D2279" s="27" t="s">
        <v>583</v>
      </c>
      <c r="E2279" s="28"/>
      <c r="F2279" s="29"/>
      <c r="G2279" s="27"/>
      <c r="H2279" s="30" t="s">
        <v>61</v>
      </c>
      <c r="I2279" s="31" t="n">
        <v>0.92</v>
      </c>
      <c r="J2279" s="31" t="s">
        <v>2459</v>
      </c>
    </row>
    <row r="2280" customFormat="false" ht="12.75" hidden="false" customHeight="false" outlineLevel="0" collapsed="false">
      <c r="A2280" s="1" t="s">
        <v>2468</v>
      </c>
      <c r="C2280" s="27" t="s">
        <v>2480</v>
      </c>
      <c r="D2280" s="27" t="s">
        <v>13</v>
      </c>
      <c r="E2280" s="28"/>
      <c r="F2280" s="29"/>
      <c r="G2280" s="27"/>
      <c r="H2280" s="30" t="s">
        <v>61</v>
      </c>
      <c r="I2280" s="31" t="n">
        <v>1.79</v>
      </c>
      <c r="J2280" s="31" t="s">
        <v>2459</v>
      </c>
    </row>
    <row r="2281" customFormat="false" ht="12.75" hidden="false" customHeight="false" outlineLevel="0" collapsed="false">
      <c r="A2281" s="1" t="s">
        <v>2468</v>
      </c>
      <c r="C2281" s="27" t="s">
        <v>2481</v>
      </c>
      <c r="D2281" s="27" t="s">
        <v>13</v>
      </c>
      <c r="E2281" s="28"/>
      <c r="F2281" s="29"/>
      <c r="G2281" s="27"/>
      <c r="H2281" s="30" t="s">
        <v>61</v>
      </c>
      <c r="I2281" s="31" t="n">
        <v>1.99</v>
      </c>
      <c r="J2281" s="31" t="s">
        <v>2459</v>
      </c>
    </row>
    <row r="2282" customFormat="false" ht="12.75" hidden="false" customHeight="false" outlineLevel="0" collapsed="false">
      <c r="A2282" s="1" t="s">
        <v>2468</v>
      </c>
      <c r="C2282" s="27" t="s">
        <v>2482</v>
      </c>
      <c r="D2282" s="27" t="s">
        <v>49</v>
      </c>
      <c r="E2282" s="28"/>
      <c r="F2282" s="29"/>
      <c r="G2282" s="27"/>
      <c r="H2282" s="30" t="s">
        <v>61</v>
      </c>
      <c r="I2282" s="31" t="n">
        <v>0.9</v>
      </c>
      <c r="J2282" s="31" t="s">
        <v>2459</v>
      </c>
    </row>
    <row r="2283" customFormat="false" ht="12.75" hidden="false" customHeight="false" outlineLevel="0" collapsed="false">
      <c r="A2283" s="1" t="s">
        <v>2468</v>
      </c>
      <c r="C2283" s="27" t="s">
        <v>2483</v>
      </c>
      <c r="D2283" s="27" t="s">
        <v>77</v>
      </c>
      <c r="E2283" s="28"/>
      <c r="F2283" s="29"/>
      <c r="G2283" s="27"/>
      <c r="H2283" s="30" t="s">
        <v>168</v>
      </c>
      <c r="I2283" s="31" t="n">
        <v>1.49</v>
      </c>
      <c r="J2283" s="31" t="s">
        <v>2459</v>
      </c>
    </row>
    <row r="2284" customFormat="false" ht="12.75" hidden="false" customHeight="false" outlineLevel="0" collapsed="false">
      <c r="A2284" s="1" t="s">
        <v>2468</v>
      </c>
      <c r="C2284" s="27" t="s">
        <v>2484</v>
      </c>
      <c r="D2284" s="27" t="s">
        <v>390</v>
      </c>
      <c r="E2284" s="28"/>
      <c r="F2284" s="29"/>
      <c r="G2284" s="27"/>
      <c r="H2284" s="30" t="s">
        <v>168</v>
      </c>
      <c r="I2284" s="31" t="n">
        <v>0.9</v>
      </c>
      <c r="J2284" s="31" t="s">
        <v>2459</v>
      </c>
    </row>
    <row r="2285" customFormat="false" ht="12.75" hidden="false" customHeight="false" outlineLevel="0" collapsed="false">
      <c r="A2285" s="1" t="s">
        <v>2468</v>
      </c>
      <c r="C2285" s="27" t="s">
        <v>2485</v>
      </c>
      <c r="D2285" s="27" t="s">
        <v>13</v>
      </c>
      <c r="E2285" s="28"/>
      <c r="F2285" s="29"/>
      <c r="G2285" s="27"/>
      <c r="H2285" s="30" t="s">
        <v>168</v>
      </c>
      <c r="I2285" s="31" t="n">
        <v>2.49</v>
      </c>
      <c r="J2285" s="31" t="s">
        <v>2459</v>
      </c>
    </row>
    <row r="2286" customFormat="false" ht="12.75" hidden="false" customHeight="false" outlineLevel="0" collapsed="false">
      <c r="A2286" s="1" t="s">
        <v>2468</v>
      </c>
      <c r="C2286" s="27" t="s">
        <v>2486</v>
      </c>
      <c r="D2286" s="27" t="s">
        <v>26</v>
      </c>
      <c r="E2286" s="28"/>
      <c r="F2286" s="29"/>
      <c r="G2286" s="27"/>
      <c r="H2286" s="30" t="s">
        <v>168</v>
      </c>
      <c r="I2286" s="31" t="n">
        <v>0.9</v>
      </c>
      <c r="J2286" s="31" t="s">
        <v>2459</v>
      </c>
    </row>
    <row r="2287" customFormat="false" ht="12.75" hidden="false" customHeight="false" outlineLevel="0" collapsed="false">
      <c r="A2287" s="1" t="s">
        <v>2468</v>
      </c>
      <c r="C2287" s="27" t="s">
        <v>2487</v>
      </c>
      <c r="D2287" s="27" t="s">
        <v>13</v>
      </c>
      <c r="E2287" s="28"/>
      <c r="F2287" s="29"/>
      <c r="G2287" s="27"/>
      <c r="H2287" s="30" t="s">
        <v>168</v>
      </c>
      <c r="I2287" s="31" t="n">
        <v>1.2</v>
      </c>
      <c r="J2287" s="31" t="s">
        <v>2459</v>
      </c>
    </row>
    <row r="2288" customFormat="false" ht="12.75" hidden="false" customHeight="false" outlineLevel="0" collapsed="false">
      <c r="A2288" s="1" t="s">
        <v>2468</v>
      </c>
      <c r="C2288" s="27" t="s">
        <v>2488</v>
      </c>
      <c r="D2288" s="27" t="s">
        <v>20</v>
      </c>
      <c r="E2288" s="28"/>
      <c r="F2288" s="29"/>
      <c r="G2288" s="27"/>
      <c r="H2288" s="30" t="s">
        <v>168</v>
      </c>
      <c r="I2288" s="31" t="n">
        <v>0.9</v>
      </c>
      <c r="J2288" s="31" t="s">
        <v>2459</v>
      </c>
    </row>
    <row r="2289" customFormat="false" ht="12.75" hidden="false" customHeight="false" outlineLevel="0" collapsed="false">
      <c r="A2289" s="1" t="s">
        <v>2468</v>
      </c>
      <c r="C2289" s="27" t="s">
        <v>2489</v>
      </c>
      <c r="D2289" s="27" t="s">
        <v>51</v>
      </c>
      <c r="E2289" s="28"/>
      <c r="F2289" s="29"/>
      <c r="G2289" s="27"/>
      <c r="H2289" s="30" t="s">
        <v>168</v>
      </c>
      <c r="I2289" s="31" t="n">
        <v>0.9</v>
      </c>
      <c r="J2289" s="31" t="s">
        <v>2459</v>
      </c>
    </row>
    <row r="2291" customFormat="false" ht="18" hidden="false" customHeight="false" outlineLevel="0" collapsed="false">
      <c r="C2291" s="15" t="s">
        <v>2490</v>
      </c>
      <c r="D2291" s="45" t="s">
        <v>1</v>
      </c>
      <c r="I2291" s="3"/>
    </row>
    <row r="2292" customFormat="false" ht="12.75" hidden="false" customHeight="false" outlineLevel="0" collapsed="false">
      <c r="C2292" s="27" t="s">
        <v>2491</v>
      </c>
      <c r="D2292" s="27" t="s">
        <v>13</v>
      </c>
      <c r="E2292" s="97"/>
      <c r="F2292" s="31"/>
      <c r="G2292" s="30"/>
      <c r="H2292" s="30" t="s">
        <v>61</v>
      </c>
      <c r="I2292" s="31" t="n">
        <v>1.89</v>
      </c>
      <c r="J2292" s="30" t="s">
        <v>2459</v>
      </c>
    </row>
    <row r="2293" customFormat="false" ht="12.75" hidden="false" customHeight="false" outlineLevel="0" collapsed="false">
      <c r="A2293" s="1" t="s">
        <v>2492</v>
      </c>
      <c r="C2293" s="27" t="s">
        <v>2493</v>
      </c>
      <c r="D2293" s="27" t="s">
        <v>507</v>
      </c>
      <c r="E2293" s="97"/>
      <c r="F2293" s="31"/>
      <c r="G2293" s="30"/>
      <c r="H2293" s="30" t="s">
        <v>61</v>
      </c>
      <c r="I2293" s="31" t="n">
        <v>1.59</v>
      </c>
      <c r="J2293" s="30" t="s">
        <v>2459</v>
      </c>
    </row>
    <row r="2294" customFormat="false" ht="12.75" hidden="false" customHeight="false" outlineLevel="0" collapsed="false">
      <c r="A2294" s="1" t="s">
        <v>2492</v>
      </c>
      <c r="C2294" s="85" t="s">
        <v>2494</v>
      </c>
      <c r="D2294" s="85" t="s">
        <v>88</v>
      </c>
      <c r="E2294" s="98" t="n">
        <v>3.8</v>
      </c>
      <c r="F2294" s="86" t="n">
        <v>1.45</v>
      </c>
      <c r="G2294" s="87" t="s">
        <v>1863</v>
      </c>
      <c r="H2294" s="87" t="s">
        <v>61</v>
      </c>
      <c r="I2294" s="86" t="n">
        <v>1.35</v>
      </c>
      <c r="J2294" s="87" t="s">
        <v>2459</v>
      </c>
    </row>
    <row r="2295" customFormat="false" ht="12.75" hidden="false" customHeight="false" outlineLevel="0" collapsed="false">
      <c r="A2295" s="1" t="s">
        <v>2492</v>
      </c>
      <c r="C2295" s="27" t="s">
        <v>2495</v>
      </c>
      <c r="D2295" s="27" t="s">
        <v>13</v>
      </c>
      <c r="E2295" s="97"/>
      <c r="F2295" s="31"/>
      <c r="G2295" s="30"/>
      <c r="H2295" s="30" t="s">
        <v>61</v>
      </c>
      <c r="I2295" s="31" t="n">
        <v>2.89</v>
      </c>
      <c r="J2295" s="30" t="s">
        <v>230</v>
      </c>
    </row>
    <row r="2296" customFormat="false" ht="12.75" hidden="false" customHeight="false" outlineLevel="0" collapsed="false">
      <c r="A2296" s="1" t="s">
        <v>2492</v>
      </c>
      <c r="C2296" s="85" t="s">
        <v>2496</v>
      </c>
      <c r="D2296" s="85" t="s">
        <v>13</v>
      </c>
      <c r="E2296" s="98" t="n">
        <v>3.3</v>
      </c>
      <c r="F2296" s="86" t="n">
        <v>2.69</v>
      </c>
      <c r="G2296" s="87" t="s">
        <v>1863</v>
      </c>
      <c r="H2296" s="87" t="s">
        <v>61</v>
      </c>
      <c r="I2296" s="86" t="n">
        <v>3.99</v>
      </c>
      <c r="J2296" s="87" t="s">
        <v>2459</v>
      </c>
    </row>
    <row r="2297" customFormat="false" ht="12.75" hidden="false" customHeight="false" outlineLevel="0" collapsed="false">
      <c r="A2297" s="1" t="s">
        <v>2492</v>
      </c>
      <c r="C2297" s="85" t="s">
        <v>2497</v>
      </c>
      <c r="D2297" s="85" t="s">
        <v>13</v>
      </c>
      <c r="E2297" s="98" t="n">
        <v>2.4</v>
      </c>
      <c r="F2297" s="86" t="n">
        <v>2.7</v>
      </c>
      <c r="G2297" s="87" t="s">
        <v>1863</v>
      </c>
      <c r="H2297" s="87" t="s">
        <v>61</v>
      </c>
      <c r="I2297" s="86" t="n">
        <v>2.84</v>
      </c>
      <c r="J2297" s="87" t="s">
        <v>2459</v>
      </c>
    </row>
    <row r="2298" customFormat="false" ht="12.75" hidden="false" customHeight="false" outlineLevel="0" collapsed="false">
      <c r="A2298" s="1" t="s">
        <v>2492</v>
      </c>
      <c r="C2298" s="27" t="s">
        <v>2498</v>
      </c>
      <c r="D2298" s="27" t="s">
        <v>13</v>
      </c>
      <c r="E2298" s="97"/>
      <c r="F2298" s="31"/>
      <c r="G2298" s="30"/>
      <c r="H2298" s="30" t="s">
        <v>168</v>
      </c>
      <c r="I2298" s="31" t="n">
        <v>2.49</v>
      </c>
      <c r="J2298" s="30" t="s">
        <v>2459</v>
      </c>
    </row>
    <row r="2299" customFormat="false" ht="12.75" hidden="false" customHeight="false" outlineLevel="0" collapsed="false">
      <c r="A2299" s="1" t="s">
        <v>2492</v>
      </c>
      <c r="C2299" s="27" t="s">
        <v>2499</v>
      </c>
      <c r="D2299" s="27" t="s">
        <v>77</v>
      </c>
      <c r="E2299" s="97"/>
      <c r="F2299" s="31"/>
      <c r="G2299" s="30"/>
      <c r="H2299" s="30" t="s">
        <v>61</v>
      </c>
      <c r="I2299" s="31" t="n">
        <v>2.39</v>
      </c>
      <c r="J2299" s="30" t="s">
        <v>2459</v>
      </c>
    </row>
    <row r="2300" customFormat="false" ht="12.75" hidden="false" customHeight="false" outlineLevel="0" collapsed="false">
      <c r="A2300" s="1" t="s">
        <v>2492</v>
      </c>
      <c r="C2300" s="27" t="s">
        <v>2500</v>
      </c>
      <c r="D2300" s="27" t="s">
        <v>16</v>
      </c>
      <c r="E2300" s="97"/>
      <c r="F2300" s="31"/>
      <c r="G2300" s="30"/>
      <c r="H2300" s="30" t="s">
        <v>61</v>
      </c>
      <c r="I2300" s="31" t="n">
        <v>1.59</v>
      </c>
      <c r="J2300" s="30" t="s">
        <v>2459</v>
      </c>
    </row>
    <row r="2301" customFormat="false" ht="12.75" hidden="false" customHeight="false" outlineLevel="0" collapsed="false">
      <c r="A2301" s="1" t="s">
        <v>2492</v>
      </c>
      <c r="C2301" s="27" t="s">
        <v>2501</v>
      </c>
      <c r="D2301" s="27" t="s">
        <v>79</v>
      </c>
      <c r="E2301" s="97"/>
      <c r="F2301" s="31"/>
      <c r="G2301" s="30"/>
      <c r="H2301" s="30" t="s">
        <v>61</v>
      </c>
      <c r="I2301" s="31" t="n">
        <v>1.72</v>
      </c>
      <c r="J2301" s="30" t="s">
        <v>2459</v>
      </c>
    </row>
    <row r="2302" customFormat="false" ht="12.75" hidden="false" customHeight="false" outlineLevel="0" collapsed="false">
      <c r="A2302" s="1" t="s">
        <v>2492</v>
      </c>
      <c r="C2302" s="27" t="s">
        <v>2502</v>
      </c>
      <c r="D2302" s="27" t="s">
        <v>13</v>
      </c>
      <c r="E2302" s="97"/>
      <c r="F2302" s="31"/>
      <c r="G2302" s="30"/>
      <c r="H2302" s="30" t="s">
        <v>61</v>
      </c>
      <c r="I2302" s="31" t="n">
        <v>2.65</v>
      </c>
      <c r="J2302" s="30" t="s">
        <v>2459</v>
      </c>
    </row>
    <row r="2303" customFormat="false" ht="12.75" hidden="false" customHeight="false" outlineLevel="0" collapsed="false">
      <c r="A2303" s="1" t="s">
        <v>2492</v>
      </c>
      <c r="C2303" s="27" t="s">
        <v>2503</v>
      </c>
      <c r="D2303" s="27" t="s">
        <v>20</v>
      </c>
      <c r="E2303" s="97"/>
      <c r="F2303" s="31"/>
      <c r="G2303" s="30"/>
      <c r="H2303" s="30" t="s">
        <v>61</v>
      </c>
      <c r="I2303" s="31" t="n">
        <v>1.69</v>
      </c>
      <c r="J2303" s="30" t="s">
        <v>2459</v>
      </c>
    </row>
    <row r="2304" customFormat="false" ht="12.75" hidden="false" customHeight="false" outlineLevel="0" collapsed="false">
      <c r="A2304" s="1" t="s">
        <v>2492</v>
      </c>
      <c r="C2304" s="27" t="s">
        <v>2504</v>
      </c>
      <c r="D2304" s="27" t="s">
        <v>51</v>
      </c>
      <c r="E2304" s="97"/>
      <c r="F2304" s="31"/>
      <c r="G2304" s="30"/>
      <c r="H2304" s="30" t="s">
        <v>61</v>
      </c>
      <c r="I2304" s="31" t="n">
        <v>1.69</v>
      </c>
      <c r="J2304" s="30" t="s">
        <v>2459</v>
      </c>
    </row>
    <row r="2305" customFormat="false" ht="12.75" hidden="false" customHeight="false" outlineLevel="0" collapsed="false">
      <c r="A2305" s="1" t="s">
        <v>2492</v>
      </c>
      <c r="C2305" s="27" t="s">
        <v>2505</v>
      </c>
      <c r="D2305" s="27" t="s">
        <v>24</v>
      </c>
      <c r="E2305" s="97"/>
      <c r="F2305" s="31"/>
      <c r="G2305" s="30"/>
      <c r="H2305" s="30" t="s">
        <v>61</v>
      </c>
      <c r="I2305" s="31" t="n">
        <v>1.69</v>
      </c>
      <c r="J2305" s="30" t="s">
        <v>2459</v>
      </c>
    </row>
    <row r="2306" customFormat="false" ht="12.75" hidden="false" customHeight="false" outlineLevel="0" collapsed="false">
      <c r="A2306" s="1" t="s">
        <v>2492</v>
      </c>
      <c r="B2306" s="1" t="s">
        <v>67</v>
      </c>
      <c r="C2306" s="27" t="s">
        <v>2506</v>
      </c>
      <c r="D2306" s="27" t="s">
        <v>49</v>
      </c>
      <c r="E2306" s="97"/>
      <c r="F2306" s="31"/>
      <c r="G2306" s="30"/>
      <c r="H2306" s="30" t="s">
        <v>61</v>
      </c>
      <c r="I2306" s="31" t="n">
        <v>1.69</v>
      </c>
      <c r="J2306" s="30" t="s">
        <v>2459</v>
      </c>
    </row>
    <row r="2307" customFormat="false" ht="12.75" hidden="false" customHeight="false" outlineLevel="0" collapsed="false">
      <c r="A2307" s="1" t="s">
        <v>2492</v>
      </c>
      <c r="C2307" s="27" t="s">
        <v>2507</v>
      </c>
      <c r="D2307" s="27" t="s">
        <v>13</v>
      </c>
      <c r="E2307" s="97"/>
      <c r="F2307" s="31"/>
      <c r="G2307" s="30"/>
      <c r="H2307" s="30" t="s">
        <v>168</v>
      </c>
      <c r="I2307" s="31" t="n">
        <v>2.27</v>
      </c>
      <c r="J2307" s="30" t="s">
        <v>2459</v>
      </c>
    </row>
    <row r="2308" customFormat="false" ht="12.75" hidden="false" customHeight="false" outlineLevel="0" collapsed="false">
      <c r="A2308" s="1" t="s">
        <v>2508</v>
      </c>
      <c r="C2308" s="85" t="s">
        <v>2509</v>
      </c>
      <c r="D2308" s="85" t="s">
        <v>13</v>
      </c>
      <c r="E2308" s="98" t="n">
        <v>3.1</v>
      </c>
      <c r="F2308" s="86" t="n">
        <v>1.79</v>
      </c>
      <c r="G2308" s="87" t="s">
        <v>1863</v>
      </c>
      <c r="H2308" s="87" t="s">
        <v>168</v>
      </c>
      <c r="I2308" s="86" t="n">
        <v>1.79</v>
      </c>
      <c r="J2308" s="87" t="s">
        <v>230</v>
      </c>
    </row>
    <row r="2309" customFormat="false" ht="12.75" hidden="false" customHeight="false" outlineLevel="0" collapsed="false">
      <c r="A2309" s="1" t="s">
        <v>2508</v>
      </c>
      <c r="C2309" s="85" t="s">
        <v>2510</v>
      </c>
      <c r="D2309" s="85" t="s">
        <v>16</v>
      </c>
      <c r="E2309" s="98" t="n">
        <v>2.3</v>
      </c>
      <c r="F2309" s="86" t="n">
        <v>0.99</v>
      </c>
      <c r="G2309" s="87" t="s">
        <v>1863</v>
      </c>
      <c r="H2309" s="87" t="s">
        <v>61</v>
      </c>
      <c r="I2309" s="86" t="n">
        <v>0.99</v>
      </c>
      <c r="J2309" s="87" t="s">
        <v>2459</v>
      </c>
    </row>
    <row r="2310" customFormat="false" ht="12.75" hidden="false" customHeight="false" outlineLevel="0" collapsed="false">
      <c r="A2310" s="1" t="s">
        <v>2508</v>
      </c>
      <c r="C2310" s="27" t="s">
        <v>2511</v>
      </c>
      <c r="D2310" s="27" t="s">
        <v>13</v>
      </c>
      <c r="E2310" s="97"/>
      <c r="F2310" s="31"/>
      <c r="G2310" s="30"/>
      <c r="H2310" s="30" t="s">
        <v>61</v>
      </c>
      <c r="I2310" s="31" t="n">
        <v>1.79</v>
      </c>
      <c r="J2310" s="30" t="s">
        <v>2459</v>
      </c>
    </row>
    <row r="2311" customFormat="false" ht="12.75" hidden="false" customHeight="false" outlineLevel="0" collapsed="false">
      <c r="A2311" s="1" t="s">
        <v>2508</v>
      </c>
      <c r="C2311" s="85" t="s">
        <v>2512</v>
      </c>
      <c r="D2311" s="85" t="s">
        <v>24</v>
      </c>
      <c r="E2311" s="98" t="n">
        <v>2.7</v>
      </c>
      <c r="F2311" s="86" t="n">
        <v>0.99</v>
      </c>
      <c r="G2311" s="87" t="s">
        <v>1863</v>
      </c>
      <c r="H2311" s="87" t="s">
        <v>61</v>
      </c>
      <c r="I2311" s="86" t="n">
        <v>0.99</v>
      </c>
      <c r="J2311" s="87" t="s">
        <v>2459</v>
      </c>
    </row>
    <row r="2312" customFormat="false" ht="12.75" hidden="false" customHeight="false" outlineLevel="0" collapsed="false">
      <c r="A2312" s="1" t="s">
        <v>2508</v>
      </c>
      <c r="C2312" s="85" t="s">
        <v>2513</v>
      </c>
      <c r="D2312" s="85" t="s">
        <v>49</v>
      </c>
      <c r="E2312" s="98" t="n">
        <v>2.2</v>
      </c>
      <c r="F2312" s="86" t="n">
        <v>0.99</v>
      </c>
      <c r="G2312" s="87" t="s">
        <v>1863</v>
      </c>
      <c r="H2312" s="87" t="s">
        <v>61</v>
      </c>
      <c r="I2312" s="86" t="n">
        <v>0.99</v>
      </c>
      <c r="J2312" s="87" t="s">
        <v>2459</v>
      </c>
    </row>
    <row r="2313" customFormat="false" ht="12.75" hidden="false" customHeight="false" outlineLevel="0" collapsed="false">
      <c r="A2313" s="1" t="s">
        <v>2508</v>
      </c>
      <c r="C2313" s="27" t="s">
        <v>2514</v>
      </c>
      <c r="D2313" s="27" t="s">
        <v>390</v>
      </c>
      <c r="E2313" s="97" t="n">
        <v>2.5</v>
      </c>
      <c r="F2313" s="31" t="n">
        <v>0.99</v>
      </c>
      <c r="G2313" s="30" t="s">
        <v>1863</v>
      </c>
      <c r="H2313" s="30" t="s">
        <v>61</v>
      </c>
      <c r="I2313" s="31" t="n">
        <v>0.99</v>
      </c>
      <c r="J2313" s="30" t="s">
        <v>2459</v>
      </c>
    </row>
    <row r="2314" customFormat="false" ht="12.75" hidden="false" customHeight="false" outlineLevel="0" collapsed="false">
      <c r="A2314" s="1" t="s">
        <v>2508</v>
      </c>
      <c r="C2314" s="85" t="s">
        <v>2515</v>
      </c>
      <c r="D2314" s="85" t="s">
        <v>13</v>
      </c>
      <c r="E2314" s="98" t="n">
        <v>2.2</v>
      </c>
      <c r="F2314" s="86" t="n">
        <v>0.96</v>
      </c>
      <c r="G2314" s="87" t="s">
        <v>1863</v>
      </c>
      <c r="H2314" s="87" t="s">
        <v>61</v>
      </c>
      <c r="I2314" s="86" t="n">
        <v>0.99</v>
      </c>
      <c r="J2314" s="87" t="s">
        <v>230</v>
      </c>
    </row>
    <row r="2315" customFormat="false" ht="12.75" hidden="false" customHeight="false" outlineLevel="0" collapsed="false">
      <c r="A2315" s="1" t="s">
        <v>2508</v>
      </c>
      <c r="C2315" s="85" t="s">
        <v>2516</v>
      </c>
      <c r="D2315" s="85" t="s">
        <v>13</v>
      </c>
      <c r="E2315" s="98" t="n">
        <v>3.5</v>
      </c>
      <c r="F2315" s="86" t="n">
        <v>1.39</v>
      </c>
      <c r="G2315" s="87" t="s">
        <v>1863</v>
      </c>
      <c r="H2315" s="87" t="s">
        <v>168</v>
      </c>
      <c r="I2315" s="86" t="n">
        <v>1.89</v>
      </c>
      <c r="J2315" s="87" t="s">
        <v>230</v>
      </c>
    </row>
    <row r="2316" customFormat="false" ht="12.75" hidden="false" customHeight="false" outlineLevel="0" collapsed="false">
      <c r="A2316" s="1" t="s">
        <v>2508</v>
      </c>
      <c r="C2316" s="27" t="s">
        <v>2517</v>
      </c>
      <c r="D2316" s="27" t="s">
        <v>13</v>
      </c>
      <c r="E2316" s="97"/>
      <c r="F2316" s="31"/>
      <c r="G2316" s="30"/>
      <c r="H2316" s="30" t="s">
        <v>168</v>
      </c>
      <c r="I2316" s="31" t="n">
        <v>1.89</v>
      </c>
      <c r="J2316" s="30" t="s">
        <v>230</v>
      </c>
    </row>
    <row r="2317" customFormat="false" ht="12.75" hidden="false" customHeight="false" outlineLevel="0" collapsed="false">
      <c r="A2317" s="1" t="s">
        <v>2508</v>
      </c>
      <c r="C2317" s="99" t="s">
        <v>2518</v>
      </c>
      <c r="D2317" s="100" t="s">
        <v>13</v>
      </c>
      <c r="E2317" s="72" t="n">
        <v>2.3</v>
      </c>
      <c r="F2317" s="73" t="n">
        <v>3.95</v>
      </c>
      <c r="G2317" s="72" t="s">
        <v>1863</v>
      </c>
      <c r="I2317" s="3"/>
    </row>
    <row r="2318" customFormat="false" ht="12.75" hidden="false" customHeight="false" outlineLevel="0" collapsed="false">
      <c r="A2318" s="1" t="s">
        <v>2508</v>
      </c>
      <c r="C2318" s="27" t="s">
        <v>2519</v>
      </c>
      <c r="D2318" s="27" t="s">
        <v>13</v>
      </c>
      <c r="E2318" s="97"/>
      <c r="F2318" s="31"/>
      <c r="G2318" s="30"/>
      <c r="H2318" s="30" t="s">
        <v>61</v>
      </c>
      <c r="I2318" s="31" t="n">
        <v>0.99</v>
      </c>
      <c r="J2318" s="30" t="s">
        <v>2459</v>
      </c>
    </row>
    <row r="2319" customFormat="false" ht="12.75" hidden="false" customHeight="false" outlineLevel="0" collapsed="false">
      <c r="A2319" s="1" t="s">
        <v>2508</v>
      </c>
      <c r="C2319" s="27" t="s">
        <v>2520</v>
      </c>
      <c r="D2319" s="27" t="s">
        <v>20</v>
      </c>
      <c r="E2319" s="97"/>
      <c r="F2319" s="31"/>
      <c r="G2319" s="30"/>
      <c r="H2319" s="30" t="s">
        <v>61</v>
      </c>
      <c r="I2319" s="31" t="n">
        <v>0.99</v>
      </c>
      <c r="J2319" s="30" t="s">
        <v>2459</v>
      </c>
    </row>
    <row r="2320" customFormat="false" ht="12.75" hidden="false" customHeight="false" outlineLevel="0" collapsed="false">
      <c r="A2320" s="1" t="s">
        <v>2508</v>
      </c>
      <c r="C2320" s="27" t="s">
        <v>2521</v>
      </c>
      <c r="D2320" s="27" t="s">
        <v>13</v>
      </c>
      <c r="E2320" s="97"/>
      <c r="F2320" s="31"/>
      <c r="G2320" s="30"/>
      <c r="H2320" s="30" t="s">
        <v>168</v>
      </c>
      <c r="I2320" s="31" t="n">
        <v>1.69</v>
      </c>
      <c r="J2320" s="30" t="s">
        <v>2459</v>
      </c>
    </row>
    <row r="2322" customFormat="false" ht="18" hidden="false" customHeight="false" outlineLevel="0" collapsed="false">
      <c r="C2322" s="15" t="s">
        <v>2522</v>
      </c>
      <c r="D2322" s="45" t="s">
        <v>1</v>
      </c>
      <c r="I2322" s="3"/>
    </row>
    <row r="2323" customFormat="false" ht="12.75" hidden="false" customHeight="false" outlineLevel="0" collapsed="false">
      <c r="A2323" s="1" t="s">
        <v>2523</v>
      </c>
      <c r="C2323" s="27" t="s">
        <v>2524</v>
      </c>
      <c r="D2323" s="27" t="s">
        <v>88</v>
      </c>
      <c r="E2323" s="97"/>
      <c r="F2323" s="31"/>
      <c r="G2323" s="30"/>
      <c r="H2323" s="30" t="s">
        <v>168</v>
      </c>
      <c r="I2323" s="31" t="n">
        <v>2.95</v>
      </c>
      <c r="J2323" s="30" t="s">
        <v>2459</v>
      </c>
    </row>
    <row r="2324" customFormat="false" ht="12.75" hidden="false" customHeight="false" outlineLevel="0" collapsed="false">
      <c r="A2324" s="1" t="s">
        <v>2525</v>
      </c>
      <c r="C2324" s="27" t="s">
        <v>2526</v>
      </c>
      <c r="D2324" s="27" t="s">
        <v>24</v>
      </c>
      <c r="E2324" s="97"/>
      <c r="F2324" s="31"/>
      <c r="G2324" s="30"/>
      <c r="H2324" s="30" t="s">
        <v>168</v>
      </c>
      <c r="I2324" s="31" t="n">
        <v>1.49</v>
      </c>
      <c r="J2324" s="30" t="s">
        <v>2459</v>
      </c>
    </row>
    <row r="2325" customFormat="false" ht="12.75" hidden="false" customHeight="false" outlineLevel="0" collapsed="false">
      <c r="I2325" s="3"/>
    </row>
    <row r="2326" customFormat="false" ht="18" hidden="false" customHeight="false" outlineLevel="0" collapsed="false">
      <c r="A2326" s="18"/>
      <c r="C2326" s="15" t="s">
        <v>2527</v>
      </c>
      <c r="D2326" s="45" t="s">
        <v>1</v>
      </c>
      <c r="I2326" s="3"/>
    </row>
    <row r="2327" customFormat="false" ht="12.75" hidden="false" customHeight="false" outlineLevel="0" collapsed="false">
      <c r="C2327" s="70" t="s">
        <v>2528</v>
      </c>
      <c r="D2327" s="70" t="s">
        <v>49</v>
      </c>
      <c r="E2327" s="72" t="n">
        <v>1.8</v>
      </c>
      <c r="F2327" s="73" t="n">
        <v>0.08</v>
      </c>
      <c r="G2327" s="74" t="s">
        <v>479</v>
      </c>
      <c r="H2327" s="30" t="s">
        <v>168</v>
      </c>
      <c r="I2327" s="31" t="n">
        <v>1.95</v>
      </c>
      <c r="J2327" s="30" t="s">
        <v>710</v>
      </c>
    </row>
    <row r="2328" customFormat="false" ht="12.75" hidden="false" customHeight="false" outlineLevel="0" collapsed="false">
      <c r="A2328" s="1" t="s">
        <v>2529</v>
      </c>
      <c r="C2328" s="70" t="s">
        <v>2530</v>
      </c>
      <c r="D2328" s="70" t="s">
        <v>13</v>
      </c>
      <c r="E2328" s="72" t="n">
        <v>1.9</v>
      </c>
      <c r="F2328" s="73" t="n">
        <v>0.24</v>
      </c>
      <c r="G2328" s="74" t="s">
        <v>479</v>
      </c>
      <c r="I2328" s="3"/>
    </row>
    <row r="2329" customFormat="false" ht="12.75" hidden="false" customHeight="false" outlineLevel="0" collapsed="false">
      <c r="A2329" s="1" t="s">
        <v>2529</v>
      </c>
      <c r="C2329" s="70" t="s">
        <v>2531</v>
      </c>
      <c r="D2329" s="70" t="s">
        <v>20</v>
      </c>
      <c r="E2329" s="72" t="n">
        <v>2.1</v>
      </c>
      <c r="F2329" s="73" t="n">
        <v>0.08</v>
      </c>
      <c r="G2329" s="74" t="s">
        <v>479</v>
      </c>
      <c r="H2329" s="30" t="s">
        <v>168</v>
      </c>
      <c r="I2329" s="31" t="n">
        <v>0.58</v>
      </c>
      <c r="J2329" s="30" t="s">
        <v>710</v>
      </c>
    </row>
    <row r="2330" customFormat="false" ht="12.75" hidden="false" customHeight="false" outlineLevel="0" collapsed="false">
      <c r="A2330" s="1" t="s">
        <v>2529</v>
      </c>
      <c r="C2330" s="70" t="s">
        <v>2532</v>
      </c>
      <c r="D2330" s="70" t="s">
        <v>49</v>
      </c>
      <c r="E2330" s="72" t="n">
        <v>2.2</v>
      </c>
      <c r="F2330" s="73" t="n">
        <v>0.28</v>
      </c>
      <c r="G2330" s="74" t="s">
        <v>479</v>
      </c>
      <c r="I2330" s="3"/>
    </row>
    <row r="2331" customFormat="false" ht="12.75" hidden="false" customHeight="false" outlineLevel="0" collapsed="false">
      <c r="A2331" s="1" t="s">
        <v>2533</v>
      </c>
      <c r="C2331" s="70" t="s">
        <v>2534</v>
      </c>
      <c r="D2331" s="70" t="s">
        <v>18</v>
      </c>
      <c r="E2331" s="72" t="n">
        <v>2.3</v>
      </c>
      <c r="F2331" s="73" t="n">
        <v>0.28</v>
      </c>
      <c r="G2331" s="74" t="s">
        <v>479</v>
      </c>
      <c r="H2331" s="30" t="s">
        <v>168</v>
      </c>
      <c r="I2331" s="31" t="n">
        <v>1.93</v>
      </c>
      <c r="J2331" s="30" t="s">
        <v>710</v>
      </c>
    </row>
    <row r="2332" customFormat="false" ht="12.75" hidden="false" customHeight="false" outlineLevel="0" collapsed="false">
      <c r="A2332" s="1" t="s">
        <v>2533</v>
      </c>
      <c r="C2332" s="70" t="s">
        <v>2535</v>
      </c>
      <c r="D2332" s="70" t="s">
        <v>22</v>
      </c>
      <c r="E2332" s="72" t="n">
        <v>2.5</v>
      </c>
      <c r="F2332" s="73" t="n">
        <v>0.28</v>
      </c>
      <c r="G2332" s="74" t="s">
        <v>479</v>
      </c>
      <c r="H2332" s="30" t="s">
        <v>168</v>
      </c>
      <c r="I2332" s="31" t="n">
        <v>1.93</v>
      </c>
      <c r="J2332" s="30" t="s">
        <v>710</v>
      </c>
    </row>
    <row r="2333" customFormat="false" ht="12.75" hidden="false" customHeight="false" outlineLevel="0" collapsed="false">
      <c r="A2333" s="1" t="s">
        <v>2533</v>
      </c>
      <c r="C2333" s="70" t="s">
        <v>2536</v>
      </c>
      <c r="D2333" s="70" t="s">
        <v>13</v>
      </c>
      <c r="E2333" s="72" t="n">
        <v>2.5</v>
      </c>
      <c r="F2333" s="73" t="n">
        <v>0.27</v>
      </c>
      <c r="G2333" s="74" t="s">
        <v>479</v>
      </c>
      <c r="I2333" s="3"/>
    </row>
    <row r="2334" customFormat="false" ht="12.75" hidden="false" customHeight="false" outlineLevel="0" collapsed="false">
      <c r="A2334" s="1" t="s">
        <v>2537</v>
      </c>
      <c r="B2334" s="1" t="s">
        <v>2538</v>
      </c>
      <c r="C2334" s="70" t="s">
        <v>2539</v>
      </c>
      <c r="D2334" s="19" t="s">
        <v>77</v>
      </c>
      <c r="E2334" s="72" t="n">
        <v>1.7</v>
      </c>
      <c r="F2334" s="73" t="n">
        <v>0.28</v>
      </c>
      <c r="G2334" s="74" t="s">
        <v>479</v>
      </c>
      <c r="H2334" s="30" t="s">
        <v>61</v>
      </c>
      <c r="I2334" s="31" t="n">
        <v>1.93</v>
      </c>
      <c r="J2334" s="30" t="n">
        <v>92022</v>
      </c>
    </row>
    <row r="2335" customFormat="false" ht="12.75" hidden="false" customHeight="false" outlineLevel="0" collapsed="false">
      <c r="A2335" s="1" t="s">
        <v>2537</v>
      </c>
      <c r="C2335" s="70" t="s">
        <v>2540</v>
      </c>
      <c r="D2335" s="70" t="s">
        <v>16</v>
      </c>
      <c r="E2335" s="72" t="n">
        <v>2.1</v>
      </c>
      <c r="F2335" s="73" t="n">
        <v>0.23</v>
      </c>
      <c r="G2335" s="74" t="s">
        <v>479</v>
      </c>
      <c r="H2335" s="30" t="s">
        <v>61</v>
      </c>
      <c r="I2335" s="31" t="n">
        <v>2.42</v>
      </c>
      <c r="J2335" s="30" t="s">
        <v>2459</v>
      </c>
    </row>
    <row r="2336" customFormat="false" ht="12.75" hidden="false" customHeight="false" outlineLevel="0" collapsed="false">
      <c r="A2336" s="1" t="s">
        <v>2537</v>
      </c>
      <c r="C2336" s="70" t="s">
        <v>2540</v>
      </c>
      <c r="D2336" s="70" t="s">
        <v>24</v>
      </c>
      <c r="E2336" s="72" t="n">
        <v>2.5</v>
      </c>
      <c r="F2336" s="73" t="n">
        <v>0.23</v>
      </c>
      <c r="G2336" s="74" t="s">
        <v>479</v>
      </c>
      <c r="H2336" s="30" t="s">
        <v>61</v>
      </c>
      <c r="I2336" s="31" t="n">
        <v>1.85</v>
      </c>
      <c r="J2336" s="30" t="s">
        <v>2459</v>
      </c>
    </row>
    <row r="2337" customFormat="false" ht="12.75" hidden="false" customHeight="false" outlineLevel="0" collapsed="false">
      <c r="A2337" s="1" t="s">
        <v>2537</v>
      </c>
      <c r="C2337" s="27" t="s">
        <v>2541</v>
      </c>
      <c r="D2337" s="27" t="s">
        <v>13</v>
      </c>
      <c r="E2337" s="28"/>
      <c r="F2337" s="29"/>
      <c r="G2337" s="27"/>
      <c r="H2337" s="30" t="s">
        <v>61</v>
      </c>
      <c r="I2337" s="31" t="n">
        <v>1.89</v>
      </c>
      <c r="J2337" s="30" t="s">
        <v>710</v>
      </c>
    </row>
    <row r="2338" customFormat="false" ht="12.75" hidden="false" customHeight="false" outlineLevel="0" collapsed="false">
      <c r="A2338" s="1" t="s">
        <v>2537</v>
      </c>
      <c r="C2338" s="27" t="s">
        <v>2542</v>
      </c>
      <c r="D2338" s="27" t="s">
        <v>507</v>
      </c>
      <c r="E2338" s="28"/>
      <c r="F2338" s="29"/>
      <c r="G2338" s="27"/>
      <c r="H2338" s="30" t="s">
        <v>61</v>
      </c>
      <c r="I2338" s="31" t="n">
        <v>1.49</v>
      </c>
      <c r="J2338" s="30" t="s">
        <v>2459</v>
      </c>
    </row>
    <row r="2339" customFormat="false" ht="12.75" hidden="false" customHeight="false" outlineLevel="0" collapsed="false">
      <c r="A2339" s="1" t="s">
        <v>2537</v>
      </c>
      <c r="C2339" s="27" t="s">
        <v>2543</v>
      </c>
      <c r="D2339" s="27" t="s">
        <v>88</v>
      </c>
      <c r="E2339" s="28"/>
      <c r="F2339" s="29"/>
      <c r="G2339" s="27"/>
      <c r="H2339" s="30" t="s">
        <v>61</v>
      </c>
      <c r="I2339" s="31" t="n">
        <v>1.85</v>
      </c>
      <c r="J2339" s="30" t="s">
        <v>2459</v>
      </c>
    </row>
    <row r="2340" customFormat="false" ht="12.75" hidden="false" customHeight="false" outlineLevel="0" collapsed="false">
      <c r="A2340" s="1" t="s">
        <v>2537</v>
      </c>
      <c r="C2340" s="27" t="s">
        <v>2544</v>
      </c>
      <c r="D2340" s="27" t="s">
        <v>79</v>
      </c>
      <c r="E2340" s="28"/>
      <c r="F2340" s="29"/>
      <c r="G2340" s="27"/>
      <c r="H2340" s="30" t="s">
        <v>61</v>
      </c>
      <c r="I2340" s="31" t="n">
        <v>1.93</v>
      </c>
      <c r="J2340" s="30" t="s">
        <v>2459</v>
      </c>
    </row>
    <row r="2341" customFormat="false" ht="12.75" hidden="false" customHeight="false" outlineLevel="0" collapsed="false">
      <c r="A2341" s="1" t="s">
        <v>2537</v>
      </c>
      <c r="C2341" s="27" t="s">
        <v>2545</v>
      </c>
      <c r="D2341" s="27" t="s">
        <v>13</v>
      </c>
      <c r="E2341" s="28"/>
      <c r="F2341" s="29"/>
      <c r="G2341" s="27"/>
      <c r="H2341" s="30" t="s">
        <v>168</v>
      </c>
      <c r="I2341" s="31" t="n">
        <v>4.63</v>
      </c>
      <c r="J2341" s="30" t="s">
        <v>710</v>
      </c>
    </row>
    <row r="2342" customFormat="false" ht="12.75" hidden="false" customHeight="false" outlineLevel="0" collapsed="false">
      <c r="A2342" s="1" t="s">
        <v>2537</v>
      </c>
      <c r="C2342" s="27" t="s">
        <v>2546</v>
      </c>
      <c r="D2342" s="27" t="s">
        <v>26</v>
      </c>
      <c r="E2342" s="28"/>
      <c r="F2342" s="29"/>
      <c r="G2342" s="27"/>
      <c r="H2342" s="30" t="s">
        <v>168</v>
      </c>
      <c r="I2342" s="31" t="n">
        <v>0.58</v>
      </c>
      <c r="J2342" s="30" t="s">
        <v>710</v>
      </c>
    </row>
    <row r="2343" customFormat="false" ht="12.75" hidden="false" customHeight="false" outlineLevel="0" collapsed="false">
      <c r="A2343" s="1" t="s">
        <v>2529</v>
      </c>
      <c r="C2343" s="27" t="s">
        <v>2547</v>
      </c>
      <c r="D2343" s="27" t="s">
        <v>13</v>
      </c>
      <c r="E2343" s="28"/>
      <c r="F2343" s="29"/>
      <c r="G2343" s="27"/>
      <c r="H2343" s="30" t="s">
        <v>168</v>
      </c>
      <c r="I2343" s="31" t="n">
        <v>0.58</v>
      </c>
      <c r="J2343" s="30" t="s">
        <v>710</v>
      </c>
    </row>
    <row r="2344" customFormat="false" ht="12.75" hidden="false" customHeight="false" outlineLevel="0" collapsed="false">
      <c r="A2344" s="1" t="s">
        <v>2529</v>
      </c>
      <c r="C2344" s="27" t="s">
        <v>2548</v>
      </c>
      <c r="D2344" s="27" t="s">
        <v>51</v>
      </c>
      <c r="E2344" s="28"/>
      <c r="F2344" s="29"/>
      <c r="G2344" s="27"/>
      <c r="H2344" s="30" t="s">
        <v>168</v>
      </c>
      <c r="I2344" s="31" t="n">
        <v>0.58</v>
      </c>
      <c r="J2344" s="30" t="s">
        <v>710</v>
      </c>
    </row>
    <row r="2345" customFormat="false" ht="12.75" hidden="false" customHeight="false" outlineLevel="0" collapsed="false">
      <c r="A2345" s="1" t="s">
        <v>2529</v>
      </c>
      <c r="C2345" s="27" t="s">
        <v>2549</v>
      </c>
      <c r="D2345" s="27" t="s">
        <v>13</v>
      </c>
      <c r="E2345" s="28"/>
      <c r="F2345" s="29"/>
      <c r="G2345" s="27"/>
      <c r="H2345" s="30" t="s">
        <v>168</v>
      </c>
      <c r="I2345" s="31" t="n">
        <v>1.84</v>
      </c>
      <c r="J2345" s="30" t="s">
        <v>710</v>
      </c>
    </row>
    <row r="2346" customFormat="false" ht="12.75" hidden="false" customHeight="false" outlineLevel="0" collapsed="false">
      <c r="A2346" s="1" t="s">
        <v>2537</v>
      </c>
      <c r="C2346" s="27" t="s">
        <v>2550</v>
      </c>
      <c r="D2346" s="27" t="s">
        <v>13</v>
      </c>
      <c r="E2346" s="28"/>
      <c r="F2346" s="29"/>
      <c r="G2346" s="27"/>
      <c r="H2346" s="30" t="s">
        <v>61</v>
      </c>
      <c r="I2346" s="31" t="n">
        <v>3.87</v>
      </c>
      <c r="J2346" s="30" t="s">
        <v>2459</v>
      </c>
    </row>
    <row r="2347" customFormat="false" ht="12.75" hidden="false" customHeight="false" outlineLevel="0" collapsed="false">
      <c r="A2347" s="1" t="s">
        <v>2537</v>
      </c>
      <c r="C2347" s="27" t="s">
        <v>2551</v>
      </c>
      <c r="D2347" s="27" t="s">
        <v>13</v>
      </c>
      <c r="E2347" s="28"/>
      <c r="F2347" s="29"/>
      <c r="G2347" s="27"/>
      <c r="H2347" s="30" t="s">
        <v>61</v>
      </c>
      <c r="I2347" s="31" t="n">
        <v>2.9</v>
      </c>
      <c r="J2347" s="30" t="s">
        <v>2459</v>
      </c>
    </row>
    <row r="2348" customFormat="false" ht="12.75" hidden="false" customHeight="false" outlineLevel="0" collapsed="false">
      <c r="A2348" s="1" t="s">
        <v>2537</v>
      </c>
      <c r="C2348" s="27" t="s">
        <v>2552</v>
      </c>
      <c r="D2348" s="27" t="s">
        <v>49</v>
      </c>
      <c r="E2348" s="28"/>
      <c r="F2348" s="29"/>
      <c r="G2348" s="27"/>
      <c r="H2348" s="30" t="s">
        <v>61</v>
      </c>
      <c r="I2348" s="31" t="n">
        <v>2.3</v>
      </c>
      <c r="J2348" s="30" t="s">
        <v>2459</v>
      </c>
    </row>
    <row r="2349" customFormat="false" ht="12.75" hidden="false" customHeight="false" outlineLevel="0" collapsed="false">
      <c r="A2349" s="1" t="s">
        <v>2537</v>
      </c>
      <c r="C2349" s="27" t="s">
        <v>2553</v>
      </c>
      <c r="D2349" s="27" t="s">
        <v>20</v>
      </c>
      <c r="E2349" s="28"/>
      <c r="F2349" s="29"/>
      <c r="G2349" s="27"/>
      <c r="H2349" s="30" t="s">
        <v>61</v>
      </c>
      <c r="I2349" s="31" t="n">
        <v>1.45</v>
      </c>
      <c r="J2349" s="30" t="s">
        <v>2459</v>
      </c>
    </row>
    <row r="2350" customFormat="false" ht="12.75" hidden="false" customHeight="false" outlineLevel="0" collapsed="false">
      <c r="A2350" s="1" t="s">
        <v>2537</v>
      </c>
      <c r="C2350" s="27" t="s">
        <v>2554</v>
      </c>
      <c r="D2350" s="27" t="s">
        <v>13</v>
      </c>
      <c r="E2350" s="28"/>
      <c r="F2350" s="29"/>
      <c r="G2350" s="27"/>
      <c r="H2350" s="30" t="s">
        <v>61</v>
      </c>
      <c r="I2350" s="31" t="n">
        <v>3.67</v>
      </c>
      <c r="J2350" s="30" t="s">
        <v>2459</v>
      </c>
    </row>
    <row r="2351" customFormat="false" ht="12.75" hidden="false" customHeight="false" outlineLevel="0" collapsed="false">
      <c r="A2351" s="1" t="s">
        <v>2529</v>
      </c>
      <c r="C2351" s="27" t="s">
        <v>2555</v>
      </c>
      <c r="D2351" s="27" t="s">
        <v>16</v>
      </c>
      <c r="E2351" s="28"/>
      <c r="F2351" s="29"/>
      <c r="G2351" s="27"/>
      <c r="H2351" s="30" t="s">
        <v>61</v>
      </c>
      <c r="I2351" s="31" t="n">
        <v>0.58</v>
      </c>
      <c r="J2351" s="30" t="s">
        <v>2459</v>
      </c>
    </row>
    <row r="2352" customFormat="false" ht="12.75" hidden="false" customHeight="false" outlineLevel="0" collapsed="false">
      <c r="A2352" s="1" t="s">
        <v>2533</v>
      </c>
      <c r="C2352" s="27" t="s">
        <v>2556</v>
      </c>
      <c r="D2352" s="27" t="s">
        <v>13</v>
      </c>
      <c r="E2352" s="28"/>
      <c r="F2352" s="29"/>
      <c r="G2352" s="27"/>
      <c r="H2352" s="30" t="s">
        <v>61</v>
      </c>
      <c r="I2352" s="31" t="n">
        <v>1.93</v>
      </c>
      <c r="J2352" s="30" t="s">
        <v>2459</v>
      </c>
    </row>
    <row r="2353" customFormat="false" ht="12.75" hidden="false" customHeight="false" outlineLevel="0" collapsed="false">
      <c r="C2353" s="27" t="s">
        <v>2557</v>
      </c>
      <c r="D2353" s="27"/>
      <c r="E2353" s="28"/>
      <c r="F2353" s="29"/>
      <c r="G2353" s="27"/>
      <c r="H2353" s="30" t="s">
        <v>61</v>
      </c>
      <c r="I2353" s="31" t="n">
        <v>2.9</v>
      </c>
      <c r="J2353" s="30" t="s">
        <v>2459</v>
      </c>
    </row>
    <row r="2354" customFormat="false" ht="12.75" hidden="false" customHeight="false" outlineLevel="0" collapsed="false">
      <c r="A2354" s="18"/>
      <c r="C2354" s="27" t="s">
        <v>2558</v>
      </c>
      <c r="D2354" s="27" t="s">
        <v>49</v>
      </c>
      <c r="E2354" s="28"/>
      <c r="F2354" s="29"/>
      <c r="G2354" s="27"/>
      <c r="H2354" s="30" t="s">
        <v>168</v>
      </c>
      <c r="I2354" s="31" t="n">
        <v>0.68</v>
      </c>
      <c r="J2354" s="30" t="s">
        <v>2459</v>
      </c>
    </row>
    <row r="2355" customFormat="false" ht="12.75" hidden="false" customHeight="false" outlineLevel="0" collapsed="false">
      <c r="A2355" s="1" t="s">
        <v>2559</v>
      </c>
      <c r="C2355" s="27" t="s">
        <v>2560</v>
      </c>
      <c r="D2355" s="27" t="s">
        <v>18</v>
      </c>
      <c r="E2355" s="28"/>
      <c r="F2355" s="29"/>
      <c r="G2355" s="27"/>
      <c r="H2355" s="30" t="s">
        <v>168</v>
      </c>
      <c r="I2355" s="31" t="n">
        <v>1.93</v>
      </c>
      <c r="J2355" s="30" t="s">
        <v>2459</v>
      </c>
    </row>
    <row r="2356" customFormat="false" ht="12.75" hidden="false" customHeight="false" outlineLevel="0" collapsed="false">
      <c r="A2356" s="1" t="s">
        <v>2559</v>
      </c>
      <c r="C2356" s="27" t="s">
        <v>2561</v>
      </c>
      <c r="D2356" s="27" t="s">
        <v>390</v>
      </c>
      <c r="E2356" s="28"/>
      <c r="F2356" s="29"/>
      <c r="G2356" s="27"/>
      <c r="H2356" s="30" t="s">
        <v>168</v>
      </c>
      <c r="I2356" s="31" t="n">
        <v>0.68</v>
      </c>
      <c r="J2356" s="30" t="s">
        <v>2459</v>
      </c>
    </row>
    <row r="2357" customFormat="false" ht="12.75" hidden="false" customHeight="false" outlineLevel="0" collapsed="false">
      <c r="A2357" s="1" t="s">
        <v>2562</v>
      </c>
    </row>
    <row r="2358" customFormat="false" ht="18" hidden="false" customHeight="false" outlineLevel="0" collapsed="false">
      <c r="A2358" s="1" t="s">
        <v>2562</v>
      </c>
      <c r="C2358" s="15" t="s">
        <v>2563</v>
      </c>
      <c r="D2358" s="45" t="s">
        <v>1</v>
      </c>
      <c r="I2358" s="3"/>
    </row>
    <row r="2359" customFormat="false" ht="12.75" hidden="false" customHeight="false" outlineLevel="0" collapsed="false">
      <c r="A2359" s="1" t="s">
        <v>2562</v>
      </c>
      <c r="C2359" s="27" t="s">
        <v>2564</v>
      </c>
      <c r="D2359" s="27" t="s">
        <v>13</v>
      </c>
      <c r="E2359" s="28"/>
      <c r="F2359" s="29"/>
      <c r="G2359" s="27"/>
      <c r="H2359" s="30" t="s">
        <v>61</v>
      </c>
      <c r="I2359" s="31" t="n">
        <v>6.65</v>
      </c>
      <c r="J2359" s="30" t="s">
        <v>64</v>
      </c>
    </row>
    <row r="2360" customFormat="false" ht="12.75" hidden="false" customHeight="false" outlineLevel="0" collapsed="false">
      <c r="A2360" s="1" t="s">
        <v>2562</v>
      </c>
      <c r="C2360" s="27" t="s">
        <v>2565</v>
      </c>
      <c r="D2360" s="27" t="s">
        <v>13</v>
      </c>
      <c r="E2360" s="28"/>
      <c r="F2360" s="29"/>
      <c r="G2360" s="27"/>
      <c r="H2360" s="30" t="s">
        <v>61</v>
      </c>
      <c r="I2360" s="31" t="n">
        <v>4.36</v>
      </c>
      <c r="J2360" s="30" t="s">
        <v>64</v>
      </c>
    </row>
    <row r="2361" customFormat="false" ht="12.75" hidden="false" customHeight="false" outlineLevel="0" collapsed="false">
      <c r="C2361" s="27" t="s">
        <v>2566</v>
      </c>
      <c r="D2361" s="27" t="s">
        <v>2319</v>
      </c>
      <c r="E2361" s="28"/>
      <c r="F2361" s="29"/>
      <c r="G2361" s="27"/>
      <c r="H2361" s="30" t="s">
        <v>61</v>
      </c>
      <c r="I2361" s="31" t="n">
        <v>4.4</v>
      </c>
      <c r="J2361" s="30" t="s">
        <v>64</v>
      </c>
    </row>
    <row r="2362" customFormat="false" ht="12.75" hidden="false" customHeight="false" outlineLevel="0" collapsed="false">
      <c r="A2362" s="18"/>
      <c r="C2362" s="27" t="s">
        <v>2567</v>
      </c>
      <c r="D2362" s="27" t="s">
        <v>13</v>
      </c>
      <c r="E2362" s="28"/>
      <c r="F2362" s="29"/>
      <c r="G2362" s="27"/>
      <c r="H2362" s="30" t="s">
        <v>61</v>
      </c>
      <c r="I2362" s="31" t="n">
        <v>2.95</v>
      </c>
      <c r="J2362" s="30" t="s">
        <v>64</v>
      </c>
    </row>
    <row r="2363" customFormat="false" ht="12.75" hidden="false" customHeight="false" outlineLevel="0" collapsed="false">
      <c r="A2363" s="1" t="s">
        <v>2568</v>
      </c>
      <c r="C2363" s="27" t="s">
        <v>2569</v>
      </c>
      <c r="D2363" s="27" t="s">
        <v>79</v>
      </c>
      <c r="E2363" s="28"/>
      <c r="F2363" s="29"/>
      <c r="G2363" s="27"/>
      <c r="H2363" s="30" t="s">
        <v>61</v>
      </c>
      <c r="I2363" s="31" t="n">
        <v>2.29</v>
      </c>
      <c r="J2363" s="30" t="s">
        <v>64</v>
      </c>
    </row>
    <row r="2364" customFormat="false" ht="12.75" hidden="false" customHeight="false" outlineLevel="0" collapsed="false">
      <c r="A2364" s="1" t="s">
        <v>2568</v>
      </c>
      <c r="C2364" s="27" t="s">
        <v>2570</v>
      </c>
      <c r="D2364" s="27" t="s">
        <v>88</v>
      </c>
      <c r="E2364" s="28"/>
      <c r="F2364" s="29"/>
      <c r="G2364" s="27"/>
      <c r="H2364" s="30" t="s">
        <v>168</v>
      </c>
      <c r="I2364" s="31" t="n">
        <v>2.95</v>
      </c>
      <c r="J2364" s="30" t="s">
        <v>64</v>
      </c>
    </row>
    <row r="2365" customFormat="false" ht="12.75" hidden="false" customHeight="false" outlineLevel="0" collapsed="false">
      <c r="A2365" s="1" t="s">
        <v>2568</v>
      </c>
      <c r="I2365" s="3"/>
    </row>
    <row r="2366" customFormat="false" ht="18" hidden="false" customHeight="false" outlineLevel="0" collapsed="false">
      <c r="A2366" s="1" t="s">
        <v>2568</v>
      </c>
      <c r="C2366" s="15" t="s">
        <v>2571</v>
      </c>
      <c r="D2366" s="45" t="s">
        <v>1</v>
      </c>
      <c r="I2366" s="3"/>
    </row>
    <row r="2367" customFormat="false" ht="12.75" hidden="false" customHeight="false" outlineLevel="0" collapsed="false">
      <c r="A2367" s="1" t="s">
        <v>2568</v>
      </c>
      <c r="C2367" s="27" t="s">
        <v>2572</v>
      </c>
      <c r="D2367" s="27" t="s">
        <v>77</v>
      </c>
      <c r="E2367" s="28"/>
      <c r="F2367" s="29"/>
      <c r="G2367" s="27"/>
      <c r="H2367" s="30" t="s">
        <v>61</v>
      </c>
      <c r="I2367" s="31" t="n">
        <v>1.15</v>
      </c>
      <c r="J2367" s="30" t="s">
        <v>64</v>
      </c>
    </row>
    <row r="2368" customFormat="false" ht="12.75" hidden="false" customHeight="false" outlineLevel="0" collapsed="false">
      <c r="A2368" s="1" t="s">
        <v>2568</v>
      </c>
      <c r="C2368" s="27" t="s">
        <v>2573</v>
      </c>
      <c r="D2368" s="27" t="s">
        <v>13</v>
      </c>
      <c r="E2368" s="28"/>
      <c r="F2368" s="29"/>
      <c r="G2368" s="27"/>
      <c r="H2368" s="30" t="s">
        <v>61</v>
      </c>
      <c r="I2368" s="31" t="n">
        <v>2.19</v>
      </c>
      <c r="J2368" s="30" t="s">
        <v>64</v>
      </c>
    </row>
    <row r="2369" customFormat="false" ht="12.75" hidden="false" customHeight="false" outlineLevel="0" collapsed="false">
      <c r="A2369" s="1" t="s">
        <v>2568</v>
      </c>
      <c r="C2369" s="27" t="s">
        <v>2574</v>
      </c>
      <c r="D2369" s="27" t="s">
        <v>13</v>
      </c>
      <c r="E2369" s="28"/>
      <c r="F2369" s="29"/>
      <c r="G2369" s="27"/>
      <c r="H2369" s="30" t="s">
        <v>61</v>
      </c>
      <c r="I2369" s="31" t="n">
        <v>2.29</v>
      </c>
      <c r="J2369" s="30" t="s">
        <v>64</v>
      </c>
    </row>
    <row r="2370" customFormat="false" ht="12.75" hidden="false" customHeight="false" outlineLevel="0" collapsed="false">
      <c r="A2370" s="1" t="s">
        <v>2568</v>
      </c>
      <c r="C2370" s="27" t="s">
        <v>2575</v>
      </c>
      <c r="D2370" s="27" t="s">
        <v>507</v>
      </c>
      <c r="E2370" s="28"/>
      <c r="F2370" s="29"/>
      <c r="G2370" s="27"/>
      <c r="H2370" s="30" t="s">
        <v>61</v>
      </c>
      <c r="I2370" s="31" t="n">
        <v>1.19</v>
      </c>
      <c r="J2370" s="30" t="s">
        <v>64</v>
      </c>
    </row>
    <row r="2371" customFormat="false" ht="12.75" hidden="false" customHeight="false" outlineLevel="0" collapsed="false">
      <c r="A2371" s="1" t="s">
        <v>2568</v>
      </c>
      <c r="C2371" s="27" t="s">
        <v>2576</v>
      </c>
      <c r="D2371" s="27" t="s">
        <v>88</v>
      </c>
      <c r="E2371" s="28"/>
      <c r="F2371" s="29"/>
      <c r="G2371" s="27"/>
      <c r="H2371" s="30" t="s">
        <v>61</v>
      </c>
      <c r="I2371" s="31" t="n">
        <v>1.15</v>
      </c>
      <c r="J2371" s="30" t="s">
        <v>64</v>
      </c>
    </row>
    <row r="2372" customFormat="false" ht="12.75" hidden="false" customHeight="false" outlineLevel="0" collapsed="false">
      <c r="A2372" s="1" t="s">
        <v>2568</v>
      </c>
      <c r="C2372" s="27" t="s">
        <v>2577</v>
      </c>
      <c r="D2372" s="27" t="s">
        <v>79</v>
      </c>
      <c r="E2372" s="28"/>
      <c r="F2372" s="29"/>
      <c r="G2372" s="27"/>
      <c r="H2372" s="30" t="s">
        <v>61</v>
      </c>
      <c r="I2372" s="31" t="n">
        <v>1.19</v>
      </c>
      <c r="J2372" s="30" t="s">
        <v>64</v>
      </c>
    </row>
    <row r="2373" customFormat="false" ht="12.75" hidden="false" customHeight="false" outlineLevel="0" collapsed="false">
      <c r="A2373" s="1" t="s">
        <v>2568</v>
      </c>
      <c r="C2373" s="27" t="s">
        <v>2578</v>
      </c>
      <c r="D2373" s="27" t="s">
        <v>13</v>
      </c>
      <c r="E2373" s="28"/>
      <c r="F2373" s="29"/>
      <c r="G2373" s="27"/>
      <c r="H2373" s="30" t="s">
        <v>61</v>
      </c>
      <c r="I2373" s="31" t="n">
        <v>0.94</v>
      </c>
      <c r="J2373" s="30" t="s">
        <v>64</v>
      </c>
    </row>
    <row r="2374" customFormat="false" ht="12.75" hidden="false" customHeight="false" outlineLevel="0" collapsed="false">
      <c r="A2374" s="1" t="s">
        <v>2568</v>
      </c>
      <c r="C2374" s="27" t="s">
        <v>2579</v>
      </c>
      <c r="D2374" s="27" t="s">
        <v>20</v>
      </c>
      <c r="E2374" s="28"/>
      <c r="F2374" s="29"/>
      <c r="G2374" s="27"/>
      <c r="H2374" s="30" t="s">
        <v>61</v>
      </c>
      <c r="I2374" s="31" t="n">
        <v>0.95</v>
      </c>
      <c r="J2374" s="30" t="s">
        <v>64</v>
      </c>
    </row>
    <row r="2375" customFormat="false" ht="12.75" hidden="false" customHeight="false" outlineLevel="0" collapsed="false">
      <c r="A2375" s="1" t="s">
        <v>2568</v>
      </c>
      <c r="C2375" s="27" t="s">
        <v>2580</v>
      </c>
      <c r="D2375" s="27" t="s">
        <v>13</v>
      </c>
      <c r="E2375" s="28"/>
      <c r="F2375" s="29"/>
      <c r="G2375" s="27"/>
      <c r="H2375" s="30" t="s">
        <v>61</v>
      </c>
      <c r="I2375" s="31" t="n">
        <v>1.99</v>
      </c>
      <c r="J2375" s="30" t="s">
        <v>64</v>
      </c>
    </row>
    <row r="2376" customFormat="false" ht="12.75" hidden="false" customHeight="false" outlineLevel="0" collapsed="false">
      <c r="A2376" s="1" t="s">
        <v>2568</v>
      </c>
      <c r="C2376" s="27" t="s">
        <v>2581</v>
      </c>
      <c r="D2376" s="27" t="s">
        <v>13</v>
      </c>
      <c r="E2376" s="28"/>
      <c r="F2376" s="29"/>
      <c r="G2376" s="27"/>
      <c r="H2376" s="30" t="s">
        <v>61</v>
      </c>
      <c r="I2376" s="31" t="n">
        <v>3.29</v>
      </c>
      <c r="J2376" s="30" t="s">
        <v>64</v>
      </c>
    </row>
    <row r="2377" customFormat="false" ht="12.75" hidden="false" customHeight="false" outlineLevel="0" collapsed="false">
      <c r="A2377" s="1" t="s">
        <v>2571</v>
      </c>
      <c r="C2377" s="27" t="s">
        <v>2582</v>
      </c>
      <c r="D2377" s="27" t="s">
        <v>13</v>
      </c>
      <c r="E2377" s="28"/>
      <c r="F2377" s="29"/>
      <c r="G2377" s="27"/>
      <c r="H2377" s="30" t="s">
        <v>61</v>
      </c>
      <c r="I2377" s="31" t="n">
        <v>2.19</v>
      </c>
      <c r="J2377" s="30" t="s">
        <v>64</v>
      </c>
    </row>
    <row r="2378" customFormat="false" ht="12.75" hidden="false" customHeight="false" outlineLevel="0" collapsed="false">
      <c r="A2378" s="1" t="s">
        <v>2571</v>
      </c>
      <c r="C2378" s="27" t="s">
        <v>2583</v>
      </c>
      <c r="D2378" s="27" t="s">
        <v>49</v>
      </c>
      <c r="E2378" s="28"/>
      <c r="F2378" s="29"/>
      <c r="G2378" s="27"/>
      <c r="H2378" s="30" t="s">
        <v>168</v>
      </c>
      <c r="I2378" s="31" t="n">
        <v>0.95</v>
      </c>
      <c r="J2378" s="30" t="s">
        <v>64</v>
      </c>
    </row>
    <row r="2379" customFormat="false" ht="12.75" hidden="false" customHeight="false" outlineLevel="0" collapsed="false">
      <c r="A2379" s="1" t="s">
        <v>2571</v>
      </c>
      <c r="C2379" s="27" t="s">
        <v>2584</v>
      </c>
      <c r="D2379" s="27" t="s">
        <v>13</v>
      </c>
      <c r="E2379" s="28"/>
      <c r="F2379" s="29"/>
      <c r="G2379" s="27"/>
      <c r="H2379" s="30" t="s">
        <v>168</v>
      </c>
      <c r="I2379" s="31" t="n">
        <v>1.99</v>
      </c>
      <c r="J2379" s="30" t="s">
        <v>64</v>
      </c>
    </row>
    <row r="2380" customFormat="false" ht="12.75" hidden="false" customHeight="false" outlineLevel="0" collapsed="false">
      <c r="A2380" s="1" t="s">
        <v>2571</v>
      </c>
      <c r="C2380" s="27" t="s">
        <v>2585</v>
      </c>
      <c r="D2380" s="27" t="s">
        <v>13</v>
      </c>
      <c r="E2380" s="28"/>
      <c r="F2380" s="29"/>
      <c r="G2380" s="27"/>
      <c r="H2380" s="30" t="s">
        <v>168</v>
      </c>
      <c r="I2380" s="31" t="n">
        <v>1.69</v>
      </c>
      <c r="J2380" s="30" t="s">
        <v>64</v>
      </c>
    </row>
    <row r="2381" customFormat="false" ht="12.75" hidden="false" customHeight="false" outlineLevel="0" collapsed="false">
      <c r="A2381" s="1" t="s">
        <v>2571</v>
      </c>
      <c r="C2381" s="27" t="s">
        <v>2586</v>
      </c>
      <c r="D2381" s="27" t="s">
        <v>49</v>
      </c>
      <c r="E2381" s="28"/>
      <c r="F2381" s="29"/>
      <c r="G2381" s="27"/>
      <c r="H2381" s="30" t="s">
        <v>61</v>
      </c>
      <c r="I2381" s="31" t="n">
        <v>0.69</v>
      </c>
      <c r="J2381" s="30" t="s">
        <v>64</v>
      </c>
    </row>
    <row r="2382" customFormat="false" ht="12.75" hidden="false" customHeight="false" outlineLevel="0" collapsed="false">
      <c r="A2382" s="1" t="s">
        <v>2571</v>
      </c>
      <c r="C2382" s="27" t="s">
        <v>2587</v>
      </c>
      <c r="D2382" s="27" t="s">
        <v>13</v>
      </c>
      <c r="E2382" s="28"/>
      <c r="F2382" s="29"/>
      <c r="G2382" s="27"/>
      <c r="H2382" s="30" t="s">
        <v>61</v>
      </c>
      <c r="I2382" s="31" t="n">
        <v>1.39</v>
      </c>
      <c r="J2382" s="30" t="s">
        <v>64</v>
      </c>
    </row>
    <row r="2383" customFormat="false" ht="12.75" hidden="false" customHeight="false" outlineLevel="0" collapsed="false">
      <c r="A2383" s="1" t="s">
        <v>2571</v>
      </c>
      <c r="C2383" s="27" t="s">
        <v>2588</v>
      </c>
      <c r="D2383" s="27" t="s">
        <v>13</v>
      </c>
      <c r="E2383" s="28"/>
      <c r="F2383" s="29"/>
      <c r="G2383" s="27"/>
      <c r="H2383" s="30" t="s">
        <v>61</v>
      </c>
      <c r="I2383" s="31" t="n">
        <v>0.89</v>
      </c>
      <c r="J2383" s="30" t="s">
        <v>64</v>
      </c>
    </row>
    <row r="2384" customFormat="false" ht="12.75" hidden="false" customHeight="false" outlineLevel="0" collapsed="false">
      <c r="C2384" s="27" t="s">
        <v>2589</v>
      </c>
      <c r="D2384" s="27" t="s">
        <v>16</v>
      </c>
      <c r="E2384" s="28"/>
      <c r="F2384" s="29"/>
      <c r="G2384" s="27"/>
      <c r="H2384" s="30" t="s">
        <v>61</v>
      </c>
      <c r="I2384" s="31" t="n">
        <v>0.69</v>
      </c>
      <c r="J2384" s="30" t="s">
        <v>64</v>
      </c>
    </row>
    <row r="2385" customFormat="false" ht="12.75" hidden="false" customHeight="false" outlineLevel="0" collapsed="false">
      <c r="C2385" s="27" t="s">
        <v>2590</v>
      </c>
      <c r="D2385" s="27" t="s">
        <v>20</v>
      </c>
      <c r="E2385" s="28"/>
      <c r="F2385" s="29"/>
      <c r="G2385" s="27"/>
      <c r="H2385" s="30" t="s">
        <v>61</v>
      </c>
      <c r="I2385" s="31" t="n">
        <v>0.69</v>
      </c>
      <c r="J2385" s="30" t="s">
        <v>64</v>
      </c>
    </row>
    <row r="2386" customFormat="false" ht="12.75" hidden="false" customHeight="false" outlineLevel="0" collapsed="false">
      <c r="A2386" s="1" t="s">
        <v>2591</v>
      </c>
      <c r="C2386" s="27" t="s">
        <v>2592</v>
      </c>
      <c r="D2386" s="27" t="s">
        <v>583</v>
      </c>
      <c r="E2386" s="28"/>
      <c r="F2386" s="29"/>
      <c r="G2386" s="27"/>
      <c r="H2386" s="30" t="s">
        <v>61</v>
      </c>
      <c r="I2386" s="31" t="n">
        <v>0.99</v>
      </c>
      <c r="J2386" s="30" t="s">
        <v>64</v>
      </c>
    </row>
    <row r="2387" customFormat="false" ht="12.75" hidden="false" customHeight="false" outlineLevel="0" collapsed="false">
      <c r="A2387" s="1" t="s">
        <v>2591</v>
      </c>
      <c r="C2387" s="27" t="s">
        <v>2585</v>
      </c>
      <c r="D2387" s="27" t="s">
        <v>13</v>
      </c>
      <c r="E2387" s="28"/>
      <c r="F2387" s="29"/>
      <c r="G2387" s="27"/>
      <c r="H2387" s="30" t="s">
        <v>61</v>
      </c>
      <c r="I2387" s="31" t="n">
        <v>0.89</v>
      </c>
      <c r="J2387" s="30" t="s">
        <v>64</v>
      </c>
    </row>
    <row r="2388" customFormat="false" ht="12.75" hidden="false" customHeight="false" outlineLevel="0" collapsed="false">
      <c r="A2388" s="1" t="s">
        <v>2591</v>
      </c>
    </row>
    <row r="2389" customFormat="false" ht="18" hidden="false" customHeight="false" outlineLevel="0" collapsed="false">
      <c r="A2389" s="1" t="s">
        <v>2591</v>
      </c>
      <c r="C2389" s="52" t="s">
        <v>2593</v>
      </c>
      <c r="D2389" s="11" t="s">
        <v>1</v>
      </c>
      <c r="I2389" s="3"/>
    </row>
    <row r="2390" customFormat="false" ht="12.75" hidden="false" customHeight="false" outlineLevel="0" collapsed="false">
      <c r="A2390" s="1" t="s">
        <v>2591</v>
      </c>
      <c r="C2390" s="27" t="s">
        <v>2594</v>
      </c>
      <c r="D2390" s="27" t="s">
        <v>13</v>
      </c>
      <c r="E2390" s="27"/>
      <c r="F2390" s="31"/>
      <c r="G2390" s="27"/>
      <c r="H2390" s="30" t="s">
        <v>61</v>
      </c>
      <c r="I2390" s="31" t="n">
        <v>0.1</v>
      </c>
      <c r="J2390" s="30" t="s">
        <v>64</v>
      </c>
    </row>
    <row r="2391" customFormat="false" ht="12.75" hidden="false" customHeight="false" outlineLevel="0" collapsed="false">
      <c r="A2391" s="1" t="s">
        <v>2591</v>
      </c>
      <c r="C2391" s="27" t="s">
        <v>2595</v>
      </c>
      <c r="D2391" s="27" t="s">
        <v>88</v>
      </c>
      <c r="E2391" s="27"/>
      <c r="F2391" s="31"/>
      <c r="G2391" s="27"/>
      <c r="H2391" s="30" t="s">
        <v>61</v>
      </c>
      <c r="I2391" s="31" t="n">
        <v>0.01</v>
      </c>
      <c r="J2391" s="30" t="s">
        <v>64</v>
      </c>
    </row>
    <row r="2392" customFormat="false" ht="12.75" hidden="false" customHeight="false" outlineLevel="0" collapsed="false">
      <c r="A2392" s="1" t="s">
        <v>2591</v>
      </c>
      <c r="C2392" s="27" t="s">
        <v>2596</v>
      </c>
      <c r="D2392" s="27" t="s">
        <v>13</v>
      </c>
      <c r="E2392" s="27"/>
      <c r="F2392" s="31"/>
      <c r="G2392" s="27"/>
      <c r="H2392" s="30" t="s">
        <v>61</v>
      </c>
      <c r="I2392" s="31" t="n">
        <v>0.05</v>
      </c>
      <c r="J2392" s="30" t="s">
        <v>64</v>
      </c>
    </row>
    <row r="2393" customFormat="false" ht="12.75" hidden="false" customHeight="false" outlineLevel="0" collapsed="false">
      <c r="A2393" s="1" t="s">
        <v>2591</v>
      </c>
      <c r="C2393" s="27" t="s">
        <v>2597</v>
      </c>
      <c r="D2393" s="27" t="s">
        <v>13</v>
      </c>
      <c r="E2393" s="27"/>
      <c r="F2393" s="31"/>
      <c r="G2393" s="27"/>
      <c r="H2393" s="30" t="s">
        <v>61</v>
      </c>
      <c r="I2393" s="31" t="n">
        <v>0.02</v>
      </c>
      <c r="J2393" s="30" t="s">
        <v>64</v>
      </c>
    </row>
    <row r="2394" customFormat="false" ht="12.75" hidden="false" customHeight="false" outlineLevel="0" collapsed="false">
      <c r="A2394" s="1" t="s">
        <v>2591</v>
      </c>
      <c r="C2394" s="27" t="s">
        <v>2598</v>
      </c>
      <c r="D2394" s="27" t="s">
        <v>13</v>
      </c>
      <c r="E2394" s="27"/>
      <c r="F2394" s="31"/>
      <c r="G2394" s="27"/>
      <c r="H2394" s="30" t="s">
        <v>61</v>
      </c>
      <c r="I2394" s="31" t="n">
        <v>0.04</v>
      </c>
      <c r="J2394" s="30" t="s">
        <v>64</v>
      </c>
    </row>
    <row r="2395" customFormat="false" ht="12.75" hidden="false" customHeight="false" outlineLevel="0" collapsed="false">
      <c r="A2395" s="1" t="s">
        <v>2591</v>
      </c>
      <c r="C2395" s="27" t="s">
        <v>2599</v>
      </c>
      <c r="D2395" s="27" t="s">
        <v>13</v>
      </c>
      <c r="E2395" s="27"/>
      <c r="F2395" s="31"/>
      <c r="G2395" s="27"/>
      <c r="H2395" s="30" t="s">
        <v>61</v>
      </c>
      <c r="I2395" s="31" t="n">
        <v>0.06</v>
      </c>
      <c r="J2395" s="30" t="s">
        <v>64</v>
      </c>
    </row>
    <row r="2396" customFormat="false" ht="12.75" hidden="false" customHeight="false" outlineLevel="0" collapsed="false">
      <c r="A2396" s="1" t="s">
        <v>2591</v>
      </c>
      <c r="C2396" s="27" t="s">
        <v>2600</v>
      </c>
      <c r="D2396" s="27" t="s">
        <v>13</v>
      </c>
      <c r="E2396" s="27"/>
      <c r="F2396" s="31"/>
      <c r="G2396" s="27"/>
      <c r="H2396" s="30" t="s">
        <v>61</v>
      </c>
      <c r="I2396" s="31" t="n">
        <v>0.03</v>
      </c>
      <c r="J2396" s="30" t="s">
        <v>64</v>
      </c>
    </row>
    <row r="2397" customFormat="false" ht="12.75" hidden="false" customHeight="false" outlineLevel="0" collapsed="false">
      <c r="A2397" s="1" t="s">
        <v>2591</v>
      </c>
      <c r="C2397" s="27" t="s">
        <v>2601</v>
      </c>
      <c r="D2397" s="27" t="s">
        <v>24</v>
      </c>
      <c r="E2397" s="27"/>
      <c r="F2397" s="31"/>
      <c r="G2397" s="27"/>
      <c r="H2397" s="30" t="s">
        <v>61</v>
      </c>
      <c r="I2397" s="31" t="n">
        <v>0.01</v>
      </c>
      <c r="J2397" s="30" t="s">
        <v>64</v>
      </c>
    </row>
    <row r="2398" customFormat="false" ht="12.75" hidden="false" customHeight="false" outlineLevel="0" collapsed="false">
      <c r="A2398" s="1" t="s">
        <v>2591</v>
      </c>
      <c r="C2398" s="27" t="s">
        <v>2602</v>
      </c>
      <c r="D2398" s="27" t="s">
        <v>13</v>
      </c>
      <c r="E2398" s="27"/>
      <c r="F2398" s="31"/>
      <c r="G2398" s="27"/>
      <c r="H2398" s="30" t="s">
        <v>61</v>
      </c>
      <c r="I2398" s="31" t="n">
        <v>0.18</v>
      </c>
      <c r="J2398" s="30" t="s">
        <v>64</v>
      </c>
    </row>
    <row r="2399" customFormat="false" ht="12.75" hidden="false" customHeight="false" outlineLevel="0" collapsed="false">
      <c r="A2399" s="1" t="s">
        <v>2591</v>
      </c>
      <c r="C2399" s="27" t="s">
        <v>2603</v>
      </c>
      <c r="D2399" s="27" t="s">
        <v>13</v>
      </c>
      <c r="E2399" s="27"/>
      <c r="F2399" s="31"/>
      <c r="G2399" s="27"/>
      <c r="H2399" s="30" t="s">
        <v>61</v>
      </c>
      <c r="I2399" s="31" t="n">
        <v>0.03</v>
      </c>
      <c r="J2399" s="30" t="s">
        <v>64</v>
      </c>
    </row>
    <row r="2400" customFormat="false" ht="12.75" hidden="false" customHeight="false" outlineLevel="0" collapsed="false">
      <c r="A2400" s="1" t="s">
        <v>2591</v>
      </c>
      <c r="C2400" s="27" t="s">
        <v>2604</v>
      </c>
      <c r="D2400" s="27" t="s">
        <v>13</v>
      </c>
      <c r="E2400" s="27"/>
      <c r="F2400" s="31"/>
      <c r="G2400" s="27"/>
      <c r="H2400" s="30" t="s">
        <v>61</v>
      </c>
      <c r="I2400" s="31" t="n">
        <v>0.05</v>
      </c>
      <c r="J2400" s="30" t="s">
        <v>64</v>
      </c>
    </row>
    <row r="2401" customFormat="false" ht="12.75" hidden="false" customHeight="false" outlineLevel="0" collapsed="false">
      <c r="A2401" s="1" t="s">
        <v>2591</v>
      </c>
      <c r="C2401" s="27" t="s">
        <v>2605</v>
      </c>
      <c r="D2401" s="27" t="s">
        <v>49</v>
      </c>
      <c r="E2401" s="27"/>
      <c r="F2401" s="31"/>
      <c r="G2401" s="27"/>
      <c r="H2401" s="30" t="s">
        <v>168</v>
      </c>
      <c r="I2401" s="31" t="n">
        <v>0.01</v>
      </c>
      <c r="J2401" s="30" t="s">
        <v>64</v>
      </c>
    </row>
    <row r="2402" customFormat="false" ht="12.75" hidden="false" customHeight="false" outlineLevel="0" collapsed="false">
      <c r="A2402" s="1" t="s">
        <v>2591</v>
      </c>
      <c r="C2402" s="27" t="s">
        <v>2606</v>
      </c>
      <c r="D2402" s="27" t="s">
        <v>49</v>
      </c>
      <c r="E2402" s="27"/>
      <c r="F2402" s="31"/>
      <c r="G2402" s="27"/>
      <c r="H2402" s="30" t="s">
        <v>168</v>
      </c>
      <c r="I2402" s="31" t="n">
        <v>0.01</v>
      </c>
      <c r="J2402" s="30" t="s">
        <v>64</v>
      </c>
    </row>
    <row r="2403" customFormat="false" ht="12.75" hidden="false" customHeight="false" outlineLevel="0" collapsed="false">
      <c r="A2403" s="1" t="s">
        <v>2591</v>
      </c>
      <c r="C2403" s="27" t="s">
        <v>2607</v>
      </c>
      <c r="D2403" s="27" t="s">
        <v>49</v>
      </c>
      <c r="E2403" s="27"/>
      <c r="F2403" s="31"/>
      <c r="G2403" s="27"/>
      <c r="H2403" s="30" t="s">
        <v>168</v>
      </c>
      <c r="I2403" s="31" t="n">
        <v>0.01</v>
      </c>
      <c r="J2403" s="30" t="s">
        <v>64</v>
      </c>
    </row>
    <row r="2404" customFormat="false" ht="12.75" hidden="false" customHeight="false" outlineLevel="0" collapsed="false">
      <c r="A2404" s="1" t="s">
        <v>2591</v>
      </c>
      <c r="C2404" s="27" t="s">
        <v>2608</v>
      </c>
      <c r="D2404" s="27" t="s">
        <v>88</v>
      </c>
      <c r="E2404" s="27"/>
      <c r="F2404" s="31"/>
      <c r="G2404" s="27"/>
      <c r="H2404" s="30" t="s">
        <v>168</v>
      </c>
      <c r="I2404" s="31" t="n">
        <v>0.01</v>
      </c>
      <c r="J2404" s="30" t="s">
        <v>64</v>
      </c>
    </row>
    <row r="2405" customFormat="false" ht="12.75" hidden="false" customHeight="false" outlineLevel="0" collapsed="false">
      <c r="A2405" s="1" t="s">
        <v>2609</v>
      </c>
      <c r="C2405" s="27" t="s">
        <v>2610</v>
      </c>
      <c r="D2405" s="27" t="s">
        <v>13</v>
      </c>
      <c r="E2405" s="27"/>
      <c r="F2405" s="31"/>
      <c r="G2405" s="27"/>
      <c r="H2405" s="30" t="s">
        <v>168</v>
      </c>
      <c r="I2405" s="31" t="n">
        <v>0.05</v>
      </c>
      <c r="J2405" s="30" t="s">
        <v>64</v>
      </c>
    </row>
    <row r="2406" customFormat="false" ht="12.75" hidden="false" customHeight="false" outlineLevel="0" collapsed="false">
      <c r="A2406" s="1" t="s">
        <v>2609</v>
      </c>
      <c r="C2406" s="27" t="s">
        <v>2611</v>
      </c>
      <c r="D2406" s="27" t="s">
        <v>13</v>
      </c>
      <c r="E2406" s="27"/>
      <c r="F2406" s="31"/>
      <c r="G2406" s="27"/>
      <c r="H2406" s="30" t="s">
        <v>168</v>
      </c>
      <c r="I2406" s="31" t="n">
        <v>0.02</v>
      </c>
      <c r="J2406" s="30" t="s">
        <v>64</v>
      </c>
    </row>
    <row r="2407" customFormat="false" ht="12.75" hidden="false" customHeight="false" outlineLevel="0" collapsed="false">
      <c r="A2407" s="1" t="s">
        <v>2609</v>
      </c>
      <c r="C2407" s="27" t="s">
        <v>2612</v>
      </c>
      <c r="D2407" s="27" t="s">
        <v>13</v>
      </c>
      <c r="E2407" s="27"/>
      <c r="F2407" s="31"/>
      <c r="G2407" s="27"/>
      <c r="H2407" s="30" t="s">
        <v>168</v>
      </c>
      <c r="I2407" s="31" t="n">
        <v>0.08</v>
      </c>
      <c r="J2407" s="30" t="s">
        <v>64</v>
      </c>
    </row>
    <row r="2408" customFormat="false" ht="12.75" hidden="false" customHeight="false" outlineLevel="0" collapsed="false">
      <c r="A2408" s="1" t="s">
        <v>2609</v>
      </c>
      <c r="C2408" s="27" t="s">
        <v>2613</v>
      </c>
      <c r="D2408" s="27" t="s">
        <v>79</v>
      </c>
      <c r="E2408" s="27"/>
      <c r="F2408" s="31"/>
      <c r="G2408" s="27"/>
      <c r="H2408" s="30" t="s">
        <v>168</v>
      </c>
      <c r="I2408" s="31" t="n">
        <v>0.01</v>
      </c>
      <c r="J2408" s="30" t="s">
        <v>64</v>
      </c>
    </row>
    <row r="2409" customFormat="false" ht="12.75" hidden="false" customHeight="false" outlineLevel="0" collapsed="false">
      <c r="A2409" s="1" t="s">
        <v>2609</v>
      </c>
      <c r="C2409" s="27" t="s">
        <v>2614</v>
      </c>
      <c r="D2409" s="27" t="s">
        <v>2202</v>
      </c>
      <c r="E2409" s="27"/>
      <c r="F2409" s="31"/>
      <c r="G2409" s="27"/>
      <c r="H2409" s="30" t="s">
        <v>61</v>
      </c>
      <c r="I2409" s="31" t="n">
        <v>0.01</v>
      </c>
      <c r="J2409" s="30" t="s">
        <v>64</v>
      </c>
    </row>
    <row r="2410" customFormat="false" ht="12.75" hidden="false" customHeight="false" outlineLevel="0" collapsed="false">
      <c r="A2410" s="1" t="s">
        <v>2609</v>
      </c>
      <c r="C2410" s="27" t="s">
        <v>2615</v>
      </c>
      <c r="D2410" s="27" t="s">
        <v>13</v>
      </c>
      <c r="E2410" s="27"/>
      <c r="F2410" s="31"/>
      <c r="G2410" s="27"/>
      <c r="H2410" s="30" t="s">
        <v>61</v>
      </c>
      <c r="I2410" s="31" t="n">
        <v>0.01</v>
      </c>
      <c r="J2410" s="30" t="s">
        <v>64</v>
      </c>
    </row>
    <row r="2411" customFormat="false" ht="12.75" hidden="false" customHeight="false" outlineLevel="0" collapsed="false">
      <c r="A2411" s="1" t="s">
        <v>2616</v>
      </c>
      <c r="C2411" s="27" t="s">
        <v>2617</v>
      </c>
      <c r="D2411" s="27" t="s">
        <v>13</v>
      </c>
      <c r="E2411" s="27"/>
      <c r="F2411" s="31"/>
      <c r="G2411" s="27"/>
      <c r="H2411" s="30" t="s">
        <v>61</v>
      </c>
      <c r="I2411" s="31" t="n">
        <v>0.04</v>
      </c>
      <c r="J2411" s="30" t="s">
        <v>64</v>
      </c>
    </row>
    <row r="2412" customFormat="false" ht="12.75" hidden="false" customHeight="false" outlineLevel="0" collapsed="false">
      <c r="A2412" s="1" t="s">
        <v>2616</v>
      </c>
      <c r="C2412" s="27" t="s">
        <v>2618</v>
      </c>
      <c r="D2412" s="27" t="s">
        <v>20</v>
      </c>
      <c r="E2412" s="27"/>
      <c r="F2412" s="31"/>
      <c r="G2412" s="27"/>
      <c r="H2412" s="30" t="s">
        <v>168</v>
      </c>
      <c r="I2412" s="31" t="n">
        <v>0.02</v>
      </c>
      <c r="J2412" s="30" t="s">
        <v>64</v>
      </c>
    </row>
    <row r="2413" customFormat="false" ht="12.75" hidden="false" customHeight="false" outlineLevel="0" collapsed="false">
      <c r="A2413" s="1" t="s">
        <v>2616</v>
      </c>
      <c r="C2413" s="27" t="s">
        <v>2619</v>
      </c>
      <c r="D2413" s="27" t="s">
        <v>2202</v>
      </c>
      <c r="E2413" s="27"/>
      <c r="F2413" s="31"/>
      <c r="G2413" s="27"/>
      <c r="H2413" s="30" t="s">
        <v>168</v>
      </c>
      <c r="I2413" s="31" t="n">
        <v>0.02</v>
      </c>
      <c r="J2413" s="30" t="s">
        <v>64</v>
      </c>
    </row>
    <row r="2414" customFormat="false" ht="12.75" hidden="false" customHeight="false" outlineLevel="0" collapsed="false">
      <c r="C2414" s="27" t="s">
        <v>2620</v>
      </c>
      <c r="D2414" s="27" t="s">
        <v>13</v>
      </c>
      <c r="E2414" s="27"/>
      <c r="F2414" s="31"/>
      <c r="G2414" s="27"/>
      <c r="H2414" s="30" t="s">
        <v>168</v>
      </c>
      <c r="I2414" s="31" t="n">
        <v>0.06</v>
      </c>
      <c r="J2414" s="30" t="s">
        <v>64</v>
      </c>
    </row>
    <row r="2415" customFormat="false" ht="12.75" hidden="false" customHeight="false" outlineLevel="0" collapsed="false">
      <c r="C2415" s="27" t="s">
        <v>2621</v>
      </c>
      <c r="D2415" s="27" t="s">
        <v>2202</v>
      </c>
      <c r="E2415" s="27"/>
      <c r="F2415" s="31"/>
      <c r="G2415" s="27"/>
      <c r="H2415" s="30" t="s">
        <v>168</v>
      </c>
      <c r="I2415" s="31" t="n">
        <v>0.04</v>
      </c>
      <c r="J2415" s="30" t="s">
        <v>64</v>
      </c>
    </row>
    <row r="2416" customFormat="false" ht="12.75" hidden="false" customHeight="false" outlineLevel="0" collapsed="false">
      <c r="A2416" s="1" t="s">
        <v>2622</v>
      </c>
      <c r="C2416" s="27" t="s">
        <v>2623</v>
      </c>
      <c r="D2416" s="27" t="s">
        <v>13</v>
      </c>
      <c r="E2416" s="27"/>
      <c r="F2416" s="31"/>
      <c r="G2416" s="27"/>
      <c r="H2416" s="30" t="s">
        <v>168</v>
      </c>
      <c r="I2416" s="31" t="n">
        <v>0.1</v>
      </c>
      <c r="J2416" s="30" t="s">
        <v>64</v>
      </c>
    </row>
    <row r="2417" customFormat="false" ht="12.75" hidden="false" customHeight="false" outlineLevel="0" collapsed="false">
      <c r="A2417" s="1" t="s">
        <v>2622</v>
      </c>
      <c r="C2417" s="27" t="s">
        <v>2624</v>
      </c>
      <c r="D2417" s="27" t="s">
        <v>13</v>
      </c>
      <c r="E2417" s="27"/>
      <c r="F2417" s="31"/>
      <c r="G2417" s="27"/>
      <c r="H2417" s="30" t="s">
        <v>168</v>
      </c>
      <c r="I2417" s="31" t="n">
        <v>0.18</v>
      </c>
      <c r="J2417" s="30" t="s">
        <v>64</v>
      </c>
    </row>
    <row r="2419" customFormat="false" ht="31.5" hidden="false" customHeight="false" outlineLevel="0" collapsed="false">
      <c r="A2419" s="1" t="s">
        <v>2622</v>
      </c>
      <c r="B2419" s="1" t="s">
        <v>2172</v>
      </c>
      <c r="C2419" s="52" t="s">
        <v>2625</v>
      </c>
      <c r="D2419" s="45" t="s">
        <v>1</v>
      </c>
      <c r="I2419" s="3"/>
    </row>
    <row r="2420" customFormat="false" ht="12.75" hidden="false" customHeight="false" outlineLevel="0" collapsed="false">
      <c r="A2420" s="1" t="s">
        <v>2622</v>
      </c>
      <c r="B2420" s="1" t="s">
        <v>2172</v>
      </c>
      <c r="C2420" s="27" t="s">
        <v>2626</v>
      </c>
      <c r="D2420" s="27" t="s">
        <v>13</v>
      </c>
      <c r="E2420" s="27"/>
      <c r="F2420" s="31"/>
      <c r="G2420" s="27"/>
      <c r="H2420" s="30" t="s">
        <v>61</v>
      </c>
      <c r="I2420" s="31" t="n">
        <v>2.99</v>
      </c>
      <c r="J2420" s="30" t="s">
        <v>710</v>
      </c>
    </row>
    <row r="2421" customFormat="false" ht="12.75" hidden="false" customHeight="false" outlineLevel="0" collapsed="false">
      <c r="A2421" s="1" t="s">
        <v>2622</v>
      </c>
      <c r="B2421" s="1" t="s">
        <v>2172</v>
      </c>
      <c r="C2421" s="27" t="s">
        <v>2627</v>
      </c>
      <c r="D2421" s="27" t="s">
        <v>13</v>
      </c>
      <c r="E2421" s="27"/>
      <c r="F2421" s="31"/>
      <c r="G2421" s="27"/>
      <c r="H2421" s="30" t="s">
        <v>61</v>
      </c>
      <c r="I2421" s="31" t="n">
        <v>9.9</v>
      </c>
      <c r="J2421" s="30" t="s">
        <v>710</v>
      </c>
    </row>
    <row r="2422" customFormat="false" ht="12.75" hidden="false" customHeight="false" outlineLevel="0" collapsed="false">
      <c r="A2422" s="1" t="s">
        <v>2628</v>
      </c>
      <c r="B2422" s="1" t="s">
        <v>2172</v>
      </c>
      <c r="C2422" s="27" t="s">
        <v>2629</v>
      </c>
      <c r="D2422" s="27" t="s">
        <v>13</v>
      </c>
      <c r="E2422" s="27"/>
      <c r="F2422" s="31"/>
      <c r="G2422" s="27"/>
      <c r="H2422" s="30" t="s">
        <v>61</v>
      </c>
      <c r="I2422" s="31" t="n">
        <v>9.45</v>
      </c>
      <c r="J2422" s="30" t="s">
        <v>710</v>
      </c>
    </row>
    <row r="2423" customFormat="false" ht="12.75" hidden="false" customHeight="false" outlineLevel="0" collapsed="false">
      <c r="A2423" s="1" t="s">
        <v>2628</v>
      </c>
      <c r="B2423" s="1" t="s">
        <v>2172</v>
      </c>
      <c r="C2423" s="27" t="s">
        <v>2630</v>
      </c>
      <c r="D2423" s="27" t="s">
        <v>13</v>
      </c>
      <c r="E2423" s="27"/>
      <c r="F2423" s="31"/>
      <c r="G2423" s="27"/>
      <c r="H2423" s="30" t="s">
        <v>61</v>
      </c>
      <c r="I2423" s="31" t="n">
        <v>3.99</v>
      </c>
      <c r="J2423" s="30" t="s">
        <v>710</v>
      </c>
    </row>
    <row r="2424" customFormat="false" ht="12.75" hidden="false" customHeight="false" outlineLevel="0" collapsed="false">
      <c r="A2424" s="1" t="s">
        <v>2628</v>
      </c>
      <c r="B2424" s="1" t="s">
        <v>2172</v>
      </c>
      <c r="C2424" s="27" t="s">
        <v>2631</v>
      </c>
      <c r="D2424" s="27" t="s">
        <v>13</v>
      </c>
      <c r="E2424" s="27"/>
      <c r="F2424" s="31"/>
      <c r="G2424" s="27"/>
      <c r="H2424" s="30" t="s">
        <v>61</v>
      </c>
      <c r="I2424" s="31" t="n">
        <v>4.95</v>
      </c>
      <c r="J2424" s="30" t="s">
        <v>710</v>
      </c>
    </row>
    <row r="2425" customFormat="false" ht="12.75" hidden="false" customHeight="false" outlineLevel="0" collapsed="false">
      <c r="A2425" s="1" t="s">
        <v>2628</v>
      </c>
      <c r="B2425" s="1" t="s">
        <v>2172</v>
      </c>
      <c r="C2425" s="27" t="s">
        <v>2632</v>
      </c>
      <c r="D2425" s="27" t="s">
        <v>13</v>
      </c>
      <c r="E2425" s="27"/>
      <c r="F2425" s="31"/>
      <c r="G2425" s="27"/>
      <c r="H2425" s="30" t="s">
        <v>61</v>
      </c>
      <c r="I2425" s="31" t="n">
        <v>6.6</v>
      </c>
      <c r="J2425" s="30" t="s">
        <v>710</v>
      </c>
    </row>
    <row r="2426" customFormat="false" ht="12.75" hidden="false" customHeight="false" outlineLevel="0" collapsed="false">
      <c r="A2426" s="1" t="s">
        <v>2628</v>
      </c>
      <c r="B2426" s="1" t="s">
        <v>2172</v>
      </c>
      <c r="C2426" s="27" t="s">
        <v>2633</v>
      </c>
      <c r="D2426" s="27" t="s">
        <v>88</v>
      </c>
      <c r="E2426" s="27"/>
      <c r="F2426" s="31"/>
      <c r="G2426" s="27"/>
      <c r="H2426" s="30" t="s">
        <v>61</v>
      </c>
      <c r="I2426" s="31" t="n">
        <v>0.43</v>
      </c>
      <c r="J2426" s="30" t="s">
        <v>710</v>
      </c>
    </row>
    <row r="2427" customFormat="false" ht="12.75" hidden="false" customHeight="false" outlineLevel="0" collapsed="false">
      <c r="A2427" s="1" t="s">
        <v>2628</v>
      </c>
      <c r="B2427" s="1" t="s">
        <v>2172</v>
      </c>
      <c r="C2427" s="27" t="s">
        <v>2634</v>
      </c>
      <c r="D2427" s="27"/>
      <c r="E2427" s="27"/>
      <c r="F2427" s="31"/>
      <c r="G2427" s="27"/>
      <c r="H2427" s="30" t="s">
        <v>61</v>
      </c>
      <c r="I2427" s="31" t="n">
        <v>0.89</v>
      </c>
      <c r="J2427" s="30" t="s">
        <v>710</v>
      </c>
    </row>
    <row r="2428" customFormat="false" ht="12.75" hidden="false" customHeight="false" outlineLevel="0" collapsed="false">
      <c r="A2428" s="1" t="s">
        <v>2628</v>
      </c>
      <c r="B2428" s="1" t="s">
        <v>2172</v>
      </c>
      <c r="C2428" s="27" t="s">
        <v>2635</v>
      </c>
      <c r="D2428" s="27" t="s">
        <v>20</v>
      </c>
      <c r="E2428" s="27"/>
      <c r="F2428" s="31"/>
      <c r="G2428" s="27"/>
      <c r="H2428" s="30" t="s">
        <v>61</v>
      </c>
      <c r="I2428" s="31" t="n">
        <v>0.77</v>
      </c>
      <c r="J2428" s="30" t="s">
        <v>710</v>
      </c>
    </row>
    <row r="2429" customFormat="false" ht="12.75" hidden="false" customHeight="false" outlineLevel="0" collapsed="false">
      <c r="A2429" s="1" t="s">
        <v>2628</v>
      </c>
      <c r="B2429" s="1" t="s">
        <v>2172</v>
      </c>
      <c r="C2429" s="27" t="s">
        <v>2636</v>
      </c>
      <c r="D2429" s="27" t="s">
        <v>390</v>
      </c>
      <c r="E2429" s="27"/>
      <c r="F2429" s="31"/>
      <c r="G2429" s="27"/>
      <c r="H2429" s="30" t="s">
        <v>61</v>
      </c>
      <c r="I2429" s="31" t="n">
        <v>0.64</v>
      </c>
      <c r="J2429" s="30" t="s">
        <v>710</v>
      </c>
    </row>
    <row r="2430" customFormat="false" ht="12.75" hidden="false" customHeight="false" outlineLevel="0" collapsed="false">
      <c r="A2430" s="1" t="s">
        <v>2628</v>
      </c>
      <c r="B2430" s="1" t="s">
        <v>2172</v>
      </c>
      <c r="C2430" s="27" t="s">
        <v>2637</v>
      </c>
      <c r="D2430" s="27" t="s">
        <v>79</v>
      </c>
      <c r="E2430" s="27"/>
      <c r="F2430" s="31"/>
      <c r="G2430" s="27"/>
      <c r="H2430" s="30" t="s">
        <v>61</v>
      </c>
      <c r="I2430" s="31" t="n">
        <v>0.86</v>
      </c>
      <c r="J2430" s="30" t="s">
        <v>710</v>
      </c>
    </row>
    <row r="2431" customFormat="false" ht="12.75" hidden="false" customHeight="false" outlineLevel="0" collapsed="false">
      <c r="A2431" s="1" t="s">
        <v>2628</v>
      </c>
      <c r="B2431" s="1" t="s">
        <v>2172</v>
      </c>
      <c r="C2431" s="27" t="s">
        <v>2638</v>
      </c>
      <c r="D2431" s="27" t="s">
        <v>13</v>
      </c>
      <c r="E2431" s="27"/>
      <c r="F2431" s="31"/>
      <c r="G2431" s="27"/>
      <c r="H2431" s="30" t="s">
        <v>61</v>
      </c>
      <c r="I2431" s="31" t="n">
        <v>3.43</v>
      </c>
      <c r="J2431" s="30" t="s">
        <v>710</v>
      </c>
    </row>
    <row r="2432" customFormat="false" ht="12.75" hidden="false" customHeight="false" outlineLevel="0" collapsed="false">
      <c r="A2432" s="1" t="s">
        <v>2628</v>
      </c>
      <c r="B2432" s="1" t="s">
        <v>2172</v>
      </c>
      <c r="C2432" s="27" t="s">
        <v>2639</v>
      </c>
      <c r="D2432" s="27" t="s">
        <v>22</v>
      </c>
      <c r="E2432" s="27"/>
      <c r="F2432" s="31"/>
      <c r="G2432" s="27"/>
      <c r="H2432" s="30" t="s">
        <v>61</v>
      </c>
      <c r="I2432" s="31" t="n">
        <v>0.83</v>
      </c>
      <c r="J2432" s="30" t="s">
        <v>710</v>
      </c>
    </row>
    <row r="2433" customFormat="false" ht="12.75" hidden="false" customHeight="false" outlineLevel="0" collapsed="false">
      <c r="A2433" s="1" t="s">
        <v>2628</v>
      </c>
      <c r="B2433" s="1" t="s">
        <v>2172</v>
      </c>
      <c r="C2433" s="27" t="s">
        <v>2640</v>
      </c>
      <c r="D2433" s="27" t="s">
        <v>88</v>
      </c>
      <c r="E2433" s="27"/>
      <c r="F2433" s="31"/>
      <c r="G2433" s="27"/>
      <c r="H2433" s="30" t="s">
        <v>61</v>
      </c>
      <c r="I2433" s="31" t="n">
        <v>1.16</v>
      </c>
      <c r="J2433" s="30" t="s">
        <v>710</v>
      </c>
    </row>
    <row r="2434" customFormat="false" ht="12.75" hidden="false" customHeight="false" outlineLevel="0" collapsed="false">
      <c r="A2434" s="1" t="s">
        <v>2628</v>
      </c>
      <c r="B2434" s="1" t="s">
        <v>2172</v>
      </c>
      <c r="C2434" s="27" t="s">
        <v>2641</v>
      </c>
      <c r="D2434" s="27" t="s">
        <v>13</v>
      </c>
      <c r="E2434" s="27"/>
      <c r="F2434" s="31"/>
      <c r="G2434" s="27"/>
      <c r="H2434" s="30" t="s">
        <v>61</v>
      </c>
      <c r="I2434" s="31" t="n">
        <v>2.49</v>
      </c>
      <c r="J2434" s="30" t="s">
        <v>710</v>
      </c>
    </row>
    <row r="2435" customFormat="false" ht="12.75" hidden="false" customHeight="false" outlineLevel="0" collapsed="false">
      <c r="A2435" s="18" t="s">
        <v>2642</v>
      </c>
      <c r="B2435" s="1" t="s">
        <v>2172</v>
      </c>
      <c r="C2435" s="27" t="s">
        <v>2643</v>
      </c>
      <c r="D2435" s="27" t="s">
        <v>13</v>
      </c>
      <c r="E2435" s="27"/>
      <c r="F2435" s="31"/>
      <c r="G2435" s="27"/>
      <c r="H2435" s="30" t="s">
        <v>168</v>
      </c>
      <c r="I2435" s="31" t="n">
        <v>1.39</v>
      </c>
      <c r="J2435" s="30" t="s">
        <v>710</v>
      </c>
    </row>
    <row r="2436" customFormat="false" ht="12.75" hidden="false" customHeight="false" outlineLevel="0" collapsed="false">
      <c r="A2436" s="18" t="s">
        <v>2644</v>
      </c>
      <c r="B2436" s="1" t="s">
        <v>2172</v>
      </c>
      <c r="C2436" s="27" t="s">
        <v>2645</v>
      </c>
      <c r="D2436" s="27" t="s">
        <v>13</v>
      </c>
      <c r="E2436" s="27"/>
      <c r="F2436" s="31"/>
      <c r="G2436" s="27"/>
      <c r="H2436" s="30" t="s">
        <v>168</v>
      </c>
      <c r="I2436" s="31" t="n">
        <v>3.99</v>
      </c>
      <c r="J2436" s="30" t="s">
        <v>710</v>
      </c>
    </row>
    <row r="2437" customFormat="false" ht="12.75" hidden="false" customHeight="false" outlineLevel="0" collapsed="false">
      <c r="A2437" s="18" t="s">
        <v>2644</v>
      </c>
      <c r="B2437" s="1" t="s">
        <v>2172</v>
      </c>
      <c r="C2437" s="27" t="s">
        <v>2646</v>
      </c>
      <c r="D2437" s="27" t="s">
        <v>13</v>
      </c>
      <c r="E2437" s="27"/>
      <c r="F2437" s="31"/>
      <c r="G2437" s="27"/>
      <c r="H2437" s="30" t="s">
        <v>168</v>
      </c>
      <c r="I2437" s="31" t="n">
        <v>1.59</v>
      </c>
      <c r="J2437" s="30" t="s">
        <v>710</v>
      </c>
    </row>
    <row r="2438" customFormat="false" ht="12.75" hidden="false" customHeight="false" outlineLevel="0" collapsed="false">
      <c r="A2438" s="18" t="s">
        <v>2644</v>
      </c>
      <c r="B2438" s="1" t="s">
        <v>2172</v>
      </c>
      <c r="C2438" s="27" t="s">
        <v>2647</v>
      </c>
      <c r="D2438" s="27" t="s">
        <v>13</v>
      </c>
      <c r="E2438" s="27"/>
      <c r="F2438" s="31"/>
      <c r="G2438" s="27"/>
      <c r="H2438" s="30" t="s">
        <v>168</v>
      </c>
      <c r="I2438" s="31" t="n">
        <v>1.59</v>
      </c>
      <c r="J2438" s="30" t="s">
        <v>710</v>
      </c>
    </row>
    <row r="2439" customFormat="false" ht="12.75" hidden="false" customHeight="false" outlineLevel="0" collapsed="false">
      <c r="A2439" s="18" t="s">
        <v>2644</v>
      </c>
      <c r="B2439" s="1" t="s">
        <v>2172</v>
      </c>
      <c r="C2439" s="70" t="s">
        <v>2648</v>
      </c>
      <c r="D2439" s="70" t="s">
        <v>13</v>
      </c>
      <c r="E2439" s="72" t="n">
        <v>1.8</v>
      </c>
      <c r="F2439" s="73" t="n">
        <v>0.82</v>
      </c>
      <c r="G2439" s="74" t="s">
        <v>977</v>
      </c>
      <c r="I2439" s="3"/>
    </row>
    <row r="2440" customFormat="false" ht="12.75" hidden="false" customHeight="false" outlineLevel="0" collapsed="false">
      <c r="A2440" s="18" t="s">
        <v>2649</v>
      </c>
      <c r="B2440" s="1" t="s">
        <v>2172</v>
      </c>
      <c r="C2440" s="70" t="s">
        <v>2650</v>
      </c>
      <c r="D2440" s="70" t="s">
        <v>13</v>
      </c>
      <c r="E2440" s="72" t="n">
        <v>1.9</v>
      </c>
      <c r="F2440" s="73" t="n">
        <v>0.77</v>
      </c>
      <c r="G2440" s="74" t="s">
        <v>977</v>
      </c>
      <c r="I2440" s="3"/>
    </row>
    <row r="2441" customFormat="false" ht="12.75" hidden="false" customHeight="false" outlineLevel="0" collapsed="false">
      <c r="A2441" s="18" t="s">
        <v>2649</v>
      </c>
      <c r="B2441" s="1" t="s">
        <v>2172</v>
      </c>
      <c r="C2441" s="70" t="s">
        <v>2651</v>
      </c>
      <c r="D2441" s="70" t="s">
        <v>79</v>
      </c>
      <c r="E2441" s="72" t="n">
        <v>2.1</v>
      </c>
      <c r="F2441" s="73" t="n">
        <v>0.43</v>
      </c>
      <c r="G2441" s="74" t="s">
        <v>977</v>
      </c>
      <c r="I2441" s="3"/>
    </row>
    <row r="2442" customFormat="false" ht="12.75" hidden="false" customHeight="false" outlineLevel="0" collapsed="false">
      <c r="A2442" s="18" t="s">
        <v>2649</v>
      </c>
      <c r="B2442" s="1" t="s">
        <v>2172</v>
      </c>
      <c r="C2442" s="70" t="s">
        <v>2652</v>
      </c>
      <c r="D2442" s="70" t="s">
        <v>88</v>
      </c>
      <c r="E2442" s="72" t="n">
        <v>2.2</v>
      </c>
      <c r="F2442" s="73" t="n">
        <v>0.22</v>
      </c>
      <c r="G2442" s="74" t="s">
        <v>977</v>
      </c>
      <c r="I2442" s="3"/>
    </row>
    <row r="2443" customFormat="false" ht="12.75" hidden="false" customHeight="false" outlineLevel="0" collapsed="false">
      <c r="A2443" s="1" t="s">
        <v>2622</v>
      </c>
      <c r="B2443" s="1" t="s">
        <v>2172</v>
      </c>
      <c r="C2443" s="70" t="s">
        <v>2653</v>
      </c>
      <c r="D2443" s="70" t="s">
        <v>13</v>
      </c>
      <c r="E2443" s="72" t="n">
        <v>2.3</v>
      </c>
      <c r="F2443" s="73" t="n">
        <v>3.5</v>
      </c>
      <c r="G2443" s="74" t="s">
        <v>977</v>
      </c>
      <c r="I2443" s="3"/>
    </row>
    <row r="2444" customFormat="false" ht="12.75" hidden="false" customHeight="false" outlineLevel="0" collapsed="false">
      <c r="A2444" s="1" t="s">
        <v>2622</v>
      </c>
      <c r="B2444" s="1" t="s">
        <v>2172</v>
      </c>
      <c r="C2444" s="70" t="s">
        <v>2654</v>
      </c>
      <c r="D2444" s="70" t="s">
        <v>13</v>
      </c>
      <c r="E2444" s="72" t="n">
        <v>2.2</v>
      </c>
      <c r="F2444" s="73" t="n">
        <v>0.98</v>
      </c>
      <c r="G2444" s="74" t="s">
        <v>977</v>
      </c>
      <c r="I2444" s="3"/>
    </row>
    <row r="2445" customFormat="false" ht="12.75" hidden="false" customHeight="false" outlineLevel="0" collapsed="false">
      <c r="A2445" s="1" t="s">
        <v>2655</v>
      </c>
      <c r="B2445" s="1" t="s">
        <v>2172</v>
      </c>
      <c r="C2445" s="70" t="s">
        <v>2656</v>
      </c>
      <c r="D2445" s="70" t="s">
        <v>13</v>
      </c>
      <c r="E2445" s="72" t="n">
        <v>2.3</v>
      </c>
      <c r="F2445" s="73" t="n">
        <v>0.76</v>
      </c>
      <c r="G2445" s="74" t="s">
        <v>977</v>
      </c>
      <c r="I2445" s="3"/>
    </row>
    <row r="2446" customFormat="false" ht="12.75" hidden="false" customHeight="false" outlineLevel="0" collapsed="false">
      <c r="A2446" s="1" t="s">
        <v>2628</v>
      </c>
      <c r="B2446" s="1" t="s">
        <v>2172</v>
      </c>
      <c r="C2446" s="70" t="s">
        <v>2657</v>
      </c>
      <c r="D2446" s="70" t="s">
        <v>13</v>
      </c>
      <c r="E2446" s="72" t="n">
        <v>2.3</v>
      </c>
      <c r="F2446" s="73" t="n">
        <v>8</v>
      </c>
      <c r="G2446" s="74" t="s">
        <v>977</v>
      </c>
      <c r="I2446" s="3"/>
    </row>
    <row r="2447" customFormat="false" ht="12.75" hidden="false" customHeight="false" outlineLevel="0" collapsed="false">
      <c r="A2447" s="1" t="s">
        <v>2628</v>
      </c>
      <c r="B2447" s="1" t="s">
        <v>2172</v>
      </c>
      <c r="C2447" s="27" t="s">
        <v>2658</v>
      </c>
      <c r="D2447" s="27" t="s">
        <v>13</v>
      </c>
      <c r="E2447" s="27"/>
      <c r="F2447" s="31"/>
      <c r="G2447" s="27"/>
      <c r="H2447" s="30" t="s">
        <v>61</v>
      </c>
      <c r="I2447" s="31" t="n">
        <v>3.79</v>
      </c>
      <c r="J2447" s="30" t="s">
        <v>64</v>
      </c>
    </row>
    <row r="2448" customFormat="false" ht="12.75" hidden="false" customHeight="false" outlineLevel="0" collapsed="false">
      <c r="A2448" s="1" t="s">
        <v>2628</v>
      </c>
      <c r="B2448" s="1" t="s">
        <v>2172</v>
      </c>
      <c r="C2448" s="27" t="s">
        <v>2659</v>
      </c>
      <c r="D2448" s="27"/>
      <c r="E2448" s="27"/>
      <c r="F2448" s="31"/>
      <c r="G2448" s="27"/>
      <c r="H2448" s="30" t="s">
        <v>61</v>
      </c>
      <c r="I2448" s="31" t="n">
        <v>8.25</v>
      </c>
      <c r="J2448" s="30" t="s">
        <v>64</v>
      </c>
    </row>
    <row r="2449" customFormat="false" ht="12.75" hidden="false" customHeight="false" outlineLevel="0" collapsed="false">
      <c r="A2449" s="1" t="s">
        <v>2628</v>
      </c>
      <c r="B2449" s="1" t="s">
        <v>2172</v>
      </c>
      <c r="C2449" s="27" t="s">
        <v>2660</v>
      </c>
      <c r="D2449" s="27" t="s">
        <v>13</v>
      </c>
      <c r="E2449" s="27"/>
      <c r="F2449" s="31"/>
      <c r="G2449" s="27"/>
      <c r="H2449" s="30" t="s">
        <v>61</v>
      </c>
      <c r="I2449" s="31" t="n">
        <v>4.95</v>
      </c>
      <c r="J2449" s="30" t="s">
        <v>64</v>
      </c>
    </row>
    <row r="2450" customFormat="false" ht="12.75" hidden="false" customHeight="false" outlineLevel="0" collapsed="false">
      <c r="A2450" s="1" t="s">
        <v>2628</v>
      </c>
      <c r="B2450" s="1" t="s">
        <v>2172</v>
      </c>
      <c r="C2450" s="27" t="s">
        <v>2661</v>
      </c>
      <c r="D2450" s="27" t="s">
        <v>13</v>
      </c>
      <c r="E2450" s="27"/>
      <c r="F2450" s="31"/>
      <c r="G2450" s="27"/>
      <c r="H2450" s="30" t="s">
        <v>61</v>
      </c>
      <c r="I2450" s="31" t="n">
        <v>7.87</v>
      </c>
      <c r="J2450" s="30" t="s">
        <v>64</v>
      </c>
    </row>
    <row r="2451" customFormat="false" ht="12.75" hidden="false" customHeight="false" outlineLevel="0" collapsed="false">
      <c r="A2451" s="1" t="s">
        <v>2628</v>
      </c>
      <c r="B2451" s="1" t="s">
        <v>2172</v>
      </c>
      <c r="C2451" s="27" t="s">
        <v>2662</v>
      </c>
      <c r="D2451" s="27" t="s">
        <v>88</v>
      </c>
      <c r="E2451" s="27"/>
      <c r="F2451" s="31"/>
      <c r="G2451" s="27"/>
      <c r="H2451" s="30" t="s">
        <v>61</v>
      </c>
      <c r="I2451" s="31" t="n">
        <v>0.54</v>
      </c>
      <c r="J2451" s="30" t="s">
        <v>64</v>
      </c>
    </row>
    <row r="2452" customFormat="false" ht="12.75" hidden="false" customHeight="false" outlineLevel="0" collapsed="false">
      <c r="A2452" s="1" t="s">
        <v>2628</v>
      </c>
      <c r="B2452" s="1" t="s">
        <v>2172</v>
      </c>
      <c r="C2452" s="27" t="s">
        <v>2663</v>
      </c>
      <c r="D2452" s="27" t="s">
        <v>79</v>
      </c>
      <c r="E2452" s="27"/>
      <c r="F2452" s="31"/>
      <c r="G2452" s="27"/>
      <c r="H2452" s="30" t="s">
        <v>61</v>
      </c>
      <c r="I2452" s="31" t="n">
        <v>1.09</v>
      </c>
      <c r="J2452" s="30" t="s">
        <v>64</v>
      </c>
    </row>
    <row r="2453" customFormat="false" ht="12.75" hidden="false" customHeight="false" outlineLevel="0" collapsed="false">
      <c r="A2453" s="1" t="s">
        <v>2628</v>
      </c>
      <c r="B2453" s="1" t="s">
        <v>2172</v>
      </c>
      <c r="C2453" s="27" t="s">
        <v>2664</v>
      </c>
      <c r="D2453" s="27" t="s">
        <v>13</v>
      </c>
      <c r="E2453" s="27"/>
      <c r="F2453" s="31"/>
      <c r="G2453" s="27"/>
      <c r="H2453" s="30" t="s">
        <v>61</v>
      </c>
      <c r="I2453" s="31" t="n">
        <v>2.48</v>
      </c>
      <c r="J2453" s="30" t="s">
        <v>64</v>
      </c>
    </row>
    <row r="2454" customFormat="false" ht="12.75" hidden="false" customHeight="false" outlineLevel="0" collapsed="false">
      <c r="A2454" s="1" t="s">
        <v>2628</v>
      </c>
      <c r="B2454" s="1" t="s">
        <v>2172</v>
      </c>
      <c r="C2454" s="27" t="s">
        <v>2665</v>
      </c>
      <c r="D2454" s="27" t="s">
        <v>13</v>
      </c>
      <c r="E2454" s="27"/>
      <c r="F2454" s="31"/>
      <c r="G2454" s="27"/>
      <c r="H2454" s="30" t="s">
        <v>168</v>
      </c>
      <c r="I2454" s="31" t="n">
        <v>1.9</v>
      </c>
      <c r="J2454" s="30" t="s">
        <v>64</v>
      </c>
    </row>
    <row r="2455" customFormat="false" ht="12.75" hidden="false" customHeight="false" outlineLevel="0" collapsed="false">
      <c r="A2455" s="1" t="s">
        <v>2628</v>
      </c>
      <c r="B2455" s="1" t="s">
        <v>2172</v>
      </c>
      <c r="C2455" s="27" t="s">
        <v>2666</v>
      </c>
      <c r="D2455" s="27" t="s">
        <v>49</v>
      </c>
      <c r="E2455" s="27"/>
      <c r="F2455" s="31"/>
      <c r="G2455" s="27"/>
      <c r="H2455" s="30" t="s">
        <v>168</v>
      </c>
      <c r="I2455" s="31" t="n">
        <v>0.54</v>
      </c>
      <c r="J2455" s="30" t="s">
        <v>64</v>
      </c>
    </row>
    <row r="2456" customFormat="false" ht="12.75" hidden="false" customHeight="false" outlineLevel="0" collapsed="false">
      <c r="A2456" s="1" t="s">
        <v>2628</v>
      </c>
      <c r="B2456" s="1" t="s">
        <v>2172</v>
      </c>
      <c r="C2456" s="27" t="s">
        <v>2667</v>
      </c>
      <c r="D2456" s="27" t="s">
        <v>13</v>
      </c>
      <c r="E2456" s="27"/>
      <c r="F2456" s="31"/>
      <c r="G2456" s="27"/>
      <c r="H2456" s="30" t="s">
        <v>168</v>
      </c>
      <c r="I2456" s="31" t="n">
        <v>2.78</v>
      </c>
      <c r="J2456" s="30" t="s">
        <v>64</v>
      </c>
    </row>
    <row r="2458" customFormat="false" ht="18" hidden="false" customHeight="false" outlineLevel="0" collapsed="false">
      <c r="A2458" s="18"/>
      <c r="C2458" s="15" t="s">
        <v>2668</v>
      </c>
      <c r="D2458" s="45" t="s">
        <v>1</v>
      </c>
      <c r="I2458" s="3"/>
    </row>
    <row r="2459" customFormat="false" ht="12.75" hidden="false" customHeight="false" outlineLevel="0" collapsed="false">
      <c r="A2459" s="1" t="s">
        <v>2669</v>
      </c>
      <c r="C2459" s="70" t="s">
        <v>2670</v>
      </c>
      <c r="D2459" s="70" t="s">
        <v>13</v>
      </c>
      <c r="E2459" s="72" t="n">
        <v>1.8</v>
      </c>
      <c r="F2459" s="73" t="n">
        <v>1.73</v>
      </c>
      <c r="G2459" s="74" t="s">
        <v>2671</v>
      </c>
      <c r="I2459" s="3"/>
    </row>
    <row r="2460" customFormat="false" ht="12.75" hidden="false" customHeight="false" outlineLevel="0" collapsed="false">
      <c r="A2460" s="1" t="s">
        <v>2669</v>
      </c>
      <c r="C2460" s="70" t="s">
        <v>2672</v>
      </c>
      <c r="D2460" s="70" t="s">
        <v>13</v>
      </c>
      <c r="E2460" s="72" t="n">
        <v>2</v>
      </c>
      <c r="F2460" s="73" t="n">
        <v>1.02</v>
      </c>
      <c r="G2460" s="74" t="s">
        <v>2671</v>
      </c>
      <c r="I2460" s="3"/>
    </row>
    <row r="2461" customFormat="false" ht="12.75" hidden="false" customHeight="false" outlineLevel="0" collapsed="false">
      <c r="A2461" s="1" t="s">
        <v>2669</v>
      </c>
      <c r="C2461" s="70" t="s">
        <v>2673</v>
      </c>
      <c r="D2461" s="70" t="s">
        <v>70</v>
      </c>
      <c r="E2461" s="72" t="n">
        <v>2.2</v>
      </c>
      <c r="F2461" s="73" t="n">
        <v>0.49</v>
      </c>
      <c r="G2461" s="74" t="s">
        <v>2671</v>
      </c>
      <c r="I2461" s="3"/>
    </row>
    <row r="2462" customFormat="false" ht="12.75" hidden="false" customHeight="false" outlineLevel="0" collapsed="false">
      <c r="A2462" s="1" t="s">
        <v>2669</v>
      </c>
      <c r="C2462" s="70" t="s">
        <v>2674</v>
      </c>
      <c r="D2462" s="70" t="s">
        <v>13</v>
      </c>
      <c r="E2462" s="72" t="n">
        <v>2.2</v>
      </c>
      <c r="F2462" s="73" t="n">
        <v>1.14</v>
      </c>
      <c r="G2462" s="74" t="s">
        <v>2671</v>
      </c>
      <c r="I2462" s="3"/>
    </row>
    <row r="2463" customFormat="false" ht="12.75" hidden="false" customHeight="false" outlineLevel="0" collapsed="false">
      <c r="A2463" s="1" t="s">
        <v>2675</v>
      </c>
      <c r="C2463" s="70" t="s">
        <v>2676</v>
      </c>
      <c r="D2463" s="70" t="s">
        <v>13</v>
      </c>
      <c r="E2463" s="72" t="n">
        <v>2.2</v>
      </c>
      <c r="F2463" s="73" t="n">
        <v>1.99</v>
      </c>
      <c r="G2463" s="74" t="s">
        <v>2671</v>
      </c>
      <c r="I2463" s="3"/>
    </row>
    <row r="2464" customFormat="false" ht="12.75" hidden="false" customHeight="false" outlineLevel="0" collapsed="false">
      <c r="A2464" s="1" t="s">
        <v>2675</v>
      </c>
      <c r="C2464" s="70" t="s">
        <v>2677</v>
      </c>
      <c r="D2464" s="70" t="s">
        <v>20</v>
      </c>
      <c r="E2464" s="72" t="n">
        <v>2.5</v>
      </c>
      <c r="F2464" s="73" t="n">
        <v>0.89</v>
      </c>
      <c r="G2464" s="74" t="s">
        <v>2671</v>
      </c>
      <c r="I2464" s="3"/>
    </row>
    <row r="2465" customFormat="false" ht="12.75" hidden="false" customHeight="false" outlineLevel="0" collapsed="false">
      <c r="A2465" s="1" t="s">
        <v>2678</v>
      </c>
      <c r="C2465" s="70" t="s">
        <v>2679</v>
      </c>
      <c r="D2465" s="70" t="s">
        <v>16</v>
      </c>
      <c r="E2465" s="72" t="n">
        <v>2.4</v>
      </c>
      <c r="F2465" s="73" t="n">
        <v>0.74</v>
      </c>
      <c r="G2465" s="74" t="s">
        <v>2671</v>
      </c>
      <c r="I2465" s="3"/>
    </row>
    <row r="2466" customFormat="false" ht="12.75" hidden="false" customHeight="false" outlineLevel="0" collapsed="false">
      <c r="A2466" s="1" t="s">
        <v>2678</v>
      </c>
      <c r="C2466" s="70" t="s">
        <v>2680</v>
      </c>
      <c r="D2466" s="70" t="s">
        <v>24</v>
      </c>
      <c r="E2466" s="72" t="n">
        <v>2.4</v>
      </c>
      <c r="F2466" s="73" t="n">
        <v>0.74</v>
      </c>
      <c r="G2466" s="74" t="s">
        <v>2671</v>
      </c>
      <c r="I2466" s="3"/>
    </row>
    <row r="2468" customFormat="false" ht="18" hidden="false" customHeight="false" outlineLevel="0" collapsed="false">
      <c r="C2468" s="15" t="s">
        <v>2681</v>
      </c>
      <c r="D2468" s="45" t="s">
        <v>1</v>
      </c>
      <c r="L2468" s="95"/>
      <c r="N2468" s="95"/>
      <c r="O2468" s="95"/>
    </row>
    <row r="2469" customFormat="false" ht="12.75" hidden="false" customHeight="false" outlineLevel="0" collapsed="false">
      <c r="A2469" s="1" t="s">
        <v>2682</v>
      </c>
      <c r="C2469" s="70" t="s">
        <v>2683</v>
      </c>
      <c r="D2469" s="70"/>
      <c r="E2469" s="72" t="n">
        <v>2.2</v>
      </c>
      <c r="F2469" s="73" t="n">
        <v>8.49</v>
      </c>
      <c r="G2469" s="74" t="s">
        <v>2671</v>
      </c>
      <c r="L2469" s="95"/>
      <c r="N2469" s="95"/>
      <c r="O2469" s="95"/>
    </row>
    <row r="2470" customFormat="false" ht="12.75" hidden="false" customHeight="false" outlineLevel="0" collapsed="false">
      <c r="A2470" s="1" t="s">
        <v>2682</v>
      </c>
      <c r="C2470" s="70" t="s">
        <v>2684</v>
      </c>
      <c r="D2470" s="70"/>
      <c r="E2470" s="72" t="n">
        <v>2.6</v>
      </c>
      <c r="F2470" s="73" t="n">
        <v>9.9</v>
      </c>
      <c r="G2470" s="74" t="s">
        <v>2671</v>
      </c>
      <c r="L2470" s="95"/>
      <c r="N2470" s="95"/>
      <c r="O2470" s="95"/>
    </row>
    <row r="2471" customFormat="false" ht="12.75" hidden="false" customHeight="false" outlineLevel="0" collapsed="false">
      <c r="A2471" s="1" t="s">
        <v>2682</v>
      </c>
      <c r="C2471" s="70" t="s">
        <v>2685</v>
      </c>
      <c r="D2471" s="70"/>
      <c r="E2471" s="72" t="n">
        <v>2.9</v>
      </c>
      <c r="F2471" s="73" t="n">
        <v>5.95</v>
      </c>
      <c r="G2471" s="74" t="s">
        <v>2671</v>
      </c>
      <c r="L2471" s="95"/>
      <c r="N2471" s="95"/>
      <c r="O2471" s="95"/>
    </row>
    <row r="2472" customFormat="false" ht="12.75" hidden="false" customHeight="false" outlineLevel="0" collapsed="false">
      <c r="A2472" s="1" t="s">
        <v>2682</v>
      </c>
      <c r="C2472" s="70" t="s">
        <v>2686</v>
      </c>
      <c r="D2472" s="70"/>
      <c r="E2472" s="72" t="n">
        <v>3.6</v>
      </c>
      <c r="F2472" s="73" t="n">
        <v>9.9</v>
      </c>
      <c r="G2472" s="74" t="s">
        <v>2671</v>
      </c>
      <c r="L2472" s="95"/>
      <c r="N2472" s="95"/>
      <c r="O2472" s="95"/>
    </row>
    <row r="2473" customFormat="false" ht="12.75" hidden="false" customHeight="false" outlineLevel="0" collapsed="false">
      <c r="A2473" s="1" t="s">
        <v>2682</v>
      </c>
      <c r="C2473" s="70" t="s">
        <v>2687</v>
      </c>
      <c r="D2473" s="70"/>
      <c r="E2473" s="72" t="n">
        <v>3.7</v>
      </c>
      <c r="F2473" s="73" t="n">
        <v>16.07</v>
      </c>
      <c r="G2473" s="74" t="s">
        <v>2671</v>
      </c>
      <c r="L2473" s="95"/>
      <c r="N2473" s="95"/>
      <c r="O2473" s="95"/>
    </row>
    <row r="2474" customFormat="false" ht="12.75" hidden="false" customHeight="false" outlineLevel="0" collapsed="false">
      <c r="A2474" s="1" t="s">
        <v>2682</v>
      </c>
      <c r="C2474" s="70" t="s">
        <v>2688</v>
      </c>
      <c r="D2474" s="70"/>
      <c r="E2474" s="72"/>
      <c r="F2474" s="73"/>
      <c r="G2474" s="74" t="s">
        <v>2671</v>
      </c>
      <c r="L2474" s="95"/>
      <c r="N2474" s="95"/>
      <c r="O2474" s="95"/>
    </row>
    <row r="2476" customFormat="false" ht="18" hidden="false" customHeight="false" outlineLevel="0" collapsed="false">
      <c r="C2476" s="52" t="s">
        <v>2689</v>
      </c>
      <c r="D2476" s="45" t="s">
        <v>1</v>
      </c>
      <c r="I2476" s="3"/>
    </row>
    <row r="2477" customFormat="false" ht="12.75" hidden="false" customHeight="false" outlineLevel="0" collapsed="false">
      <c r="A2477" s="1" t="s">
        <v>2690</v>
      </c>
      <c r="B2477" s="1" t="s">
        <v>1371</v>
      </c>
      <c r="C2477" s="27" t="s">
        <v>2691</v>
      </c>
      <c r="D2477" s="27"/>
      <c r="E2477" s="27"/>
      <c r="F2477" s="31"/>
      <c r="G2477" s="27"/>
      <c r="H2477" s="30" t="s">
        <v>61</v>
      </c>
      <c r="I2477" s="31" t="n">
        <v>0.04</v>
      </c>
      <c r="J2477" s="30" t="s">
        <v>2671</v>
      </c>
    </row>
    <row r="2478" customFormat="false" ht="12.75" hidden="false" customHeight="false" outlineLevel="0" collapsed="false">
      <c r="A2478" s="1" t="s">
        <v>2690</v>
      </c>
      <c r="B2478" s="1" t="s">
        <v>1371</v>
      </c>
      <c r="C2478" s="27" t="s">
        <v>2692</v>
      </c>
      <c r="D2478" s="27" t="s">
        <v>88</v>
      </c>
      <c r="E2478" s="27"/>
      <c r="F2478" s="31"/>
      <c r="G2478" s="27"/>
      <c r="H2478" s="30" t="s">
        <v>61</v>
      </c>
      <c r="I2478" s="31" t="n">
        <v>0.03</v>
      </c>
      <c r="J2478" s="30" t="s">
        <v>2671</v>
      </c>
    </row>
    <row r="2479" customFormat="false" ht="12.75" hidden="false" customHeight="false" outlineLevel="0" collapsed="false">
      <c r="A2479" s="1" t="s">
        <v>2690</v>
      </c>
      <c r="B2479" s="1" t="s">
        <v>1371</v>
      </c>
      <c r="C2479" s="27" t="s">
        <v>2693</v>
      </c>
      <c r="D2479" s="27" t="s">
        <v>49</v>
      </c>
      <c r="E2479" s="27"/>
      <c r="F2479" s="31"/>
      <c r="G2479" s="27"/>
      <c r="H2479" s="30" t="s">
        <v>61</v>
      </c>
      <c r="I2479" s="31" t="n">
        <v>0.02</v>
      </c>
      <c r="J2479" s="30" t="s">
        <v>2671</v>
      </c>
    </row>
    <row r="2480" customFormat="false" ht="12.75" hidden="false" customHeight="false" outlineLevel="0" collapsed="false">
      <c r="A2480" s="1" t="s">
        <v>2690</v>
      </c>
      <c r="B2480" s="1" t="s">
        <v>1371</v>
      </c>
      <c r="C2480" s="27" t="s">
        <v>2694</v>
      </c>
      <c r="D2480" s="27" t="s">
        <v>13</v>
      </c>
      <c r="E2480" s="27"/>
      <c r="F2480" s="31"/>
      <c r="G2480" s="27"/>
      <c r="H2480" s="30" t="s">
        <v>61</v>
      </c>
      <c r="I2480" s="31" t="n">
        <v>0.07</v>
      </c>
      <c r="J2480" s="30" t="s">
        <v>2671</v>
      </c>
    </row>
    <row r="2481" customFormat="false" ht="12.75" hidden="false" customHeight="false" outlineLevel="0" collapsed="false">
      <c r="A2481" s="1" t="s">
        <v>2690</v>
      </c>
      <c r="B2481" s="1" t="s">
        <v>1371</v>
      </c>
      <c r="C2481" s="27" t="s">
        <v>2695</v>
      </c>
      <c r="D2481" s="27" t="s">
        <v>13</v>
      </c>
      <c r="E2481" s="27"/>
      <c r="F2481" s="31"/>
      <c r="G2481" s="27"/>
      <c r="H2481" s="30" t="s">
        <v>168</v>
      </c>
      <c r="I2481" s="31" t="n">
        <v>0.09</v>
      </c>
      <c r="J2481" s="30" t="s">
        <v>2671</v>
      </c>
    </row>
    <row r="2482" customFormat="false" ht="12.75" hidden="false" customHeight="false" outlineLevel="0" collapsed="false">
      <c r="A2482" s="1" t="s">
        <v>2690</v>
      </c>
      <c r="B2482" s="1" t="s">
        <v>1371</v>
      </c>
      <c r="C2482" s="27" t="s">
        <v>2696</v>
      </c>
      <c r="D2482" s="27" t="s">
        <v>13</v>
      </c>
      <c r="E2482" s="27"/>
      <c r="F2482" s="31"/>
      <c r="G2482" s="27"/>
      <c r="H2482" s="30" t="s">
        <v>168</v>
      </c>
      <c r="I2482" s="31" t="n">
        <v>0.04</v>
      </c>
      <c r="J2482" s="30" t="s">
        <v>2671</v>
      </c>
    </row>
    <row r="2483" customFormat="false" ht="12.75" hidden="false" customHeight="false" outlineLevel="0" collapsed="false">
      <c r="A2483" s="1" t="s">
        <v>2690</v>
      </c>
      <c r="B2483" s="1" t="s">
        <v>1371</v>
      </c>
      <c r="C2483" s="27" t="s">
        <v>2697</v>
      </c>
      <c r="D2483" s="27" t="s">
        <v>51</v>
      </c>
      <c r="E2483" s="27"/>
      <c r="F2483" s="31"/>
      <c r="G2483" s="27"/>
      <c r="H2483" s="30" t="s">
        <v>168</v>
      </c>
      <c r="I2483" s="31" t="n">
        <v>0.03</v>
      </c>
      <c r="J2483" s="30" t="s">
        <v>2671</v>
      </c>
    </row>
    <row r="2484" customFormat="false" ht="12.75" hidden="false" customHeight="false" outlineLevel="0" collapsed="false">
      <c r="A2484" s="1" t="s">
        <v>2690</v>
      </c>
      <c r="B2484" s="1" t="s">
        <v>1371</v>
      </c>
      <c r="C2484" s="27" t="s">
        <v>2698</v>
      </c>
      <c r="D2484" s="27" t="s">
        <v>20</v>
      </c>
      <c r="E2484" s="27"/>
      <c r="F2484" s="31"/>
      <c r="G2484" s="27"/>
      <c r="H2484" s="30" t="s">
        <v>168</v>
      </c>
      <c r="I2484" s="31" t="n">
        <v>0.02</v>
      </c>
      <c r="J2484" s="30" t="s">
        <v>2671</v>
      </c>
    </row>
    <row r="2485" customFormat="false" ht="12.75" hidden="false" customHeight="false" outlineLevel="0" collapsed="false">
      <c r="A2485" s="1" t="s">
        <v>2690</v>
      </c>
      <c r="B2485" s="1" t="s">
        <v>1371</v>
      </c>
      <c r="C2485" s="27" t="s">
        <v>2699</v>
      </c>
      <c r="D2485" s="27" t="s">
        <v>13</v>
      </c>
      <c r="E2485" s="27"/>
      <c r="F2485" s="31"/>
      <c r="G2485" s="27"/>
      <c r="H2485" s="30" t="s">
        <v>168</v>
      </c>
      <c r="I2485" s="31" t="n">
        <v>0.03</v>
      </c>
      <c r="J2485" s="30" t="s">
        <v>2671</v>
      </c>
    </row>
    <row r="2486" customFormat="false" ht="12.75" hidden="false" customHeight="false" outlineLevel="0" collapsed="false">
      <c r="A2486" s="1" t="s">
        <v>2690</v>
      </c>
      <c r="B2486" s="1" t="s">
        <v>1371</v>
      </c>
      <c r="C2486" s="27" t="s">
        <v>2700</v>
      </c>
      <c r="D2486" s="27" t="s">
        <v>13</v>
      </c>
      <c r="E2486" s="27"/>
      <c r="F2486" s="31"/>
      <c r="G2486" s="27"/>
      <c r="H2486" s="30" t="s">
        <v>168</v>
      </c>
      <c r="I2486" s="31" t="n">
        <v>0.03</v>
      </c>
      <c r="J2486" s="30" t="s">
        <v>2671</v>
      </c>
    </row>
    <row r="2487" customFormat="false" ht="12.75" hidden="false" customHeight="false" outlineLevel="0" collapsed="false">
      <c r="A2487" s="1" t="s">
        <v>2690</v>
      </c>
      <c r="B2487" s="1" t="s">
        <v>1371</v>
      </c>
      <c r="C2487" s="27" t="s">
        <v>2701</v>
      </c>
      <c r="D2487" s="27" t="s">
        <v>193</v>
      </c>
      <c r="E2487" s="27"/>
      <c r="F2487" s="31"/>
      <c r="G2487" s="27"/>
      <c r="H2487" s="30" t="s">
        <v>168</v>
      </c>
      <c r="I2487" s="31" t="n">
        <v>0.03</v>
      </c>
      <c r="J2487" s="30" t="s">
        <v>2671</v>
      </c>
    </row>
    <row r="2488" customFormat="false" ht="12.75" hidden="false" customHeight="false" outlineLevel="0" collapsed="false">
      <c r="A2488" s="1" t="s">
        <v>2690</v>
      </c>
      <c r="B2488" s="1" t="s">
        <v>1371</v>
      </c>
      <c r="C2488" s="27" t="s">
        <v>2702</v>
      </c>
      <c r="D2488" s="27" t="s">
        <v>79</v>
      </c>
      <c r="E2488" s="27"/>
      <c r="F2488" s="31"/>
      <c r="G2488" s="27"/>
      <c r="H2488" s="30" t="s">
        <v>168</v>
      </c>
      <c r="I2488" s="31" t="n">
        <v>0.02</v>
      </c>
      <c r="J2488" s="30" t="s">
        <v>2671</v>
      </c>
    </row>
    <row r="2489" customFormat="false" ht="12.75" hidden="false" customHeight="false" outlineLevel="0" collapsed="false">
      <c r="A2489" s="1" t="s">
        <v>2690</v>
      </c>
      <c r="B2489" s="1" t="s">
        <v>1371</v>
      </c>
      <c r="C2489" s="27" t="s">
        <v>2703</v>
      </c>
      <c r="D2489" s="27" t="s">
        <v>79</v>
      </c>
      <c r="E2489" s="27"/>
      <c r="F2489" s="31"/>
      <c r="G2489" s="27"/>
      <c r="H2489" s="30" t="s">
        <v>168</v>
      </c>
      <c r="I2489" s="31" t="n">
        <v>0.03</v>
      </c>
      <c r="J2489" s="30" t="s">
        <v>2671</v>
      </c>
    </row>
    <row r="2490" customFormat="false" ht="12.75" hidden="false" customHeight="false" outlineLevel="0" collapsed="false">
      <c r="A2490" s="1" t="s">
        <v>2690</v>
      </c>
      <c r="B2490" s="1" t="s">
        <v>1371</v>
      </c>
      <c r="C2490" s="27" t="s">
        <v>2704</v>
      </c>
      <c r="D2490" s="27" t="s">
        <v>390</v>
      </c>
      <c r="E2490" s="27"/>
      <c r="F2490" s="31"/>
      <c r="G2490" s="27"/>
      <c r="H2490" s="30" t="s">
        <v>168</v>
      </c>
      <c r="I2490" s="31" t="n">
        <v>0.03</v>
      </c>
      <c r="J2490" s="30" t="s">
        <v>2671</v>
      </c>
    </row>
    <row r="2491" customFormat="false" ht="12.75" hidden="false" customHeight="false" outlineLevel="0" collapsed="false">
      <c r="A2491" s="1" t="s">
        <v>2690</v>
      </c>
      <c r="B2491" s="1" t="s">
        <v>1371</v>
      </c>
      <c r="C2491" s="27" t="s">
        <v>2705</v>
      </c>
      <c r="D2491" s="27"/>
      <c r="E2491" s="27"/>
      <c r="F2491" s="31"/>
      <c r="G2491" s="27"/>
      <c r="H2491" s="30" t="s">
        <v>168</v>
      </c>
      <c r="I2491" s="31" t="n">
        <v>0.02</v>
      </c>
      <c r="J2491" s="30" t="s">
        <v>2671</v>
      </c>
    </row>
    <row r="2492" customFormat="false" ht="12.75" hidden="false" customHeight="false" outlineLevel="0" collapsed="false">
      <c r="A2492" s="1" t="s">
        <v>2690</v>
      </c>
      <c r="B2492" s="1" t="s">
        <v>1371</v>
      </c>
      <c r="C2492" s="27" t="s">
        <v>2706</v>
      </c>
      <c r="D2492" s="27" t="s">
        <v>88</v>
      </c>
      <c r="E2492" s="27"/>
      <c r="F2492" s="31"/>
      <c r="G2492" s="27"/>
      <c r="H2492" s="30" t="s">
        <v>168</v>
      </c>
      <c r="I2492" s="31" t="n">
        <v>0.04</v>
      </c>
      <c r="J2492" s="30" t="s">
        <v>2671</v>
      </c>
    </row>
    <row r="2493" customFormat="false" ht="12.75" hidden="false" customHeight="false" outlineLevel="0" collapsed="false">
      <c r="A2493" s="1" t="s">
        <v>2690</v>
      </c>
      <c r="B2493" s="1" t="s">
        <v>1371</v>
      </c>
      <c r="C2493" s="27" t="s">
        <v>2707</v>
      </c>
      <c r="D2493" s="27"/>
      <c r="E2493" s="27"/>
      <c r="F2493" s="31"/>
      <c r="G2493" s="27"/>
      <c r="H2493" s="30" t="s">
        <v>168</v>
      </c>
      <c r="I2493" s="31" t="n">
        <v>0.12</v>
      </c>
      <c r="J2493" s="30" t="s">
        <v>2671</v>
      </c>
    </row>
    <row r="2494" customFormat="false" ht="12.75" hidden="false" customHeight="false" outlineLevel="0" collapsed="false">
      <c r="A2494" s="1" t="s">
        <v>2690</v>
      </c>
      <c r="B2494" s="1" t="s">
        <v>1371</v>
      </c>
      <c r="C2494" s="27" t="s">
        <v>2708</v>
      </c>
      <c r="D2494" s="27"/>
      <c r="E2494" s="27"/>
      <c r="F2494" s="31"/>
      <c r="G2494" s="27"/>
      <c r="H2494" s="30" t="s">
        <v>168</v>
      </c>
      <c r="I2494" s="31" t="n">
        <v>0.11</v>
      </c>
      <c r="J2494" s="30" t="s">
        <v>2671</v>
      </c>
    </row>
    <row r="2495" customFormat="false" ht="12.75" hidden="false" customHeight="false" outlineLevel="0" collapsed="false">
      <c r="A2495" s="1" t="s">
        <v>2690</v>
      </c>
      <c r="B2495" s="1" t="s">
        <v>1371</v>
      </c>
      <c r="C2495" s="27" t="s">
        <v>2709</v>
      </c>
      <c r="D2495" s="27"/>
      <c r="E2495" s="27"/>
      <c r="F2495" s="31"/>
      <c r="G2495" s="27"/>
      <c r="H2495" s="30" t="s">
        <v>168</v>
      </c>
      <c r="I2495" s="31" t="n">
        <v>0.1</v>
      </c>
      <c r="J2495" s="30" t="s">
        <v>2671</v>
      </c>
    </row>
    <row r="2496" customFormat="false" ht="12.75" hidden="false" customHeight="false" outlineLevel="0" collapsed="false">
      <c r="A2496" s="1" t="s">
        <v>2690</v>
      </c>
      <c r="B2496" s="1" t="s">
        <v>1371</v>
      </c>
      <c r="C2496" s="27" t="s">
        <v>2710</v>
      </c>
      <c r="D2496" s="27"/>
      <c r="E2496" s="27"/>
      <c r="F2496" s="31"/>
      <c r="G2496" s="27"/>
      <c r="H2496" s="30" t="s">
        <v>168</v>
      </c>
      <c r="I2496" s="31" t="n">
        <v>0.15</v>
      </c>
      <c r="J2496" s="30" t="s">
        <v>2671</v>
      </c>
    </row>
    <row r="2497" customFormat="false" ht="12.75" hidden="false" customHeight="false" outlineLevel="0" collapsed="false">
      <c r="A2497" s="1" t="s">
        <v>2690</v>
      </c>
      <c r="B2497" s="1" t="s">
        <v>1371</v>
      </c>
      <c r="C2497" s="27" t="s">
        <v>2711</v>
      </c>
      <c r="D2497" s="27" t="s">
        <v>24</v>
      </c>
      <c r="E2497" s="27"/>
      <c r="F2497" s="31"/>
      <c r="G2497" s="27"/>
      <c r="H2497" s="30" t="s">
        <v>168</v>
      </c>
      <c r="I2497" s="31" t="n">
        <v>0.03</v>
      </c>
      <c r="J2497" s="30" t="s">
        <v>2671</v>
      </c>
    </row>
    <row r="2498" customFormat="false" ht="12.75" hidden="false" customHeight="false" outlineLevel="0" collapsed="false">
      <c r="A2498" s="1" t="s">
        <v>2690</v>
      </c>
      <c r="B2498" s="1" t="s">
        <v>1371</v>
      </c>
      <c r="C2498" s="27" t="s">
        <v>2712</v>
      </c>
      <c r="D2498" s="27"/>
      <c r="E2498" s="27"/>
      <c r="F2498" s="31"/>
      <c r="G2498" s="27"/>
      <c r="H2498" s="30" t="s">
        <v>168</v>
      </c>
      <c r="I2498" s="31" t="n">
        <v>0.12</v>
      </c>
      <c r="J2498" s="30" t="s">
        <v>2671</v>
      </c>
    </row>
    <row r="2499" customFormat="false" ht="12.75" hidden="false" customHeight="false" outlineLevel="0" collapsed="false">
      <c r="A2499" s="1" t="s">
        <v>2690</v>
      </c>
      <c r="B2499" s="1" t="s">
        <v>1371</v>
      </c>
      <c r="C2499" s="27" t="s">
        <v>2713</v>
      </c>
      <c r="D2499" s="27" t="s">
        <v>70</v>
      </c>
      <c r="E2499" s="27"/>
      <c r="F2499" s="31"/>
      <c r="G2499" s="27"/>
      <c r="H2499" s="30" t="s">
        <v>168</v>
      </c>
      <c r="I2499" s="31" t="n">
        <v>0.03</v>
      </c>
      <c r="J2499" s="30" t="s">
        <v>2671</v>
      </c>
    </row>
    <row r="2500" customFormat="false" ht="12.75" hidden="false" customHeight="false" outlineLevel="0" collapsed="false">
      <c r="A2500" s="1" t="s">
        <v>2690</v>
      </c>
      <c r="B2500" s="1" t="s">
        <v>1371</v>
      </c>
      <c r="C2500" s="27" t="s">
        <v>2714</v>
      </c>
      <c r="D2500" s="27"/>
      <c r="E2500" s="27"/>
      <c r="F2500" s="31"/>
      <c r="G2500" s="27"/>
      <c r="H2500" s="30" t="s">
        <v>168</v>
      </c>
      <c r="I2500" s="31" t="n">
        <v>0.11</v>
      </c>
      <c r="J2500" s="30" t="s">
        <v>2671</v>
      </c>
    </row>
    <row r="2501" customFormat="false" ht="12.75" hidden="false" customHeight="false" outlineLevel="0" collapsed="false">
      <c r="A2501" s="1" t="s">
        <v>2715</v>
      </c>
      <c r="B2501" s="1" t="s">
        <v>1371</v>
      </c>
      <c r="C2501" s="27" t="s">
        <v>2716</v>
      </c>
      <c r="D2501" s="27"/>
      <c r="E2501" s="27"/>
      <c r="F2501" s="31"/>
      <c r="G2501" s="27"/>
      <c r="H2501" s="30" t="s">
        <v>61</v>
      </c>
      <c r="I2501" s="31" t="n">
        <v>0.13</v>
      </c>
      <c r="J2501" s="30" t="s">
        <v>2671</v>
      </c>
    </row>
    <row r="2502" customFormat="false" ht="12.75" hidden="false" customHeight="false" outlineLevel="0" collapsed="false">
      <c r="A2502" s="1" t="s">
        <v>2715</v>
      </c>
      <c r="B2502" s="1" t="s">
        <v>1371</v>
      </c>
      <c r="C2502" s="27" t="s">
        <v>2717</v>
      </c>
      <c r="D2502" s="27"/>
      <c r="E2502" s="27"/>
      <c r="F2502" s="31"/>
      <c r="G2502" s="27"/>
      <c r="H2502" s="30" t="s">
        <v>61</v>
      </c>
      <c r="I2502" s="31" t="n">
        <v>0.06</v>
      </c>
      <c r="J2502" s="30" t="s">
        <v>2671</v>
      </c>
    </row>
    <row r="2503" customFormat="false" ht="12.75" hidden="false" customHeight="false" outlineLevel="0" collapsed="false">
      <c r="A2503" s="1" t="s">
        <v>2715</v>
      </c>
      <c r="B2503" s="1" t="s">
        <v>1371</v>
      </c>
      <c r="C2503" s="27" t="s">
        <v>2718</v>
      </c>
      <c r="D2503" s="27" t="s">
        <v>79</v>
      </c>
      <c r="E2503" s="27"/>
      <c r="F2503" s="31"/>
      <c r="G2503" s="27"/>
      <c r="H2503" s="30" t="s">
        <v>61</v>
      </c>
      <c r="I2503" s="31" t="n">
        <v>0.05</v>
      </c>
      <c r="J2503" s="30" t="s">
        <v>2671</v>
      </c>
    </row>
    <row r="2504" customFormat="false" ht="12.75" hidden="false" customHeight="false" outlineLevel="0" collapsed="false">
      <c r="A2504" s="1" t="s">
        <v>2715</v>
      </c>
      <c r="B2504" s="1" t="s">
        <v>1371</v>
      </c>
      <c r="C2504" s="27" t="s">
        <v>2719</v>
      </c>
      <c r="D2504" s="27" t="s">
        <v>193</v>
      </c>
      <c r="E2504" s="27"/>
      <c r="F2504" s="31"/>
      <c r="G2504" s="27"/>
      <c r="H2504" s="30" t="s">
        <v>61</v>
      </c>
      <c r="I2504" s="31" t="n">
        <v>0.1</v>
      </c>
      <c r="J2504" s="30" t="s">
        <v>2671</v>
      </c>
    </row>
    <row r="2505" customFormat="false" ht="12.75" hidden="false" customHeight="false" outlineLevel="0" collapsed="false">
      <c r="A2505" s="1" t="s">
        <v>2715</v>
      </c>
      <c r="B2505" s="1" t="s">
        <v>1371</v>
      </c>
      <c r="C2505" s="27" t="s">
        <v>2720</v>
      </c>
      <c r="D2505" s="27" t="s">
        <v>79</v>
      </c>
      <c r="E2505" s="27"/>
      <c r="F2505" s="31"/>
      <c r="G2505" s="27"/>
      <c r="H2505" s="30" t="s">
        <v>61</v>
      </c>
      <c r="I2505" s="31" t="n">
        <v>0.05</v>
      </c>
      <c r="J2505" s="30" t="s">
        <v>2671</v>
      </c>
    </row>
    <row r="2506" customFormat="false" ht="12.75" hidden="false" customHeight="false" outlineLevel="0" collapsed="false">
      <c r="A2506" s="1" t="s">
        <v>2715</v>
      </c>
      <c r="B2506" s="1" t="s">
        <v>1371</v>
      </c>
      <c r="C2506" s="27" t="s">
        <v>2721</v>
      </c>
      <c r="D2506" s="27" t="s">
        <v>390</v>
      </c>
      <c r="E2506" s="27"/>
      <c r="F2506" s="31"/>
      <c r="G2506" s="27"/>
      <c r="H2506" s="30" t="s">
        <v>61</v>
      </c>
      <c r="I2506" s="31" t="n">
        <v>0.06</v>
      </c>
      <c r="J2506" s="30" t="s">
        <v>2671</v>
      </c>
    </row>
    <row r="2507" customFormat="false" ht="12.75" hidden="false" customHeight="false" outlineLevel="0" collapsed="false">
      <c r="A2507" s="1" t="s">
        <v>2715</v>
      </c>
      <c r="B2507" s="1" t="s">
        <v>1371</v>
      </c>
      <c r="C2507" s="27" t="s">
        <v>2722</v>
      </c>
      <c r="D2507" s="27" t="s">
        <v>88</v>
      </c>
      <c r="E2507" s="27"/>
      <c r="F2507" s="31"/>
      <c r="G2507" s="27"/>
      <c r="H2507" s="30" t="s">
        <v>61</v>
      </c>
      <c r="I2507" s="31" t="n">
        <v>0.05</v>
      </c>
      <c r="J2507" s="30" t="s">
        <v>2671</v>
      </c>
    </row>
    <row r="2508" customFormat="false" ht="12.75" hidden="false" customHeight="false" outlineLevel="0" collapsed="false">
      <c r="A2508" s="1" t="s">
        <v>2715</v>
      </c>
      <c r="B2508" s="1" t="s">
        <v>1371</v>
      </c>
      <c r="C2508" s="27" t="s">
        <v>2723</v>
      </c>
      <c r="D2508" s="27" t="s">
        <v>24</v>
      </c>
      <c r="E2508" s="27"/>
      <c r="F2508" s="31"/>
      <c r="G2508" s="27"/>
      <c r="H2508" s="30" t="s">
        <v>61</v>
      </c>
      <c r="I2508" s="31" t="n">
        <v>0.06</v>
      </c>
      <c r="J2508" s="30" t="s">
        <v>2671</v>
      </c>
    </row>
    <row r="2509" customFormat="false" ht="12.75" hidden="false" customHeight="false" outlineLevel="0" collapsed="false">
      <c r="A2509" s="1" t="s">
        <v>2715</v>
      </c>
      <c r="B2509" s="1" t="s">
        <v>1371</v>
      </c>
      <c r="C2509" s="27" t="s">
        <v>2724</v>
      </c>
      <c r="D2509" s="27" t="s">
        <v>70</v>
      </c>
      <c r="E2509" s="27"/>
      <c r="F2509" s="31"/>
      <c r="G2509" s="27"/>
      <c r="H2509" s="30" t="s">
        <v>61</v>
      </c>
      <c r="I2509" s="31" t="n">
        <v>0.06</v>
      </c>
      <c r="J2509" s="30" t="s">
        <v>2671</v>
      </c>
    </row>
    <row r="2510" customFormat="false" ht="12.75" hidden="false" customHeight="false" outlineLevel="0" collapsed="false">
      <c r="A2510" s="1" t="s">
        <v>2715</v>
      </c>
      <c r="B2510" s="1" t="s">
        <v>1371</v>
      </c>
      <c r="C2510" s="27" t="s">
        <v>2725</v>
      </c>
      <c r="D2510" s="27" t="s">
        <v>49</v>
      </c>
      <c r="E2510" s="27"/>
      <c r="F2510" s="31"/>
      <c r="G2510" s="27"/>
      <c r="H2510" s="30" t="s">
        <v>61</v>
      </c>
      <c r="I2510" s="31" t="n">
        <v>0.06</v>
      </c>
      <c r="J2510" s="30" t="s">
        <v>2671</v>
      </c>
    </row>
    <row r="2511" customFormat="false" ht="12.75" hidden="false" customHeight="false" outlineLevel="0" collapsed="false">
      <c r="A2511" s="1" t="s">
        <v>2715</v>
      </c>
      <c r="B2511" s="1" t="s">
        <v>1371</v>
      </c>
      <c r="C2511" s="27" t="s">
        <v>2726</v>
      </c>
      <c r="D2511" s="27" t="s">
        <v>13</v>
      </c>
      <c r="E2511" s="27"/>
      <c r="F2511" s="31"/>
      <c r="G2511" s="27"/>
      <c r="H2511" s="30" t="s">
        <v>168</v>
      </c>
      <c r="I2511" s="31" t="n">
        <v>0.26</v>
      </c>
      <c r="J2511" s="30" t="s">
        <v>2671</v>
      </c>
    </row>
    <row r="2512" customFormat="false" ht="12.75" hidden="false" customHeight="false" outlineLevel="0" collapsed="false">
      <c r="A2512" s="1" t="s">
        <v>2715</v>
      </c>
      <c r="B2512" s="1" t="s">
        <v>1371</v>
      </c>
      <c r="C2512" s="27" t="s">
        <v>2727</v>
      </c>
      <c r="D2512" s="27" t="s">
        <v>20</v>
      </c>
      <c r="E2512" s="27"/>
      <c r="F2512" s="31"/>
      <c r="G2512" s="27"/>
      <c r="H2512" s="30" t="s">
        <v>168</v>
      </c>
      <c r="I2512" s="31" t="n">
        <v>0.06</v>
      </c>
      <c r="J2512" s="30" t="s">
        <v>2671</v>
      </c>
    </row>
    <row r="2513" customFormat="false" ht="12.75" hidden="false" customHeight="false" outlineLevel="0" collapsed="false">
      <c r="A2513" s="1" t="s">
        <v>2715</v>
      </c>
      <c r="B2513" s="1" t="s">
        <v>1371</v>
      </c>
      <c r="C2513" s="27" t="s">
        <v>2728</v>
      </c>
      <c r="D2513" s="27" t="s">
        <v>13</v>
      </c>
      <c r="E2513" s="27"/>
      <c r="F2513" s="31"/>
      <c r="G2513" s="27"/>
      <c r="H2513" s="30" t="s">
        <v>168</v>
      </c>
      <c r="I2513" s="31" t="n">
        <v>0.11</v>
      </c>
      <c r="J2513" s="30" t="s">
        <v>2671</v>
      </c>
    </row>
    <row r="2514" customFormat="false" ht="12.75" hidden="false" customHeight="false" outlineLevel="0" collapsed="false">
      <c r="A2514" s="1" t="s">
        <v>2715</v>
      </c>
      <c r="B2514" s="1" t="s">
        <v>1371</v>
      </c>
      <c r="C2514" s="27" t="s">
        <v>2729</v>
      </c>
      <c r="D2514" s="27" t="s">
        <v>16</v>
      </c>
      <c r="E2514" s="27"/>
      <c r="F2514" s="31"/>
      <c r="G2514" s="27"/>
      <c r="H2514" s="30" t="s">
        <v>168</v>
      </c>
      <c r="I2514" s="31" t="n">
        <v>0.06</v>
      </c>
      <c r="J2514" s="30" t="s">
        <v>2671</v>
      </c>
    </row>
    <row r="2515" customFormat="false" ht="12.75" hidden="false" customHeight="false" outlineLevel="0" collapsed="false">
      <c r="A2515" s="1" t="s">
        <v>2715</v>
      </c>
      <c r="B2515" s="1" t="s">
        <v>1371</v>
      </c>
      <c r="C2515" s="27" t="s">
        <v>2730</v>
      </c>
      <c r="D2515" s="27" t="s">
        <v>88</v>
      </c>
      <c r="E2515" s="27"/>
      <c r="F2515" s="31"/>
      <c r="G2515" s="27"/>
      <c r="H2515" s="30" t="s">
        <v>168</v>
      </c>
      <c r="I2515" s="31" t="n">
        <v>0.11</v>
      </c>
      <c r="J2515" s="30" t="s">
        <v>2671</v>
      </c>
    </row>
    <row r="2516" customFormat="false" ht="12.75" hidden="false" customHeight="false" outlineLevel="0" collapsed="false">
      <c r="A2516" s="1" t="s">
        <v>2715</v>
      </c>
      <c r="B2516" s="1" t="s">
        <v>1371</v>
      </c>
      <c r="C2516" s="27" t="s">
        <v>2731</v>
      </c>
      <c r="D2516" s="27" t="s">
        <v>13</v>
      </c>
      <c r="E2516" s="27"/>
      <c r="F2516" s="31"/>
      <c r="G2516" s="27"/>
      <c r="H2516" s="30" t="s">
        <v>168</v>
      </c>
      <c r="I2516" s="31" t="n">
        <v>0.25</v>
      </c>
      <c r="J2516" s="30" t="s">
        <v>2671</v>
      </c>
    </row>
    <row r="2517" customFormat="false" ht="12.75" hidden="false" customHeight="false" outlineLevel="0" collapsed="false">
      <c r="A2517" s="1" t="s">
        <v>2715</v>
      </c>
      <c r="B2517" s="1" t="s">
        <v>1371</v>
      </c>
      <c r="C2517" s="27" t="s">
        <v>2732</v>
      </c>
      <c r="D2517" s="27" t="s">
        <v>13</v>
      </c>
      <c r="E2517" s="27"/>
      <c r="F2517" s="31"/>
      <c r="G2517" s="27"/>
      <c r="H2517" s="30" t="s">
        <v>168</v>
      </c>
      <c r="I2517" s="31" t="n">
        <v>0.29</v>
      </c>
      <c r="J2517" s="30" t="s">
        <v>2671</v>
      </c>
    </row>
    <row r="2518" customFormat="false" ht="12.75" hidden="false" customHeight="false" outlineLevel="0" collapsed="false">
      <c r="A2518" s="1" t="s">
        <v>2715</v>
      </c>
      <c r="B2518" s="1" t="s">
        <v>1371</v>
      </c>
      <c r="C2518" s="27" t="s">
        <v>2733</v>
      </c>
      <c r="D2518" s="27" t="s">
        <v>13</v>
      </c>
      <c r="E2518" s="27"/>
      <c r="F2518" s="31"/>
      <c r="G2518" s="27"/>
      <c r="H2518" s="30" t="s">
        <v>168</v>
      </c>
      <c r="I2518" s="31" t="n">
        <v>0.3</v>
      </c>
      <c r="J2518" s="30" t="s">
        <v>2671</v>
      </c>
    </row>
    <row r="2519" customFormat="false" ht="12.75" hidden="false" customHeight="false" outlineLevel="0" collapsed="false">
      <c r="A2519" s="1" t="s">
        <v>2715</v>
      </c>
      <c r="B2519" s="1" t="s">
        <v>1371</v>
      </c>
      <c r="C2519" s="27" t="s">
        <v>2734</v>
      </c>
      <c r="D2519" s="27" t="s">
        <v>13</v>
      </c>
      <c r="E2519" s="27"/>
      <c r="F2519" s="31"/>
      <c r="G2519" s="27"/>
      <c r="H2519" s="30" t="s">
        <v>168</v>
      </c>
      <c r="I2519" s="31" t="n">
        <v>0.06</v>
      </c>
      <c r="J2519" s="30" t="s">
        <v>2671</v>
      </c>
    </row>
    <row r="2521" customFormat="false" ht="18" hidden="false" customHeight="false" outlineLevel="0" collapsed="false">
      <c r="A2521" s="18"/>
      <c r="C2521" s="15" t="s">
        <v>2735</v>
      </c>
      <c r="D2521" s="45" t="s">
        <v>1</v>
      </c>
      <c r="I2521" s="3"/>
    </row>
    <row r="2522" customFormat="false" ht="12.75" hidden="false" customHeight="false" outlineLevel="0" collapsed="false">
      <c r="A2522" s="1" t="s">
        <v>2736</v>
      </c>
      <c r="C2522" s="27" t="s">
        <v>2737</v>
      </c>
      <c r="D2522" s="27" t="s">
        <v>77</v>
      </c>
      <c r="E2522" s="28"/>
      <c r="F2522" s="29"/>
      <c r="G2522" s="27"/>
      <c r="H2522" s="30" t="s">
        <v>61</v>
      </c>
      <c r="I2522" s="31" t="n">
        <v>8.99</v>
      </c>
      <c r="J2522" s="30" t="s">
        <v>2671</v>
      </c>
    </row>
    <row r="2523" customFormat="false" ht="12.75" hidden="false" customHeight="false" outlineLevel="0" collapsed="false">
      <c r="A2523" s="1" t="s">
        <v>2736</v>
      </c>
      <c r="C2523" s="27" t="s">
        <v>2738</v>
      </c>
      <c r="D2523" s="27" t="s">
        <v>13</v>
      </c>
      <c r="E2523" s="28"/>
      <c r="F2523" s="29"/>
      <c r="G2523" s="27"/>
      <c r="H2523" s="30" t="s">
        <v>61</v>
      </c>
      <c r="I2523" s="31" t="n">
        <v>5.49</v>
      </c>
      <c r="J2523" s="30" t="s">
        <v>2671</v>
      </c>
    </row>
    <row r="2524" customFormat="false" ht="12.75" hidden="false" customHeight="false" outlineLevel="0" collapsed="false">
      <c r="A2524" s="1" t="s">
        <v>2736</v>
      </c>
      <c r="C2524" s="27" t="s">
        <v>2739</v>
      </c>
      <c r="D2524" s="27" t="s">
        <v>88</v>
      </c>
      <c r="E2524" s="28"/>
      <c r="F2524" s="29"/>
      <c r="G2524" s="27"/>
      <c r="H2524" s="30" t="s">
        <v>61</v>
      </c>
      <c r="I2524" s="31" t="n">
        <v>8.9</v>
      </c>
      <c r="J2524" s="30" t="s">
        <v>2671</v>
      </c>
    </row>
    <row r="2525" customFormat="false" ht="12.75" hidden="false" customHeight="false" outlineLevel="0" collapsed="false">
      <c r="A2525" s="1" t="s">
        <v>2736</v>
      </c>
      <c r="C2525" s="27" t="s">
        <v>2740</v>
      </c>
      <c r="D2525" s="27" t="s">
        <v>2741</v>
      </c>
      <c r="E2525" s="28"/>
      <c r="F2525" s="29"/>
      <c r="G2525" s="27"/>
      <c r="H2525" s="30" t="s">
        <v>61</v>
      </c>
      <c r="I2525" s="31" t="n">
        <v>5.49</v>
      </c>
      <c r="J2525" s="30" t="s">
        <v>2671</v>
      </c>
    </row>
    <row r="2526" customFormat="false" ht="12.75" hidden="false" customHeight="false" outlineLevel="0" collapsed="false">
      <c r="A2526" s="1" t="s">
        <v>2736</v>
      </c>
      <c r="C2526" s="27" t="s">
        <v>2742</v>
      </c>
      <c r="D2526" s="27" t="s">
        <v>70</v>
      </c>
      <c r="E2526" s="28"/>
      <c r="F2526" s="29"/>
      <c r="G2526" s="27"/>
      <c r="H2526" s="30" t="s">
        <v>61</v>
      </c>
      <c r="I2526" s="31" t="n">
        <v>4.19</v>
      </c>
      <c r="J2526" s="30" t="s">
        <v>2671</v>
      </c>
    </row>
    <row r="2527" customFormat="false" ht="12.75" hidden="false" customHeight="false" outlineLevel="0" collapsed="false">
      <c r="A2527" s="1" t="s">
        <v>2736</v>
      </c>
      <c r="C2527" s="27" t="s">
        <v>2743</v>
      </c>
      <c r="D2527" s="27" t="s">
        <v>20</v>
      </c>
      <c r="E2527" s="28"/>
      <c r="F2527" s="29"/>
      <c r="G2527" s="27"/>
      <c r="H2527" s="30" t="s">
        <v>61</v>
      </c>
      <c r="I2527" s="31" t="n">
        <v>4.19</v>
      </c>
      <c r="J2527" s="30" t="s">
        <v>2671</v>
      </c>
    </row>
    <row r="2528" customFormat="false" ht="12.75" hidden="false" customHeight="false" outlineLevel="0" collapsed="false">
      <c r="A2528" s="1" t="s">
        <v>2736</v>
      </c>
      <c r="C2528" s="27" t="s">
        <v>2744</v>
      </c>
      <c r="D2528" s="27" t="s">
        <v>49</v>
      </c>
      <c r="E2528" s="28"/>
      <c r="F2528" s="29"/>
      <c r="G2528" s="27"/>
      <c r="H2528" s="30" t="s">
        <v>61</v>
      </c>
      <c r="I2528" s="31" t="n">
        <v>6.98</v>
      </c>
      <c r="J2528" s="30" t="s">
        <v>2671</v>
      </c>
    </row>
    <row r="2529" customFormat="false" ht="12.75" hidden="false" customHeight="false" outlineLevel="0" collapsed="false">
      <c r="A2529" s="1" t="s">
        <v>2736</v>
      </c>
      <c r="C2529" s="27" t="s">
        <v>2745</v>
      </c>
      <c r="D2529" s="27" t="s">
        <v>24</v>
      </c>
      <c r="E2529" s="28"/>
      <c r="F2529" s="29"/>
      <c r="G2529" s="27"/>
      <c r="H2529" s="30" t="s">
        <v>61</v>
      </c>
      <c r="I2529" s="31" t="n">
        <v>4.39</v>
      </c>
      <c r="J2529" s="30" t="s">
        <v>2671</v>
      </c>
    </row>
    <row r="2530" customFormat="false" ht="12.75" hidden="false" customHeight="false" outlineLevel="0" collapsed="false">
      <c r="A2530" s="1" t="s">
        <v>2736</v>
      </c>
      <c r="C2530" s="27" t="s">
        <v>2746</v>
      </c>
      <c r="D2530" s="27" t="s">
        <v>26</v>
      </c>
      <c r="E2530" s="28"/>
      <c r="F2530" s="29"/>
      <c r="G2530" s="27"/>
      <c r="H2530" s="30" t="s">
        <v>168</v>
      </c>
      <c r="I2530" s="31" t="n">
        <v>4.19</v>
      </c>
      <c r="J2530" s="30" t="s">
        <v>2671</v>
      </c>
    </row>
    <row r="2531" customFormat="false" ht="12.75" hidden="false" customHeight="false" outlineLevel="0" collapsed="false">
      <c r="A2531" s="1" t="s">
        <v>2736</v>
      </c>
      <c r="C2531" s="27" t="s">
        <v>2747</v>
      </c>
      <c r="D2531" s="27" t="s">
        <v>16</v>
      </c>
      <c r="E2531" s="28"/>
      <c r="F2531" s="29"/>
      <c r="G2531" s="27"/>
      <c r="H2531" s="30" t="s">
        <v>168</v>
      </c>
      <c r="I2531" s="31" t="n">
        <v>3.79</v>
      </c>
      <c r="J2531" s="30" t="s">
        <v>2671</v>
      </c>
    </row>
    <row r="2532" customFormat="false" ht="12.75" hidden="false" customHeight="false" outlineLevel="0" collapsed="false">
      <c r="A2532" s="1" t="s">
        <v>2736</v>
      </c>
      <c r="C2532" s="27" t="s">
        <v>2748</v>
      </c>
      <c r="D2532" s="27" t="s">
        <v>51</v>
      </c>
      <c r="E2532" s="28"/>
      <c r="F2532" s="29"/>
      <c r="G2532" s="27"/>
      <c r="H2532" s="30" t="s">
        <v>168</v>
      </c>
      <c r="I2532" s="31" t="n">
        <v>3.79</v>
      </c>
      <c r="J2532" s="30" t="s">
        <v>2671</v>
      </c>
    </row>
    <row r="2534" customFormat="false" ht="18" hidden="false" customHeight="false" outlineLevel="0" collapsed="false">
      <c r="C2534" s="15" t="s">
        <v>2749</v>
      </c>
      <c r="D2534" s="45" t="s">
        <v>1</v>
      </c>
      <c r="E2534" s="4"/>
      <c r="H2534" s="3"/>
      <c r="I2534" s="1"/>
      <c r="J2534" s="1"/>
    </row>
    <row r="2535" customFormat="false" ht="12.75" hidden="false" customHeight="false" outlineLevel="0" collapsed="false">
      <c r="A2535" s="18" t="s">
        <v>2750</v>
      </c>
      <c r="B2535" s="18"/>
      <c r="C2535" s="78" t="s">
        <v>2751</v>
      </c>
      <c r="D2535" s="79" t="s">
        <v>51</v>
      </c>
      <c r="E2535" s="80"/>
      <c r="F2535" s="81"/>
      <c r="G2535" s="82"/>
      <c r="H2535" s="83" t="s">
        <v>61</v>
      </c>
      <c r="I2535" s="84" t="n">
        <v>0.75</v>
      </c>
      <c r="J2535" s="83"/>
      <c r="K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</row>
    <row r="2536" customFormat="false" ht="12.75" hidden="false" customHeight="false" outlineLevel="0" collapsed="false">
      <c r="A2536" s="18" t="s">
        <v>2750</v>
      </c>
      <c r="B2536" s="18"/>
      <c r="C2536" s="78" t="s">
        <v>2752</v>
      </c>
      <c r="D2536" s="79" t="s">
        <v>88</v>
      </c>
      <c r="E2536" s="80"/>
      <c r="F2536" s="81"/>
      <c r="G2536" s="82"/>
      <c r="H2536" s="83" t="s">
        <v>61</v>
      </c>
      <c r="I2536" s="84" t="n">
        <v>0.75</v>
      </c>
      <c r="J2536" s="83"/>
      <c r="K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</row>
    <row r="2537" customFormat="false" ht="12.75" hidden="false" customHeight="false" outlineLevel="0" collapsed="false">
      <c r="A2537" s="18" t="s">
        <v>2750</v>
      </c>
      <c r="B2537" s="18"/>
      <c r="C2537" s="78" t="s">
        <v>2753</v>
      </c>
      <c r="D2537" s="79" t="s">
        <v>79</v>
      </c>
      <c r="E2537" s="80"/>
      <c r="F2537" s="81"/>
      <c r="G2537" s="82"/>
      <c r="H2537" s="83" t="s">
        <v>61</v>
      </c>
      <c r="I2537" s="84" t="n">
        <v>0.85</v>
      </c>
      <c r="J2537" s="83"/>
      <c r="K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</row>
    <row r="2538" customFormat="false" ht="12.75" hidden="false" customHeight="false" outlineLevel="0" collapsed="false">
      <c r="A2538" s="18" t="s">
        <v>2750</v>
      </c>
      <c r="B2538" s="18"/>
      <c r="C2538" s="78" t="s">
        <v>2754</v>
      </c>
      <c r="D2538" s="79" t="s">
        <v>13</v>
      </c>
      <c r="E2538" s="80"/>
      <c r="F2538" s="81"/>
      <c r="G2538" s="82"/>
      <c r="H2538" s="83" t="s">
        <v>61</v>
      </c>
      <c r="I2538" s="84" t="n">
        <v>2.49</v>
      </c>
      <c r="J2538" s="83"/>
      <c r="K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</row>
    <row r="2539" customFormat="false" ht="12.75" hidden="false" customHeight="false" outlineLevel="0" collapsed="false">
      <c r="A2539" s="18" t="s">
        <v>2750</v>
      </c>
      <c r="B2539" s="18"/>
      <c r="C2539" s="78" t="s">
        <v>2755</v>
      </c>
      <c r="D2539" s="79" t="s">
        <v>49</v>
      </c>
      <c r="E2539" s="80"/>
      <c r="F2539" s="81"/>
      <c r="G2539" s="82"/>
      <c r="H2539" s="83" t="s">
        <v>61</v>
      </c>
      <c r="I2539" s="84" t="n">
        <v>0.75</v>
      </c>
      <c r="J2539" s="83"/>
      <c r="K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</row>
    <row r="2540" customFormat="false" ht="12.75" hidden="false" customHeight="false" outlineLevel="0" collapsed="false">
      <c r="A2540" s="18" t="s">
        <v>2750</v>
      </c>
      <c r="B2540" s="18"/>
      <c r="C2540" s="78" t="s">
        <v>2756</v>
      </c>
      <c r="D2540" s="79" t="s">
        <v>70</v>
      </c>
      <c r="E2540" s="80"/>
      <c r="F2540" s="81"/>
      <c r="G2540" s="82"/>
      <c r="H2540" s="83" t="s">
        <v>168</v>
      </c>
      <c r="I2540" s="84" t="n">
        <v>0.75</v>
      </c>
      <c r="J2540" s="83"/>
      <c r="K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</row>
    <row r="2541" customFormat="false" ht="12.75" hidden="false" customHeight="false" outlineLevel="0" collapsed="false">
      <c r="A2541" s="18" t="s">
        <v>2750</v>
      </c>
      <c r="B2541" s="18"/>
      <c r="C2541" s="78" t="s">
        <v>2757</v>
      </c>
      <c r="D2541" s="79" t="s">
        <v>13</v>
      </c>
      <c r="E2541" s="80"/>
      <c r="F2541" s="81"/>
      <c r="G2541" s="82"/>
      <c r="H2541" s="83" t="s">
        <v>168</v>
      </c>
      <c r="I2541" s="84" t="n">
        <v>1.69</v>
      </c>
      <c r="J2541" s="83"/>
      <c r="K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</row>
    <row r="2542" customFormat="false" ht="12.75" hidden="false" customHeight="false" outlineLevel="0" collapsed="false">
      <c r="A2542" s="18" t="s">
        <v>2750</v>
      </c>
      <c r="B2542" s="18"/>
      <c r="C2542" s="78" t="s">
        <v>2758</v>
      </c>
      <c r="D2542" s="79" t="s">
        <v>16</v>
      </c>
      <c r="E2542" s="80"/>
      <c r="F2542" s="81"/>
      <c r="G2542" s="82"/>
      <c r="H2542" s="83" t="s">
        <v>168</v>
      </c>
      <c r="I2542" s="84" t="n">
        <v>0.75</v>
      </c>
      <c r="J2542" s="83"/>
      <c r="K2542" s="18"/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</row>
    <row r="2543" customFormat="false" ht="12.75" hidden="false" customHeight="false" outlineLevel="0" collapsed="false">
      <c r="A2543" s="18" t="s">
        <v>2750</v>
      </c>
      <c r="B2543" s="18"/>
      <c r="C2543" s="78" t="s">
        <v>2759</v>
      </c>
      <c r="D2543" s="79" t="s">
        <v>13</v>
      </c>
      <c r="E2543" s="80"/>
      <c r="F2543" s="81"/>
      <c r="G2543" s="82"/>
      <c r="H2543" s="83" t="s">
        <v>168</v>
      </c>
      <c r="I2543" s="84" t="n">
        <v>4.38</v>
      </c>
      <c r="J2543" s="83"/>
      <c r="K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</row>
    <row r="2544" customFormat="false" ht="12.75" hidden="false" customHeight="false" outlineLevel="0" collapsed="false">
      <c r="A2544" s="18" t="s">
        <v>2750</v>
      </c>
      <c r="B2544" s="18"/>
      <c r="C2544" s="78" t="s">
        <v>2760</v>
      </c>
      <c r="D2544" s="79" t="s">
        <v>24</v>
      </c>
      <c r="E2544" s="80"/>
      <c r="F2544" s="81"/>
      <c r="G2544" s="82"/>
      <c r="H2544" s="83" t="s">
        <v>168</v>
      </c>
      <c r="I2544" s="84" t="n">
        <v>0.75</v>
      </c>
      <c r="J2544" s="83"/>
      <c r="K2544" s="18"/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</row>
    <row r="2545" customFormat="false" ht="12.75" hidden="false" customHeight="false" outlineLevel="0" collapsed="false">
      <c r="A2545" s="18" t="s">
        <v>2750</v>
      </c>
      <c r="B2545" s="18"/>
      <c r="C2545" s="78" t="s">
        <v>2761</v>
      </c>
      <c r="D2545" s="79" t="s">
        <v>13</v>
      </c>
      <c r="E2545" s="80"/>
      <c r="F2545" s="81"/>
      <c r="G2545" s="82"/>
      <c r="H2545" s="83" t="s">
        <v>168</v>
      </c>
      <c r="I2545" s="84" t="n">
        <v>0.75</v>
      </c>
      <c r="J2545" s="83"/>
      <c r="K2545" s="18"/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</row>
    <row r="2546" customFormat="false" ht="12.75" hidden="false" customHeight="false" outlineLevel="0" collapsed="false">
      <c r="A2546" s="18" t="s">
        <v>2750</v>
      </c>
      <c r="B2546" s="18"/>
      <c r="C2546" s="78" t="s">
        <v>2762</v>
      </c>
      <c r="D2546" s="79" t="s">
        <v>20</v>
      </c>
      <c r="E2546" s="80"/>
      <c r="F2546" s="81"/>
      <c r="G2546" s="82"/>
      <c r="H2546" s="83" t="s">
        <v>168</v>
      </c>
      <c r="I2546" s="84" t="n">
        <v>0.75</v>
      </c>
      <c r="J2546" s="83"/>
      <c r="K2546" s="18"/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</row>
    <row r="2547" customFormat="false" ht="12.75" hidden="false" customHeight="false" outlineLevel="0" collapsed="false">
      <c r="A2547" s="18" t="s">
        <v>2750</v>
      </c>
      <c r="B2547" s="18"/>
      <c r="C2547" s="78" t="s">
        <v>2763</v>
      </c>
      <c r="D2547" s="79" t="s">
        <v>13</v>
      </c>
      <c r="E2547" s="80"/>
      <c r="F2547" s="81"/>
      <c r="G2547" s="82"/>
      <c r="H2547" s="83" t="s">
        <v>168</v>
      </c>
      <c r="I2547" s="84" t="n">
        <v>2.49</v>
      </c>
      <c r="J2547" s="83"/>
      <c r="K2547" s="18"/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</row>
    <row r="2548" customFormat="false" ht="12.75" hidden="false" customHeight="false" outlineLevel="0" collapsed="false">
      <c r="A2548" s="18" t="s">
        <v>2750</v>
      </c>
      <c r="B2548" s="18"/>
      <c r="C2548" s="78" t="s">
        <v>2764</v>
      </c>
      <c r="D2548" s="79" t="s">
        <v>2202</v>
      </c>
      <c r="E2548" s="80"/>
      <c r="F2548" s="81"/>
      <c r="G2548" s="82"/>
      <c r="H2548" s="83" t="s">
        <v>168</v>
      </c>
      <c r="I2548" s="84" t="n">
        <v>0.75</v>
      </c>
      <c r="J2548" s="83"/>
      <c r="K2548" s="18"/>
      <c r="M2548" s="18"/>
      <c r="N2548" s="18"/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</row>
    <row r="2549" customFormat="false" ht="12.75" hidden="false" customHeight="false" outlineLevel="0" collapsed="false">
      <c r="A2549" s="18" t="s">
        <v>2750</v>
      </c>
      <c r="B2549" s="18"/>
      <c r="C2549" s="78" t="s">
        <v>2765</v>
      </c>
      <c r="D2549" s="79" t="s">
        <v>390</v>
      </c>
      <c r="E2549" s="80"/>
      <c r="F2549" s="81"/>
      <c r="G2549" s="82"/>
      <c r="H2549" s="83" t="s">
        <v>168</v>
      </c>
      <c r="I2549" s="84" t="n">
        <v>0.75</v>
      </c>
      <c r="J2549" s="83"/>
      <c r="K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</row>
    <row r="2551" customFormat="false" ht="18" hidden="false" customHeight="false" outlineLevel="0" collapsed="false">
      <c r="A2551" s="18"/>
      <c r="C2551" s="15" t="s">
        <v>2766</v>
      </c>
      <c r="D2551" s="45" t="s">
        <v>1</v>
      </c>
      <c r="I2551" s="3"/>
    </row>
    <row r="2552" customFormat="false" ht="12.75" hidden="false" customHeight="false" outlineLevel="0" collapsed="false">
      <c r="A2552" s="1" t="s">
        <v>2767</v>
      </c>
      <c r="C2552" s="27" t="s">
        <v>2768</v>
      </c>
      <c r="D2552" s="27" t="s">
        <v>13</v>
      </c>
      <c r="E2552" s="28"/>
      <c r="F2552" s="29"/>
      <c r="G2552" s="27"/>
      <c r="H2552" s="30" t="s">
        <v>61</v>
      </c>
      <c r="I2552" s="31" t="n">
        <v>1.09</v>
      </c>
      <c r="J2552" s="30" t="s">
        <v>2769</v>
      </c>
    </row>
    <row r="2553" customFormat="false" ht="12.75" hidden="false" customHeight="false" outlineLevel="0" collapsed="false">
      <c r="A2553" s="1" t="s">
        <v>2767</v>
      </c>
      <c r="C2553" s="27" t="s">
        <v>2770</v>
      </c>
      <c r="D2553" s="27" t="s">
        <v>77</v>
      </c>
      <c r="E2553" s="28"/>
      <c r="F2553" s="29"/>
      <c r="G2553" s="27"/>
      <c r="H2553" s="30" t="s">
        <v>61</v>
      </c>
      <c r="I2553" s="31" t="n">
        <v>0.99</v>
      </c>
      <c r="J2553" s="30" t="s">
        <v>2769</v>
      </c>
    </row>
    <row r="2554" customFormat="false" ht="12.75" hidden="false" customHeight="false" outlineLevel="0" collapsed="false">
      <c r="A2554" s="1" t="s">
        <v>2767</v>
      </c>
      <c r="C2554" s="27" t="s">
        <v>2771</v>
      </c>
      <c r="D2554" s="27" t="s">
        <v>88</v>
      </c>
      <c r="E2554" s="28"/>
      <c r="F2554" s="29"/>
      <c r="G2554" s="27"/>
      <c r="H2554" s="30" t="s">
        <v>61</v>
      </c>
      <c r="I2554" s="31" t="n">
        <v>0.85</v>
      </c>
      <c r="J2554" s="30" t="s">
        <v>2769</v>
      </c>
    </row>
    <row r="2555" customFormat="false" ht="12.75" hidden="false" customHeight="false" outlineLevel="0" collapsed="false">
      <c r="A2555" s="1" t="s">
        <v>2767</v>
      </c>
      <c r="C2555" s="27" t="s">
        <v>2772</v>
      </c>
      <c r="D2555" s="27" t="s">
        <v>13</v>
      </c>
      <c r="E2555" s="28"/>
      <c r="F2555" s="29"/>
      <c r="G2555" s="27"/>
      <c r="H2555" s="30" t="s">
        <v>61</v>
      </c>
      <c r="I2555" s="31" t="n">
        <v>1.59</v>
      </c>
      <c r="J2555" s="30" t="s">
        <v>2769</v>
      </c>
    </row>
    <row r="2556" customFormat="false" ht="12.75" hidden="false" customHeight="false" outlineLevel="0" collapsed="false">
      <c r="A2556" s="1" t="s">
        <v>2767</v>
      </c>
      <c r="C2556" s="27" t="s">
        <v>2773</v>
      </c>
      <c r="D2556" s="27" t="s">
        <v>79</v>
      </c>
      <c r="E2556" s="28"/>
      <c r="F2556" s="29"/>
      <c r="G2556" s="27"/>
      <c r="H2556" s="30" t="s">
        <v>61</v>
      </c>
      <c r="I2556" s="31" t="n">
        <v>0.99</v>
      </c>
      <c r="J2556" s="30" t="s">
        <v>2769</v>
      </c>
    </row>
    <row r="2557" customFormat="false" ht="12.75" hidden="false" customHeight="false" outlineLevel="0" collapsed="false">
      <c r="A2557" s="1" t="s">
        <v>2767</v>
      </c>
      <c r="C2557" s="27" t="s">
        <v>2774</v>
      </c>
      <c r="D2557" s="27" t="s">
        <v>20</v>
      </c>
      <c r="E2557" s="28"/>
      <c r="F2557" s="29"/>
      <c r="G2557" s="27"/>
      <c r="H2557" s="30" t="s">
        <v>61</v>
      </c>
      <c r="I2557" s="31" t="n">
        <v>0.85</v>
      </c>
      <c r="J2557" s="30" t="s">
        <v>2769</v>
      </c>
    </row>
    <row r="2558" customFormat="false" ht="12.75" hidden="false" customHeight="false" outlineLevel="0" collapsed="false">
      <c r="A2558" s="1" t="s">
        <v>2767</v>
      </c>
      <c r="C2558" s="27" t="s">
        <v>2775</v>
      </c>
      <c r="D2558" s="27" t="s">
        <v>13</v>
      </c>
      <c r="E2558" s="28"/>
      <c r="F2558" s="29"/>
      <c r="G2558" s="27"/>
      <c r="H2558" s="30" t="s">
        <v>61</v>
      </c>
      <c r="I2558" s="31" t="n">
        <v>1.29</v>
      </c>
      <c r="J2558" s="30" t="s">
        <v>2769</v>
      </c>
    </row>
    <row r="2559" customFormat="false" ht="12.75" hidden="false" customHeight="false" outlineLevel="0" collapsed="false">
      <c r="A2559" s="1" t="s">
        <v>2767</v>
      </c>
      <c r="C2559" s="27" t="s">
        <v>2776</v>
      </c>
      <c r="D2559" s="27" t="s">
        <v>13</v>
      </c>
      <c r="E2559" s="28"/>
      <c r="F2559" s="29"/>
      <c r="G2559" s="27"/>
      <c r="H2559" s="30" t="s">
        <v>61</v>
      </c>
      <c r="I2559" s="31" t="n">
        <v>1.39</v>
      </c>
      <c r="J2559" s="30" t="s">
        <v>2769</v>
      </c>
    </row>
    <row r="2560" customFormat="false" ht="12.75" hidden="false" customHeight="false" outlineLevel="0" collapsed="false">
      <c r="A2560" s="1" t="s">
        <v>2767</v>
      </c>
      <c r="C2560" s="27" t="s">
        <v>2777</v>
      </c>
      <c r="D2560" s="27" t="s">
        <v>13</v>
      </c>
      <c r="E2560" s="28"/>
      <c r="F2560" s="29"/>
      <c r="G2560" s="27"/>
      <c r="H2560" s="30" t="s">
        <v>61</v>
      </c>
      <c r="I2560" s="31" t="n">
        <v>0.79</v>
      </c>
      <c r="J2560" s="30" t="s">
        <v>2769</v>
      </c>
    </row>
    <row r="2561" customFormat="false" ht="12.75" hidden="false" customHeight="false" outlineLevel="0" collapsed="false">
      <c r="A2561" s="1" t="s">
        <v>2767</v>
      </c>
      <c r="C2561" s="27" t="s">
        <v>2778</v>
      </c>
      <c r="D2561" s="27" t="s">
        <v>24</v>
      </c>
      <c r="E2561" s="28"/>
      <c r="F2561" s="29"/>
      <c r="G2561" s="27"/>
      <c r="H2561" s="30" t="s">
        <v>61</v>
      </c>
      <c r="I2561" s="31" t="n">
        <v>0.99</v>
      </c>
      <c r="J2561" s="30" t="s">
        <v>2769</v>
      </c>
    </row>
    <row r="2562" customFormat="false" ht="12.75" hidden="false" customHeight="false" outlineLevel="0" collapsed="false">
      <c r="A2562" s="1" t="s">
        <v>2767</v>
      </c>
      <c r="C2562" s="27" t="s">
        <v>2779</v>
      </c>
      <c r="D2562" s="27" t="s">
        <v>13</v>
      </c>
      <c r="E2562" s="28"/>
      <c r="F2562" s="29"/>
      <c r="G2562" s="27"/>
      <c r="H2562" s="30" t="s">
        <v>61</v>
      </c>
      <c r="I2562" s="31" t="n">
        <v>1.59</v>
      </c>
      <c r="J2562" s="30" t="s">
        <v>2769</v>
      </c>
    </row>
    <row r="2563" customFormat="false" ht="12.75" hidden="false" customHeight="false" outlineLevel="0" collapsed="false">
      <c r="A2563" s="1" t="s">
        <v>2767</v>
      </c>
      <c r="C2563" s="27" t="s">
        <v>2780</v>
      </c>
      <c r="D2563" s="27" t="s">
        <v>13</v>
      </c>
      <c r="E2563" s="28"/>
      <c r="F2563" s="29"/>
      <c r="G2563" s="27"/>
      <c r="H2563" s="30" t="s">
        <v>61</v>
      </c>
      <c r="I2563" s="31" t="n">
        <v>1.21</v>
      </c>
      <c r="J2563" s="30" t="s">
        <v>2769</v>
      </c>
    </row>
    <row r="2564" customFormat="false" ht="12.75" hidden="false" customHeight="false" outlineLevel="0" collapsed="false">
      <c r="A2564" s="1" t="s">
        <v>2767</v>
      </c>
      <c r="C2564" s="27" t="s">
        <v>2781</v>
      </c>
      <c r="D2564" s="27" t="s">
        <v>13</v>
      </c>
      <c r="E2564" s="28"/>
      <c r="F2564" s="29"/>
      <c r="G2564" s="27"/>
      <c r="H2564" s="30" t="s">
        <v>168</v>
      </c>
      <c r="I2564" s="31" t="n">
        <v>1.49</v>
      </c>
      <c r="J2564" s="30" t="s">
        <v>2769</v>
      </c>
    </row>
    <row r="2565" s="77" customFormat="true" ht="12.75" hidden="false" customHeight="false" outlineLevel="0" collapsed="false">
      <c r="A2565" s="1" t="s">
        <v>2767</v>
      </c>
      <c r="B2565" s="1"/>
      <c r="C2565" s="27" t="s">
        <v>2782</v>
      </c>
      <c r="D2565" s="27" t="s">
        <v>13</v>
      </c>
      <c r="E2565" s="28"/>
      <c r="F2565" s="29"/>
      <c r="G2565" s="27"/>
      <c r="H2565" s="30" t="s">
        <v>168</v>
      </c>
      <c r="I2565" s="31" t="n">
        <v>0.95</v>
      </c>
      <c r="J2565" s="30" t="s">
        <v>2769</v>
      </c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  <c r="HE2565" s="1"/>
      <c r="HF2565" s="1"/>
      <c r="HG2565" s="1"/>
      <c r="HH2565" s="1"/>
      <c r="HI2565" s="1"/>
      <c r="HJ2565" s="1"/>
      <c r="HK2565" s="1"/>
      <c r="HL2565" s="1"/>
      <c r="HM2565" s="1"/>
      <c r="HN2565" s="1"/>
      <c r="HO2565" s="1"/>
      <c r="HP2565" s="1"/>
      <c r="HQ2565" s="1"/>
      <c r="HR2565" s="1"/>
      <c r="HS2565" s="1"/>
      <c r="HT2565" s="1"/>
      <c r="HU2565" s="1"/>
      <c r="HV2565" s="1"/>
      <c r="HW2565" s="1"/>
      <c r="HX2565" s="1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  <c r="IR2565" s="1"/>
      <c r="IS2565" s="1"/>
      <c r="IT2565" s="1"/>
      <c r="IU2565" s="1"/>
      <c r="IV2565" s="1"/>
      <c r="IW2565" s="1"/>
      <c r="IX2565" s="1"/>
      <c r="IY2565" s="1"/>
      <c r="IZ2565" s="1"/>
      <c r="JA2565" s="1"/>
      <c r="JB2565" s="1"/>
      <c r="JC2565" s="1"/>
      <c r="JD2565" s="1"/>
      <c r="JE2565" s="1"/>
      <c r="JF2565" s="1"/>
      <c r="JG2565" s="1"/>
      <c r="JH2565" s="1"/>
      <c r="JI2565" s="1"/>
      <c r="JJ2565" s="1"/>
      <c r="JK2565" s="1"/>
      <c r="JL2565" s="1"/>
      <c r="JM2565" s="1"/>
      <c r="JN2565" s="1"/>
      <c r="JO2565" s="1"/>
      <c r="JP2565" s="1"/>
      <c r="JQ2565" s="1"/>
      <c r="JR2565" s="1"/>
      <c r="JS2565" s="1"/>
      <c r="JT2565" s="1"/>
      <c r="JU2565" s="1"/>
      <c r="JV2565" s="1"/>
      <c r="JW2565" s="1"/>
      <c r="JX2565" s="1"/>
      <c r="JY2565" s="1"/>
      <c r="JZ2565" s="1"/>
      <c r="KA2565" s="1"/>
      <c r="KB2565" s="1"/>
      <c r="KC2565" s="1"/>
      <c r="KD2565" s="1"/>
      <c r="KE2565" s="1"/>
      <c r="KF2565" s="1"/>
      <c r="KG2565" s="1"/>
      <c r="KH2565" s="1"/>
      <c r="KI2565" s="1"/>
      <c r="KJ2565" s="1"/>
      <c r="KK2565" s="1"/>
      <c r="KL2565" s="1"/>
      <c r="KM2565" s="1"/>
      <c r="KN2565" s="1"/>
      <c r="KO2565" s="1"/>
      <c r="KP2565" s="1"/>
      <c r="KQ2565" s="1"/>
      <c r="KR2565" s="1"/>
      <c r="KS2565" s="1"/>
      <c r="KT2565" s="1"/>
      <c r="KU2565" s="1"/>
      <c r="KV2565" s="1"/>
      <c r="KW2565" s="1"/>
      <c r="KX2565" s="1"/>
      <c r="KY2565" s="1"/>
      <c r="KZ2565" s="1"/>
      <c r="LA2565" s="1"/>
      <c r="LB2565" s="1"/>
      <c r="LC2565" s="1"/>
      <c r="LD2565" s="1"/>
      <c r="LE2565" s="1"/>
      <c r="LF2565" s="1"/>
      <c r="LG2565" s="1"/>
      <c r="LH2565" s="1"/>
      <c r="LI2565" s="1"/>
      <c r="LJ2565" s="1"/>
      <c r="LK2565" s="1"/>
      <c r="LL2565" s="1"/>
      <c r="LM2565" s="1"/>
      <c r="LN2565" s="1"/>
      <c r="LO2565" s="1"/>
      <c r="LP2565" s="1"/>
      <c r="LQ2565" s="1"/>
      <c r="LR2565" s="1"/>
      <c r="LS2565" s="1"/>
      <c r="LT2565" s="1"/>
      <c r="LU2565" s="1"/>
      <c r="LV2565" s="1"/>
      <c r="LW2565" s="1"/>
      <c r="LX2565" s="1"/>
      <c r="LY2565" s="1"/>
      <c r="LZ2565" s="1"/>
      <c r="MA2565" s="1"/>
      <c r="MB2565" s="1"/>
      <c r="MC2565" s="1"/>
      <c r="MD2565" s="1"/>
      <c r="ME2565" s="1"/>
      <c r="MF2565" s="1"/>
      <c r="MG2565" s="1"/>
      <c r="MH2565" s="1"/>
      <c r="MI2565" s="1"/>
      <c r="MJ2565" s="1"/>
      <c r="MK2565" s="1"/>
      <c r="ML2565" s="1"/>
      <c r="MM2565" s="1"/>
      <c r="MN2565" s="1"/>
      <c r="MO2565" s="1"/>
      <c r="MP2565" s="1"/>
      <c r="MQ2565" s="1"/>
      <c r="MR2565" s="1"/>
      <c r="MS2565" s="1"/>
      <c r="MT2565" s="1"/>
      <c r="MU2565" s="1"/>
      <c r="MV2565" s="1"/>
      <c r="MW2565" s="1"/>
      <c r="MX2565" s="1"/>
      <c r="MY2565" s="1"/>
      <c r="MZ2565" s="1"/>
      <c r="NA2565" s="1"/>
      <c r="NB2565" s="1"/>
      <c r="NC2565" s="1"/>
      <c r="ND2565" s="1"/>
      <c r="NE2565" s="1"/>
      <c r="NF2565" s="1"/>
      <c r="NG2565" s="1"/>
      <c r="NH2565" s="1"/>
      <c r="NI2565" s="1"/>
      <c r="NJ2565" s="1"/>
      <c r="NK2565" s="1"/>
      <c r="NL2565" s="1"/>
      <c r="NM2565" s="1"/>
      <c r="NN2565" s="1"/>
      <c r="NO2565" s="1"/>
      <c r="NP2565" s="1"/>
      <c r="NQ2565" s="1"/>
      <c r="NR2565" s="1"/>
      <c r="NS2565" s="1"/>
      <c r="NT2565" s="1"/>
      <c r="NU2565" s="1"/>
      <c r="NV2565" s="1"/>
      <c r="NW2565" s="1"/>
      <c r="NX2565" s="1"/>
      <c r="NY2565" s="1"/>
      <c r="NZ2565" s="1"/>
      <c r="OA2565" s="1"/>
      <c r="OB2565" s="1"/>
      <c r="OC2565" s="1"/>
      <c r="OD2565" s="1"/>
      <c r="OE2565" s="1"/>
      <c r="OF2565" s="1"/>
      <c r="OG2565" s="1"/>
      <c r="OH2565" s="1"/>
      <c r="OI2565" s="1"/>
      <c r="OJ2565" s="1"/>
      <c r="OK2565" s="1"/>
      <c r="OL2565" s="1"/>
      <c r="OM2565" s="1"/>
      <c r="ON2565" s="1"/>
      <c r="OO2565" s="1"/>
      <c r="OP2565" s="1"/>
      <c r="OQ2565" s="1"/>
      <c r="OR2565" s="1"/>
      <c r="OS2565" s="1"/>
      <c r="OT2565" s="1"/>
      <c r="OU2565" s="1"/>
      <c r="OV2565" s="1"/>
      <c r="OW2565" s="1"/>
      <c r="OX2565" s="1"/>
      <c r="OY2565" s="1"/>
      <c r="OZ2565" s="1"/>
      <c r="PA2565" s="1"/>
      <c r="PB2565" s="1"/>
      <c r="PC2565" s="1"/>
      <c r="PD2565" s="1"/>
      <c r="PE2565" s="1"/>
      <c r="PF2565" s="1"/>
      <c r="PG2565" s="1"/>
      <c r="PH2565" s="1"/>
      <c r="PI2565" s="1"/>
      <c r="PJ2565" s="1"/>
      <c r="PK2565" s="1"/>
      <c r="PL2565" s="1"/>
      <c r="PM2565" s="1"/>
      <c r="PN2565" s="1"/>
      <c r="PO2565" s="1"/>
      <c r="PP2565" s="1"/>
      <c r="PQ2565" s="1"/>
      <c r="PR2565" s="1"/>
      <c r="PS2565" s="1"/>
      <c r="PT2565" s="1"/>
      <c r="PU2565" s="1"/>
      <c r="PV2565" s="1"/>
      <c r="PW2565" s="1"/>
      <c r="PX2565" s="1"/>
      <c r="PY2565" s="1"/>
      <c r="PZ2565" s="1"/>
      <c r="QA2565" s="1"/>
      <c r="QB2565" s="1"/>
      <c r="QC2565" s="1"/>
      <c r="QD2565" s="1"/>
      <c r="QE2565" s="1"/>
      <c r="QF2565" s="1"/>
      <c r="QG2565" s="1"/>
      <c r="QH2565" s="1"/>
      <c r="QI2565" s="1"/>
      <c r="QJ2565" s="1"/>
      <c r="QK2565" s="1"/>
      <c r="QL2565" s="1"/>
      <c r="QM2565" s="1"/>
      <c r="QN2565" s="1"/>
      <c r="QO2565" s="1"/>
      <c r="QP2565" s="1"/>
      <c r="QQ2565" s="1"/>
      <c r="QR2565" s="1"/>
      <c r="QS2565" s="1"/>
      <c r="QT2565" s="1"/>
      <c r="QU2565" s="1"/>
      <c r="QV2565" s="1"/>
      <c r="QW2565" s="1"/>
      <c r="QX2565" s="1"/>
      <c r="QY2565" s="1"/>
      <c r="QZ2565" s="1"/>
      <c r="RA2565" s="1"/>
      <c r="RB2565" s="1"/>
      <c r="RC2565" s="1"/>
      <c r="RD2565" s="1"/>
      <c r="RE2565" s="1"/>
      <c r="RF2565" s="1"/>
      <c r="RG2565" s="1"/>
      <c r="RH2565" s="1"/>
      <c r="RI2565" s="1"/>
      <c r="RJ2565" s="1"/>
      <c r="RK2565" s="1"/>
      <c r="RL2565" s="1"/>
      <c r="RM2565" s="1"/>
      <c r="RN2565" s="1"/>
      <c r="RO2565" s="1"/>
      <c r="RP2565" s="1"/>
      <c r="RQ2565" s="1"/>
      <c r="RR2565" s="1"/>
      <c r="RS2565" s="1"/>
      <c r="RT2565" s="1"/>
      <c r="RU2565" s="1"/>
      <c r="RV2565" s="1"/>
      <c r="RW2565" s="1"/>
      <c r="RX2565" s="1"/>
      <c r="RY2565" s="1"/>
      <c r="RZ2565" s="1"/>
      <c r="SA2565" s="1"/>
      <c r="SB2565" s="1"/>
      <c r="SC2565" s="1"/>
      <c r="SD2565" s="1"/>
      <c r="SE2565" s="1"/>
      <c r="SF2565" s="1"/>
      <c r="SG2565" s="1"/>
      <c r="SH2565" s="1"/>
      <c r="SI2565" s="1"/>
      <c r="SJ2565" s="1"/>
      <c r="SK2565" s="1"/>
      <c r="SL2565" s="1"/>
      <c r="SM2565" s="1"/>
      <c r="SN2565" s="1"/>
      <c r="SO2565" s="1"/>
      <c r="SP2565" s="1"/>
      <c r="SQ2565" s="1"/>
      <c r="SR2565" s="1"/>
      <c r="SS2565" s="1"/>
      <c r="ST2565" s="1"/>
      <c r="SU2565" s="1"/>
      <c r="SV2565" s="1"/>
      <c r="SW2565" s="1"/>
      <c r="SX2565" s="1"/>
      <c r="SY2565" s="1"/>
      <c r="SZ2565" s="1"/>
      <c r="TA2565" s="1"/>
      <c r="TB2565" s="1"/>
      <c r="TC2565" s="1"/>
      <c r="TD2565" s="1"/>
      <c r="TE2565" s="1"/>
      <c r="TF2565" s="1"/>
      <c r="TG2565" s="1"/>
      <c r="TH2565" s="1"/>
      <c r="TI2565" s="1"/>
      <c r="TJ2565" s="1"/>
      <c r="TK2565" s="1"/>
      <c r="TL2565" s="1"/>
      <c r="TM2565" s="1"/>
      <c r="TN2565" s="1"/>
      <c r="TO2565" s="1"/>
      <c r="TP2565" s="1"/>
      <c r="TQ2565" s="1"/>
      <c r="TR2565" s="1"/>
      <c r="TS2565" s="1"/>
      <c r="TT2565" s="1"/>
      <c r="TU2565" s="1"/>
      <c r="TV2565" s="1"/>
      <c r="TW2565" s="1"/>
      <c r="TX2565" s="1"/>
      <c r="TY2565" s="1"/>
      <c r="TZ2565" s="1"/>
      <c r="UA2565" s="1"/>
      <c r="UB2565" s="1"/>
      <c r="UC2565" s="1"/>
      <c r="UD2565" s="1"/>
      <c r="UE2565" s="1"/>
      <c r="UF2565" s="1"/>
      <c r="UG2565" s="1"/>
      <c r="UH2565" s="1"/>
      <c r="UI2565" s="1"/>
      <c r="UJ2565" s="1"/>
      <c r="UK2565" s="1"/>
      <c r="UL2565" s="1"/>
      <c r="UM2565" s="1"/>
      <c r="UN2565" s="1"/>
      <c r="UO2565" s="1"/>
      <c r="UP2565" s="1"/>
      <c r="UQ2565" s="1"/>
      <c r="UR2565" s="1"/>
      <c r="US2565" s="1"/>
      <c r="UT2565" s="1"/>
      <c r="UU2565" s="1"/>
      <c r="UV2565" s="1"/>
      <c r="UW2565" s="1"/>
      <c r="UX2565" s="1"/>
      <c r="UY2565" s="1"/>
      <c r="UZ2565" s="1"/>
      <c r="VA2565" s="1"/>
      <c r="VB2565" s="1"/>
      <c r="VC2565" s="1"/>
      <c r="VD2565" s="1"/>
      <c r="VE2565" s="1"/>
      <c r="VF2565" s="1"/>
      <c r="VG2565" s="1"/>
      <c r="VH2565" s="1"/>
      <c r="VI2565" s="1"/>
      <c r="VJ2565" s="1"/>
      <c r="VK2565" s="1"/>
      <c r="VL2565" s="1"/>
      <c r="VM2565" s="1"/>
      <c r="VN2565" s="1"/>
      <c r="VO2565" s="1"/>
      <c r="VP2565" s="1"/>
      <c r="VQ2565" s="1"/>
      <c r="VR2565" s="1"/>
      <c r="VS2565" s="1"/>
      <c r="VT2565" s="1"/>
      <c r="VU2565" s="1"/>
      <c r="VV2565" s="1"/>
      <c r="VW2565" s="1"/>
      <c r="VX2565" s="1"/>
      <c r="VY2565" s="1"/>
      <c r="VZ2565" s="1"/>
      <c r="WA2565" s="1"/>
      <c r="WB2565" s="1"/>
      <c r="WC2565" s="1"/>
      <c r="WD2565" s="1"/>
      <c r="WE2565" s="1"/>
      <c r="WF2565" s="1"/>
      <c r="WG2565" s="1"/>
      <c r="WH2565" s="1"/>
      <c r="WI2565" s="1"/>
      <c r="WJ2565" s="1"/>
      <c r="WK2565" s="1"/>
      <c r="WL2565" s="1"/>
      <c r="WM2565" s="1"/>
      <c r="WN2565" s="1"/>
      <c r="WO2565" s="1"/>
      <c r="WP2565" s="1"/>
      <c r="WQ2565" s="1"/>
      <c r="WR2565" s="1"/>
      <c r="WS2565" s="1"/>
      <c r="WT2565" s="1"/>
      <c r="WU2565" s="1"/>
      <c r="WV2565" s="1"/>
      <c r="WW2565" s="1"/>
      <c r="WX2565" s="1"/>
      <c r="WY2565" s="1"/>
      <c r="WZ2565" s="1"/>
      <c r="XA2565" s="1"/>
      <c r="XB2565" s="1"/>
      <c r="XC2565" s="1"/>
      <c r="XD2565" s="1"/>
      <c r="XE2565" s="1"/>
      <c r="XF2565" s="1"/>
      <c r="XG2565" s="1"/>
      <c r="XH2565" s="1"/>
      <c r="XI2565" s="1"/>
      <c r="XJ2565" s="1"/>
      <c r="XK2565" s="1"/>
      <c r="XL2565" s="1"/>
      <c r="XM2565" s="1"/>
      <c r="XN2565" s="1"/>
      <c r="XO2565" s="1"/>
      <c r="XP2565" s="1"/>
      <c r="XQ2565" s="1"/>
      <c r="XR2565" s="1"/>
      <c r="XS2565" s="1"/>
      <c r="XT2565" s="1"/>
      <c r="XU2565" s="1"/>
      <c r="XV2565" s="1"/>
      <c r="XW2565" s="1"/>
      <c r="XX2565" s="1"/>
      <c r="XY2565" s="1"/>
      <c r="XZ2565" s="1"/>
      <c r="YA2565" s="1"/>
      <c r="YB2565" s="1"/>
      <c r="YC2565" s="1"/>
      <c r="YD2565" s="1"/>
      <c r="YE2565" s="1"/>
      <c r="YF2565" s="1"/>
      <c r="YG2565" s="1"/>
      <c r="YH2565" s="1"/>
      <c r="YI2565" s="1"/>
      <c r="YJ2565" s="1"/>
      <c r="YK2565" s="1"/>
      <c r="YL2565" s="1"/>
      <c r="YM2565" s="1"/>
      <c r="YN2565" s="1"/>
      <c r="YO2565" s="1"/>
      <c r="YP2565" s="1"/>
      <c r="YQ2565" s="1"/>
      <c r="YR2565" s="1"/>
      <c r="YS2565" s="1"/>
      <c r="YT2565" s="1"/>
      <c r="YU2565" s="1"/>
      <c r="YV2565" s="1"/>
      <c r="YW2565" s="1"/>
      <c r="YX2565" s="1"/>
      <c r="YY2565" s="1"/>
      <c r="YZ2565" s="1"/>
      <c r="ZA2565" s="1"/>
      <c r="ZB2565" s="1"/>
      <c r="ZC2565" s="1"/>
      <c r="ZD2565" s="1"/>
      <c r="ZE2565" s="1"/>
      <c r="ZF2565" s="1"/>
      <c r="ZG2565" s="1"/>
      <c r="ZH2565" s="1"/>
      <c r="ZI2565" s="1"/>
      <c r="ZJ2565" s="1"/>
      <c r="ZK2565" s="1"/>
      <c r="ZL2565" s="1"/>
      <c r="ZM2565" s="1"/>
      <c r="ZN2565" s="1"/>
      <c r="ZO2565" s="1"/>
      <c r="ZP2565" s="1"/>
      <c r="ZQ2565" s="1"/>
      <c r="ZR2565" s="1"/>
      <c r="ZS2565" s="1"/>
      <c r="ZT2565" s="1"/>
      <c r="ZU2565" s="1"/>
      <c r="ZV2565" s="1"/>
      <c r="ZW2565" s="1"/>
      <c r="ZX2565" s="1"/>
      <c r="ZY2565" s="1"/>
      <c r="ZZ2565" s="1"/>
      <c r="AAA2565" s="1"/>
      <c r="AAB2565" s="1"/>
      <c r="AAC2565" s="1"/>
      <c r="AAD2565" s="1"/>
      <c r="AAE2565" s="1"/>
      <c r="AAF2565" s="1"/>
      <c r="AAG2565" s="1"/>
      <c r="AAH2565" s="1"/>
      <c r="AAI2565" s="1"/>
      <c r="AAJ2565" s="1"/>
      <c r="AAK2565" s="1"/>
      <c r="AAL2565" s="1"/>
      <c r="AAM2565" s="1"/>
      <c r="AAN2565" s="1"/>
      <c r="AAO2565" s="1"/>
      <c r="AAP2565" s="1"/>
      <c r="AAQ2565" s="1"/>
      <c r="AAR2565" s="1"/>
      <c r="AAS2565" s="1"/>
      <c r="AAT2565" s="1"/>
      <c r="AAU2565" s="1"/>
      <c r="AAV2565" s="1"/>
      <c r="AAW2565" s="1"/>
      <c r="AAX2565" s="1"/>
      <c r="AAY2565" s="1"/>
      <c r="AAZ2565" s="1"/>
      <c r="ABA2565" s="1"/>
      <c r="ABB2565" s="1"/>
      <c r="ABC2565" s="1"/>
      <c r="ABD2565" s="1"/>
      <c r="ABE2565" s="1"/>
      <c r="ABF2565" s="1"/>
      <c r="ABG2565" s="1"/>
      <c r="ABH2565" s="1"/>
      <c r="ABI2565" s="1"/>
      <c r="ABJ2565" s="1"/>
      <c r="ABK2565" s="1"/>
      <c r="ABL2565" s="1"/>
      <c r="ABM2565" s="1"/>
      <c r="ABN2565" s="1"/>
      <c r="ABO2565" s="1"/>
      <c r="ABP2565" s="1"/>
      <c r="ABQ2565" s="1"/>
      <c r="ABR2565" s="1"/>
      <c r="ABS2565" s="1"/>
      <c r="ABT2565" s="1"/>
      <c r="ABU2565" s="1"/>
      <c r="ABV2565" s="1"/>
      <c r="ABW2565" s="1"/>
      <c r="ABX2565" s="1"/>
      <c r="ABY2565" s="1"/>
      <c r="ABZ2565" s="1"/>
      <c r="ACA2565" s="1"/>
      <c r="ACB2565" s="1"/>
      <c r="ACC2565" s="1"/>
      <c r="ACD2565" s="1"/>
      <c r="ACE2565" s="1"/>
      <c r="ACF2565" s="1"/>
      <c r="ACG2565" s="1"/>
      <c r="ACH2565" s="1"/>
      <c r="ACI2565" s="1"/>
      <c r="ACJ2565" s="1"/>
      <c r="ACK2565" s="1"/>
      <c r="ACL2565" s="1"/>
      <c r="ACM2565" s="1"/>
      <c r="ACN2565" s="1"/>
      <c r="ACO2565" s="1"/>
      <c r="ACP2565" s="1"/>
      <c r="ACQ2565" s="1"/>
      <c r="ACR2565" s="1"/>
      <c r="ACS2565" s="1"/>
      <c r="ACT2565" s="1"/>
      <c r="ACU2565" s="1"/>
      <c r="ACV2565" s="1"/>
      <c r="ACW2565" s="1"/>
      <c r="ACX2565" s="1"/>
      <c r="ACY2565" s="1"/>
      <c r="ACZ2565" s="1"/>
      <c r="ADA2565" s="1"/>
      <c r="ADB2565" s="1"/>
      <c r="ADC2565" s="1"/>
      <c r="ADD2565" s="1"/>
      <c r="ADE2565" s="1"/>
      <c r="ADF2565" s="1"/>
      <c r="ADG2565" s="1"/>
      <c r="ADH2565" s="1"/>
      <c r="ADI2565" s="1"/>
      <c r="ADJ2565" s="1"/>
      <c r="ADK2565" s="1"/>
      <c r="ADL2565" s="1"/>
      <c r="ADM2565" s="1"/>
      <c r="ADN2565" s="1"/>
      <c r="ADO2565" s="1"/>
      <c r="ADP2565" s="1"/>
      <c r="ADQ2565" s="1"/>
      <c r="ADR2565" s="1"/>
      <c r="ADS2565" s="1"/>
      <c r="ADT2565" s="1"/>
      <c r="ADU2565" s="1"/>
      <c r="ADV2565" s="1"/>
      <c r="ADW2565" s="1"/>
      <c r="ADX2565" s="1"/>
      <c r="ADY2565" s="1"/>
      <c r="ADZ2565" s="1"/>
      <c r="AEA2565" s="1"/>
      <c r="AEB2565" s="1"/>
      <c r="AEC2565" s="1"/>
      <c r="AED2565" s="1"/>
      <c r="AEE2565" s="1"/>
      <c r="AEF2565" s="1"/>
      <c r="AEG2565" s="1"/>
      <c r="AEH2565" s="1"/>
      <c r="AEI2565" s="1"/>
      <c r="AEJ2565" s="1"/>
      <c r="AEK2565" s="1"/>
      <c r="AEL2565" s="1"/>
      <c r="AEM2565" s="1"/>
      <c r="AEN2565" s="1"/>
      <c r="AEO2565" s="1"/>
      <c r="AEP2565" s="1"/>
      <c r="AEQ2565" s="1"/>
      <c r="AER2565" s="1"/>
      <c r="AES2565" s="1"/>
      <c r="AET2565" s="1"/>
      <c r="AEU2565" s="1"/>
      <c r="AEV2565" s="1"/>
      <c r="AEW2565" s="1"/>
      <c r="AEX2565" s="1"/>
      <c r="AEY2565" s="1"/>
      <c r="AEZ2565" s="1"/>
      <c r="AFA2565" s="1"/>
      <c r="AFB2565" s="1"/>
      <c r="AFC2565" s="1"/>
      <c r="AFD2565" s="1"/>
      <c r="AFE2565" s="1"/>
      <c r="AFF2565" s="1"/>
      <c r="AFG2565" s="1"/>
      <c r="AFH2565" s="1"/>
      <c r="AFI2565" s="1"/>
      <c r="AFJ2565" s="1"/>
      <c r="AFK2565" s="1"/>
      <c r="AFL2565" s="1"/>
      <c r="AFM2565" s="1"/>
      <c r="AFN2565" s="1"/>
      <c r="AFO2565" s="1"/>
      <c r="AFP2565" s="1"/>
      <c r="AFQ2565" s="1"/>
      <c r="AFR2565" s="1"/>
      <c r="AFS2565" s="1"/>
      <c r="AFT2565" s="1"/>
      <c r="AFU2565" s="1"/>
      <c r="AFV2565" s="1"/>
      <c r="AFW2565" s="1"/>
      <c r="AFX2565" s="1"/>
      <c r="AFY2565" s="1"/>
      <c r="AFZ2565" s="1"/>
      <c r="AGA2565" s="1"/>
      <c r="AGB2565" s="1"/>
      <c r="AGC2565" s="1"/>
      <c r="AGD2565" s="1"/>
      <c r="AGE2565" s="1"/>
      <c r="AGF2565" s="1"/>
      <c r="AGG2565" s="1"/>
      <c r="AGH2565" s="1"/>
      <c r="AGI2565" s="1"/>
      <c r="AGJ2565" s="1"/>
      <c r="AGK2565" s="1"/>
      <c r="AGL2565" s="1"/>
      <c r="AGM2565" s="1"/>
      <c r="AGN2565" s="1"/>
      <c r="AGO2565" s="1"/>
      <c r="AGP2565" s="1"/>
      <c r="AGQ2565" s="1"/>
      <c r="AGR2565" s="1"/>
      <c r="AGS2565" s="1"/>
      <c r="AGT2565" s="1"/>
      <c r="AGU2565" s="1"/>
      <c r="AGV2565" s="1"/>
      <c r="AGW2565" s="1"/>
      <c r="AGX2565" s="1"/>
      <c r="AGY2565" s="1"/>
      <c r="AGZ2565" s="1"/>
      <c r="AHA2565" s="1"/>
      <c r="AHB2565" s="1"/>
      <c r="AHC2565" s="1"/>
      <c r="AHD2565" s="1"/>
      <c r="AHE2565" s="1"/>
      <c r="AHF2565" s="1"/>
      <c r="AHG2565" s="1"/>
      <c r="AHH2565" s="1"/>
      <c r="AHI2565" s="1"/>
      <c r="AHJ2565" s="1"/>
      <c r="AHK2565" s="1"/>
      <c r="AHL2565" s="1"/>
      <c r="AHM2565" s="1"/>
      <c r="AHN2565" s="1"/>
      <c r="AHO2565" s="1"/>
      <c r="AHP2565" s="1"/>
      <c r="AHQ2565" s="1"/>
      <c r="AHR2565" s="1"/>
      <c r="AHS2565" s="1"/>
      <c r="AHT2565" s="1"/>
      <c r="AHU2565" s="1"/>
      <c r="AHV2565" s="1"/>
      <c r="AHW2565" s="1"/>
      <c r="AHX2565" s="1"/>
      <c r="AHY2565" s="1"/>
      <c r="AHZ2565" s="1"/>
      <c r="AIA2565" s="1"/>
      <c r="AIB2565" s="1"/>
      <c r="AIC2565" s="1"/>
      <c r="AID2565" s="1"/>
      <c r="AIE2565" s="1"/>
      <c r="AIF2565" s="1"/>
      <c r="AIG2565" s="1"/>
      <c r="AIH2565" s="1"/>
      <c r="AII2565" s="1"/>
      <c r="AIJ2565" s="1"/>
      <c r="AIK2565" s="1"/>
      <c r="AIL2565" s="1"/>
      <c r="AIM2565" s="1"/>
      <c r="AIN2565" s="1"/>
      <c r="AIO2565" s="1"/>
      <c r="AIP2565" s="1"/>
      <c r="AIQ2565" s="1"/>
      <c r="AIR2565" s="1"/>
      <c r="AIS2565" s="1"/>
      <c r="AIT2565" s="1"/>
      <c r="AIU2565" s="1"/>
      <c r="AIV2565" s="1"/>
      <c r="AIW2565" s="1"/>
      <c r="AIX2565" s="1"/>
      <c r="AIY2565" s="1"/>
      <c r="AIZ2565" s="1"/>
      <c r="AJA2565" s="1"/>
      <c r="AJB2565" s="1"/>
      <c r="AJC2565" s="1"/>
      <c r="AJD2565" s="1"/>
      <c r="AJE2565" s="1"/>
      <c r="AJF2565" s="1"/>
      <c r="AJG2565" s="1"/>
      <c r="AJH2565" s="1"/>
      <c r="AJI2565" s="1"/>
      <c r="AJJ2565" s="1"/>
      <c r="AJK2565" s="1"/>
      <c r="AJL2565" s="1"/>
      <c r="AJM2565" s="1"/>
      <c r="AJN2565" s="1"/>
      <c r="AJO2565" s="1"/>
      <c r="AJP2565" s="1"/>
      <c r="AJQ2565" s="1"/>
      <c r="AJR2565" s="1"/>
      <c r="AJS2565" s="1"/>
      <c r="AJT2565" s="1"/>
      <c r="AJU2565" s="1"/>
      <c r="AJV2565" s="1"/>
      <c r="AJW2565" s="1"/>
      <c r="AJX2565" s="1"/>
      <c r="AJY2565" s="1"/>
      <c r="AJZ2565" s="1"/>
      <c r="AKA2565" s="1"/>
      <c r="AKB2565" s="1"/>
      <c r="AKC2565" s="1"/>
      <c r="AKD2565" s="1"/>
      <c r="AKE2565" s="1"/>
      <c r="AKF2565" s="1"/>
      <c r="AKG2565" s="1"/>
      <c r="AKH2565" s="1"/>
      <c r="AKI2565" s="1"/>
      <c r="AKJ2565" s="1"/>
      <c r="AKK2565" s="1"/>
      <c r="AKL2565" s="1"/>
      <c r="AKM2565" s="1"/>
      <c r="AKN2565" s="1"/>
      <c r="AKO2565" s="1"/>
      <c r="AKP2565" s="1"/>
      <c r="AKQ2565" s="1"/>
      <c r="AKR2565" s="1"/>
      <c r="AKS2565" s="1"/>
      <c r="AKT2565" s="1"/>
      <c r="AKU2565" s="1"/>
      <c r="AKV2565" s="1"/>
      <c r="AKW2565" s="1"/>
      <c r="AKX2565" s="1"/>
      <c r="AKY2565" s="1"/>
      <c r="AKZ2565" s="1"/>
      <c r="ALA2565" s="1"/>
      <c r="ALB2565" s="1"/>
      <c r="ALC2565" s="1"/>
      <c r="ALD2565" s="1"/>
      <c r="ALE2565" s="1"/>
      <c r="ALF2565" s="1"/>
      <c r="ALG2565" s="1"/>
      <c r="ALH2565" s="1"/>
      <c r="ALI2565" s="1"/>
      <c r="ALJ2565" s="1"/>
      <c r="ALK2565" s="1"/>
      <c r="ALL2565" s="1"/>
      <c r="ALM2565" s="1"/>
      <c r="ALN2565" s="1"/>
      <c r="ALO2565" s="1"/>
      <c r="ALP2565" s="1"/>
      <c r="ALQ2565" s="1"/>
      <c r="ALR2565" s="1"/>
      <c r="ALS2565" s="1"/>
      <c r="ALT2565" s="1"/>
      <c r="ALU2565" s="1"/>
      <c r="ALV2565" s="1"/>
      <c r="ALW2565" s="1"/>
      <c r="ALX2565" s="1"/>
      <c r="ALY2565" s="1"/>
      <c r="ALZ2565" s="1"/>
      <c r="AMA2565" s="1"/>
      <c r="AMB2565" s="1"/>
      <c r="AMC2565" s="1"/>
      <c r="AMD2565" s="1"/>
      <c r="AME2565" s="1"/>
      <c r="AMF2565" s="1"/>
      <c r="AMG2565" s="1"/>
      <c r="AMH2565" s="1"/>
      <c r="AMI2565" s="1"/>
    </row>
    <row r="2566" customFormat="false" ht="12.75" hidden="false" customHeight="false" outlineLevel="0" collapsed="false">
      <c r="A2566" s="1" t="s">
        <v>2783</v>
      </c>
      <c r="C2566" s="27" t="s">
        <v>2784</v>
      </c>
      <c r="D2566" s="27" t="s">
        <v>13</v>
      </c>
      <c r="E2566" s="28"/>
      <c r="F2566" s="29"/>
      <c r="G2566" s="27"/>
      <c r="H2566" s="30" t="s">
        <v>61</v>
      </c>
      <c r="I2566" s="31" t="n">
        <v>0.79</v>
      </c>
      <c r="J2566" s="30" t="s">
        <v>2769</v>
      </c>
    </row>
    <row r="2567" customFormat="false" ht="12.75" hidden="false" customHeight="false" outlineLevel="0" collapsed="false">
      <c r="A2567" s="1" t="s">
        <v>2783</v>
      </c>
      <c r="C2567" s="27" t="s">
        <v>2785</v>
      </c>
      <c r="D2567" s="27" t="s">
        <v>16</v>
      </c>
      <c r="E2567" s="28"/>
      <c r="F2567" s="29"/>
      <c r="G2567" s="27"/>
      <c r="H2567" s="30" t="s">
        <v>168</v>
      </c>
      <c r="I2567" s="31" t="n">
        <v>0.79</v>
      </c>
      <c r="J2567" s="30" t="s">
        <v>2769</v>
      </c>
    </row>
    <row r="2568" s="77" customFormat="true" ht="12.75" hidden="false" customHeight="false" outlineLevel="0" collapsed="false">
      <c r="A2568" s="1" t="s">
        <v>2783</v>
      </c>
      <c r="B2568" s="1"/>
      <c r="C2568" s="27" t="s">
        <v>2786</v>
      </c>
      <c r="D2568" s="27" t="s">
        <v>13</v>
      </c>
      <c r="E2568" s="28"/>
      <c r="F2568" s="29"/>
      <c r="G2568" s="27"/>
      <c r="H2568" s="30" t="s">
        <v>168</v>
      </c>
      <c r="I2568" s="31" t="n">
        <v>1.29</v>
      </c>
      <c r="J2568" s="30" t="s">
        <v>2769</v>
      </c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  <c r="HE2568" s="1"/>
      <c r="HF2568" s="1"/>
      <c r="HG2568" s="1"/>
      <c r="HH2568" s="1"/>
      <c r="HI2568" s="1"/>
      <c r="HJ2568" s="1"/>
      <c r="HK2568" s="1"/>
      <c r="HL2568" s="1"/>
      <c r="HM2568" s="1"/>
      <c r="HN2568" s="1"/>
      <c r="HO2568" s="1"/>
      <c r="HP2568" s="1"/>
      <c r="HQ2568" s="1"/>
      <c r="HR2568" s="1"/>
      <c r="HS2568" s="1"/>
      <c r="HT2568" s="1"/>
      <c r="HU2568" s="1"/>
      <c r="HV2568" s="1"/>
      <c r="HW2568" s="1"/>
      <c r="HX2568" s="1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  <c r="IO2568" s="1"/>
      <c r="IP2568" s="1"/>
      <c r="IQ2568" s="1"/>
      <c r="IR2568" s="1"/>
      <c r="IS2568" s="1"/>
      <c r="IT2568" s="1"/>
      <c r="IU2568" s="1"/>
      <c r="IV2568" s="1"/>
      <c r="IW2568" s="1"/>
      <c r="IX2568" s="1"/>
      <c r="IY2568" s="1"/>
      <c r="IZ2568" s="1"/>
      <c r="JA2568" s="1"/>
      <c r="JB2568" s="1"/>
      <c r="JC2568" s="1"/>
      <c r="JD2568" s="1"/>
      <c r="JE2568" s="1"/>
      <c r="JF2568" s="1"/>
      <c r="JG2568" s="1"/>
      <c r="JH2568" s="1"/>
      <c r="JI2568" s="1"/>
      <c r="JJ2568" s="1"/>
      <c r="JK2568" s="1"/>
      <c r="JL2568" s="1"/>
      <c r="JM2568" s="1"/>
      <c r="JN2568" s="1"/>
      <c r="JO2568" s="1"/>
      <c r="JP2568" s="1"/>
      <c r="JQ2568" s="1"/>
      <c r="JR2568" s="1"/>
      <c r="JS2568" s="1"/>
      <c r="JT2568" s="1"/>
      <c r="JU2568" s="1"/>
      <c r="JV2568" s="1"/>
      <c r="JW2568" s="1"/>
      <c r="JX2568" s="1"/>
      <c r="JY2568" s="1"/>
      <c r="JZ2568" s="1"/>
      <c r="KA2568" s="1"/>
      <c r="KB2568" s="1"/>
      <c r="KC2568" s="1"/>
      <c r="KD2568" s="1"/>
      <c r="KE2568" s="1"/>
      <c r="KF2568" s="1"/>
      <c r="KG2568" s="1"/>
      <c r="KH2568" s="1"/>
      <c r="KI2568" s="1"/>
      <c r="KJ2568" s="1"/>
      <c r="KK2568" s="1"/>
      <c r="KL2568" s="1"/>
      <c r="KM2568" s="1"/>
      <c r="KN2568" s="1"/>
      <c r="KO2568" s="1"/>
      <c r="KP2568" s="1"/>
      <c r="KQ2568" s="1"/>
      <c r="KR2568" s="1"/>
      <c r="KS2568" s="1"/>
      <c r="KT2568" s="1"/>
      <c r="KU2568" s="1"/>
      <c r="KV2568" s="1"/>
      <c r="KW2568" s="1"/>
      <c r="KX2568" s="1"/>
      <c r="KY2568" s="1"/>
      <c r="KZ2568" s="1"/>
      <c r="LA2568" s="1"/>
      <c r="LB2568" s="1"/>
      <c r="LC2568" s="1"/>
      <c r="LD2568" s="1"/>
      <c r="LE2568" s="1"/>
      <c r="LF2568" s="1"/>
      <c r="LG2568" s="1"/>
      <c r="LH2568" s="1"/>
      <c r="LI2568" s="1"/>
      <c r="LJ2568" s="1"/>
      <c r="LK2568" s="1"/>
      <c r="LL2568" s="1"/>
      <c r="LM2568" s="1"/>
      <c r="LN2568" s="1"/>
      <c r="LO2568" s="1"/>
      <c r="LP2568" s="1"/>
      <c r="LQ2568" s="1"/>
      <c r="LR2568" s="1"/>
      <c r="LS2568" s="1"/>
      <c r="LT2568" s="1"/>
      <c r="LU2568" s="1"/>
      <c r="LV2568" s="1"/>
      <c r="LW2568" s="1"/>
      <c r="LX2568" s="1"/>
      <c r="LY2568" s="1"/>
      <c r="LZ2568" s="1"/>
      <c r="MA2568" s="1"/>
      <c r="MB2568" s="1"/>
      <c r="MC2568" s="1"/>
      <c r="MD2568" s="1"/>
      <c r="ME2568" s="1"/>
      <c r="MF2568" s="1"/>
      <c r="MG2568" s="1"/>
      <c r="MH2568" s="1"/>
      <c r="MI2568" s="1"/>
      <c r="MJ2568" s="1"/>
      <c r="MK2568" s="1"/>
      <c r="ML2568" s="1"/>
      <c r="MM2568" s="1"/>
      <c r="MN2568" s="1"/>
      <c r="MO2568" s="1"/>
      <c r="MP2568" s="1"/>
      <c r="MQ2568" s="1"/>
      <c r="MR2568" s="1"/>
      <c r="MS2568" s="1"/>
      <c r="MT2568" s="1"/>
      <c r="MU2568" s="1"/>
      <c r="MV2568" s="1"/>
      <c r="MW2568" s="1"/>
      <c r="MX2568" s="1"/>
      <c r="MY2568" s="1"/>
      <c r="MZ2568" s="1"/>
      <c r="NA2568" s="1"/>
      <c r="NB2568" s="1"/>
      <c r="NC2568" s="1"/>
      <c r="ND2568" s="1"/>
      <c r="NE2568" s="1"/>
      <c r="NF2568" s="1"/>
      <c r="NG2568" s="1"/>
      <c r="NH2568" s="1"/>
      <c r="NI2568" s="1"/>
      <c r="NJ2568" s="1"/>
      <c r="NK2568" s="1"/>
      <c r="NL2568" s="1"/>
      <c r="NM2568" s="1"/>
      <c r="NN2568" s="1"/>
      <c r="NO2568" s="1"/>
      <c r="NP2568" s="1"/>
      <c r="NQ2568" s="1"/>
      <c r="NR2568" s="1"/>
      <c r="NS2568" s="1"/>
      <c r="NT2568" s="1"/>
      <c r="NU2568" s="1"/>
      <c r="NV2568" s="1"/>
      <c r="NW2568" s="1"/>
      <c r="NX2568" s="1"/>
      <c r="NY2568" s="1"/>
      <c r="NZ2568" s="1"/>
      <c r="OA2568" s="1"/>
      <c r="OB2568" s="1"/>
      <c r="OC2568" s="1"/>
      <c r="OD2568" s="1"/>
      <c r="OE2568" s="1"/>
      <c r="OF2568" s="1"/>
      <c r="OG2568" s="1"/>
      <c r="OH2568" s="1"/>
      <c r="OI2568" s="1"/>
      <c r="OJ2568" s="1"/>
      <c r="OK2568" s="1"/>
      <c r="OL2568" s="1"/>
      <c r="OM2568" s="1"/>
      <c r="ON2568" s="1"/>
      <c r="OO2568" s="1"/>
      <c r="OP2568" s="1"/>
      <c r="OQ2568" s="1"/>
      <c r="OR2568" s="1"/>
      <c r="OS2568" s="1"/>
      <c r="OT2568" s="1"/>
      <c r="OU2568" s="1"/>
      <c r="OV2568" s="1"/>
      <c r="OW2568" s="1"/>
      <c r="OX2568" s="1"/>
      <c r="OY2568" s="1"/>
      <c r="OZ2568" s="1"/>
      <c r="PA2568" s="1"/>
      <c r="PB2568" s="1"/>
      <c r="PC2568" s="1"/>
      <c r="PD2568" s="1"/>
      <c r="PE2568" s="1"/>
      <c r="PF2568" s="1"/>
      <c r="PG2568" s="1"/>
      <c r="PH2568" s="1"/>
      <c r="PI2568" s="1"/>
      <c r="PJ2568" s="1"/>
      <c r="PK2568" s="1"/>
      <c r="PL2568" s="1"/>
      <c r="PM2568" s="1"/>
      <c r="PN2568" s="1"/>
      <c r="PO2568" s="1"/>
      <c r="PP2568" s="1"/>
      <c r="PQ2568" s="1"/>
      <c r="PR2568" s="1"/>
      <c r="PS2568" s="1"/>
      <c r="PT2568" s="1"/>
      <c r="PU2568" s="1"/>
      <c r="PV2568" s="1"/>
      <c r="PW2568" s="1"/>
      <c r="PX2568" s="1"/>
      <c r="PY2568" s="1"/>
      <c r="PZ2568" s="1"/>
      <c r="QA2568" s="1"/>
      <c r="QB2568" s="1"/>
      <c r="QC2568" s="1"/>
      <c r="QD2568" s="1"/>
      <c r="QE2568" s="1"/>
      <c r="QF2568" s="1"/>
      <c r="QG2568" s="1"/>
      <c r="QH2568" s="1"/>
      <c r="QI2568" s="1"/>
      <c r="QJ2568" s="1"/>
      <c r="QK2568" s="1"/>
      <c r="QL2568" s="1"/>
      <c r="QM2568" s="1"/>
      <c r="QN2568" s="1"/>
      <c r="QO2568" s="1"/>
      <c r="QP2568" s="1"/>
      <c r="QQ2568" s="1"/>
      <c r="QR2568" s="1"/>
      <c r="QS2568" s="1"/>
      <c r="QT2568" s="1"/>
      <c r="QU2568" s="1"/>
      <c r="QV2568" s="1"/>
      <c r="QW2568" s="1"/>
      <c r="QX2568" s="1"/>
      <c r="QY2568" s="1"/>
      <c r="QZ2568" s="1"/>
      <c r="RA2568" s="1"/>
      <c r="RB2568" s="1"/>
      <c r="RC2568" s="1"/>
      <c r="RD2568" s="1"/>
      <c r="RE2568" s="1"/>
      <c r="RF2568" s="1"/>
      <c r="RG2568" s="1"/>
      <c r="RH2568" s="1"/>
      <c r="RI2568" s="1"/>
      <c r="RJ2568" s="1"/>
      <c r="RK2568" s="1"/>
      <c r="RL2568" s="1"/>
      <c r="RM2568" s="1"/>
      <c r="RN2568" s="1"/>
      <c r="RO2568" s="1"/>
      <c r="RP2568" s="1"/>
      <c r="RQ2568" s="1"/>
      <c r="RR2568" s="1"/>
      <c r="RS2568" s="1"/>
      <c r="RT2568" s="1"/>
      <c r="RU2568" s="1"/>
      <c r="RV2568" s="1"/>
      <c r="RW2568" s="1"/>
      <c r="RX2568" s="1"/>
      <c r="RY2568" s="1"/>
      <c r="RZ2568" s="1"/>
      <c r="SA2568" s="1"/>
      <c r="SB2568" s="1"/>
      <c r="SC2568" s="1"/>
      <c r="SD2568" s="1"/>
      <c r="SE2568" s="1"/>
      <c r="SF2568" s="1"/>
      <c r="SG2568" s="1"/>
      <c r="SH2568" s="1"/>
      <c r="SI2568" s="1"/>
      <c r="SJ2568" s="1"/>
      <c r="SK2568" s="1"/>
      <c r="SL2568" s="1"/>
      <c r="SM2568" s="1"/>
      <c r="SN2568" s="1"/>
      <c r="SO2568" s="1"/>
      <c r="SP2568" s="1"/>
      <c r="SQ2568" s="1"/>
      <c r="SR2568" s="1"/>
      <c r="SS2568" s="1"/>
      <c r="ST2568" s="1"/>
      <c r="SU2568" s="1"/>
      <c r="SV2568" s="1"/>
      <c r="SW2568" s="1"/>
      <c r="SX2568" s="1"/>
      <c r="SY2568" s="1"/>
      <c r="SZ2568" s="1"/>
      <c r="TA2568" s="1"/>
      <c r="TB2568" s="1"/>
      <c r="TC2568" s="1"/>
      <c r="TD2568" s="1"/>
      <c r="TE2568" s="1"/>
      <c r="TF2568" s="1"/>
      <c r="TG2568" s="1"/>
      <c r="TH2568" s="1"/>
      <c r="TI2568" s="1"/>
      <c r="TJ2568" s="1"/>
      <c r="TK2568" s="1"/>
      <c r="TL2568" s="1"/>
      <c r="TM2568" s="1"/>
      <c r="TN2568" s="1"/>
      <c r="TO2568" s="1"/>
      <c r="TP2568" s="1"/>
      <c r="TQ2568" s="1"/>
      <c r="TR2568" s="1"/>
      <c r="TS2568" s="1"/>
      <c r="TT2568" s="1"/>
      <c r="TU2568" s="1"/>
      <c r="TV2568" s="1"/>
      <c r="TW2568" s="1"/>
      <c r="TX2568" s="1"/>
      <c r="TY2568" s="1"/>
      <c r="TZ2568" s="1"/>
      <c r="UA2568" s="1"/>
      <c r="UB2568" s="1"/>
      <c r="UC2568" s="1"/>
      <c r="UD2568" s="1"/>
      <c r="UE2568" s="1"/>
      <c r="UF2568" s="1"/>
      <c r="UG2568" s="1"/>
      <c r="UH2568" s="1"/>
      <c r="UI2568" s="1"/>
      <c r="UJ2568" s="1"/>
      <c r="UK2568" s="1"/>
      <c r="UL2568" s="1"/>
      <c r="UM2568" s="1"/>
      <c r="UN2568" s="1"/>
      <c r="UO2568" s="1"/>
      <c r="UP2568" s="1"/>
      <c r="UQ2568" s="1"/>
      <c r="UR2568" s="1"/>
      <c r="US2568" s="1"/>
      <c r="UT2568" s="1"/>
      <c r="UU2568" s="1"/>
      <c r="UV2568" s="1"/>
      <c r="UW2568" s="1"/>
      <c r="UX2568" s="1"/>
      <c r="UY2568" s="1"/>
      <c r="UZ2568" s="1"/>
      <c r="VA2568" s="1"/>
      <c r="VB2568" s="1"/>
      <c r="VC2568" s="1"/>
      <c r="VD2568" s="1"/>
      <c r="VE2568" s="1"/>
      <c r="VF2568" s="1"/>
      <c r="VG2568" s="1"/>
      <c r="VH2568" s="1"/>
      <c r="VI2568" s="1"/>
      <c r="VJ2568" s="1"/>
      <c r="VK2568" s="1"/>
      <c r="VL2568" s="1"/>
      <c r="VM2568" s="1"/>
      <c r="VN2568" s="1"/>
      <c r="VO2568" s="1"/>
      <c r="VP2568" s="1"/>
      <c r="VQ2568" s="1"/>
      <c r="VR2568" s="1"/>
      <c r="VS2568" s="1"/>
      <c r="VT2568" s="1"/>
      <c r="VU2568" s="1"/>
      <c r="VV2568" s="1"/>
      <c r="VW2568" s="1"/>
      <c r="VX2568" s="1"/>
      <c r="VY2568" s="1"/>
      <c r="VZ2568" s="1"/>
      <c r="WA2568" s="1"/>
      <c r="WB2568" s="1"/>
      <c r="WC2568" s="1"/>
      <c r="WD2568" s="1"/>
      <c r="WE2568" s="1"/>
      <c r="WF2568" s="1"/>
      <c r="WG2568" s="1"/>
      <c r="WH2568" s="1"/>
      <c r="WI2568" s="1"/>
      <c r="WJ2568" s="1"/>
      <c r="WK2568" s="1"/>
      <c r="WL2568" s="1"/>
      <c r="WM2568" s="1"/>
      <c r="WN2568" s="1"/>
      <c r="WO2568" s="1"/>
      <c r="WP2568" s="1"/>
      <c r="WQ2568" s="1"/>
      <c r="WR2568" s="1"/>
      <c r="WS2568" s="1"/>
      <c r="WT2568" s="1"/>
      <c r="WU2568" s="1"/>
      <c r="WV2568" s="1"/>
      <c r="WW2568" s="1"/>
      <c r="WX2568" s="1"/>
      <c r="WY2568" s="1"/>
      <c r="WZ2568" s="1"/>
      <c r="XA2568" s="1"/>
      <c r="XB2568" s="1"/>
      <c r="XC2568" s="1"/>
      <c r="XD2568" s="1"/>
      <c r="XE2568" s="1"/>
      <c r="XF2568" s="1"/>
      <c r="XG2568" s="1"/>
      <c r="XH2568" s="1"/>
      <c r="XI2568" s="1"/>
      <c r="XJ2568" s="1"/>
      <c r="XK2568" s="1"/>
      <c r="XL2568" s="1"/>
      <c r="XM2568" s="1"/>
      <c r="XN2568" s="1"/>
      <c r="XO2568" s="1"/>
      <c r="XP2568" s="1"/>
      <c r="XQ2568" s="1"/>
      <c r="XR2568" s="1"/>
      <c r="XS2568" s="1"/>
      <c r="XT2568" s="1"/>
      <c r="XU2568" s="1"/>
      <c r="XV2568" s="1"/>
      <c r="XW2568" s="1"/>
      <c r="XX2568" s="1"/>
      <c r="XY2568" s="1"/>
      <c r="XZ2568" s="1"/>
      <c r="YA2568" s="1"/>
      <c r="YB2568" s="1"/>
      <c r="YC2568" s="1"/>
      <c r="YD2568" s="1"/>
      <c r="YE2568" s="1"/>
      <c r="YF2568" s="1"/>
      <c r="YG2568" s="1"/>
      <c r="YH2568" s="1"/>
      <c r="YI2568" s="1"/>
      <c r="YJ2568" s="1"/>
      <c r="YK2568" s="1"/>
      <c r="YL2568" s="1"/>
      <c r="YM2568" s="1"/>
      <c r="YN2568" s="1"/>
      <c r="YO2568" s="1"/>
      <c r="YP2568" s="1"/>
      <c r="YQ2568" s="1"/>
      <c r="YR2568" s="1"/>
      <c r="YS2568" s="1"/>
      <c r="YT2568" s="1"/>
      <c r="YU2568" s="1"/>
      <c r="YV2568" s="1"/>
      <c r="YW2568" s="1"/>
      <c r="YX2568" s="1"/>
      <c r="YY2568" s="1"/>
      <c r="YZ2568" s="1"/>
      <c r="ZA2568" s="1"/>
      <c r="ZB2568" s="1"/>
      <c r="ZC2568" s="1"/>
      <c r="ZD2568" s="1"/>
      <c r="ZE2568" s="1"/>
      <c r="ZF2568" s="1"/>
      <c r="ZG2568" s="1"/>
      <c r="ZH2568" s="1"/>
      <c r="ZI2568" s="1"/>
      <c r="ZJ2568" s="1"/>
      <c r="ZK2568" s="1"/>
      <c r="ZL2568" s="1"/>
      <c r="ZM2568" s="1"/>
      <c r="ZN2568" s="1"/>
      <c r="ZO2568" s="1"/>
      <c r="ZP2568" s="1"/>
      <c r="ZQ2568" s="1"/>
      <c r="ZR2568" s="1"/>
      <c r="ZS2568" s="1"/>
      <c r="ZT2568" s="1"/>
      <c r="ZU2568" s="1"/>
      <c r="ZV2568" s="1"/>
      <c r="ZW2568" s="1"/>
      <c r="ZX2568" s="1"/>
      <c r="ZY2568" s="1"/>
      <c r="ZZ2568" s="1"/>
      <c r="AAA2568" s="1"/>
      <c r="AAB2568" s="1"/>
      <c r="AAC2568" s="1"/>
      <c r="AAD2568" s="1"/>
      <c r="AAE2568" s="1"/>
      <c r="AAF2568" s="1"/>
      <c r="AAG2568" s="1"/>
      <c r="AAH2568" s="1"/>
      <c r="AAI2568" s="1"/>
      <c r="AAJ2568" s="1"/>
      <c r="AAK2568" s="1"/>
      <c r="AAL2568" s="1"/>
      <c r="AAM2568" s="1"/>
      <c r="AAN2568" s="1"/>
      <c r="AAO2568" s="1"/>
      <c r="AAP2568" s="1"/>
      <c r="AAQ2568" s="1"/>
      <c r="AAR2568" s="1"/>
      <c r="AAS2568" s="1"/>
      <c r="AAT2568" s="1"/>
      <c r="AAU2568" s="1"/>
      <c r="AAV2568" s="1"/>
      <c r="AAW2568" s="1"/>
      <c r="AAX2568" s="1"/>
      <c r="AAY2568" s="1"/>
      <c r="AAZ2568" s="1"/>
      <c r="ABA2568" s="1"/>
      <c r="ABB2568" s="1"/>
      <c r="ABC2568" s="1"/>
      <c r="ABD2568" s="1"/>
      <c r="ABE2568" s="1"/>
      <c r="ABF2568" s="1"/>
      <c r="ABG2568" s="1"/>
      <c r="ABH2568" s="1"/>
      <c r="ABI2568" s="1"/>
      <c r="ABJ2568" s="1"/>
      <c r="ABK2568" s="1"/>
      <c r="ABL2568" s="1"/>
      <c r="ABM2568" s="1"/>
      <c r="ABN2568" s="1"/>
      <c r="ABO2568" s="1"/>
      <c r="ABP2568" s="1"/>
      <c r="ABQ2568" s="1"/>
      <c r="ABR2568" s="1"/>
      <c r="ABS2568" s="1"/>
      <c r="ABT2568" s="1"/>
      <c r="ABU2568" s="1"/>
      <c r="ABV2568" s="1"/>
      <c r="ABW2568" s="1"/>
      <c r="ABX2568" s="1"/>
      <c r="ABY2568" s="1"/>
      <c r="ABZ2568" s="1"/>
      <c r="ACA2568" s="1"/>
      <c r="ACB2568" s="1"/>
      <c r="ACC2568" s="1"/>
      <c r="ACD2568" s="1"/>
      <c r="ACE2568" s="1"/>
      <c r="ACF2568" s="1"/>
      <c r="ACG2568" s="1"/>
      <c r="ACH2568" s="1"/>
      <c r="ACI2568" s="1"/>
      <c r="ACJ2568" s="1"/>
      <c r="ACK2568" s="1"/>
      <c r="ACL2568" s="1"/>
      <c r="ACM2568" s="1"/>
      <c r="ACN2568" s="1"/>
      <c r="ACO2568" s="1"/>
      <c r="ACP2568" s="1"/>
      <c r="ACQ2568" s="1"/>
      <c r="ACR2568" s="1"/>
      <c r="ACS2568" s="1"/>
      <c r="ACT2568" s="1"/>
      <c r="ACU2568" s="1"/>
      <c r="ACV2568" s="1"/>
      <c r="ACW2568" s="1"/>
      <c r="ACX2568" s="1"/>
      <c r="ACY2568" s="1"/>
      <c r="ACZ2568" s="1"/>
      <c r="ADA2568" s="1"/>
      <c r="ADB2568" s="1"/>
      <c r="ADC2568" s="1"/>
      <c r="ADD2568" s="1"/>
      <c r="ADE2568" s="1"/>
      <c r="ADF2568" s="1"/>
      <c r="ADG2568" s="1"/>
      <c r="ADH2568" s="1"/>
      <c r="ADI2568" s="1"/>
      <c r="ADJ2568" s="1"/>
      <c r="ADK2568" s="1"/>
      <c r="ADL2568" s="1"/>
      <c r="ADM2568" s="1"/>
      <c r="ADN2568" s="1"/>
      <c r="ADO2568" s="1"/>
      <c r="ADP2568" s="1"/>
      <c r="ADQ2568" s="1"/>
      <c r="ADR2568" s="1"/>
      <c r="ADS2568" s="1"/>
      <c r="ADT2568" s="1"/>
      <c r="ADU2568" s="1"/>
      <c r="ADV2568" s="1"/>
      <c r="ADW2568" s="1"/>
      <c r="ADX2568" s="1"/>
      <c r="ADY2568" s="1"/>
      <c r="ADZ2568" s="1"/>
      <c r="AEA2568" s="1"/>
      <c r="AEB2568" s="1"/>
      <c r="AEC2568" s="1"/>
      <c r="AED2568" s="1"/>
      <c r="AEE2568" s="1"/>
      <c r="AEF2568" s="1"/>
      <c r="AEG2568" s="1"/>
      <c r="AEH2568" s="1"/>
      <c r="AEI2568" s="1"/>
      <c r="AEJ2568" s="1"/>
      <c r="AEK2568" s="1"/>
      <c r="AEL2568" s="1"/>
      <c r="AEM2568" s="1"/>
      <c r="AEN2568" s="1"/>
      <c r="AEO2568" s="1"/>
      <c r="AEP2568" s="1"/>
      <c r="AEQ2568" s="1"/>
      <c r="AER2568" s="1"/>
      <c r="AES2568" s="1"/>
      <c r="AET2568" s="1"/>
      <c r="AEU2568" s="1"/>
      <c r="AEV2568" s="1"/>
      <c r="AEW2568" s="1"/>
      <c r="AEX2568" s="1"/>
      <c r="AEY2568" s="1"/>
      <c r="AEZ2568" s="1"/>
      <c r="AFA2568" s="1"/>
      <c r="AFB2568" s="1"/>
      <c r="AFC2568" s="1"/>
      <c r="AFD2568" s="1"/>
      <c r="AFE2568" s="1"/>
      <c r="AFF2568" s="1"/>
      <c r="AFG2568" s="1"/>
      <c r="AFH2568" s="1"/>
      <c r="AFI2568" s="1"/>
      <c r="AFJ2568" s="1"/>
      <c r="AFK2568" s="1"/>
      <c r="AFL2568" s="1"/>
      <c r="AFM2568" s="1"/>
      <c r="AFN2568" s="1"/>
      <c r="AFO2568" s="1"/>
      <c r="AFP2568" s="1"/>
      <c r="AFQ2568" s="1"/>
      <c r="AFR2568" s="1"/>
      <c r="AFS2568" s="1"/>
      <c r="AFT2568" s="1"/>
      <c r="AFU2568" s="1"/>
      <c r="AFV2568" s="1"/>
      <c r="AFW2568" s="1"/>
      <c r="AFX2568" s="1"/>
      <c r="AFY2568" s="1"/>
      <c r="AFZ2568" s="1"/>
      <c r="AGA2568" s="1"/>
      <c r="AGB2568" s="1"/>
      <c r="AGC2568" s="1"/>
      <c r="AGD2568" s="1"/>
      <c r="AGE2568" s="1"/>
      <c r="AGF2568" s="1"/>
      <c r="AGG2568" s="1"/>
      <c r="AGH2568" s="1"/>
      <c r="AGI2568" s="1"/>
      <c r="AGJ2568" s="1"/>
      <c r="AGK2568" s="1"/>
      <c r="AGL2568" s="1"/>
      <c r="AGM2568" s="1"/>
      <c r="AGN2568" s="1"/>
      <c r="AGO2568" s="1"/>
      <c r="AGP2568" s="1"/>
      <c r="AGQ2568" s="1"/>
      <c r="AGR2568" s="1"/>
      <c r="AGS2568" s="1"/>
      <c r="AGT2568" s="1"/>
      <c r="AGU2568" s="1"/>
      <c r="AGV2568" s="1"/>
      <c r="AGW2568" s="1"/>
      <c r="AGX2568" s="1"/>
      <c r="AGY2568" s="1"/>
      <c r="AGZ2568" s="1"/>
      <c r="AHA2568" s="1"/>
      <c r="AHB2568" s="1"/>
      <c r="AHC2568" s="1"/>
      <c r="AHD2568" s="1"/>
      <c r="AHE2568" s="1"/>
      <c r="AHF2568" s="1"/>
      <c r="AHG2568" s="1"/>
      <c r="AHH2568" s="1"/>
      <c r="AHI2568" s="1"/>
      <c r="AHJ2568" s="1"/>
      <c r="AHK2568" s="1"/>
      <c r="AHL2568" s="1"/>
      <c r="AHM2568" s="1"/>
      <c r="AHN2568" s="1"/>
      <c r="AHO2568" s="1"/>
      <c r="AHP2568" s="1"/>
      <c r="AHQ2568" s="1"/>
      <c r="AHR2568" s="1"/>
      <c r="AHS2568" s="1"/>
      <c r="AHT2568" s="1"/>
      <c r="AHU2568" s="1"/>
      <c r="AHV2568" s="1"/>
      <c r="AHW2568" s="1"/>
      <c r="AHX2568" s="1"/>
      <c r="AHY2568" s="1"/>
      <c r="AHZ2568" s="1"/>
      <c r="AIA2568" s="1"/>
      <c r="AIB2568" s="1"/>
      <c r="AIC2568" s="1"/>
      <c r="AID2568" s="1"/>
      <c r="AIE2568" s="1"/>
      <c r="AIF2568" s="1"/>
      <c r="AIG2568" s="1"/>
      <c r="AIH2568" s="1"/>
      <c r="AII2568" s="1"/>
      <c r="AIJ2568" s="1"/>
      <c r="AIK2568" s="1"/>
      <c r="AIL2568" s="1"/>
      <c r="AIM2568" s="1"/>
      <c r="AIN2568" s="1"/>
      <c r="AIO2568" s="1"/>
      <c r="AIP2568" s="1"/>
      <c r="AIQ2568" s="1"/>
      <c r="AIR2568" s="1"/>
      <c r="AIS2568" s="1"/>
      <c r="AIT2568" s="1"/>
      <c r="AIU2568" s="1"/>
      <c r="AIV2568" s="1"/>
      <c r="AIW2568" s="1"/>
      <c r="AIX2568" s="1"/>
      <c r="AIY2568" s="1"/>
      <c r="AIZ2568" s="1"/>
      <c r="AJA2568" s="1"/>
      <c r="AJB2568" s="1"/>
      <c r="AJC2568" s="1"/>
      <c r="AJD2568" s="1"/>
      <c r="AJE2568" s="1"/>
      <c r="AJF2568" s="1"/>
      <c r="AJG2568" s="1"/>
      <c r="AJH2568" s="1"/>
      <c r="AJI2568" s="1"/>
      <c r="AJJ2568" s="1"/>
      <c r="AJK2568" s="1"/>
      <c r="AJL2568" s="1"/>
      <c r="AJM2568" s="1"/>
      <c r="AJN2568" s="1"/>
      <c r="AJO2568" s="1"/>
      <c r="AJP2568" s="1"/>
      <c r="AJQ2568" s="1"/>
      <c r="AJR2568" s="1"/>
      <c r="AJS2568" s="1"/>
      <c r="AJT2568" s="1"/>
      <c r="AJU2568" s="1"/>
      <c r="AJV2568" s="1"/>
      <c r="AJW2568" s="1"/>
      <c r="AJX2568" s="1"/>
      <c r="AJY2568" s="1"/>
      <c r="AJZ2568" s="1"/>
      <c r="AKA2568" s="1"/>
      <c r="AKB2568" s="1"/>
      <c r="AKC2568" s="1"/>
      <c r="AKD2568" s="1"/>
      <c r="AKE2568" s="1"/>
      <c r="AKF2568" s="1"/>
      <c r="AKG2568" s="1"/>
      <c r="AKH2568" s="1"/>
      <c r="AKI2568" s="1"/>
      <c r="AKJ2568" s="1"/>
      <c r="AKK2568" s="1"/>
      <c r="AKL2568" s="1"/>
      <c r="AKM2568" s="1"/>
      <c r="AKN2568" s="1"/>
      <c r="AKO2568" s="1"/>
      <c r="AKP2568" s="1"/>
      <c r="AKQ2568" s="1"/>
      <c r="AKR2568" s="1"/>
      <c r="AKS2568" s="1"/>
      <c r="AKT2568" s="1"/>
      <c r="AKU2568" s="1"/>
      <c r="AKV2568" s="1"/>
      <c r="AKW2568" s="1"/>
      <c r="AKX2568" s="1"/>
      <c r="AKY2568" s="1"/>
      <c r="AKZ2568" s="1"/>
      <c r="ALA2568" s="1"/>
      <c r="ALB2568" s="1"/>
      <c r="ALC2568" s="1"/>
      <c r="ALD2568" s="1"/>
      <c r="ALE2568" s="1"/>
      <c r="ALF2568" s="1"/>
      <c r="ALG2568" s="1"/>
      <c r="ALH2568" s="1"/>
      <c r="ALI2568" s="1"/>
      <c r="ALJ2568" s="1"/>
      <c r="ALK2568" s="1"/>
      <c r="ALL2568" s="1"/>
      <c r="ALM2568" s="1"/>
      <c r="ALN2568" s="1"/>
      <c r="ALO2568" s="1"/>
      <c r="ALP2568" s="1"/>
      <c r="ALQ2568" s="1"/>
      <c r="ALR2568" s="1"/>
      <c r="ALS2568" s="1"/>
      <c r="ALT2568" s="1"/>
      <c r="ALU2568" s="1"/>
      <c r="ALV2568" s="1"/>
      <c r="ALW2568" s="1"/>
      <c r="ALX2568" s="1"/>
      <c r="ALY2568" s="1"/>
      <c r="ALZ2568" s="1"/>
      <c r="AMA2568" s="1"/>
      <c r="AMB2568" s="1"/>
      <c r="AMC2568" s="1"/>
      <c r="AMD2568" s="1"/>
      <c r="AME2568" s="1"/>
      <c r="AMF2568" s="1"/>
      <c r="AMG2568" s="1"/>
      <c r="AMH2568" s="1"/>
      <c r="AMI2568" s="1"/>
    </row>
    <row r="2570" customFormat="false" ht="18" hidden="false" customHeight="false" outlineLevel="0" collapsed="false">
      <c r="B2570" s="1" t="s">
        <v>2787</v>
      </c>
      <c r="C2570" s="52" t="s">
        <v>2788</v>
      </c>
      <c r="D2570" s="45" t="s">
        <v>1</v>
      </c>
      <c r="I2570" s="3"/>
    </row>
    <row r="2571" s="77" customFormat="true" ht="12.75" hidden="false" customHeight="false" outlineLevel="0" collapsed="false">
      <c r="A2571" s="1" t="s">
        <v>2789</v>
      </c>
      <c r="B2571" s="1" t="s">
        <v>2787</v>
      </c>
      <c r="C2571" s="27" t="s">
        <v>2790</v>
      </c>
      <c r="D2571" s="27" t="s">
        <v>13</v>
      </c>
      <c r="E2571" s="27"/>
      <c r="F2571" s="31"/>
      <c r="G2571" s="27"/>
      <c r="H2571" s="30" t="s">
        <v>168</v>
      </c>
      <c r="I2571" s="31" t="n">
        <v>5.99</v>
      </c>
      <c r="J2571" s="30" t="s">
        <v>977</v>
      </c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  <c r="HE2571" s="1"/>
      <c r="HF2571" s="1"/>
      <c r="HG2571" s="1"/>
      <c r="HH2571" s="1"/>
      <c r="HI2571" s="1"/>
      <c r="HJ2571" s="1"/>
      <c r="HK2571" s="1"/>
      <c r="HL2571" s="1"/>
      <c r="HM2571" s="1"/>
      <c r="HN2571" s="1"/>
      <c r="HO2571" s="1"/>
      <c r="HP2571" s="1"/>
      <c r="HQ2571" s="1"/>
      <c r="HR2571" s="1"/>
      <c r="HS2571" s="1"/>
      <c r="HT2571" s="1"/>
      <c r="HU2571" s="1"/>
      <c r="HV2571" s="1"/>
      <c r="HW2571" s="1"/>
      <c r="HX2571" s="1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  <c r="IO2571" s="1"/>
      <c r="IP2571" s="1"/>
      <c r="IQ2571" s="1"/>
      <c r="IR2571" s="1"/>
      <c r="IS2571" s="1"/>
      <c r="IT2571" s="1"/>
      <c r="IU2571" s="1"/>
      <c r="IV2571" s="1"/>
      <c r="IW2571" s="1"/>
      <c r="IX2571" s="1"/>
      <c r="IY2571" s="1"/>
      <c r="IZ2571" s="1"/>
      <c r="JA2571" s="1"/>
      <c r="JB2571" s="1"/>
      <c r="JC2571" s="1"/>
      <c r="JD2571" s="1"/>
      <c r="JE2571" s="1"/>
      <c r="JF2571" s="1"/>
      <c r="JG2571" s="1"/>
      <c r="JH2571" s="1"/>
      <c r="JI2571" s="1"/>
      <c r="JJ2571" s="1"/>
      <c r="JK2571" s="1"/>
      <c r="JL2571" s="1"/>
      <c r="JM2571" s="1"/>
      <c r="JN2571" s="1"/>
      <c r="JO2571" s="1"/>
      <c r="JP2571" s="1"/>
      <c r="JQ2571" s="1"/>
      <c r="JR2571" s="1"/>
      <c r="JS2571" s="1"/>
      <c r="JT2571" s="1"/>
      <c r="JU2571" s="1"/>
      <c r="JV2571" s="1"/>
      <c r="JW2571" s="1"/>
      <c r="JX2571" s="1"/>
      <c r="JY2571" s="1"/>
      <c r="JZ2571" s="1"/>
      <c r="KA2571" s="1"/>
      <c r="KB2571" s="1"/>
      <c r="KC2571" s="1"/>
      <c r="KD2571" s="1"/>
      <c r="KE2571" s="1"/>
      <c r="KF2571" s="1"/>
      <c r="KG2571" s="1"/>
      <c r="KH2571" s="1"/>
      <c r="KI2571" s="1"/>
      <c r="KJ2571" s="1"/>
      <c r="KK2571" s="1"/>
      <c r="KL2571" s="1"/>
      <c r="KM2571" s="1"/>
      <c r="KN2571" s="1"/>
      <c r="KO2571" s="1"/>
      <c r="KP2571" s="1"/>
      <c r="KQ2571" s="1"/>
      <c r="KR2571" s="1"/>
      <c r="KS2571" s="1"/>
      <c r="KT2571" s="1"/>
      <c r="KU2571" s="1"/>
      <c r="KV2571" s="1"/>
      <c r="KW2571" s="1"/>
      <c r="KX2571" s="1"/>
      <c r="KY2571" s="1"/>
      <c r="KZ2571" s="1"/>
      <c r="LA2571" s="1"/>
      <c r="LB2571" s="1"/>
      <c r="LC2571" s="1"/>
      <c r="LD2571" s="1"/>
      <c r="LE2571" s="1"/>
      <c r="LF2571" s="1"/>
      <c r="LG2571" s="1"/>
      <c r="LH2571" s="1"/>
      <c r="LI2571" s="1"/>
      <c r="LJ2571" s="1"/>
      <c r="LK2571" s="1"/>
      <c r="LL2571" s="1"/>
      <c r="LM2571" s="1"/>
      <c r="LN2571" s="1"/>
      <c r="LO2571" s="1"/>
      <c r="LP2571" s="1"/>
      <c r="LQ2571" s="1"/>
      <c r="LR2571" s="1"/>
      <c r="LS2571" s="1"/>
      <c r="LT2571" s="1"/>
      <c r="LU2571" s="1"/>
      <c r="LV2571" s="1"/>
      <c r="LW2571" s="1"/>
      <c r="LX2571" s="1"/>
      <c r="LY2571" s="1"/>
      <c r="LZ2571" s="1"/>
      <c r="MA2571" s="1"/>
      <c r="MB2571" s="1"/>
      <c r="MC2571" s="1"/>
      <c r="MD2571" s="1"/>
      <c r="ME2571" s="1"/>
      <c r="MF2571" s="1"/>
      <c r="MG2571" s="1"/>
      <c r="MH2571" s="1"/>
      <c r="MI2571" s="1"/>
      <c r="MJ2571" s="1"/>
      <c r="MK2571" s="1"/>
      <c r="ML2571" s="1"/>
      <c r="MM2571" s="1"/>
      <c r="MN2571" s="1"/>
      <c r="MO2571" s="1"/>
      <c r="MP2571" s="1"/>
      <c r="MQ2571" s="1"/>
      <c r="MR2571" s="1"/>
      <c r="MS2571" s="1"/>
      <c r="MT2571" s="1"/>
      <c r="MU2571" s="1"/>
      <c r="MV2571" s="1"/>
      <c r="MW2571" s="1"/>
      <c r="MX2571" s="1"/>
      <c r="MY2571" s="1"/>
      <c r="MZ2571" s="1"/>
      <c r="NA2571" s="1"/>
      <c r="NB2571" s="1"/>
      <c r="NC2571" s="1"/>
      <c r="ND2571" s="1"/>
      <c r="NE2571" s="1"/>
      <c r="NF2571" s="1"/>
      <c r="NG2571" s="1"/>
      <c r="NH2571" s="1"/>
      <c r="NI2571" s="1"/>
      <c r="NJ2571" s="1"/>
      <c r="NK2571" s="1"/>
      <c r="NL2571" s="1"/>
      <c r="NM2571" s="1"/>
      <c r="NN2571" s="1"/>
      <c r="NO2571" s="1"/>
      <c r="NP2571" s="1"/>
      <c r="NQ2571" s="1"/>
      <c r="NR2571" s="1"/>
      <c r="NS2571" s="1"/>
      <c r="NT2571" s="1"/>
      <c r="NU2571" s="1"/>
      <c r="NV2571" s="1"/>
      <c r="NW2571" s="1"/>
      <c r="NX2571" s="1"/>
      <c r="NY2571" s="1"/>
      <c r="NZ2571" s="1"/>
      <c r="OA2571" s="1"/>
      <c r="OB2571" s="1"/>
      <c r="OC2571" s="1"/>
      <c r="OD2571" s="1"/>
      <c r="OE2571" s="1"/>
      <c r="OF2571" s="1"/>
      <c r="OG2571" s="1"/>
      <c r="OH2571" s="1"/>
      <c r="OI2571" s="1"/>
      <c r="OJ2571" s="1"/>
      <c r="OK2571" s="1"/>
      <c r="OL2571" s="1"/>
      <c r="OM2571" s="1"/>
      <c r="ON2571" s="1"/>
      <c r="OO2571" s="1"/>
      <c r="OP2571" s="1"/>
      <c r="OQ2571" s="1"/>
      <c r="OR2571" s="1"/>
      <c r="OS2571" s="1"/>
      <c r="OT2571" s="1"/>
      <c r="OU2571" s="1"/>
      <c r="OV2571" s="1"/>
      <c r="OW2571" s="1"/>
      <c r="OX2571" s="1"/>
      <c r="OY2571" s="1"/>
      <c r="OZ2571" s="1"/>
      <c r="PA2571" s="1"/>
      <c r="PB2571" s="1"/>
      <c r="PC2571" s="1"/>
      <c r="PD2571" s="1"/>
      <c r="PE2571" s="1"/>
      <c r="PF2571" s="1"/>
      <c r="PG2571" s="1"/>
      <c r="PH2571" s="1"/>
      <c r="PI2571" s="1"/>
      <c r="PJ2571" s="1"/>
      <c r="PK2571" s="1"/>
      <c r="PL2571" s="1"/>
      <c r="PM2571" s="1"/>
      <c r="PN2571" s="1"/>
      <c r="PO2571" s="1"/>
      <c r="PP2571" s="1"/>
      <c r="PQ2571" s="1"/>
      <c r="PR2571" s="1"/>
      <c r="PS2571" s="1"/>
      <c r="PT2571" s="1"/>
      <c r="PU2571" s="1"/>
      <c r="PV2571" s="1"/>
      <c r="PW2571" s="1"/>
      <c r="PX2571" s="1"/>
      <c r="PY2571" s="1"/>
      <c r="PZ2571" s="1"/>
      <c r="QA2571" s="1"/>
      <c r="QB2571" s="1"/>
      <c r="QC2571" s="1"/>
      <c r="QD2571" s="1"/>
      <c r="QE2571" s="1"/>
      <c r="QF2571" s="1"/>
      <c r="QG2571" s="1"/>
      <c r="QH2571" s="1"/>
      <c r="QI2571" s="1"/>
      <c r="QJ2571" s="1"/>
      <c r="QK2571" s="1"/>
      <c r="QL2571" s="1"/>
      <c r="QM2571" s="1"/>
      <c r="QN2571" s="1"/>
      <c r="QO2571" s="1"/>
      <c r="QP2571" s="1"/>
      <c r="QQ2571" s="1"/>
      <c r="QR2571" s="1"/>
      <c r="QS2571" s="1"/>
      <c r="QT2571" s="1"/>
      <c r="QU2571" s="1"/>
      <c r="QV2571" s="1"/>
      <c r="QW2571" s="1"/>
      <c r="QX2571" s="1"/>
      <c r="QY2571" s="1"/>
      <c r="QZ2571" s="1"/>
      <c r="RA2571" s="1"/>
      <c r="RB2571" s="1"/>
      <c r="RC2571" s="1"/>
      <c r="RD2571" s="1"/>
      <c r="RE2571" s="1"/>
      <c r="RF2571" s="1"/>
      <c r="RG2571" s="1"/>
      <c r="RH2571" s="1"/>
      <c r="RI2571" s="1"/>
      <c r="RJ2571" s="1"/>
      <c r="RK2571" s="1"/>
      <c r="RL2571" s="1"/>
      <c r="RM2571" s="1"/>
      <c r="RN2571" s="1"/>
      <c r="RO2571" s="1"/>
      <c r="RP2571" s="1"/>
      <c r="RQ2571" s="1"/>
      <c r="RR2571" s="1"/>
      <c r="RS2571" s="1"/>
      <c r="RT2571" s="1"/>
      <c r="RU2571" s="1"/>
      <c r="RV2571" s="1"/>
      <c r="RW2571" s="1"/>
      <c r="RX2571" s="1"/>
      <c r="RY2571" s="1"/>
      <c r="RZ2571" s="1"/>
      <c r="SA2571" s="1"/>
      <c r="SB2571" s="1"/>
      <c r="SC2571" s="1"/>
      <c r="SD2571" s="1"/>
      <c r="SE2571" s="1"/>
      <c r="SF2571" s="1"/>
      <c r="SG2571" s="1"/>
      <c r="SH2571" s="1"/>
      <c r="SI2571" s="1"/>
      <c r="SJ2571" s="1"/>
      <c r="SK2571" s="1"/>
      <c r="SL2571" s="1"/>
      <c r="SM2571" s="1"/>
      <c r="SN2571" s="1"/>
      <c r="SO2571" s="1"/>
      <c r="SP2571" s="1"/>
      <c r="SQ2571" s="1"/>
      <c r="SR2571" s="1"/>
      <c r="SS2571" s="1"/>
      <c r="ST2571" s="1"/>
      <c r="SU2571" s="1"/>
      <c r="SV2571" s="1"/>
      <c r="SW2571" s="1"/>
      <c r="SX2571" s="1"/>
      <c r="SY2571" s="1"/>
      <c r="SZ2571" s="1"/>
      <c r="TA2571" s="1"/>
      <c r="TB2571" s="1"/>
      <c r="TC2571" s="1"/>
      <c r="TD2571" s="1"/>
      <c r="TE2571" s="1"/>
      <c r="TF2571" s="1"/>
      <c r="TG2571" s="1"/>
      <c r="TH2571" s="1"/>
      <c r="TI2571" s="1"/>
      <c r="TJ2571" s="1"/>
      <c r="TK2571" s="1"/>
      <c r="TL2571" s="1"/>
      <c r="TM2571" s="1"/>
      <c r="TN2571" s="1"/>
      <c r="TO2571" s="1"/>
      <c r="TP2571" s="1"/>
      <c r="TQ2571" s="1"/>
      <c r="TR2571" s="1"/>
      <c r="TS2571" s="1"/>
      <c r="TT2571" s="1"/>
      <c r="TU2571" s="1"/>
      <c r="TV2571" s="1"/>
      <c r="TW2571" s="1"/>
      <c r="TX2571" s="1"/>
      <c r="TY2571" s="1"/>
      <c r="TZ2571" s="1"/>
      <c r="UA2571" s="1"/>
      <c r="UB2571" s="1"/>
      <c r="UC2571" s="1"/>
      <c r="UD2571" s="1"/>
      <c r="UE2571" s="1"/>
      <c r="UF2571" s="1"/>
      <c r="UG2571" s="1"/>
      <c r="UH2571" s="1"/>
      <c r="UI2571" s="1"/>
      <c r="UJ2571" s="1"/>
      <c r="UK2571" s="1"/>
      <c r="UL2571" s="1"/>
      <c r="UM2571" s="1"/>
      <c r="UN2571" s="1"/>
      <c r="UO2571" s="1"/>
      <c r="UP2571" s="1"/>
      <c r="UQ2571" s="1"/>
      <c r="UR2571" s="1"/>
      <c r="US2571" s="1"/>
      <c r="UT2571" s="1"/>
      <c r="UU2571" s="1"/>
      <c r="UV2571" s="1"/>
      <c r="UW2571" s="1"/>
      <c r="UX2571" s="1"/>
      <c r="UY2571" s="1"/>
      <c r="UZ2571" s="1"/>
      <c r="VA2571" s="1"/>
      <c r="VB2571" s="1"/>
      <c r="VC2571" s="1"/>
      <c r="VD2571" s="1"/>
      <c r="VE2571" s="1"/>
      <c r="VF2571" s="1"/>
      <c r="VG2571" s="1"/>
      <c r="VH2571" s="1"/>
      <c r="VI2571" s="1"/>
      <c r="VJ2571" s="1"/>
      <c r="VK2571" s="1"/>
      <c r="VL2571" s="1"/>
      <c r="VM2571" s="1"/>
      <c r="VN2571" s="1"/>
      <c r="VO2571" s="1"/>
      <c r="VP2571" s="1"/>
      <c r="VQ2571" s="1"/>
      <c r="VR2571" s="1"/>
      <c r="VS2571" s="1"/>
      <c r="VT2571" s="1"/>
      <c r="VU2571" s="1"/>
      <c r="VV2571" s="1"/>
      <c r="VW2571" s="1"/>
      <c r="VX2571" s="1"/>
      <c r="VY2571" s="1"/>
      <c r="VZ2571" s="1"/>
      <c r="WA2571" s="1"/>
      <c r="WB2571" s="1"/>
      <c r="WC2571" s="1"/>
      <c r="WD2571" s="1"/>
      <c r="WE2571" s="1"/>
      <c r="WF2571" s="1"/>
      <c r="WG2571" s="1"/>
      <c r="WH2571" s="1"/>
      <c r="WI2571" s="1"/>
      <c r="WJ2571" s="1"/>
      <c r="WK2571" s="1"/>
      <c r="WL2571" s="1"/>
      <c r="WM2571" s="1"/>
      <c r="WN2571" s="1"/>
      <c r="WO2571" s="1"/>
      <c r="WP2571" s="1"/>
      <c r="WQ2571" s="1"/>
      <c r="WR2571" s="1"/>
      <c r="WS2571" s="1"/>
      <c r="WT2571" s="1"/>
      <c r="WU2571" s="1"/>
      <c r="WV2571" s="1"/>
      <c r="WW2571" s="1"/>
      <c r="WX2571" s="1"/>
      <c r="WY2571" s="1"/>
      <c r="WZ2571" s="1"/>
      <c r="XA2571" s="1"/>
      <c r="XB2571" s="1"/>
      <c r="XC2571" s="1"/>
      <c r="XD2571" s="1"/>
      <c r="XE2571" s="1"/>
      <c r="XF2571" s="1"/>
      <c r="XG2571" s="1"/>
      <c r="XH2571" s="1"/>
      <c r="XI2571" s="1"/>
      <c r="XJ2571" s="1"/>
      <c r="XK2571" s="1"/>
      <c r="XL2571" s="1"/>
      <c r="XM2571" s="1"/>
      <c r="XN2571" s="1"/>
      <c r="XO2571" s="1"/>
      <c r="XP2571" s="1"/>
      <c r="XQ2571" s="1"/>
      <c r="XR2571" s="1"/>
      <c r="XS2571" s="1"/>
      <c r="XT2571" s="1"/>
      <c r="XU2571" s="1"/>
      <c r="XV2571" s="1"/>
      <c r="XW2571" s="1"/>
      <c r="XX2571" s="1"/>
      <c r="XY2571" s="1"/>
      <c r="XZ2571" s="1"/>
      <c r="YA2571" s="1"/>
      <c r="YB2571" s="1"/>
      <c r="YC2571" s="1"/>
      <c r="YD2571" s="1"/>
      <c r="YE2571" s="1"/>
      <c r="YF2571" s="1"/>
      <c r="YG2571" s="1"/>
      <c r="YH2571" s="1"/>
      <c r="YI2571" s="1"/>
      <c r="YJ2571" s="1"/>
      <c r="YK2571" s="1"/>
      <c r="YL2571" s="1"/>
      <c r="YM2571" s="1"/>
      <c r="YN2571" s="1"/>
      <c r="YO2571" s="1"/>
      <c r="YP2571" s="1"/>
      <c r="YQ2571" s="1"/>
      <c r="YR2571" s="1"/>
      <c r="YS2571" s="1"/>
      <c r="YT2571" s="1"/>
      <c r="YU2571" s="1"/>
      <c r="YV2571" s="1"/>
      <c r="YW2571" s="1"/>
      <c r="YX2571" s="1"/>
      <c r="YY2571" s="1"/>
      <c r="YZ2571" s="1"/>
      <c r="ZA2571" s="1"/>
      <c r="ZB2571" s="1"/>
      <c r="ZC2571" s="1"/>
      <c r="ZD2571" s="1"/>
      <c r="ZE2571" s="1"/>
      <c r="ZF2571" s="1"/>
      <c r="ZG2571" s="1"/>
      <c r="ZH2571" s="1"/>
      <c r="ZI2571" s="1"/>
      <c r="ZJ2571" s="1"/>
      <c r="ZK2571" s="1"/>
      <c r="ZL2571" s="1"/>
      <c r="ZM2571" s="1"/>
      <c r="ZN2571" s="1"/>
      <c r="ZO2571" s="1"/>
      <c r="ZP2571" s="1"/>
      <c r="ZQ2571" s="1"/>
      <c r="ZR2571" s="1"/>
      <c r="ZS2571" s="1"/>
      <c r="ZT2571" s="1"/>
      <c r="ZU2571" s="1"/>
      <c r="ZV2571" s="1"/>
      <c r="ZW2571" s="1"/>
      <c r="ZX2571" s="1"/>
      <c r="ZY2571" s="1"/>
      <c r="ZZ2571" s="1"/>
      <c r="AAA2571" s="1"/>
      <c r="AAB2571" s="1"/>
      <c r="AAC2571" s="1"/>
      <c r="AAD2571" s="1"/>
      <c r="AAE2571" s="1"/>
      <c r="AAF2571" s="1"/>
      <c r="AAG2571" s="1"/>
      <c r="AAH2571" s="1"/>
      <c r="AAI2571" s="1"/>
      <c r="AAJ2571" s="1"/>
      <c r="AAK2571" s="1"/>
      <c r="AAL2571" s="1"/>
      <c r="AAM2571" s="1"/>
      <c r="AAN2571" s="1"/>
      <c r="AAO2571" s="1"/>
      <c r="AAP2571" s="1"/>
      <c r="AAQ2571" s="1"/>
      <c r="AAR2571" s="1"/>
      <c r="AAS2571" s="1"/>
      <c r="AAT2571" s="1"/>
      <c r="AAU2571" s="1"/>
      <c r="AAV2571" s="1"/>
      <c r="AAW2571" s="1"/>
      <c r="AAX2571" s="1"/>
      <c r="AAY2571" s="1"/>
      <c r="AAZ2571" s="1"/>
      <c r="ABA2571" s="1"/>
      <c r="ABB2571" s="1"/>
      <c r="ABC2571" s="1"/>
      <c r="ABD2571" s="1"/>
      <c r="ABE2571" s="1"/>
      <c r="ABF2571" s="1"/>
      <c r="ABG2571" s="1"/>
      <c r="ABH2571" s="1"/>
      <c r="ABI2571" s="1"/>
      <c r="ABJ2571" s="1"/>
      <c r="ABK2571" s="1"/>
      <c r="ABL2571" s="1"/>
      <c r="ABM2571" s="1"/>
      <c r="ABN2571" s="1"/>
      <c r="ABO2571" s="1"/>
      <c r="ABP2571" s="1"/>
      <c r="ABQ2571" s="1"/>
      <c r="ABR2571" s="1"/>
      <c r="ABS2571" s="1"/>
      <c r="ABT2571" s="1"/>
      <c r="ABU2571" s="1"/>
      <c r="ABV2571" s="1"/>
      <c r="ABW2571" s="1"/>
      <c r="ABX2571" s="1"/>
      <c r="ABY2571" s="1"/>
      <c r="ABZ2571" s="1"/>
      <c r="ACA2571" s="1"/>
      <c r="ACB2571" s="1"/>
      <c r="ACC2571" s="1"/>
      <c r="ACD2571" s="1"/>
      <c r="ACE2571" s="1"/>
      <c r="ACF2571" s="1"/>
      <c r="ACG2571" s="1"/>
      <c r="ACH2571" s="1"/>
      <c r="ACI2571" s="1"/>
      <c r="ACJ2571" s="1"/>
      <c r="ACK2571" s="1"/>
      <c r="ACL2571" s="1"/>
      <c r="ACM2571" s="1"/>
      <c r="ACN2571" s="1"/>
      <c r="ACO2571" s="1"/>
      <c r="ACP2571" s="1"/>
      <c r="ACQ2571" s="1"/>
      <c r="ACR2571" s="1"/>
      <c r="ACS2571" s="1"/>
      <c r="ACT2571" s="1"/>
      <c r="ACU2571" s="1"/>
      <c r="ACV2571" s="1"/>
      <c r="ACW2571" s="1"/>
      <c r="ACX2571" s="1"/>
      <c r="ACY2571" s="1"/>
      <c r="ACZ2571" s="1"/>
      <c r="ADA2571" s="1"/>
      <c r="ADB2571" s="1"/>
      <c r="ADC2571" s="1"/>
      <c r="ADD2571" s="1"/>
      <c r="ADE2571" s="1"/>
      <c r="ADF2571" s="1"/>
      <c r="ADG2571" s="1"/>
      <c r="ADH2571" s="1"/>
      <c r="ADI2571" s="1"/>
      <c r="ADJ2571" s="1"/>
      <c r="ADK2571" s="1"/>
      <c r="ADL2571" s="1"/>
      <c r="ADM2571" s="1"/>
      <c r="ADN2571" s="1"/>
      <c r="ADO2571" s="1"/>
      <c r="ADP2571" s="1"/>
      <c r="ADQ2571" s="1"/>
      <c r="ADR2571" s="1"/>
      <c r="ADS2571" s="1"/>
      <c r="ADT2571" s="1"/>
      <c r="ADU2571" s="1"/>
      <c r="ADV2571" s="1"/>
      <c r="ADW2571" s="1"/>
      <c r="ADX2571" s="1"/>
      <c r="ADY2571" s="1"/>
      <c r="ADZ2571" s="1"/>
      <c r="AEA2571" s="1"/>
      <c r="AEB2571" s="1"/>
      <c r="AEC2571" s="1"/>
      <c r="AED2571" s="1"/>
      <c r="AEE2571" s="1"/>
      <c r="AEF2571" s="1"/>
      <c r="AEG2571" s="1"/>
      <c r="AEH2571" s="1"/>
      <c r="AEI2571" s="1"/>
      <c r="AEJ2571" s="1"/>
      <c r="AEK2571" s="1"/>
      <c r="AEL2571" s="1"/>
      <c r="AEM2571" s="1"/>
      <c r="AEN2571" s="1"/>
      <c r="AEO2571" s="1"/>
      <c r="AEP2571" s="1"/>
      <c r="AEQ2571" s="1"/>
      <c r="AER2571" s="1"/>
      <c r="AES2571" s="1"/>
      <c r="AET2571" s="1"/>
      <c r="AEU2571" s="1"/>
      <c r="AEV2571" s="1"/>
      <c r="AEW2571" s="1"/>
      <c r="AEX2571" s="1"/>
      <c r="AEY2571" s="1"/>
      <c r="AEZ2571" s="1"/>
      <c r="AFA2571" s="1"/>
      <c r="AFB2571" s="1"/>
      <c r="AFC2571" s="1"/>
      <c r="AFD2571" s="1"/>
      <c r="AFE2571" s="1"/>
      <c r="AFF2571" s="1"/>
      <c r="AFG2571" s="1"/>
      <c r="AFH2571" s="1"/>
      <c r="AFI2571" s="1"/>
      <c r="AFJ2571" s="1"/>
      <c r="AFK2571" s="1"/>
      <c r="AFL2571" s="1"/>
      <c r="AFM2571" s="1"/>
      <c r="AFN2571" s="1"/>
      <c r="AFO2571" s="1"/>
      <c r="AFP2571" s="1"/>
      <c r="AFQ2571" s="1"/>
      <c r="AFR2571" s="1"/>
      <c r="AFS2571" s="1"/>
      <c r="AFT2571" s="1"/>
      <c r="AFU2571" s="1"/>
      <c r="AFV2571" s="1"/>
      <c r="AFW2571" s="1"/>
      <c r="AFX2571" s="1"/>
      <c r="AFY2571" s="1"/>
      <c r="AFZ2571" s="1"/>
      <c r="AGA2571" s="1"/>
      <c r="AGB2571" s="1"/>
      <c r="AGC2571" s="1"/>
      <c r="AGD2571" s="1"/>
      <c r="AGE2571" s="1"/>
      <c r="AGF2571" s="1"/>
      <c r="AGG2571" s="1"/>
      <c r="AGH2571" s="1"/>
      <c r="AGI2571" s="1"/>
      <c r="AGJ2571" s="1"/>
      <c r="AGK2571" s="1"/>
      <c r="AGL2571" s="1"/>
      <c r="AGM2571" s="1"/>
      <c r="AGN2571" s="1"/>
      <c r="AGO2571" s="1"/>
      <c r="AGP2571" s="1"/>
      <c r="AGQ2571" s="1"/>
      <c r="AGR2571" s="1"/>
      <c r="AGS2571" s="1"/>
      <c r="AGT2571" s="1"/>
      <c r="AGU2571" s="1"/>
      <c r="AGV2571" s="1"/>
      <c r="AGW2571" s="1"/>
      <c r="AGX2571" s="1"/>
      <c r="AGY2571" s="1"/>
      <c r="AGZ2571" s="1"/>
      <c r="AHA2571" s="1"/>
      <c r="AHB2571" s="1"/>
      <c r="AHC2571" s="1"/>
      <c r="AHD2571" s="1"/>
      <c r="AHE2571" s="1"/>
      <c r="AHF2571" s="1"/>
      <c r="AHG2571" s="1"/>
      <c r="AHH2571" s="1"/>
      <c r="AHI2571" s="1"/>
      <c r="AHJ2571" s="1"/>
      <c r="AHK2571" s="1"/>
      <c r="AHL2571" s="1"/>
      <c r="AHM2571" s="1"/>
      <c r="AHN2571" s="1"/>
      <c r="AHO2571" s="1"/>
      <c r="AHP2571" s="1"/>
      <c r="AHQ2571" s="1"/>
      <c r="AHR2571" s="1"/>
      <c r="AHS2571" s="1"/>
      <c r="AHT2571" s="1"/>
      <c r="AHU2571" s="1"/>
      <c r="AHV2571" s="1"/>
      <c r="AHW2571" s="1"/>
      <c r="AHX2571" s="1"/>
      <c r="AHY2571" s="1"/>
      <c r="AHZ2571" s="1"/>
      <c r="AIA2571" s="1"/>
      <c r="AIB2571" s="1"/>
      <c r="AIC2571" s="1"/>
      <c r="AID2571" s="1"/>
      <c r="AIE2571" s="1"/>
      <c r="AIF2571" s="1"/>
      <c r="AIG2571" s="1"/>
      <c r="AIH2571" s="1"/>
      <c r="AII2571" s="1"/>
      <c r="AIJ2571" s="1"/>
      <c r="AIK2571" s="1"/>
      <c r="AIL2571" s="1"/>
      <c r="AIM2571" s="1"/>
      <c r="AIN2571" s="1"/>
      <c r="AIO2571" s="1"/>
      <c r="AIP2571" s="1"/>
      <c r="AIQ2571" s="1"/>
      <c r="AIR2571" s="1"/>
      <c r="AIS2571" s="1"/>
      <c r="AIT2571" s="1"/>
      <c r="AIU2571" s="1"/>
      <c r="AIV2571" s="1"/>
      <c r="AIW2571" s="1"/>
      <c r="AIX2571" s="1"/>
      <c r="AIY2571" s="1"/>
      <c r="AIZ2571" s="1"/>
      <c r="AJA2571" s="1"/>
      <c r="AJB2571" s="1"/>
      <c r="AJC2571" s="1"/>
      <c r="AJD2571" s="1"/>
      <c r="AJE2571" s="1"/>
      <c r="AJF2571" s="1"/>
      <c r="AJG2571" s="1"/>
      <c r="AJH2571" s="1"/>
      <c r="AJI2571" s="1"/>
      <c r="AJJ2571" s="1"/>
      <c r="AJK2571" s="1"/>
      <c r="AJL2571" s="1"/>
      <c r="AJM2571" s="1"/>
      <c r="AJN2571" s="1"/>
      <c r="AJO2571" s="1"/>
      <c r="AJP2571" s="1"/>
      <c r="AJQ2571" s="1"/>
      <c r="AJR2571" s="1"/>
      <c r="AJS2571" s="1"/>
      <c r="AJT2571" s="1"/>
      <c r="AJU2571" s="1"/>
      <c r="AJV2571" s="1"/>
      <c r="AJW2571" s="1"/>
      <c r="AJX2571" s="1"/>
      <c r="AJY2571" s="1"/>
      <c r="AJZ2571" s="1"/>
      <c r="AKA2571" s="1"/>
      <c r="AKB2571" s="1"/>
      <c r="AKC2571" s="1"/>
      <c r="AKD2571" s="1"/>
      <c r="AKE2571" s="1"/>
      <c r="AKF2571" s="1"/>
      <c r="AKG2571" s="1"/>
      <c r="AKH2571" s="1"/>
      <c r="AKI2571" s="1"/>
      <c r="AKJ2571" s="1"/>
      <c r="AKK2571" s="1"/>
      <c r="AKL2571" s="1"/>
      <c r="AKM2571" s="1"/>
      <c r="AKN2571" s="1"/>
      <c r="AKO2571" s="1"/>
      <c r="AKP2571" s="1"/>
      <c r="AKQ2571" s="1"/>
      <c r="AKR2571" s="1"/>
      <c r="AKS2571" s="1"/>
      <c r="AKT2571" s="1"/>
      <c r="AKU2571" s="1"/>
      <c r="AKV2571" s="1"/>
      <c r="AKW2571" s="1"/>
      <c r="AKX2571" s="1"/>
      <c r="AKY2571" s="1"/>
      <c r="AKZ2571" s="1"/>
      <c r="ALA2571" s="1"/>
      <c r="ALB2571" s="1"/>
      <c r="ALC2571" s="1"/>
      <c r="ALD2571" s="1"/>
      <c r="ALE2571" s="1"/>
      <c r="ALF2571" s="1"/>
      <c r="ALG2571" s="1"/>
      <c r="ALH2571" s="1"/>
      <c r="ALI2571" s="1"/>
      <c r="ALJ2571" s="1"/>
      <c r="ALK2571" s="1"/>
      <c r="ALL2571" s="1"/>
      <c r="ALM2571" s="1"/>
      <c r="ALN2571" s="1"/>
      <c r="ALO2571" s="1"/>
      <c r="ALP2571" s="1"/>
      <c r="ALQ2571" s="1"/>
      <c r="ALR2571" s="1"/>
      <c r="ALS2571" s="1"/>
      <c r="ALT2571" s="1"/>
      <c r="ALU2571" s="1"/>
      <c r="ALV2571" s="1"/>
      <c r="ALW2571" s="1"/>
      <c r="ALX2571" s="1"/>
      <c r="ALY2571" s="1"/>
      <c r="ALZ2571" s="1"/>
      <c r="AMA2571" s="1"/>
      <c r="AMB2571" s="1"/>
      <c r="AMC2571" s="1"/>
      <c r="AMD2571" s="1"/>
      <c r="AME2571" s="1"/>
      <c r="AMF2571" s="1"/>
      <c r="AMG2571" s="1"/>
      <c r="AMH2571" s="1"/>
      <c r="AMI2571" s="1"/>
    </row>
    <row r="2572" customFormat="false" ht="12.75" hidden="false" customHeight="false" outlineLevel="0" collapsed="false">
      <c r="A2572" s="1" t="s">
        <v>2789</v>
      </c>
      <c r="B2572" s="1" t="s">
        <v>2787</v>
      </c>
      <c r="C2572" s="27" t="s">
        <v>2791</v>
      </c>
      <c r="D2572" s="27" t="s">
        <v>13</v>
      </c>
      <c r="E2572" s="27"/>
      <c r="F2572" s="31"/>
      <c r="G2572" s="27"/>
      <c r="H2572" s="30" t="s">
        <v>168</v>
      </c>
      <c r="I2572" s="31" t="n">
        <v>2.99</v>
      </c>
      <c r="J2572" s="30" t="s">
        <v>977</v>
      </c>
    </row>
    <row r="2573" customFormat="false" ht="12.75" hidden="false" customHeight="false" outlineLevel="0" collapsed="false">
      <c r="A2573" s="1" t="s">
        <v>2789</v>
      </c>
      <c r="B2573" s="1" t="s">
        <v>2787</v>
      </c>
      <c r="C2573" s="27" t="s">
        <v>2792</v>
      </c>
      <c r="D2573" s="27" t="s">
        <v>193</v>
      </c>
      <c r="E2573" s="27"/>
      <c r="F2573" s="31"/>
      <c r="G2573" s="27"/>
      <c r="H2573" s="30" t="s">
        <v>168</v>
      </c>
      <c r="I2573" s="31" t="n">
        <v>2.46</v>
      </c>
      <c r="J2573" s="30" t="s">
        <v>977</v>
      </c>
    </row>
    <row r="2574" customFormat="false" ht="12.75" hidden="false" customHeight="false" outlineLevel="0" collapsed="false">
      <c r="A2574" s="1" t="s">
        <v>2789</v>
      </c>
      <c r="B2574" s="1" t="s">
        <v>2787</v>
      </c>
      <c r="C2574" s="27" t="s">
        <v>2793</v>
      </c>
      <c r="D2574" s="27" t="s">
        <v>13</v>
      </c>
      <c r="E2574" s="27"/>
      <c r="F2574" s="31"/>
      <c r="G2574" s="27"/>
      <c r="H2574" s="30" t="s">
        <v>168</v>
      </c>
      <c r="I2574" s="31" t="n">
        <v>7.95</v>
      </c>
      <c r="J2574" s="30" t="s">
        <v>977</v>
      </c>
    </row>
    <row r="2575" customFormat="false" ht="12.75" hidden="false" customHeight="false" outlineLevel="0" collapsed="false">
      <c r="A2575" s="1" t="s">
        <v>2789</v>
      </c>
      <c r="B2575" s="1" t="s">
        <v>2787</v>
      </c>
      <c r="C2575" s="27" t="s">
        <v>2794</v>
      </c>
      <c r="D2575" s="27" t="s">
        <v>79</v>
      </c>
      <c r="E2575" s="27"/>
      <c r="F2575" s="31"/>
      <c r="G2575" s="27"/>
      <c r="H2575" s="30" t="s">
        <v>168</v>
      </c>
      <c r="I2575" s="31" t="n">
        <v>1.99</v>
      </c>
      <c r="J2575" s="30" t="s">
        <v>977</v>
      </c>
    </row>
    <row r="2576" customFormat="false" ht="12.75" hidden="false" customHeight="false" outlineLevel="0" collapsed="false">
      <c r="A2576" s="1" t="s">
        <v>2789</v>
      </c>
      <c r="B2576" s="1" t="s">
        <v>2787</v>
      </c>
      <c r="C2576" s="27" t="s">
        <v>2795</v>
      </c>
      <c r="D2576" s="27" t="s">
        <v>193</v>
      </c>
      <c r="E2576" s="27"/>
      <c r="F2576" s="31"/>
      <c r="G2576" s="27"/>
      <c r="H2576" s="30" t="s">
        <v>168</v>
      </c>
      <c r="I2576" s="31" t="n">
        <v>3.95</v>
      </c>
      <c r="J2576" s="30" t="s">
        <v>977</v>
      </c>
    </row>
    <row r="2577" customFormat="false" ht="12.75" hidden="false" customHeight="false" outlineLevel="0" collapsed="false">
      <c r="A2577" s="1" t="s">
        <v>2789</v>
      </c>
      <c r="B2577" s="1" t="s">
        <v>2787</v>
      </c>
      <c r="C2577" s="27" t="s">
        <v>2796</v>
      </c>
      <c r="D2577" s="27" t="s">
        <v>13</v>
      </c>
      <c r="E2577" s="27"/>
      <c r="F2577" s="31"/>
      <c r="G2577" s="27"/>
      <c r="H2577" s="30" t="s">
        <v>168</v>
      </c>
      <c r="I2577" s="31" t="n">
        <v>28.25</v>
      </c>
      <c r="J2577" s="30" t="s">
        <v>977</v>
      </c>
    </row>
    <row r="2578" customFormat="false" ht="12.75" hidden="false" customHeight="false" outlineLevel="0" collapsed="false">
      <c r="A2578" s="1" t="s">
        <v>2797</v>
      </c>
      <c r="B2578" s="1" t="s">
        <v>2787</v>
      </c>
      <c r="C2578" s="27" t="s">
        <v>2798</v>
      </c>
      <c r="D2578" s="27" t="s">
        <v>2799</v>
      </c>
      <c r="E2578" s="27"/>
      <c r="F2578" s="31"/>
      <c r="G2578" s="27"/>
      <c r="H2578" s="30" t="s">
        <v>61</v>
      </c>
      <c r="I2578" s="31" t="n">
        <v>3.95</v>
      </c>
      <c r="J2578" s="30" t="s">
        <v>977</v>
      </c>
    </row>
    <row r="2579" customFormat="false" ht="12.75" hidden="false" customHeight="false" outlineLevel="0" collapsed="false">
      <c r="A2579" s="1" t="s">
        <v>2797</v>
      </c>
      <c r="B2579" s="1" t="s">
        <v>2787</v>
      </c>
      <c r="C2579" s="27" t="s">
        <v>2800</v>
      </c>
      <c r="D2579" s="27" t="s">
        <v>79</v>
      </c>
      <c r="E2579" s="27"/>
      <c r="F2579" s="31"/>
      <c r="G2579" s="27"/>
      <c r="H2579" s="30" t="s">
        <v>61</v>
      </c>
      <c r="I2579" s="31" t="n">
        <v>3.99</v>
      </c>
      <c r="J2579" s="30" t="s">
        <v>977</v>
      </c>
    </row>
    <row r="2580" customFormat="false" ht="12.75" hidden="false" customHeight="false" outlineLevel="0" collapsed="false">
      <c r="A2580" s="1" t="s">
        <v>2797</v>
      </c>
      <c r="B2580" s="1" t="s">
        <v>2787</v>
      </c>
      <c r="C2580" s="27" t="s">
        <v>2801</v>
      </c>
      <c r="D2580" s="27" t="s">
        <v>88</v>
      </c>
      <c r="E2580" s="27"/>
      <c r="F2580" s="31"/>
      <c r="G2580" s="27"/>
      <c r="H2580" s="30" t="s">
        <v>61</v>
      </c>
      <c r="I2580" s="31" t="n">
        <v>2.85</v>
      </c>
      <c r="J2580" s="30" t="s">
        <v>977</v>
      </c>
    </row>
    <row r="2581" customFormat="false" ht="12.75" hidden="false" customHeight="false" outlineLevel="0" collapsed="false">
      <c r="A2581" s="1" t="s">
        <v>2797</v>
      </c>
      <c r="B2581" s="1" t="s">
        <v>2787</v>
      </c>
      <c r="C2581" s="27" t="s">
        <v>2802</v>
      </c>
      <c r="D2581" s="27" t="s">
        <v>13</v>
      </c>
      <c r="E2581" s="27"/>
      <c r="F2581" s="31"/>
      <c r="G2581" s="27"/>
      <c r="H2581" s="30" t="s">
        <v>61</v>
      </c>
      <c r="I2581" s="31" t="n">
        <v>24.95</v>
      </c>
      <c r="J2581" s="30" t="s">
        <v>977</v>
      </c>
    </row>
    <row r="2582" customFormat="false" ht="12.75" hidden="false" customHeight="false" outlineLevel="0" collapsed="false">
      <c r="A2582" s="1" t="s">
        <v>2797</v>
      </c>
      <c r="B2582" s="1" t="s">
        <v>2787</v>
      </c>
      <c r="C2582" s="27" t="s">
        <v>2803</v>
      </c>
      <c r="D2582" s="27" t="s">
        <v>13</v>
      </c>
      <c r="E2582" s="27"/>
      <c r="F2582" s="31"/>
      <c r="G2582" s="27"/>
      <c r="H2582" s="30" t="s">
        <v>61</v>
      </c>
      <c r="I2582" s="31" t="n">
        <v>24.99</v>
      </c>
      <c r="J2582" s="30" t="s">
        <v>977</v>
      </c>
    </row>
    <row r="2583" customFormat="false" ht="12.75" hidden="false" customHeight="false" outlineLevel="0" collapsed="false">
      <c r="A2583" s="1" t="s">
        <v>2797</v>
      </c>
      <c r="B2583" s="1" t="s">
        <v>2787</v>
      </c>
      <c r="C2583" s="27" t="s">
        <v>2804</v>
      </c>
      <c r="D2583" s="27" t="s">
        <v>13</v>
      </c>
      <c r="E2583" s="27"/>
      <c r="F2583" s="31"/>
      <c r="G2583" s="27"/>
      <c r="H2583" s="30" t="s">
        <v>61</v>
      </c>
      <c r="I2583" s="31" t="n">
        <v>8.99</v>
      </c>
      <c r="J2583" s="30" t="s">
        <v>977</v>
      </c>
    </row>
    <row r="2584" customFormat="false" ht="12.75" hidden="false" customHeight="false" outlineLevel="0" collapsed="false">
      <c r="A2584" s="1" t="s">
        <v>2797</v>
      </c>
      <c r="B2584" s="1" t="s">
        <v>2787</v>
      </c>
      <c r="C2584" s="27" t="s">
        <v>2805</v>
      </c>
      <c r="D2584" s="27" t="s">
        <v>13</v>
      </c>
      <c r="E2584" s="27"/>
      <c r="F2584" s="31"/>
      <c r="G2584" s="27"/>
      <c r="H2584" s="30" t="s">
        <v>61</v>
      </c>
      <c r="I2584" s="31" t="n">
        <v>8.99</v>
      </c>
      <c r="J2584" s="30" t="s">
        <v>977</v>
      </c>
    </row>
    <row r="2585" customFormat="false" ht="12.75" hidden="false" customHeight="false" outlineLevel="0" collapsed="false">
      <c r="A2585" s="1" t="s">
        <v>2797</v>
      </c>
      <c r="B2585" s="1" t="s">
        <v>2787</v>
      </c>
      <c r="C2585" s="27" t="s">
        <v>2806</v>
      </c>
      <c r="D2585" s="27" t="s">
        <v>13</v>
      </c>
      <c r="E2585" s="27"/>
      <c r="F2585" s="31"/>
      <c r="G2585" s="27"/>
      <c r="H2585" s="30" t="s">
        <v>61</v>
      </c>
      <c r="I2585" s="31" t="n">
        <v>8.99</v>
      </c>
      <c r="J2585" s="30" t="s">
        <v>977</v>
      </c>
    </row>
    <row r="2586" customFormat="false" ht="12.75" hidden="false" customHeight="false" outlineLevel="0" collapsed="false">
      <c r="A2586" s="1" t="s">
        <v>2797</v>
      </c>
      <c r="B2586" s="1" t="s">
        <v>2787</v>
      </c>
      <c r="C2586" s="27" t="s">
        <v>2807</v>
      </c>
      <c r="D2586" s="27" t="s">
        <v>13</v>
      </c>
      <c r="E2586" s="27"/>
      <c r="F2586" s="31"/>
      <c r="G2586" s="27"/>
      <c r="H2586" s="30" t="s">
        <v>61</v>
      </c>
      <c r="I2586" s="31" t="n">
        <v>9.49</v>
      </c>
      <c r="J2586" s="30" t="s">
        <v>977</v>
      </c>
    </row>
    <row r="2587" customFormat="false" ht="12.75" hidden="false" customHeight="false" outlineLevel="0" collapsed="false">
      <c r="A2587" s="1" t="s">
        <v>2797</v>
      </c>
      <c r="B2587" s="1" t="s">
        <v>2787</v>
      </c>
      <c r="C2587" s="27" t="s">
        <v>2808</v>
      </c>
      <c r="D2587" s="27" t="s">
        <v>13</v>
      </c>
      <c r="E2587" s="27"/>
      <c r="F2587" s="31"/>
      <c r="G2587" s="27"/>
      <c r="H2587" s="30" t="s">
        <v>168</v>
      </c>
      <c r="I2587" s="31" t="n">
        <v>1.95</v>
      </c>
      <c r="J2587" s="30" t="s">
        <v>977</v>
      </c>
    </row>
    <row r="2588" customFormat="false" ht="12.75" hidden="false" customHeight="false" outlineLevel="0" collapsed="false">
      <c r="A2588" s="1" t="s">
        <v>2797</v>
      </c>
      <c r="B2588" s="1" t="s">
        <v>2787</v>
      </c>
      <c r="C2588" s="27" t="s">
        <v>2809</v>
      </c>
      <c r="D2588" s="27" t="s">
        <v>88</v>
      </c>
      <c r="E2588" s="27"/>
      <c r="F2588" s="31"/>
      <c r="G2588" s="27"/>
      <c r="H2588" s="30" t="s">
        <v>168</v>
      </c>
      <c r="I2588" s="31" t="n">
        <v>1.95</v>
      </c>
      <c r="J2588" s="30" t="s">
        <v>977</v>
      </c>
    </row>
    <row r="2589" customFormat="false" ht="12.75" hidden="false" customHeight="false" outlineLevel="0" collapsed="false">
      <c r="A2589" s="1" t="s">
        <v>2797</v>
      </c>
      <c r="B2589" s="1" t="s">
        <v>2787</v>
      </c>
      <c r="C2589" s="27" t="s">
        <v>2810</v>
      </c>
      <c r="D2589" s="27" t="s">
        <v>13</v>
      </c>
      <c r="E2589" s="27"/>
      <c r="F2589" s="31"/>
      <c r="G2589" s="27"/>
      <c r="H2589" s="30" t="s">
        <v>168</v>
      </c>
      <c r="I2589" s="31" t="n">
        <v>24.75</v>
      </c>
      <c r="J2589" s="30" t="s">
        <v>977</v>
      </c>
    </row>
    <row r="2590" customFormat="false" ht="12.75" hidden="false" customHeight="false" outlineLevel="0" collapsed="false">
      <c r="A2590" s="1" t="s">
        <v>2811</v>
      </c>
      <c r="B2590" s="1" t="s">
        <v>2787</v>
      </c>
      <c r="C2590" s="27" t="s">
        <v>2812</v>
      </c>
      <c r="D2590" s="27" t="s">
        <v>88</v>
      </c>
      <c r="E2590" s="27"/>
      <c r="F2590" s="31"/>
      <c r="G2590" s="27"/>
      <c r="H2590" s="30" t="s">
        <v>61</v>
      </c>
      <c r="I2590" s="31" t="n">
        <v>2.85</v>
      </c>
      <c r="J2590" s="30" t="s">
        <v>2769</v>
      </c>
    </row>
    <row r="2591" customFormat="false" ht="12.75" hidden="false" customHeight="false" outlineLevel="0" collapsed="false">
      <c r="A2591" s="1" t="s">
        <v>2811</v>
      </c>
      <c r="B2591" s="1" t="s">
        <v>2787</v>
      </c>
      <c r="C2591" s="27" t="s">
        <v>2813</v>
      </c>
      <c r="D2591" s="27" t="s">
        <v>49</v>
      </c>
      <c r="E2591" s="27"/>
      <c r="F2591" s="31"/>
      <c r="G2591" s="27"/>
      <c r="H2591" s="30" t="s">
        <v>61</v>
      </c>
      <c r="I2591" s="31" t="n">
        <v>2.85</v>
      </c>
      <c r="J2591" s="30" t="s">
        <v>2769</v>
      </c>
    </row>
    <row r="2592" customFormat="false" ht="12.75" hidden="false" customHeight="false" outlineLevel="0" collapsed="false">
      <c r="A2592" s="1" t="s">
        <v>2811</v>
      </c>
      <c r="B2592" s="1" t="s">
        <v>2787</v>
      </c>
      <c r="C2592" s="27" t="s">
        <v>2814</v>
      </c>
      <c r="D2592" s="27" t="s">
        <v>13</v>
      </c>
      <c r="E2592" s="27"/>
      <c r="F2592" s="31"/>
      <c r="G2592" s="27"/>
      <c r="H2592" s="30" t="s">
        <v>61</v>
      </c>
      <c r="I2592" s="31" t="n">
        <v>19.99</v>
      </c>
      <c r="J2592" s="30" t="s">
        <v>2769</v>
      </c>
    </row>
    <row r="2593" customFormat="false" ht="12.75" hidden="false" customHeight="false" outlineLevel="0" collapsed="false">
      <c r="A2593" s="1" t="s">
        <v>2811</v>
      </c>
      <c r="B2593" s="1" t="s">
        <v>2787</v>
      </c>
      <c r="C2593" s="27" t="s">
        <v>2815</v>
      </c>
      <c r="D2593" s="27" t="s">
        <v>13</v>
      </c>
      <c r="E2593" s="27"/>
      <c r="F2593" s="31"/>
      <c r="G2593" s="27"/>
      <c r="H2593" s="30" t="s">
        <v>61</v>
      </c>
      <c r="I2593" s="31" t="n">
        <v>8.45</v>
      </c>
      <c r="J2593" s="30" t="s">
        <v>2769</v>
      </c>
    </row>
    <row r="2594" customFormat="false" ht="12.75" hidden="false" customHeight="false" outlineLevel="0" collapsed="false">
      <c r="A2594" s="1" t="s">
        <v>2811</v>
      </c>
      <c r="B2594" s="1" t="s">
        <v>2787</v>
      </c>
      <c r="C2594" s="27" t="s">
        <v>2816</v>
      </c>
      <c r="D2594" s="27" t="s">
        <v>13</v>
      </c>
      <c r="E2594" s="27"/>
      <c r="F2594" s="31"/>
      <c r="G2594" s="27"/>
      <c r="H2594" s="30" t="s">
        <v>61</v>
      </c>
      <c r="I2594" s="31" t="n">
        <v>9.49</v>
      </c>
      <c r="J2594" s="30" t="s">
        <v>2769</v>
      </c>
    </row>
    <row r="2595" customFormat="false" ht="12.75" hidden="false" customHeight="false" outlineLevel="0" collapsed="false">
      <c r="A2595" s="1" t="s">
        <v>2811</v>
      </c>
      <c r="B2595" s="1" t="s">
        <v>2787</v>
      </c>
      <c r="C2595" s="27" t="s">
        <v>2817</v>
      </c>
      <c r="D2595" s="27" t="s">
        <v>13</v>
      </c>
      <c r="E2595" s="27"/>
      <c r="F2595" s="31"/>
      <c r="G2595" s="27"/>
      <c r="H2595" s="30" t="s">
        <v>61</v>
      </c>
      <c r="I2595" s="31" t="n">
        <v>21.58</v>
      </c>
      <c r="J2595" s="30" t="s">
        <v>2769</v>
      </c>
    </row>
    <row r="2596" customFormat="false" ht="12.75" hidden="false" customHeight="false" outlineLevel="0" collapsed="false">
      <c r="A2596" s="1" t="s">
        <v>2811</v>
      </c>
      <c r="B2596" s="1" t="s">
        <v>2787</v>
      </c>
      <c r="C2596" s="27" t="s">
        <v>2818</v>
      </c>
      <c r="D2596" s="27" t="s">
        <v>79</v>
      </c>
      <c r="E2596" s="27"/>
      <c r="F2596" s="31"/>
      <c r="G2596" s="27"/>
      <c r="H2596" s="30" t="s">
        <v>168</v>
      </c>
      <c r="I2596" s="31" t="n">
        <v>3.49</v>
      </c>
      <c r="J2596" s="30" t="s">
        <v>2769</v>
      </c>
    </row>
    <row r="2597" customFormat="false" ht="12.75" hidden="false" customHeight="false" outlineLevel="0" collapsed="false">
      <c r="A2597" s="1" t="s">
        <v>2811</v>
      </c>
      <c r="B2597" s="1" t="s">
        <v>2787</v>
      </c>
      <c r="C2597" s="27" t="s">
        <v>2819</v>
      </c>
      <c r="D2597" s="27" t="s">
        <v>13</v>
      </c>
      <c r="E2597" s="27"/>
      <c r="F2597" s="31"/>
      <c r="G2597" s="27"/>
      <c r="H2597" s="30" t="s">
        <v>168</v>
      </c>
      <c r="I2597" s="31" t="n">
        <v>9.98</v>
      </c>
      <c r="J2597" s="30" t="s">
        <v>2769</v>
      </c>
    </row>
    <row r="2598" customFormat="false" ht="12.75" hidden="false" customHeight="false" outlineLevel="0" collapsed="false">
      <c r="A2598" s="1" t="s">
        <v>2811</v>
      </c>
      <c r="B2598" s="1" t="s">
        <v>2787</v>
      </c>
      <c r="C2598" s="27" t="s">
        <v>2820</v>
      </c>
      <c r="D2598" s="27" t="s">
        <v>2202</v>
      </c>
      <c r="E2598" s="27"/>
      <c r="F2598" s="31"/>
      <c r="G2598" s="27"/>
      <c r="H2598" s="30" t="s">
        <v>168</v>
      </c>
      <c r="I2598" s="31" t="n">
        <v>3.29</v>
      </c>
      <c r="J2598" s="30" t="s">
        <v>2769</v>
      </c>
    </row>
    <row r="2599" customFormat="false" ht="12.75" hidden="false" customHeight="false" outlineLevel="0" collapsed="false">
      <c r="A2599" s="1" t="s">
        <v>2811</v>
      </c>
      <c r="B2599" s="1" t="s">
        <v>2787</v>
      </c>
      <c r="C2599" s="27" t="s">
        <v>2821</v>
      </c>
      <c r="D2599" s="27" t="s">
        <v>13</v>
      </c>
      <c r="E2599" s="27"/>
      <c r="F2599" s="31"/>
      <c r="G2599" s="27"/>
      <c r="H2599" s="30" t="s">
        <v>168</v>
      </c>
      <c r="I2599" s="31" t="n">
        <v>8.95</v>
      </c>
      <c r="J2599" s="30" t="s">
        <v>2769</v>
      </c>
    </row>
    <row r="2600" customFormat="false" ht="12.75" hidden="false" customHeight="false" outlineLevel="0" collapsed="false">
      <c r="A2600" s="1" t="s">
        <v>2811</v>
      </c>
      <c r="B2600" s="1" t="s">
        <v>2787</v>
      </c>
      <c r="C2600" s="27" t="s">
        <v>2822</v>
      </c>
      <c r="D2600" s="27" t="s">
        <v>13</v>
      </c>
      <c r="E2600" s="27"/>
      <c r="F2600" s="31"/>
      <c r="G2600" s="27"/>
      <c r="H2600" s="30" t="s">
        <v>168</v>
      </c>
      <c r="I2600" s="31" t="n">
        <v>11.95</v>
      </c>
      <c r="J2600" s="30" t="s">
        <v>2769</v>
      </c>
    </row>
    <row r="2601" customFormat="false" ht="12.75" hidden="false" customHeight="false" outlineLevel="0" collapsed="false">
      <c r="A2601" s="1" t="s">
        <v>2823</v>
      </c>
      <c r="B2601" s="1" t="s">
        <v>2787</v>
      </c>
      <c r="C2601" s="27" t="s">
        <v>2824</v>
      </c>
      <c r="D2601" s="27" t="s">
        <v>13</v>
      </c>
      <c r="E2601" s="27"/>
      <c r="F2601" s="31"/>
      <c r="G2601" s="27"/>
      <c r="H2601" s="30" t="s">
        <v>61</v>
      </c>
      <c r="I2601" s="31" t="n">
        <v>39.99</v>
      </c>
      <c r="J2601" s="30" t="s">
        <v>2769</v>
      </c>
    </row>
    <row r="2602" customFormat="false" ht="12.75" hidden="false" customHeight="false" outlineLevel="0" collapsed="false">
      <c r="A2602" s="1" t="s">
        <v>2823</v>
      </c>
      <c r="B2602" s="1" t="s">
        <v>2787</v>
      </c>
      <c r="C2602" s="27" t="s">
        <v>2825</v>
      </c>
      <c r="D2602" s="27" t="s">
        <v>20</v>
      </c>
      <c r="E2602" s="27"/>
      <c r="F2602" s="31"/>
      <c r="G2602" s="27"/>
      <c r="H2602" s="30" t="s">
        <v>168</v>
      </c>
      <c r="I2602" s="31" t="n">
        <v>1.95</v>
      </c>
      <c r="J2602" s="30" t="s">
        <v>2769</v>
      </c>
    </row>
    <row r="2603" customFormat="false" ht="12.75" hidden="false" customHeight="false" outlineLevel="0" collapsed="false">
      <c r="A2603" s="1" t="s">
        <v>2823</v>
      </c>
      <c r="B2603" s="1" t="s">
        <v>2787</v>
      </c>
      <c r="C2603" s="27" t="s">
        <v>2826</v>
      </c>
      <c r="D2603" s="27" t="s">
        <v>334</v>
      </c>
      <c r="E2603" s="27"/>
      <c r="F2603" s="31"/>
      <c r="G2603" s="27"/>
      <c r="H2603" s="30" t="s">
        <v>168</v>
      </c>
      <c r="I2603" s="31" t="n">
        <v>1.95</v>
      </c>
      <c r="J2603" s="30" t="s">
        <v>2769</v>
      </c>
    </row>
    <row r="2604" customFormat="false" ht="12.75" hidden="false" customHeight="false" outlineLevel="0" collapsed="false">
      <c r="A2604" s="1" t="s">
        <v>2823</v>
      </c>
      <c r="B2604" s="1" t="s">
        <v>2787</v>
      </c>
      <c r="C2604" s="27" t="s">
        <v>2827</v>
      </c>
      <c r="D2604" s="27" t="s">
        <v>49</v>
      </c>
      <c r="E2604" s="27"/>
      <c r="F2604" s="31"/>
      <c r="G2604" s="27"/>
      <c r="H2604" s="30" t="s">
        <v>168</v>
      </c>
      <c r="I2604" s="31" t="n">
        <v>1.99</v>
      </c>
      <c r="J2604" s="30" t="s">
        <v>2769</v>
      </c>
    </row>
    <row r="2605" customFormat="false" ht="12.75" hidden="false" customHeight="false" outlineLevel="0" collapsed="false">
      <c r="A2605" s="1" t="s">
        <v>2823</v>
      </c>
      <c r="B2605" s="1" t="s">
        <v>2787</v>
      </c>
      <c r="C2605" s="27" t="s">
        <v>2828</v>
      </c>
      <c r="D2605" s="27" t="s">
        <v>193</v>
      </c>
      <c r="E2605" s="27"/>
      <c r="F2605" s="31"/>
      <c r="G2605" s="27"/>
      <c r="H2605" s="30" t="s">
        <v>168</v>
      </c>
      <c r="I2605" s="31" t="n">
        <v>1.95</v>
      </c>
      <c r="J2605" s="30" t="s">
        <v>2769</v>
      </c>
    </row>
    <row r="2606" customFormat="false" ht="12.75" hidden="false" customHeight="false" outlineLevel="0" collapsed="false">
      <c r="A2606" s="1" t="s">
        <v>2823</v>
      </c>
      <c r="B2606" s="1" t="s">
        <v>2787</v>
      </c>
      <c r="C2606" s="27" t="s">
        <v>2829</v>
      </c>
      <c r="D2606" s="27" t="s">
        <v>16</v>
      </c>
      <c r="E2606" s="27"/>
      <c r="F2606" s="31"/>
      <c r="G2606" s="27"/>
      <c r="H2606" s="30" t="s">
        <v>168</v>
      </c>
      <c r="I2606" s="31" t="n">
        <v>1.95</v>
      </c>
      <c r="J2606" s="30" t="s">
        <v>2769</v>
      </c>
    </row>
    <row r="2607" customFormat="false" ht="12.75" hidden="false" customHeight="false" outlineLevel="0" collapsed="false">
      <c r="A2607" s="1" t="s">
        <v>2823</v>
      </c>
      <c r="B2607" s="1" t="s">
        <v>2787</v>
      </c>
      <c r="C2607" s="27" t="s">
        <v>2830</v>
      </c>
      <c r="D2607" s="27" t="s">
        <v>26</v>
      </c>
      <c r="E2607" s="27"/>
      <c r="F2607" s="31"/>
      <c r="G2607" s="27"/>
      <c r="H2607" s="30" t="s">
        <v>168</v>
      </c>
      <c r="I2607" s="31" t="n">
        <v>1.95</v>
      </c>
      <c r="J2607" s="30" t="s">
        <v>2769</v>
      </c>
    </row>
    <row r="2608" customFormat="false" ht="12.75" hidden="false" customHeight="false" outlineLevel="0" collapsed="false">
      <c r="I2608" s="3"/>
    </row>
    <row r="2609" customFormat="false" ht="18" hidden="false" customHeight="false" outlineLevel="0" collapsed="false">
      <c r="B2609" s="1" t="s">
        <v>2252</v>
      </c>
      <c r="C2609" s="15" t="s">
        <v>2831</v>
      </c>
      <c r="D2609" s="11" t="s">
        <v>1</v>
      </c>
      <c r="I2609" s="3"/>
    </row>
    <row r="2610" customFormat="false" ht="12.75" hidden="false" customHeight="false" outlineLevel="0" collapsed="false">
      <c r="A2610" s="77" t="s">
        <v>2832</v>
      </c>
      <c r="B2610" s="77" t="s">
        <v>2252</v>
      </c>
      <c r="C2610" s="85" t="s">
        <v>2833</v>
      </c>
      <c r="D2610" s="85" t="s">
        <v>88</v>
      </c>
      <c r="E2610" s="91" t="n">
        <v>2.1</v>
      </c>
      <c r="F2610" s="92" t="n">
        <v>0.19</v>
      </c>
      <c r="G2610" s="96" t="s">
        <v>2050</v>
      </c>
      <c r="H2610" s="96" t="s">
        <v>61</v>
      </c>
      <c r="I2610" s="92" t="n">
        <v>0.46</v>
      </c>
      <c r="J2610" s="101" t="s">
        <v>112</v>
      </c>
      <c r="K2610" s="77"/>
      <c r="L2610" s="77"/>
      <c r="M2610" s="77"/>
      <c r="N2610" s="77"/>
      <c r="O2610" s="77"/>
      <c r="P2610" s="77"/>
      <c r="Q2610" s="77"/>
      <c r="R2610" s="77"/>
      <c r="S2610" s="77"/>
      <c r="T2610" s="77"/>
      <c r="U2610" s="77"/>
      <c r="V2610" s="77"/>
      <c r="W2610" s="77"/>
      <c r="X2610" s="77"/>
      <c r="Y2610" s="77"/>
      <c r="Z2610" s="77"/>
      <c r="AA2610" s="77"/>
      <c r="AB2610" s="77"/>
      <c r="AC2610" s="77"/>
      <c r="AD2610" s="77"/>
      <c r="AE2610" s="77"/>
      <c r="AF2610" s="77"/>
      <c r="AG2610" s="77"/>
      <c r="AH2610" s="77"/>
      <c r="AI2610" s="77"/>
      <c r="AJ2610" s="77"/>
      <c r="AK2610" s="77"/>
      <c r="AL2610" s="77"/>
      <c r="AM2610" s="77"/>
      <c r="AN2610" s="77"/>
      <c r="AO2610" s="77"/>
      <c r="AP2610" s="77"/>
      <c r="AQ2610" s="77"/>
      <c r="AR2610" s="77"/>
      <c r="AS2610" s="77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77"/>
      <c r="BE2610" s="77"/>
      <c r="BF2610" s="77"/>
      <c r="BG2610" s="77"/>
      <c r="BH2610" s="77"/>
      <c r="BI2610" s="77"/>
      <c r="BJ2610" s="77"/>
      <c r="BK2610" s="77"/>
      <c r="BL2610" s="77"/>
      <c r="BM2610" s="77"/>
      <c r="BN2610" s="77"/>
      <c r="BO2610" s="77"/>
      <c r="BP2610" s="77"/>
      <c r="BQ2610" s="77"/>
      <c r="BR2610" s="77"/>
      <c r="BS2610" s="77"/>
      <c r="BT2610" s="77"/>
      <c r="BU2610" s="77"/>
      <c r="BV2610" s="77"/>
      <c r="BW2610" s="77"/>
      <c r="BX2610" s="77"/>
      <c r="BY2610" s="77"/>
      <c r="BZ2610" s="77"/>
      <c r="CA2610" s="77"/>
      <c r="CB2610" s="77"/>
      <c r="CC2610" s="77"/>
      <c r="CD2610" s="77"/>
      <c r="CE2610" s="77"/>
      <c r="CF2610" s="77"/>
      <c r="CG2610" s="77"/>
      <c r="CH2610" s="77"/>
      <c r="CI2610" s="77"/>
      <c r="CJ2610" s="77"/>
      <c r="CK2610" s="77"/>
      <c r="CL2610" s="77"/>
      <c r="CM2610" s="77"/>
      <c r="CN2610" s="77"/>
      <c r="CO2610" s="77"/>
      <c r="CP2610" s="77"/>
      <c r="CQ2610" s="77"/>
      <c r="CR2610" s="77"/>
      <c r="CS2610" s="77"/>
      <c r="CT2610" s="77"/>
      <c r="CU2610" s="77"/>
      <c r="CV2610" s="77"/>
      <c r="CW2610" s="77"/>
      <c r="CX2610" s="77"/>
      <c r="CY2610" s="77"/>
      <c r="CZ2610" s="77"/>
      <c r="DA2610" s="77"/>
      <c r="DB2610" s="77"/>
      <c r="DC2610" s="77"/>
      <c r="DD2610" s="77"/>
      <c r="DE2610" s="77"/>
      <c r="DF2610" s="77"/>
      <c r="DG2610" s="77"/>
      <c r="DH2610" s="77"/>
      <c r="DI2610" s="77"/>
      <c r="DJ2610" s="77"/>
      <c r="DK2610" s="77"/>
      <c r="DL2610" s="77"/>
      <c r="DM2610" s="77"/>
      <c r="DN2610" s="77"/>
      <c r="DO2610" s="77"/>
      <c r="DP2610" s="77"/>
      <c r="DQ2610" s="77"/>
      <c r="DR2610" s="77"/>
      <c r="DS2610" s="77"/>
      <c r="DT2610" s="77"/>
      <c r="DU2610" s="77"/>
      <c r="DV2610" s="77"/>
      <c r="DW2610" s="77"/>
      <c r="DX2610" s="77"/>
      <c r="DY2610" s="77"/>
      <c r="DZ2610" s="77"/>
      <c r="EA2610" s="77"/>
      <c r="EB2610" s="77"/>
      <c r="EC2610" s="77"/>
      <c r="ED2610" s="77"/>
      <c r="EE2610" s="77"/>
      <c r="EF2610" s="77"/>
      <c r="EG2610" s="77"/>
      <c r="EH2610" s="77"/>
      <c r="EI2610" s="77"/>
      <c r="EJ2610" s="77"/>
      <c r="EK2610" s="77"/>
      <c r="EL2610" s="77"/>
      <c r="EM2610" s="77"/>
      <c r="EN2610" s="77"/>
      <c r="EO2610" s="77"/>
      <c r="EP2610" s="77"/>
      <c r="EQ2610" s="77"/>
      <c r="ER2610" s="77"/>
      <c r="ES2610" s="77"/>
      <c r="ET2610" s="77"/>
      <c r="EU2610" s="77"/>
      <c r="EV2610" s="77"/>
      <c r="EW2610" s="77"/>
      <c r="EX2610" s="77"/>
      <c r="EY2610" s="77"/>
      <c r="EZ2610" s="77"/>
      <c r="FA2610" s="77"/>
      <c r="FB2610" s="77"/>
      <c r="FC2610" s="77"/>
      <c r="FD2610" s="77"/>
      <c r="FE2610" s="77"/>
      <c r="FF2610" s="77"/>
      <c r="FG2610" s="77"/>
      <c r="FH2610" s="77"/>
      <c r="FI2610" s="77"/>
      <c r="FJ2610" s="77"/>
      <c r="FK2610" s="77"/>
      <c r="FL2610" s="77"/>
      <c r="FM2610" s="77"/>
      <c r="FN2610" s="77"/>
      <c r="FO2610" s="77"/>
      <c r="FP2610" s="77"/>
      <c r="FQ2610" s="77"/>
      <c r="FR2610" s="77"/>
      <c r="FS2610" s="77"/>
      <c r="FT2610" s="77"/>
      <c r="FU2610" s="77"/>
      <c r="FV2610" s="77"/>
      <c r="FW2610" s="77"/>
      <c r="FX2610" s="77"/>
      <c r="FY2610" s="77"/>
      <c r="FZ2610" s="77"/>
      <c r="GA2610" s="77"/>
      <c r="GB2610" s="77"/>
      <c r="GC2610" s="77"/>
      <c r="GD2610" s="77"/>
      <c r="GE2610" s="77"/>
      <c r="GF2610" s="77"/>
      <c r="GG2610" s="77"/>
      <c r="GH2610" s="77"/>
      <c r="GI2610" s="77"/>
      <c r="GJ2610" s="77"/>
      <c r="GK2610" s="77"/>
      <c r="GL2610" s="77"/>
      <c r="GM2610" s="77"/>
      <c r="GN2610" s="77"/>
      <c r="GO2610" s="77"/>
      <c r="GP2610" s="77"/>
      <c r="GQ2610" s="77"/>
      <c r="GR2610" s="77"/>
      <c r="GS2610" s="77"/>
      <c r="GT2610" s="77"/>
      <c r="GU2610" s="77"/>
      <c r="GV2610" s="77"/>
      <c r="GW2610" s="77"/>
      <c r="GX2610" s="77"/>
      <c r="GY2610" s="77"/>
      <c r="GZ2610" s="77"/>
      <c r="HA2610" s="77"/>
      <c r="HB2610" s="77"/>
      <c r="HC2610" s="77"/>
      <c r="HD2610" s="77"/>
      <c r="HE2610" s="77"/>
      <c r="HF2610" s="77"/>
      <c r="HG2610" s="77"/>
      <c r="HH2610" s="77"/>
      <c r="HI2610" s="77"/>
      <c r="HJ2610" s="77"/>
      <c r="HK2610" s="77"/>
      <c r="HL2610" s="77"/>
      <c r="HM2610" s="77"/>
      <c r="HN2610" s="77"/>
      <c r="HO2610" s="77"/>
      <c r="HP2610" s="77"/>
      <c r="HQ2610" s="77"/>
      <c r="HR2610" s="77"/>
      <c r="HS2610" s="77"/>
      <c r="HT2610" s="77"/>
      <c r="HU2610" s="77"/>
      <c r="HV2610" s="77"/>
      <c r="HW2610" s="77"/>
      <c r="HX2610" s="77"/>
      <c r="HY2610" s="77"/>
      <c r="HZ2610" s="77"/>
      <c r="IA2610" s="77"/>
      <c r="IB2610" s="77"/>
      <c r="IC2610" s="77"/>
      <c r="ID2610" s="77"/>
      <c r="IE2610" s="77"/>
      <c r="IF2610" s="77"/>
      <c r="IG2610" s="77"/>
      <c r="IH2610" s="77"/>
      <c r="II2610" s="77"/>
      <c r="IJ2610" s="77"/>
      <c r="IK2610" s="77"/>
      <c r="IL2610" s="77"/>
      <c r="IM2610" s="77"/>
      <c r="IN2610" s="77"/>
      <c r="IO2610" s="77"/>
      <c r="IP2610" s="77"/>
      <c r="IQ2610" s="77"/>
      <c r="IR2610" s="77"/>
      <c r="IS2610" s="77"/>
      <c r="IT2610" s="77"/>
      <c r="IU2610" s="77"/>
      <c r="IV2610" s="77"/>
      <c r="IW2610" s="77"/>
      <c r="IX2610" s="77"/>
      <c r="IY2610" s="77"/>
      <c r="IZ2610" s="77"/>
      <c r="JA2610" s="77"/>
      <c r="JB2610" s="77"/>
      <c r="JC2610" s="77"/>
      <c r="JD2610" s="77"/>
      <c r="JE2610" s="77"/>
      <c r="JF2610" s="77"/>
      <c r="JG2610" s="77"/>
      <c r="JH2610" s="77"/>
      <c r="JI2610" s="77"/>
      <c r="JJ2610" s="77"/>
      <c r="JK2610" s="77"/>
      <c r="JL2610" s="77"/>
      <c r="JM2610" s="77"/>
      <c r="JN2610" s="77"/>
      <c r="JO2610" s="77"/>
      <c r="JP2610" s="77"/>
      <c r="JQ2610" s="77"/>
      <c r="JR2610" s="77"/>
      <c r="JS2610" s="77"/>
      <c r="JT2610" s="77"/>
      <c r="JU2610" s="77"/>
      <c r="JV2610" s="77"/>
      <c r="JW2610" s="77"/>
      <c r="JX2610" s="77"/>
      <c r="JY2610" s="77"/>
      <c r="JZ2610" s="77"/>
      <c r="KA2610" s="77"/>
      <c r="KB2610" s="77"/>
      <c r="KC2610" s="77"/>
      <c r="KD2610" s="77"/>
      <c r="KE2610" s="77"/>
      <c r="KF2610" s="77"/>
      <c r="KG2610" s="77"/>
      <c r="KH2610" s="77"/>
      <c r="KI2610" s="77"/>
      <c r="KJ2610" s="77"/>
      <c r="KK2610" s="77"/>
      <c r="KL2610" s="77"/>
      <c r="KM2610" s="77"/>
      <c r="KN2610" s="77"/>
      <c r="KO2610" s="77"/>
      <c r="KP2610" s="77"/>
      <c r="KQ2610" s="77"/>
      <c r="KR2610" s="77"/>
      <c r="KS2610" s="77"/>
      <c r="KT2610" s="77"/>
      <c r="KU2610" s="77"/>
      <c r="KV2610" s="77"/>
      <c r="KW2610" s="77"/>
      <c r="KX2610" s="77"/>
      <c r="KY2610" s="77"/>
      <c r="KZ2610" s="77"/>
      <c r="LA2610" s="77"/>
      <c r="LB2610" s="77"/>
      <c r="LC2610" s="77"/>
      <c r="LD2610" s="77"/>
      <c r="LE2610" s="77"/>
      <c r="LF2610" s="77"/>
      <c r="LG2610" s="77"/>
      <c r="LH2610" s="77"/>
      <c r="LI2610" s="77"/>
      <c r="LJ2610" s="77"/>
      <c r="LK2610" s="77"/>
      <c r="LL2610" s="77"/>
      <c r="LM2610" s="77"/>
      <c r="LN2610" s="77"/>
      <c r="LO2610" s="77"/>
      <c r="LP2610" s="77"/>
      <c r="LQ2610" s="77"/>
      <c r="LR2610" s="77"/>
      <c r="LS2610" s="77"/>
      <c r="LT2610" s="77"/>
      <c r="LU2610" s="77"/>
      <c r="LV2610" s="77"/>
      <c r="LW2610" s="77"/>
      <c r="LX2610" s="77"/>
      <c r="LY2610" s="77"/>
      <c r="LZ2610" s="77"/>
      <c r="MA2610" s="77"/>
      <c r="MB2610" s="77"/>
      <c r="MC2610" s="77"/>
      <c r="MD2610" s="77"/>
      <c r="ME2610" s="77"/>
      <c r="MF2610" s="77"/>
      <c r="MG2610" s="77"/>
      <c r="MH2610" s="77"/>
      <c r="MI2610" s="77"/>
      <c r="MJ2610" s="77"/>
      <c r="MK2610" s="77"/>
      <c r="ML2610" s="77"/>
      <c r="MM2610" s="77"/>
      <c r="MN2610" s="77"/>
      <c r="MO2610" s="77"/>
      <c r="MP2610" s="77"/>
      <c r="MQ2610" s="77"/>
      <c r="MR2610" s="77"/>
      <c r="MS2610" s="77"/>
      <c r="MT2610" s="77"/>
      <c r="MU2610" s="77"/>
      <c r="MV2610" s="77"/>
      <c r="MW2610" s="77"/>
      <c r="MX2610" s="77"/>
      <c r="MY2610" s="77"/>
      <c r="MZ2610" s="77"/>
      <c r="NA2610" s="77"/>
      <c r="NB2610" s="77"/>
      <c r="NC2610" s="77"/>
      <c r="ND2610" s="77"/>
      <c r="NE2610" s="77"/>
      <c r="NF2610" s="77"/>
      <c r="NG2610" s="77"/>
      <c r="NH2610" s="77"/>
      <c r="NI2610" s="77"/>
      <c r="NJ2610" s="77"/>
      <c r="NK2610" s="77"/>
      <c r="NL2610" s="77"/>
      <c r="NM2610" s="77"/>
      <c r="NN2610" s="77"/>
      <c r="NO2610" s="77"/>
      <c r="NP2610" s="77"/>
      <c r="NQ2610" s="77"/>
      <c r="NR2610" s="77"/>
      <c r="NS2610" s="77"/>
      <c r="NT2610" s="77"/>
      <c r="NU2610" s="77"/>
      <c r="NV2610" s="77"/>
      <c r="NW2610" s="77"/>
      <c r="NX2610" s="77"/>
      <c r="NY2610" s="77"/>
      <c r="NZ2610" s="77"/>
      <c r="OA2610" s="77"/>
      <c r="OB2610" s="77"/>
      <c r="OC2610" s="77"/>
      <c r="OD2610" s="77"/>
      <c r="OE2610" s="77"/>
      <c r="OF2610" s="77"/>
      <c r="OG2610" s="77"/>
      <c r="OH2610" s="77"/>
      <c r="OI2610" s="77"/>
      <c r="OJ2610" s="77"/>
      <c r="OK2610" s="77"/>
      <c r="OL2610" s="77"/>
      <c r="OM2610" s="77"/>
      <c r="ON2610" s="77"/>
      <c r="OO2610" s="77"/>
      <c r="OP2610" s="77"/>
      <c r="OQ2610" s="77"/>
      <c r="OR2610" s="77"/>
      <c r="OS2610" s="77"/>
      <c r="OT2610" s="77"/>
      <c r="OU2610" s="77"/>
      <c r="OV2610" s="77"/>
      <c r="OW2610" s="77"/>
      <c r="OX2610" s="77"/>
      <c r="OY2610" s="77"/>
      <c r="OZ2610" s="77"/>
      <c r="PA2610" s="77"/>
      <c r="PB2610" s="77"/>
      <c r="PC2610" s="77"/>
      <c r="PD2610" s="77"/>
      <c r="PE2610" s="77"/>
      <c r="PF2610" s="77"/>
      <c r="PG2610" s="77"/>
      <c r="PH2610" s="77"/>
      <c r="PI2610" s="77"/>
      <c r="PJ2610" s="77"/>
      <c r="PK2610" s="77"/>
      <c r="PL2610" s="77"/>
      <c r="PM2610" s="77"/>
      <c r="PN2610" s="77"/>
      <c r="PO2610" s="77"/>
      <c r="PP2610" s="77"/>
      <c r="PQ2610" s="77"/>
      <c r="PR2610" s="77"/>
      <c r="PS2610" s="77"/>
      <c r="PT2610" s="77"/>
      <c r="PU2610" s="77"/>
      <c r="PV2610" s="77"/>
      <c r="PW2610" s="77"/>
      <c r="PX2610" s="77"/>
      <c r="PY2610" s="77"/>
      <c r="PZ2610" s="77"/>
      <c r="QA2610" s="77"/>
      <c r="QB2610" s="77"/>
      <c r="QC2610" s="77"/>
      <c r="QD2610" s="77"/>
      <c r="QE2610" s="77"/>
      <c r="QF2610" s="77"/>
      <c r="QG2610" s="77"/>
      <c r="QH2610" s="77"/>
      <c r="QI2610" s="77"/>
      <c r="QJ2610" s="77"/>
      <c r="QK2610" s="77"/>
      <c r="QL2610" s="77"/>
      <c r="QM2610" s="77"/>
      <c r="QN2610" s="77"/>
      <c r="QO2610" s="77"/>
      <c r="QP2610" s="77"/>
      <c r="QQ2610" s="77"/>
      <c r="QR2610" s="77"/>
      <c r="QS2610" s="77"/>
      <c r="QT2610" s="77"/>
      <c r="QU2610" s="77"/>
      <c r="QV2610" s="77"/>
      <c r="QW2610" s="77"/>
      <c r="QX2610" s="77"/>
      <c r="QY2610" s="77"/>
      <c r="QZ2610" s="77"/>
      <c r="RA2610" s="77"/>
      <c r="RB2610" s="77"/>
      <c r="RC2610" s="77"/>
      <c r="RD2610" s="77"/>
      <c r="RE2610" s="77"/>
      <c r="RF2610" s="77"/>
      <c r="RG2610" s="77"/>
      <c r="RH2610" s="77"/>
      <c r="RI2610" s="77"/>
      <c r="RJ2610" s="77"/>
      <c r="RK2610" s="77"/>
      <c r="RL2610" s="77"/>
      <c r="RM2610" s="77"/>
      <c r="RN2610" s="77"/>
      <c r="RO2610" s="77"/>
      <c r="RP2610" s="77"/>
      <c r="RQ2610" s="77"/>
      <c r="RR2610" s="77"/>
      <c r="RS2610" s="77"/>
      <c r="RT2610" s="77"/>
      <c r="RU2610" s="77"/>
      <c r="RV2610" s="77"/>
      <c r="RW2610" s="77"/>
      <c r="RX2610" s="77"/>
      <c r="RY2610" s="77"/>
      <c r="RZ2610" s="77"/>
      <c r="SA2610" s="77"/>
      <c r="SB2610" s="77"/>
      <c r="SC2610" s="77"/>
      <c r="SD2610" s="77"/>
      <c r="SE2610" s="77"/>
      <c r="SF2610" s="77"/>
      <c r="SG2610" s="77"/>
      <c r="SH2610" s="77"/>
      <c r="SI2610" s="77"/>
      <c r="SJ2610" s="77"/>
      <c r="SK2610" s="77"/>
      <c r="SL2610" s="77"/>
      <c r="SM2610" s="77"/>
      <c r="SN2610" s="77"/>
      <c r="SO2610" s="77"/>
      <c r="SP2610" s="77"/>
      <c r="SQ2610" s="77"/>
      <c r="SR2610" s="77"/>
      <c r="SS2610" s="77"/>
      <c r="ST2610" s="77"/>
      <c r="SU2610" s="77"/>
      <c r="SV2610" s="77"/>
      <c r="SW2610" s="77"/>
      <c r="SX2610" s="77"/>
      <c r="SY2610" s="77"/>
      <c r="SZ2610" s="77"/>
      <c r="TA2610" s="77"/>
      <c r="TB2610" s="77"/>
      <c r="TC2610" s="77"/>
      <c r="TD2610" s="77"/>
      <c r="TE2610" s="77"/>
      <c r="TF2610" s="77"/>
      <c r="TG2610" s="77"/>
      <c r="TH2610" s="77"/>
      <c r="TI2610" s="77"/>
      <c r="TJ2610" s="77"/>
      <c r="TK2610" s="77"/>
      <c r="TL2610" s="77"/>
      <c r="TM2610" s="77"/>
      <c r="TN2610" s="77"/>
      <c r="TO2610" s="77"/>
      <c r="TP2610" s="77"/>
      <c r="TQ2610" s="77"/>
      <c r="TR2610" s="77"/>
      <c r="TS2610" s="77"/>
      <c r="TT2610" s="77"/>
      <c r="TU2610" s="77"/>
      <c r="TV2610" s="77"/>
      <c r="TW2610" s="77"/>
      <c r="TX2610" s="77"/>
      <c r="TY2610" s="77"/>
      <c r="TZ2610" s="77"/>
      <c r="UA2610" s="77"/>
      <c r="UB2610" s="77"/>
      <c r="UC2610" s="77"/>
      <c r="UD2610" s="77"/>
      <c r="UE2610" s="77"/>
      <c r="UF2610" s="77"/>
      <c r="UG2610" s="77"/>
      <c r="UH2610" s="77"/>
      <c r="UI2610" s="77"/>
      <c r="UJ2610" s="77"/>
      <c r="UK2610" s="77"/>
      <c r="UL2610" s="77"/>
      <c r="UM2610" s="77"/>
      <c r="UN2610" s="77"/>
      <c r="UO2610" s="77"/>
      <c r="UP2610" s="77"/>
      <c r="UQ2610" s="77"/>
      <c r="UR2610" s="77"/>
      <c r="US2610" s="77"/>
      <c r="UT2610" s="77"/>
      <c r="UU2610" s="77"/>
      <c r="UV2610" s="77"/>
      <c r="UW2610" s="77"/>
      <c r="UX2610" s="77"/>
      <c r="UY2610" s="77"/>
      <c r="UZ2610" s="77"/>
      <c r="VA2610" s="77"/>
      <c r="VB2610" s="77"/>
      <c r="VC2610" s="77"/>
      <c r="VD2610" s="77"/>
      <c r="VE2610" s="77"/>
      <c r="VF2610" s="77"/>
      <c r="VG2610" s="77"/>
      <c r="VH2610" s="77"/>
      <c r="VI2610" s="77"/>
      <c r="VJ2610" s="77"/>
      <c r="VK2610" s="77"/>
      <c r="VL2610" s="77"/>
      <c r="VM2610" s="77"/>
      <c r="VN2610" s="77"/>
      <c r="VO2610" s="77"/>
      <c r="VP2610" s="77"/>
      <c r="VQ2610" s="77"/>
      <c r="VR2610" s="77"/>
      <c r="VS2610" s="77"/>
      <c r="VT2610" s="77"/>
      <c r="VU2610" s="77"/>
      <c r="VV2610" s="77"/>
      <c r="VW2610" s="77"/>
      <c r="VX2610" s="77"/>
      <c r="VY2610" s="77"/>
      <c r="VZ2610" s="77"/>
      <c r="WA2610" s="77"/>
      <c r="WB2610" s="77"/>
      <c r="WC2610" s="77"/>
      <c r="WD2610" s="77"/>
      <c r="WE2610" s="77"/>
      <c r="WF2610" s="77"/>
      <c r="WG2610" s="77"/>
      <c r="WH2610" s="77"/>
      <c r="WI2610" s="77"/>
      <c r="WJ2610" s="77"/>
      <c r="WK2610" s="77"/>
      <c r="WL2610" s="77"/>
      <c r="WM2610" s="77"/>
      <c r="WN2610" s="77"/>
      <c r="WO2610" s="77"/>
      <c r="WP2610" s="77"/>
      <c r="WQ2610" s="77"/>
      <c r="WR2610" s="77"/>
      <c r="WS2610" s="77"/>
      <c r="WT2610" s="77"/>
      <c r="WU2610" s="77"/>
      <c r="WV2610" s="77"/>
      <c r="WW2610" s="77"/>
      <c r="WX2610" s="77"/>
      <c r="WY2610" s="77"/>
      <c r="WZ2610" s="77"/>
      <c r="XA2610" s="77"/>
      <c r="XB2610" s="77"/>
      <c r="XC2610" s="77"/>
      <c r="XD2610" s="77"/>
      <c r="XE2610" s="77"/>
      <c r="XF2610" s="77"/>
      <c r="XG2610" s="77"/>
      <c r="XH2610" s="77"/>
      <c r="XI2610" s="77"/>
      <c r="XJ2610" s="77"/>
      <c r="XK2610" s="77"/>
      <c r="XL2610" s="77"/>
      <c r="XM2610" s="77"/>
      <c r="XN2610" s="77"/>
      <c r="XO2610" s="77"/>
      <c r="XP2610" s="77"/>
      <c r="XQ2610" s="77"/>
      <c r="XR2610" s="77"/>
      <c r="XS2610" s="77"/>
      <c r="XT2610" s="77"/>
      <c r="XU2610" s="77"/>
      <c r="XV2610" s="77"/>
      <c r="XW2610" s="77"/>
      <c r="XX2610" s="77"/>
      <c r="XY2610" s="77"/>
      <c r="XZ2610" s="77"/>
      <c r="YA2610" s="77"/>
      <c r="YB2610" s="77"/>
      <c r="YC2610" s="77"/>
      <c r="YD2610" s="77"/>
      <c r="YE2610" s="77"/>
      <c r="YF2610" s="77"/>
      <c r="YG2610" s="77"/>
      <c r="YH2610" s="77"/>
      <c r="YI2610" s="77"/>
      <c r="YJ2610" s="77"/>
      <c r="YK2610" s="77"/>
      <c r="YL2610" s="77"/>
      <c r="YM2610" s="77"/>
      <c r="YN2610" s="77"/>
      <c r="YO2610" s="77"/>
      <c r="YP2610" s="77"/>
      <c r="YQ2610" s="77"/>
      <c r="YR2610" s="77"/>
      <c r="YS2610" s="77"/>
      <c r="YT2610" s="77"/>
      <c r="YU2610" s="77"/>
      <c r="YV2610" s="77"/>
      <c r="YW2610" s="77"/>
      <c r="YX2610" s="77"/>
      <c r="YY2610" s="77"/>
      <c r="YZ2610" s="77"/>
      <c r="ZA2610" s="77"/>
      <c r="ZB2610" s="77"/>
      <c r="ZC2610" s="77"/>
      <c r="ZD2610" s="77"/>
      <c r="ZE2610" s="77"/>
      <c r="ZF2610" s="77"/>
      <c r="ZG2610" s="77"/>
      <c r="ZH2610" s="77"/>
      <c r="ZI2610" s="77"/>
      <c r="ZJ2610" s="77"/>
      <c r="ZK2610" s="77"/>
      <c r="ZL2610" s="77"/>
      <c r="ZM2610" s="77"/>
      <c r="ZN2610" s="77"/>
      <c r="ZO2610" s="77"/>
      <c r="ZP2610" s="77"/>
      <c r="ZQ2610" s="77"/>
      <c r="ZR2610" s="77"/>
      <c r="ZS2610" s="77"/>
      <c r="ZT2610" s="77"/>
      <c r="ZU2610" s="77"/>
      <c r="ZV2610" s="77"/>
      <c r="ZW2610" s="77"/>
      <c r="ZX2610" s="77"/>
      <c r="ZY2610" s="77"/>
      <c r="ZZ2610" s="77"/>
      <c r="AAA2610" s="77"/>
      <c r="AAB2610" s="77"/>
      <c r="AAC2610" s="77"/>
      <c r="AAD2610" s="77"/>
      <c r="AAE2610" s="77"/>
      <c r="AAF2610" s="77"/>
      <c r="AAG2610" s="77"/>
      <c r="AAH2610" s="77"/>
      <c r="AAI2610" s="77"/>
      <c r="AAJ2610" s="77"/>
      <c r="AAK2610" s="77"/>
      <c r="AAL2610" s="77"/>
      <c r="AAM2610" s="77"/>
      <c r="AAN2610" s="77"/>
      <c r="AAO2610" s="77"/>
      <c r="AAP2610" s="77"/>
      <c r="AAQ2610" s="77"/>
      <c r="AAR2610" s="77"/>
      <c r="AAS2610" s="77"/>
      <c r="AAT2610" s="77"/>
      <c r="AAU2610" s="77"/>
      <c r="AAV2610" s="77"/>
      <c r="AAW2610" s="77"/>
      <c r="AAX2610" s="77"/>
      <c r="AAY2610" s="77"/>
      <c r="AAZ2610" s="77"/>
      <c r="ABA2610" s="77"/>
      <c r="ABB2610" s="77"/>
      <c r="ABC2610" s="77"/>
      <c r="ABD2610" s="77"/>
      <c r="ABE2610" s="77"/>
      <c r="ABF2610" s="77"/>
      <c r="ABG2610" s="77"/>
      <c r="ABH2610" s="77"/>
      <c r="ABI2610" s="77"/>
      <c r="ABJ2610" s="77"/>
      <c r="ABK2610" s="77"/>
      <c r="ABL2610" s="77"/>
      <c r="ABM2610" s="77"/>
      <c r="ABN2610" s="77"/>
      <c r="ABO2610" s="77"/>
      <c r="ABP2610" s="77"/>
      <c r="ABQ2610" s="77"/>
      <c r="ABR2610" s="77"/>
      <c r="ABS2610" s="77"/>
      <c r="ABT2610" s="77"/>
      <c r="ABU2610" s="77"/>
      <c r="ABV2610" s="77"/>
      <c r="ABW2610" s="77"/>
      <c r="ABX2610" s="77"/>
      <c r="ABY2610" s="77"/>
      <c r="ABZ2610" s="77"/>
      <c r="ACA2610" s="77"/>
      <c r="ACB2610" s="77"/>
      <c r="ACC2610" s="77"/>
      <c r="ACD2610" s="77"/>
      <c r="ACE2610" s="77"/>
      <c r="ACF2610" s="77"/>
      <c r="ACG2610" s="77"/>
      <c r="ACH2610" s="77"/>
      <c r="ACI2610" s="77"/>
      <c r="ACJ2610" s="77"/>
      <c r="ACK2610" s="77"/>
      <c r="ACL2610" s="77"/>
      <c r="ACM2610" s="77"/>
      <c r="ACN2610" s="77"/>
      <c r="ACO2610" s="77"/>
      <c r="ACP2610" s="77"/>
      <c r="ACQ2610" s="77"/>
      <c r="ACR2610" s="77"/>
      <c r="ACS2610" s="77"/>
      <c r="ACT2610" s="77"/>
      <c r="ACU2610" s="77"/>
      <c r="ACV2610" s="77"/>
      <c r="ACW2610" s="77"/>
      <c r="ACX2610" s="77"/>
      <c r="ACY2610" s="77"/>
      <c r="ACZ2610" s="77"/>
      <c r="ADA2610" s="77"/>
      <c r="ADB2610" s="77"/>
      <c r="ADC2610" s="77"/>
      <c r="ADD2610" s="77"/>
      <c r="ADE2610" s="77"/>
      <c r="ADF2610" s="77"/>
      <c r="ADG2610" s="77"/>
      <c r="ADH2610" s="77"/>
      <c r="ADI2610" s="77"/>
      <c r="ADJ2610" s="77"/>
      <c r="ADK2610" s="77"/>
      <c r="ADL2610" s="77"/>
      <c r="ADM2610" s="77"/>
      <c r="ADN2610" s="77"/>
      <c r="ADO2610" s="77"/>
      <c r="ADP2610" s="77"/>
      <c r="ADQ2610" s="77"/>
      <c r="ADR2610" s="77"/>
      <c r="ADS2610" s="77"/>
      <c r="ADT2610" s="77"/>
      <c r="ADU2610" s="77"/>
      <c r="ADV2610" s="77"/>
      <c r="ADW2610" s="77"/>
      <c r="ADX2610" s="77"/>
      <c r="ADY2610" s="77"/>
      <c r="ADZ2610" s="77"/>
      <c r="AEA2610" s="77"/>
      <c r="AEB2610" s="77"/>
      <c r="AEC2610" s="77"/>
      <c r="AED2610" s="77"/>
      <c r="AEE2610" s="77"/>
      <c r="AEF2610" s="77"/>
      <c r="AEG2610" s="77"/>
      <c r="AEH2610" s="77"/>
      <c r="AEI2610" s="77"/>
      <c r="AEJ2610" s="77"/>
      <c r="AEK2610" s="77"/>
      <c r="AEL2610" s="77"/>
      <c r="AEM2610" s="77"/>
      <c r="AEN2610" s="77"/>
      <c r="AEO2610" s="77"/>
      <c r="AEP2610" s="77"/>
      <c r="AEQ2610" s="77"/>
      <c r="AER2610" s="77"/>
      <c r="AES2610" s="77"/>
      <c r="AET2610" s="77"/>
      <c r="AEU2610" s="77"/>
      <c r="AEV2610" s="77"/>
      <c r="AEW2610" s="77"/>
      <c r="AEX2610" s="77"/>
      <c r="AEY2610" s="77"/>
      <c r="AEZ2610" s="77"/>
      <c r="AFA2610" s="77"/>
      <c r="AFB2610" s="77"/>
      <c r="AFC2610" s="77"/>
      <c r="AFD2610" s="77"/>
      <c r="AFE2610" s="77"/>
      <c r="AFF2610" s="77"/>
      <c r="AFG2610" s="77"/>
      <c r="AFH2610" s="77"/>
      <c r="AFI2610" s="77"/>
      <c r="AFJ2610" s="77"/>
      <c r="AFK2610" s="77"/>
      <c r="AFL2610" s="77"/>
      <c r="AFM2610" s="77"/>
      <c r="AFN2610" s="77"/>
      <c r="AFO2610" s="77"/>
      <c r="AFP2610" s="77"/>
      <c r="AFQ2610" s="77"/>
      <c r="AFR2610" s="77"/>
      <c r="AFS2610" s="77"/>
      <c r="AFT2610" s="77"/>
      <c r="AFU2610" s="77"/>
      <c r="AFV2610" s="77"/>
      <c r="AFW2610" s="77"/>
      <c r="AFX2610" s="77"/>
      <c r="AFY2610" s="77"/>
      <c r="AFZ2610" s="77"/>
      <c r="AGA2610" s="77"/>
      <c r="AGB2610" s="77"/>
      <c r="AGC2610" s="77"/>
      <c r="AGD2610" s="77"/>
      <c r="AGE2610" s="77"/>
      <c r="AGF2610" s="77"/>
      <c r="AGG2610" s="77"/>
      <c r="AGH2610" s="77"/>
      <c r="AGI2610" s="77"/>
      <c r="AGJ2610" s="77"/>
      <c r="AGK2610" s="77"/>
      <c r="AGL2610" s="77"/>
      <c r="AGM2610" s="77"/>
      <c r="AGN2610" s="77"/>
      <c r="AGO2610" s="77"/>
      <c r="AGP2610" s="77"/>
      <c r="AGQ2610" s="77"/>
      <c r="AGR2610" s="77"/>
      <c r="AGS2610" s="77"/>
      <c r="AGT2610" s="77"/>
      <c r="AGU2610" s="77"/>
      <c r="AGV2610" s="77"/>
      <c r="AGW2610" s="77"/>
      <c r="AGX2610" s="77"/>
      <c r="AGY2610" s="77"/>
      <c r="AGZ2610" s="77"/>
      <c r="AHA2610" s="77"/>
      <c r="AHB2610" s="77"/>
      <c r="AHC2610" s="77"/>
      <c r="AHD2610" s="77"/>
      <c r="AHE2610" s="77"/>
      <c r="AHF2610" s="77"/>
      <c r="AHG2610" s="77"/>
      <c r="AHH2610" s="77"/>
      <c r="AHI2610" s="77"/>
      <c r="AHJ2610" s="77"/>
      <c r="AHK2610" s="77"/>
      <c r="AHL2610" s="77"/>
      <c r="AHM2610" s="77"/>
      <c r="AHN2610" s="77"/>
      <c r="AHO2610" s="77"/>
      <c r="AHP2610" s="77"/>
      <c r="AHQ2610" s="77"/>
      <c r="AHR2610" s="77"/>
      <c r="AHS2610" s="77"/>
      <c r="AHT2610" s="77"/>
      <c r="AHU2610" s="77"/>
      <c r="AHV2610" s="77"/>
      <c r="AHW2610" s="77"/>
      <c r="AHX2610" s="77"/>
      <c r="AHY2610" s="77"/>
      <c r="AHZ2610" s="77"/>
      <c r="AIA2610" s="77"/>
      <c r="AIB2610" s="77"/>
      <c r="AIC2610" s="77"/>
      <c r="AID2610" s="77"/>
      <c r="AIE2610" s="77"/>
      <c r="AIF2610" s="77"/>
      <c r="AIG2610" s="77"/>
      <c r="AIH2610" s="77"/>
      <c r="AII2610" s="77"/>
      <c r="AIJ2610" s="77"/>
      <c r="AIK2610" s="77"/>
      <c r="AIL2610" s="77"/>
      <c r="AIM2610" s="77"/>
      <c r="AIN2610" s="77"/>
      <c r="AIO2610" s="77"/>
      <c r="AIP2610" s="77"/>
      <c r="AIQ2610" s="77"/>
      <c r="AIR2610" s="77"/>
      <c r="AIS2610" s="77"/>
      <c r="AIT2610" s="77"/>
      <c r="AIU2610" s="77"/>
      <c r="AIV2610" s="77"/>
      <c r="AIW2610" s="77"/>
      <c r="AIX2610" s="77"/>
      <c r="AIY2610" s="77"/>
      <c r="AIZ2610" s="77"/>
      <c r="AJA2610" s="77"/>
      <c r="AJB2610" s="77"/>
      <c r="AJC2610" s="77"/>
      <c r="AJD2610" s="77"/>
      <c r="AJE2610" s="77"/>
      <c r="AJF2610" s="77"/>
      <c r="AJG2610" s="77"/>
      <c r="AJH2610" s="77"/>
      <c r="AJI2610" s="77"/>
      <c r="AJJ2610" s="77"/>
      <c r="AJK2610" s="77"/>
      <c r="AJL2610" s="77"/>
      <c r="AJM2610" s="77"/>
      <c r="AJN2610" s="77"/>
      <c r="AJO2610" s="77"/>
      <c r="AJP2610" s="77"/>
      <c r="AJQ2610" s="77"/>
      <c r="AJR2610" s="77"/>
      <c r="AJS2610" s="77"/>
      <c r="AJT2610" s="77"/>
      <c r="AJU2610" s="77"/>
      <c r="AJV2610" s="77"/>
      <c r="AJW2610" s="77"/>
      <c r="AJX2610" s="77"/>
      <c r="AJY2610" s="77"/>
      <c r="AJZ2610" s="77"/>
      <c r="AKA2610" s="77"/>
      <c r="AKB2610" s="77"/>
      <c r="AKC2610" s="77"/>
      <c r="AKD2610" s="77"/>
      <c r="AKE2610" s="77"/>
      <c r="AKF2610" s="77"/>
      <c r="AKG2610" s="77"/>
      <c r="AKH2610" s="77"/>
      <c r="AKI2610" s="77"/>
      <c r="AKJ2610" s="77"/>
      <c r="AKK2610" s="77"/>
      <c r="AKL2610" s="77"/>
      <c r="AKM2610" s="77"/>
      <c r="AKN2610" s="77"/>
      <c r="AKO2610" s="77"/>
      <c r="AKP2610" s="77"/>
      <c r="AKQ2610" s="77"/>
      <c r="AKR2610" s="77"/>
      <c r="AKS2610" s="77"/>
      <c r="AKT2610" s="77"/>
      <c r="AKU2610" s="77"/>
      <c r="AKV2610" s="77"/>
      <c r="AKW2610" s="77"/>
      <c r="AKX2610" s="77"/>
      <c r="AKY2610" s="77"/>
      <c r="AKZ2610" s="77"/>
      <c r="ALA2610" s="77"/>
      <c r="ALB2610" s="77"/>
      <c r="ALC2610" s="77"/>
      <c r="ALD2610" s="77"/>
      <c r="ALE2610" s="77"/>
      <c r="ALF2610" s="77"/>
      <c r="ALG2610" s="77"/>
      <c r="ALH2610" s="77"/>
      <c r="ALI2610" s="77"/>
      <c r="ALJ2610" s="77"/>
      <c r="ALK2610" s="77"/>
      <c r="ALL2610" s="77"/>
      <c r="ALM2610" s="77"/>
      <c r="ALN2610" s="77"/>
      <c r="ALO2610" s="77"/>
      <c r="ALP2610" s="77"/>
      <c r="ALQ2610" s="77"/>
      <c r="ALR2610" s="77"/>
      <c r="ALS2610" s="77"/>
      <c r="ALT2610" s="77"/>
      <c r="ALU2610" s="77"/>
      <c r="ALV2610" s="77"/>
      <c r="ALW2610" s="77"/>
      <c r="ALX2610" s="77"/>
      <c r="ALY2610" s="77"/>
      <c r="ALZ2610" s="77"/>
      <c r="AMA2610" s="77"/>
      <c r="AMB2610" s="77"/>
      <c r="AMC2610" s="77"/>
      <c r="AMD2610" s="77"/>
      <c r="AME2610" s="77"/>
      <c r="AMF2610" s="77"/>
      <c r="AMG2610" s="77"/>
      <c r="AMH2610" s="77"/>
      <c r="AMI2610" s="77"/>
    </row>
    <row r="2611" customFormat="false" ht="12.75" hidden="false" customHeight="false" outlineLevel="0" collapsed="false">
      <c r="A2611" s="1" t="s">
        <v>2832</v>
      </c>
      <c r="B2611" s="1" t="s">
        <v>2252</v>
      </c>
      <c r="C2611" s="27" t="s">
        <v>2834</v>
      </c>
      <c r="D2611" s="27" t="s">
        <v>20</v>
      </c>
      <c r="E2611" s="46"/>
      <c r="F2611" s="47"/>
      <c r="G2611" s="48"/>
      <c r="H2611" s="48" t="s">
        <v>61</v>
      </c>
      <c r="I2611" s="47" t="n">
        <v>0.46</v>
      </c>
      <c r="J2611" s="51" t="s">
        <v>112</v>
      </c>
    </row>
    <row r="2612" customFormat="false" ht="12.75" hidden="false" customHeight="false" outlineLevel="0" collapsed="false">
      <c r="A2612" s="1" t="s">
        <v>2832</v>
      </c>
      <c r="B2612" s="1" t="s">
        <v>2252</v>
      </c>
      <c r="C2612" s="27" t="s">
        <v>2835</v>
      </c>
      <c r="D2612" s="27" t="s">
        <v>16</v>
      </c>
      <c r="E2612" s="46"/>
      <c r="F2612" s="47"/>
      <c r="G2612" s="48"/>
      <c r="H2612" s="48" t="s">
        <v>61</v>
      </c>
      <c r="I2612" s="47" t="n">
        <v>0.46</v>
      </c>
      <c r="J2612" s="51" t="s">
        <v>112</v>
      </c>
    </row>
    <row r="2613" customFormat="false" ht="12.75" hidden="false" customHeight="false" outlineLevel="0" collapsed="false">
      <c r="A2613" s="77" t="s">
        <v>2832</v>
      </c>
      <c r="B2613" s="77" t="s">
        <v>2252</v>
      </c>
      <c r="C2613" s="85" t="s">
        <v>2836</v>
      </c>
      <c r="D2613" s="85" t="s">
        <v>79</v>
      </c>
      <c r="E2613" s="91" t="n">
        <v>2.3</v>
      </c>
      <c r="F2613" s="92" t="n">
        <v>0.25</v>
      </c>
      <c r="G2613" s="96" t="s">
        <v>2050</v>
      </c>
      <c r="H2613" s="96" t="s">
        <v>61</v>
      </c>
      <c r="I2613" s="92" t="n">
        <v>0.46</v>
      </c>
      <c r="J2613" s="101" t="s">
        <v>112</v>
      </c>
      <c r="K2613" s="77"/>
      <c r="L2613" s="77"/>
      <c r="M2613" s="77"/>
      <c r="N2613" s="77"/>
      <c r="O2613" s="77"/>
      <c r="P2613" s="77"/>
      <c r="Q2613" s="77"/>
      <c r="R2613" s="77"/>
      <c r="S2613" s="77"/>
      <c r="T2613" s="77"/>
      <c r="U2613" s="77"/>
      <c r="V2613" s="77"/>
      <c r="W2613" s="77"/>
      <c r="X2613" s="77"/>
      <c r="Y2613" s="77"/>
      <c r="Z2613" s="77"/>
      <c r="AA2613" s="77"/>
      <c r="AB2613" s="77"/>
      <c r="AC2613" s="77"/>
      <c r="AD2613" s="77"/>
      <c r="AE2613" s="77"/>
      <c r="AF2613" s="77"/>
      <c r="AG2613" s="77"/>
      <c r="AH2613" s="77"/>
      <c r="AI2613" s="77"/>
      <c r="AJ2613" s="77"/>
      <c r="AK2613" s="77"/>
      <c r="AL2613" s="77"/>
      <c r="AM2613" s="77"/>
      <c r="AN2613" s="77"/>
      <c r="AO2613" s="77"/>
      <c r="AP2613" s="77"/>
      <c r="AQ2613" s="77"/>
      <c r="AR2613" s="77"/>
      <c r="AS2613" s="77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77"/>
      <c r="BE2613" s="77"/>
      <c r="BF2613" s="77"/>
      <c r="BG2613" s="77"/>
      <c r="BH2613" s="77"/>
      <c r="BI2613" s="77"/>
      <c r="BJ2613" s="77"/>
      <c r="BK2613" s="77"/>
      <c r="BL2613" s="77"/>
      <c r="BM2613" s="77"/>
      <c r="BN2613" s="77"/>
      <c r="BO2613" s="77"/>
      <c r="BP2613" s="77"/>
      <c r="BQ2613" s="77"/>
      <c r="BR2613" s="77"/>
      <c r="BS2613" s="77"/>
      <c r="BT2613" s="77"/>
      <c r="BU2613" s="77"/>
      <c r="BV2613" s="77"/>
      <c r="BW2613" s="77"/>
      <c r="BX2613" s="77"/>
      <c r="BY2613" s="77"/>
      <c r="BZ2613" s="77"/>
      <c r="CA2613" s="77"/>
      <c r="CB2613" s="77"/>
      <c r="CC2613" s="77"/>
      <c r="CD2613" s="77"/>
      <c r="CE2613" s="77"/>
      <c r="CF2613" s="77"/>
      <c r="CG2613" s="77"/>
      <c r="CH2613" s="77"/>
      <c r="CI2613" s="77"/>
      <c r="CJ2613" s="77"/>
      <c r="CK2613" s="77"/>
      <c r="CL2613" s="77"/>
      <c r="CM2613" s="77"/>
      <c r="CN2613" s="77"/>
      <c r="CO2613" s="77"/>
      <c r="CP2613" s="77"/>
      <c r="CQ2613" s="77"/>
      <c r="CR2613" s="77"/>
      <c r="CS2613" s="77"/>
      <c r="CT2613" s="77"/>
      <c r="CU2613" s="77"/>
      <c r="CV2613" s="77"/>
      <c r="CW2613" s="77"/>
      <c r="CX2613" s="77"/>
      <c r="CY2613" s="77"/>
      <c r="CZ2613" s="77"/>
      <c r="DA2613" s="77"/>
      <c r="DB2613" s="77"/>
      <c r="DC2613" s="77"/>
      <c r="DD2613" s="77"/>
      <c r="DE2613" s="77"/>
      <c r="DF2613" s="77"/>
      <c r="DG2613" s="77"/>
      <c r="DH2613" s="77"/>
      <c r="DI2613" s="77"/>
      <c r="DJ2613" s="77"/>
      <c r="DK2613" s="77"/>
      <c r="DL2613" s="77"/>
      <c r="DM2613" s="77"/>
      <c r="DN2613" s="77"/>
      <c r="DO2613" s="77"/>
      <c r="DP2613" s="77"/>
      <c r="DQ2613" s="77"/>
      <c r="DR2613" s="77"/>
      <c r="DS2613" s="77"/>
      <c r="DT2613" s="77"/>
      <c r="DU2613" s="77"/>
      <c r="DV2613" s="77"/>
      <c r="DW2613" s="77"/>
      <c r="DX2613" s="77"/>
      <c r="DY2613" s="77"/>
      <c r="DZ2613" s="77"/>
      <c r="EA2613" s="77"/>
      <c r="EB2613" s="77"/>
      <c r="EC2613" s="77"/>
      <c r="ED2613" s="77"/>
      <c r="EE2613" s="77"/>
      <c r="EF2613" s="77"/>
      <c r="EG2613" s="77"/>
      <c r="EH2613" s="77"/>
      <c r="EI2613" s="77"/>
      <c r="EJ2613" s="77"/>
      <c r="EK2613" s="77"/>
      <c r="EL2613" s="77"/>
      <c r="EM2613" s="77"/>
      <c r="EN2613" s="77"/>
      <c r="EO2613" s="77"/>
      <c r="EP2613" s="77"/>
      <c r="EQ2613" s="77"/>
      <c r="ER2613" s="77"/>
      <c r="ES2613" s="77"/>
      <c r="ET2613" s="77"/>
      <c r="EU2613" s="77"/>
      <c r="EV2613" s="77"/>
      <c r="EW2613" s="77"/>
      <c r="EX2613" s="77"/>
      <c r="EY2613" s="77"/>
      <c r="EZ2613" s="77"/>
      <c r="FA2613" s="77"/>
      <c r="FB2613" s="77"/>
      <c r="FC2613" s="77"/>
      <c r="FD2613" s="77"/>
      <c r="FE2613" s="77"/>
      <c r="FF2613" s="77"/>
      <c r="FG2613" s="77"/>
      <c r="FH2613" s="77"/>
      <c r="FI2613" s="77"/>
      <c r="FJ2613" s="77"/>
      <c r="FK2613" s="77"/>
      <c r="FL2613" s="77"/>
      <c r="FM2613" s="77"/>
      <c r="FN2613" s="77"/>
      <c r="FO2613" s="77"/>
      <c r="FP2613" s="77"/>
      <c r="FQ2613" s="77"/>
      <c r="FR2613" s="77"/>
      <c r="FS2613" s="77"/>
      <c r="FT2613" s="77"/>
      <c r="FU2613" s="77"/>
      <c r="FV2613" s="77"/>
      <c r="FW2613" s="77"/>
      <c r="FX2613" s="77"/>
      <c r="FY2613" s="77"/>
      <c r="FZ2613" s="77"/>
      <c r="GA2613" s="77"/>
      <c r="GB2613" s="77"/>
      <c r="GC2613" s="77"/>
      <c r="GD2613" s="77"/>
      <c r="GE2613" s="77"/>
      <c r="GF2613" s="77"/>
      <c r="GG2613" s="77"/>
      <c r="GH2613" s="77"/>
      <c r="GI2613" s="77"/>
      <c r="GJ2613" s="77"/>
      <c r="GK2613" s="77"/>
      <c r="GL2613" s="77"/>
      <c r="GM2613" s="77"/>
      <c r="GN2613" s="77"/>
      <c r="GO2613" s="77"/>
      <c r="GP2613" s="77"/>
      <c r="GQ2613" s="77"/>
      <c r="GR2613" s="77"/>
      <c r="GS2613" s="77"/>
      <c r="GT2613" s="77"/>
      <c r="GU2613" s="77"/>
      <c r="GV2613" s="77"/>
      <c r="GW2613" s="77"/>
      <c r="GX2613" s="77"/>
      <c r="GY2613" s="77"/>
      <c r="GZ2613" s="77"/>
      <c r="HA2613" s="77"/>
      <c r="HB2613" s="77"/>
      <c r="HC2613" s="77"/>
      <c r="HD2613" s="77"/>
      <c r="HE2613" s="77"/>
      <c r="HF2613" s="77"/>
      <c r="HG2613" s="77"/>
      <c r="HH2613" s="77"/>
      <c r="HI2613" s="77"/>
      <c r="HJ2613" s="77"/>
      <c r="HK2613" s="77"/>
      <c r="HL2613" s="77"/>
      <c r="HM2613" s="77"/>
      <c r="HN2613" s="77"/>
      <c r="HO2613" s="77"/>
      <c r="HP2613" s="77"/>
      <c r="HQ2613" s="77"/>
      <c r="HR2613" s="77"/>
      <c r="HS2613" s="77"/>
      <c r="HT2613" s="77"/>
      <c r="HU2613" s="77"/>
      <c r="HV2613" s="77"/>
      <c r="HW2613" s="77"/>
      <c r="HX2613" s="77"/>
      <c r="HY2613" s="77"/>
      <c r="HZ2613" s="77"/>
      <c r="IA2613" s="77"/>
      <c r="IB2613" s="77"/>
      <c r="IC2613" s="77"/>
      <c r="ID2613" s="77"/>
      <c r="IE2613" s="77"/>
      <c r="IF2613" s="77"/>
      <c r="IG2613" s="77"/>
      <c r="IH2613" s="77"/>
      <c r="II2613" s="77"/>
      <c r="IJ2613" s="77"/>
      <c r="IK2613" s="77"/>
      <c r="IL2613" s="77"/>
      <c r="IM2613" s="77"/>
      <c r="IN2613" s="77"/>
      <c r="IO2613" s="77"/>
      <c r="IP2613" s="77"/>
      <c r="IQ2613" s="77"/>
      <c r="IR2613" s="77"/>
      <c r="IS2613" s="77"/>
      <c r="IT2613" s="77"/>
      <c r="IU2613" s="77"/>
      <c r="IV2613" s="77"/>
      <c r="IW2613" s="77"/>
      <c r="IX2613" s="77"/>
      <c r="IY2613" s="77"/>
      <c r="IZ2613" s="77"/>
      <c r="JA2613" s="77"/>
      <c r="JB2613" s="77"/>
      <c r="JC2613" s="77"/>
      <c r="JD2613" s="77"/>
      <c r="JE2613" s="77"/>
      <c r="JF2613" s="77"/>
      <c r="JG2613" s="77"/>
      <c r="JH2613" s="77"/>
      <c r="JI2613" s="77"/>
      <c r="JJ2613" s="77"/>
      <c r="JK2613" s="77"/>
      <c r="JL2613" s="77"/>
      <c r="JM2613" s="77"/>
      <c r="JN2613" s="77"/>
      <c r="JO2613" s="77"/>
      <c r="JP2613" s="77"/>
      <c r="JQ2613" s="77"/>
      <c r="JR2613" s="77"/>
      <c r="JS2613" s="77"/>
      <c r="JT2613" s="77"/>
      <c r="JU2613" s="77"/>
      <c r="JV2613" s="77"/>
      <c r="JW2613" s="77"/>
      <c r="JX2613" s="77"/>
      <c r="JY2613" s="77"/>
      <c r="JZ2613" s="77"/>
      <c r="KA2613" s="77"/>
      <c r="KB2613" s="77"/>
      <c r="KC2613" s="77"/>
      <c r="KD2613" s="77"/>
      <c r="KE2613" s="77"/>
      <c r="KF2613" s="77"/>
      <c r="KG2613" s="77"/>
      <c r="KH2613" s="77"/>
      <c r="KI2613" s="77"/>
      <c r="KJ2613" s="77"/>
      <c r="KK2613" s="77"/>
      <c r="KL2613" s="77"/>
      <c r="KM2613" s="77"/>
      <c r="KN2613" s="77"/>
      <c r="KO2613" s="77"/>
      <c r="KP2613" s="77"/>
      <c r="KQ2613" s="77"/>
      <c r="KR2613" s="77"/>
      <c r="KS2613" s="77"/>
      <c r="KT2613" s="77"/>
      <c r="KU2613" s="77"/>
      <c r="KV2613" s="77"/>
      <c r="KW2613" s="77"/>
      <c r="KX2613" s="77"/>
      <c r="KY2613" s="77"/>
      <c r="KZ2613" s="77"/>
      <c r="LA2613" s="77"/>
      <c r="LB2613" s="77"/>
      <c r="LC2613" s="77"/>
      <c r="LD2613" s="77"/>
      <c r="LE2613" s="77"/>
      <c r="LF2613" s="77"/>
      <c r="LG2613" s="77"/>
      <c r="LH2613" s="77"/>
      <c r="LI2613" s="77"/>
      <c r="LJ2613" s="77"/>
      <c r="LK2613" s="77"/>
      <c r="LL2613" s="77"/>
      <c r="LM2613" s="77"/>
      <c r="LN2613" s="77"/>
      <c r="LO2613" s="77"/>
      <c r="LP2613" s="77"/>
      <c r="LQ2613" s="77"/>
      <c r="LR2613" s="77"/>
      <c r="LS2613" s="77"/>
      <c r="LT2613" s="77"/>
      <c r="LU2613" s="77"/>
      <c r="LV2613" s="77"/>
      <c r="LW2613" s="77"/>
      <c r="LX2613" s="77"/>
      <c r="LY2613" s="77"/>
      <c r="LZ2613" s="77"/>
      <c r="MA2613" s="77"/>
      <c r="MB2613" s="77"/>
      <c r="MC2613" s="77"/>
      <c r="MD2613" s="77"/>
      <c r="ME2613" s="77"/>
      <c r="MF2613" s="77"/>
      <c r="MG2613" s="77"/>
      <c r="MH2613" s="77"/>
      <c r="MI2613" s="77"/>
      <c r="MJ2613" s="77"/>
      <c r="MK2613" s="77"/>
      <c r="ML2613" s="77"/>
      <c r="MM2613" s="77"/>
      <c r="MN2613" s="77"/>
      <c r="MO2613" s="77"/>
      <c r="MP2613" s="77"/>
      <c r="MQ2613" s="77"/>
      <c r="MR2613" s="77"/>
      <c r="MS2613" s="77"/>
      <c r="MT2613" s="77"/>
      <c r="MU2613" s="77"/>
      <c r="MV2613" s="77"/>
      <c r="MW2613" s="77"/>
      <c r="MX2613" s="77"/>
      <c r="MY2613" s="77"/>
      <c r="MZ2613" s="77"/>
      <c r="NA2613" s="77"/>
      <c r="NB2613" s="77"/>
      <c r="NC2613" s="77"/>
      <c r="ND2613" s="77"/>
      <c r="NE2613" s="77"/>
      <c r="NF2613" s="77"/>
      <c r="NG2613" s="77"/>
      <c r="NH2613" s="77"/>
      <c r="NI2613" s="77"/>
      <c r="NJ2613" s="77"/>
      <c r="NK2613" s="77"/>
      <c r="NL2613" s="77"/>
      <c r="NM2613" s="77"/>
      <c r="NN2613" s="77"/>
      <c r="NO2613" s="77"/>
      <c r="NP2613" s="77"/>
      <c r="NQ2613" s="77"/>
      <c r="NR2613" s="77"/>
      <c r="NS2613" s="77"/>
      <c r="NT2613" s="77"/>
      <c r="NU2613" s="77"/>
      <c r="NV2613" s="77"/>
      <c r="NW2613" s="77"/>
      <c r="NX2613" s="77"/>
      <c r="NY2613" s="77"/>
      <c r="NZ2613" s="77"/>
      <c r="OA2613" s="77"/>
      <c r="OB2613" s="77"/>
      <c r="OC2613" s="77"/>
      <c r="OD2613" s="77"/>
      <c r="OE2613" s="77"/>
      <c r="OF2613" s="77"/>
      <c r="OG2613" s="77"/>
      <c r="OH2613" s="77"/>
      <c r="OI2613" s="77"/>
      <c r="OJ2613" s="77"/>
      <c r="OK2613" s="77"/>
      <c r="OL2613" s="77"/>
      <c r="OM2613" s="77"/>
      <c r="ON2613" s="77"/>
      <c r="OO2613" s="77"/>
      <c r="OP2613" s="77"/>
      <c r="OQ2613" s="77"/>
      <c r="OR2613" s="77"/>
      <c r="OS2613" s="77"/>
      <c r="OT2613" s="77"/>
      <c r="OU2613" s="77"/>
      <c r="OV2613" s="77"/>
      <c r="OW2613" s="77"/>
      <c r="OX2613" s="77"/>
      <c r="OY2613" s="77"/>
      <c r="OZ2613" s="77"/>
      <c r="PA2613" s="77"/>
      <c r="PB2613" s="77"/>
      <c r="PC2613" s="77"/>
      <c r="PD2613" s="77"/>
      <c r="PE2613" s="77"/>
      <c r="PF2613" s="77"/>
      <c r="PG2613" s="77"/>
      <c r="PH2613" s="77"/>
      <c r="PI2613" s="77"/>
      <c r="PJ2613" s="77"/>
      <c r="PK2613" s="77"/>
      <c r="PL2613" s="77"/>
      <c r="PM2613" s="77"/>
      <c r="PN2613" s="77"/>
      <c r="PO2613" s="77"/>
      <c r="PP2613" s="77"/>
      <c r="PQ2613" s="77"/>
      <c r="PR2613" s="77"/>
      <c r="PS2613" s="77"/>
      <c r="PT2613" s="77"/>
      <c r="PU2613" s="77"/>
      <c r="PV2613" s="77"/>
      <c r="PW2613" s="77"/>
      <c r="PX2613" s="77"/>
      <c r="PY2613" s="77"/>
      <c r="PZ2613" s="77"/>
      <c r="QA2613" s="77"/>
      <c r="QB2613" s="77"/>
      <c r="QC2613" s="77"/>
      <c r="QD2613" s="77"/>
      <c r="QE2613" s="77"/>
      <c r="QF2613" s="77"/>
      <c r="QG2613" s="77"/>
      <c r="QH2613" s="77"/>
      <c r="QI2613" s="77"/>
      <c r="QJ2613" s="77"/>
      <c r="QK2613" s="77"/>
      <c r="QL2613" s="77"/>
      <c r="QM2613" s="77"/>
      <c r="QN2613" s="77"/>
      <c r="QO2613" s="77"/>
      <c r="QP2613" s="77"/>
      <c r="QQ2613" s="77"/>
      <c r="QR2613" s="77"/>
      <c r="QS2613" s="77"/>
      <c r="QT2613" s="77"/>
      <c r="QU2613" s="77"/>
      <c r="QV2613" s="77"/>
      <c r="QW2613" s="77"/>
      <c r="QX2613" s="77"/>
      <c r="QY2613" s="77"/>
      <c r="QZ2613" s="77"/>
      <c r="RA2613" s="77"/>
      <c r="RB2613" s="77"/>
      <c r="RC2613" s="77"/>
      <c r="RD2613" s="77"/>
      <c r="RE2613" s="77"/>
      <c r="RF2613" s="77"/>
      <c r="RG2613" s="77"/>
      <c r="RH2613" s="77"/>
      <c r="RI2613" s="77"/>
      <c r="RJ2613" s="77"/>
      <c r="RK2613" s="77"/>
      <c r="RL2613" s="77"/>
      <c r="RM2613" s="77"/>
      <c r="RN2613" s="77"/>
      <c r="RO2613" s="77"/>
      <c r="RP2613" s="77"/>
      <c r="RQ2613" s="77"/>
      <c r="RR2613" s="77"/>
      <c r="RS2613" s="77"/>
      <c r="RT2613" s="77"/>
      <c r="RU2613" s="77"/>
      <c r="RV2613" s="77"/>
      <c r="RW2613" s="77"/>
      <c r="RX2613" s="77"/>
      <c r="RY2613" s="77"/>
      <c r="RZ2613" s="77"/>
      <c r="SA2613" s="77"/>
      <c r="SB2613" s="77"/>
      <c r="SC2613" s="77"/>
      <c r="SD2613" s="77"/>
      <c r="SE2613" s="77"/>
      <c r="SF2613" s="77"/>
      <c r="SG2613" s="77"/>
      <c r="SH2613" s="77"/>
      <c r="SI2613" s="77"/>
      <c r="SJ2613" s="77"/>
      <c r="SK2613" s="77"/>
      <c r="SL2613" s="77"/>
      <c r="SM2613" s="77"/>
      <c r="SN2613" s="77"/>
      <c r="SO2613" s="77"/>
      <c r="SP2613" s="77"/>
      <c r="SQ2613" s="77"/>
      <c r="SR2613" s="77"/>
      <c r="SS2613" s="77"/>
      <c r="ST2613" s="77"/>
      <c r="SU2613" s="77"/>
      <c r="SV2613" s="77"/>
      <c r="SW2613" s="77"/>
      <c r="SX2613" s="77"/>
      <c r="SY2613" s="77"/>
      <c r="SZ2613" s="77"/>
      <c r="TA2613" s="77"/>
      <c r="TB2613" s="77"/>
      <c r="TC2613" s="77"/>
      <c r="TD2613" s="77"/>
      <c r="TE2613" s="77"/>
      <c r="TF2613" s="77"/>
      <c r="TG2613" s="77"/>
      <c r="TH2613" s="77"/>
      <c r="TI2613" s="77"/>
      <c r="TJ2613" s="77"/>
      <c r="TK2613" s="77"/>
      <c r="TL2613" s="77"/>
      <c r="TM2613" s="77"/>
      <c r="TN2613" s="77"/>
      <c r="TO2613" s="77"/>
      <c r="TP2613" s="77"/>
      <c r="TQ2613" s="77"/>
      <c r="TR2613" s="77"/>
      <c r="TS2613" s="77"/>
      <c r="TT2613" s="77"/>
      <c r="TU2613" s="77"/>
      <c r="TV2613" s="77"/>
      <c r="TW2613" s="77"/>
      <c r="TX2613" s="77"/>
      <c r="TY2613" s="77"/>
      <c r="TZ2613" s="77"/>
      <c r="UA2613" s="77"/>
      <c r="UB2613" s="77"/>
      <c r="UC2613" s="77"/>
      <c r="UD2613" s="77"/>
      <c r="UE2613" s="77"/>
      <c r="UF2613" s="77"/>
      <c r="UG2613" s="77"/>
      <c r="UH2613" s="77"/>
      <c r="UI2613" s="77"/>
      <c r="UJ2613" s="77"/>
      <c r="UK2613" s="77"/>
      <c r="UL2613" s="77"/>
      <c r="UM2613" s="77"/>
      <c r="UN2613" s="77"/>
      <c r="UO2613" s="77"/>
      <c r="UP2613" s="77"/>
      <c r="UQ2613" s="77"/>
      <c r="UR2613" s="77"/>
      <c r="US2613" s="77"/>
      <c r="UT2613" s="77"/>
      <c r="UU2613" s="77"/>
      <c r="UV2613" s="77"/>
      <c r="UW2613" s="77"/>
      <c r="UX2613" s="77"/>
      <c r="UY2613" s="77"/>
      <c r="UZ2613" s="77"/>
      <c r="VA2613" s="77"/>
      <c r="VB2613" s="77"/>
      <c r="VC2613" s="77"/>
      <c r="VD2613" s="77"/>
      <c r="VE2613" s="77"/>
      <c r="VF2613" s="77"/>
      <c r="VG2613" s="77"/>
      <c r="VH2613" s="77"/>
      <c r="VI2613" s="77"/>
      <c r="VJ2613" s="77"/>
      <c r="VK2613" s="77"/>
      <c r="VL2613" s="77"/>
      <c r="VM2613" s="77"/>
      <c r="VN2613" s="77"/>
      <c r="VO2613" s="77"/>
      <c r="VP2613" s="77"/>
      <c r="VQ2613" s="77"/>
      <c r="VR2613" s="77"/>
      <c r="VS2613" s="77"/>
      <c r="VT2613" s="77"/>
      <c r="VU2613" s="77"/>
      <c r="VV2613" s="77"/>
      <c r="VW2613" s="77"/>
      <c r="VX2613" s="77"/>
      <c r="VY2613" s="77"/>
      <c r="VZ2613" s="77"/>
      <c r="WA2613" s="77"/>
      <c r="WB2613" s="77"/>
      <c r="WC2613" s="77"/>
      <c r="WD2613" s="77"/>
      <c r="WE2613" s="77"/>
      <c r="WF2613" s="77"/>
      <c r="WG2613" s="77"/>
      <c r="WH2613" s="77"/>
      <c r="WI2613" s="77"/>
      <c r="WJ2613" s="77"/>
      <c r="WK2613" s="77"/>
      <c r="WL2613" s="77"/>
      <c r="WM2613" s="77"/>
      <c r="WN2613" s="77"/>
      <c r="WO2613" s="77"/>
      <c r="WP2613" s="77"/>
      <c r="WQ2613" s="77"/>
      <c r="WR2613" s="77"/>
      <c r="WS2613" s="77"/>
      <c r="WT2613" s="77"/>
      <c r="WU2613" s="77"/>
      <c r="WV2613" s="77"/>
      <c r="WW2613" s="77"/>
      <c r="WX2613" s="77"/>
      <c r="WY2613" s="77"/>
      <c r="WZ2613" s="77"/>
      <c r="XA2613" s="77"/>
      <c r="XB2613" s="77"/>
      <c r="XC2613" s="77"/>
      <c r="XD2613" s="77"/>
      <c r="XE2613" s="77"/>
      <c r="XF2613" s="77"/>
      <c r="XG2613" s="77"/>
      <c r="XH2613" s="77"/>
      <c r="XI2613" s="77"/>
      <c r="XJ2613" s="77"/>
      <c r="XK2613" s="77"/>
      <c r="XL2613" s="77"/>
      <c r="XM2613" s="77"/>
      <c r="XN2613" s="77"/>
      <c r="XO2613" s="77"/>
      <c r="XP2613" s="77"/>
      <c r="XQ2613" s="77"/>
      <c r="XR2613" s="77"/>
      <c r="XS2613" s="77"/>
      <c r="XT2613" s="77"/>
      <c r="XU2613" s="77"/>
      <c r="XV2613" s="77"/>
      <c r="XW2613" s="77"/>
      <c r="XX2613" s="77"/>
      <c r="XY2613" s="77"/>
      <c r="XZ2613" s="77"/>
      <c r="YA2613" s="77"/>
      <c r="YB2613" s="77"/>
      <c r="YC2613" s="77"/>
      <c r="YD2613" s="77"/>
      <c r="YE2613" s="77"/>
      <c r="YF2613" s="77"/>
      <c r="YG2613" s="77"/>
      <c r="YH2613" s="77"/>
      <c r="YI2613" s="77"/>
      <c r="YJ2613" s="77"/>
      <c r="YK2613" s="77"/>
      <c r="YL2613" s="77"/>
      <c r="YM2613" s="77"/>
      <c r="YN2613" s="77"/>
      <c r="YO2613" s="77"/>
      <c r="YP2613" s="77"/>
      <c r="YQ2613" s="77"/>
      <c r="YR2613" s="77"/>
      <c r="YS2613" s="77"/>
      <c r="YT2613" s="77"/>
      <c r="YU2613" s="77"/>
      <c r="YV2613" s="77"/>
      <c r="YW2613" s="77"/>
      <c r="YX2613" s="77"/>
      <c r="YY2613" s="77"/>
      <c r="YZ2613" s="77"/>
      <c r="ZA2613" s="77"/>
      <c r="ZB2613" s="77"/>
      <c r="ZC2613" s="77"/>
      <c r="ZD2613" s="77"/>
      <c r="ZE2613" s="77"/>
      <c r="ZF2613" s="77"/>
      <c r="ZG2613" s="77"/>
      <c r="ZH2613" s="77"/>
      <c r="ZI2613" s="77"/>
      <c r="ZJ2613" s="77"/>
      <c r="ZK2613" s="77"/>
      <c r="ZL2613" s="77"/>
      <c r="ZM2613" s="77"/>
      <c r="ZN2613" s="77"/>
      <c r="ZO2613" s="77"/>
      <c r="ZP2613" s="77"/>
      <c r="ZQ2613" s="77"/>
      <c r="ZR2613" s="77"/>
      <c r="ZS2613" s="77"/>
      <c r="ZT2613" s="77"/>
      <c r="ZU2613" s="77"/>
      <c r="ZV2613" s="77"/>
      <c r="ZW2613" s="77"/>
      <c r="ZX2613" s="77"/>
      <c r="ZY2613" s="77"/>
      <c r="ZZ2613" s="77"/>
      <c r="AAA2613" s="77"/>
      <c r="AAB2613" s="77"/>
      <c r="AAC2613" s="77"/>
      <c r="AAD2613" s="77"/>
      <c r="AAE2613" s="77"/>
      <c r="AAF2613" s="77"/>
      <c r="AAG2613" s="77"/>
      <c r="AAH2613" s="77"/>
      <c r="AAI2613" s="77"/>
      <c r="AAJ2613" s="77"/>
      <c r="AAK2613" s="77"/>
      <c r="AAL2613" s="77"/>
      <c r="AAM2613" s="77"/>
      <c r="AAN2613" s="77"/>
      <c r="AAO2613" s="77"/>
      <c r="AAP2613" s="77"/>
      <c r="AAQ2613" s="77"/>
      <c r="AAR2613" s="77"/>
      <c r="AAS2613" s="77"/>
      <c r="AAT2613" s="77"/>
      <c r="AAU2613" s="77"/>
      <c r="AAV2613" s="77"/>
      <c r="AAW2613" s="77"/>
      <c r="AAX2613" s="77"/>
      <c r="AAY2613" s="77"/>
      <c r="AAZ2613" s="77"/>
      <c r="ABA2613" s="77"/>
      <c r="ABB2613" s="77"/>
      <c r="ABC2613" s="77"/>
      <c r="ABD2613" s="77"/>
      <c r="ABE2613" s="77"/>
      <c r="ABF2613" s="77"/>
      <c r="ABG2613" s="77"/>
      <c r="ABH2613" s="77"/>
      <c r="ABI2613" s="77"/>
      <c r="ABJ2613" s="77"/>
      <c r="ABK2613" s="77"/>
      <c r="ABL2613" s="77"/>
      <c r="ABM2613" s="77"/>
      <c r="ABN2613" s="77"/>
      <c r="ABO2613" s="77"/>
      <c r="ABP2613" s="77"/>
      <c r="ABQ2613" s="77"/>
      <c r="ABR2613" s="77"/>
      <c r="ABS2613" s="77"/>
      <c r="ABT2613" s="77"/>
      <c r="ABU2613" s="77"/>
      <c r="ABV2613" s="77"/>
      <c r="ABW2613" s="77"/>
      <c r="ABX2613" s="77"/>
      <c r="ABY2613" s="77"/>
      <c r="ABZ2613" s="77"/>
      <c r="ACA2613" s="77"/>
      <c r="ACB2613" s="77"/>
      <c r="ACC2613" s="77"/>
      <c r="ACD2613" s="77"/>
      <c r="ACE2613" s="77"/>
      <c r="ACF2613" s="77"/>
      <c r="ACG2613" s="77"/>
      <c r="ACH2613" s="77"/>
      <c r="ACI2613" s="77"/>
      <c r="ACJ2613" s="77"/>
      <c r="ACK2613" s="77"/>
      <c r="ACL2613" s="77"/>
      <c r="ACM2613" s="77"/>
      <c r="ACN2613" s="77"/>
      <c r="ACO2613" s="77"/>
      <c r="ACP2613" s="77"/>
      <c r="ACQ2613" s="77"/>
      <c r="ACR2613" s="77"/>
      <c r="ACS2613" s="77"/>
      <c r="ACT2613" s="77"/>
      <c r="ACU2613" s="77"/>
      <c r="ACV2613" s="77"/>
      <c r="ACW2613" s="77"/>
      <c r="ACX2613" s="77"/>
      <c r="ACY2613" s="77"/>
      <c r="ACZ2613" s="77"/>
      <c r="ADA2613" s="77"/>
      <c r="ADB2613" s="77"/>
      <c r="ADC2613" s="77"/>
      <c r="ADD2613" s="77"/>
      <c r="ADE2613" s="77"/>
      <c r="ADF2613" s="77"/>
      <c r="ADG2613" s="77"/>
      <c r="ADH2613" s="77"/>
      <c r="ADI2613" s="77"/>
      <c r="ADJ2613" s="77"/>
      <c r="ADK2613" s="77"/>
      <c r="ADL2613" s="77"/>
      <c r="ADM2613" s="77"/>
      <c r="ADN2613" s="77"/>
      <c r="ADO2613" s="77"/>
      <c r="ADP2613" s="77"/>
      <c r="ADQ2613" s="77"/>
      <c r="ADR2613" s="77"/>
      <c r="ADS2613" s="77"/>
      <c r="ADT2613" s="77"/>
      <c r="ADU2613" s="77"/>
      <c r="ADV2613" s="77"/>
      <c r="ADW2613" s="77"/>
      <c r="ADX2613" s="77"/>
      <c r="ADY2613" s="77"/>
      <c r="ADZ2613" s="77"/>
      <c r="AEA2613" s="77"/>
      <c r="AEB2613" s="77"/>
      <c r="AEC2613" s="77"/>
      <c r="AED2613" s="77"/>
      <c r="AEE2613" s="77"/>
      <c r="AEF2613" s="77"/>
      <c r="AEG2613" s="77"/>
      <c r="AEH2613" s="77"/>
      <c r="AEI2613" s="77"/>
      <c r="AEJ2613" s="77"/>
      <c r="AEK2613" s="77"/>
      <c r="AEL2613" s="77"/>
      <c r="AEM2613" s="77"/>
      <c r="AEN2613" s="77"/>
      <c r="AEO2613" s="77"/>
      <c r="AEP2613" s="77"/>
      <c r="AEQ2613" s="77"/>
      <c r="AER2613" s="77"/>
      <c r="AES2613" s="77"/>
      <c r="AET2613" s="77"/>
      <c r="AEU2613" s="77"/>
      <c r="AEV2613" s="77"/>
      <c r="AEW2613" s="77"/>
      <c r="AEX2613" s="77"/>
      <c r="AEY2613" s="77"/>
      <c r="AEZ2613" s="77"/>
      <c r="AFA2613" s="77"/>
      <c r="AFB2613" s="77"/>
      <c r="AFC2613" s="77"/>
      <c r="AFD2613" s="77"/>
      <c r="AFE2613" s="77"/>
      <c r="AFF2613" s="77"/>
      <c r="AFG2613" s="77"/>
      <c r="AFH2613" s="77"/>
      <c r="AFI2613" s="77"/>
      <c r="AFJ2613" s="77"/>
      <c r="AFK2613" s="77"/>
      <c r="AFL2613" s="77"/>
      <c r="AFM2613" s="77"/>
      <c r="AFN2613" s="77"/>
      <c r="AFO2613" s="77"/>
      <c r="AFP2613" s="77"/>
      <c r="AFQ2613" s="77"/>
      <c r="AFR2613" s="77"/>
      <c r="AFS2613" s="77"/>
      <c r="AFT2613" s="77"/>
      <c r="AFU2613" s="77"/>
      <c r="AFV2613" s="77"/>
      <c r="AFW2613" s="77"/>
      <c r="AFX2613" s="77"/>
      <c r="AFY2613" s="77"/>
      <c r="AFZ2613" s="77"/>
      <c r="AGA2613" s="77"/>
      <c r="AGB2613" s="77"/>
      <c r="AGC2613" s="77"/>
      <c r="AGD2613" s="77"/>
      <c r="AGE2613" s="77"/>
      <c r="AGF2613" s="77"/>
      <c r="AGG2613" s="77"/>
      <c r="AGH2613" s="77"/>
      <c r="AGI2613" s="77"/>
      <c r="AGJ2613" s="77"/>
      <c r="AGK2613" s="77"/>
      <c r="AGL2613" s="77"/>
      <c r="AGM2613" s="77"/>
      <c r="AGN2613" s="77"/>
      <c r="AGO2613" s="77"/>
      <c r="AGP2613" s="77"/>
      <c r="AGQ2613" s="77"/>
      <c r="AGR2613" s="77"/>
      <c r="AGS2613" s="77"/>
      <c r="AGT2613" s="77"/>
      <c r="AGU2613" s="77"/>
      <c r="AGV2613" s="77"/>
      <c r="AGW2613" s="77"/>
      <c r="AGX2613" s="77"/>
      <c r="AGY2613" s="77"/>
      <c r="AGZ2613" s="77"/>
      <c r="AHA2613" s="77"/>
      <c r="AHB2613" s="77"/>
      <c r="AHC2613" s="77"/>
      <c r="AHD2613" s="77"/>
      <c r="AHE2613" s="77"/>
      <c r="AHF2613" s="77"/>
      <c r="AHG2613" s="77"/>
      <c r="AHH2613" s="77"/>
      <c r="AHI2613" s="77"/>
      <c r="AHJ2613" s="77"/>
      <c r="AHK2613" s="77"/>
      <c r="AHL2613" s="77"/>
      <c r="AHM2613" s="77"/>
      <c r="AHN2613" s="77"/>
      <c r="AHO2613" s="77"/>
      <c r="AHP2613" s="77"/>
      <c r="AHQ2613" s="77"/>
      <c r="AHR2613" s="77"/>
      <c r="AHS2613" s="77"/>
      <c r="AHT2613" s="77"/>
      <c r="AHU2613" s="77"/>
      <c r="AHV2613" s="77"/>
      <c r="AHW2613" s="77"/>
      <c r="AHX2613" s="77"/>
      <c r="AHY2613" s="77"/>
      <c r="AHZ2613" s="77"/>
      <c r="AIA2613" s="77"/>
      <c r="AIB2613" s="77"/>
      <c r="AIC2613" s="77"/>
      <c r="AID2613" s="77"/>
      <c r="AIE2613" s="77"/>
      <c r="AIF2613" s="77"/>
      <c r="AIG2613" s="77"/>
      <c r="AIH2613" s="77"/>
      <c r="AII2613" s="77"/>
      <c r="AIJ2613" s="77"/>
      <c r="AIK2613" s="77"/>
      <c r="AIL2613" s="77"/>
      <c r="AIM2613" s="77"/>
      <c r="AIN2613" s="77"/>
      <c r="AIO2613" s="77"/>
      <c r="AIP2613" s="77"/>
      <c r="AIQ2613" s="77"/>
      <c r="AIR2613" s="77"/>
      <c r="AIS2613" s="77"/>
      <c r="AIT2613" s="77"/>
      <c r="AIU2613" s="77"/>
      <c r="AIV2613" s="77"/>
      <c r="AIW2613" s="77"/>
      <c r="AIX2613" s="77"/>
      <c r="AIY2613" s="77"/>
      <c r="AIZ2613" s="77"/>
      <c r="AJA2613" s="77"/>
      <c r="AJB2613" s="77"/>
      <c r="AJC2613" s="77"/>
      <c r="AJD2613" s="77"/>
      <c r="AJE2613" s="77"/>
      <c r="AJF2613" s="77"/>
      <c r="AJG2613" s="77"/>
      <c r="AJH2613" s="77"/>
      <c r="AJI2613" s="77"/>
      <c r="AJJ2613" s="77"/>
      <c r="AJK2613" s="77"/>
      <c r="AJL2613" s="77"/>
      <c r="AJM2613" s="77"/>
      <c r="AJN2613" s="77"/>
      <c r="AJO2613" s="77"/>
      <c r="AJP2613" s="77"/>
      <c r="AJQ2613" s="77"/>
      <c r="AJR2613" s="77"/>
      <c r="AJS2613" s="77"/>
      <c r="AJT2613" s="77"/>
      <c r="AJU2613" s="77"/>
      <c r="AJV2613" s="77"/>
      <c r="AJW2613" s="77"/>
      <c r="AJX2613" s="77"/>
      <c r="AJY2613" s="77"/>
      <c r="AJZ2613" s="77"/>
      <c r="AKA2613" s="77"/>
      <c r="AKB2613" s="77"/>
      <c r="AKC2613" s="77"/>
      <c r="AKD2613" s="77"/>
      <c r="AKE2613" s="77"/>
      <c r="AKF2613" s="77"/>
      <c r="AKG2613" s="77"/>
      <c r="AKH2613" s="77"/>
      <c r="AKI2613" s="77"/>
      <c r="AKJ2613" s="77"/>
      <c r="AKK2613" s="77"/>
      <c r="AKL2613" s="77"/>
      <c r="AKM2613" s="77"/>
      <c r="AKN2613" s="77"/>
      <c r="AKO2613" s="77"/>
      <c r="AKP2613" s="77"/>
      <c r="AKQ2613" s="77"/>
      <c r="AKR2613" s="77"/>
      <c r="AKS2613" s="77"/>
      <c r="AKT2613" s="77"/>
      <c r="AKU2613" s="77"/>
      <c r="AKV2613" s="77"/>
      <c r="AKW2613" s="77"/>
      <c r="AKX2613" s="77"/>
      <c r="AKY2613" s="77"/>
      <c r="AKZ2613" s="77"/>
      <c r="ALA2613" s="77"/>
      <c r="ALB2613" s="77"/>
      <c r="ALC2613" s="77"/>
      <c r="ALD2613" s="77"/>
      <c r="ALE2613" s="77"/>
      <c r="ALF2613" s="77"/>
      <c r="ALG2613" s="77"/>
      <c r="ALH2613" s="77"/>
      <c r="ALI2613" s="77"/>
      <c r="ALJ2613" s="77"/>
      <c r="ALK2613" s="77"/>
      <c r="ALL2613" s="77"/>
      <c r="ALM2613" s="77"/>
      <c r="ALN2613" s="77"/>
      <c r="ALO2613" s="77"/>
      <c r="ALP2613" s="77"/>
      <c r="ALQ2613" s="77"/>
      <c r="ALR2613" s="77"/>
      <c r="ALS2613" s="77"/>
      <c r="ALT2613" s="77"/>
      <c r="ALU2613" s="77"/>
      <c r="ALV2613" s="77"/>
      <c r="ALW2613" s="77"/>
      <c r="ALX2613" s="77"/>
      <c r="ALY2613" s="77"/>
      <c r="ALZ2613" s="77"/>
      <c r="AMA2613" s="77"/>
      <c r="AMB2613" s="77"/>
      <c r="AMC2613" s="77"/>
      <c r="AMD2613" s="77"/>
      <c r="AME2613" s="77"/>
      <c r="AMF2613" s="77"/>
      <c r="AMG2613" s="77"/>
      <c r="AMH2613" s="77"/>
      <c r="AMI2613" s="77"/>
    </row>
    <row r="2614" customFormat="false" ht="12.75" hidden="false" customHeight="false" outlineLevel="0" collapsed="false">
      <c r="A2614" s="1" t="s">
        <v>2832</v>
      </c>
      <c r="B2614" s="1" t="s">
        <v>2252</v>
      </c>
      <c r="C2614" s="27" t="s">
        <v>2837</v>
      </c>
      <c r="D2614" s="27" t="s">
        <v>26</v>
      </c>
      <c r="E2614" s="46"/>
      <c r="F2614" s="47"/>
      <c r="G2614" s="48"/>
      <c r="H2614" s="48" t="s">
        <v>61</v>
      </c>
      <c r="I2614" s="47" t="n">
        <v>0.46</v>
      </c>
      <c r="J2614" s="51" t="s">
        <v>112</v>
      </c>
    </row>
    <row r="2615" customFormat="false" ht="12.75" hidden="false" customHeight="false" outlineLevel="0" collapsed="false">
      <c r="A2615" s="1" t="s">
        <v>2832</v>
      </c>
      <c r="B2615" s="1" t="s">
        <v>2252</v>
      </c>
      <c r="C2615" s="27" t="s">
        <v>2838</v>
      </c>
      <c r="D2615" s="27" t="s">
        <v>79</v>
      </c>
      <c r="E2615" s="46"/>
      <c r="F2615" s="47"/>
      <c r="G2615" s="48"/>
      <c r="H2615" s="48" t="s">
        <v>61</v>
      </c>
      <c r="I2615" s="47" t="n">
        <v>1.59</v>
      </c>
      <c r="J2615" s="51" t="s">
        <v>112</v>
      </c>
    </row>
    <row r="2616" customFormat="false" ht="12.75" hidden="false" customHeight="false" outlineLevel="0" collapsed="false">
      <c r="A2616" s="77" t="s">
        <v>2832</v>
      </c>
      <c r="B2616" s="77" t="s">
        <v>2252</v>
      </c>
      <c r="C2616" s="85" t="s">
        <v>2839</v>
      </c>
      <c r="D2616" s="85" t="s">
        <v>88</v>
      </c>
      <c r="E2616" s="91" t="n">
        <v>2.1</v>
      </c>
      <c r="F2616" s="92" t="n">
        <v>0.78</v>
      </c>
      <c r="G2616" s="96" t="s">
        <v>2050</v>
      </c>
      <c r="H2616" s="96" t="s">
        <v>61</v>
      </c>
      <c r="I2616" s="92" t="n">
        <v>1.56</v>
      </c>
      <c r="J2616" s="101" t="s">
        <v>112</v>
      </c>
      <c r="K2616" s="77"/>
      <c r="L2616" s="77"/>
      <c r="M2616" s="77"/>
      <c r="N2616" s="77"/>
      <c r="O2616" s="77"/>
      <c r="P2616" s="77"/>
      <c r="Q2616" s="77"/>
      <c r="R2616" s="77"/>
      <c r="S2616" s="77"/>
      <c r="T2616" s="77"/>
      <c r="U2616" s="77"/>
      <c r="V2616" s="77"/>
      <c r="W2616" s="77"/>
      <c r="X2616" s="77"/>
      <c r="Y2616" s="77"/>
      <c r="Z2616" s="77"/>
      <c r="AA2616" s="77"/>
      <c r="AB2616" s="77"/>
      <c r="AC2616" s="77"/>
      <c r="AD2616" s="77"/>
      <c r="AE2616" s="77"/>
      <c r="AF2616" s="77"/>
      <c r="AG2616" s="77"/>
      <c r="AH2616" s="77"/>
      <c r="AI2616" s="77"/>
      <c r="AJ2616" s="77"/>
      <c r="AK2616" s="77"/>
      <c r="AL2616" s="77"/>
      <c r="AM2616" s="77"/>
      <c r="AN2616" s="77"/>
      <c r="AO2616" s="77"/>
      <c r="AP2616" s="77"/>
      <c r="AQ2616" s="77"/>
      <c r="AR2616" s="77"/>
      <c r="AS2616" s="77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77"/>
      <c r="BE2616" s="77"/>
      <c r="BF2616" s="77"/>
      <c r="BG2616" s="77"/>
      <c r="BH2616" s="77"/>
      <c r="BI2616" s="77"/>
      <c r="BJ2616" s="77"/>
      <c r="BK2616" s="77"/>
      <c r="BL2616" s="77"/>
      <c r="BM2616" s="77"/>
      <c r="BN2616" s="77"/>
      <c r="BO2616" s="77"/>
      <c r="BP2616" s="77"/>
      <c r="BQ2616" s="77"/>
      <c r="BR2616" s="77"/>
      <c r="BS2616" s="77"/>
      <c r="BT2616" s="77"/>
      <c r="BU2616" s="77"/>
      <c r="BV2616" s="77"/>
      <c r="BW2616" s="77"/>
      <c r="BX2616" s="77"/>
      <c r="BY2616" s="77"/>
      <c r="BZ2616" s="77"/>
      <c r="CA2616" s="77"/>
      <c r="CB2616" s="77"/>
      <c r="CC2616" s="77"/>
      <c r="CD2616" s="77"/>
      <c r="CE2616" s="77"/>
      <c r="CF2616" s="77"/>
      <c r="CG2616" s="77"/>
      <c r="CH2616" s="77"/>
      <c r="CI2616" s="77"/>
      <c r="CJ2616" s="77"/>
      <c r="CK2616" s="77"/>
      <c r="CL2616" s="77"/>
      <c r="CM2616" s="77"/>
      <c r="CN2616" s="77"/>
      <c r="CO2616" s="77"/>
      <c r="CP2616" s="77"/>
      <c r="CQ2616" s="77"/>
      <c r="CR2616" s="77"/>
      <c r="CS2616" s="77"/>
      <c r="CT2616" s="77"/>
      <c r="CU2616" s="77"/>
      <c r="CV2616" s="77"/>
      <c r="CW2616" s="77"/>
      <c r="CX2616" s="77"/>
      <c r="CY2616" s="77"/>
      <c r="CZ2616" s="77"/>
      <c r="DA2616" s="77"/>
      <c r="DB2616" s="77"/>
      <c r="DC2616" s="77"/>
      <c r="DD2616" s="77"/>
      <c r="DE2616" s="77"/>
      <c r="DF2616" s="77"/>
      <c r="DG2616" s="77"/>
      <c r="DH2616" s="77"/>
      <c r="DI2616" s="77"/>
      <c r="DJ2616" s="77"/>
      <c r="DK2616" s="77"/>
      <c r="DL2616" s="77"/>
      <c r="DM2616" s="77"/>
      <c r="DN2616" s="77"/>
      <c r="DO2616" s="77"/>
      <c r="DP2616" s="77"/>
      <c r="DQ2616" s="77"/>
      <c r="DR2616" s="77"/>
      <c r="DS2616" s="77"/>
      <c r="DT2616" s="77"/>
      <c r="DU2616" s="77"/>
      <c r="DV2616" s="77"/>
      <c r="DW2616" s="77"/>
      <c r="DX2616" s="77"/>
      <c r="DY2616" s="77"/>
      <c r="DZ2616" s="77"/>
      <c r="EA2616" s="77"/>
      <c r="EB2616" s="77"/>
      <c r="EC2616" s="77"/>
      <c r="ED2616" s="77"/>
      <c r="EE2616" s="77"/>
      <c r="EF2616" s="77"/>
      <c r="EG2616" s="77"/>
      <c r="EH2616" s="77"/>
      <c r="EI2616" s="77"/>
      <c r="EJ2616" s="77"/>
      <c r="EK2616" s="77"/>
      <c r="EL2616" s="77"/>
      <c r="EM2616" s="77"/>
      <c r="EN2616" s="77"/>
      <c r="EO2616" s="77"/>
      <c r="EP2616" s="77"/>
      <c r="EQ2616" s="77"/>
      <c r="ER2616" s="77"/>
      <c r="ES2616" s="77"/>
      <c r="ET2616" s="77"/>
      <c r="EU2616" s="77"/>
      <c r="EV2616" s="77"/>
      <c r="EW2616" s="77"/>
      <c r="EX2616" s="77"/>
      <c r="EY2616" s="77"/>
      <c r="EZ2616" s="77"/>
      <c r="FA2616" s="77"/>
      <c r="FB2616" s="77"/>
      <c r="FC2616" s="77"/>
      <c r="FD2616" s="77"/>
      <c r="FE2616" s="77"/>
      <c r="FF2616" s="77"/>
      <c r="FG2616" s="77"/>
      <c r="FH2616" s="77"/>
      <c r="FI2616" s="77"/>
      <c r="FJ2616" s="77"/>
      <c r="FK2616" s="77"/>
      <c r="FL2616" s="77"/>
      <c r="FM2616" s="77"/>
      <c r="FN2616" s="77"/>
      <c r="FO2616" s="77"/>
      <c r="FP2616" s="77"/>
      <c r="FQ2616" s="77"/>
      <c r="FR2616" s="77"/>
      <c r="FS2616" s="77"/>
      <c r="FT2616" s="77"/>
      <c r="FU2616" s="77"/>
      <c r="FV2616" s="77"/>
      <c r="FW2616" s="77"/>
      <c r="FX2616" s="77"/>
      <c r="FY2616" s="77"/>
      <c r="FZ2616" s="77"/>
      <c r="GA2616" s="77"/>
      <c r="GB2616" s="77"/>
      <c r="GC2616" s="77"/>
      <c r="GD2616" s="77"/>
      <c r="GE2616" s="77"/>
      <c r="GF2616" s="77"/>
      <c r="GG2616" s="77"/>
      <c r="GH2616" s="77"/>
      <c r="GI2616" s="77"/>
      <c r="GJ2616" s="77"/>
      <c r="GK2616" s="77"/>
      <c r="GL2616" s="77"/>
      <c r="GM2616" s="77"/>
      <c r="GN2616" s="77"/>
      <c r="GO2616" s="77"/>
      <c r="GP2616" s="77"/>
      <c r="GQ2616" s="77"/>
      <c r="GR2616" s="77"/>
      <c r="GS2616" s="77"/>
      <c r="GT2616" s="77"/>
      <c r="GU2616" s="77"/>
      <c r="GV2616" s="77"/>
      <c r="GW2616" s="77"/>
      <c r="GX2616" s="77"/>
      <c r="GY2616" s="77"/>
      <c r="GZ2616" s="77"/>
      <c r="HA2616" s="77"/>
      <c r="HB2616" s="77"/>
      <c r="HC2616" s="77"/>
      <c r="HD2616" s="77"/>
      <c r="HE2616" s="77"/>
      <c r="HF2616" s="77"/>
      <c r="HG2616" s="77"/>
      <c r="HH2616" s="77"/>
      <c r="HI2616" s="77"/>
      <c r="HJ2616" s="77"/>
      <c r="HK2616" s="77"/>
      <c r="HL2616" s="77"/>
      <c r="HM2616" s="77"/>
      <c r="HN2616" s="77"/>
      <c r="HO2616" s="77"/>
      <c r="HP2616" s="77"/>
      <c r="HQ2616" s="77"/>
      <c r="HR2616" s="77"/>
      <c r="HS2616" s="77"/>
      <c r="HT2616" s="77"/>
      <c r="HU2616" s="77"/>
      <c r="HV2616" s="77"/>
      <c r="HW2616" s="77"/>
      <c r="HX2616" s="77"/>
      <c r="HY2616" s="77"/>
      <c r="HZ2616" s="77"/>
      <c r="IA2616" s="77"/>
      <c r="IB2616" s="77"/>
      <c r="IC2616" s="77"/>
      <c r="ID2616" s="77"/>
      <c r="IE2616" s="77"/>
      <c r="IF2616" s="77"/>
      <c r="IG2616" s="77"/>
      <c r="IH2616" s="77"/>
      <c r="II2616" s="77"/>
      <c r="IJ2616" s="77"/>
      <c r="IK2616" s="77"/>
      <c r="IL2616" s="77"/>
      <c r="IM2616" s="77"/>
      <c r="IN2616" s="77"/>
      <c r="IO2616" s="77"/>
      <c r="IP2616" s="77"/>
      <c r="IQ2616" s="77"/>
      <c r="IR2616" s="77"/>
      <c r="IS2616" s="77"/>
      <c r="IT2616" s="77"/>
      <c r="IU2616" s="77"/>
      <c r="IV2616" s="77"/>
      <c r="IW2616" s="77"/>
      <c r="IX2616" s="77"/>
      <c r="IY2616" s="77"/>
      <c r="IZ2616" s="77"/>
      <c r="JA2616" s="77"/>
      <c r="JB2616" s="77"/>
      <c r="JC2616" s="77"/>
      <c r="JD2616" s="77"/>
      <c r="JE2616" s="77"/>
      <c r="JF2616" s="77"/>
      <c r="JG2616" s="77"/>
      <c r="JH2616" s="77"/>
      <c r="JI2616" s="77"/>
      <c r="JJ2616" s="77"/>
      <c r="JK2616" s="77"/>
      <c r="JL2616" s="77"/>
      <c r="JM2616" s="77"/>
      <c r="JN2616" s="77"/>
      <c r="JO2616" s="77"/>
      <c r="JP2616" s="77"/>
      <c r="JQ2616" s="77"/>
      <c r="JR2616" s="77"/>
      <c r="JS2616" s="77"/>
      <c r="JT2616" s="77"/>
      <c r="JU2616" s="77"/>
      <c r="JV2616" s="77"/>
      <c r="JW2616" s="77"/>
      <c r="JX2616" s="77"/>
      <c r="JY2616" s="77"/>
      <c r="JZ2616" s="77"/>
      <c r="KA2616" s="77"/>
      <c r="KB2616" s="77"/>
      <c r="KC2616" s="77"/>
      <c r="KD2616" s="77"/>
      <c r="KE2616" s="77"/>
      <c r="KF2616" s="77"/>
      <c r="KG2616" s="77"/>
      <c r="KH2616" s="77"/>
      <c r="KI2616" s="77"/>
      <c r="KJ2616" s="77"/>
      <c r="KK2616" s="77"/>
      <c r="KL2616" s="77"/>
      <c r="KM2616" s="77"/>
      <c r="KN2616" s="77"/>
      <c r="KO2616" s="77"/>
      <c r="KP2616" s="77"/>
      <c r="KQ2616" s="77"/>
      <c r="KR2616" s="77"/>
      <c r="KS2616" s="77"/>
      <c r="KT2616" s="77"/>
      <c r="KU2616" s="77"/>
      <c r="KV2616" s="77"/>
      <c r="KW2616" s="77"/>
      <c r="KX2616" s="77"/>
      <c r="KY2616" s="77"/>
      <c r="KZ2616" s="77"/>
      <c r="LA2616" s="77"/>
      <c r="LB2616" s="77"/>
      <c r="LC2616" s="77"/>
      <c r="LD2616" s="77"/>
      <c r="LE2616" s="77"/>
      <c r="LF2616" s="77"/>
      <c r="LG2616" s="77"/>
      <c r="LH2616" s="77"/>
      <c r="LI2616" s="77"/>
      <c r="LJ2616" s="77"/>
      <c r="LK2616" s="77"/>
      <c r="LL2616" s="77"/>
      <c r="LM2616" s="77"/>
      <c r="LN2616" s="77"/>
      <c r="LO2616" s="77"/>
      <c r="LP2616" s="77"/>
      <c r="LQ2616" s="77"/>
      <c r="LR2616" s="77"/>
      <c r="LS2616" s="77"/>
      <c r="LT2616" s="77"/>
      <c r="LU2616" s="77"/>
      <c r="LV2616" s="77"/>
      <c r="LW2616" s="77"/>
      <c r="LX2616" s="77"/>
      <c r="LY2616" s="77"/>
      <c r="LZ2616" s="77"/>
      <c r="MA2616" s="77"/>
      <c r="MB2616" s="77"/>
      <c r="MC2616" s="77"/>
      <c r="MD2616" s="77"/>
      <c r="ME2616" s="77"/>
      <c r="MF2616" s="77"/>
      <c r="MG2616" s="77"/>
      <c r="MH2616" s="77"/>
      <c r="MI2616" s="77"/>
      <c r="MJ2616" s="77"/>
      <c r="MK2616" s="77"/>
      <c r="ML2616" s="77"/>
      <c r="MM2616" s="77"/>
      <c r="MN2616" s="77"/>
      <c r="MO2616" s="77"/>
      <c r="MP2616" s="77"/>
      <c r="MQ2616" s="77"/>
      <c r="MR2616" s="77"/>
      <c r="MS2616" s="77"/>
      <c r="MT2616" s="77"/>
      <c r="MU2616" s="77"/>
      <c r="MV2616" s="77"/>
      <c r="MW2616" s="77"/>
      <c r="MX2616" s="77"/>
      <c r="MY2616" s="77"/>
      <c r="MZ2616" s="77"/>
      <c r="NA2616" s="77"/>
      <c r="NB2616" s="77"/>
      <c r="NC2616" s="77"/>
      <c r="ND2616" s="77"/>
      <c r="NE2616" s="77"/>
      <c r="NF2616" s="77"/>
      <c r="NG2616" s="77"/>
      <c r="NH2616" s="77"/>
      <c r="NI2616" s="77"/>
      <c r="NJ2616" s="77"/>
      <c r="NK2616" s="77"/>
      <c r="NL2616" s="77"/>
      <c r="NM2616" s="77"/>
      <c r="NN2616" s="77"/>
      <c r="NO2616" s="77"/>
      <c r="NP2616" s="77"/>
      <c r="NQ2616" s="77"/>
      <c r="NR2616" s="77"/>
      <c r="NS2616" s="77"/>
      <c r="NT2616" s="77"/>
      <c r="NU2616" s="77"/>
      <c r="NV2616" s="77"/>
      <c r="NW2616" s="77"/>
      <c r="NX2616" s="77"/>
      <c r="NY2616" s="77"/>
      <c r="NZ2616" s="77"/>
      <c r="OA2616" s="77"/>
      <c r="OB2616" s="77"/>
      <c r="OC2616" s="77"/>
      <c r="OD2616" s="77"/>
      <c r="OE2616" s="77"/>
      <c r="OF2616" s="77"/>
      <c r="OG2616" s="77"/>
      <c r="OH2616" s="77"/>
      <c r="OI2616" s="77"/>
      <c r="OJ2616" s="77"/>
      <c r="OK2616" s="77"/>
      <c r="OL2616" s="77"/>
      <c r="OM2616" s="77"/>
      <c r="ON2616" s="77"/>
      <c r="OO2616" s="77"/>
      <c r="OP2616" s="77"/>
      <c r="OQ2616" s="77"/>
      <c r="OR2616" s="77"/>
      <c r="OS2616" s="77"/>
      <c r="OT2616" s="77"/>
      <c r="OU2616" s="77"/>
      <c r="OV2616" s="77"/>
      <c r="OW2616" s="77"/>
      <c r="OX2616" s="77"/>
      <c r="OY2616" s="77"/>
      <c r="OZ2616" s="77"/>
      <c r="PA2616" s="77"/>
      <c r="PB2616" s="77"/>
      <c r="PC2616" s="77"/>
      <c r="PD2616" s="77"/>
      <c r="PE2616" s="77"/>
      <c r="PF2616" s="77"/>
      <c r="PG2616" s="77"/>
      <c r="PH2616" s="77"/>
      <c r="PI2616" s="77"/>
      <c r="PJ2616" s="77"/>
      <c r="PK2616" s="77"/>
      <c r="PL2616" s="77"/>
      <c r="PM2616" s="77"/>
      <c r="PN2616" s="77"/>
      <c r="PO2616" s="77"/>
      <c r="PP2616" s="77"/>
      <c r="PQ2616" s="77"/>
      <c r="PR2616" s="77"/>
      <c r="PS2616" s="77"/>
      <c r="PT2616" s="77"/>
      <c r="PU2616" s="77"/>
      <c r="PV2616" s="77"/>
      <c r="PW2616" s="77"/>
      <c r="PX2616" s="77"/>
      <c r="PY2616" s="77"/>
      <c r="PZ2616" s="77"/>
      <c r="QA2616" s="77"/>
      <c r="QB2616" s="77"/>
      <c r="QC2616" s="77"/>
      <c r="QD2616" s="77"/>
      <c r="QE2616" s="77"/>
      <c r="QF2616" s="77"/>
      <c r="QG2616" s="77"/>
      <c r="QH2616" s="77"/>
      <c r="QI2616" s="77"/>
      <c r="QJ2616" s="77"/>
      <c r="QK2616" s="77"/>
      <c r="QL2616" s="77"/>
      <c r="QM2616" s="77"/>
      <c r="QN2616" s="77"/>
      <c r="QO2616" s="77"/>
      <c r="QP2616" s="77"/>
      <c r="QQ2616" s="77"/>
      <c r="QR2616" s="77"/>
      <c r="QS2616" s="77"/>
      <c r="QT2616" s="77"/>
      <c r="QU2616" s="77"/>
      <c r="QV2616" s="77"/>
      <c r="QW2616" s="77"/>
      <c r="QX2616" s="77"/>
      <c r="QY2616" s="77"/>
      <c r="QZ2616" s="77"/>
      <c r="RA2616" s="77"/>
      <c r="RB2616" s="77"/>
      <c r="RC2616" s="77"/>
      <c r="RD2616" s="77"/>
      <c r="RE2616" s="77"/>
      <c r="RF2616" s="77"/>
      <c r="RG2616" s="77"/>
      <c r="RH2616" s="77"/>
      <c r="RI2616" s="77"/>
      <c r="RJ2616" s="77"/>
      <c r="RK2616" s="77"/>
      <c r="RL2616" s="77"/>
      <c r="RM2616" s="77"/>
      <c r="RN2616" s="77"/>
      <c r="RO2616" s="77"/>
      <c r="RP2616" s="77"/>
      <c r="RQ2616" s="77"/>
      <c r="RR2616" s="77"/>
      <c r="RS2616" s="77"/>
      <c r="RT2616" s="77"/>
      <c r="RU2616" s="77"/>
      <c r="RV2616" s="77"/>
      <c r="RW2616" s="77"/>
      <c r="RX2616" s="77"/>
      <c r="RY2616" s="77"/>
      <c r="RZ2616" s="77"/>
      <c r="SA2616" s="77"/>
      <c r="SB2616" s="77"/>
      <c r="SC2616" s="77"/>
      <c r="SD2616" s="77"/>
      <c r="SE2616" s="77"/>
      <c r="SF2616" s="77"/>
      <c r="SG2616" s="77"/>
      <c r="SH2616" s="77"/>
      <c r="SI2616" s="77"/>
      <c r="SJ2616" s="77"/>
      <c r="SK2616" s="77"/>
      <c r="SL2616" s="77"/>
      <c r="SM2616" s="77"/>
      <c r="SN2616" s="77"/>
      <c r="SO2616" s="77"/>
      <c r="SP2616" s="77"/>
      <c r="SQ2616" s="77"/>
      <c r="SR2616" s="77"/>
      <c r="SS2616" s="77"/>
      <c r="ST2616" s="77"/>
      <c r="SU2616" s="77"/>
      <c r="SV2616" s="77"/>
      <c r="SW2616" s="77"/>
      <c r="SX2616" s="77"/>
      <c r="SY2616" s="77"/>
      <c r="SZ2616" s="77"/>
      <c r="TA2616" s="77"/>
      <c r="TB2616" s="77"/>
      <c r="TC2616" s="77"/>
      <c r="TD2616" s="77"/>
      <c r="TE2616" s="77"/>
      <c r="TF2616" s="77"/>
      <c r="TG2616" s="77"/>
      <c r="TH2616" s="77"/>
      <c r="TI2616" s="77"/>
      <c r="TJ2616" s="77"/>
      <c r="TK2616" s="77"/>
      <c r="TL2616" s="77"/>
      <c r="TM2616" s="77"/>
      <c r="TN2616" s="77"/>
      <c r="TO2616" s="77"/>
      <c r="TP2616" s="77"/>
      <c r="TQ2616" s="77"/>
      <c r="TR2616" s="77"/>
      <c r="TS2616" s="77"/>
      <c r="TT2616" s="77"/>
      <c r="TU2616" s="77"/>
      <c r="TV2616" s="77"/>
      <c r="TW2616" s="77"/>
      <c r="TX2616" s="77"/>
      <c r="TY2616" s="77"/>
      <c r="TZ2616" s="77"/>
      <c r="UA2616" s="77"/>
      <c r="UB2616" s="77"/>
      <c r="UC2616" s="77"/>
      <c r="UD2616" s="77"/>
      <c r="UE2616" s="77"/>
      <c r="UF2616" s="77"/>
      <c r="UG2616" s="77"/>
      <c r="UH2616" s="77"/>
      <c r="UI2616" s="77"/>
      <c r="UJ2616" s="77"/>
      <c r="UK2616" s="77"/>
      <c r="UL2616" s="77"/>
      <c r="UM2616" s="77"/>
      <c r="UN2616" s="77"/>
      <c r="UO2616" s="77"/>
      <c r="UP2616" s="77"/>
      <c r="UQ2616" s="77"/>
      <c r="UR2616" s="77"/>
      <c r="US2616" s="77"/>
      <c r="UT2616" s="77"/>
      <c r="UU2616" s="77"/>
      <c r="UV2616" s="77"/>
      <c r="UW2616" s="77"/>
      <c r="UX2616" s="77"/>
      <c r="UY2616" s="77"/>
      <c r="UZ2616" s="77"/>
      <c r="VA2616" s="77"/>
      <c r="VB2616" s="77"/>
      <c r="VC2616" s="77"/>
      <c r="VD2616" s="77"/>
      <c r="VE2616" s="77"/>
      <c r="VF2616" s="77"/>
      <c r="VG2616" s="77"/>
      <c r="VH2616" s="77"/>
      <c r="VI2616" s="77"/>
      <c r="VJ2616" s="77"/>
      <c r="VK2616" s="77"/>
      <c r="VL2616" s="77"/>
      <c r="VM2616" s="77"/>
      <c r="VN2616" s="77"/>
      <c r="VO2616" s="77"/>
      <c r="VP2616" s="77"/>
      <c r="VQ2616" s="77"/>
      <c r="VR2616" s="77"/>
      <c r="VS2616" s="77"/>
      <c r="VT2616" s="77"/>
      <c r="VU2616" s="77"/>
      <c r="VV2616" s="77"/>
      <c r="VW2616" s="77"/>
      <c r="VX2616" s="77"/>
      <c r="VY2616" s="77"/>
      <c r="VZ2616" s="77"/>
      <c r="WA2616" s="77"/>
      <c r="WB2616" s="77"/>
      <c r="WC2616" s="77"/>
      <c r="WD2616" s="77"/>
      <c r="WE2616" s="77"/>
      <c r="WF2616" s="77"/>
      <c r="WG2616" s="77"/>
      <c r="WH2616" s="77"/>
      <c r="WI2616" s="77"/>
      <c r="WJ2616" s="77"/>
      <c r="WK2616" s="77"/>
      <c r="WL2616" s="77"/>
      <c r="WM2616" s="77"/>
      <c r="WN2616" s="77"/>
      <c r="WO2616" s="77"/>
      <c r="WP2616" s="77"/>
      <c r="WQ2616" s="77"/>
      <c r="WR2616" s="77"/>
      <c r="WS2616" s="77"/>
      <c r="WT2616" s="77"/>
      <c r="WU2616" s="77"/>
      <c r="WV2616" s="77"/>
      <c r="WW2616" s="77"/>
      <c r="WX2616" s="77"/>
      <c r="WY2616" s="77"/>
      <c r="WZ2616" s="77"/>
      <c r="XA2616" s="77"/>
      <c r="XB2616" s="77"/>
      <c r="XC2616" s="77"/>
      <c r="XD2616" s="77"/>
      <c r="XE2616" s="77"/>
      <c r="XF2616" s="77"/>
      <c r="XG2616" s="77"/>
      <c r="XH2616" s="77"/>
      <c r="XI2616" s="77"/>
      <c r="XJ2616" s="77"/>
      <c r="XK2616" s="77"/>
      <c r="XL2616" s="77"/>
      <c r="XM2616" s="77"/>
      <c r="XN2616" s="77"/>
      <c r="XO2616" s="77"/>
      <c r="XP2616" s="77"/>
      <c r="XQ2616" s="77"/>
      <c r="XR2616" s="77"/>
      <c r="XS2616" s="77"/>
      <c r="XT2616" s="77"/>
      <c r="XU2616" s="77"/>
      <c r="XV2616" s="77"/>
      <c r="XW2616" s="77"/>
      <c r="XX2616" s="77"/>
      <c r="XY2616" s="77"/>
      <c r="XZ2616" s="77"/>
      <c r="YA2616" s="77"/>
      <c r="YB2616" s="77"/>
      <c r="YC2616" s="77"/>
      <c r="YD2616" s="77"/>
      <c r="YE2616" s="77"/>
      <c r="YF2616" s="77"/>
      <c r="YG2616" s="77"/>
      <c r="YH2616" s="77"/>
      <c r="YI2616" s="77"/>
      <c r="YJ2616" s="77"/>
      <c r="YK2616" s="77"/>
      <c r="YL2616" s="77"/>
      <c r="YM2616" s="77"/>
      <c r="YN2616" s="77"/>
      <c r="YO2616" s="77"/>
      <c r="YP2616" s="77"/>
      <c r="YQ2616" s="77"/>
      <c r="YR2616" s="77"/>
      <c r="YS2616" s="77"/>
      <c r="YT2616" s="77"/>
      <c r="YU2616" s="77"/>
      <c r="YV2616" s="77"/>
      <c r="YW2616" s="77"/>
      <c r="YX2616" s="77"/>
      <c r="YY2616" s="77"/>
      <c r="YZ2616" s="77"/>
      <c r="ZA2616" s="77"/>
      <c r="ZB2616" s="77"/>
      <c r="ZC2616" s="77"/>
      <c r="ZD2616" s="77"/>
      <c r="ZE2616" s="77"/>
      <c r="ZF2616" s="77"/>
      <c r="ZG2616" s="77"/>
      <c r="ZH2616" s="77"/>
      <c r="ZI2616" s="77"/>
      <c r="ZJ2616" s="77"/>
      <c r="ZK2616" s="77"/>
      <c r="ZL2616" s="77"/>
      <c r="ZM2616" s="77"/>
      <c r="ZN2616" s="77"/>
      <c r="ZO2616" s="77"/>
      <c r="ZP2616" s="77"/>
      <c r="ZQ2616" s="77"/>
      <c r="ZR2616" s="77"/>
      <c r="ZS2616" s="77"/>
      <c r="ZT2616" s="77"/>
      <c r="ZU2616" s="77"/>
      <c r="ZV2616" s="77"/>
      <c r="ZW2616" s="77"/>
      <c r="ZX2616" s="77"/>
      <c r="ZY2616" s="77"/>
      <c r="ZZ2616" s="77"/>
      <c r="AAA2616" s="77"/>
      <c r="AAB2616" s="77"/>
      <c r="AAC2616" s="77"/>
      <c r="AAD2616" s="77"/>
      <c r="AAE2616" s="77"/>
      <c r="AAF2616" s="77"/>
      <c r="AAG2616" s="77"/>
      <c r="AAH2616" s="77"/>
      <c r="AAI2616" s="77"/>
      <c r="AAJ2616" s="77"/>
      <c r="AAK2616" s="77"/>
      <c r="AAL2616" s="77"/>
      <c r="AAM2616" s="77"/>
      <c r="AAN2616" s="77"/>
      <c r="AAO2616" s="77"/>
      <c r="AAP2616" s="77"/>
      <c r="AAQ2616" s="77"/>
      <c r="AAR2616" s="77"/>
      <c r="AAS2616" s="77"/>
      <c r="AAT2616" s="77"/>
      <c r="AAU2616" s="77"/>
      <c r="AAV2616" s="77"/>
      <c r="AAW2616" s="77"/>
      <c r="AAX2616" s="77"/>
      <c r="AAY2616" s="77"/>
      <c r="AAZ2616" s="77"/>
      <c r="ABA2616" s="77"/>
      <c r="ABB2616" s="77"/>
      <c r="ABC2616" s="77"/>
      <c r="ABD2616" s="77"/>
      <c r="ABE2616" s="77"/>
      <c r="ABF2616" s="77"/>
      <c r="ABG2616" s="77"/>
      <c r="ABH2616" s="77"/>
      <c r="ABI2616" s="77"/>
      <c r="ABJ2616" s="77"/>
      <c r="ABK2616" s="77"/>
      <c r="ABL2616" s="77"/>
      <c r="ABM2616" s="77"/>
      <c r="ABN2616" s="77"/>
      <c r="ABO2616" s="77"/>
      <c r="ABP2616" s="77"/>
      <c r="ABQ2616" s="77"/>
      <c r="ABR2616" s="77"/>
      <c r="ABS2616" s="77"/>
      <c r="ABT2616" s="77"/>
      <c r="ABU2616" s="77"/>
      <c r="ABV2616" s="77"/>
      <c r="ABW2616" s="77"/>
      <c r="ABX2616" s="77"/>
      <c r="ABY2616" s="77"/>
      <c r="ABZ2616" s="77"/>
      <c r="ACA2616" s="77"/>
      <c r="ACB2616" s="77"/>
      <c r="ACC2616" s="77"/>
      <c r="ACD2616" s="77"/>
      <c r="ACE2616" s="77"/>
      <c r="ACF2616" s="77"/>
      <c r="ACG2616" s="77"/>
      <c r="ACH2616" s="77"/>
      <c r="ACI2616" s="77"/>
      <c r="ACJ2616" s="77"/>
      <c r="ACK2616" s="77"/>
      <c r="ACL2616" s="77"/>
      <c r="ACM2616" s="77"/>
      <c r="ACN2616" s="77"/>
      <c r="ACO2616" s="77"/>
      <c r="ACP2616" s="77"/>
      <c r="ACQ2616" s="77"/>
      <c r="ACR2616" s="77"/>
      <c r="ACS2616" s="77"/>
      <c r="ACT2616" s="77"/>
      <c r="ACU2616" s="77"/>
      <c r="ACV2616" s="77"/>
      <c r="ACW2616" s="77"/>
      <c r="ACX2616" s="77"/>
      <c r="ACY2616" s="77"/>
      <c r="ACZ2616" s="77"/>
      <c r="ADA2616" s="77"/>
      <c r="ADB2616" s="77"/>
      <c r="ADC2616" s="77"/>
      <c r="ADD2616" s="77"/>
      <c r="ADE2616" s="77"/>
      <c r="ADF2616" s="77"/>
      <c r="ADG2616" s="77"/>
      <c r="ADH2616" s="77"/>
      <c r="ADI2616" s="77"/>
      <c r="ADJ2616" s="77"/>
      <c r="ADK2616" s="77"/>
      <c r="ADL2616" s="77"/>
      <c r="ADM2616" s="77"/>
      <c r="ADN2616" s="77"/>
      <c r="ADO2616" s="77"/>
      <c r="ADP2616" s="77"/>
      <c r="ADQ2616" s="77"/>
      <c r="ADR2616" s="77"/>
      <c r="ADS2616" s="77"/>
      <c r="ADT2616" s="77"/>
      <c r="ADU2616" s="77"/>
      <c r="ADV2616" s="77"/>
      <c r="ADW2616" s="77"/>
      <c r="ADX2616" s="77"/>
      <c r="ADY2616" s="77"/>
      <c r="ADZ2616" s="77"/>
      <c r="AEA2616" s="77"/>
      <c r="AEB2616" s="77"/>
      <c r="AEC2616" s="77"/>
      <c r="AED2616" s="77"/>
      <c r="AEE2616" s="77"/>
      <c r="AEF2616" s="77"/>
      <c r="AEG2616" s="77"/>
      <c r="AEH2616" s="77"/>
      <c r="AEI2616" s="77"/>
      <c r="AEJ2616" s="77"/>
      <c r="AEK2616" s="77"/>
      <c r="AEL2616" s="77"/>
      <c r="AEM2616" s="77"/>
      <c r="AEN2616" s="77"/>
      <c r="AEO2616" s="77"/>
      <c r="AEP2616" s="77"/>
      <c r="AEQ2616" s="77"/>
      <c r="AER2616" s="77"/>
      <c r="AES2616" s="77"/>
      <c r="AET2616" s="77"/>
      <c r="AEU2616" s="77"/>
      <c r="AEV2616" s="77"/>
      <c r="AEW2616" s="77"/>
      <c r="AEX2616" s="77"/>
      <c r="AEY2616" s="77"/>
      <c r="AEZ2616" s="77"/>
      <c r="AFA2616" s="77"/>
      <c r="AFB2616" s="77"/>
      <c r="AFC2616" s="77"/>
      <c r="AFD2616" s="77"/>
      <c r="AFE2616" s="77"/>
      <c r="AFF2616" s="77"/>
      <c r="AFG2616" s="77"/>
      <c r="AFH2616" s="77"/>
      <c r="AFI2616" s="77"/>
      <c r="AFJ2616" s="77"/>
      <c r="AFK2616" s="77"/>
      <c r="AFL2616" s="77"/>
      <c r="AFM2616" s="77"/>
      <c r="AFN2616" s="77"/>
      <c r="AFO2616" s="77"/>
      <c r="AFP2616" s="77"/>
      <c r="AFQ2616" s="77"/>
      <c r="AFR2616" s="77"/>
      <c r="AFS2616" s="77"/>
      <c r="AFT2616" s="77"/>
      <c r="AFU2616" s="77"/>
      <c r="AFV2616" s="77"/>
      <c r="AFW2616" s="77"/>
      <c r="AFX2616" s="77"/>
      <c r="AFY2616" s="77"/>
      <c r="AFZ2616" s="77"/>
      <c r="AGA2616" s="77"/>
      <c r="AGB2616" s="77"/>
      <c r="AGC2616" s="77"/>
      <c r="AGD2616" s="77"/>
      <c r="AGE2616" s="77"/>
      <c r="AGF2616" s="77"/>
      <c r="AGG2616" s="77"/>
      <c r="AGH2616" s="77"/>
      <c r="AGI2616" s="77"/>
      <c r="AGJ2616" s="77"/>
      <c r="AGK2616" s="77"/>
      <c r="AGL2616" s="77"/>
      <c r="AGM2616" s="77"/>
      <c r="AGN2616" s="77"/>
      <c r="AGO2616" s="77"/>
      <c r="AGP2616" s="77"/>
      <c r="AGQ2616" s="77"/>
      <c r="AGR2616" s="77"/>
      <c r="AGS2616" s="77"/>
      <c r="AGT2616" s="77"/>
      <c r="AGU2616" s="77"/>
      <c r="AGV2616" s="77"/>
      <c r="AGW2616" s="77"/>
      <c r="AGX2616" s="77"/>
      <c r="AGY2616" s="77"/>
      <c r="AGZ2616" s="77"/>
      <c r="AHA2616" s="77"/>
      <c r="AHB2616" s="77"/>
      <c r="AHC2616" s="77"/>
      <c r="AHD2616" s="77"/>
      <c r="AHE2616" s="77"/>
      <c r="AHF2616" s="77"/>
      <c r="AHG2616" s="77"/>
      <c r="AHH2616" s="77"/>
      <c r="AHI2616" s="77"/>
      <c r="AHJ2616" s="77"/>
      <c r="AHK2616" s="77"/>
      <c r="AHL2616" s="77"/>
      <c r="AHM2616" s="77"/>
      <c r="AHN2616" s="77"/>
      <c r="AHO2616" s="77"/>
      <c r="AHP2616" s="77"/>
      <c r="AHQ2616" s="77"/>
      <c r="AHR2616" s="77"/>
      <c r="AHS2616" s="77"/>
      <c r="AHT2616" s="77"/>
      <c r="AHU2616" s="77"/>
      <c r="AHV2616" s="77"/>
      <c r="AHW2616" s="77"/>
      <c r="AHX2616" s="77"/>
      <c r="AHY2616" s="77"/>
      <c r="AHZ2616" s="77"/>
      <c r="AIA2616" s="77"/>
      <c r="AIB2616" s="77"/>
      <c r="AIC2616" s="77"/>
      <c r="AID2616" s="77"/>
      <c r="AIE2616" s="77"/>
      <c r="AIF2616" s="77"/>
      <c r="AIG2616" s="77"/>
      <c r="AIH2616" s="77"/>
      <c r="AII2616" s="77"/>
      <c r="AIJ2616" s="77"/>
      <c r="AIK2616" s="77"/>
      <c r="AIL2616" s="77"/>
      <c r="AIM2616" s="77"/>
      <c r="AIN2616" s="77"/>
      <c r="AIO2616" s="77"/>
      <c r="AIP2616" s="77"/>
      <c r="AIQ2616" s="77"/>
      <c r="AIR2616" s="77"/>
      <c r="AIS2616" s="77"/>
      <c r="AIT2616" s="77"/>
      <c r="AIU2616" s="77"/>
      <c r="AIV2616" s="77"/>
      <c r="AIW2616" s="77"/>
      <c r="AIX2616" s="77"/>
      <c r="AIY2616" s="77"/>
      <c r="AIZ2616" s="77"/>
      <c r="AJA2616" s="77"/>
      <c r="AJB2616" s="77"/>
      <c r="AJC2616" s="77"/>
      <c r="AJD2616" s="77"/>
      <c r="AJE2616" s="77"/>
      <c r="AJF2616" s="77"/>
      <c r="AJG2616" s="77"/>
      <c r="AJH2616" s="77"/>
      <c r="AJI2616" s="77"/>
      <c r="AJJ2616" s="77"/>
      <c r="AJK2616" s="77"/>
      <c r="AJL2616" s="77"/>
      <c r="AJM2616" s="77"/>
      <c r="AJN2616" s="77"/>
      <c r="AJO2616" s="77"/>
      <c r="AJP2616" s="77"/>
      <c r="AJQ2616" s="77"/>
      <c r="AJR2616" s="77"/>
      <c r="AJS2616" s="77"/>
      <c r="AJT2616" s="77"/>
      <c r="AJU2616" s="77"/>
      <c r="AJV2616" s="77"/>
      <c r="AJW2616" s="77"/>
      <c r="AJX2616" s="77"/>
      <c r="AJY2616" s="77"/>
      <c r="AJZ2616" s="77"/>
      <c r="AKA2616" s="77"/>
      <c r="AKB2616" s="77"/>
      <c r="AKC2616" s="77"/>
      <c r="AKD2616" s="77"/>
      <c r="AKE2616" s="77"/>
      <c r="AKF2616" s="77"/>
      <c r="AKG2616" s="77"/>
      <c r="AKH2616" s="77"/>
      <c r="AKI2616" s="77"/>
      <c r="AKJ2616" s="77"/>
      <c r="AKK2616" s="77"/>
      <c r="AKL2616" s="77"/>
      <c r="AKM2616" s="77"/>
      <c r="AKN2616" s="77"/>
      <c r="AKO2616" s="77"/>
      <c r="AKP2616" s="77"/>
      <c r="AKQ2616" s="77"/>
      <c r="AKR2616" s="77"/>
      <c r="AKS2616" s="77"/>
      <c r="AKT2616" s="77"/>
      <c r="AKU2616" s="77"/>
      <c r="AKV2616" s="77"/>
      <c r="AKW2616" s="77"/>
      <c r="AKX2616" s="77"/>
      <c r="AKY2616" s="77"/>
      <c r="AKZ2616" s="77"/>
      <c r="ALA2616" s="77"/>
      <c r="ALB2616" s="77"/>
      <c r="ALC2616" s="77"/>
      <c r="ALD2616" s="77"/>
      <c r="ALE2616" s="77"/>
      <c r="ALF2616" s="77"/>
      <c r="ALG2616" s="77"/>
      <c r="ALH2616" s="77"/>
      <c r="ALI2616" s="77"/>
      <c r="ALJ2616" s="77"/>
      <c r="ALK2616" s="77"/>
      <c r="ALL2616" s="77"/>
      <c r="ALM2616" s="77"/>
      <c r="ALN2616" s="77"/>
      <c r="ALO2616" s="77"/>
      <c r="ALP2616" s="77"/>
      <c r="ALQ2616" s="77"/>
      <c r="ALR2616" s="77"/>
      <c r="ALS2616" s="77"/>
      <c r="ALT2616" s="77"/>
      <c r="ALU2616" s="77"/>
      <c r="ALV2616" s="77"/>
      <c r="ALW2616" s="77"/>
      <c r="ALX2616" s="77"/>
      <c r="ALY2616" s="77"/>
      <c r="ALZ2616" s="77"/>
      <c r="AMA2616" s="77"/>
      <c r="AMB2616" s="77"/>
      <c r="AMC2616" s="77"/>
      <c r="AMD2616" s="77"/>
      <c r="AME2616" s="77"/>
      <c r="AMF2616" s="77"/>
      <c r="AMG2616" s="77"/>
      <c r="AMH2616" s="77"/>
      <c r="AMI2616" s="77"/>
    </row>
    <row r="2617" customFormat="false" ht="12.75" hidden="false" customHeight="false" outlineLevel="0" collapsed="false">
      <c r="A2617" s="1" t="s">
        <v>2832</v>
      </c>
      <c r="B2617" s="1" t="s">
        <v>2252</v>
      </c>
      <c r="C2617" s="70" t="s">
        <v>2840</v>
      </c>
      <c r="D2617" s="70" t="s">
        <v>13</v>
      </c>
      <c r="E2617" s="72" t="n">
        <v>2</v>
      </c>
      <c r="F2617" s="73" t="n">
        <v>7</v>
      </c>
      <c r="G2617" s="74" t="s">
        <v>2050</v>
      </c>
      <c r="I2617" s="3"/>
    </row>
    <row r="2618" customFormat="false" ht="12.75" hidden="false" customHeight="false" outlineLevel="0" collapsed="false">
      <c r="A2618" s="1" t="s">
        <v>2832</v>
      </c>
      <c r="B2618" s="1" t="s">
        <v>2252</v>
      </c>
      <c r="C2618" s="70" t="s">
        <v>2841</v>
      </c>
      <c r="D2618" s="70" t="s">
        <v>13</v>
      </c>
      <c r="E2618" s="72" t="n">
        <v>2</v>
      </c>
      <c r="F2618" s="73" t="n">
        <v>0.62</v>
      </c>
      <c r="G2618" s="74" t="s">
        <v>2050</v>
      </c>
      <c r="I2618" s="3"/>
    </row>
    <row r="2619" customFormat="false" ht="12.75" hidden="false" customHeight="false" outlineLevel="0" collapsed="false">
      <c r="A2619" s="1" t="s">
        <v>2832</v>
      </c>
      <c r="B2619" s="1" t="s">
        <v>2252</v>
      </c>
      <c r="C2619" s="70" t="s">
        <v>2842</v>
      </c>
      <c r="D2619" s="70" t="s">
        <v>13</v>
      </c>
      <c r="E2619" s="72" t="n">
        <v>2</v>
      </c>
      <c r="F2619" s="73" t="n">
        <v>1.5</v>
      </c>
      <c r="G2619" s="74" t="s">
        <v>2050</v>
      </c>
      <c r="I2619" s="3"/>
    </row>
    <row r="2620" customFormat="false" ht="12.75" hidden="false" customHeight="false" outlineLevel="0" collapsed="false">
      <c r="A2620" s="1" t="s">
        <v>2832</v>
      </c>
      <c r="B2620" s="1" t="s">
        <v>2252</v>
      </c>
      <c r="C2620" s="70" t="s">
        <v>2843</v>
      </c>
      <c r="D2620" s="70" t="s">
        <v>13</v>
      </c>
      <c r="E2620" s="72" t="n">
        <v>2</v>
      </c>
      <c r="F2620" s="73" t="n">
        <v>1.25</v>
      </c>
      <c r="G2620" s="74" t="s">
        <v>2050</v>
      </c>
      <c r="I2620" s="3"/>
    </row>
    <row r="2621" customFormat="false" ht="12.75" hidden="false" customHeight="false" outlineLevel="0" collapsed="false">
      <c r="A2621" s="1" t="s">
        <v>2832</v>
      </c>
      <c r="B2621" s="1" t="s">
        <v>2252</v>
      </c>
      <c r="C2621" s="70" t="s">
        <v>2844</v>
      </c>
      <c r="D2621" s="70" t="s">
        <v>13</v>
      </c>
      <c r="E2621" s="72" t="n">
        <v>2.1</v>
      </c>
      <c r="F2621" s="73" t="n">
        <v>4.8</v>
      </c>
      <c r="G2621" s="74" t="s">
        <v>2050</v>
      </c>
      <c r="I2621" s="3"/>
    </row>
    <row r="2622" customFormat="false" ht="12.75" hidden="false" customHeight="false" outlineLevel="0" collapsed="false">
      <c r="A2622" s="1" t="s">
        <v>2832</v>
      </c>
      <c r="B2622" s="1" t="s">
        <v>2252</v>
      </c>
      <c r="C2622" s="70" t="s">
        <v>2845</v>
      </c>
      <c r="D2622" s="70" t="s">
        <v>49</v>
      </c>
      <c r="E2622" s="72" t="n">
        <v>2.2</v>
      </c>
      <c r="F2622" s="73" t="n">
        <v>0.95</v>
      </c>
      <c r="G2622" s="74" t="s">
        <v>2050</v>
      </c>
      <c r="I2622" s="3"/>
    </row>
    <row r="2623" customFormat="false" ht="12.75" hidden="false" customHeight="false" outlineLevel="0" collapsed="false">
      <c r="A2623" s="1" t="s">
        <v>2832</v>
      </c>
      <c r="B2623" s="1" t="s">
        <v>2252</v>
      </c>
      <c r="C2623" s="70" t="s">
        <v>2846</v>
      </c>
      <c r="D2623" s="70" t="s">
        <v>70</v>
      </c>
      <c r="E2623" s="72" t="n">
        <v>2.3</v>
      </c>
      <c r="F2623" s="73" t="n">
        <v>0.95</v>
      </c>
      <c r="G2623" s="74" t="s">
        <v>2050</v>
      </c>
      <c r="I2623" s="3"/>
    </row>
    <row r="2624" customFormat="false" ht="12.75" hidden="false" customHeight="false" outlineLevel="0" collapsed="false">
      <c r="A2624" s="1" t="s">
        <v>2847</v>
      </c>
      <c r="B2624" s="1" t="s">
        <v>2252</v>
      </c>
      <c r="C2624" s="70" t="s">
        <v>2848</v>
      </c>
      <c r="D2624" s="70" t="s">
        <v>13</v>
      </c>
      <c r="E2624" s="72" t="n">
        <v>2.3</v>
      </c>
      <c r="F2624" s="73" t="n">
        <v>1</v>
      </c>
      <c r="G2624" s="74" t="s">
        <v>2050</v>
      </c>
      <c r="I2624" s="3"/>
    </row>
    <row r="2625" customFormat="false" ht="12.75" hidden="false" customHeight="false" outlineLevel="0" collapsed="false">
      <c r="A2625" s="1" t="s">
        <v>2847</v>
      </c>
      <c r="B2625" s="1" t="s">
        <v>2252</v>
      </c>
      <c r="C2625" s="27" t="s">
        <v>2849</v>
      </c>
      <c r="D2625" s="27" t="s">
        <v>79</v>
      </c>
      <c r="E2625" s="46"/>
      <c r="F2625" s="47"/>
      <c r="G2625" s="48"/>
      <c r="H2625" s="48" t="s">
        <v>61</v>
      </c>
      <c r="I2625" s="47" t="n">
        <v>1.59</v>
      </c>
      <c r="J2625" s="51" t="s">
        <v>2769</v>
      </c>
    </row>
    <row r="2626" customFormat="false" ht="12.75" hidden="false" customHeight="false" outlineLevel="0" collapsed="false">
      <c r="A2626" s="1" t="s">
        <v>2847</v>
      </c>
      <c r="B2626" s="1" t="s">
        <v>2252</v>
      </c>
      <c r="C2626" s="27" t="s">
        <v>2850</v>
      </c>
      <c r="D2626" s="27" t="s">
        <v>88</v>
      </c>
      <c r="E2626" s="46"/>
      <c r="F2626" s="47"/>
      <c r="G2626" s="48"/>
      <c r="H2626" s="48" t="s">
        <v>61</v>
      </c>
      <c r="I2626" s="47" t="n">
        <v>2.45</v>
      </c>
      <c r="J2626" s="51" t="s">
        <v>2769</v>
      </c>
    </row>
    <row r="2627" customFormat="false" ht="12.75" hidden="false" customHeight="false" outlineLevel="0" collapsed="false">
      <c r="A2627" s="1" t="s">
        <v>2847</v>
      </c>
      <c r="B2627" s="1" t="s">
        <v>2252</v>
      </c>
      <c r="C2627" s="27" t="s">
        <v>2851</v>
      </c>
      <c r="D2627" s="27" t="s">
        <v>20</v>
      </c>
      <c r="E2627" s="46"/>
      <c r="F2627" s="47"/>
      <c r="G2627" s="48"/>
      <c r="H2627" s="48" t="s">
        <v>61</v>
      </c>
      <c r="I2627" s="47" t="n">
        <v>1.56</v>
      </c>
      <c r="J2627" s="51" t="s">
        <v>2769</v>
      </c>
    </row>
    <row r="2628" customFormat="false" ht="12.75" hidden="false" customHeight="false" outlineLevel="0" collapsed="false">
      <c r="A2628" s="1" t="s">
        <v>2847</v>
      </c>
      <c r="B2628" s="1" t="s">
        <v>2252</v>
      </c>
      <c r="C2628" s="27" t="s">
        <v>2852</v>
      </c>
      <c r="D2628" s="27" t="s">
        <v>2202</v>
      </c>
      <c r="E2628" s="46"/>
      <c r="F2628" s="47"/>
      <c r="G2628" s="48"/>
      <c r="H2628" s="48" t="s">
        <v>61</v>
      </c>
      <c r="I2628" s="47" t="n">
        <v>1.79</v>
      </c>
      <c r="J2628" s="51" t="s">
        <v>2769</v>
      </c>
    </row>
    <row r="2629" customFormat="false" ht="12.75" hidden="false" customHeight="false" outlineLevel="0" collapsed="false">
      <c r="A2629" s="1" t="s">
        <v>2847</v>
      </c>
      <c r="B2629" s="1" t="s">
        <v>2252</v>
      </c>
      <c r="C2629" s="27" t="s">
        <v>2853</v>
      </c>
      <c r="D2629" s="27" t="s">
        <v>49</v>
      </c>
      <c r="E2629" s="46"/>
      <c r="F2629" s="47"/>
      <c r="G2629" s="48"/>
      <c r="H2629" s="48" t="s">
        <v>61</v>
      </c>
      <c r="I2629" s="47" t="n">
        <v>1.56</v>
      </c>
      <c r="J2629" s="51" t="s">
        <v>2769</v>
      </c>
    </row>
    <row r="2630" customFormat="false" ht="12.75" hidden="false" customHeight="false" outlineLevel="0" collapsed="false">
      <c r="A2630" s="1" t="s">
        <v>2847</v>
      </c>
      <c r="B2630" s="1" t="s">
        <v>2252</v>
      </c>
      <c r="C2630" s="27" t="s">
        <v>2854</v>
      </c>
      <c r="D2630" s="27" t="s">
        <v>13</v>
      </c>
      <c r="E2630" s="46"/>
      <c r="F2630" s="47"/>
      <c r="G2630" s="48"/>
      <c r="H2630" s="48" t="s">
        <v>61</v>
      </c>
      <c r="I2630" s="47" t="n">
        <v>5.19</v>
      </c>
      <c r="J2630" s="51" t="s">
        <v>2769</v>
      </c>
    </row>
    <row r="2631" customFormat="false" ht="12.75" hidden="false" customHeight="false" outlineLevel="0" collapsed="false">
      <c r="A2631" s="1" t="s">
        <v>2847</v>
      </c>
      <c r="B2631" s="1" t="s">
        <v>2252</v>
      </c>
      <c r="C2631" s="27" t="s">
        <v>2855</v>
      </c>
      <c r="D2631" s="27" t="s">
        <v>13</v>
      </c>
      <c r="E2631" s="46"/>
      <c r="F2631" s="47"/>
      <c r="G2631" s="48"/>
      <c r="H2631" s="48" t="s">
        <v>61</v>
      </c>
      <c r="I2631" s="47" t="n">
        <v>6.65</v>
      </c>
      <c r="J2631" s="51" t="s">
        <v>2769</v>
      </c>
    </row>
    <row r="2632" customFormat="false" ht="12.75" hidden="false" customHeight="false" outlineLevel="0" collapsed="false">
      <c r="A2632" s="1" t="s">
        <v>2847</v>
      </c>
      <c r="B2632" s="1" t="s">
        <v>2252</v>
      </c>
      <c r="C2632" s="27" t="s">
        <v>2856</v>
      </c>
      <c r="D2632" s="27" t="s">
        <v>13</v>
      </c>
      <c r="E2632" s="46"/>
      <c r="F2632" s="47"/>
      <c r="G2632" s="48"/>
      <c r="H2632" s="48" t="s">
        <v>61</v>
      </c>
      <c r="I2632" s="47" t="n">
        <v>17.79</v>
      </c>
      <c r="J2632" s="51" t="s">
        <v>2769</v>
      </c>
    </row>
    <row r="2633" customFormat="false" ht="12.75" hidden="false" customHeight="false" outlineLevel="0" collapsed="false">
      <c r="A2633" s="1" t="s">
        <v>2847</v>
      </c>
      <c r="B2633" s="1" t="s">
        <v>2252</v>
      </c>
      <c r="C2633" s="27" t="s">
        <v>2857</v>
      </c>
      <c r="D2633" s="27" t="s">
        <v>193</v>
      </c>
      <c r="E2633" s="46"/>
      <c r="F2633" s="47"/>
      <c r="G2633" s="48"/>
      <c r="H2633" s="48" t="s">
        <v>61</v>
      </c>
      <c r="I2633" s="47" t="n">
        <v>1.56</v>
      </c>
      <c r="J2633" s="51" t="s">
        <v>2769</v>
      </c>
    </row>
    <row r="2634" customFormat="false" ht="12.75" hidden="false" customHeight="false" outlineLevel="0" collapsed="false">
      <c r="A2634" s="1" t="s">
        <v>2847</v>
      </c>
      <c r="B2634" s="1" t="s">
        <v>2252</v>
      </c>
      <c r="C2634" s="27" t="s">
        <v>2858</v>
      </c>
      <c r="D2634" s="27" t="s">
        <v>13</v>
      </c>
      <c r="E2634" s="46"/>
      <c r="F2634" s="47"/>
      <c r="G2634" s="48"/>
      <c r="H2634" s="48" t="s">
        <v>61</v>
      </c>
      <c r="I2634" s="47" t="n">
        <v>7.75</v>
      </c>
      <c r="J2634" s="51" t="s">
        <v>2769</v>
      </c>
    </row>
    <row r="2635" customFormat="false" ht="12.75" hidden="false" customHeight="false" outlineLevel="0" collapsed="false">
      <c r="A2635" s="1" t="s">
        <v>2847</v>
      </c>
      <c r="B2635" s="1" t="s">
        <v>2252</v>
      </c>
      <c r="C2635" s="27" t="s">
        <v>2859</v>
      </c>
      <c r="D2635" s="27" t="s">
        <v>13</v>
      </c>
      <c r="E2635" s="46"/>
      <c r="F2635" s="47"/>
      <c r="G2635" s="48"/>
      <c r="H2635" s="48" t="s">
        <v>61</v>
      </c>
      <c r="I2635" s="47" t="n">
        <v>14.95</v>
      </c>
      <c r="J2635" s="51" t="s">
        <v>2769</v>
      </c>
    </row>
    <row r="2636" customFormat="false" ht="12.75" hidden="false" customHeight="false" outlineLevel="0" collapsed="false">
      <c r="A2636" s="1" t="s">
        <v>2847</v>
      </c>
      <c r="B2636" s="1" t="s">
        <v>2252</v>
      </c>
      <c r="C2636" s="27" t="s">
        <v>2860</v>
      </c>
      <c r="D2636" s="27" t="s">
        <v>13</v>
      </c>
      <c r="E2636" s="46"/>
      <c r="F2636" s="47"/>
      <c r="G2636" s="48"/>
      <c r="H2636" s="48" t="s">
        <v>168</v>
      </c>
      <c r="I2636" s="47" t="n">
        <v>25.52</v>
      </c>
      <c r="J2636" s="51" t="s">
        <v>2769</v>
      </c>
    </row>
    <row r="2637" customFormat="false" ht="12.75" hidden="false" customHeight="false" outlineLevel="0" collapsed="false">
      <c r="A2637" s="1" t="s">
        <v>2847</v>
      </c>
      <c r="B2637" s="1" t="s">
        <v>2252</v>
      </c>
      <c r="C2637" s="27" t="s">
        <v>2861</v>
      </c>
      <c r="D2637" s="27" t="s">
        <v>13</v>
      </c>
      <c r="E2637" s="46"/>
      <c r="F2637" s="47"/>
      <c r="G2637" s="48"/>
      <c r="H2637" s="48" t="s">
        <v>168</v>
      </c>
      <c r="I2637" s="47" t="n">
        <v>12.99</v>
      </c>
      <c r="J2637" s="51" t="s">
        <v>2769</v>
      </c>
    </row>
    <row r="2638" customFormat="false" ht="12.75" hidden="false" customHeight="false" outlineLevel="0" collapsed="false">
      <c r="A2638" s="1" t="s">
        <v>2832</v>
      </c>
      <c r="B2638" s="1" t="s">
        <v>2252</v>
      </c>
      <c r="C2638" s="27" t="s">
        <v>2862</v>
      </c>
      <c r="D2638" s="27" t="s">
        <v>13</v>
      </c>
      <c r="E2638" s="46"/>
      <c r="F2638" s="47"/>
      <c r="G2638" s="48"/>
      <c r="H2638" s="48" t="s">
        <v>61</v>
      </c>
      <c r="I2638" s="47" t="n">
        <v>2.47</v>
      </c>
      <c r="J2638" s="51" t="s">
        <v>2769</v>
      </c>
    </row>
    <row r="2639" customFormat="false" ht="12.75" hidden="false" customHeight="false" outlineLevel="0" collapsed="false">
      <c r="A2639" s="1" t="s">
        <v>2832</v>
      </c>
      <c r="B2639" s="1" t="s">
        <v>2252</v>
      </c>
      <c r="C2639" s="27" t="s">
        <v>2863</v>
      </c>
      <c r="D2639" s="27" t="s">
        <v>13</v>
      </c>
      <c r="E2639" s="46"/>
      <c r="F2639" s="47"/>
      <c r="G2639" s="48"/>
      <c r="H2639" s="48" t="s">
        <v>61</v>
      </c>
      <c r="I2639" s="47" t="n">
        <v>3.19</v>
      </c>
      <c r="J2639" s="51" t="s">
        <v>2769</v>
      </c>
    </row>
    <row r="2640" customFormat="false" ht="12.75" hidden="false" customHeight="false" outlineLevel="0" collapsed="false">
      <c r="A2640" s="1" t="s">
        <v>2832</v>
      </c>
      <c r="B2640" s="1" t="s">
        <v>2252</v>
      </c>
      <c r="C2640" s="27" t="s">
        <v>2864</v>
      </c>
      <c r="D2640" s="27" t="s">
        <v>13</v>
      </c>
      <c r="E2640" s="46"/>
      <c r="F2640" s="47"/>
      <c r="G2640" s="48"/>
      <c r="H2640" s="48" t="s">
        <v>61</v>
      </c>
      <c r="I2640" s="47" t="n">
        <v>6.95</v>
      </c>
      <c r="J2640" s="51" t="s">
        <v>2769</v>
      </c>
    </row>
    <row r="2641" customFormat="false" ht="12.75" hidden="false" customHeight="false" outlineLevel="0" collapsed="false">
      <c r="A2641" s="1" t="s">
        <v>2832</v>
      </c>
      <c r="B2641" s="1" t="s">
        <v>2252</v>
      </c>
      <c r="C2641" s="27" t="s">
        <v>2865</v>
      </c>
      <c r="D2641" s="27" t="s">
        <v>70</v>
      </c>
      <c r="E2641" s="46"/>
      <c r="F2641" s="47"/>
      <c r="G2641" s="48"/>
      <c r="H2641" s="48" t="s">
        <v>61</v>
      </c>
      <c r="I2641" s="47" t="n">
        <v>0.38</v>
      </c>
      <c r="J2641" s="51" t="s">
        <v>2769</v>
      </c>
    </row>
    <row r="2642" customFormat="false" ht="12.75" hidden="false" customHeight="false" outlineLevel="0" collapsed="false">
      <c r="A2642" s="1" t="s">
        <v>2832</v>
      </c>
      <c r="B2642" s="1" t="s">
        <v>2252</v>
      </c>
      <c r="C2642" s="27" t="s">
        <v>2866</v>
      </c>
      <c r="D2642" s="27" t="s">
        <v>13</v>
      </c>
      <c r="E2642" s="46"/>
      <c r="F2642" s="47"/>
      <c r="G2642" s="48"/>
      <c r="H2642" s="48" t="s">
        <v>61</v>
      </c>
      <c r="I2642" s="47" t="n">
        <v>14.95</v>
      </c>
      <c r="J2642" s="51" t="s">
        <v>2769</v>
      </c>
    </row>
    <row r="2643" customFormat="false" ht="12.75" hidden="false" customHeight="false" outlineLevel="0" collapsed="false">
      <c r="A2643" s="1" t="s">
        <v>2832</v>
      </c>
      <c r="B2643" s="1" t="s">
        <v>2252</v>
      </c>
      <c r="C2643" s="27" t="s">
        <v>2867</v>
      </c>
      <c r="D2643" s="27" t="s">
        <v>26</v>
      </c>
      <c r="E2643" s="46"/>
      <c r="F2643" s="47"/>
      <c r="G2643" s="48"/>
      <c r="H2643" s="48" t="s">
        <v>61</v>
      </c>
      <c r="I2643" s="47" t="n">
        <v>0.38</v>
      </c>
      <c r="J2643" s="51" t="s">
        <v>2769</v>
      </c>
    </row>
    <row r="2644" customFormat="false" ht="12.75" hidden="false" customHeight="false" outlineLevel="0" collapsed="false">
      <c r="A2644" s="1" t="s">
        <v>2832</v>
      </c>
      <c r="B2644" s="1" t="s">
        <v>2252</v>
      </c>
      <c r="C2644" s="27" t="s">
        <v>2868</v>
      </c>
      <c r="D2644" s="27" t="s">
        <v>24</v>
      </c>
      <c r="E2644" s="46"/>
      <c r="F2644" s="47"/>
      <c r="G2644" s="48"/>
      <c r="H2644" s="48" t="s">
        <v>61</v>
      </c>
      <c r="I2644" s="47" t="n">
        <v>0.38</v>
      </c>
      <c r="J2644" s="51" t="s">
        <v>2769</v>
      </c>
    </row>
    <row r="2645" customFormat="false" ht="12.75" hidden="false" customHeight="false" outlineLevel="0" collapsed="false">
      <c r="A2645" s="1" t="s">
        <v>2832</v>
      </c>
      <c r="B2645" s="1" t="s">
        <v>2252</v>
      </c>
      <c r="C2645" s="27" t="s">
        <v>2869</v>
      </c>
      <c r="D2645" s="27" t="s">
        <v>13</v>
      </c>
      <c r="E2645" s="46"/>
      <c r="F2645" s="47"/>
      <c r="G2645" s="48"/>
      <c r="H2645" s="48" t="s">
        <v>168</v>
      </c>
      <c r="I2645" s="47" t="n">
        <v>1.48</v>
      </c>
      <c r="J2645" s="51" t="s">
        <v>2769</v>
      </c>
    </row>
    <row r="2646" customFormat="false" ht="12.75" hidden="false" customHeight="false" outlineLevel="0" collapsed="false">
      <c r="A2646" s="1" t="s">
        <v>2832</v>
      </c>
      <c r="B2646" s="1" t="s">
        <v>2252</v>
      </c>
      <c r="C2646" s="27" t="s">
        <v>2870</v>
      </c>
      <c r="D2646" s="27" t="s">
        <v>13</v>
      </c>
      <c r="E2646" s="46"/>
      <c r="F2646" s="47"/>
      <c r="G2646" s="48"/>
      <c r="H2646" s="48" t="s">
        <v>168</v>
      </c>
      <c r="I2646" s="47" t="n">
        <v>3.95</v>
      </c>
      <c r="J2646" s="51" t="s">
        <v>2769</v>
      </c>
    </row>
    <row r="2648" customFormat="false" ht="18" hidden="false" customHeight="false" outlineLevel="0" collapsed="false">
      <c r="C2648" s="15" t="s">
        <v>2871</v>
      </c>
      <c r="D2648" s="45" t="s">
        <v>1</v>
      </c>
      <c r="H2648" s="3"/>
    </row>
    <row r="2649" customFormat="false" ht="17.35" hidden="false" customHeight="false" outlineLevel="0" collapsed="false">
      <c r="C2649" s="15" t="s">
        <v>2872</v>
      </c>
      <c r="D2649" s="45" t="s">
        <v>1</v>
      </c>
      <c r="H2649" s="3"/>
      <c r="BM2649" s="0"/>
      <c r="BN2649" s="0"/>
      <c r="BO2649" s="0"/>
      <c r="BP2649" s="0"/>
      <c r="BQ2649" s="0"/>
      <c r="BR2649" s="0"/>
      <c r="BS2649" s="0"/>
      <c r="BT2649" s="0"/>
      <c r="BU2649" s="0"/>
      <c r="BV2649" s="0"/>
      <c r="BW2649" s="0"/>
      <c r="BX2649" s="0"/>
      <c r="BY2649" s="0"/>
      <c r="BZ2649" s="0"/>
      <c r="CA2649" s="0"/>
      <c r="CB2649" s="0"/>
      <c r="CC2649" s="0"/>
      <c r="CD2649" s="0"/>
      <c r="CE2649" s="0"/>
      <c r="CF2649" s="0"/>
      <c r="CG2649" s="0"/>
      <c r="CH2649" s="0"/>
      <c r="CI2649" s="0"/>
      <c r="CJ2649" s="0"/>
      <c r="CK2649" s="0"/>
      <c r="CL2649" s="0"/>
      <c r="CM2649" s="0"/>
      <c r="CN2649" s="0"/>
      <c r="CO2649" s="0"/>
      <c r="CP2649" s="0"/>
      <c r="CQ2649" s="0"/>
      <c r="CR2649" s="0"/>
      <c r="CS2649" s="0"/>
      <c r="CT2649" s="0"/>
      <c r="CU2649" s="0"/>
      <c r="CV2649" s="0"/>
      <c r="CW2649" s="0"/>
      <c r="CX2649" s="0"/>
      <c r="CY2649" s="0"/>
      <c r="CZ2649" s="0"/>
      <c r="DA2649" s="0"/>
      <c r="DB2649" s="0"/>
      <c r="DC2649" s="0"/>
      <c r="DD2649" s="0"/>
      <c r="DE2649" s="0"/>
      <c r="DF2649" s="0"/>
      <c r="DG2649" s="0"/>
      <c r="DH2649" s="0"/>
      <c r="DI2649" s="0"/>
      <c r="DJ2649" s="0"/>
      <c r="DK2649" s="0"/>
      <c r="DL2649" s="0"/>
      <c r="DM2649" s="0"/>
      <c r="DN2649" s="0"/>
      <c r="DO2649" s="0"/>
      <c r="DP2649" s="0"/>
      <c r="DQ2649" s="0"/>
      <c r="DR2649" s="0"/>
      <c r="DS2649" s="0"/>
      <c r="DT2649" s="0"/>
      <c r="DU2649" s="0"/>
      <c r="DV2649" s="0"/>
      <c r="DW2649" s="0"/>
      <c r="DX2649" s="0"/>
      <c r="DY2649" s="0"/>
      <c r="DZ2649" s="0"/>
      <c r="EA2649" s="0"/>
      <c r="EB2649" s="0"/>
      <c r="EC2649" s="0"/>
      <c r="ED2649" s="0"/>
      <c r="EE2649" s="0"/>
      <c r="EF2649" s="0"/>
      <c r="EG2649" s="0"/>
      <c r="EH2649" s="0"/>
      <c r="EI2649" s="0"/>
      <c r="EJ2649" s="0"/>
      <c r="EK2649" s="0"/>
      <c r="EL2649" s="0"/>
      <c r="EM2649" s="0"/>
      <c r="EN2649" s="0"/>
      <c r="EO2649" s="0"/>
      <c r="EP2649" s="0"/>
      <c r="EQ2649" s="0"/>
      <c r="ER2649" s="0"/>
      <c r="ES2649" s="0"/>
      <c r="ET2649" s="0"/>
      <c r="EU2649" s="0"/>
      <c r="EV2649" s="0"/>
      <c r="EW2649" s="0"/>
      <c r="EX2649" s="0"/>
      <c r="EY2649" s="0"/>
      <c r="EZ2649" s="0"/>
      <c r="FA2649" s="0"/>
      <c r="FB2649" s="0"/>
      <c r="FC2649" s="0"/>
      <c r="FD2649" s="0"/>
      <c r="FE2649" s="0"/>
      <c r="FF2649" s="0"/>
      <c r="FG2649" s="0"/>
      <c r="FH2649" s="0"/>
      <c r="FI2649" s="0"/>
      <c r="FJ2649" s="0"/>
      <c r="FK2649" s="0"/>
      <c r="FL2649" s="0"/>
      <c r="FM2649" s="0"/>
      <c r="FN2649" s="0"/>
      <c r="FO2649" s="0"/>
      <c r="FP2649" s="0"/>
      <c r="FQ2649" s="0"/>
      <c r="FR2649" s="0"/>
      <c r="FS2649" s="0"/>
      <c r="FT2649" s="0"/>
      <c r="FU2649" s="0"/>
      <c r="FV2649" s="0"/>
      <c r="FW2649" s="0"/>
      <c r="FX2649" s="0"/>
      <c r="FY2649" s="0"/>
      <c r="FZ2649" s="0"/>
      <c r="GA2649" s="0"/>
      <c r="GB2649" s="0"/>
      <c r="GC2649" s="0"/>
      <c r="GD2649" s="0"/>
      <c r="GE2649" s="0"/>
      <c r="GF2649" s="0"/>
      <c r="GG2649" s="0"/>
      <c r="GH2649" s="0"/>
      <c r="GI2649" s="0"/>
      <c r="GJ2649" s="0"/>
      <c r="GK2649" s="0"/>
      <c r="GL2649" s="0"/>
      <c r="GM2649" s="0"/>
      <c r="GN2649" s="0"/>
      <c r="GO2649" s="0"/>
      <c r="GP2649" s="0"/>
      <c r="GQ2649" s="0"/>
      <c r="GR2649" s="0"/>
      <c r="GS2649" s="0"/>
      <c r="GT2649" s="0"/>
      <c r="GU2649" s="0"/>
      <c r="GV2649" s="0"/>
      <c r="GW2649" s="0"/>
      <c r="GX2649" s="0"/>
      <c r="GY2649" s="0"/>
      <c r="GZ2649" s="0"/>
      <c r="HA2649" s="0"/>
      <c r="HB2649" s="0"/>
      <c r="HC2649" s="0"/>
      <c r="HD2649" s="0"/>
      <c r="HE2649" s="0"/>
      <c r="HF2649" s="0"/>
      <c r="HG2649" s="0"/>
      <c r="HH2649" s="0"/>
      <c r="HI2649" s="0"/>
      <c r="HJ2649" s="0"/>
      <c r="HK2649" s="0"/>
      <c r="HL2649" s="0"/>
      <c r="HM2649" s="0"/>
      <c r="HN2649" s="0"/>
      <c r="HO2649" s="0"/>
      <c r="HP2649" s="0"/>
      <c r="HQ2649" s="0"/>
      <c r="HR2649" s="0"/>
      <c r="HS2649" s="0"/>
      <c r="HT2649" s="0"/>
      <c r="HU2649" s="0"/>
      <c r="HV2649" s="0"/>
      <c r="HW2649" s="0"/>
      <c r="HX2649" s="0"/>
      <c r="HY2649" s="0"/>
      <c r="HZ2649" s="0"/>
      <c r="IA2649" s="0"/>
      <c r="IB2649" s="0"/>
      <c r="IC2649" s="0"/>
      <c r="ID2649" s="0"/>
      <c r="IE2649" s="0"/>
      <c r="IF2649" s="0"/>
      <c r="IG2649" s="0"/>
      <c r="IH2649" s="0"/>
      <c r="II2649" s="0"/>
      <c r="IJ2649" s="0"/>
      <c r="IK2649" s="0"/>
      <c r="IL2649" s="0"/>
      <c r="IM2649" s="0"/>
      <c r="IN2649" s="0"/>
      <c r="IO2649" s="0"/>
      <c r="IP2649" s="0"/>
      <c r="IQ2649" s="0"/>
      <c r="IR2649" s="0"/>
      <c r="IS2649" s="0"/>
      <c r="IT2649" s="0"/>
      <c r="IU2649" s="0"/>
      <c r="IV2649" s="0"/>
      <c r="IW2649" s="0"/>
      <c r="IX2649" s="0"/>
      <c r="IY2649" s="0"/>
      <c r="IZ2649" s="0"/>
      <c r="JA2649" s="0"/>
      <c r="JB2649" s="0"/>
      <c r="JC2649" s="0"/>
      <c r="JD2649" s="0"/>
      <c r="JE2649" s="0"/>
      <c r="JF2649" s="0"/>
      <c r="JG2649" s="0"/>
      <c r="JH2649" s="0"/>
      <c r="JI2649" s="0"/>
      <c r="JJ2649" s="0"/>
      <c r="JK2649" s="0"/>
      <c r="JL2649" s="0"/>
      <c r="JM2649" s="0"/>
      <c r="JN2649" s="0"/>
      <c r="JO2649" s="0"/>
      <c r="JP2649" s="0"/>
      <c r="JQ2649" s="0"/>
      <c r="JR2649" s="0"/>
      <c r="JS2649" s="0"/>
      <c r="JT2649" s="0"/>
      <c r="JU2649" s="0"/>
      <c r="JV2649" s="0"/>
      <c r="JW2649" s="0"/>
      <c r="JX2649" s="0"/>
      <c r="JY2649" s="0"/>
      <c r="JZ2649" s="0"/>
      <c r="KA2649" s="0"/>
      <c r="KB2649" s="0"/>
      <c r="KC2649" s="0"/>
      <c r="KD2649" s="0"/>
      <c r="KE2649" s="0"/>
      <c r="KF2649" s="0"/>
      <c r="KG2649" s="0"/>
      <c r="KH2649" s="0"/>
      <c r="KI2649" s="0"/>
      <c r="KJ2649" s="0"/>
      <c r="KK2649" s="0"/>
      <c r="KL2649" s="0"/>
      <c r="KM2649" s="0"/>
      <c r="KN2649" s="0"/>
      <c r="KO2649" s="0"/>
      <c r="KP2649" s="0"/>
      <c r="KQ2649" s="0"/>
      <c r="KR2649" s="0"/>
      <c r="KS2649" s="0"/>
      <c r="KT2649" s="0"/>
      <c r="KU2649" s="0"/>
      <c r="KV2649" s="0"/>
      <c r="KW2649" s="0"/>
      <c r="KX2649" s="0"/>
      <c r="KY2649" s="0"/>
      <c r="KZ2649" s="0"/>
      <c r="LA2649" s="0"/>
      <c r="LB2649" s="0"/>
      <c r="LC2649" s="0"/>
      <c r="LD2649" s="0"/>
      <c r="LE2649" s="0"/>
      <c r="LF2649" s="0"/>
      <c r="LG2649" s="0"/>
      <c r="LH2649" s="0"/>
      <c r="LI2649" s="0"/>
      <c r="LJ2649" s="0"/>
      <c r="LK2649" s="0"/>
      <c r="LL2649" s="0"/>
      <c r="LM2649" s="0"/>
      <c r="LN2649" s="0"/>
      <c r="LO2649" s="0"/>
      <c r="LP2649" s="0"/>
      <c r="LQ2649" s="0"/>
      <c r="LR2649" s="0"/>
      <c r="LS2649" s="0"/>
      <c r="LT2649" s="0"/>
      <c r="LU2649" s="0"/>
      <c r="LV2649" s="0"/>
      <c r="LW2649" s="0"/>
      <c r="LX2649" s="0"/>
      <c r="LY2649" s="0"/>
      <c r="LZ2649" s="0"/>
      <c r="MA2649" s="0"/>
      <c r="MB2649" s="0"/>
      <c r="MC2649" s="0"/>
      <c r="MD2649" s="0"/>
      <c r="ME2649" s="0"/>
      <c r="MF2649" s="0"/>
      <c r="MG2649" s="0"/>
      <c r="MH2649" s="0"/>
      <c r="MI2649" s="0"/>
      <c r="MJ2649" s="0"/>
      <c r="MK2649" s="0"/>
      <c r="ML2649" s="0"/>
      <c r="MM2649" s="0"/>
      <c r="MN2649" s="0"/>
      <c r="MO2649" s="0"/>
      <c r="MP2649" s="0"/>
      <c r="MQ2649" s="0"/>
      <c r="MR2649" s="0"/>
      <c r="MS2649" s="0"/>
      <c r="MT2649" s="0"/>
      <c r="MU2649" s="0"/>
      <c r="MV2649" s="0"/>
      <c r="MW2649" s="0"/>
      <c r="MX2649" s="0"/>
      <c r="MY2649" s="0"/>
      <c r="MZ2649" s="0"/>
      <c r="NA2649" s="0"/>
      <c r="NB2649" s="0"/>
      <c r="NC2649" s="0"/>
      <c r="ND2649" s="0"/>
      <c r="NE2649" s="0"/>
      <c r="NF2649" s="0"/>
      <c r="NG2649" s="0"/>
      <c r="NH2649" s="0"/>
      <c r="NI2649" s="0"/>
      <c r="NJ2649" s="0"/>
      <c r="NK2649" s="0"/>
      <c r="NL2649" s="0"/>
      <c r="NM2649" s="0"/>
      <c r="NN2649" s="0"/>
      <c r="NO2649" s="0"/>
      <c r="NP2649" s="0"/>
      <c r="NQ2649" s="0"/>
      <c r="NR2649" s="0"/>
      <c r="NS2649" s="0"/>
      <c r="NT2649" s="0"/>
      <c r="NU2649" s="0"/>
      <c r="NV2649" s="0"/>
      <c r="NW2649" s="0"/>
      <c r="NX2649" s="0"/>
      <c r="NY2649" s="0"/>
      <c r="NZ2649" s="0"/>
      <c r="OA2649" s="0"/>
      <c r="OB2649" s="0"/>
      <c r="OC2649" s="0"/>
      <c r="OD2649" s="0"/>
      <c r="OE2649" s="0"/>
      <c r="OF2649" s="0"/>
      <c r="OG2649" s="0"/>
      <c r="OH2649" s="0"/>
      <c r="OI2649" s="0"/>
      <c r="OJ2649" s="0"/>
      <c r="OK2649" s="0"/>
      <c r="OL2649" s="0"/>
      <c r="OM2649" s="0"/>
      <c r="ON2649" s="0"/>
      <c r="OO2649" s="0"/>
      <c r="OP2649" s="0"/>
      <c r="OQ2649" s="0"/>
      <c r="OR2649" s="0"/>
      <c r="OS2649" s="0"/>
      <c r="OT2649" s="0"/>
      <c r="OU2649" s="0"/>
      <c r="OV2649" s="0"/>
      <c r="OW2649" s="0"/>
      <c r="OX2649" s="0"/>
      <c r="OY2649" s="0"/>
      <c r="OZ2649" s="0"/>
      <c r="PA2649" s="0"/>
      <c r="PB2649" s="0"/>
      <c r="PC2649" s="0"/>
      <c r="PD2649" s="0"/>
      <c r="PE2649" s="0"/>
      <c r="PF2649" s="0"/>
      <c r="PG2649" s="0"/>
      <c r="PH2649" s="0"/>
      <c r="PI2649" s="0"/>
      <c r="PJ2649" s="0"/>
      <c r="PK2649" s="0"/>
      <c r="PL2649" s="0"/>
      <c r="PM2649" s="0"/>
      <c r="PN2649" s="0"/>
      <c r="PO2649" s="0"/>
      <c r="PP2649" s="0"/>
      <c r="PQ2649" s="0"/>
      <c r="PR2649" s="0"/>
      <c r="PS2649" s="0"/>
      <c r="PT2649" s="0"/>
      <c r="PU2649" s="0"/>
      <c r="PV2649" s="0"/>
      <c r="PW2649" s="0"/>
      <c r="PX2649" s="0"/>
      <c r="PY2649" s="0"/>
      <c r="PZ2649" s="0"/>
      <c r="QA2649" s="0"/>
      <c r="QB2649" s="0"/>
      <c r="QC2649" s="0"/>
      <c r="QD2649" s="0"/>
      <c r="QE2649" s="0"/>
      <c r="QF2649" s="0"/>
      <c r="QG2649" s="0"/>
      <c r="QH2649" s="0"/>
      <c r="QI2649" s="0"/>
      <c r="QJ2649" s="0"/>
      <c r="QK2649" s="0"/>
      <c r="QL2649" s="0"/>
      <c r="QM2649" s="0"/>
      <c r="QN2649" s="0"/>
      <c r="QO2649" s="0"/>
      <c r="QP2649" s="0"/>
      <c r="QQ2649" s="0"/>
      <c r="QR2649" s="0"/>
      <c r="QS2649" s="0"/>
      <c r="QT2649" s="0"/>
      <c r="QU2649" s="0"/>
      <c r="QV2649" s="0"/>
      <c r="QW2649" s="0"/>
      <c r="QX2649" s="0"/>
      <c r="QY2649" s="0"/>
      <c r="QZ2649" s="0"/>
      <c r="RA2649" s="0"/>
      <c r="RB2649" s="0"/>
      <c r="RC2649" s="0"/>
      <c r="RD2649" s="0"/>
      <c r="RE2649" s="0"/>
      <c r="RF2649" s="0"/>
      <c r="RG2649" s="0"/>
      <c r="RH2649" s="0"/>
      <c r="RI2649" s="0"/>
      <c r="RJ2649" s="0"/>
      <c r="RK2649" s="0"/>
      <c r="RL2649" s="0"/>
      <c r="RM2649" s="0"/>
      <c r="RN2649" s="0"/>
      <c r="RO2649" s="0"/>
      <c r="RP2649" s="0"/>
      <c r="RQ2649" s="0"/>
      <c r="RR2649" s="0"/>
      <c r="RS2649" s="0"/>
      <c r="RT2649" s="0"/>
      <c r="RU2649" s="0"/>
      <c r="RV2649" s="0"/>
      <c r="RW2649" s="0"/>
      <c r="RX2649" s="0"/>
      <c r="RY2649" s="0"/>
      <c r="RZ2649" s="0"/>
      <c r="SA2649" s="0"/>
      <c r="SB2649" s="0"/>
      <c r="SC2649" s="0"/>
      <c r="SD2649" s="0"/>
      <c r="SE2649" s="0"/>
      <c r="SF2649" s="0"/>
      <c r="SG2649" s="0"/>
      <c r="SH2649" s="0"/>
      <c r="SI2649" s="0"/>
      <c r="SJ2649" s="0"/>
      <c r="SK2649" s="0"/>
      <c r="SL2649" s="0"/>
      <c r="SM2649" s="0"/>
      <c r="SN2649" s="0"/>
      <c r="SO2649" s="0"/>
      <c r="SP2649" s="0"/>
      <c r="SQ2649" s="0"/>
      <c r="SR2649" s="0"/>
      <c r="SS2649" s="0"/>
      <c r="ST2649" s="0"/>
      <c r="SU2649" s="0"/>
      <c r="SV2649" s="0"/>
      <c r="SW2649" s="0"/>
      <c r="SX2649" s="0"/>
      <c r="SY2649" s="0"/>
      <c r="SZ2649" s="0"/>
      <c r="TA2649" s="0"/>
      <c r="TB2649" s="0"/>
      <c r="TC2649" s="0"/>
      <c r="TD2649" s="0"/>
      <c r="TE2649" s="0"/>
      <c r="TF2649" s="0"/>
      <c r="TG2649" s="0"/>
      <c r="TH2649" s="0"/>
      <c r="TI2649" s="0"/>
      <c r="TJ2649" s="0"/>
      <c r="TK2649" s="0"/>
      <c r="TL2649" s="0"/>
      <c r="TM2649" s="0"/>
      <c r="TN2649" s="0"/>
      <c r="TO2649" s="0"/>
      <c r="TP2649" s="0"/>
      <c r="TQ2649" s="0"/>
      <c r="TR2649" s="0"/>
      <c r="TS2649" s="0"/>
      <c r="TT2649" s="0"/>
      <c r="TU2649" s="0"/>
      <c r="TV2649" s="0"/>
      <c r="TW2649" s="0"/>
      <c r="TX2649" s="0"/>
      <c r="TY2649" s="0"/>
      <c r="TZ2649" s="0"/>
      <c r="UA2649" s="0"/>
      <c r="UB2649" s="0"/>
      <c r="UC2649" s="0"/>
      <c r="UD2649" s="0"/>
      <c r="UE2649" s="0"/>
      <c r="UF2649" s="0"/>
      <c r="UG2649" s="0"/>
      <c r="UH2649" s="0"/>
      <c r="UI2649" s="0"/>
      <c r="UJ2649" s="0"/>
      <c r="UK2649" s="0"/>
      <c r="UL2649" s="0"/>
      <c r="UM2649" s="0"/>
      <c r="UN2649" s="0"/>
      <c r="UO2649" s="0"/>
      <c r="UP2649" s="0"/>
      <c r="UQ2649" s="0"/>
      <c r="UR2649" s="0"/>
      <c r="US2649" s="0"/>
      <c r="UT2649" s="0"/>
      <c r="UU2649" s="0"/>
      <c r="UV2649" s="0"/>
      <c r="UW2649" s="0"/>
      <c r="UX2649" s="0"/>
      <c r="UY2649" s="0"/>
      <c r="UZ2649" s="0"/>
      <c r="VA2649" s="0"/>
      <c r="VB2649" s="0"/>
      <c r="VC2649" s="0"/>
      <c r="VD2649" s="0"/>
      <c r="VE2649" s="0"/>
      <c r="VF2649" s="0"/>
      <c r="VG2649" s="0"/>
      <c r="VH2649" s="0"/>
      <c r="VI2649" s="0"/>
      <c r="VJ2649" s="0"/>
      <c r="VK2649" s="0"/>
      <c r="VL2649" s="0"/>
      <c r="VM2649" s="0"/>
      <c r="VN2649" s="0"/>
      <c r="VO2649" s="0"/>
      <c r="VP2649" s="0"/>
      <c r="VQ2649" s="0"/>
      <c r="VR2649" s="0"/>
      <c r="VS2649" s="0"/>
      <c r="VT2649" s="0"/>
      <c r="VU2649" s="0"/>
      <c r="VV2649" s="0"/>
      <c r="VW2649" s="0"/>
      <c r="VX2649" s="0"/>
      <c r="VY2649" s="0"/>
      <c r="VZ2649" s="0"/>
      <c r="WA2649" s="0"/>
      <c r="WB2649" s="0"/>
      <c r="WC2649" s="0"/>
      <c r="WD2649" s="0"/>
      <c r="WE2649" s="0"/>
      <c r="WF2649" s="0"/>
      <c r="WG2649" s="0"/>
      <c r="WH2649" s="0"/>
      <c r="WI2649" s="0"/>
      <c r="WJ2649" s="0"/>
      <c r="WK2649" s="0"/>
      <c r="WL2649" s="0"/>
      <c r="WM2649" s="0"/>
      <c r="WN2649" s="0"/>
      <c r="WO2649" s="0"/>
      <c r="WP2649" s="0"/>
      <c r="WQ2649" s="0"/>
      <c r="WR2649" s="0"/>
      <c r="WS2649" s="0"/>
      <c r="WT2649" s="0"/>
      <c r="WU2649" s="0"/>
      <c r="WV2649" s="0"/>
      <c r="WW2649" s="0"/>
      <c r="WX2649" s="0"/>
      <c r="WY2649" s="0"/>
      <c r="WZ2649" s="0"/>
      <c r="XA2649" s="0"/>
      <c r="XB2649" s="0"/>
      <c r="XC2649" s="0"/>
      <c r="XD2649" s="0"/>
      <c r="XE2649" s="0"/>
      <c r="XF2649" s="0"/>
      <c r="XG2649" s="0"/>
      <c r="XH2649" s="0"/>
      <c r="XI2649" s="0"/>
      <c r="XJ2649" s="0"/>
      <c r="XK2649" s="0"/>
      <c r="XL2649" s="0"/>
      <c r="XM2649" s="0"/>
      <c r="XN2649" s="0"/>
      <c r="XO2649" s="0"/>
      <c r="XP2649" s="0"/>
      <c r="XQ2649" s="0"/>
      <c r="XR2649" s="0"/>
      <c r="XS2649" s="0"/>
      <c r="XT2649" s="0"/>
      <c r="XU2649" s="0"/>
      <c r="XV2649" s="0"/>
      <c r="XW2649" s="0"/>
      <c r="XX2649" s="0"/>
      <c r="XY2649" s="0"/>
      <c r="XZ2649" s="0"/>
      <c r="YA2649" s="0"/>
      <c r="YB2649" s="0"/>
      <c r="YC2649" s="0"/>
      <c r="YD2649" s="0"/>
      <c r="YE2649" s="0"/>
      <c r="YF2649" s="0"/>
      <c r="YG2649" s="0"/>
      <c r="YH2649" s="0"/>
      <c r="YI2649" s="0"/>
      <c r="YJ2649" s="0"/>
      <c r="YK2649" s="0"/>
      <c r="YL2649" s="0"/>
      <c r="YM2649" s="0"/>
      <c r="YN2649" s="0"/>
      <c r="YO2649" s="0"/>
      <c r="YP2649" s="0"/>
      <c r="YQ2649" s="0"/>
      <c r="YR2649" s="0"/>
      <c r="YS2649" s="0"/>
      <c r="YT2649" s="0"/>
      <c r="YU2649" s="0"/>
      <c r="YV2649" s="0"/>
      <c r="YW2649" s="0"/>
      <c r="YX2649" s="0"/>
      <c r="YY2649" s="0"/>
      <c r="YZ2649" s="0"/>
      <c r="ZA2649" s="0"/>
      <c r="ZB2649" s="0"/>
      <c r="ZC2649" s="0"/>
      <c r="ZD2649" s="0"/>
      <c r="ZE2649" s="0"/>
      <c r="ZF2649" s="0"/>
      <c r="ZG2649" s="0"/>
      <c r="ZH2649" s="0"/>
      <c r="ZI2649" s="0"/>
      <c r="ZJ2649" s="0"/>
      <c r="ZK2649" s="0"/>
      <c r="ZL2649" s="0"/>
      <c r="ZM2649" s="0"/>
      <c r="ZN2649" s="0"/>
      <c r="ZO2649" s="0"/>
      <c r="ZP2649" s="0"/>
      <c r="ZQ2649" s="0"/>
      <c r="ZR2649" s="0"/>
      <c r="ZS2649" s="0"/>
      <c r="ZT2649" s="0"/>
      <c r="ZU2649" s="0"/>
      <c r="ZV2649" s="0"/>
      <c r="ZW2649" s="0"/>
      <c r="ZX2649" s="0"/>
      <c r="ZY2649" s="0"/>
      <c r="ZZ2649" s="0"/>
      <c r="AAA2649" s="0"/>
      <c r="AAB2649" s="0"/>
      <c r="AAC2649" s="0"/>
      <c r="AAD2649" s="0"/>
      <c r="AAE2649" s="0"/>
      <c r="AAF2649" s="0"/>
      <c r="AAG2649" s="0"/>
      <c r="AAH2649" s="0"/>
      <c r="AAI2649" s="0"/>
      <c r="AAJ2649" s="0"/>
      <c r="AAK2649" s="0"/>
      <c r="AAL2649" s="0"/>
      <c r="AAM2649" s="0"/>
      <c r="AAN2649" s="0"/>
      <c r="AAO2649" s="0"/>
      <c r="AAP2649" s="0"/>
      <c r="AAQ2649" s="0"/>
      <c r="AAR2649" s="0"/>
      <c r="AAS2649" s="0"/>
      <c r="AAT2649" s="0"/>
      <c r="AAU2649" s="0"/>
      <c r="AAV2649" s="0"/>
      <c r="AAW2649" s="0"/>
      <c r="AAX2649" s="0"/>
      <c r="AAY2649" s="0"/>
      <c r="AAZ2649" s="0"/>
      <c r="ABA2649" s="0"/>
      <c r="ABB2649" s="0"/>
      <c r="ABC2649" s="0"/>
      <c r="ABD2649" s="0"/>
      <c r="ABE2649" s="0"/>
      <c r="ABF2649" s="0"/>
      <c r="ABG2649" s="0"/>
      <c r="ABH2649" s="0"/>
      <c r="ABI2649" s="0"/>
      <c r="ABJ2649" s="0"/>
      <c r="ABK2649" s="0"/>
      <c r="ABL2649" s="0"/>
      <c r="ABM2649" s="0"/>
      <c r="ABN2649" s="0"/>
      <c r="ABO2649" s="0"/>
      <c r="ABP2649" s="0"/>
      <c r="ABQ2649" s="0"/>
      <c r="ABR2649" s="0"/>
      <c r="ABS2649" s="0"/>
      <c r="ABT2649" s="0"/>
      <c r="ABU2649" s="0"/>
      <c r="ABV2649" s="0"/>
      <c r="ABW2649" s="0"/>
      <c r="ABX2649" s="0"/>
      <c r="ABY2649" s="0"/>
      <c r="ABZ2649" s="0"/>
      <c r="ACA2649" s="0"/>
      <c r="ACB2649" s="0"/>
      <c r="ACC2649" s="0"/>
      <c r="ACD2649" s="0"/>
      <c r="ACE2649" s="0"/>
      <c r="ACF2649" s="0"/>
      <c r="ACG2649" s="0"/>
      <c r="ACH2649" s="0"/>
      <c r="ACI2649" s="0"/>
      <c r="ACJ2649" s="0"/>
      <c r="ACK2649" s="0"/>
      <c r="ACL2649" s="0"/>
      <c r="ACM2649" s="0"/>
      <c r="ACN2649" s="0"/>
      <c r="ACO2649" s="0"/>
      <c r="ACP2649" s="0"/>
      <c r="ACQ2649" s="0"/>
      <c r="ACR2649" s="0"/>
      <c r="ACS2649" s="0"/>
      <c r="ACT2649" s="0"/>
      <c r="ACU2649" s="0"/>
      <c r="ACV2649" s="0"/>
      <c r="ACW2649" s="0"/>
      <c r="ACX2649" s="0"/>
      <c r="ACY2649" s="0"/>
      <c r="ACZ2649" s="0"/>
      <c r="ADA2649" s="0"/>
      <c r="ADB2649" s="0"/>
      <c r="ADC2649" s="0"/>
      <c r="ADD2649" s="0"/>
      <c r="ADE2649" s="0"/>
      <c r="ADF2649" s="0"/>
      <c r="ADG2649" s="0"/>
      <c r="ADH2649" s="0"/>
      <c r="ADI2649" s="0"/>
      <c r="ADJ2649" s="0"/>
      <c r="ADK2649" s="0"/>
      <c r="ADL2649" s="0"/>
      <c r="ADM2649" s="0"/>
      <c r="ADN2649" s="0"/>
      <c r="ADO2649" s="0"/>
      <c r="ADP2649" s="0"/>
      <c r="ADQ2649" s="0"/>
      <c r="ADR2649" s="0"/>
      <c r="ADS2649" s="0"/>
      <c r="ADT2649" s="0"/>
      <c r="ADU2649" s="0"/>
      <c r="ADV2649" s="0"/>
      <c r="ADW2649" s="0"/>
      <c r="ADX2649" s="0"/>
      <c r="ADY2649" s="0"/>
      <c r="ADZ2649" s="0"/>
      <c r="AEA2649" s="0"/>
      <c r="AEB2649" s="0"/>
      <c r="AEC2649" s="0"/>
      <c r="AED2649" s="0"/>
      <c r="AEE2649" s="0"/>
      <c r="AEF2649" s="0"/>
      <c r="AEG2649" s="0"/>
      <c r="AEH2649" s="0"/>
      <c r="AEI2649" s="0"/>
      <c r="AEJ2649" s="0"/>
      <c r="AEK2649" s="0"/>
      <c r="AEL2649" s="0"/>
      <c r="AEM2649" s="0"/>
      <c r="AEN2649" s="0"/>
      <c r="AEO2649" s="0"/>
      <c r="AEP2649" s="0"/>
      <c r="AEQ2649" s="0"/>
      <c r="AER2649" s="0"/>
      <c r="AES2649" s="0"/>
      <c r="AET2649" s="0"/>
      <c r="AEU2649" s="0"/>
      <c r="AEV2649" s="0"/>
      <c r="AEW2649" s="0"/>
      <c r="AEX2649" s="0"/>
      <c r="AEY2649" s="0"/>
      <c r="AEZ2649" s="0"/>
      <c r="AFA2649" s="0"/>
      <c r="AFB2649" s="0"/>
      <c r="AFC2649" s="0"/>
      <c r="AFD2649" s="0"/>
      <c r="AFE2649" s="0"/>
      <c r="AFF2649" s="0"/>
      <c r="AFG2649" s="0"/>
      <c r="AFH2649" s="0"/>
      <c r="AFI2649" s="0"/>
      <c r="AFJ2649" s="0"/>
      <c r="AFK2649" s="0"/>
      <c r="AFL2649" s="0"/>
      <c r="AFM2649" s="0"/>
      <c r="AFN2649" s="0"/>
      <c r="AFO2649" s="0"/>
      <c r="AFP2649" s="0"/>
      <c r="AFQ2649" s="0"/>
      <c r="AFR2649" s="0"/>
      <c r="AFS2649" s="0"/>
      <c r="AFT2649" s="0"/>
      <c r="AFU2649" s="0"/>
      <c r="AFV2649" s="0"/>
      <c r="AFW2649" s="0"/>
      <c r="AFX2649" s="0"/>
      <c r="AFY2649" s="0"/>
      <c r="AFZ2649" s="0"/>
      <c r="AGA2649" s="0"/>
      <c r="AGB2649" s="0"/>
      <c r="AGC2649" s="0"/>
      <c r="AGD2649" s="0"/>
      <c r="AGE2649" s="0"/>
      <c r="AGF2649" s="0"/>
      <c r="AGG2649" s="0"/>
      <c r="AGH2649" s="0"/>
      <c r="AGI2649" s="0"/>
      <c r="AGJ2649" s="0"/>
      <c r="AGK2649" s="0"/>
      <c r="AGL2649" s="0"/>
      <c r="AGM2649" s="0"/>
      <c r="AGN2649" s="0"/>
      <c r="AGO2649" s="0"/>
      <c r="AGP2649" s="0"/>
      <c r="AGQ2649" s="0"/>
      <c r="AGR2649" s="0"/>
      <c r="AGS2649" s="0"/>
      <c r="AGT2649" s="0"/>
      <c r="AGU2649" s="0"/>
      <c r="AGV2649" s="0"/>
      <c r="AGW2649" s="0"/>
      <c r="AGX2649" s="0"/>
      <c r="AGY2649" s="0"/>
      <c r="AGZ2649" s="0"/>
      <c r="AHA2649" s="0"/>
      <c r="AHB2649" s="0"/>
      <c r="AHC2649" s="0"/>
      <c r="AHD2649" s="0"/>
      <c r="AHE2649" s="0"/>
      <c r="AHF2649" s="0"/>
      <c r="AHG2649" s="0"/>
      <c r="AHH2649" s="0"/>
      <c r="AHI2649" s="0"/>
      <c r="AHJ2649" s="0"/>
      <c r="AHK2649" s="0"/>
      <c r="AHL2649" s="0"/>
      <c r="AHM2649" s="0"/>
      <c r="AHN2649" s="0"/>
      <c r="AHO2649" s="0"/>
      <c r="AHP2649" s="0"/>
      <c r="AHQ2649" s="0"/>
      <c r="AHR2649" s="0"/>
      <c r="AHS2649" s="0"/>
      <c r="AHT2649" s="0"/>
      <c r="AHU2649" s="0"/>
      <c r="AHV2649" s="0"/>
      <c r="AHW2649" s="0"/>
      <c r="AHX2649" s="0"/>
      <c r="AHY2649" s="0"/>
      <c r="AHZ2649" s="0"/>
      <c r="AIA2649" s="0"/>
      <c r="AIB2649" s="0"/>
      <c r="AIC2649" s="0"/>
      <c r="AID2649" s="0"/>
      <c r="AIE2649" s="0"/>
      <c r="AIF2649" s="0"/>
      <c r="AIG2649" s="0"/>
      <c r="AIH2649" s="0"/>
      <c r="AII2649" s="0"/>
      <c r="AIJ2649" s="0"/>
      <c r="AIK2649" s="0"/>
      <c r="AIL2649" s="0"/>
      <c r="AIM2649" s="0"/>
      <c r="AIN2649" s="0"/>
      <c r="AIO2649" s="0"/>
      <c r="AIP2649" s="0"/>
      <c r="AIQ2649" s="0"/>
      <c r="AIR2649" s="0"/>
      <c r="AIS2649" s="0"/>
      <c r="AIT2649" s="0"/>
      <c r="AIU2649" s="0"/>
      <c r="AIV2649" s="0"/>
      <c r="AIW2649" s="0"/>
      <c r="AIX2649" s="0"/>
      <c r="AIY2649" s="0"/>
      <c r="AIZ2649" s="0"/>
      <c r="AJA2649" s="0"/>
      <c r="AJB2649" s="0"/>
      <c r="AJC2649" s="0"/>
      <c r="AJD2649" s="0"/>
      <c r="AJE2649" s="0"/>
      <c r="AJF2649" s="0"/>
      <c r="AJG2649" s="0"/>
      <c r="AJH2649" s="0"/>
      <c r="AJI2649" s="0"/>
      <c r="AJJ2649" s="0"/>
      <c r="AJK2649" s="0"/>
      <c r="AJL2649" s="0"/>
      <c r="AJM2649" s="0"/>
      <c r="AJN2649" s="0"/>
      <c r="AJO2649" s="0"/>
      <c r="AJP2649" s="0"/>
      <c r="AJQ2649" s="0"/>
      <c r="AJR2649" s="0"/>
      <c r="AJS2649" s="0"/>
      <c r="AJT2649" s="0"/>
      <c r="AJU2649" s="0"/>
      <c r="AJV2649" s="0"/>
      <c r="AJW2649" s="0"/>
      <c r="AJX2649" s="0"/>
      <c r="AJY2649" s="0"/>
      <c r="AJZ2649" s="0"/>
      <c r="AKA2649" s="0"/>
      <c r="AKB2649" s="0"/>
      <c r="AKC2649" s="0"/>
      <c r="AKD2649" s="0"/>
      <c r="AKE2649" s="0"/>
      <c r="AKF2649" s="0"/>
      <c r="AKG2649" s="0"/>
      <c r="AKH2649" s="0"/>
      <c r="AKI2649" s="0"/>
      <c r="AKJ2649" s="0"/>
      <c r="AKK2649" s="0"/>
      <c r="AKL2649" s="0"/>
      <c r="AKM2649" s="0"/>
      <c r="AKN2649" s="0"/>
      <c r="AKO2649" s="0"/>
      <c r="AKP2649" s="0"/>
      <c r="AKQ2649" s="0"/>
      <c r="AKR2649" s="0"/>
      <c r="AKS2649" s="0"/>
      <c r="AKT2649" s="0"/>
      <c r="AKU2649" s="0"/>
      <c r="AKV2649" s="0"/>
      <c r="AKW2649" s="0"/>
      <c r="AKX2649" s="0"/>
      <c r="AKY2649" s="0"/>
      <c r="AKZ2649" s="0"/>
      <c r="ALA2649" s="0"/>
      <c r="ALB2649" s="0"/>
      <c r="ALC2649" s="0"/>
      <c r="ALD2649" s="0"/>
      <c r="ALE2649" s="0"/>
      <c r="ALF2649" s="0"/>
      <c r="ALG2649" s="0"/>
      <c r="ALH2649" s="0"/>
      <c r="ALI2649" s="0"/>
      <c r="ALJ2649" s="0"/>
      <c r="ALK2649" s="0"/>
      <c r="ALL2649" s="0"/>
      <c r="ALM2649" s="0"/>
      <c r="ALN2649" s="0"/>
      <c r="ALO2649" s="0"/>
      <c r="ALP2649" s="0"/>
      <c r="ALQ2649" s="0"/>
      <c r="ALR2649" s="0"/>
      <c r="ALS2649" s="0"/>
      <c r="ALT2649" s="0"/>
      <c r="ALU2649" s="0"/>
      <c r="ALV2649" s="0"/>
      <c r="ALW2649" s="0"/>
      <c r="ALX2649" s="0"/>
      <c r="ALY2649" s="0"/>
      <c r="ALZ2649" s="0"/>
      <c r="AMA2649" s="0"/>
      <c r="AMB2649" s="0"/>
      <c r="AMC2649" s="0"/>
      <c r="AMD2649" s="0"/>
      <c r="AME2649" s="0"/>
      <c r="AMF2649" s="0"/>
      <c r="AMG2649" s="0"/>
      <c r="AMH2649" s="0"/>
      <c r="AMI2649" s="0"/>
    </row>
    <row r="2650" customFormat="false" ht="12.75" hidden="false" customHeight="false" outlineLevel="0" collapsed="false">
      <c r="A2650" s="1" t="s">
        <v>2873</v>
      </c>
      <c r="C2650" s="19" t="s">
        <v>2874</v>
      </c>
      <c r="D2650" s="19" t="s">
        <v>49</v>
      </c>
      <c r="E2650" s="20" t="n">
        <v>2.3</v>
      </c>
      <c r="F2650" s="21" t="n">
        <v>0.14</v>
      </c>
      <c r="G2650" s="24" t="s">
        <v>2875</v>
      </c>
      <c r="H2650" s="3"/>
      <c r="BM2650" s="0"/>
      <c r="BN2650" s="0"/>
      <c r="BO2650" s="0"/>
      <c r="BP2650" s="0"/>
      <c r="BQ2650" s="0"/>
      <c r="BR2650" s="0"/>
      <c r="BS2650" s="0"/>
      <c r="BT2650" s="0"/>
      <c r="BU2650" s="0"/>
      <c r="BV2650" s="0"/>
      <c r="BW2650" s="0"/>
      <c r="BX2650" s="0"/>
      <c r="BY2650" s="0"/>
      <c r="BZ2650" s="0"/>
      <c r="CA2650" s="0"/>
      <c r="CB2650" s="0"/>
      <c r="CC2650" s="0"/>
      <c r="CD2650" s="0"/>
      <c r="CE2650" s="0"/>
      <c r="CF2650" s="0"/>
      <c r="CG2650" s="0"/>
      <c r="CH2650" s="0"/>
      <c r="CI2650" s="0"/>
      <c r="CJ2650" s="0"/>
      <c r="CK2650" s="0"/>
      <c r="CL2650" s="0"/>
      <c r="CM2650" s="0"/>
      <c r="CN2650" s="0"/>
      <c r="CO2650" s="0"/>
      <c r="CP2650" s="0"/>
      <c r="CQ2650" s="0"/>
      <c r="CR2650" s="0"/>
      <c r="CS2650" s="0"/>
      <c r="CT2650" s="0"/>
      <c r="CU2650" s="0"/>
      <c r="CV2650" s="0"/>
      <c r="CW2650" s="0"/>
      <c r="CX2650" s="0"/>
      <c r="CY2650" s="0"/>
      <c r="CZ2650" s="0"/>
      <c r="DA2650" s="0"/>
      <c r="DB2650" s="0"/>
      <c r="DC2650" s="0"/>
      <c r="DD2650" s="0"/>
      <c r="DE2650" s="0"/>
      <c r="DF2650" s="0"/>
      <c r="DG2650" s="0"/>
      <c r="DH2650" s="0"/>
      <c r="DI2650" s="0"/>
      <c r="DJ2650" s="0"/>
      <c r="DK2650" s="0"/>
      <c r="DL2650" s="0"/>
      <c r="DM2650" s="0"/>
      <c r="DN2650" s="0"/>
      <c r="DO2650" s="0"/>
      <c r="DP2650" s="0"/>
      <c r="DQ2650" s="0"/>
      <c r="DR2650" s="0"/>
      <c r="DS2650" s="0"/>
      <c r="DT2650" s="0"/>
      <c r="DU2650" s="0"/>
      <c r="DV2650" s="0"/>
      <c r="DW2650" s="0"/>
      <c r="DX2650" s="0"/>
      <c r="DY2650" s="0"/>
      <c r="DZ2650" s="0"/>
      <c r="EA2650" s="0"/>
      <c r="EB2650" s="0"/>
      <c r="EC2650" s="0"/>
      <c r="ED2650" s="0"/>
      <c r="EE2650" s="0"/>
      <c r="EF2650" s="0"/>
      <c r="EG2650" s="0"/>
      <c r="EH2650" s="0"/>
      <c r="EI2650" s="0"/>
      <c r="EJ2650" s="0"/>
      <c r="EK2650" s="0"/>
      <c r="EL2650" s="0"/>
      <c r="EM2650" s="0"/>
      <c r="EN2650" s="0"/>
      <c r="EO2650" s="0"/>
      <c r="EP2650" s="0"/>
      <c r="EQ2650" s="0"/>
      <c r="ER2650" s="0"/>
      <c r="ES2650" s="0"/>
      <c r="ET2650" s="0"/>
      <c r="EU2650" s="0"/>
      <c r="EV2650" s="0"/>
      <c r="EW2650" s="0"/>
      <c r="EX2650" s="0"/>
      <c r="EY2650" s="0"/>
      <c r="EZ2650" s="0"/>
      <c r="FA2650" s="0"/>
      <c r="FB2650" s="0"/>
      <c r="FC2650" s="0"/>
      <c r="FD2650" s="0"/>
      <c r="FE2650" s="0"/>
      <c r="FF2650" s="0"/>
      <c r="FG2650" s="0"/>
      <c r="FH2650" s="0"/>
      <c r="FI2650" s="0"/>
      <c r="FJ2650" s="0"/>
      <c r="FK2650" s="0"/>
      <c r="FL2650" s="0"/>
      <c r="FM2650" s="0"/>
      <c r="FN2650" s="0"/>
      <c r="FO2650" s="0"/>
      <c r="FP2650" s="0"/>
      <c r="FQ2650" s="0"/>
      <c r="FR2650" s="0"/>
      <c r="FS2650" s="0"/>
      <c r="FT2650" s="0"/>
      <c r="FU2650" s="0"/>
      <c r="FV2650" s="0"/>
      <c r="FW2650" s="0"/>
      <c r="FX2650" s="0"/>
      <c r="FY2650" s="0"/>
      <c r="FZ2650" s="0"/>
      <c r="GA2650" s="0"/>
      <c r="GB2650" s="0"/>
      <c r="GC2650" s="0"/>
      <c r="GD2650" s="0"/>
      <c r="GE2650" s="0"/>
      <c r="GF2650" s="0"/>
      <c r="GG2650" s="0"/>
      <c r="GH2650" s="0"/>
      <c r="GI2650" s="0"/>
      <c r="GJ2650" s="0"/>
      <c r="GK2650" s="0"/>
      <c r="GL2650" s="0"/>
      <c r="GM2650" s="0"/>
      <c r="GN2650" s="0"/>
      <c r="GO2650" s="0"/>
      <c r="GP2650" s="0"/>
      <c r="GQ2650" s="0"/>
      <c r="GR2650" s="0"/>
      <c r="GS2650" s="0"/>
      <c r="GT2650" s="0"/>
      <c r="GU2650" s="0"/>
      <c r="GV2650" s="0"/>
      <c r="GW2650" s="0"/>
      <c r="GX2650" s="0"/>
      <c r="GY2650" s="0"/>
      <c r="GZ2650" s="0"/>
      <c r="HA2650" s="0"/>
      <c r="HB2650" s="0"/>
      <c r="HC2650" s="0"/>
      <c r="HD2650" s="0"/>
      <c r="HE2650" s="0"/>
      <c r="HF2650" s="0"/>
      <c r="HG2650" s="0"/>
      <c r="HH2650" s="0"/>
      <c r="HI2650" s="0"/>
      <c r="HJ2650" s="0"/>
      <c r="HK2650" s="0"/>
      <c r="HL2650" s="0"/>
      <c r="HM2650" s="0"/>
      <c r="HN2650" s="0"/>
      <c r="HO2650" s="0"/>
      <c r="HP2650" s="0"/>
      <c r="HQ2650" s="0"/>
      <c r="HR2650" s="0"/>
      <c r="HS2650" s="0"/>
      <c r="HT2650" s="0"/>
      <c r="HU2650" s="0"/>
      <c r="HV2650" s="0"/>
      <c r="HW2650" s="0"/>
      <c r="HX2650" s="0"/>
      <c r="HY2650" s="0"/>
      <c r="HZ2650" s="0"/>
      <c r="IA2650" s="0"/>
      <c r="IB2650" s="0"/>
      <c r="IC2650" s="0"/>
      <c r="ID2650" s="0"/>
      <c r="IE2650" s="0"/>
      <c r="IF2650" s="0"/>
      <c r="IG2650" s="0"/>
      <c r="IH2650" s="0"/>
      <c r="II2650" s="0"/>
      <c r="IJ2650" s="0"/>
      <c r="IK2650" s="0"/>
      <c r="IL2650" s="0"/>
      <c r="IM2650" s="0"/>
      <c r="IN2650" s="0"/>
      <c r="IO2650" s="0"/>
      <c r="IP2650" s="0"/>
      <c r="IQ2650" s="0"/>
      <c r="IR2650" s="0"/>
      <c r="IS2650" s="0"/>
      <c r="IT2650" s="0"/>
      <c r="IU2650" s="0"/>
      <c r="IV2650" s="0"/>
      <c r="IW2650" s="0"/>
      <c r="IX2650" s="0"/>
      <c r="IY2650" s="0"/>
      <c r="IZ2650" s="0"/>
      <c r="JA2650" s="0"/>
      <c r="JB2650" s="0"/>
      <c r="JC2650" s="0"/>
      <c r="JD2650" s="0"/>
      <c r="JE2650" s="0"/>
      <c r="JF2650" s="0"/>
      <c r="JG2650" s="0"/>
      <c r="JH2650" s="0"/>
      <c r="JI2650" s="0"/>
      <c r="JJ2650" s="0"/>
      <c r="JK2650" s="0"/>
      <c r="JL2650" s="0"/>
      <c r="JM2650" s="0"/>
      <c r="JN2650" s="0"/>
      <c r="JO2650" s="0"/>
      <c r="JP2650" s="0"/>
      <c r="JQ2650" s="0"/>
      <c r="JR2650" s="0"/>
      <c r="JS2650" s="0"/>
      <c r="JT2650" s="0"/>
      <c r="JU2650" s="0"/>
      <c r="JV2650" s="0"/>
      <c r="JW2650" s="0"/>
      <c r="JX2650" s="0"/>
      <c r="JY2650" s="0"/>
      <c r="JZ2650" s="0"/>
      <c r="KA2650" s="0"/>
      <c r="KB2650" s="0"/>
      <c r="KC2650" s="0"/>
      <c r="KD2650" s="0"/>
      <c r="KE2650" s="0"/>
      <c r="KF2650" s="0"/>
      <c r="KG2650" s="0"/>
      <c r="KH2650" s="0"/>
      <c r="KI2650" s="0"/>
      <c r="KJ2650" s="0"/>
      <c r="KK2650" s="0"/>
      <c r="KL2650" s="0"/>
      <c r="KM2650" s="0"/>
      <c r="KN2650" s="0"/>
      <c r="KO2650" s="0"/>
      <c r="KP2650" s="0"/>
      <c r="KQ2650" s="0"/>
      <c r="KR2650" s="0"/>
      <c r="KS2650" s="0"/>
      <c r="KT2650" s="0"/>
      <c r="KU2650" s="0"/>
      <c r="KV2650" s="0"/>
      <c r="KW2650" s="0"/>
      <c r="KX2650" s="0"/>
      <c r="KY2650" s="0"/>
      <c r="KZ2650" s="0"/>
      <c r="LA2650" s="0"/>
      <c r="LB2650" s="0"/>
      <c r="LC2650" s="0"/>
      <c r="LD2650" s="0"/>
      <c r="LE2650" s="0"/>
      <c r="LF2650" s="0"/>
      <c r="LG2650" s="0"/>
      <c r="LH2650" s="0"/>
      <c r="LI2650" s="0"/>
      <c r="LJ2650" s="0"/>
      <c r="LK2650" s="0"/>
      <c r="LL2650" s="0"/>
      <c r="LM2650" s="0"/>
      <c r="LN2650" s="0"/>
      <c r="LO2650" s="0"/>
      <c r="LP2650" s="0"/>
      <c r="LQ2650" s="0"/>
      <c r="LR2650" s="0"/>
      <c r="LS2650" s="0"/>
      <c r="LT2650" s="0"/>
      <c r="LU2650" s="0"/>
      <c r="LV2650" s="0"/>
      <c r="LW2650" s="0"/>
      <c r="LX2650" s="0"/>
      <c r="LY2650" s="0"/>
      <c r="LZ2650" s="0"/>
      <c r="MA2650" s="0"/>
      <c r="MB2650" s="0"/>
      <c r="MC2650" s="0"/>
      <c r="MD2650" s="0"/>
      <c r="ME2650" s="0"/>
      <c r="MF2650" s="0"/>
      <c r="MG2650" s="0"/>
      <c r="MH2650" s="0"/>
      <c r="MI2650" s="0"/>
      <c r="MJ2650" s="0"/>
      <c r="MK2650" s="0"/>
      <c r="ML2650" s="0"/>
      <c r="MM2650" s="0"/>
      <c r="MN2650" s="0"/>
      <c r="MO2650" s="0"/>
      <c r="MP2650" s="0"/>
      <c r="MQ2650" s="0"/>
      <c r="MR2650" s="0"/>
      <c r="MS2650" s="0"/>
      <c r="MT2650" s="0"/>
      <c r="MU2650" s="0"/>
      <c r="MV2650" s="0"/>
      <c r="MW2650" s="0"/>
      <c r="MX2650" s="0"/>
      <c r="MY2650" s="0"/>
      <c r="MZ2650" s="0"/>
      <c r="NA2650" s="0"/>
      <c r="NB2650" s="0"/>
      <c r="NC2650" s="0"/>
      <c r="ND2650" s="0"/>
      <c r="NE2650" s="0"/>
      <c r="NF2650" s="0"/>
      <c r="NG2650" s="0"/>
      <c r="NH2650" s="0"/>
      <c r="NI2650" s="0"/>
      <c r="NJ2650" s="0"/>
      <c r="NK2650" s="0"/>
      <c r="NL2650" s="0"/>
      <c r="NM2650" s="0"/>
      <c r="NN2650" s="0"/>
      <c r="NO2650" s="0"/>
      <c r="NP2650" s="0"/>
      <c r="NQ2650" s="0"/>
      <c r="NR2650" s="0"/>
      <c r="NS2650" s="0"/>
      <c r="NT2650" s="0"/>
      <c r="NU2650" s="0"/>
      <c r="NV2650" s="0"/>
      <c r="NW2650" s="0"/>
      <c r="NX2650" s="0"/>
      <c r="NY2650" s="0"/>
      <c r="NZ2650" s="0"/>
      <c r="OA2650" s="0"/>
      <c r="OB2650" s="0"/>
      <c r="OC2650" s="0"/>
      <c r="OD2650" s="0"/>
      <c r="OE2650" s="0"/>
      <c r="OF2650" s="0"/>
      <c r="OG2650" s="0"/>
      <c r="OH2650" s="0"/>
      <c r="OI2650" s="0"/>
      <c r="OJ2650" s="0"/>
      <c r="OK2650" s="0"/>
      <c r="OL2650" s="0"/>
      <c r="OM2650" s="0"/>
      <c r="ON2650" s="0"/>
      <c r="OO2650" s="0"/>
      <c r="OP2650" s="0"/>
      <c r="OQ2650" s="0"/>
      <c r="OR2650" s="0"/>
      <c r="OS2650" s="0"/>
      <c r="OT2650" s="0"/>
      <c r="OU2650" s="0"/>
      <c r="OV2650" s="0"/>
      <c r="OW2650" s="0"/>
      <c r="OX2650" s="0"/>
      <c r="OY2650" s="0"/>
      <c r="OZ2650" s="0"/>
      <c r="PA2650" s="0"/>
      <c r="PB2650" s="0"/>
      <c r="PC2650" s="0"/>
      <c r="PD2650" s="0"/>
      <c r="PE2650" s="0"/>
      <c r="PF2650" s="0"/>
      <c r="PG2650" s="0"/>
      <c r="PH2650" s="0"/>
      <c r="PI2650" s="0"/>
      <c r="PJ2650" s="0"/>
      <c r="PK2650" s="0"/>
      <c r="PL2650" s="0"/>
      <c r="PM2650" s="0"/>
      <c r="PN2650" s="0"/>
      <c r="PO2650" s="0"/>
      <c r="PP2650" s="0"/>
      <c r="PQ2650" s="0"/>
      <c r="PR2650" s="0"/>
      <c r="PS2650" s="0"/>
      <c r="PT2650" s="0"/>
      <c r="PU2650" s="0"/>
      <c r="PV2650" s="0"/>
      <c r="PW2650" s="0"/>
      <c r="PX2650" s="0"/>
      <c r="PY2650" s="0"/>
      <c r="PZ2650" s="0"/>
      <c r="QA2650" s="0"/>
      <c r="QB2650" s="0"/>
      <c r="QC2650" s="0"/>
      <c r="QD2650" s="0"/>
      <c r="QE2650" s="0"/>
      <c r="QF2650" s="0"/>
      <c r="QG2650" s="0"/>
      <c r="QH2650" s="0"/>
      <c r="QI2650" s="0"/>
      <c r="QJ2650" s="0"/>
      <c r="QK2650" s="0"/>
      <c r="QL2650" s="0"/>
      <c r="QM2650" s="0"/>
      <c r="QN2650" s="0"/>
      <c r="QO2650" s="0"/>
      <c r="QP2650" s="0"/>
      <c r="QQ2650" s="0"/>
      <c r="QR2650" s="0"/>
      <c r="QS2650" s="0"/>
      <c r="QT2650" s="0"/>
      <c r="QU2650" s="0"/>
      <c r="QV2650" s="0"/>
      <c r="QW2650" s="0"/>
      <c r="QX2650" s="0"/>
      <c r="QY2650" s="0"/>
      <c r="QZ2650" s="0"/>
      <c r="RA2650" s="0"/>
      <c r="RB2650" s="0"/>
      <c r="RC2650" s="0"/>
      <c r="RD2650" s="0"/>
      <c r="RE2650" s="0"/>
      <c r="RF2650" s="0"/>
      <c r="RG2650" s="0"/>
      <c r="RH2650" s="0"/>
      <c r="RI2650" s="0"/>
      <c r="RJ2650" s="0"/>
      <c r="RK2650" s="0"/>
      <c r="RL2650" s="0"/>
      <c r="RM2650" s="0"/>
      <c r="RN2650" s="0"/>
      <c r="RO2650" s="0"/>
      <c r="RP2650" s="0"/>
      <c r="RQ2650" s="0"/>
      <c r="RR2650" s="0"/>
      <c r="RS2650" s="0"/>
      <c r="RT2650" s="0"/>
      <c r="RU2650" s="0"/>
      <c r="RV2650" s="0"/>
      <c r="RW2650" s="0"/>
      <c r="RX2650" s="0"/>
      <c r="RY2650" s="0"/>
      <c r="RZ2650" s="0"/>
      <c r="SA2650" s="0"/>
      <c r="SB2650" s="0"/>
      <c r="SC2650" s="0"/>
      <c r="SD2650" s="0"/>
      <c r="SE2650" s="0"/>
      <c r="SF2650" s="0"/>
      <c r="SG2650" s="0"/>
      <c r="SH2650" s="0"/>
      <c r="SI2650" s="0"/>
      <c r="SJ2650" s="0"/>
      <c r="SK2650" s="0"/>
      <c r="SL2650" s="0"/>
      <c r="SM2650" s="0"/>
      <c r="SN2650" s="0"/>
      <c r="SO2650" s="0"/>
      <c r="SP2650" s="0"/>
      <c r="SQ2650" s="0"/>
      <c r="SR2650" s="0"/>
      <c r="SS2650" s="0"/>
      <c r="ST2650" s="0"/>
      <c r="SU2650" s="0"/>
      <c r="SV2650" s="0"/>
      <c r="SW2650" s="0"/>
      <c r="SX2650" s="0"/>
      <c r="SY2650" s="0"/>
      <c r="SZ2650" s="0"/>
      <c r="TA2650" s="0"/>
      <c r="TB2650" s="0"/>
      <c r="TC2650" s="0"/>
      <c r="TD2650" s="0"/>
      <c r="TE2650" s="0"/>
      <c r="TF2650" s="0"/>
      <c r="TG2650" s="0"/>
      <c r="TH2650" s="0"/>
      <c r="TI2650" s="0"/>
      <c r="TJ2650" s="0"/>
      <c r="TK2650" s="0"/>
      <c r="TL2650" s="0"/>
      <c r="TM2650" s="0"/>
      <c r="TN2650" s="0"/>
      <c r="TO2650" s="0"/>
      <c r="TP2650" s="0"/>
      <c r="TQ2650" s="0"/>
      <c r="TR2650" s="0"/>
      <c r="TS2650" s="0"/>
      <c r="TT2650" s="0"/>
      <c r="TU2650" s="0"/>
      <c r="TV2650" s="0"/>
      <c r="TW2650" s="0"/>
      <c r="TX2650" s="0"/>
      <c r="TY2650" s="0"/>
      <c r="TZ2650" s="0"/>
      <c r="UA2650" s="0"/>
      <c r="UB2650" s="0"/>
      <c r="UC2650" s="0"/>
      <c r="UD2650" s="0"/>
      <c r="UE2650" s="0"/>
      <c r="UF2650" s="0"/>
      <c r="UG2650" s="0"/>
      <c r="UH2650" s="0"/>
      <c r="UI2650" s="0"/>
      <c r="UJ2650" s="0"/>
      <c r="UK2650" s="0"/>
      <c r="UL2650" s="0"/>
      <c r="UM2650" s="0"/>
      <c r="UN2650" s="0"/>
      <c r="UO2650" s="0"/>
      <c r="UP2650" s="0"/>
      <c r="UQ2650" s="0"/>
      <c r="UR2650" s="0"/>
      <c r="US2650" s="0"/>
      <c r="UT2650" s="0"/>
      <c r="UU2650" s="0"/>
      <c r="UV2650" s="0"/>
      <c r="UW2650" s="0"/>
      <c r="UX2650" s="0"/>
      <c r="UY2650" s="0"/>
      <c r="UZ2650" s="0"/>
      <c r="VA2650" s="0"/>
      <c r="VB2650" s="0"/>
      <c r="VC2650" s="0"/>
      <c r="VD2650" s="0"/>
      <c r="VE2650" s="0"/>
      <c r="VF2650" s="0"/>
      <c r="VG2650" s="0"/>
      <c r="VH2650" s="0"/>
      <c r="VI2650" s="0"/>
      <c r="VJ2650" s="0"/>
      <c r="VK2650" s="0"/>
      <c r="VL2650" s="0"/>
      <c r="VM2650" s="0"/>
      <c r="VN2650" s="0"/>
      <c r="VO2650" s="0"/>
      <c r="VP2650" s="0"/>
      <c r="VQ2650" s="0"/>
      <c r="VR2650" s="0"/>
      <c r="VS2650" s="0"/>
      <c r="VT2650" s="0"/>
      <c r="VU2650" s="0"/>
      <c r="VV2650" s="0"/>
      <c r="VW2650" s="0"/>
      <c r="VX2650" s="0"/>
      <c r="VY2650" s="0"/>
      <c r="VZ2650" s="0"/>
      <c r="WA2650" s="0"/>
      <c r="WB2650" s="0"/>
      <c r="WC2650" s="0"/>
      <c r="WD2650" s="0"/>
      <c r="WE2650" s="0"/>
      <c r="WF2650" s="0"/>
      <c r="WG2650" s="0"/>
      <c r="WH2650" s="0"/>
      <c r="WI2650" s="0"/>
      <c r="WJ2650" s="0"/>
      <c r="WK2650" s="0"/>
      <c r="WL2650" s="0"/>
      <c r="WM2650" s="0"/>
      <c r="WN2650" s="0"/>
      <c r="WO2650" s="0"/>
      <c r="WP2650" s="0"/>
      <c r="WQ2650" s="0"/>
      <c r="WR2650" s="0"/>
      <c r="WS2650" s="0"/>
      <c r="WT2650" s="0"/>
      <c r="WU2650" s="0"/>
      <c r="WV2650" s="0"/>
      <c r="WW2650" s="0"/>
      <c r="WX2650" s="0"/>
      <c r="WY2650" s="0"/>
      <c r="WZ2650" s="0"/>
      <c r="XA2650" s="0"/>
      <c r="XB2650" s="0"/>
      <c r="XC2650" s="0"/>
      <c r="XD2650" s="0"/>
      <c r="XE2650" s="0"/>
      <c r="XF2650" s="0"/>
      <c r="XG2650" s="0"/>
      <c r="XH2650" s="0"/>
      <c r="XI2650" s="0"/>
      <c r="XJ2650" s="0"/>
      <c r="XK2650" s="0"/>
      <c r="XL2650" s="0"/>
      <c r="XM2650" s="0"/>
      <c r="XN2650" s="0"/>
      <c r="XO2650" s="0"/>
      <c r="XP2650" s="0"/>
      <c r="XQ2650" s="0"/>
      <c r="XR2650" s="0"/>
      <c r="XS2650" s="0"/>
      <c r="XT2650" s="0"/>
      <c r="XU2650" s="0"/>
      <c r="XV2650" s="0"/>
      <c r="XW2650" s="0"/>
      <c r="XX2650" s="0"/>
      <c r="XY2650" s="0"/>
      <c r="XZ2650" s="0"/>
      <c r="YA2650" s="0"/>
      <c r="YB2650" s="0"/>
      <c r="YC2650" s="0"/>
      <c r="YD2650" s="0"/>
      <c r="YE2650" s="0"/>
      <c r="YF2650" s="0"/>
      <c r="YG2650" s="0"/>
      <c r="YH2650" s="0"/>
      <c r="YI2650" s="0"/>
      <c r="YJ2650" s="0"/>
      <c r="YK2650" s="0"/>
      <c r="YL2650" s="0"/>
      <c r="YM2650" s="0"/>
      <c r="YN2650" s="0"/>
      <c r="YO2650" s="0"/>
      <c r="YP2650" s="0"/>
      <c r="YQ2650" s="0"/>
      <c r="YR2650" s="0"/>
      <c r="YS2650" s="0"/>
      <c r="YT2650" s="0"/>
      <c r="YU2650" s="0"/>
      <c r="YV2650" s="0"/>
      <c r="YW2650" s="0"/>
      <c r="YX2650" s="0"/>
      <c r="YY2650" s="0"/>
      <c r="YZ2650" s="0"/>
      <c r="ZA2650" s="0"/>
      <c r="ZB2650" s="0"/>
      <c r="ZC2650" s="0"/>
      <c r="ZD2650" s="0"/>
      <c r="ZE2650" s="0"/>
      <c r="ZF2650" s="0"/>
      <c r="ZG2650" s="0"/>
      <c r="ZH2650" s="0"/>
      <c r="ZI2650" s="0"/>
      <c r="ZJ2650" s="0"/>
      <c r="ZK2650" s="0"/>
      <c r="ZL2650" s="0"/>
      <c r="ZM2650" s="0"/>
      <c r="ZN2650" s="0"/>
      <c r="ZO2650" s="0"/>
      <c r="ZP2650" s="0"/>
      <c r="ZQ2650" s="0"/>
      <c r="ZR2650" s="0"/>
      <c r="ZS2650" s="0"/>
      <c r="ZT2650" s="0"/>
      <c r="ZU2650" s="0"/>
      <c r="ZV2650" s="0"/>
      <c r="ZW2650" s="0"/>
      <c r="ZX2650" s="0"/>
      <c r="ZY2650" s="0"/>
      <c r="ZZ2650" s="0"/>
      <c r="AAA2650" s="0"/>
      <c r="AAB2650" s="0"/>
      <c r="AAC2650" s="0"/>
      <c r="AAD2650" s="0"/>
      <c r="AAE2650" s="0"/>
      <c r="AAF2650" s="0"/>
      <c r="AAG2650" s="0"/>
      <c r="AAH2650" s="0"/>
      <c r="AAI2650" s="0"/>
      <c r="AAJ2650" s="0"/>
      <c r="AAK2650" s="0"/>
      <c r="AAL2650" s="0"/>
      <c r="AAM2650" s="0"/>
      <c r="AAN2650" s="0"/>
      <c r="AAO2650" s="0"/>
      <c r="AAP2650" s="0"/>
      <c r="AAQ2650" s="0"/>
      <c r="AAR2650" s="0"/>
      <c r="AAS2650" s="0"/>
      <c r="AAT2650" s="0"/>
      <c r="AAU2650" s="0"/>
      <c r="AAV2650" s="0"/>
      <c r="AAW2650" s="0"/>
      <c r="AAX2650" s="0"/>
      <c r="AAY2650" s="0"/>
      <c r="AAZ2650" s="0"/>
      <c r="ABA2650" s="0"/>
      <c r="ABB2650" s="0"/>
      <c r="ABC2650" s="0"/>
      <c r="ABD2650" s="0"/>
      <c r="ABE2650" s="0"/>
      <c r="ABF2650" s="0"/>
      <c r="ABG2650" s="0"/>
      <c r="ABH2650" s="0"/>
      <c r="ABI2650" s="0"/>
      <c r="ABJ2650" s="0"/>
      <c r="ABK2650" s="0"/>
      <c r="ABL2650" s="0"/>
      <c r="ABM2650" s="0"/>
      <c r="ABN2650" s="0"/>
      <c r="ABO2650" s="0"/>
      <c r="ABP2650" s="0"/>
      <c r="ABQ2650" s="0"/>
      <c r="ABR2650" s="0"/>
      <c r="ABS2650" s="0"/>
      <c r="ABT2650" s="0"/>
      <c r="ABU2650" s="0"/>
      <c r="ABV2650" s="0"/>
      <c r="ABW2650" s="0"/>
      <c r="ABX2650" s="0"/>
      <c r="ABY2650" s="0"/>
      <c r="ABZ2650" s="0"/>
      <c r="ACA2650" s="0"/>
      <c r="ACB2650" s="0"/>
      <c r="ACC2650" s="0"/>
      <c r="ACD2650" s="0"/>
      <c r="ACE2650" s="0"/>
      <c r="ACF2650" s="0"/>
      <c r="ACG2650" s="0"/>
      <c r="ACH2650" s="0"/>
      <c r="ACI2650" s="0"/>
      <c r="ACJ2650" s="0"/>
      <c r="ACK2650" s="0"/>
      <c r="ACL2650" s="0"/>
      <c r="ACM2650" s="0"/>
      <c r="ACN2650" s="0"/>
      <c r="ACO2650" s="0"/>
      <c r="ACP2650" s="0"/>
      <c r="ACQ2650" s="0"/>
      <c r="ACR2650" s="0"/>
      <c r="ACS2650" s="0"/>
      <c r="ACT2650" s="0"/>
      <c r="ACU2650" s="0"/>
      <c r="ACV2650" s="0"/>
      <c r="ACW2650" s="0"/>
      <c r="ACX2650" s="0"/>
      <c r="ACY2650" s="0"/>
      <c r="ACZ2650" s="0"/>
      <c r="ADA2650" s="0"/>
      <c r="ADB2650" s="0"/>
      <c r="ADC2650" s="0"/>
      <c r="ADD2650" s="0"/>
      <c r="ADE2650" s="0"/>
      <c r="ADF2650" s="0"/>
      <c r="ADG2650" s="0"/>
      <c r="ADH2650" s="0"/>
      <c r="ADI2650" s="0"/>
      <c r="ADJ2650" s="0"/>
      <c r="ADK2650" s="0"/>
      <c r="ADL2650" s="0"/>
      <c r="ADM2650" s="0"/>
      <c r="ADN2650" s="0"/>
      <c r="ADO2650" s="0"/>
      <c r="ADP2650" s="0"/>
      <c r="ADQ2650" s="0"/>
      <c r="ADR2650" s="0"/>
      <c r="ADS2650" s="0"/>
      <c r="ADT2650" s="0"/>
      <c r="ADU2650" s="0"/>
      <c r="ADV2650" s="0"/>
      <c r="ADW2650" s="0"/>
      <c r="ADX2650" s="0"/>
      <c r="ADY2650" s="0"/>
      <c r="ADZ2650" s="0"/>
      <c r="AEA2650" s="0"/>
      <c r="AEB2650" s="0"/>
      <c r="AEC2650" s="0"/>
      <c r="AED2650" s="0"/>
      <c r="AEE2650" s="0"/>
      <c r="AEF2650" s="0"/>
      <c r="AEG2650" s="0"/>
      <c r="AEH2650" s="0"/>
      <c r="AEI2650" s="0"/>
      <c r="AEJ2650" s="0"/>
      <c r="AEK2650" s="0"/>
      <c r="AEL2650" s="0"/>
      <c r="AEM2650" s="0"/>
      <c r="AEN2650" s="0"/>
      <c r="AEO2650" s="0"/>
      <c r="AEP2650" s="0"/>
      <c r="AEQ2650" s="0"/>
      <c r="AER2650" s="0"/>
      <c r="AES2650" s="0"/>
      <c r="AET2650" s="0"/>
      <c r="AEU2650" s="0"/>
      <c r="AEV2650" s="0"/>
      <c r="AEW2650" s="0"/>
      <c r="AEX2650" s="0"/>
      <c r="AEY2650" s="0"/>
      <c r="AEZ2650" s="0"/>
      <c r="AFA2650" s="0"/>
      <c r="AFB2650" s="0"/>
      <c r="AFC2650" s="0"/>
      <c r="AFD2650" s="0"/>
      <c r="AFE2650" s="0"/>
      <c r="AFF2650" s="0"/>
      <c r="AFG2650" s="0"/>
      <c r="AFH2650" s="0"/>
      <c r="AFI2650" s="0"/>
      <c r="AFJ2650" s="0"/>
      <c r="AFK2650" s="0"/>
      <c r="AFL2650" s="0"/>
      <c r="AFM2650" s="0"/>
      <c r="AFN2650" s="0"/>
      <c r="AFO2650" s="0"/>
      <c r="AFP2650" s="0"/>
      <c r="AFQ2650" s="0"/>
      <c r="AFR2650" s="0"/>
      <c r="AFS2650" s="0"/>
      <c r="AFT2650" s="0"/>
      <c r="AFU2650" s="0"/>
      <c r="AFV2650" s="0"/>
      <c r="AFW2650" s="0"/>
      <c r="AFX2650" s="0"/>
      <c r="AFY2650" s="0"/>
      <c r="AFZ2650" s="0"/>
      <c r="AGA2650" s="0"/>
      <c r="AGB2650" s="0"/>
      <c r="AGC2650" s="0"/>
      <c r="AGD2650" s="0"/>
      <c r="AGE2650" s="0"/>
      <c r="AGF2650" s="0"/>
      <c r="AGG2650" s="0"/>
      <c r="AGH2650" s="0"/>
      <c r="AGI2650" s="0"/>
      <c r="AGJ2650" s="0"/>
      <c r="AGK2650" s="0"/>
      <c r="AGL2650" s="0"/>
      <c r="AGM2650" s="0"/>
      <c r="AGN2650" s="0"/>
      <c r="AGO2650" s="0"/>
      <c r="AGP2650" s="0"/>
      <c r="AGQ2650" s="0"/>
      <c r="AGR2650" s="0"/>
      <c r="AGS2650" s="0"/>
      <c r="AGT2650" s="0"/>
      <c r="AGU2650" s="0"/>
      <c r="AGV2650" s="0"/>
      <c r="AGW2650" s="0"/>
      <c r="AGX2650" s="0"/>
      <c r="AGY2650" s="0"/>
      <c r="AGZ2650" s="0"/>
      <c r="AHA2650" s="0"/>
      <c r="AHB2650" s="0"/>
      <c r="AHC2650" s="0"/>
      <c r="AHD2650" s="0"/>
      <c r="AHE2650" s="0"/>
      <c r="AHF2650" s="0"/>
      <c r="AHG2650" s="0"/>
      <c r="AHH2650" s="0"/>
      <c r="AHI2650" s="0"/>
      <c r="AHJ2650" s="0"/>
      <c r="AHK2650" s="0"/>
      <c r="AHL2650" s="0"/>
      <c r="AHM2650" s="0"/>
      <c r="AHN2650" s="0"/>
      <c r="AHO2650" s="0"/>
      <c r="AHP2650" s="0"/>
      <c r="AHQ2650" s="0"/>
      <c r="AHR2650" s="0"/>
      <c r="AHS2650" s="0"/>
      <c r="AHT2650" s="0"/>
      <c r="AHU2650" s="0"/>
      <c r="AHV2650" s="0"/>
      <c r="AHW2650" s="0"/>
      <c r="AHX2650" s="0"/>
      <c r="AHY2650" s="0"/>
      <c r="AHZ2650" s="0"/>
      <c r="AIA2650" s="0"/>
      <c r="AIB2650" s="0"/>
      <c r="AIC2650" s="0"/>
      <c r="AID2650" s="0"/>
      <c r="AIE2650" s="0"/>
      <c r="AIF2650" s="0"/>
      <c r="AIG2650" s="0"/>
      <c r="AIH2650" s="0"/>
      <c r="AII2650" s="0"/>
      <c r="AIJ2650" s="0"/>
      <c r="AIK2650" s="0"/>
      <c r="AIL2650" s="0"/>
      <c r="AIM2650" s="0"/>
      <c r="AIN2650" s="0"/>
      <c r="AIO2650" s="0"/>
      <c r="AIP2650" s="0"/>
      <c r="AIQ2650" s="0"/>
      <c r="AIR2650" s="0"/>
      <c r="AIS2650" s="0"/>
      <c r="AIT2650" s="0"/>
      <c r="AIU2650" s="0"/>
      <c r="AIV2650" s="0"/>
      <c r="AIW2650" s="0"/>
      <c r="AIX2650" s="0"/>
      <c r="AIY2650" s="0"/>
      <c r="AIZ2650" s="0"/>
      <c r="AJA2650" s="0"/>
      <c r="AJB2650" s="0"/>
      <c r="AJC2650" s="0"/>
      <c r="AJD2650" s="0"/>
      <c r="AJE2650" s="0"/>
      <c r="AJF2650" s="0"/>
      <c r="AJG2650" s="0"/>
      <c r="AJH2650" s="0"/>
      <c r="AJI2650" s="0"/>
      <c r="AJJ2650" s="0"/>
      <c r="AJK2650" s="0"/>
      <c r="AJL2650" s="0"/>
      <c r="AJM2650" s="0"/>
      <c r="AJN2650" s="0"/>
      <c r="AJO2650" s="0"/>
      <c r="AJP2650" s="0"/>
      <c r="AJQ2650" s="0"/>
      <c r="AJR2650" s="0"/>
      <c r="AJS2650" s="0"/>
      <c r="AJT2650" s="0"/>
      <c r="AJU2650" s="0"/>
      <c r="AJV2650" s="0"/>
      <c r="AJW2650" s="0"/>
      <c r="AJX2650" s="0"/>
      <c r="AJY2650" s="0"/>
      <c r="AJZ2650" s="0"/>
      <c r="AKA2650" s="0"/>
      <c r="AKB2650" s="0"/>
      <c r="AKC2650" s="0"/>
      <c r="AKD2650" s="0"/>
      <c r="AKE2650" s="0"/>
      <c r="AKF2650" s="0"/>
      <c r="AKG2650" s="0"/>
      <c r="AKH2650" s="0"/>
      <c r="AKI2650" s="0"/>
      <c r="AKJ2650" s="0"/>
      <c r="AKK2650" s="0"/>
      <c r="AKL2650" s="0"/>
      <c r="AKM2650" s="0"/>
      <c r="AKN2650" s="0"/>
      <c r="AKO2650" s="0"/>
      <c r="AKP2650" s="0"/>
      <c r="AKQ2650" s="0"/>
      <c r="AKR2650" s="0"/>
      <c r="AKS2650" s="0"/>
      <c r="AKT2650" s="0"/>
      <c r="AKU2650" s="0"/>
      <c r="AKV2650" s="0"/>
      <c r="AKW2650" s="0"/>
      <c r="AKX2650" s="0"/>
      <c r="AKY2650" s="0"/>
      <c r="AKZ2650" s="0"/>
      <c r="ALA2650" s="0"/>
      <c r="ALB2650" s="0"/>
      <c r="ALC2650" s="0"/>
      <c r="ALD2650" s="0"/>
      <c r="ALE2650" s="0"/>
      <c r="ALF2650" s="0"/>
      <c r="ALG2650" s="0"/>
      <c r="ALH2650" s="0"/>
      <c r="ALI2650" s="0"/>
      <c r="ALJ2650" s="0"/>
      <c r="ALK2650" s="0"/>
      <c r="ALL2650" s="0"/>
      <c r="ALM2650" s="0"/>
      <c r="ALN2650" s="0"/>
      <c r="ALO2650" s="0"/>
      <c r="ALP2650" s="0"/>
      <c r="ALQ2650" s="0"/>
      <c r="ALR2650" s="0"/>
      <c r="ALS2650" s="0"/>
      <c r="ALT2650" s="0"/>
      <c r="ALU2650" s="0"/>
      <c r="ALV2650" s="0"/>
      <c r="ALW2650" s="0"/>
      <c r="ALX2650" s="0"/>
      <c r="ALY2650" s="0"/>
      <c r="ALZ2650" s="0"/>
      <c r="AMA2650" s="0"/>
      <c r="AMB2650" s="0"/>
      <c r="AMC2650" s="0"/>
      <c r="AMD2650" s="0"/>
      <c r="AME2650" s="0"/>
      <c r="AMF2650" s="0"/>
      <c r="AMG2650" s="0"/>
      <c r="AMH2650" s="0"/>
      <c r="AMI2650" s="0"/>
    </row>
    <row r="2651" customFormat="false" ht="12.75" hidden="false" customHeight="false" outlineLevel="0" collapsed="false">
      <c r="A2651" s="1" t="s">
        <v>2873</v>
      </c>
      <c r="C2651" s="19" t="s">
        <v>2876</v>
      </c>
      <c r="D2651" s="19" t="s">
        <v>79</v>
      </c>
      <c r="E2651" s="20" t="n">
        <v>2.4</v>
      </c>
      <c r="F2651" s="21" t="n">
        <v>0.14</v>
      </c>
      <c r="G2651" s="24" t="s">
        <v>2875</v>
      </c>
      <c r="H2651" s="3"/>
      <c r="BM2651" s="0"/>
      <c r="BN2651" s="0"/>
      <c r="BO2651" s="0"/>
      <c r="BP2651" s="0"/>
      <c r="BQ2651" s="0"/>
      <c r="BR2651" s="0"/>
      <c r="BS2651" s="0"/>
      <c r="BT2651" s="0"/>
      <c r="BU2651" s="0"/>
      <c r="BV2651" s="0"/>
      <c r="BW2651" s="0"/>
      <c r="BX2651" s="0"/>
      <c r="BY2651" s="0"/>
      <c r="BZ2651" s="0"/>
      <c r="CA2651" s="0"/>
      <c r="CB2651" s="0"/>
      <c r="CC2651" s="0"/>
      <c r="CD2651" s="0"/>
      <c r="CE2651" s="0"/>
      <c r="CF2651" s="0"/>
      <c r="CG2651" s="0"/>
      <c r="CH2651" s="0"/>
      <c r="CI2651" s="0"/>
      <c r="CJ2651" s="0"/>
      <c r="CK2651" s="0"/>
      <c r="CL2651" s="0"/>
      <c r="CM2651" s="0"/>
      <c r="CN2651" s="0"/>
      <c r="CO2651" s="0"/>
      <c r="CP2651" s="0"/>
      <c r="CQ2651" s="0"/>
      <c r="CR2651" s="0"/>
      <c r="CS2651" s="0"/>
      <c r="CT2651" s="0"/>
      <c r="CU2651" s="0"/>
      <c r="CV2651" s="0"/>
      <c r="CW2651" s="0"/>
      <c r="CX2651" s="0"/>
      <c r="CY2651" s="0"/>
      <c r="CZ2651" s="0"/>
      <c r="DA2651" s="0"/>
      <c r="DB2651" s="0"/>
      <c r="DC2651" s="0"/>
      <c r="DD2651" s="0"/>
      <c r="DE2651" s="0"/>
      <c r="DF2651" s="0"/>
      <c r="DG2651" s="0"/>
      <c r="DH2651" s="0"/>
      <c r="DI2651" s="0"/>
      <c r="DJ2651" s="0"/>
      <c r="DK2651" s="0"/>
      <c r="DL2651" s="0"/>
      <c r="DM2651" s="0"/>
      <c r="DN2651" s="0"/>
      <c r="DO2651" s="0"/>
      <c r="DP2651" s="0"/>
      <c r="DQ2651" s="0"/>
      <c r="DR2651" s="0"/>
      <c r="DS2651" s="0"/>
      <c r="DT2651" s="0"/>
      <c r="DU2651" s="0"/>
      <c r="DV2651" s="0"/>
      <c r="DW2651" s="0"/>
      <c r="DX2651" s="0"/>
      <c r="DY2651" s="0"/>
      <c r="DZ2651" s="0"/>
      <c r="EA2651" s="0"/>
      <c r="EB2651" s="0"/>
      <c r="EC2651" s="0"/>
      <c r="ED2651" s="0"/>
      <c r="EE2651" s="0"/>
      <c r="EF2651" s="0"/>
      <c r="EG2651" s="0"/>
      <c r="EH2651" s="0"/>
      <c r="EI2651" s="0"/>
      <c r="EJ2651" s="0"/>
      <c r="EK2651" s="0"/>
      <c r="EL2651" s="0"/>
      <c r="EM2651" s="0"/>
      <c r="EN2651" s="0"/>
      <c r="EO2651" s="0"/>
      <c r="EP2651" s="0"/>
      <c r="EQ2651" s="0"/>
      <c r="ER2651" s="0"/>
      <c r="ES2651" s="0"/>
      <c r="ET2651" s="0"/>
      <c r="EU2651" s="0"/>
      <c r="EV2651" s="0"/>
      <c r="EW2651" s="0"/>
      <c r="EX2651" s="0"/>
      <c r="EY2651" s="0"/>
      <c r="EZ2651" s="0"/>
      <c r="FA2651" s="0"/>
      <c r="FB2651" s="0"/>
      <c r="FC2651" s="0"/>
      <c r="FD2651" s="0"/>
      <c r="FE2651" s="0"/>
      <c r="FF2651" s="0"/>
      <c r="FG2651" s="0"/>
      <c r="FH2651" s="0"/>
      <c r="FI2651" s="0"/>
      <c r="FJ2651" s="0"/>
      <c r="FK2651" s="0"/>
      <c r="FL2651" s="0"/>
      <c r="FM2651" s="0"/>
      <c r="FN2651" s="0"/>
      <c r="FO2651" s="0"/>
      <c r="FP2651" s="0"/>
      <c r="FQ2651" s="0"/>
      <c r="FR2651" s="0"/>
      <c r="FS2651" s="0"/>
      <c r="FT2651" s="0"/>
      <c r="FU2651" s="0"/>
      <c r="FV2651" s="0"/>
      <c r="FW2651" s="0"/>
      <c r="FX2651" s="0"/>
      <c r="FY2651" s="0"/>
      <c r="FZ2651" s="0"/>
      <c r="GA2651" s="0"/>
      <c r="GB2651" s="0"/>
      <c r="GC2651" s="0"/>
      <c r="GD2651" s="0"/>
      <c r="GE2651" s="0"/>
      <c r="GF2651" s="0"/>
      <c r="GG2651" s="0"/>
      <c r="GH2651" s="0"/>
      <c r="GI2651" s="0"/>
      <c r="GJ2651" s="0"/>
      <c r="GK2651" s="0"/>
      <c r="GL2651" s="0"/>
      <c r="GM2651" s="0"/>
      <c r="GN2651" s="0"/>
      <c r="GO2651" s="0"/>
      <c r="GP2651" s="0"/>
      <c r="GQ2651" s="0"/>
      <c r="GR2651" s="0"/>
      <c r="GS2651" s="0"/>
      <c r="GT2651" s="0"/>
      <c r="GU2651" s="0"/>
      <c r="GV2651" s="0"/>
      <c r="GW2651" s="0"/>
      <c r="GX2651" s="0"/>
      <c r="GY2651" s="0"/>
      <c r="GZ2651" s="0"/>
      <c r="HA2651" s="0"/>
      <c r="HB2651" s="0"/>
      <c r="HC2651" s="0"/>
      <c r="HD2651" s="0"/>
      <c r="HE2651" s="0"/>
      <c r="HF2651" s="0"/>
      <c r="HG2651" s="0"/>
      <c r="HH2651" s="0"/>
      <c r="HI2651" s="0"/>
      <c r="HJ2651" s="0"/>
      <c r="HK2651" s="0"/>
      <c r="HL2651" s="0"/>
      <c r="HM2651" s="0"/>
      <c r="HN2651" s="0"/>
      <c r="HO2651" s="0"/>
      <c r="HP2651" s="0"/>
      <c r="HQ2651" s="0"/>
      <c r="HR2651" s="0"/>
      <c r="HS2651" s="0"/>
      <c r="HT2651" s="0"/>
      <c r="HU2651" s="0"/>
      <c r="HV2651" s="0"/>
      <c r="HW2651" s="0"/>
      <c r="HX2651" s="0"/>
      <c r="HY2651" s="0"/>
      <c r="HZ2651" s="0"/>
      <c r="IA2651" s="0"/>
      <c r="IB2651" s="0"/>
      <c r="IC2651" s="0"/>
      <c r="ID2651" s="0"/>
      <c r="IE2651" s="0"/>
      <c r="IF2651" s="0"/>
      <c r="IG2651" s="0"/>
      <c r="IH2651" s="0"/>
      <c r="II2651" s="0"/>
      <c r="IJ2651" s="0"/>
      <c r="IK2651" s="0"/>
      <c r="IL2651" s="0"/>
      <c r="IM2651" s="0"/>
      <c r="IN2651" s="0"/>
      <c r="IO2651" s="0"/>
      <c r="IP2651" s="0"/>
      <c r="IQ2651" s="0"/>
      <c r="IR2651" s="0"/>
      <c r="IS2651" s="0"/>
      <c r="IT2651" s="0"/>
      <c r="IU2651" s="0"/>
      <c r="IV2651" s="0"/>
      <c r="IW2651" s="0"/>
      <c r="IX2651" s="0"/>
      <c r="IY2651" s="0"/>
      <c r="IZ2651" s="0"/>
      <c r="JA2651" s="0"/>
      <c r="JB2651" s="0"/>
      <c r="JC2651" s="0"/>
      <c r="JD2651" s="0"/>
      <c r="JE2651" s="0"/>
      <c r="JF2651" s="0"/>
      <c r="JG2651" s="0"/>
      <c r="JH2651" s="0"/>
      <c r="JI2651" s="0"/>
      <c r="JJ2651" s="0"/>
      <c r="JK2651" s="0"/>
      <c r="JL2651" s="0"/>
      <c r="JM2651" s="0"/>
      <c r="JN2651" s="0"/>
      <c r="JO2651" s="0"/>
      <c r="JP2651" s="0"/>
      <c r="JQ2651" s="0"/>
      <c r="JR2651" s="0"/>
      <c r="JS2651" s="0"/>
      <c r="JT2651" s="0"/>
      <c r="JU2651" s="0"/>
      <c r="JV2651" s="0"/>
      <c r="JW2651" s="0"/>
      <c r="JX2651" s="0"/>
      <c r="JY2651" s="0"/>
      <c r="JZ2651" s="0"/>
      <c r="KA2651" s="0"/>
      <c r="KB2651" s="0"/>
      <c r="KC2651" s="0"/>
      <c r="KD2651" s="0"/>
      <c r="KE2651" s="0"/>
      <c r="KF2651" s="0"/>
      <c r="KG2651" s="0"/>
      <c r="KH2651" s="0"/>
      <c r="KI2651" s="0"/>
      <c r="KJ2651" s="0"/>
      <c r="KK2651" s="0"/>
      <c r="KL2651" s="0"/>
      <c r="KM2651" s="0"/>
      <c r="KN2651" s="0"/>
      <c r="KO2651" s="0"/>
      <c r="KP2651" s="0"/>
      <c r="KQ2651" s="0"/>
      <c r="KR2651" s="0"/>
      <c r="KS2651" s="0"/>
      <c r="KT2651" s="0"/>
      <c r="KU2651" s="0"/>
      <c r="KV2651" s="0"/>
      <c r="KW2651" s="0"/>
      <c r="KX2651" s="0"/>
      <c r="KY2651" s="0"/>
      <c r="KZ2651" s="0"/>
      <c r="LA2651" s="0"/>
      <c r="LB2651" s="0"/>
      <c r="LC2651" s="0"/>
      <c r="LD2651" s="0"/>
      <c r="LE2651" s="0"/>
      <c r="LF2651" s="0"/>
      <c r="LG2651" s="0"/>
      <c r="LH2651" s="0"/>
      <c r="LI2651" s="0"/>
      <c r="LJ2651" s="0"/>
      <c r="LK2651" s="0"/>
      <c r="LL2651" s="0"/>
      <c r="LM2651" s="0"/>
      <c r="LN2651" s="0"/>
      <c r="LO2651" s="0"/>
      <c r="LP2651" s="0"/>
      <c r="LQ2651" s="0"/>
      <c r="LR2651" s="0"/>
      <c r="LS2651" s="0"/>
      <c r="LT2651" s="0"/>
      <c r="LU2651" s="0"/>
      <c r="LV2651" s="0"/>
      <c r="LW2651" s="0"/>
      <c r="LX2651" s="0"/>
      <c r="LY2651" s="0"/>
      <c r="LZ2651" s="0"/>
      <c r="MA2651" s="0"/>
      <c r="MB2651" s="0"/>
      <c r="MC2651" s="0"/>
      <c r="MD2651" s="0"/>
      <c r="ME2651" s="0"/>
      <c r="MF2651" s="0"/>
      <c r="MG2651" s="0"/>
      <c r="MH2651" s="0"/>
      <c r="MI2651" s="0"/>
      <c r="MJ2651" s="0"/>
      <c r="MK2651" s="0"/>
      <c r="ML2651" s="0"/>
      <c r="MM2651" s="0"/>
      <c r="MN2651" s="0"/>
      <c r="MO2651" s="0"/>
      <c r="MP2651" s="0"/>
      <c r="MQ2651" s="0"/>
      <c r="MR2651" s="0"/>
      <c r="MS2651" s="0"/>
      <c r="MT2651" s="0"/>
      <c r="MU2651" s="0"/>
      <c r="MV2651" s="0"/>
      <c r="MW2651" s="0"/>
      <c r="MX2651" s="0"/>
      <c r="MY2651" s="0"/>
      <c r="MZ2651" s="0"/>
      <c r="NA2651" s="0"/>
      <c r="NB2651" s="0"/>
      <c r="NC2651" s="0"/>
      <c r="ND2651" s="0"/>
      <c r="NE2651" s="0"/>
      <c r="NF2651" s="0"/>
      <c r="NG2651" s="0"/>
      <c r="NH2651" s="0"/>
      <c r="NI2651" s="0"/>
      <c r="NJ2651" s="0"/>
      <c r="NK2651" s="0"/>
      <c r="NL2651" s="0"/>
      <c r="NM2651" s="0"/>
      <c r="NN2651" s="0"/>
      <c r="NO2651" s="0"/>
      <c r="NP2651" s="0"/>
      <c r="NQ2651" s="0"/>
      <c r="NR2651" s="0"/>
      <c r="NS2651" s="0"/>
      <c r="NT2651" s="0"/>
      <c r="NU2651" s="0"/>
      <c r="NV2651" s="0"/>
      <c r="NW2651" s="0"/>
      <c r="NX2651" s="0"/>
      <c r="NY2651" s="0"/>
      <c r="NZ2651" s="0"/>
      <c r="OA2651" s="0"/>
      <c r="OB2651" s="0"/>
      <c r="OC2651" s="0"/>
      <c r="OD2651" s="0"/>
      <c r="OE2651" s="0"/>
      <c r="OF2651" s="0"/>
      <c r="OG2651" s="0"/>
      <c r="OH2651" s="0"/>
      <c r="OI2651" s="0"/>
      <c r="OJ2651" s="0"/>
      <c r="OK2651" s="0"/>
      <c r="OL2651" s="0"/>
      <c r="OM2651" s="0"/>
      <c r="ON2651" s="0"/>
      <c r="OO2651" s="0"/>
      <c r="OP2651" s="0"/>
      <c r="OQ2651" s="0"/>
      <c r="OR2651" s="0"/>
      <c r="OS2651" s="0"/>
      <c r="OT2651" s="0"/>
      <c r="OU2651" s="0"/>
      <c r="OV2651" s="0"/>
      <c r="OW2651" s="0"/>
      <c r="OX2651" s="0"/>
      <c r="OY2651" s="0"/>
      <c r="OZ2651" s="0"/>
      <c r="PA2651" s="0"/>
      <c r="PB2651" s="0"/>
      <c r="PC2651" s="0"/>
      <c r="PD2651" s="0"/>
      <c r="PE2651" s="0"/>
      <c r="PF2651" s="0"/>
      <c r="PG2651" s="0"/>
      <c r="PH2651" s="0"/>
      <c r="PI2651" s="0"/>
      <c r="PJ2651" s="0"/>
      <c r="PK2651" s="0"/>
      <c r="PL2651" s="0"/>
      <c r="PM2651" s="0"/>
      <c r="PN2651" s="0"/>
      <c r="PO2651" s="0"/>
      <c r="PP2651" s="0"/>
      <c r="PQ2651" s="0"/>
      <c r="PR2651" s="0"/>
      <c r="PS2651" s="0"/>
      <c r="PT2651" s="0"/>
      <c r="PU2651" s="0"/>
      <c r="PV2651" s="0"/>
      <c r="PW2651" s="0"/>
      <c r="PX2651" s="0"/>
      <c r="PY2651" s="0"/>
      <c r="PZ2651" s="0"/>
      <c r="QA2651" s="0"/>
      <c r="QB2651" s="0"/>
      <c r="QC2651" s="0"/>
      <c r="QD2651" s="0"/>
      <c r="QE2651" s="0"/>
      <c r="QF2651" s="0"/>
      <c r="QG2651" s="0"/>
      <c r="QH2651" s="0"/>
      <c r="QI2651" s="0"/>
      <c r="QJ2651" s="0"/>
      <c r="QK2651" s="0"/>
      <c r="QL2651" s="0"/>
      <c r="QM2651" s="0"/>
      <c r="QN2651" s="0"/>
      <c r="QO2651" s="0"/>
      <c r="QP2651" s="0"/>
      <c r="QQ2651" s="0"/>
      <c r="QR2651" s="0"/>
      <c r="QS2651" s="0"/>
      <c r="QT2651" s="0"/>
      <c r="QU2651" s="0"/>
      <c r="QV2651" s="0"/>
      <c r="QW2651" s="0"/>
      <c r="QX2651" s="0"/>
      <c r="QY2651" s="0"/>
      <c r="QZ2651" s="0"/>
      <c r="RA2651" s="0"/>
      <c r="RB2651" s="0"/>
      <c r="RC2651" s="0"/>
      <c r="RD2651" s="0"/>
      <c r="RE2651" s="0"/>
      <c r="RF2651" s="0"/>
      <c r="RG2651" s="0"/>
      <c r="RH2651" s="0"/>
      <c r="RI2651" s="0"/>
      <c r="RJ2651" s="0"/>
      <c r="RK2651" s="0"/>
      <c r="RL2651" s="0"/>
      <c r="RM2651" s="0"/>
      <c r="RN2651" s="0"/>
      <c r="RO2651" s="0"/>
      <c r="RP2651" s="0"/>
      <c r="RQ2651" s="0"/>
      <c r="RR2651" s="0"/>
      <c r="RS2651" s="0"/>
      <c r="RT2651" s="0"/>
      <c r="RU2651" s="0"/>
      <c r="RV2651" s="0"/>
      <c r="RW2651" s="0"/>
      <c r="RX2651" s="0"/>
      <c r="RY2651" s="0"/>
      <c r="RZ2651" s="0"/>
      <c r="SA2651" s="0"/>
      <c r="SB2651" s="0"/>
      <c r="SC2651" s="0"/>
      <c r="SD2651" s="0"/>
      <c r="SE2651" s="0"/>
      <c r="SF2651" s="0"/>
      <c r="SG2651" s="0"/>
      <c r="SH2651" s="0"/>
      <c r="SI2651" s="0"/>
      <c r="SJ2651" s="0"/>
      <c r="SK2651" s="0"/>
      <c r="SL2651" s="0"/>
      <c r="SM2651" s="0"/>
      <c r="SN2651" s="0"/>
      <c r="SO2651" s="0"/>
      <c r="SP2651" s="0"/>
      <c r="SQ2651" s="0"/>
      <c r="SR2651" s="0"/>
      <c r="SS2651" s="0"/>
      <c r="ST2651" s="0"/>
      <c r="SU2651" s="0"/>
      <c r="SV2651" s="0"/>
      <c r="SW2651" s="0"/>
      <c r="SX2651" s="0"/>
      <c r="SY2651" s="0"/>
      <c r="SZ2651" s="0"/>
      <c r="TA2651" s="0"/>
      <c r="TB2651" s="0"/>
      <c r="TC2651" s="0"/>
      <c r="TD2651" s="0"/>
      <c r="TE2651" s="0"/>
      <c r="TF2651" s="0"/>
      <c r="TG2651" s="0"/>
      <c r="TH2651" s="0"/>
      <c r="TI2651" s="0"/>
      <c r="TJ2651" s="0"/>
      <c r="TK2651" s="0"/>
      <c r="TL2651" s="0"/>
      <c r="TM2651" s="0"/>
      <c r="TN2651" s="0"/>
      <c r="TO2651" s="0"/>
      <c r="TP2651" s="0"/>
      <c r="TQ2651" s="0"/>
      <c r="TR2651" s="0"/>
      <c r="TS2651" s="0"/>
      <c r="TT2651" s="0"/>
      <c r="TU2651" s="0"/>
      <c r="TV2651" s="0"/>
      <c r="TW2651" s="0"/>
      <c r="TX2651" s="0"/>
      <c r="TY2651" s="0"/>
      <c r="TZ2651" s="0"/>
      <c r="UA2651" s="0"/>
      <c r="UB2651" s="0"/>
      <c r="UC2651" s="0"/>
      <c r="UD2651" s="0"/>
      <c r="UE2651" s="0"/>
      <c r="UF2651" s="0"/>
      <c r="UG2651" s="0"/>
      <c r="UH2651" s="0"/>
      <c r="UI2651" s="0"/>
      <c r="UJ2651" s="0"/>
      <c r="UK2651" s="0"/>
      <c r="UL2651" s="0"/>
      <c r="UM2651" s="0"/>
      <c r="UN2651" s="0"/>
      <c r="UO2651" s="0"/>
      <c r="UP2651" s="0"/>
      <c r="UQ2651" s="0"/>
      <c r="UR2651" s="0"/>
      <c r="US2651" s="0"/>
      <c r="UT2651" s="0"/>
      <c r="UU2651" s="0"/>
      <c r="UV2651" s="0"/>
      <c r="UW2651" s="0"/>
      <c r="UX2651" s="0"/>
      <c r="UY2651" s="0"/>
      <c r="UZ2651" s="0"/>
      <c r="VA2651" s="0"/>
      <c r="VB2651" s="0"/>
      <c r="VC2651" s="0"/>
      <c r="VD2651" s="0"/>
      <c r="VE2651" s="0"/>
      <c r="VF2651" s="0"/>
      <c r="VG2651" s="0"/>
      <c r="VH2651" s="0"/>
      <c r="VI2651" s="0"/>
      <c r="VJ2651" s="0"/>
      <c r="VK2651" s="0"/>
      <c r="VL2651" s="0"/>
      <c r="VM2651" s="0"/>
      <c r="VN2651" s="0"/>
      <c r="VO2651" s="0"/>
      <c r="VP2651" s="0"/>
      <c r="VQ2651" s="0"/>
      <c r="VR2651" s="0"/>
      <c r="VS2651" s="0"/>
      <c r="VT2651" s="0"/>
      <c r="VU2651" s="0"/>
      <c r="VV2651" s="0"/>
      <c r="VW2651" s="0"/>
      <c r="VX2651" s="0"/>
      <c r="VY2651" s="0"/>
      <c r="VZ2651" s="0"/>
      <c r="WA2651" s="0"/>
      <c r="WB2651" s="0"/>
      <c r="WC2651" s="0"/>
      <c r="WD2651" s="0"/>
      <c r="WE2651" s="0"/>
      <c r="WF2651" s="0"/>
      <c r="WG2651" s="0"/>
      <c r="WH2651" s="0"/>
      <c r="WI2651" s="0"/>
      <c r="WJ2651" s="0"/>
      <c r="WK2651" s="0"/>
      <c r="WL2651" s="0"/>
      <c r="WM2651" s="0"/>
      <c r="WN2651" s="0"/>
      <c r="WO2651" s="0"/>
      <c r="WP2651" s="0"/>
      <c r="WQ2651" s="0"/>
      <c r="WR2651" s="0"/>
      <c r="WS2651" s="0"/>
      <c r="WT2651" s="0"/>
      <c r="WU2651" s="0"/>
      <c r="WV2651" s="0"/>
      <c r="WW2651" s="0"/>
      <c r="WX2651" s="0"/>
      <c r="WY2651" s="0"/>
      <c r="WZ2651" s="0"/>
      <c r="XA2651" s="0"/>
      <c r="XB2651" s="0"/>
      <c r="XC2651" s="0"/>
      <c r="XD2651" s="0"/>
      <c r="XE2651" s="0"/>
      <c r="XF2651" s="0"/>
      <c r="XG2651" s="0"/>
      <c r="XH2651" s="0"/>
      <c r="XI2651" s="0"/>
      <c r="XJ2651" s="0"/>
      <c r="XK2651" s="0"/>
      <c r="XL2651" s="0"/>
      <c r="XM2651" s="0"/>
      <c r="XN2651" s="0"/>
      <c r="XO2651" s="0"/>
      <c r="XP2651" s="0"/>
      <c r="XQ2651" s="0"/>
      <c r="XR2651" s="0"/>
      <c r="XS2651" s="0"/>
      <c r="XT2651" s="0"/>
      <c r="XU2651" s="0"/>
      <c r="XV2651" s="0"/>
      <c r="XW2651" s="0"/>
      <c r="XX2651" s="0"/>
      <c r="XY2651" s="0"/>
      <c r="XZ2651" s="0"/>
      <c r="YA2651" s="0"/>
      <c r="YB2651" s="0"/>
      <c r="YC2651" s="0"/>
      <c r="YD2651" s="0"/>
      <c r="YE2651" s="0"/>
      <c r="YF2651" s="0"/>
      <c r="YG2651" s="0"/>
      <c r="YH2651" s="0"/>
      <c r="YI2651" s="0"/>
      <c r="YJ2651" s="0"/>
      <c r="YK2651" s="0"/>
      <c r="YL2651" s="0"/>
      <c r="YM2651" s="0"/>
      <c r="YN2651" s="0"/>
      <c r="YO2651" s="0"/>
      <c r="YP2651" s="0"/>
      <c r="YQ2651" s="0"/>
      <c r="YR2651" s="0"/>
      <c r="YS2651" s="0"/>
      <c r="YT2651" s="0"/>
      <c r="YU2651" s="0"/>
      <c r="YV2651" s="0"/>
      <c r="YW2651" s="0"/>
      <c r="YX2651" s="0"/>
      <c r="YY2651" s="0"/>
      <c r="YZ2651" s="0"/>
      <c r="ZA2651" s="0"/>
      <c r="ZB2651" s="0"/>
      <c r="ZC2651" s="0"/>
      <c r="ZD2651" s="0"/>
      <c r="ZE2651" s="0"/>
      <c r="ZF2651" s="0"/>
      <c r="ZG2651" s="0"/>
      <c r="ZH2651" s="0"/>
      <c r="ZI2651" s="0"/>
      <c r="ZJ2651" s="0"/>
      <c r="ZK2651" s="0"/>
      <c r="ZL2651" s="0"/>
      <c r="ZM2651" s="0"/>
      <c r="ZN2651" s="0"/>
      <c r="ZO2651" s="0"/>
      <c r="ZP2651" s="0"/>
      <c r="ZQ2651" s="0"/>
      <c r="ZR2651" s="0"/>
      <c r="ZS2651" s="0"/>
      <c r="ZT2651" s="0"/>
      <c r="ZU2651" s="0"/>
      <c r="ZV2651" s="0"/>
      <c r="ZW2651" s="0"/>
      <c r="ZX2651" s="0"/>
      <c r="ZY2651" s="0"/>
      <c r="ZZ2651" s="0"/>
      <c r="AAA2651" s="0"/>
      <c r="AAB2651" s="0"/>
      <c r="AAC2651" s="0"/>
      <c r="AAD2651" s="0"/>
      <c r="AAE2651" s="0"/>
      <c r="AAF2651" s="0"/>
      <c r="AAG2651" s="0"/>
      <c r="AAH2651" s="0"/>
      <c r="AAI2651" s="0"/>
      <c r="AAJ2651" s="0"/>
      <c r="AAK2651" s="0"/>
      <c r="AAL2651" s="0"/>
      <c r="AAM2651" s="0"/>
      <c r="AAN2651" s="0"/>
      <c r="AAO2651" s="0"/>
      <c r="AAP2651" s="0"/>
      <c r="AAQ2651" s="0"/>
      <c r="AAR2651" s="0"/>
      <c r="AAS2651" s="0"/>
      <c r="AAT2651" s="0"/>
      <c r="AAU2651" s="0"/>
      <c r="AAV2651" s="0"/>
      <c r="AAW2651" s="0"/>
      <c r="AAX2651" s="0"/>
      <c r="AAY2651" s="0"/>
      <c r="AAZ2651" s="0"/>
      <c r="ABA2651" s="0"/>
      <c r="ABB2651" s="0"/>
      <c r="ABC2651" s="0"/>
      <c r="ABD2651" s="0"/>
      <c r="ABE2651" s="0"/>
      <c r="ABF2651" s="0"/>
      <c r="ABG2651" s="0"/>
      <c r="ABH2651" s="0"/>
      <c r="ABI2651" s="0"/>
      <c r="ABJ2651" s="0"/>
      <c r="ABK2651" s="0"/>
      <c r="ABL2651" s="0"/>
      <c r="ABM2651" s="0"/>
      <c r="ABN2651" s="0"/>
      <c r="ABO2651" s="0"/>
      <c r="ABP2651" s="0"/>
      <c r="ABQ2651" s="0"/>
      <c r="ABR2651" s="0"/>
      <c r="ABS2651" s="0"/>
      <c r="ABT2651" s="0"/>
      <c r="ABU2651" s="0"/>
      <c r="ABV2651" s="0"/>
      <c r="ABW2651" s="0"/>
      <c r="ABX2651" s="0"/>
      <c r="ABY2651" s="0"/>
      <c r="ABZ2651" s="0"/>
      <c r="ACA2651" s="0"/>
      <c r="ACB2651" s="0"/>
      <c r="ACC2651" s="0"/>
      <c r="ACD2651" s="0"/>
      <c r="ACE2651" s="0"/>
      <c r="ACF2651" s="0"/>
      <c r="ACG2651" s="0"/>
      <c r="ACH2651" s="0"/>
      <c r="ACI2651" s="0"/>
      <c r="ACJ2651" s="0"/>
      <c r="ACK2651" s="0"/>
      <c r="ACL2651" s="0"/>
      <c r="ACM2651" s="0"/>
      <c r="ACN2651" s="0"/>
      <c r="ACO2651" s="0"/>
      <c r="ACP2651" s="0"/>
      <c r="ACQ2651" s="0"/>
      <c r="ACR2651" s="0"/>
      <c r="ACS2651" s="0"/>
      <c r="ACT2651" s="0"/>
      <c r="ACU2651" s="0"/>
      <c r="ACV2651" s="0"/>
      <c r="ACW2651" s="0"/>
      <c r="ACX2651" s="0"/>
      <c r="ACY2651" s="0"/>
      <c r="ACZ2651" s="0"/>
      <c r="ADA2651" s="0"/>
      <c r="ADB2651" s="0"/>
      <c r="ADC2651" s="0"/>
      <c r="ADD2651" s="0"/>
      <c r="ADE2651" s="0"/>
      <c r="ADF2651" s="0"/>
      <c r="ADG2651" s="0"/>
      <c r="ADH2651" s="0"/>
      <c r="ADI2651" s="0"/>
      <c r="ADJ2651" s="0"/>
      <c r="ADK2651" s="0"/>
      <c r="ADL2651" s="0"/>
      <c r="ADM2651" s="0"/>
      <c r="ADN2651" s="0"/>
      <c r="ADO2651" s="0"/>
      <c r="ADP2651" s="0"/>
      <c r="ADQ2651" s="0"/>
      <c r="ADR2651" s="0"/>
      <c r="ADS2651" s="0"/>
      <c r="ADT2651" s="0"/>
      <c r="ADU2651" s="0"/>
      <c r="ADV2651" s="0"/>
      <c r="ADW2651" s="0"/>
      <c r="ADX2651" s="0"/>
      <c r="ADY2651" s="0"/>
      <c r="ADZ2651" s="0"/>
      <c r="AEA2651" s="0"/>
      <c r="AEB2651" s="0"/>
      <c r="AEC2651" s="0"/>
      <c r="AED2651" s="0"/>
      <c r="AEE2651" s="0"/>
      <c r="AEF2651" s="0"/>
      <c r="AEG2651" s="0"/>
      <c r="AEH2651" s="0"/>
      <c r="AEI2651" s="0"/>
      <c r="AEJ2651" s="0"/>
      <c r="AEK2651" s="0"/>
      <c r="AEL2651" s="0"/>
      <c r="AEM2651" s="0"/>
      <c r="AEN2651" s="0"/>
      <c r="AEO2651" s="0"/>
      <c r="AEP2651" s="0"/>
      <c r="AEQ2651" s="0"/>
      <c r="AER2651" s="0"/>
      <c r="AES2651" s="0"/>
      <c r="AET2651" s="0"/>
      <c r="AEU2651" s="0"/>
      <c r="AEV2651" s="0"/>
      <c r="AEW2651" s="0"/>
      <c r="AEX2651" s="0"/>
      <c r="AEY2651" s="0"/>
      <c r="AEZ2651" s="0"/>
      <c r="AFA2651" s="0"/>
      <c r="AFB2651" s="0"/>
      <c r="AFC2651" s="0"/>
      <c r="AFD2651" s="0"/>
      <c r="AFE2651" s="0"/>
      <c r="AFF2651" s="0"/>
      <c r="AFG2651" s="0"/>
      <c r="AFH2651" s="0"/>
      <c r="AFI2651" s="0"/>
      <c r="AFJ2651" s="0"/>
      <c r="AFK2651" s="0"/>
      <c r="AFL2651" s="0"/>
      <c r="AFM2651" s="0"/>
      <c r="AFN2651" s="0"/>
      <c r="AFO2651" s="0"/>
      <c r="AFP2651" s="0"/>
      <c r="AFQ2651" s="0"/>
      <c r="AFR2651" s="0"/>
      <c r="AFS2651" s="0"/>
      <c r="AFT2651" s="0"/>
      <c r="AFU2651" s="0"/>
      <c r="AFV2651" s="0"/>
      <c r="AFW2651" s="0"/>
      <c r="AFX2651" s="0"/>
      <c r="AFY2651" s="0"/>
      <c r="AFZ2651" s="0"/>
      <c r="AGA2651" s="0"/>
      <c r="AGB2651" s="0"/>
      <c r="AGC2651" s="0"/>
      <c r="AGD2651" s="0"/>
      <c r="AGE2651" s="0"/>
      <c r="AGF2651" s="0"/>
      <c r="AGG2651" s="0"/>
      <c r="AGH2651" s="0"/>
      <c r="AGI2651" s="0"/>
      <c r="AGJ2651" s="0"/>
      <c r="AGK2651" s="0"/>
      <c r="AGL2651" s="0"/>
      <c r="AGM2651" s="0"/>
      <c r="AGN2651" s="0"/>
      <c r="AGO2651" s="0"/>
      <c r="AGP2651" s="0"/>
      <c r="AGQ2651" s="0"/>
      <c r="AGR2651" s="0"/>
      <c r="AGS2651" s="0"/>
      <c r="AGT2651" s="0"/>
      <c r="AGU2651" s="0"/>
      <c r="AGV2651" s="0"/>
      <c r="AGW2651" s="0"/>
      <c r="AGX2651" s="0"/>
      <c r="AGY2651" s="0"/>
      <c r="AGZ2651" s="0"/>
      <c r="AHA2651" s="0"/>
      <c r="AHB2651" s="0"/>
      <c r="AHC2651" s="0"/>
      <c r="AHD2651" s="0"/>
      <c r="AHE2651" s="0"/>
      <c r="AHF2651" s="0"/>
      <c r="AHG2651" s="0"/>
      <c r="AHH2651" s="0"/>
      <c r="AHI2651" s="0"/>
      <c r="AHJ2651" s="0"/>
      <c r="AHK2651" s="0"/>
      <c r="AHL2651" s="0"/>
      <c r="AHM2651" s="0"/>
      <c r="AHN2651" s="0"/>
      <c r="AHO2651" s="0"/>
      <c r="AHP2651" s="0"/>
      <c r="AHQ2651" s="0"/>
      <c r="AHR2651" s="0"/>
      <c r="AHS2651" s="0"/>
      <c r="AHT2651" s="0"/>
      <c r="AHU2651" s="0"/>
      <c r="AHV2651" s="0"/>
      <c r="AHW2651" s="0"/>
      <c r="AHX2651" s="0"/>
      <c r="AHY2651" s="0"/>
      <c r="AHZ2651" s="0"/>
      <c r="AIA2651" s="0"/>
      <c r="AIB2651" s="0"/>
      <c r="AIC2651" s="0"/>
      <c r="AID2651" s="0"/>
      <c r="AIE2651" s="0"/>
      <c r="AIF2651" s="0"/>
      <c r="AIG2651" s="0"/>
      <c r="AIH2651" s="0"/>
      <c r="AII2651" s="0"/>
      <c r="AIJ2651" s="0"/>
      <c r="AIK2651" s="0"/>
      <c r="AIL2651" s="0"/>
      <c r="AIM2651" s="0"/>
      <c r="AIN2651" s="0"/>
      <c r="AIO2651" s="0"/>
      <c r="AIP2651" s="0"/>
      <c r="AIQ2651" s="0"/>
      <c r="AIR2651" s="0"/>
      <c r="AIS2651" s="0"/>
      <c r="AIT2651" s="0"/>
      <c r="AIU2651" s="0"/>
      <c r="AIV2651" s="0"/>
      <c r="AIW2651" s="0"/>
      <c r="AIX2651" s="0"/>
      <c r="AIY2651" s="0"/>
      <c r="AIZ2651" s="0"/>
      <c r="AJA2651" s="0"/>
      <c r="AJB2651" s="0"/>
      <c r="AJC2651" s="0"/>
      <c r="AJD2651" s="0"/>
      <c r="AJE2651" s="0"/>
      <c r="AJF2651" s="0"/>
      <c r="AJG2651" s="0"/>
      <c r="AJH2651" s="0"/>
      <c r="AJI2651" s="0"/>
      <c r="AJJ2651" s="0"/>
      <c r="AJK2651" s="0"/>
      <c r="AJL2651" s="0"/>
      <c r="AJM2651" s="0"/>
      <c r="AJN2651" s="0"/>
      <c r="AJO2651" s="0"/>
      <c r="AJP2651" s="0"/>
      <c r="AJQ2651" s="0"/>
      <c r="AJR2651" s="0"/>
      <c r="AJS2651" s="0"/>
      <c r="AJT2651" s="0"/>
      <c r="AJU2651" s="0"/>
      <c r="AJV2651" s="0"/>
      <c r="AJW2651" s="0"/>
      <c r="AJX2651" s="0"/>
      <c r="AJY2651" s="0"/>
      <c r="AJZ2651" s="0"/>
      <c r="AKA2651" s="0"/>
      <c r="AKB2651" s="0"/>
      <c r="AKC2651" s="0"/>
      <c r="AKD2651" s="0"/>
      <c r="AKE2651" s="0"/>
      <c r="AKF2651" s="0"/>
      <c r="AKG2651" s="0"/>
      <c r="AKH2651" s="0"/>
      <c r="AKI2651" s="0"/>
      <c r="AKJ2651" s="0"/>
      <c r="AKK2651" s="0"/>
      <c r="AKL2651" s="0"/>
      <c r="AKM2651" s="0"/>
      <c r="AKN2651" s="0"/>
      <c r="AKO2651" s="0"/>
      <c r="AKP2651" s="0"/>
      <c r="AKQ2651" s="0"/>
      <c r="AKR2651" s="0"/>
      <c r="AKS2651" s="0"/>
      <c r="AKT2651" s="0"/>
      <c r="AKU2651" s="0"/>
      <c r="AKV2651" s="0"/>
      <c r="AKW2651" s="0"/>
      <c r="AKX2651" s="0"/>
      <c r="AKY2651" s="0"/>
      <c r="AKZ2651" s="0"/>
      <c r="ALA2651" s="0"/>
      <c r="ALB2651" s="0"/>
      <c r="ALC2651" s="0"/>
      <c r="ALD2651" s="0"/>
      <c r="ALE2651" s="0"/>
      <c r="ALF2651" s="0"/>
      <c r="ALG2651" s="0"/>
      <c r="ALH2651" s="0"/>
      <c r="ALI2651" s="0"/>
      <c r="ALJ2651" s="0"/>
      <c r="ALK2651" s="0"/>
      <c r="ALL2651" s="0"/>
      <c r="ALM2651" s="0"/>
      <c r="ALN2651" s="0"/>
      <c r="ALO2651" s="0"/>
      <c r="ALP2651" s="0"/>
      <c r="ALQ2651" s="0"/>
      <c r="ALR2651" s="0"/>
      <c r="ALS2651" s="0"/>
      <c r="ALT2651" s="0"/>
      <c r="ALU2651" s="0"/>
      <c r="ALV2651" s="0"/>
      <c r="ALW2651" s="0"/>
      <c r="ALX2651" s="0"/>
      <c r="ALY2651" s="0"/>
      <c r="ALZ2651" s="0"/>
      <c r="AMA2651" s="0"/>
      <c r="AMB2651" s="0"/>
      <c r="AMC2651" s="0"/>
      <c r="AMD2651" s="0"/>
      <c r="AME2651" s="0"/>
      <c r="AMF2651" s="0"/>
      <c r="AMG2651" s="0"/>
      <c r="AMH2651" s="0"/>
      <c r="AMI2651" s="0"/>
    </row>
    <row r="2652" customFormat="false" ht="12.75" hidden="false" customHeight="false" outlineLevel="0" collapsed="false">
      <c r="A2652" s="1" t="s">
        <v>2873</v>
      </c>
      <c r="C2652" s="19" t="s">
        <v>2877</v>
      </c>
      <c r="D2652" s="19" t="s">
        <v>13</v>
      </c>
      <c r="E2652" s="20" t="n">
        <v>2.2</v>
      </c>
      <c r="F2652" s="21" t="n">
        <v>0.25</v>
      </c>
      <c r="G2652" s="24" t="s">
        <v>2875</v>
      </c>
      <c r="H2652" s="3"/>
      <c r="BM2652" s="0"/>
      <c r="BN2652" s="0"/>
      <c r="BO2652" s="0"/>
      <c r="BP2652" s="0"/>
      <c r="BQ2652" s="0"/>
      <c r="BR2652" s="0"/>
      <c r="BS2652" s="0"/>
      <c r="BT2652" s="0"/>
      <c r="BU2652" s="0"/>
      <c r="BV2652" s="0"/>
      <c r="BW2652" s="0"/>
      <c r="BX2652" s="0"/>
      <c r="BY2652" s="0"/>
      <c r="BZ2652" s="0"/>
      <c r="CA2652" s="0"/>
      <c r="CB2652" s="0"/>
      <c r="CC2652" s="0"/>
      <c r="CD2652" s="0"/>
      <c r="CE2652" s="0"/>
      <c r="CF2652" s="0"/>
      <c r="CG2652" s="0"/>
      <c r="CH2652" s="0"/>
      <c r="CI2652" s="0"/>
      <c r="CJ2652" s="0"/>
      <c r="CK2652" s="0"/>
      <c r="CL2652" s="0"/>
      <c r="CM2652" s="0"/>
      <c r="CN2652" s="0"/>
      <c r="CO2652" s="0"/>
      <c r="CP2652" s="0"/>
      <c r="CQ2652" s="0"/>
      <c r="CR2652" s="0"/>
      <c r="CS2652" s="0"/>
      <c r="CT2652" s="0"/>
      <c r="CU2652" s="0"/>
      <c r="CV2652" s="0"/>
      <c r="CW2652" s="0"/>
      <c r="CX2652" s="0"/>
      <c r="CY2652" s="0"/>
      <c r="CZ2652" s="0"/>
      <c r="DA2652" s="0"/>
      <c r="DB2652" s="0"/>
      <c r="DC2652" s="0"/>
      <c r="DD2652" s="0"/>
      <c r="DE2652" s="0"/>
      <c r="DF2652" s="0"/>
      <c r="DG2652" s="0"/>
      <c r="DH2652" s="0"/>
      <c r="DI2652" s="0"/>
      <c r="DJ2652" s="0"/>
      <c r="DK2652" s="0"/>
      <c r="DL2652" s="0"/>
      <c r="DM2652" s="0"/>
      <c r="DN2652" s="0"/>
      <c r="DO2652" s="0"/>
      <c r="DP2652" s="0"/>
      <c r="DQ2652" s="0"/>
      <c r="DR2652" s="0"/>
      <c r="DS2652" s="0"/>
      <c r="DT2652" s="0"/>
      <c r="DU2652" s="0"/>
      <c r="DV2652" s="0"/>
      <c r="DW2652" s="0"/>
      <c r="DX2652" s="0"/>
      <c r="DY2652" s="0"/>
      <c r="DZ2652" s="0"/>
      <c r="EA2652" s="0"/>
      <c r="EB2652" s="0"/>
      <c r="EC2652" s="0"/>
      <c r="ED2652" s="0"/>
      <c r="EE2652" s="0"/>
      <c r="EF2652" s="0"/>
      <c r="EG2652" s="0"/>
      <c r="EH2652" s="0"/>
      <c r="EI2652" s="0"/>
      <c r="EJ2652" s="0"/>
      <c r="EK2652" s="0"/>
      <c r="EL2652" s="0"/>
      <c r="EM2652" s="0"/>
      <c r="EN2652" s="0"/>
      <c r="EO2652" s="0"/>
      <c r="EP2652" s="0"/>
      <c r="EQ2652" s="0"/>
      <c r="ER2652" s="0"/>
      <c r="ES2652" s="0"/>
      <c r="ET2652" s="0"/>
      <c r="EU2652" s="0"/>
      <c r="EV2652" s="0"/>
      <c r="EW2652" s="0"/>
      <c r="EX2652" s="0"/>
      <c r="EY2652" s="0"/>
      <c r="EZ2652" s="0"/>
      <c r="FA2652" s="0"/>
      <c r="FB2652" s="0"/>
      <c r="FC2652" s="0"/>
      <c r="FD2652" s="0"/>
      <c r="FE2652" s="0"/>
      <c r="FF2652" s="0"/>
      <c r="FG2652" s="0"/>
      <c r="FH2652" s="0"/>
      <c r="FI2652" s="0"/>
      <c r="FJ2652" s="0"/>
      <c r="FK2652" s="0"/>
      <c r="FL2652" s="0"/>
      <c r="FM2652" s="0"/>
      <c r="FN2652" s="0"/>
      <c r="FO2652" s="0"/>
      <c r="FP2652" s="0"/>
      <c r="FQ2652" s="0"/>
      <c r="FR2652" s="0"/>
      <c r="FS2652" s="0"/>
      <c r="FT2652" s="0"/>
      <c r="FU2652" s="0"/>
      <c r="FV2652" s="0"/>
      <c r="FW2652" s="0"/>
      <c r="FX2652" s="0"/>
      <c r="FY2652" s="0"/>
      <c r="FZ2652" s="0"/>
      <c r="GA2652" s="0"/>
      <c r="GB2652" s="0"/>
      <c r="GC2652" s="0"/>
      <c r="GD2652" s="0"/>
      <c r="GE2652" s="0"/>
      <c r="GF2652" s="0"/>
      <c r="GG2652" s="0"/>
      <c r="GH2652" s="0"/>
      <c r="GI2652" s="0"/>
      <c r="GJ2652" s="0"/>
      <c r="GK2652" s="0"/>
      <c r="GL2652" s="0"/>
      <c r="GM2652" s="0"/>
      <c r="GN2652" s="0"/>
      <c r="GO2652" s="0"/>
      <c r="GP2652" s="0"/>
      <c r="GQ2652" s="0"/>
      <c r="GR2652" s="0"/>
      <c r="GS2652" s="0"/>
      <c r="GT2652" s="0"/>
      <c r="GU2652" s="0"/>
      <c r="GV2652" s="0"/>
      <c r="GW2652" s="0"/>
      <c r="GX2652" s="0"/>
      <c r="GY2652" s="0"/>
      <c r="GZ2652" s="0"/>
      <c r="HA2652" s="0"/>
      <c r="HB2652" s="0"/>
      <c r="HC2652" s="0"/>
      <c r="HD2652" s="0"/>
      <c r="HE2652" s="0"/>
      <c r="HF2652" s="0"/>
      <c r="HG2652" s="0"/>
      <c r="HH2652" s="0"/>
      <c r="HI2652" s="0"/>
      <c r="HJ2652" s="0"/>
      <c r="HK2652" s="0"/>
      <c r="HL2652" s="0"/>
      <c r="HM2652" s="0"/>
      <c r="HN2652" s="0"/>
      <c r="HO2652" s="0"/>
      <c r="HP2652" s="0"/>
      <c r="HQ2652" s="0"/>
      <c r="HR2652" s="0"/>
      <c r="HS2652" s="0"/>
      <c r="HT2652" s="0"/>
      <c r="HU2652" s="0"/>
      <c r="HV2652" s="0"/>
      <c r="HW2652" s="0"/>
      <c r="HX2652" s="0"/>
      <c r="HY2652" s="0"/>
      <c r="HZ2652" s="0"/>
      <c r="IA2652" s="0"/>
      <c r="IB2652" s="0"/>
      <c r="IC2652" s="0"/>
      <c r="ID2652" s="0"/>
      <c r="IE2652" s="0"/>
      <c r="IF2652" s="0"/>
      <c r="IG2652" s="0"/>
      <c r="IH2652" s="0"/>
      <c r="II2652" s="0"/>
      <c r="IJ2652" s="0"/>
      <c r="IK2652" s="0"/>
      <c r="IL2652" s="0"/>
      <c r="IM2652" s="0"/>
      <c r="IN2652" s="0"/>
      <c r="IO2652" s="0"/>
      <c r="IP2652" s="0"/>
      <c r="IQ2652" s="0"/>
      <c r="IR2652" s="0"/>
      <c r="IS2652" s="0"/>
      <c r="IT2652" s="0"/>
      <c r="IU2652" s="0"/>
      <c r="IV2652" s="0"/>
      <c r="IW2652" s="0"/>
      <c r="IX2652" s="0"/>
      <c r="IY2652" s="0"/>
      <c r="IZ2652" s="0"/>
      <c r="JA2652" s="0"/>
      <c r="JB2652" s="0"/>
      <c r="JC2652" s="0"/>
      <c r="JD2652" s="0"/>
      <c r="JE2652" s="0"/>
      <c r="JF2652" s="0"/>
      <c r="JG2652" s="0"/>
      <c r="JH2652" s="0"/>
      <c r="JI2652" s="0"/>
      <c r="JJ2652" s="0"/>
      <c r="JK2652" s="0"/>
      <c r="JL2652" s="0"/>
      <c r="JM2652" s="0"/>
      <c r="JN2652" s="0"/>
      <c r="JO2652" s="0"/>
      <c r="JP2652" s="0"/>
      <c r="JQ2652" s="0"/>
      <c r="JR2652" s="0"/>
      <c r="JS2652" s="0"/>
      <c r="JT2652" s="0"/>
      <c r="JU2652" s="0"/>
      <c r="JV2652" s="0"/>
      <c r="JW2652" s="0"/>
      <c r="JX2652" s="0"/>
      <c r="JY2652" s="0"/>
      <c r="JZ2652" s="0"/>
      <c r="KA2652" s="0"/>
      <c r="KB2652" s="0"/>
      <c r="KC2652" s="0"/>
      <c r="KD2652" s="0"/>
      <c r="KE2652" s="0"/>
      <c r="KF2652" s="0"/>
      <c r="KG2652" s="0"/>
      <c r="KH2652" s="0"/>
      <c r="KI2652" s="0"/>
      <c r="KJ2652" s="0"/>
      <c r="KK2652" s="0"/>
      <c r="KL2652" s="0"/>
      <c r="KM2652" s="0"/>
      <c r="KN2652" s="0"/>
      <c r="KO2652" s="0"/>
      <c r="KP2652" s="0"/>
      <c r="KQ2652" s="0"/>
      <c r="KR2652" s="0"/>
      <c r="KS2652" s="0"/>
      <c r="KT2652" s="0"/>
      <c r="KU2652" s="0"/>
      <c r="KV2652" s="0"/>
      <c r="KW2652" s="0"/>
      <c r="KX2652" s="0"/>
      <c r="KY2652" s="0"/>
      <c r="KZ2652" s="0"/>
      <c r="LA2652" s="0"/>
      <c r="LB2652" s="0"/>
      <c r="LC2652" s="0"/>
      <c r="LD2652" s="0"/>
      <c r="LE2652" s="0"/>
      <c r="LF2652" s="0"/>
      <c r="LG2652" s="0"/>
      <c r="LH2652" s="0"/>
      <c r="LI2652" s="0"/>
      <c r="LJ2652" s="0"/>
      <c r="LK2652" s="0"/>
      <c r="LL2652" s="0"/>
      <c r="LM2652" s="0"/>
      <c r="LN2652" s="0"/>
      <c r="LO2652" s="0"/>
      <c r="LP2652" s="0"/>
      <c r="LQ2652" s="0"/>
      <c r="LR2652" s="0"/>
      <c r="LS2652" s="0"/>
      <c r="LT2652" s="0"/>
      <c r="LU2652" s="0"/>
      <c r="LV2652" s="0"/>
      <c r="LW2652" s="0"/>
      <c r="LX2652" s="0"/>
      <c r="LY2652" s="0"/>
      <c r="LZ2652" s="0"/>
      <c r="MA2652" s="0"/>
      <c r="MB2652" s="0"/>
      <c r="MC2652" s="0"/>
      <c r="MD2652" s="0"/>
      <c r="ME2652" s="0"/>
      <c r="MF2652" s="0"/>
      <c r="MG2652" s="0"/>
      <c r="MH2652" s="0"/>
      <c r="MI2652" s="0"/>
      <c r="MJ2652" s="0"/>
      <c r="MK2652" s="0"/>
      <c r="ML2652" s="0"/>
      <c r="MM2652" s="0"/>
      <c r="MN2652" s="0"/>
      <c r="MO2652" s="0"/>
      <c r="MP2652" s="0"/>
      <c r="MQ2652" s="0"/>
      <c r="MR2652" s="0"/>
      <c r="MS2652" s="0"/>
      <c r="MT2652" s="0"/>
      <c r="MU2652" s="0"/>
      <c r="MV2652" s="0"/>
      <c r="MW2652" s="0"/>
      <c r="MX2652" s="0"/>
      <c r="MY2652" s="0"/>
      <c r="MZ2652" s="0"/>
      <c r="NA2652" s="0"/>
      <c r="NB2652" s="0"/>
      <c r="NC2652" s="0"/>
      <c r="ND2652" s="0"/>
      <c r="NE2652" s="0"/>
      <c r="NF2652" s="0"/>
      <c r="NG2652" s="0"/>
      <c r="NH2652" s="0"/>
      <c r="NI2652" s="0"/>
      <c r="NJ2652" s="0"/>
      <c r="NK2652" s="0"/>
      <c r="NL2652" s="0"/>
      <c r="NM2652" s="0"/>
      <c r="NN2652" s="0"/>
      <c r="NO2652" s="0"/>
      <c r="NP2652" s="0"/>
      <c r="NQ2652" s="0"/>
      <c r="NR2652" s="0"/>
      <c r="NS2652" s="0"/>
      <c r="NT2652" s="0"/>
      <c r="NU2652" s="0"/>
      <c r="NV2652" s="0"/>
      <c r="NW2652" s="0"/>
      <c r="NX2652" s="0"/>
      <c r="NY2652" s="0"/>
      <c r="NZ2652" s="0"/>
      <c r="OA2652" s="0"/>
      <c r="OB2652" s="0"/>
      <c r="OC2652" s="0"/>
      <c r="OD2652" s="0"/>
      <c r="OE2652" s="0"/>
      <c r="OF2652" s="0"/>
      <c r="OG2652" s="0"/>
      <c r="OH2652" s="0"/>
      <c r="OI2652" s="0"/>
      <c r="OJ2652" s="0"/>
      <c r="OK2652" s="0"/>
      <c r="OL2652" s="0"/>
      <c r="OM2652" s="0"/>
      <c r="ON2652" s="0"/>
      <c r="OO2652" s="0"/>
      <c r="OP2652" s="0"/>
      <c r="OQ2652" s="0"/>
      <c r="OR2652" s="0"/>
      <c r="OS2652" s="0"/>
      <c r="OT2652" s="0"/>
      <c r="OU2652" s="0"/>
      <c r="OV2652" s="0"/>
      <c r="OW2652" s="0"/>
      <c r="OX2652" s="0"/>
      <c r="OY2652" s="0"/>
      <c r="OZ2652" s="0"/>
      <c r="PA2652" s="0"/>
      <c r="PB2652" s="0"/>
      <c r="PC2652" s="0"/>
      <c r="PD2652" s="0"/>
      <c r="PE2652" s="0"/>
      <c r="PF2652" s="0"/>
      <c r="PG2652" s="0"/>
      <c r="PH2652" s="0"/>
      <c r="PI2652" s="0"/>
      <c r="PJ2652" s="0"/>
      <c r="PK2652" s="0"/>
      <c r="PL2652" s="0"/>
      <c r="PM2652" s="0"/>
      <c r="PN2652" s="0"/>
      <c r="PO2652" s="0"/>
      <c r="PP2652" s="0"/>
      <c r="PQ2652" s="0"/>
      <c r="PR2652" s="0"/>
      <c r="PS2652" s="0"/>
      <c r="PT2652" s="0"/>
      <c r="PU2652" s="0"/>
      <c r="PV2652" s="0"/>
      <c r="PW2652" s="0"/>
      <c r="PX2652" s="0"/>
      <c r="PY2652" s="0"/>
      <c r="PZ2652" s="0"/>
      <c r="QA2652" s="0"/>
      <c r="QB2652" s="0"/>
      <c r="QC2652" s="0"/>
      <c r="QD2652" s="0"/>
      <c r="QE2652" s="0"/>
      <c r="QF2652" s="0"/>
      <c r="QG2652" s="0"/>
      <c r="QH2652" s="0"/>
      <c r="QI2652" s="0"/>
      <c r="QJ2652" s="0"/>
      <c r="QK2652" s="0"/>
      <c r="QL2652" s="0"/>
      <c r="QM2652" s="0"/>
      <c r="QN2652" s="0"/>
      <c r="QO2652" s="0"/>
      <c r="QP2652" s="0"/>
      <c r="QQ2652" s="0"/>
      <c r="QR2652" s="0"/>
      <c r="QS2652" s="0"/>
      <c r="QT2652" s="0"/>
      <c r="QU2652" s="0"/>
      <c r="QV2652" s="0"/>
      <c r="QW2652" s="0"/>
      <c r="QX2652" s="0"/>
      <c r="QY2652" s="0"/>
      <c r="QZ2652" s="0"/>
      <c r="RA2652" s="0"/>
      <c r="RB2652" s="0"/>
      <c r="RC2652" s="0"/>
      <c r="RD2652" s="0"/>
      <c r="RE2652" s="0"/>
      <c r="RF2652" s="0"/>
      <c r="RG2652" s="0"/>
      <c r="RH2652" s="0"/>
      <c r="RI2652" s="0"/>
      <c r="RJ2652" s="0"/>
      <c r="RK2652" s="0"/>
      <c r="RL2652" s="0"/>
      <c r="RM2652" s="0"/>
      <c r="RN2652" s="0"/>
      <c r="RO2652" s="0"/>
      <c r="RP2652" s="0"/>
      <c r="RQ2652" s="0"/>
      <c r="RR2652" s="0"/>
      <c r="RS2652" s="0"/>
      <c r="RT2652" s="0"/>
      <c r="RU2652" s="0"/>
      <c r="RV2652" s="0"/>
      <c r="RW2652" s="0"/>
      <c r="RX2652" s="0"/>
      <c r="RY2652" s="0"/>
      <c r="RZ2652" s="0"/>
      <c r="SA2652" s="0"/>
      <c r="SB2652" s="0"/>
      <c r="SC2652" s="0"/>
      <c r="SD2652" s="0"/>
      <c r="SE2652" s="0"/>
      <c r="SF2652" s="0"/>
      <c r="SG2652" s="0"/>
      <c r="SH2652" s="0"/>
      <c r="SI2652" s="0"/>
      <c r="SJ2652" s="0"/>
      <c r="SK2652" s="0"/>
      <c r="SL2652" s="0"/>
      <c r="SM2652" s="0"/>
      <c r="SN2652" s="0"/>
      <c r="SO2652" s="0"/>
      <c r="SP2652" s="0"/>
      <c r="SQ2652" s="0"/>
      <c r="SR2652" s="0"/>
      <c r="SS2652" s="0"/>
      <c r="ST2652" s="0"/>
      <c r="SU2652" s="0"/>
      <c r="SV2652" s="0"/>
      <c r="SW2652" s="0"/>
      <c r="SX2652" s="0"/>
      <c r="SY2652" s="0"/>
      <c r="SZ2652" s="0"/>
      <c r="TA2652" s="0"/>
      <c r="TB2652" s="0"/>
      <c r="TC2652" s="0"/>
      <c r="TD2652" s="0"/>
      <c r="TE2652" s="0"/>
      <c r="TF2652" s="0"/>
      <c r="TG2652" s="0"/>
      <c r="TH2652" s="0"/>
      <c r="TI2652" s="0"/>
      <c r="TJ2652" s="0"/>
      <c r="TK2652" s="0"/>
      <c r="TL2652" s="0"/>
      <c r="TM2652" s="0"/>
      <c r="TN2652" s="0"/>
      <c r="TO2652" s="0"/>
      <c r="TP2652" s="0"/>
      <c r="TQ2652" s="0"/>
      <c r="TR2652" s="0"/>
      <c r="TS2652" s="0"/>
      <c r="TT2652" s="0"/>
      <c r="TU2652" s="0"/>
      <c r="TV2652" s="0"/>
      <c r="TW2652" s="0"/>
      <c r="TX2652" s="0"/>
      <c r="TY2652" s="0"/>
      <c r="TZ2652" s="0"/>
      <c r="UA2652" s="0"/>
      <c r="UB2652" s="0"/>
      <c r="UC2652" s="0"/>
      <c r="UD2652" s="0"/>
      <c r="UE2652" s="0"/>
      <c r="UF2652" s="0"/>
      <c r="UG2652" s="0"/>
      <c r="UH2652" s="0"/>
      <c r="UI2652" s="0"/>
      <c r="UJ2652" s="0"/>
      <c r="UK2652" s="0"/>
      <c r="UL2652" s="0"/>
      <c r="UM2652" s="0"/>
      <c r="UN2652" s="0"/>
      <c r="UO2652" s="0"/>
      <c r="UP2652" s="0"/>
      <c r="UQ2652" s="0"/>
      <c r="UR2652" s="0"/>
      <c r="US2652" s="0"/>
      <c r="UT2652" s="0"/>
      <c r="UU2652" s="0"/>
      <c r="UV2652" s="0"/>
      <c r="UW2652" s="0"/>
      <c r="UX2652" s="0"/>
      <c r="UY2652" s="0"/>
      <c r="UZ2652" s="0"/>
      <c r="VA2652" s="0"/>
      <c r="VB2652" s="0"/>
      <c r="VC2652" s="0"/>
      <c r="VD2652" s="0"/>
      <c r="VE2652" s="0"/>
      <c r="VF2652" s="0"/>
      <c r="VG2652" s="0"/>
      <c r="VH2652" s="0"/>
      <c r="VI2652" s="0"/>
      <c r="VJ2652" s="0"/>
      <c r="VK2652" s="0"/>
      <c r="VL2652" s="0"/>
      <c r="VM2652" s="0"/>
      <c r="VN2652" s="0"/>
      <c r="VO2652" s="0"/>
      <c r="VP2652" s="0"/>
      <c r="VQ2652" s="0"/>
      <c r="VR2652" s="0"/>
      <c r="VS2652" s="0"/>
      <c r="VT2652" s="0"/>
      <c r="VU2652" s="0"/>
      <c r="VV2652" s="0"/>
      <c r="VW2652" s="0"/>
      <c r="VX2652" s="0"/>
      <c r="VY2652" s="0"/>
      <c r="VZ2652" s="0"/>
      <c r="WA2652" s="0"/>
      <c r="WB2652" s="0"/>
      <c r="WC2652" s="0"/>
      <c r="WD2652" s="0"/>
      <c r="WE2652" s="0"/>
      <c r="WF2652" s="0"/>
      <c r="WG2652" s="0"/>
      <c r="WH2652" s="0"/>
      <c r="WI2652" s="0"/>
      <c r="WJ2652" s="0"/>
      <c r="WK2652" s="0"/>
      <c r="WL2652" s="0"/>
      <c r="WM2652" s="0"/>
      <c r="WN2652" s="0"/>
      <c r="WO2652" s="0"/>
      <c r="WP2652" s="0"/>
      <c r="WQ2652" s="0"/>
      <c r="WR2652" s="0"/>
      <c r="WS2652" s="0"/>
      <c r="WT2652" s="0"/>
      <c r="WU2652" s="0"/>
      <c r="WV2652" s="0"/>
      <c r="WW2652" s="0"/>
      <c r="WX2652" s="0"/>
      <c r="WY2652" s="0"/>
      <c r="WZ2652" s="0"/>
      <c r="XA2652" s="0"/>
      <c r="XB2652" s="0"/>
      <c r="XC2652" s="0"/>
      <c r="XD2652" s="0"/>
      <c r="XE2652" s="0"/>
      <c r="XF2652" s="0"/>
      <c r="XG2652" s="0"/>
      <c r="XH2652" s="0"/>
      <c r="XI2652" s="0"/>
      <c r="XJ2652" s="0"/>
      <c r="XK2652" s="0"/>
      <c r="XL2652" s="0"/>
      <c r="XM2652" s="0"/>
      <c r="XN2652" s="0"/>
      <c r="XO2652" s="0"/>
      <c r="XP2652" s="0"/>
      <c r="XQ2652" s="0"/>
      <c r="XR2652" s="0"/>
      <c r="XS2652" s="0"/>
      <c r="XT2652" s="0"/>
      <c r="XU2652" s="0"/>
      <c r="XV2652" s="0"/>
      <c r="XW2652" s="0"/>
      <c r="XX2652" s="0"/>
      <c r="XY2652" s="0"/>
      <c r="XZ2652" s="0"/>
      <c r="YA2652" s="0"/>
      <c r="YB2652" s="0"/>
      <c r="YC2652" s="0"/>
      <c r="YD2652" s="0"/>
      <c r="YE2652" s="0"/>
      <c r="YF2652" s="0"/>
      <c r="YG2652" s="0"/>
      <c r="YH2652" s="0"/>
      <c r="YI2652" s="0"/>
      <c r="YJ2652" s="0"/>
      <c r="YK2652" s="0"/>
      <c r="YL2652" s="0"/>
      <c r="YM2652" s="0"/>
      <c r="YN2652" s="0"/>
      <c r="YO2652" s="0"/>
      <c r="YP2652" s="0"/>
      <c r="YQ2652" s="0"/>
      <c r="YR2652" s="0"/>
      <c r="YS2652" s="0"/>
      <c r="YT2652" s="0"/>
      <c r="YU2652" s="0"/>
      <c r="YV2652" s="0"/>
      <c r="YW2652" s="0"/>
      <c r="YX2652" s="0"/>
      <c r="YY2652" s="0"/>
      <c r="YZ2652" s="0"/>
      <c r="ZA2652" s="0"/>
      <c r="ZB2652" s="0"/>
      <c r="ZC2652" s="0"/>
      <c r="ZD2652" s="0"/>
      <c r="ZE2652" s="0"/>
      <c r="ZF2652" s="0"/>
      <c r="ZG2652" s="0"/>
      <c r="ZH2652" s="0"/>
      <c r="ZI2652" s="0"/>
      <c r="ZJ2652" s="0"/>
      <c r="ZK2652" s="0"/>
      <c r="ZL2652" s="0"/>
      <c r="ZM2652" s="0"/>
      <c r="ZN2652" s="0"/>
      <c r="ZO2652" s="0"/>
      <c r="ZP2652" s="0"/>
      <c r="ZQ2652" s="0"/>
      <c r="ZR2652" s="0"/>
      <c r="ZS2652" s="0"/>
      <c r="ZT2652" s="0"/>
      <c r="ZU2652" s="0"/>
      <c r="ZV2652" s="0"/>
      <c r="ZW2652" s="0"/>
      <c r="ZX2652" s="0"/>
      <c r="ZY2652" s="0"/>
      <c r="ZZ2652" s="0"/>
      <c r="AAA2652" s="0"/>
      <c r="AAB2652" s="0"/>
      <c r="AAC2652" s="0"/>
      <c r="AAD2652" s="0"/>
      <c r="AAE2652" s="0"/>
      <c r="AAF2652" s="0"/>
      <c r="AAG2652" s="0"/>
      <c r="AAH2652" s="0"/>
      <c r="AAI2652" s="0"/>
      <c r="AAJ2652" s="0"/>
      <c r="AAK2652" s="0"/>
      <c r="AAL2652" s="0"/>
      <c r="AAM2652" s="0"/>
      <c r="AAN2652" s="0"/>
      <c r="AAO2652" s="0"/>
      <c r="AAP2652" s="0"/>
      <c r="AAQ2652" s="0"/>
      <c r="AAR2652" s="0"/>
      <c r="AAS2652" s="0"/>
      <c r="AAT2652" s="0"/>
      <c r="AAU2652" s="0"/>
      <c r="AAV2652" s="0"/>
      <c r="AAW2652" s="0"/>
      <c r="AAX2652" s="0"/>
      <c r="AAY2652" s="0"/>
      <c r="AAZ2652" s="0"/>
      <c r="ABA2652" s="0"/>
      <c r="ABB2652" s="0"/>
      <c r="ABC2652" s="0"/>
      <c r="ABD2652" s="0"/>
      <c r="ABE2652" s="0"/>
      <c r="ABF2652" s="0"/>
      <c r="ABG2652" s="0"/>
      <c r="ABH2652" s="0"/>
      <c r="ABI2652" s="0"/>
      <c r="ABJ2652" s="0"/>
      <c r="ABK2652" s="0"/>
      <c r="ABL2652" s="0"/>
      <c r="ABM2652" s="0"/>
      <c r="ABN2652" s="0"/>
      <c r="ABO2652" s="0"/>
      <c r="ABP2652" s="0"/>
      <c r="ABQ2652" s="0"/>
      <c r="ABR2652" s="0"/>
      <c r="ABS2652" s="0"/>
      <c r="ABT2652" s="0"/>
      <c r="ABU2652" s="0"/>
      <c r="ABV2652" s="0"/>
      <c r="ABW2652" s="0"/>
      <c r="ABX2652" s="0"/>
      <c r="ABY2652" s="0"/>
      <c r="ABZ2652" s="0"/>
      <c r="ACA2652" s="0"/>
      <c r="ACB2652" s="0"/>
      <c r="ACC2652" s="0"/>
      <c r="ACD2652" s="0"/>
      <c r="ACE2652" s="0"/>
      <c r="ACF2652" s="0"/>
      <c r="ACG2652" s="0"/>
      <c r="ACH2652" s="0"/>
      <c r="ACI2652" s="0"/>
      <c r="ACJ2652" s="0"/>
      <c r="ACK2652" s="0"/>
      <c r="ACL2652" s="0"/>
      <c r="ACM2652" s="0"/>
      <c r="ACN2652" s="0"/>
      <c r="ACO2652" s="0"/>
      <c r="ACP2652" s="0"/>
      <c r="ACQ2652" s="0"/>
      <c r="ACR2652" s="0"/>
      <c r="ACS2652" s="0"/>
      <c r="ACT2652" s="0"/>
      <c r="ACU2652" s="0"/>
      <c r="ACV2652" s="0"/>
      <c r="ACW2652" s="0"/>
      <c r="ACX2652" s="0"/>
      <c r="ACY2652" s="0"/>
      <c r="ACZ2652" s="0"/>
      <c r="ADA2652" s="0"/>
      <c r="ADB2652" s="0"/>
      <c r="ADC2652" s="0"/>
      <c r="ADD2652" s="0"/>
      <c r="ADE2652" s="0"/>
      <c r="ADF2652" s="0"/>
      <c r="ADG2652" s="0"/>
      <c r="ADH2652" s="0"/>
      <c r="ADI2652" s="0"/>
      <c r="ADJ2652" s="0"/>
      <c r="ADK2652" s="0"/>
      <c r="ADL2652" s="0"/>
      <c r="ADM2652" s="0"/>
      <c r="ADN2652" s="0"/>
      <c r="ADO2652" s="0"/>
      <c r="ADP2652" s="0"/>
      <c r="ADQ2652" s="0"/>
      <c r="ADR2652" s="0"/>
      <c r="ADS2652" s="0"/>
      <c r="ADT2652" s="0"/>
      <c r="ADU2652" s="0"/>
      <c r="ADV2652" s="0"/>
      <c r="ADW2652" s="0"/>
      <c r="ADX2652" s="0"/>
      <c r="ADY2652" s="0"/>
      <c r="ADZ2652" s="0"/>
      <c r="AEA2652" s="0"/>
      <c r="AEB2652" s="0"/>
      <c r="AEC2652" s="0"/>
      <c r="AED2652" s="0"/>
      <c r="AEE2652" s="0"/>
      <c r="AEF2652" s="0"/>
      <c r="AEG2652" s="0"/>
      <c r="AEH2652" s="0"/>
      <c r="AEI2652" s="0"/>
      <c r="AEJ2652" s="0"/>
      <c r="AEK2652" s="0"/>
      <c r="AEL2652" s="0"/>
      <c r="AEM2652" s="0"/>
      <c r="AEN2652" s="0"/>
      <c r="AEO2652" s="0"/>
      <c r="AEP2652" s="0"/>
      <c r="AEQ2652" s="0"/>
      <c r="AER2652" s="0"/>
      <c r="AES2652" s="0"/>
      <c r="AET2652" s="0"/>
      <c r="AEU2652" s="0"/>
      <c r="AEV2652" s="0"/>
      <c r="AEW2652" s="0"/>
      <c r="AEX2652" s="0"/>
      <c r="AEY2652" s="0"/>
      <c r="AEZ2652" s="0"/>
      <c r="AFA2652" s="0"/>
      <c r="AFB2652" s="0"/>
      <c r="AFC2652" s="0"/>
      <c r="AFD2652" s="0"/>
      <c r="AFE2652" s="0"/>
      <c r="AFF2652" s="0"/>
      <c r="AFG2652" s="0"/>
      <c r="AFH2652" s="0"/>
      <c r="AFI2652" s="0"/>
      <c r="AFJ2652" s="0"/>
      <c r="AFK2652" s="0"/>
      <c r="AFL2652" s="0"/>
      <c r="AFM2652" s="0"/>
      <c r="AFN2652" s="0"/>
      <c r="AFO2652" s="0"/>
      <c r="AFP2652" s="0"/>
      <c r="AFQ2652" s="0"/>
      <c r="AFR2652" s="0"/>
      <c r="AFS2652" s="0"/>
      <c r="AFT2652" s="0"/>
      <c r="AFU2652" s="0"/>
      <c r="AFV2652" s="0"/>
      <c r="AFW2652" s="0"/>
      <c r="AFX2652" s="0"/>
      <c r="AFY2652" s="0"/>
      <c r="AFZ2652" s="0"/>
      <c r="AGA2652" s="0"/>
      <c r="AGB2652" s="0"/>
      <c r="AGC2652" s="0"/>
      <c r="AGD2652" s="0"/>
      <c r="AGE2652" s="0"/>
      <c r="AGF2652" s="0"/>
      <c r="AGG2652" s="0"/>
      <c r="AGH2652" s="0"/>
      <c r="AGI2652" s="0"/>
      <c r="AGJ2652" s="0"/>
      <c r="AGK2652" s="0"/>
      <c r="AGL2652" s="0"/>
      <c r="AGM2652" s="0"/>
      <c r="AGN2652" s="0"/>
      <c r="AGO2652" s="0"/>
      <c r="AGP2652" s="0"/>
      <c r="AGQ2652" s="0"/>
      <c r="AGR2652" s="0"/>
      <c r="AGS2652" s="0"/>
      <c r="AGT2652" s="0"/>
      <c r="AGU2652" s="0"/>
      <c r="AGV2652" s="0"/>
      <c r="AGW2652" s="0"/>
      <c r="AGX2652" s="0"/>
      <c r="AGY2652" s="0"/>
      <c r="AGZ2652" s="0"/>
      <c r="AHA2652" s="0"/>
      <c r="AHB2652" s="0"/>
      <c r="AHC2652" s="0"/>
      <c r="AHD2652" s="0"/>
      <c r="AHE2652" s="0"/>
      <c r="AHF2652" s="0"/>
      <c r="AHG2652" s="0"/>
      <c r="AHH2652" s="0"/>
      <c r="AHI2652" s="0"/>
      <c r="AHJ2652" s="0"/>
      <c r="AHK2652" s="0"/>
      <c r="AHL2652" s="0"/>
      <c r="AHM2652" s="0"/>
      <c r="AHN2652" s="0"/>
      <c r="AHO2652" s="0"/>
      <c r="AHP2652" s="0"/>
      <c r="AHQ2652" s="0"/>
      <c r="AHR2652" s="0"/>
      <c r="AHS2652" s="0"/>
      <c r="AHT2652" s="0"/>
      <c r="AHU2652" s="0"/>
      <c r="AHV2652" s="0"/>
      <c r="AHW2652" s="0"/>
      <c r="AHX2652" s="0"/>
      <c r="AHY2652" s="0"/>
      <c r="AHZ2652" s="0"/>
      <c r="AIA2652" s="0"/>
      <c r="AIB2652" s="0"/>
      <c r="AIC2652" s="0"/>
      <c r="AID2652" s="0"/>
      <c r="AIE2652" s="0"/>
      <c r="AIF2652" s="0"/>
      <c r="AIG2652" s="0"/>
      <c r="AIH2652" s="0"/>
      <c r="AII2652" s="0"/>
      <c r="AIJ2652" s="0"/>
      <c r="AIK2652" s="0"/>
      <c r="AIL2652" s="0"/>
      <c r="AIM2652" s="0"/>
      <c r="AIN2652" s="0"/>
      <c r="AIO2652" s="0"/>
      <c r="AIP2652" s="0"/>
      <c r="AIQ2652" s="0"/>
      <c r="AIR2652" s="0"/>
      <c r="AIS2652" s="0"/>
      <c r="AIT2652" s="0"/>
      <c r="AIU2652" s="0"/>
      <c r="AIV2652" s="0"/>
      <c r="AIW2652" s="0"/>
      <c r="AIX2652" s="0"/>
      <c r="AIY2652" s="0"/>
      <c r="AIZ2652" s="0"/>
      <c r="AJA2652" s="0"/>
      <c r="AJB2652" s="0"/>
      <c r="AJC2652" s="0"/>
      <c r="AJD2652" s="0"/>
      <c r="AJE2652" s="0"/>
      <c r="AJF2652" s="0"/>
      <c r="AJG2652" s="0"/>
      <c r="AJH2652" s="0"/>
      <c r="AJI2652" s="0"/>
      <c r="AJJ2652" s="0"/>
      <c r="AJK2652" s="0"/>
      <c r="AJL2652" s="0"/>
      <c r="AJM2652" s="0"/>
      <c r="AJN2652" s="0"/>
      <c r="AJO2652" s="0"/>
      <c r="AJP2652" s="0"/>
      <c r="AJQ2652" s="0"/>
      <c r="AJR2652" s="0"/>
      <c r="AJS2652" s="0"/>
      <c r="AJT2652" s="0"/>
      <c r="AJU2652" s="0"/>
      <c r="AJV2652" s="0"/>
      <c r="AJW2652" s="0"/>
      <c r="AJX2652" s="0"/>
      <c r="AJY2652" s="0"/>
      <c r="AJZ2652" s="0"/>
      <c r="AKA2652" s="0"/>
      <c r="AKB2652" s="0"/>
      <c r="AKC2652" s="0"/>
      <c r="AKD2652" s="0"/>
      <c r="AKE2652" s="0"/>
      <c r="AKF2652" s="0"/>
      <c r="AKG2652" s="0"/>
      <c r="AKH2652" s="0"/>
      <c r="AKI2652" s="0"/>
      <c r="AKJ2652" s="0"/>
      <c r="AKK2652" s="0"/>
      <c r="AKL2652" s="0"/>
      <c r="AKM2652" s="0"/>
      <c r="AKN2652" s="0"/>
      <c r="AKO2652" s="0"/>
      <c r="AKP2652" s="0"/>
      <c r="AKQ2652" s="0"/>
      <c r="AKR2652" s="0"/>
      <c r="AKS2652" s="0"/>
      <c r="AKT2652" s="0"/>
      <c r="AKU2652" s="0"/>
      <c r="AKV2652" s="0"/>
      <c r="AKW2652" s="0"/>
      <c r="AKX2652" s="0"/>
      <c r="AKY2652" s="0"/>
      <c r="AKZ2652" s="0"/>
      <c r="ALA2652" s="0"/>
      <c r="ALB2652" s="0"/>
      <c r="ALC2652" s="0"/>
      <c r="ALD2652" s="0"/>
      <c r="ALE2652" s="0"/>
      <c r="ALF2652" s="0"/>
      <c r="ALG2652" s="0"/>
      <c r="ALH2652" s="0"/>
      <c r="ALI2652" s="0"/>
      <c r="ALJ2652" s="0"/>
      <c r="ALK2652" s="0"/>
      <c r="ALL2652" s="0"/>
      <c r="ALM2652" s="0"/>
      <c r="ALN2652" s="0"/>
      <c r="ALO2652" s="0"/>
      <c r="ALP2652" s="0"/>
      <c r="ALQ2652" s="0"/>
      <c r="ALR2652" s="0"/>
      <c r="ALS2652" s="0"/>
      <c r="ALT2652" s="0"/>
      <c r="ALU2652" s="0"/>
      <c r="ALV2652" s="0"/>
      <c r="ALW2652" s="0"/>
      <c r="ALX2652" s="0"/>
      <c r="ALY2652" s="0"/>
      <c r="ALZ2652" s="0"/>
      <c r="AMA2652" s="0"/>
      <c r="AMB2652" s="0"/>
      <c r="AMC2652" s="0"/>
      <c r="AMD2652" s="0"/>
      <c r="AME2652" s="0"/>
      <c r="AMF2652" s="0"/>
      <c r="AMG2652" s="0"/>
      <c r="AMH2652" s="0"/>
      <c r="AMI2652" s="0"/>
    </row>
    <row r="2653" customFormat="false" ht="12.75" hidden="false" customHeight="false" outlineLevel="0" collapsed="false">
      <c r="A2653" s="1" t="s">
        <v>2873</v>
      </c>
      <c r="C2653" s="19" t="s">
        <v>2878</v>
      </c>
      <c r="D2653" s="19" t="s">
        <v>88</v>
      </c>
      <c r="E2653" s="20" t="n">
        <v>2.4</v>
      </c>
      <c r="F2653" s="21" t="n">
        <v>0.11</v>
      </c>
      <c r="G2653" s="69" t="s">
        <v>2875</v>
      </c>
      <c r="H2653" s="3"/>
      <c r="BM2653" s="0"/>
      <c r="BN2653" s="0"/>
      <c r="BO2653" s="0"/>
      <c r="BP2653" s="0"/>
      <c r="BQ2653" s="0"/>
      <c r="BR2653" s="0"/>
      <c r="BS2653" s="0"/>
      <c r="BT2653" s="0"/>
      <c r="BU2653" s="0"/>
      <c r="BV2653" s="0"/>
      <c r="BW2653" s="0"/>
      <c r="BX2653" s="0"/>
      <c r="BY2653" s="0"/>
      <c r="BZ2653" s="0"/>
      <c r="CA2653" s="0"/>
      <c r="CB2653" s="0"/>
      <c r="CC2653" s="0"/>
      <c r="CD2653" s="0"/>
      <c r="CE2653" s="0"/>
      <c r="CF2653" s="0"/>
      <c r="CG2653" s="0"/>
      <c r="CH2653" s="0"/>
      <c r="CI2653" s="0"/>
      <c r="CJ2653" s="0"/>
      <c r="CK2653" s="0"/>
      <c r="CL2653" s="0"/>
      <c r="CM2653" s="0"/>
      <c r="CN2653" s="0"/>
      <c r="CO2653" s="0"/>
      <c r="CP2653" s="0"/>
      <c r="CQ2653" s="0"/>
      <c r="CR2653" s="0"/>
      <c r="CS2653" s="0"/>
      <c r="CT2653" s="0"/>
      <c r="CU2653" s="0"/>
      <c r="CV2653" s="0"/>
      <c r="CW2653" s="0"/>
      <c r="CX2653" s="0"/>
      <c r="CY2653" s="0"/>
      <c r="CZ2653" s="0"/>
      <c r="DA2653" s="0"/>
      <c r="DB2653" s="0"/>
      <c r="DC2653" s="0"/>
      <c r="DD2653" s="0"/>
      <c r="DE2653" s="0"/>
      <c r="DF2653" s="0"/>
      <c r="DG2653" s="0"/>
      <c r="DH2653" s="0"/>
      <c r="DI2653" s="0"/>
      <c r="DJ2653" s="0"/>
      <c r="DK2653" s="0"/>
      <c r="DL2653" s="0"/>
      <c r="DM2653" s="0"/>
      <c r="DN2653" s="0"/>
      <c r="DO2653" s="0"/>
      <c r="DP2653" s="0"/>
      <c r="DQ2653" s="0"/>
      <c r="DR2653" s="0"/>
      <c r="DS2653" s="0"/>
      <c r="DT2653" s="0"/>
      <c r="DU2653" s="0"/>
      <c r="DV2653" s="0"/>
      <c r="DW2653" s="0"/>
      <c r="DX2653" s="0"/>
      <c r="DY2653" s="0"/>
      <c r="DZ2653" s="0"/>
      <c r="EA2653" s="0"/>
      <c r="EB2653" s="0"/>
      <c r="EC2653" s="0"/>
      <c r="ED2653" s="0"/>
      <c r="EE2653" s="0"/>
      <c r="EF2653" s="0"/>
      <c r="EG2653" s="0"/>
      <c r="EH2653" s="0"/>
      <c r="EI2653" s="0"/>
      <c r="EJ2653" s="0"/>
      <c r="EK2653" s="0"/>
      <c r="EL2653" s="0"/>
      <c r="EM2653" s="0"/>
      <c r="EN2653" s="0"/>
      <c r="EO2653" s="0"/>
      <c r="EP2653" s="0"/>
      <c r="EQ2653" s="0"/>
      <c r="ER2653" s="0"/>
      <c r="ES2653" s="0"/>
      <c r="ET2653" s="0"/>
      <c r="EU2653" s="0"/>
      <c r="EV2653" s="0"/>
      <c r="EW2653" s="0"/>
      <c r="EX2653" s="0"/>
      <c r="EY2653" s="0"/>
      <c r="EZ2653" s="0"/>
      <c r="FA2653" s="0"/>
      <c r="FB2653" s="0"/>
      <c r="FC2653" s="0"/>
      <c r="FD2653" s="0"/>
      <c r="FE2653" s="0"/>
      <c r="FF2653" s="0"/>
      <c r="FG2653" s="0"/>
      <c r="FH2653" s="0"/>
      <c r="FI2653" s="0"/>
      <c r="FJ2653" s="0"/>
      <c r="FK2653" s="0"/>
      <c r="FL2653" s="0"/>
      <c r="FM2653" s="0"/>
      <c r="FN2653" s="0"/>
      <c r="FO2653" s="0"/>
      <c r="FP2653" s="0"/>
      <c r="FQ2653" s="0"/>
      <c r="FR2653" s="0"/>
      <c r="FS2653" s="0"/>
      <c r="FT2653" s="0"/>
      <c r="FU2653" s="0"/>
      <c r="FV2653" s="0"/>
      <c r="FW2653" s="0"/>
      <c r="FX2653" s="0"/>
      <c r="FY2653" s="0"/>
      <c r="FZ2653" s="0"/>
      <c r="GA2653" s="0"/>
      <c r="GB2653" s="0"/>
      <c r="GC2653" s="0"/>
      <c r="GD2653" s="0"/>
      <c r="GE2653" s="0"/>
      <c r="GF2653" s="0"/>
      <c r="GG2653" s="0"/>
      <c r="GH2653" s="0"/>
      <c r="GI2653" s="0"/>
      <c r="GJ2653" s="0"/>
      <c r="GK2653" s="0"/>
      <c r="GL2653" s="0"/>
      <c r="GM2653" s="0"/>
      <c r="GN2653" s="0"/>
      <c r="GO2653" s="0"/>
      <c r="GP2653" s="0"/>
      <c r="GQ2653" s="0"/>
      <c r="GR2653" s="0"/>
      <c r="GS2653" s="0"/>
      <c r="GT2653" s="0"/>
      <c r="GU2653" s="0"/>
      <c r="GV2653" s="0"/>
      <c r="GW2653" s="0"/>
      <c r="GX2653" s="0"/>
      <c r="GY2653" s="0"/>
      <c r="GZ2653" s="0"/>
      <c r="HA2653" s="0"/>
      <c r="HB2653" s="0"/>
      <c r="HC2653" s="0"/>
      <c r="HD2653" s="0"/>
      <c r="HE2653" s="0"/>
      <c r="HF2653" s="0"/>
      <c r="HG2653" s="0"/>
      <c r="HH2653" s="0"/>
      <c r="HI2653" s="0"/>
      <c r="HJ2653" s="0"/>
      <c r="HK2653" s="0"/>
      <c r="HL2653" s="0"/>
      <c r="HM2653" s="0"/>
      <c r="HN2653" s="0"/>
      <c r="HO2653" s="0"/>
      <c r="HP2653" s="0"/>
      <c r="HQ2653" s="0"/>
      <c r="HR2653" s="0"/>
      <c r="HS2653" s="0"/>
      <c r="HT2653" s="0"/>
      <c r="HU2653" s="0"/>
      <c r="HV2653" s="0"/>
      <c r="HW2653" s="0"/>
      <c r="HX2653" s="0"/>
      <c r="HY2653" s="0"/>
      <c r="HZ2653" s="0"/>
      <c r="IA2653" s="0"/>
      <c r="IB2653" s="0"/>
      <c r="IC2653" s="0"/>
      <c r="ID2653" s="0"/>
      <c r="IE2653" s="0"/>
      <c r="IF2653" s="0"/>
      <c r="IG2653" s="0"/>
      <c r="IH2653" s="0"/>
      <c r="II2653" s="0"/>
      <c r="IJ2653" s="0"/>
      <c r="IK2653" s="0"/>
      <c r="IL2653" s="0"/>
      <c r="IM2653" s="0"/>
      <c r="IN2653" s="0"/>
      <c r="IO2653" s="0"/>
      <c r="IP2653" s="0"/>
      <c r="IQ2653" s="0"/>
      <c r="IR2653" s="0"/>
      <c r="IS2653" s="0"/>
      <c r="IT2653" s="0"/>
      <c r="IU2653" s="0"/>
      <c r="IV2653" s="0"/>
      <c r="IW2653" s="0"/>
      <c r="IX2653" s="0"/>
      <c r="IY2653" s="0"/>
      <c r="IZ2653" s="0"/>
      <c r="JA2653" s="0"/>
      <c r="JB2653" s="0"/>
      <c r="JC2653" s="0"/>
      <c r="JD2653" s="0"/>
      <c r="JE2653" s="0"/>
      <c r="JF2653" s="0"/>
      <c r="JG2653" s="0"/>
      <c r="JH2653" s="0"/>
      <c r="JI2653" s="0"/>
      <c r="JJ2653" s="0"/>
      <c r="JK2653" s="0"/>
      <c r="JL2653" s="0"/>
      <c r="JM2653" s="0"/>
      <c r="JN2653" s="0"/>
      <c r="JO2653" s="0"/>
      <c r="JP2653" s="0"/>
      <c r="JQ2653" s="0"/>
      <c r="JR2653" s="0"/>
      <c r="JS2653" s="0"/>
      <c r="JT2653" s="0"/>
      <c r="JU2653" s="0"/>
      <c r="JV2653" s="0"/>
      <c r="JW2653" s="0"/>
      <c r="JX2653" s="0"/>
      <c r="JY2653" s="0"/>
      <c r="JZ2653" s="0"/>
      <c r="KA2653" s="0"/>
      <c r="KB2653" s="0"/>
      <c r="KC2653" s="0"/>
      <c r="KD2653" s="0"/>
      <c r="KE2653" s="0"/>
      <c r="KF2653" s="0"/>
      <c r="KG2653" s="0"/>
      <c r="KH2653" s="0"/>
      <c r="KI2653" s="0"/>
      <c r="KJ2653" s="0"/>
      <c r="KK2653" s="0"/>
      <c r="KL2653" s="0"/>
      <c r="KM2653" s="0"/>
      <c r="KN2653" s="0"/>
      <c r="KO2653" s="0"/>
      <c r="KP2653" s="0"/>
      <c r="KQ2653" s="0"/>
      <c r="KR2653" s="0"/>
      <c r="KS2653" s="0"/>
      <c r="KT2653" s="0"/>
      <c r="KU2653" s="0"/>
      <c r="KV2653" s="0"/>
      <c r="KW2653" s="0"/>
      <c r="KX2653" s="0"/>
      <c r="KY2653" s="0"/>
      <c r="KZ2653" s="0"/>
      <c r="LA2653" s="0"/>
      <c r="LB2653" s="0"/>
      <c r="LC2653" s="0"/>
      <c r="LD2653" s="0"/>
      <c r="LE2653" s="0"/>
      <c r="LF2653" s="0"/>
      <c r="LG2653" s="0"/>
      <c r="LH2653" s="0"/>
      <c r="LI2653" s="0"/>
      <c r="LJ2653" s="0"/>
      <c r="LK2653" s="0"/>
      <c r="LL2653" s="0"/>
      <c r="LM2653" s="0"/>
      <c r="LN2653" s="0"/>
      <c r="LO2653" s="0"/>
      <c r="LP2653" s="0"/>
      <c r="LQ2653" s="0"/>
      <c r="LR2653" s="0"/>
      <c r="LS2653" s="0"/>
      <c r="LT2653" s="0"/>
      <c r="LU2653" s="0"/>
      <c r="LV2653" s="0"/>
      <c r="LW2653" s="0"/>
      <c r="LX2653" s="0"/>
      <c r="LY2653" s="0"/>
      <c r="LZ2653" s="0"/>
      <c r="MA2653" s="0"/>
      <c r="MB2653" s="0"/>
      <c r="MC2653" s="0"/>
      <c r="MD2653" s="0"/>
      <c r="ME2653" s="0"/>
      <c r="MF2653" s="0"/>
      <c r="MG2653" s="0"/>
      <c r="MH2653" s="0"/>
      <c r="MI2653" s="0"/>
      <c r="MJ2653" s="0"/>
      <c r="MK2653" s="0"/>
      <c r="ML2653" s="0"/>
      <c r="MM2653" s="0"/>
      <c r="MN2653" s="0"/>
      <c r="MO2653" s="0"/>
      <c r="MP2653" s="0"/>
      <c r="MQ2653" s="0"/>
      <c r="MR2653" s="0"/>
      <c r="MS2653" s="0"/>
      <c r="MT2653" s="0"/>
      <c r="MU2653" s="0"/>
      <c r="MV2653" s="0"/>
      <c r="MW2653" s="0"/>
      <c r="MX2653" s="0"/>
      <c r="MY2653" s="0"/>
      <c r="MZ2653" s="0"/>
      <c r="NA2653" s="0"/>
      <c r="NB2653" s="0"/>
      <c r="NC2653" s="0"/>
      <c r="ND2653" s="0"/>
      <c r="NE2653" s="0"/>
      <c r="NF2653" s="0"/>
      <c r="NG2653" s="0"/>
      <c r="NH2653" s="0"/>
      <c r="NI2653" s="0"/>
      <c r="NJ2653" s="0"/>
      <c r="NK2653" s="0"/>
      <c r="NL2653" s="0"/>
      <c r="NM2653" s="0"/>
      <c r="NN2653" s="0"/>
      <c r="NO2653" s="0"/>
      <c r="NP2653" s="0"/>
      <c r="NQ2653" s="0"/>
      <c r="NR2653" s="0"/>
      <c r="NS2653" s="0"/>
      <c r="NT2653" s="0"/>
      <c r="NU2653" s="0"/>
      <c r="NV2653" s="0"/>
      <c r="NW2653" s="0"/>
      <c r="NX2653" s="0"/>
      <c r="NY2653" s="0"/>
      <c r="NZ2653" s="0"/>
      <c r="OA2653" s="0"/>
      <c r="OB2653" s="0"/>
      <c r="OC2653" s="0"/>
      <c r="OD2653" s="0"/>
      <c r="OE2653" s="0"/>
      <c r="OF2653" s="0"/>
      <c r="OG2653" s="0"/>
      <c r="OH2653" s="0"/>
      <c r="OI2653" s="0"/>
      <c r="OJ2653" s="0"/>
      <c r="OK2653" s="0"/>
      <c r="OL2653" s="0"/>
      <c r="OM2653" s="0"/>
      <c r="ON2653" s="0"/>
      <c r="OO2653" s="0"/>
      <c r="OP2653" s="0"/>
      <c r="OQ2653" s="0"/>
      <c r="OR2653" s="0"/>
      <c r="OS2653" s="0"/>
      <c r="OT2653" s="0"/>
      <c r="OU2653" s="0"/>
      <c r="OV2653" s="0"/>
      <c r="OW2653" s="0"/>
      <c r="OX2653" s="0"/>
      <c r="OY2653" s="0"/>
      <c r="OZ2653" s="0"/>
      <c r="PA2653" s="0"/>
      <c r="PB2653" s="0"/>
      <c r="PC2653" s="0"/>
      <c r="PD2653" s="0"/>
      <c r="PE2653" s="0"/>
      <c r="PF2653" s="0"/>
      <c r="PG2653" s="0"/>
      <c r="PH2653" s="0"/>
      <c r="PI2653" s="0"/>
      <c r="PJ2653" s="0"/>
      <c r="PK2653" s="0"/>
      <c r="PL2653" s="0"/>
      <c r="PM2653" s="0"/>
      <c r="PN2653" s="0"/>
      <c r="PO2653" s="0"/>
      <c r="PP2653" s="0"/>
      <c r="PQ2653" s="0"/>
      <c r="PR2653" s="0"/>
      <c r="PS2653" s="0"/>
      <c r="PT2653" s="0"/>
      <c r="PU2653" s="0"/>
      <c r="PV2653" s="0"/>
      <c r="PW2653" s="0"/>
      <c r="PX2653" s="0"/>
      <c r="PY2653" s="0"/>
      <c r="PZ2653" s="0"/>
      <c r="QA2653" s="0"/>
      <c r="QB2653" s="0"/>
      <c r="QC2653" s="0"/>
      <c r="QD2653" s="0"/>
      <c r="QE2653" s="0"/>
      <c r="QF2653" s="0"/>
      <c r="QG2653" s="0"/>
      <c r="QH2653" s="0"/>
      <c r="QI2653" s="0"/>
      <c r="QJ2653" s="0"/>
      <c r="QK2653" s="0"/>
      <c r="QL2653" s="0"/>
      <c r="QM2653" s="0"/>
      <c r="QN2653" s="0"/>
      <c r="QO2653" s="0"/>
      <c r="QP2653" s="0"/>
      <c r="QQ2653" s="0"/>
      <c r="QR2653" s="0"/>
      <c r="QS2653" s="0"/>
      <c r="QT2653" s="0"/>
      <c r="QU2653" s="0"/>
      <c r="QV2653" s="0"/>
      <c r="QW2653" s="0"/>
      <c r="QX2653" s="0"/>
      <c r="QY2653" s="0"/>
      <c r="QZ2653" s="0"/>
      <c r="RA2653" s="0"/>
      <c r="RB2653" s="0"/>
      <c r="RC2653" s="0"/>
      <c r="RD2653" s="0"/>
      <c r="RE2653" s="0"/>
      <c r="RF2653" s="0"/>
      <c r="RG2653" s="0"/>
      <c r="RH2653" s="0"/>
      <c r="RI2653" s="0"/>
      <c r="RJ2653" s="0"/>
      <c r="RK2653" s="0"/>
      <c r="RL2653" s="0"/>
      <c r="RM2653" s="0"/>
      <c r="RN2653" s="0"/>
      <c r="RO2653" s="0"/>
      <c r="RP2653" s="0"/>
      <c r="RQ2653" s="0"/>
      <c r="RR2653" s="0"/>
      <c r="RS2653" s="0"/>
      <c r="RT2653" s="0"/>
      <c r="RU2653" s="0"/>
      <c r="RV2653" s="0"/>
      <c r="RW2653" s="0"/>
      <c r="RX2653" s="0"/>
      <c r="RY2653" s="0"/>
      <c r="RZ2653" s="0"/>
      <c r="SA2653" s="0"/>
      <c r="SB2653" s="0"/>
      <c r="SC2653" s="0"/>
      <c r="SD2653" s="0"/>
      <c r="SE2653" s="0"/>
      <c r="SF2653" s="0"/>
      <c r="SG2653" s="0"/>
      <c r="SH2653" s="0"/>
      <c r="SI2653" s="0"/>
      <c r="SJ2653" s="0"/>
      <c r="SK2653" s="0"/>
      <c r="SL2653" s="0"/>
      <c r="SM2653" s="0"/>
      <c r="SN2653" s="0"/>
      <c r="SO2653" s="0"/>
      <c r="SP2653" s="0"/>
      <c r="SQ2653" s="0"/>
      <c r="SR2653" s="0"/>
      <c r="SS2653" s="0"/>
      <c r="ST2653" s="0"/>
      <c r="SU2653" s="0"/>
      <c r="SV2653" s="0"/>
      <c r="SW2653" s="0"/>
      <c r="SX2653" s="0"/>
      <c r="SY2653" s="0"/>
      <c r="SZ2653" s="0"/>
      <c r="TA2653" s="0"/>
      <c r="TB2653" s="0"/>
      <c r="TC2653" s="0"/>
      <c r="TD2653" s="0"/>
      <c r="TE2653" s="0"/>
      <c r="TF2653" s="0"/>
      <c r="TG2653" s="0"/>
      <c r="TH2653" s="0"/>
      <c r="TI2653" s="0"/>
      <c r="TJ2653" s="0"/>
      <c r="TK2653" s="0"/>
      <c r="TL2653" s="0"/>
      <c r="TM2653" s="0"/>
      <c r="TN2653" s="0"/>
      <c r="TO2653" s="0"/>
      <c r="TP2653" s="0"/>
      <c r="TQ2653" s="0"/>
      <c r="TR2653" s="0"/>
      <c r="TS2653" s="0"/>
      <c r="TT2653" s="0"/>
      <c r="TU2653" s="0"/>
      <c r="TV2653" s="0"/>
      <c r="TW2653" s="0"/>
      <c r="TX2653" s="0"/>
      <c r="TY2653" s="0"/>
      <c r="TZ2653" s="0"/>
      <c r="UA2653" s="0"/>
      <c r="UB2653" s="0"/>
      <c r="UC2653" s="0"/>
      <c r="UD2653" s="0"/>
      <c r="UE2653" s="0"/>
      <c r="UF2653" s="0"/>
      <c r="UG2653" s="0"/>
      <c r="UH2653" s="0"/>
      <c r="UI2653" s="0"/>
      <c r="UJ2653" s="0"/>
      <c r="UK2653" s="0"/>
      <c r="UL2653" s="0"/>
      <c r="UM2653" s="0"/>
      <c r="UN2653" s="0"/>
      <c r="UO2653" s="0"/>
      <c r="UP2653" s="0"/>
      <c r="UQ2653" s="0"/>
      <c r="UR2653" s="0"/>
      <c r="US2653" s="0"/>
      <c r="UT2653" s="0"/>
      <c r="UU2653" s="0"/>
      <c r="UV2653" s="0"/>
      <c r="UW2653" s="0"/>
      <c r="UX2653" s="0"/>
      <c r="UY2653" s="0"/>
      <c r="UZ2653" s="0"/>
      <c r="VA2653" s="0"/>
      <c r="VB2653" s="0"/>
      <c r="VC2653" s="0"/>
      <c r="VD2653" s="0"/>
      <c r="VE2653" s="0"/>
      <c r="VF2653" s="0"/>
      <c r="VG2653" s="0"/>
      <c r="VH2653" s="0"/>
      <c r="VI2653" s="0"/>
      <c r="VJ2653" s="0"/>
      <c r="VK2653" s="0"/>
      <c r="VL2653" s="0"/>
      <c r="VM2653" s="0"/>
      <c r="VN2653" s="0"/>
      <c r="VO2653" s="0"/>
      <c r="VP2653" s="0"/>
      <c r="VQ2653" s="0"/>
      <c r="VR2653" s="0"/>
      <c r="VS2653" s="0"/>
      <c r="VT2653" s="0"/>
      <c r="VU2653" s="0"/>
      <c r="VV2653" s="0"/>
      <c r="VW2653" s="0"/>
      <c r="VX2653" s="0"/>
      <c r="VY2653" s="0"/>
      <c r="VZ2653" s="0"/>
      <c r="WA2653" s="0"/>
      <c r="WB2653" s="0"/>
      <c r="WC2653" s="0"/>
      <c r="WD2653" s="0"/>
      <c r="WE2653" s="0"/>
      <c r="WF2653" s="0"/>
      <c r="WG2653" s="0"/>
      <c r="WH2653" s="0"/>
      <c r="WI2653" s="0"/>
      <c r="WJ2653" s="0"/>
      <c r="WK2653" s="0"/>
      <c r="WL2653" s="0"/>
      <c r="WM2653" s="0"/>
      <c r="WN2653" s="0"/>
      <c r="WO2653" s="0"/>
      <c r="WP2653" s="0"/>
      <c r="WQ2653" s="0"/>
      <c r="WR2653" s="0"/>
      <c r="WS2653" s="0"/>
      <c r="WT2653" s="0"/>
      <c r="WU2653" s="0"/>
      <c r="WV2653" s="0"/>
      <c r="WW2653" s="0"/>
      <c r="WX2653" s="0"/>
      <c r="WY2653" s="0"/>
      <c r="WZ2653" s="0"/>
      <c r="XA2653" s="0"/>
      <c r="XB2653" s="0"/>
      <c r="XC2653" s="0"/>
      <c r="XD2653" s="0"/>
      <c r="XE2653" s="0"/>
      <c r="XF2653" s="0"/>
      <c r="XG2653" s="0"/>
      <c r="XH2653" s="0"/>
      <c r="XI2653" s="0"/>
      <c r="XJ2653" s="0"/>
      <c r="XK2653" s="0"/>
      <c r="XL2653" s="0"/>
      <c r="XM2653" s="0"/>
      <c r="XN2653" s="0"/>
      <c r="XO2653" s="0"/>
      <c r="XP2653" s="0"/>
      <c r="XQ2653" s="0"/>
      <c r="XR2653" s="0"/>
      <c r="XS2653" s="0"/>
      <c r="XT2653" s="0"/>
      <c r="XU2653" s="0"/>
      <c r="XV2653" s="0"/>
      <c r="XW2653" s="0"/>
      <c r="XX2653" s="0"/>
      <c r="XY2653" s="0"/>
      <c r="XZ2653" s="0"/>
      <c r="YA2653" s="0"/>
      <c r="YB2653" s="0"/>
      <c r="YC2653" s="0"/>
      <c r="YD2653" s="0"/>
      <c r="YE2653" s="0"/>
      <c r="YF2653" s="0"/>
      <c r="YG2653" s="0"/>
      <c r="YH2653" s="0"/>
      <c r="YI2653" s="0"/>
      <c r="YJ2653" s="0"/>
      <c r="YK2653" s="0"/>
      <c r="YL2653" s="0"/>
      <c r="YM2653" s="0"/>
      <c r="YN2653" s="0"/>
      <c r="YO2653" s="0"/>
      <c r="YP2653" s="0"/>
      <c r="YQ2653" s="0"/>
      <c r="YR2653" s="0"/>
      <c r="YS2653" s="0"/>
      <c r="YT2653" s="0"/>
      <c r="YU2653" s="0"/>
      <c r="YV2653" s="0"/>
      <c r="YW2653" s="0"/>
      <c r="YX2653" s="0"/>
      <c r="YY2653" s="0"/>
      <c r="YZ2653" s="0"/>
      <c r="ZA2653" s="0"/>
      <c r="ZB2653" s="0"/>
      <c r="ZC2653" s="0"/>
      <c r="ZD2653" s="0"/>
      <c r="ZE2653" s="0"/>
      <c r="ZF2653" s="0"/>
      <c r="ZG2653" s="0"/>
      <c r="ZH2653" s="0"/>
      <c r="ZI2653" s="0"/>
      <c r="ZJ2653" s="0"/>
      <c r="ZK2653" s="0"/>
      <c r="ZL2653" s="0"/>
      <c r="ZM2653" s="0"/>
      <c r="ZN2653" s="0"/>
      <c r="ZO2653" s="0"/>
      <c r="ZP2653" s="0"/>
      <c r="ZQ2653" s="0"/>
      <c r="ZR2653" s="0"/>
      <c r="ZS2653" s="0"/>
      <c r="ZT2653" s="0"/>
      <c r="ZU2653" s="0"/>
      <c r="ZV2653" s="0"/>
      <c r="ZW2653" s="0"/>
      <c r="ZX2653" s="0"/>
      <c r="ZY2653" s="0"/>
      <c r="ZZ2653" s="0"/>
      <c r="AAA2653" s="0"/>
      <c r="AAB2653" s="0"/>
      <c r="AAC2653" s="0"/>
      <c r="AAD2653" s="0"/>
      <c r="AAE2653" s="0"/>
      <c r="AAF2653" s="0"/>
      <c r="AAG2653" s="0"/>
      <c r="AAH2653" s="0"/>
      <c r="AAI2653" s="0"/>
      <c r="AAJ2653" s="0"/>
      <c r="AAK2653" s="0"/>
      <c r="AAL2653" s="0"/>
      <c r="AAM2653" s="0"/>
      <c r="AAN2653" s="0"/>
      <c r="AAO2653" s="0"/>
      <c r="AAP2653" s="0"/>
      <c r="AAQ2653" s="0"/>
      <c r="AAR2653" s="0"/>
      <c r="AAS2653" s="0"/>
      <c r="AAT2653" s="0"/>
      <c r="AAU2653" s="0"/>
      <c r="AAV2653" s="0"/>
      <c r="AAW2653" s="0"/>
      <c r="AAX2653" s="0"/>
      <c r="AAY2653" s="0"/>
      <c r="AAZ2653" s="0"/>
      <c r="ABA2653" s="0"/>
      <c r="ABB2653" s="0"/>
      <c r="ABC2653" s="0"/>
      <c r="ABD2653" s="0"/>
      <c r="ABE2653" s="0"/>
      <c r="ABF2653" s="0"/>
      <c r="ABG2653" s="0"/>
      <c r="ABH2653" s="0"/>
      <c r="ABI2653" s="0"/>
      <c r="ABJ2653" s="0"/>
      <c r="ABK2653" s="0"/>
      <c r="ABL2653" s="0"/>
      <c r="ABM2653" s="0"/>
      <c r="ABN2653" s="0"/>
      <c r="ABO2653" s="0"/>
      <c r="ABP2653" s="0"/>
      <c r="ABQ2653" s="0"/>
      <c r="ABR2653" s="0"/>
      <c r="ABS2653" s="0"/>
      <c r="ABT2653" s="0"/>
      <c r="ABU2653" s="0"/>
      <c r="ABV2653" s="0"/>
      <c r="ABW2653" s="0"/>
      <c r="ABX2653" s="0"/>
      <c r="ABY2653" s="0"/>
      <c r="ABZ2653" s="0"/>
      <c r="ACA2653" s="0"/>
      <c r="ACB2653" s="0"/>
      <c r="ACC2653" s="0"/>
      <c r="ACD2653" s="0"/>
      <c r="ACE2653" s="0"/>
      <c r="ACF2653" s="0"/>
      <c r="ACG2653" s="0"/>
      <c r="ACH2653" s="0"/>
      <c r="ACI2653" s="0"/>
      <c r="ACJ2653" s="0"/>
      <c r="ACK2653" s="0"/>
      <c r="ACL2653" s="0"/>
      <c r="ACM2653" s="0"/>
      <c r="ACN2653" s="0"/>
      <c r="ACO2653" s="0"/>
      <c r="ACP2653" s="0"/>
      <c r="ACQ2653" s="0"/>
      <c r="ACR2653" s="0"/>
      <c r="ACS2653" s="0"/>
      <c r="ACT2653" s="0"/>
      <c r="ACU2653" s="0"/>
      <c r="ACV2653" s="0"/>
      <c r="ACW2653" s="0"/>
      <c r="ACX2653" s="0"/>
      <c r="ACY2653" s="0"/>
      <c r="ACZ2653" s="0"/>
      <c r="ADA2653" s="0"/>
      <c r="ADB2653" s="0"/>
      <c r="ADC2653" s="0"/>
      <c r="ADD2653" s="0"/>
      <c r="ADE2653" s="0"/>
      <c r="ADF2653" s="0"/>
      <c r="ADG2653" s="0"/>
      <c r="ADH2653" s="0"/>
      <c r="ADI2653" s="0"/>
      <c r="ADJ2653" s="0"/>
      <c r="ADK2653" s="0"/>
      <c r="ADL2653" s="0"/>
      <c r="ADM2653" s="0"/>
      <c r="ADN2653" s="0"/>
      <c r="ADO2653" s="0"/>
      <c r="ADP2653" s="0"/>
      <c r="ADQ2653" s="0"/>
      <c r="ADR2653" s="0"/>
      <c r="ADS2653" s="0"/>
      <c r="ADT2653" s="0"/>
      <c r="ADU2653" s="0"/>
      <c r="ADV2653" s="0"/>
      <c r="ADW2653" s="0"/>
      <c r="ADX2653" s="0"/>
      <c r="ADY2653" s="0"/>
      <c r="ADZ2653" s="0"/>
      <c r="AEA2653" s="0"/>
      <c r="AEB2653" s="0"/>
      <c r="AEC2653" s="0"/>
      <c r="AED2653" s="0"/>
      <c r="AEE2653" s="0"/>
      <c r="AEF2653" s="0"/>
      <c r="AEG2653" s="0"/>
      <c r="AEH2653" s="0"/>
      <c r="AEI2653" s="0"/>
      <c r="AEJ2653" s="0"/>
      <c r="AEK2653" s="0"/>
      <c r="AEL2653" s="0"/>
      <c r="AEM2653" s="0"/>
      <c r="AEN2653" s="0"/>
      <c r="AEO2653" s="0"/>
      <c r="AEP2653" s="0"/>
      <c r="AEQ2653" s="0"/>
      <c r="AER2653" s="0"/>
      <c r="AES2653" s="0"/>
      <c r="AET2653" s="0"/>
      <c r="AEU2653" s="0"/>
      <c r="AEV2653" s="0"/>
      <c r="AEW2653" s="0"/>
      <c r="AEX2653" s="0"/>
      <c r="AEY2653" s="0"/>
      <c r="AEZ2653" s="0"/>
      <c r="AFA2653" s="0"/>
      <c r="AFB2653" s="0"/>
      <c r="AFC2653" s="0"/>
      <c r="AFD2653" s="0"/>
      <c r="AFE2653" s="0"/>
      <c r="AFF2653" s="0"/>
      <c r="AFG2653" s="0"/>
      <c r="AFH2653" s="0"/>
      <c r="AFI2653" s="0"/>
      <c r="AFJ2653" s="0"/>
      <c r="AFK2653" s="0"/>
      <c r="AFL2653" s="0"/>
      <c r="AFM2653" s="0"/>
      <c r="AFN2653" s="0"/>
      <c r="AFO2653" s="0"/>
      <c r="AFP2653" s="0"/>
      <c r="AFQ2653" s="0"/>
      <c r="AFR2653" s="0"/>
      <c r="AFS2653" s="0"/>
      <c r="AFT2653" s="0"/>
      <c r="AFU2653" s="0"/>
      <c r="AFV2653" s="0"/>
      <c r="AFW2653" s="0"/>
      <c r="AFX2653" s="0"/>
      <c r="AFY2653" s="0"/>
      <c r="AFZ2653" s="0"/>
      <c r="AGA2653" s="0"/>
      <c r="AGB2653" s="0"/>
      <c r="AGC2653" s="0"/>
      <c r="AGD2653" s="0"/>
      <c r="AGE2653" s="0"/>
      <c r="AGF2653" s="0"/>
      <c r="AGG2653" s="0"/>
      <c r="AGH2653" s="0"/>
      <c r="AGI2653" s="0"/>
      <c r="AGJ2653" s="0"/>
      <c r="AGK2653" s="0"/>
      <c r="AGL2653" s="0"/>
      <c r="AGM2653" s="0"/>
      <c r="AGN2653" s="0"/>
      <c r="AGO2653" s="0"/>
      <c r="AGP2653" s="0"/>
      <c r="AGQ2653" s="0"/>
      <c r="AGR2653" s="0"/>
      <c r="AGS2653" s="0"/>
      <c r="AGT2653" s="0"/>
      <c r="AGU2653" s="0"/>
      <c r="AGV2653" s="0"/>
      <c r="AGW2653" s="0"/>
      <c r="AGX2653" s="0"/>
      <c r="AGY2653" s="0"/>
      <c r="AGZ2653" s="0"/>
      <c r="AHA2653" s="0"/>
      <c r="AHB2653" s="0"/>
      <c r="AHC2653" s="0"/>
      <c r="AHD2653" s="0"/>
      <c r="AHE2653" s="0"/>
      <c r="AHF2653" s="0"/>
      <c r="AHG2653" s="0"/>
      <c r="AHH2653" s="0"/>
      <c r="AHI2653" s="0"/>
      <c r="AHJ2653" s="0"/>
      <c r="AHK2653" s="0"/>
      <c r="AHL2653" s="0"/>
      <c r="AHM2653" s="0"/>
      <c r="AHN2653" s="0"/>
      <c r="AHO2653" s="0"/>
      <c r="AHP2653" s="0"/>
      <c r="AHQ2653" s="0"/>
      <c r="AHR2653" s="0"/>
      <c r="AHS2653" s="0"/>
      <c r="AHT2653" s="0"/>
      <c r="AHU2653" s="0"/>
      <c r="AHV2653" s="0"/>
      <c r="AHW2653" s="0"/>
      <c r="AHX2653" s="0"/>
      <c r="AHY2653" s="0"/>
      <c r="AHZ2653" s="0"/>
      <c r="AIA2653" s="0"/>
      <c r="AIB2653" s="0"/>
      <c r="AIC2653" s="0"/>
      <c r="AID2653" s="0"/>
      <c r="AIE2653" s="0"/>
      <c r="AIF2653" s="0"/>
      <c r="AIG2653" s="0"/>
      <c r="AIH2653" s="0"/>
      <c r="AII2653" s="0"/>
      <c r="AIJ2653" s="0"/>
      <c r="AIK2653" s="0"/>
      <c r="AIL2653" s="0"/>
      <c r="AIM2653" s="0"/>
      <c r="AIN2653" s="0"/>
      <c r="AIO2653" s="0"/>
      <c r="AIP2653" s="0"/>
      <c r="AIQ2653" s="0"/>
      <c r="AIR2653" s="0"/>
      <c r="AIS2653" s="0"/>
      <c r="AIT2653" s="0"/>
      <c r="AIU2653" s="0"/>
      <c r="AIV2653" s="0"/>
      <c r="AIW2653" s="0"/>
      <c r="AIX2653" s="0"/>
      <c r="AIY2653" s="0"/>
      <c r="AIZ2653" s="0"/>
      <c r="AJA2653" s="0"/>
      <c r="AJB2653" s="0"/>
      <c r="AJC2653" s="0"/>
      <c r="AJD2653" s="0"/>
      <c r="AJE2653" s="0"/>
      <c r="AJF2653" s="0"/>
      <c r="AJG2653" s="0"/>
      <c r="AJH2653" s="0"/>
      <c r="AJI2653" s="0"/>
      <c r="AJJ2653" s="0"/>
      <c r="AJK2653" s="0"/>
      <c r="AJL2653" s="0"/>
      <c r="AJM2653" s="0"/>
      <c r="AJN2653" s="0"/>
      <c r="AJO2653" s="0"/>
      <c r="AJP2653" s="0"/>
      <c r="AJQ2653" s="0"/>
      <c r="AJR2653" s="0"/>
      <c r="AJS2653" s="0"/>
      <c r="AJT2653" s="0"/>
      <c r="AJU2653" s="0"/>
      <c r="AJV2653" s="0"/>
      <c r="AJW2653" s="0"/>
      <c r="AJX2653" s="0"/>
      <c r="AJY2653" s="0"/>
      <c r="AJZ2653" s="0"/>
      <c r="AKA2653" s="0"/>
      <c r="AKB2653" s="0"/>
      <c r="AKC2653" s="0"/>
      <c r="AKD2653" s="0"/>
      <c r="AKE2653" s="0"/>
      <c r="AKF2653" s="0"/>
      <c r="AKG2653" s="0"/>
      <c r="AKH2653" s="0"/>
      <c r="AKI2653" s="0"/>
      <c r="AKJ2653" s="0"/>
      <c r="AKK2653" s="0"/>
      <c r="AKL2653" s="0"/>
      <c r="AKM2653" s="0"/>
      <c r="AKN2653" s="0"/>
      <c r="AKO2653" s="0"/>
      <c r="AKP2653" s="0"/>
      <c r="AKQ2653" s="0"/>
      <c r="AKR2653" s="0"/>
      <c r="AKS2653" s="0"/>
      <c r="AKT2653" s="0"/>
      <c r="AKU2653" s="0"/>
      <c r="AKV2653" s="0"/>
      <c r="AKW2653" s="0"/>
      <c r="AKX2653" s="0"/>
      <c r="AKY2653" s="0"/>
      <c r="AKZ2653" s="0"/>
      <c r="ALA2653" s="0"/>
      <c r="ALB2653" s="0"/>
      <c r="ALC2653" s="0"/>
      <c r="ALD2653" s="0"/>
      <c r="ALE2653" s="0"/>
      <c r="ALF2653" s="0"/>
      <c r="ALG2653" s="0"/>
      <c r="ALH2653" s="0"/>
      <c r="ALI2653" s="0"/>
      <c r="ALJ2653" s="0"/>
      <c r="ALK2653" s="0"/>
      <c r="ALL2653" s="0"/>
      <c r="ALM2653" s="0"/>
      <c r="ALN2653" s="0"/>
      <c r="ALO2653" s="0"/>
      <c r="ALP2653" s="0"/>
      <c r="ALQ2653" s="0"/>
      <c r="ALR2653" s="0"/>
      <c r="ALS2653" s="0"/>
      <c r="ALT2653" s="0"/>
      <c r="ALU2653" s="0"/>
      <c r="ALV2653" s="0"/>
      <c r="ALW2653" s="0"/>
      <c r="ALX2653" s="0"/>
      <c r="ALY2653" s="0"/>
      <c r="ALZ2653" s="0"/>
      <c r="AMA2653" s="0"/>
      <c r="AMB2653" s="0"/>
      <c r="AMC2653" s="0"/>
      <c r="AMD2653" s="0"/>
      <c r="AME2653" s="0"/>
      <c r="AMF2653" s="0"/>
      <c r="AMG2653" s="0"/>
      <c r="AMH2653" s="0"/>
      <c r="AMI2653" s="0"/>
    </row>
    <row r="2654" customFormat="false" ht="12.75" hidden="false" customHeight="false" outlineLevel="0" collapsed="false">
      <c r="H2654" s="3"/>
    </row>
    <row r="2655" customFormat="false" ht="17.35" hidden="false" customHeight="false" outlineLevel="0" collapsed="false">
      <c r="C2655" s="15" t="s">
        <v>2879</v>
      </c>
      <c r="D2655" s="45" t="s">
        <v>1</v>
      </c>
      <c r="E2655" s="4"/>
      <c r="H2655" s="3"/>
    </row>
    <row r="2656" customFormat="false" ht="12.75" hidden="false" customHeight="false" outlineLevel="0" collapsed="false">
      <c r="A2656" s="18" t="s">
        <v>2879</v>
      </c>
      <c r="B2656" s="18"/>
      <c r="C2656" s="102" t="s">
        <v>2880</v>
      </c>
      <c r="D2656" s="79" t="s">
        <v>2881</v>
      </c>
      <c r="E2656" s="80"/>
      <c r="F2656" s="81"/>
      <c r="G2656" s="82"/>
      <c r="H2656" s="83" t="s">
        <v>168</v>
      </c>
      <c r="I2656" s="84" t="n">
        <v>0.33</v>
      </c>
      <c r="J2656" s="83" t="s">
        <v>169</v>
      </c>
      <c r="L2656" s="18"/>
      <c r="M2656" s="18"/>
      <c r="N2656" s="18"/>
      <c r="O2656" s="18"/>
      <c r="P2656" s="18"/>
      <c r="Q2656" s="18"/>
      <c r="R2656" s="18"/>
      <c r="S2656" s="18"/>
      <c r="T2656" s="18"/>
      <c r="U2656" s="18"/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</row>
    <row r="2657" customFormat="false" ht="12.75" hidden="false" customHeight="false" outlineLevel="0" collapsed="false">
      <c r="A2657" s="18" t="s">
        <v>2879</v>
      </c>
      <c r="B2657" s="18"/>
      <c r="C2657" s="78" t="s">
        <v>2882</v>
      </c>
      <c r="D2657" s="79" t="s">
        <v>13</v>
      </c>
      <c r="E2657" s="80"/>
      <c r="F2657" s="81"/>
      <c r="G2657" s="82"/>
      <c r="H2657" s="83" t="s">
        <v>168</v>
      </c>
      <c r="I2657" s="84" t="n">
        <v>0.31</v>
      </c>
      <c r="J2657" s="83" t="s">
        <v>169</v>
      </c>
      <c r="L2657" s="18"/>
      <c r="M2657" s="18"/>
      <c r="N2657" s="18"/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</row>
    <row r="2658" customFormat="false" ht="12.75" hidden="false" customHeight="false" outlineLevel="0" collapsed="false">
      <c r="A2658" s="18" t="s">
        <v>2879</v>
      </c>
      <c r="B2658" s="18"/>
      <c r="C2658" s="78" t="s">
        <v>2883</v>
      </c>
      <c r="D2658" s="79" t="s">
        <v>51</v>
      </c>
      <c r="E2658" s="80"/>
      <c r="F2658" s="81"/>
      <c r="G2658" s="82"/>
      <c r="H2658" s="83" t="s">
        <v>168</v>
      </c>
      <c r="I2658" s="84" t="n">
        <v>0.13</v>
      </c>
      <c r="J2658" s="83" t="s">
        <v>169</v>
      </c>
      <c r="L2658" s="18"/>
      <c r="M2658" s="18"/>
      <c r="N2658" s="18"/>
      <c r="O2658" s="18"/>
      <c r="P2658" s="18"/>
      <c r="Q2658" s="18"/>
      <c r="R2658" s="18"/>
      <c r="S2658" s="18"/>
      <c r="T2658" s="18"/>
      <c r="U2658" s="18"/>
      <c r="V2658" s="18"/>
      <c r="W2658" s="18"/>
      <c r="X2658" s="18"/>
      <c r="Y2658" s="18"/>
      <c r="Z2658" s="18"/>
      <c r="AA2658" s="18"/>
      <c r="AB2658" s="18"/>
      <c r="AC2658" s="18"/>
      <c r="AD2658" s="18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</row>
    <row r="2659" customFormat="false" ht="12.75" hidden="false" customHeight="false" outlineLevel="0" collapsed="false">
      <c r="A2659" s="18" t="s">
        <v>2879</v>
      </c>
      <c r="B2659" s="18"/>
      <c r="C2659" s="78" t="s">
        <v>2884</v>
      </c>
      <c r="D2659" s="79" t="s">
        <v>2881</v>
      </c>
      <c r="E2659" s="80"/>
      <c r="F2659" s="81"/>
      <c r="G2659" s="82"/>
      <c r="H2659" s="83" t="s">
        <v>168</v>
      </c>
      <c r="I2659" s="84" t="n">
        <v>0.32</v>
      </c>
      <c r="J2659" s="83" t="s">
        <v>169</v>
      </c>
      <c r="L2659" s="18"/>
      <c r="M2659" s="18"/>
      <c r="N2659" s="18"/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</row>
    <row r="2660" customFormat="false" ht="12.75" hidden="false" customHeight="false" outlineLevel="0" collapsed="false">
      <c r="A2660" s="18" t="s">
        <v>2879</v>
      </c>
      <c r="B2660" s="18" t="s">
        <v>2885</v>
      </c>
      <c r="C2660" s="79" t="s">
        <v>2886</v>
      </c>
      <c r="D2660" s="79" t="s">
        <v>2881</v>
      </c>
      <c r="E2660" s="80"/>
      <c r="F2660" s="81"/>
      <c r="G2660" s="82"/>
      <c r="H2660" s="83" t="s">
        <v>168</v>
      </c>
      <c r="I2660" s="84" t="n">
        <v>0.23</v>
      </c>
      <c r="J2660" s="83" t="s">
        <v>169</v>
      </c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</row>
    <row r="2661" customFormat="false" ht="12.75" hidden="false" customHeight="false" outlineLevel="0" collapsed="false">
      <c r="A2661" s="1" t="s">
        <v>2879</v>
      </c>
      <c r="C2661" s="79" t="s">
        <v>2887</v>
      </c>
      <c r="D2661" s="79" t="s">
        <v>18</v>
      </c>
      <c r="E2661" s="80"/>
      <c r="F2661" s="81"/>
      <c r="G2661" s="83"/>
      <c r="H2661" s="83" t="s">
        <v>168</v>
      </c>
      <c r="I2661" s="84" t="n">
        <v>0.13</v>
      </c>
      <c r="J2661" s="83" t="s">
        <v>169</v>
      </c>
    </row>
    <row r="2662" customFormat="false" ht="12.75" hidden="false" customHeight="false" outlineLevel="0" collapsed="false">
      <c r="A2662" s="1" t="s">
        <v>2888</v>
      </c>
      <c r="C2662" s="79" t="s">
        <v>2889</v>
      </c>
      <c r="D2662" s="79" t="s">
        <v>2881</v>
      </c>
      <c r="E2662" s="80"/>
      <c r="F2662" s="81"/>
      <c r="G2662" s="83"/>
      <c r="H2662" s="83" t="s">
        <v>168</v>
      </c>
      <c r="I2662" s="84" t="n">
        <v>0.3</v>
      </c>
      <c r="J2662" s="83" t="s">
        <v>648</v>
      </c>
    </row>
    <row r="2664" customFormat="false" ht="17.35" hidden="false" customHeight="false" outlineLevel="0" collapsed="false">
      <c r="C2664" s="15" t="s">
        <v>2890</v>
      </c>
      <c r="D2664" s="45" t="s">
        <v>1</v>
      </c>
      <c r="I2664" s="3"/>
    </row>
    <row r="2665" customFormat="false" ht="12.75" hidden="false" customHeight="false" outlineLevel="0" collapsed="false">
      <c r="A2665" s="1" t="s">
        <v>2891</v>
      </c>
      <c r="C2665" s="70" t="s">
        <v>2892</v>
      </c>
      <c r="D2665" s="70" t="s">
        <v>49</v>
      </c>
      <c r="E2665" s="72" t="n">
        <v>1.8</v>
      </c>
      <c r="F2665" s="73" t="n">
        <v>1.99</v>
      </c>
      <c r="G2665" s="74" t="s">
        <v>2893</v>
      </c>
      <c r="I2665" s="3"/>
    </row>
    <row r="2666" customFormat="false" ht="12.75" hidden="false" customHeight="false" outlineLevel="0" collapsed="false">
      <c r="A2666" s="1" t="s">
        <v>2891</v>
      </c>
      <c r="C2666" s="70" t="s">
        <v>2894</v>
      </c>
      <c r="D2666" s="70"/>
      <c r="E2666" s="72" t="n">
        <v>2.1</v>
      </c>
      <c r="F2666" s="73" t="n">
        <v>0.55</v>
      </c>
      <c r="G2666" s="74" t="s">
        <v>2893</v>
      </c>
      <c r="I2666" s="3"/>
    </row>
    <row r="2667" customFormat="false" ht="12.75" hidden="false" customHeight="false" outlineLevel="0" collapsed="false">
      <c r="A2667" s="1" t="s">
        <v>2891</v>
      </c>
      <c r="C2667" s="70" t="s">
        <v>2895</v>
      </c>
      <c r="D2667" s="70"/>
      <c r="E2667" s="72" t="n">
        <v>2.4</v>
      </c>
      <c r="F2667" s="73" t="n">
        <v>0.3</v>
      </c>
      <c r="G2667" s="74" t="s">
        <v>2893</v>
      </c>
      <c r="I2667" s="3"/>
    </row>
    <row r="2668" customFormat="false" ht="12.75" hidden="false" customHeight="false" outlineLevel="0" collapsed="false">
      <c r="A2668" s="1" t="s">
        <v>2891</v>
      </c>
      <c r="C2668" s="70" t="s">
        <v>2896</v>
      </c>
      <c r="D2668" s="70"/>
      <c r="E2668" s="72" t="n">
        <v>2.1</v>
      </c>
      <c r="F2668" s="73" t="n">
        <v>0.56</v>
      </c>
      <c r="G2668" s="74" t="s">
        <v>2893</v>
      </c>
      <c r="I2668" s="3"/>
    </row>
    <row r="2669" customFormat="false" ht="12.75" hidden="false" customHeight="false" outlineLevel="0" collapsed="false">
      <c r="A2669" s="1" t="s">
        <v>2891</v>
      </c>
      <c r="C2669" s="70" t="s">
        <v>2897</v>
      </c>
      <c r="D2669" s="70"/>
      <c r="E2669" s="72" t="n">
        <v>2.2</v>
      </c>
      <c r="F2669" s="73" t="n">
        <v>0.2</v>
      </c>
      <c r="G2669" s="74" t="s">
        <v>2893</v>
      </c>
      <c r="I2669" s="3"/>
    </row>
    <row r="2670" customFormat="false" ht="12.75" hidden="false" customHeight="false" outlineLevel="0" collapsed="false">
      <c r="A2670" s="1" t="s">
        <v>2891</v>
      </c>
      <c r="C2670" s="70" t="s">
        <v>2898</v>
      </c>
      <c r="D2670" s="70"/>
      <c r="E2670" s="72" t="n">
        <v>2.3</v>
      </c>
      <c r="F2670" s="73" t="n">
        <v>0.11</v>
      </c>
      <c r="G2670" s="74" t="s">
        <v>2893</v>
      </c>
      <c r="I2670" s="3"/>
    </row>
    <row r="2671" customFormat="false" ht="12.75" hidden="false" customHeight="false" outlineLevel="0" collapsed="false">
      <c r="C2671" s="1" t="s">
        <v>2899</v>
      </c>
      <c r="I2671" s="3"/>
    </row>
    <row r="2672" customFormat="false" ht="17.35" hidden="false" customHeight="false" outlineLevel="0" collapsed="false">
      <c r="C2672" s="15" t="s">
        <v>2891</v>
      </c>
      <c r="D2672" s="45" t="s">
        <v>1</v>
      </c>
      <c r="I2672" s="3"/>
    </row>
    <row r="2673" customFormat="false" ht="12.75" hidden="false" customHeight="false" outlineLevel="0" collapsed="false">
      <c r="A2673" s="1" t="s">
        <v>2891</v>
      </c>
      <c r="C2673" s="27" t="s">
        <v>2900</v>
      </c>
      <c r="D2673" s="27" t="s">
        <v>77</v>
      </c>
      <c r="E2673" s="28"/>
      <c r="F2673" s="29"/>
      <c r="G2673" s="27"/>
      <c r="H2673" s="30" t="s">
        <v>61</v>
      </c>
      <c r="I2673" s="31" t="n">
        <v>0.95</v>
      </c>
      <c r="J2673" s="31" t="s">
        <v>1459</v>
      </c>
    </row>
    <row r="2674" customFormat="false" ht="12.75" hidden="false" customHeight="false" outlineLevel="0" collapsed="false">
      <c r="A2674" s="1" t="s">
        <v>2891</v>
      </c>
      <c r="C2674" s="27" t="s">
        <v>2901</v>
      </c>
      <c r="D2674" s="27" t="s">
        <v>13</v>
      </c>
      <c r="E2674" s="28"/>
      <c r="F2674" s="29"/>
      <c r="G2674" s="27"/>
      <c r="H2674" s="30" t="s">
        <v>61</v>
      </c>
      <c r="I2674" s="31" t="n">
        <v>1.29</v>
      </c>
      <c r="J2674" s="31" t="s">
        <v>1459</v>
      </c>
    </row>
    <row r="2675" customFormat="false" ht="12.75" hidden="false" customHeight="false" outlineLevel="0" collapsed="false">
      <c r="A2675" s="1" t="s">
        <v>2891</v>
      </c>
      <c r="C2675" s="27" t="s">
        <v>2902</v>
      </c>
      <c r="D2675" s="27" t="s">
        <v>13</v>
      </c>
      <c r="E2675" s="28"/>
      <c r="F2675" s="29"/>
      <c r="G2675" s="27"/>
      <c r="H2675" s="30" t="s">
        <v>61</v>
      </c>
      <c r="I2675" s="31" t="n">
        <v>2.49</v>
      </c>
      <c r="J2675" s="31" t="s">
        <v>1459</v>
      </c>
    </row>
    <row r="2676" customFormat="false" ht="12.75" hidden="false" customHeight="false" outlineLevel="0" collapsed="false">
      <c r="A2676" s="1" t="s">
        <v>2891</v>
      </c>
      <c r="C2676" s="27" t="s">
        <v>2903</v>
      </c>
      <c r="D2676" s="27" t="s">
        <v>13</v>
      </c>
      <c r="E2676" s="28"/>
      <c r="F2676" s="29"/>
      <c r="G2676" s="27"/>
      <c r="H2676" s="30" t="s">
        <v>61</v>
      </c>
      <c r="I2676" s="31" t="n">
        <v>1.69</v>
      </c>
      <c r="J2676" s="31" t="s">
        <v>1459</v>
      </c>
    </row>
    <row r="2677" customFormat="false" ht="12.75" hidden="false" customHeight="false" outlineLevel="0" collapsed="false">
      <c r="A2677" s="1" t="s">
        <v>2891</v>
      </c>
      <c r="C2677" s="27" t="s">
        <v>2904</v>
      </c>
      <c r="D2677" s="27" t="s">
        <v>13</v>
      </c>
      <c r="E2677" s="28"/>
      <c r="F2677" s="29"/>
      <c r="G2677" s="27"/>
      <c r="H2677" s="30" t="s">
        <v>61</v>
      </c>
      <c r="I2677" s="31" t="n">
        <v>2.49</v>
      </c>
      <c r="J2677" s="31" t="s">
        <v>1459</v>
      </c>
    </row>
    <row r="2678" customFormat="false" ht="12.75" hidden="false" customHeight="false" outlineLevel="0" collapsed="false">
      <c r="A2678" s="1" t="s">
        <v>2891</v>
      </c>
      <c r="C2678" s="27" t="s">
        <v>2905</v>
      </c>
      <c r="D2678" s="27" t="s">
        <v>13</v>
      </c>
      <c r="E2678" s="28"/>
      <c r="F2678" s="29"/>
      <c r="G2678" s="27"/>
      <c r="H2678" s="30" t="s">
        <v>168</v>
      </c>
      <c r="I2678" s="31" t="n">
        <v>0.99</v>
      </c>
      <c r="J2678" s="31" t="s">
        <v>1459</v>
      </c>
    </row>
    <row r="2679" customFormat="false" ht="12.75" hidden="false" customHeight="false" outlineLevel="0" collapsed="false">
      <c r="A2679" s="1" t="s">
        <v>2891</v>
      </c>
      <c r="C2679" s="27" t="s">
        <v>2906</v>
      </c>
      <c r="D2679" s="27" t="s">
        <v>13</v>
      </c>
      <c r="E2679" s="28"/>
      <c r="F2679" s="29"/>
      <c r="G2679" s="27"/>
      <c r="H2679" s="30" t="s">
        <v>168</v>
      </c>
      <c r="I2679" s="31" t="n">
        <v>0.65</v>
      </c>
      <c r="J2679" s="31" t="s">
        <v>1459</v>
      </c>
    </row>
    <row r="2680" customFormat="false" ht="12.75" hidden="false" customHeight="false" outlineLevel="0" collapsed="false">
      <c r="A2680" s="1" t="s">
        <v>2891</v>
      </c>
      <c r="C2680" s="27" t="s">
        <v>2907</v>
      </c>
      <c r="D2680" s="27" t="s">
        <v>13</v>
      </c>
      <c r="E2680" s="28"/>
      <c r="F2680" s="29"/>
      <c r="G2680" s="27"/>
      <c r="H2680" s="30" t="s">
        <v>168</v>
      </c>
      <c r="I2680" s="31" t="n">
        <v>0.65</v>
      </c>
      <c r="J2680" s="31" t="s">
        <v>1459</v>
      </c>
    </row>
    <row r="2681" customFormat="false" ht="12.75" hidden="false" customHeight="false" outlineLevel="0" collapsed="false">
      <c r="A2681" s="1" t="s">
        <v>2891</v>
      </c>
      <c r="C2681" s="27" t="s">
        <v>2908</v>
      </c>
      <c r="D2681" s="27" t="s">
        <v>26</v>
      </c>
      <c r="E2681" s="28"/>
      <c r="F2681" s="29"/>
      <c r="G2681" s="27"/>
      <c r="H2681" s="30" t="s">
        <v>168</v>
      </c>
      <c r="I2681" s="31" t="n">
        <v>0.19</v>
      </c>
      <c r="J2681" s="31" t="s">
        <v>1459</v>
      </c>
    </row>
    <row r="2682" customFormat="false" ht="12.75" hidden="false" customHeight="false" outlineLevel="0" collapsed="false">
      <c r="A2682" s="1" t="s">
        <v>2891</v>
      </c>
      <c r="C2682" s="27" t="s">
        <v>2909</v>
      </c>
      <c r="D2682" s="27" t="s">
        <v>49</v>
      </c>
      <c r="E2682" s="28"/>
      <c r="F2682" s="29"/>
      <c r="G2682" s="27"/>
      <c r="H2682" s="30" t="s">
        <v>168</v>
      </c>
      <c r="I2682" s="31" t="n">
        <v>0.19</v>
      </c>
      <c r="J2682" s="31" t="s">
        <v>1459</v>
      </c>
    </row>
    <row r="2683" customFormat="false" ht="12.75" hidden="false" customHeight="false" outlineLevel="0" collapsed="false">
      <c r="A2683" s="1" t="s">
        <v>2891</v>
      </c>
      <c r="C2683" s="27" t="s">
        <v>2910</v>
      </c>
      <c r="D2683" s="27" t="s">
        <v>13</v>
      </c>
      <c r="E2683" s="28"/>
      <c r="F2683" s="29"/>
      <c r="G2683" s="27"/>
      <c r="H2683" s="30" t="s">
        <v>168</v>
      </c>
      <c r="I2683" s="31" t="n">
        <v>0.19</v>
      </c>
      <c r="J2683" s="31" t="s">
        <v>1459</v>
      </c>
    </row>
    <row r="2684" customFormat="false" ht="12.75" hidden="false" customHeight="false" outlineLevel="0" collapsed="false">
      <c r="A2684" s="1" t="s">
        <v>2891</v>
      </c>
      <c r="C2684" s="27" t="s">
        <v>2911</v>
      </c>
      <c r="D2684" s="27" t="s">
        <v>16</v>
      </c>
      <c r="E2684" s="28"/>
      <c r="F2684" s="29"/>
      <c r="G2684" s="27"/>
      <c r="H2684" s="30" t="s">
        <v>168</v>
      </c>
      <c r="I2684" s="31" t="n">
        <v>0.19</v>
      </c>
      <c r="J2684" s="31" t="s">
        <v>1459</v>
      </c>
    </row>
    <row r="2685" customFormat="false" ht="12.75" hidden="false" customHeight="false" outlineLevel="0" collapsed="false">
      <c r="A2685" s="1" t="s">
        <v>2891</v>
      </c>
      <c r="C2685" s="27" t="s">
        <v>2912</v>
      </c>
      <c r="D2685" s="27" t="s">
        <v>24</v>
      </c>
      <c r="E2685" s="28"/>
      <c r="F2685" s="29"/>
      <c r="G2685" s="27"/>
      <c r="H2685" s="30" t="s">
        <v>168</v>
      </c>
      <c r="I2685" s="31" t="n">
        <v>0.19</v>
      </c>
      <c r="J2685" s="31" t="s">
        <v>1459</v>
      </c>
    </row>
    <row r="2686" customFormat="false" ht="12.75" hidden="false" customHeight="false" outlineLevel="0" collapsed="false">
      <c r="A2686" s="1" t="s">
        <v>2891</v>
      </c>
      <c r="C2686" s="27" t="s">
        <v>2913</v>
      </c>
      <c r="D2686" s="27" t="s">
        <v>13</v>
      </c>
      <c r="E2686" s="28"/>
      <c r="F2686" s="29"/>
      <c r="G2686" s="27"/>
      <c r="H2686" s="30" t="s">
        <v>168</v>
      </c>
      <c r="I2686" s="31" t="n">
        <v>0.19</v>
      </c>
      <c r="J2686" s="31" t="s">
        <v>1459</v>
      </c>
    </row>
    <row r="2687" customFormat="false" ht="12.75" hidden="false" customHeight="false" outlineLevel="0" collapsed="false">
      <c r="A2687" s="1" t="s">
        <v>2891</v>
      </c>
      <c r="C2687" s="27" t="s">
        <v>2914</v>
      </c>
      <c r="D2687" s="27" t="s">
        <v>20</v>
      </c>
      <c r="E2687" s="28"/>
      <c r="F2687" s="29"/>
      <c r="G2687" s="27"/>
      <c r="H2687" s="30" t="s">
        <v>168</v>
      </c>
      <c r="I2687" s="31" t="n">
        <v>0.19</v>
      </c>
      <c r="J2687" s="31" t="s">
        <v>1459</v>
      </c>
    </row>
    <row r="2688" customFormat="false" ht="12.75" hidden="false" customHeight="false" outlineLevel="0" collapsed="false">
      <c r="A2688" s="1" t="s">
        <v>2891</v>
      </c>
      <c r="C2688" s="27" t="s">
        <v>2915</v>
      </c>
      <c r="D2688" s="27" t="s">
        <v>13</v>
      </c>
      <c r="E2688" s="28"/>
      <c r="F2688" s="29"/>
      <c r="G2688" s="27"/>
      <c r="H2688" s="30" t="s">
        <v>168</v>
      </c>
      <c r="I2688" s="31" t="n">
        <v>0.89</v>
      </c>
      <c r="J2688" s="31" t="s">
        <v>1459</v>
      </c>
    </row>
    <row r="2689" customFormat="false" ht="12.75" hidden="false" customHeight="false" outlineLevel="0" collapsed="false">
      <c r="A2689" s="1" t="s">
        <v>2891</v>
      </c>
      <c r="C2689" s="27" t="s">
        <v>2916</v>
      </c>
      <c r="D2689" s="27" t="s">
        <v>70</v>
      </c>
      <c r="E2689" s="28"/>
      <c r="F2689" s="29"/>
      <c r="G2689" s="27"/>
      <c r="H2689" s="30" t="s">
        <v>168</v>
      </c>
      <c r="I2689" s="31" t="n">
        <v>0.19</v>
      </c>
      <c r="J2689" s="31" t="s">
        <v>1459</v>
      </c>
    </row>
    <row r="2690" customFormat="false" ht="12.75" hidden="false" customHeight="false" outlineLevel="0" collapsed="false">
      <c r="A2690" s="1" t="s">
        <v>2891</v>
      </c>
      <c r="C2690" s="27" t="s">
        <v>2917</v>
      </c>
      <c r="D2690" s="27" t="s">
        <v>51</v>
      </c>
      <c r="E2690" s="28"/>
      <c r="F2690" s="29"/>
      <c r="G2690" s="27"/>
      <c r="H2690" s="30" t="s">
        <v>168</v>
      </c>
      <c r="I2690" s="31" t="n">
        <v>0.19</v>
      </c>
      <c r="J2690" s="31" t="s">
        <v>1459</v>
      </c>
    </row>
    <row r="2691" customFormat="false" ht="12.75" hidden="false" customHeight="false" outlineLevel="0" collapsed="false">
      <c r="A2691" s="1" t="s">
        <v>2891</v>
      </c>
      <c r="C2691" s="27" t="s">
        <v>2918</v>
      </c>
      <c r="D2691" s="27" t="s">
        <v>24</v>
      </c>
      <c r="E2691" s="28"/>
      <c r="F2691" s="29"/>
      <c r="G2691" s="27"/>
      <c r="H2691" s="30" t="s">
        <v>168</v>
      </c>
      <c r="I2691" s="31" t="n">
        <v>0.59</v>
      </c>
      <c r="J2691" s="31" t="s">
        <v>1459</v>
      </c>
    </row>
    <row r="2692" customFormat="false" ht="12.75" hidden="false" customHeight="false" outlineLevel="0" collapsed="false">
      <c r="A2692" s="1" t="s">
        <v>2891</v>
      </c>
      <c r="C2692" s="27" t="s">
        <v>2919</v>
      </c>
      <c r="D2692" s="27" t="s">
        <v>13</v>
      </c>
      <c r="E2692" s="28"/>
      <c r="F2692" s="29"/>
      <c r="G2692" s="27"/>
      <c r="H2692" s="30" t="s">
        <v>168</v>
      </c>
      <c r="I2692" s="31" t="n">
        <v>0.99</v>
      </c>
      <c r="J2692" s="31" t="s">
        <v>1459</v>
      </c>
    </row>
    <row r="2693" customFormat="false" ht="12.75" hidden="false" customHeight="false" outlineLevel="0" collapsed="false">
      <c r="A2693" s="1" t="s">
        <v>2891</v>
      </c>
      <c r="C2693" s="27" t="s">
        <v>2920</v>
      </c>
      <c r="D2693" s="27" t="s">
        <v>13</v>
      </c>
      <c r="E2693" s="28"/>
      <c r="F2693" s="29"/>
      <c r="G2693" s="27"/>
      <c r="H2693" s="30" t="s">
        <v>168</v>
      </c>
      <c r="I2693" s="31" t="n">
        <v>0.19</v>
      </c>
      <c r="J2693" s="31" t="s">
        <v>1459</v>
      </c>
    </row>
    <row r="2695" customFormat="false" ht="17.35" hidden="false" customHeight="false" outlineLevel="0" collapsed="false">
      <c r="C2695" s="15" t="s">
        <v>2921</v>
      </c>
      <c r="D2695" s="45" t="s">
        <v>1</v>
      </c>
      <c r="I2695" s="3"/>
    </row>
    <row r="2696" customFormat="false" ht="12.75" hidden="false" customHeight="false" outlineLevel="0" collapsed="false">
      <c r="A2696" s="1" t="s">
        <v>2922</v>
      </c>
      <c r="C2696" s="27" t="s">
        <v>2923</v>
      </c>
      <c r="D2696" s="27" t="s">
        <v>26</v>
      </c>
      <c r="E2696" s="28"/>
      <c r="F2696" s="29"/>
      <c r="G2696" s="27"/>
      <c r="H2696" s="30" t="s">
        <v>61</v>
      </c>
      <c r="I2696" s="31" t="n">
        <v>0.69</v>
      </c>
      <c r="J2696" s="31" t="s">
        <v>2893</v>
      </c>
    </row>
    <row r="2697" customFormat="false" ht="12.75" hidden="false" customHeight="false" outlineLevel="0" collapsed="false">
      <c r="A2697" s="1" t="s">
        <v>2922</v>
      </c>
      <c r="C2697" s="27" t="s">
        <v>2924</v>
      </c>
      <c r="D2697" s="27" t="s">
        <v>20</v>
      </c>
      <c r="E2697" s="28"/>
      <c r="F2697" s="29"/>
      <c r="G2697" s="27"/>
      <c r="H2697" s="30" t="s">
        <v>61</v>
      </c>
      <c r="I2697" s="31" t="n">
        <v>0.69</v>
      </c>
      <c r="J2697" s="31" t="s">
        <v>2893</v>
      </c>
    </row>
    <row r="2698" customFormat="false" ht="12.75" hidden="false" customHeight="false" outlineLevel="0" collapsed="false">
      <c r="A2698" s="1" t="s">
        <v>2922</v>
      </c>
      <c r="C2698" s="27" t="s">
        <v>2925</v>
      </c>
      <c r="D2698" s="27" t="s">
        <v>51</v>
      </c>
      <c r="E2698" s="28"/>
      <c r="F2698" s="29"/>
      <c r="G2698" s="27"/>
      <c r="H2698" s="30" t="s">
        <v>61</v>
      </c>
      <c r="I2698" s="31" t="n">
        <v>0.69</v>
      </c>
      <c r="J2698" s="31" t="s">
        <v>2893</v>
      </c>
    </row>
    <row r="2699" customFormat="false" ht="12.75" hidden="false" customHeight="false" outlineLevel="0" collapsed="false">
      <c r="A2699" s="1" t="s">
        <v>2922</v>
      </c>
      <c r="C2699" s="27" t="s">
        <v>2926</v>
      </c>
      <c r="D2699" s="27" t="s">
        <v>116</v>
      </c>
      <c r="E2699" s="28"/>
      <c r="F2699" s="29"/>
      <c r="G2699" s="27"/>
      <c r="H2699" s="30" t="s">
        <v>61</v>
      </c>
      <c r="I2699" s="31" t="n">
        <v>1.29</v>
      </c>
      <c r="J2699" s="31" t="s">
        <v>2893</v>
      </c>
    </row>
    <row r="2700" customFormat="false" ht="12.75" hidden="false" customHeight="false" outlineLevel="0" collapsed="false">
      <c r="A2700" s="1" t="s">
        <v>2922</v>
      </c>
      <c r="C2700" s="27" t="s">
        <v>2927</v>
      </c>
      <c r="D2700" s="27" t="s">
        <v>24</v>
      </c>
      <c r="E2700" s="28"/>
      <c r="F2700" s="29"/>
      <c r="G2700" s="27"/>
      <c r="H2700" s="30" t="s">
        <v>61</v>
      </c>
      <c r="I2700" s="31" t="n">
        <v>0.89</v>
      </c>
      <c r="J2700" s="31" t="s">
        <v>2893</v>
      </c>
    </row>
    <row r="2701" customFormat="false" ht="12.75" hidden="false" customHeight="false" outlineLevel="0" collapsed="false">
      <c r="A2701" s="1" t="s">
        <v>2928</v>
      </c>
      <c r="C2701" s="27" t="s">
        <v>2929</v>
      </c>
      <c r="D2701" s="27" t="s">
        <v>70</v>
      </c>
      <c r="E2701" s="28"/>
      <c r="F2701" s="29"/>
      <c r="G2701" s="27"/>
      <c r="H2701" s="30" t="s">
        <v>61</v>
      </c>
      <c r="I2701" s="31" t="n">
        <v>0.57</v>
      </c>
      <c r="J2701" s="31" t="s">
        <v>2893</v>
      </c>
    </row>
    <row r="2702" customFormat="false" ht="12.75" hidden="false" customHeight="false" outlineLevel="0" collapsed="false">
      <c r="I2702" s="3"/>
    </row>
    <row r="2703" customFormat="false" ht="17.35" hidden="false" customHeight="false" outlineLevel="0" collapsed="false">
      <c r="C2703" s="15" t="s">
        <v>2930</v>
      </c>
      <c r="D2703" s="45" t="s">
        <v>1</v>
      </c>
      <c r="I2703" s="3"/>
    </row>
    <row r="2704" customFormat="false" ht="12.75" hidden="false" customHeight="false" outlineLevel="0" collapsed="false">
      <c r="A2704" s="1" t="s">
        <v>2931</v>
      </c>
      <c r="C2704" s="27" t="s">
        <v>2932</v>
      </c>
      <c r="D2704" s="27" t="s">
        <v>16</v>
      </c>
      <c r="E2704" s="28"/>
      <c r="F2704" s="29"/>
      <c r="G2704" s="27"/>
      <c r="H2704" s="30" t="s">
        <v>61</v>
      </c>
      <c r="I2704" s="31" t="n">
        <v>0.53</v>
      </c>
      <c r="J2704" s="31" t="s">
        <v>2933</v>
      </c>
    </row>
    <row r="2705" customFormat="false" ht="12.75" hidden="false" customHeight="false" outlineLevel="0" collapsed="false">
      <c r="A2705" s="1" t="s">
        <v>2931</v>
      </c>
      <c r="C2705" s="27" t="s">
        <v>2934</v>
      </c>
      <c r="D2705" s="27" t="s">
        <v>49</v>
      </c>
      <c r="E2705" s="28"/>
      <c r="F2705" s="29"/>
      <c r="G2705" s="27"/>
      <c r="H2705" s="30" t="s">
        <v>61</v>
      </c>
      <c r="I2705" s="31" t="n">
        <v>0.55</v>
      </c>
      <c r="J2705" s="31" t="s">
        <v>2933</v>
      </c>
    </row>
    <row r="2706" customFormat="false" ht="12.75" hidden="false" customHeight="false" outlineLevel="0" collapsed="false">
      <c r="A2706" s="1" t="s">
        <v>2931</v>
      </c>
      <c r="C2706" s="27" t="s">
        <v>2935</v>
      </c>
      <c r="D2706" s="27" t="s">
        <v>24</v>
      </c>
      <c r="E2706" s="28"/>
      <c r="F2706" s="29"/>
      <c r="G2706" s="27"/>
      <c r="H2706" s="30" t="s">
        <v>168</v>
      </c>
      <c r="I2706" s="31" t="n">
        <v>0.43</v>
      </c>
      <c r="J2706" s="31" t="s">
        <v>2933</v>
      </c>
    </row>
    <row r="2707" customFormat="false" ht="12.75" hidden="false" customHeight="false" outlineLevel="0" collapsed="false">
      <c r="A2707" s="1" t="s">
        <v>1158</v>
      </c>
      <c r="C2707" s="27" t="s">
        <v>2936</v>
      </c>
      <c r="D2707" s="27" t="s">
        <v>70</v>
      </c>
      <c r="E2707" s="28"/>
      <c r="F2707" s="29"/>
      <c r="G2707" s="27"/>
      <c r="H2707" s="30" t="s">
        <v>61</v>
      </c>
      <c r="I2707" s="31" t="n">
        <v>0.21</v>
      </c>
      <c r="J2707" s="31" t="s">
        <v>2933</v>
      </c>
    </row>
    <row r="2708" customFormat="false" ht="12.75" hidden="false" customHeight="false" outlineLevel="0" collapsed="false">
      <c r="A2708" s="1" t="s">
        <v>1158</v>
      </c>
      <c r="C2708" s="27" t="s">
        <v>2937</v>
      </c>
      <c r="D2708" s="27" t="s">
        <v>390</v>
      </c>
      <c r="E2708" s="28"/>
      <c r="F2708" s="29"/>
      <c r="G2708" s="27"/>
      <c r="H2708" s="30" t="s">
        <v>61</v>
      </c>
      <c r="I2708" s="31" t="n">
        <v>0.18</v>
      </c>
      <c r="J2708" s="31" t="s">
        <v>2933</v>
      </c>
    </row>
    <row r="2709" customFormat="false" ht="12.75" hidden="false" customHeight="false" outlineLevel="0" collapsed="false">
      <c r="A2709" s="1" t="s">
        <v>1158</v>
      </c>
      <c r="C2709" s="27" t="s">
        <v>2938</v>
      </c>
      <c r="D2709" s="27" t="s">
        <v>49</v>
      </c>
      <c r="E2709" s="28"/>
      <c r="F2709" s="29"/>
      <c r="G2709" s="27"/>
      <c r="H2709" s="30" t="s">
        <v>61</v>
      </c>
      <c r="I2709" s="31" t="n">
        <v>0.22</v>
      </c>
      <c r="J2709" s="31" t="s">
        <v>2933</v>
      </c>
    </row>
    <row r="2710" customFormat="false" ht="12.75" hidden="false" customHeight="false" outlineLevel="0" collapsed="false">
      <c r="A2710" s="1" t="s">
        <v>1158</v>
      </c>
      <c r="C2710" s="27" t="s">
        <v>2939</v>
      </c>
      <c r="D2710" s="27" t="s">
        <v>16</v>
      </c>
      <c r="E2710" s="28"/>
      <c r="F2710" s="29"/>
      <c r="G2710" s="27"/>
      <c r="H2710" s="30" t="s">
        <v>61</v>
      </c>
      <c r="I2710" s="31" t="n">
        <v>0.28</v>
      </c>
      <c r="J2710" s="31" t="s">
        <v>2933</v>
      </c>
    </row>
    <row r="2711" customFormat="false" ht="12.75" hidden="false" customHeight="false" outlineLevel="0" collapsed="false">
      <c r="A2711" s="1" t="s">
        <v>1158</v>
      </c>
      <c r="C2711" s="27" t="s">
        <v>2940</v>
      </c>
      <c r="D2711" s="27" t="s">
        <v>20</v>
      </c>
      <c r="E2711" s="28"/>
      <c r="F2711" s="29"/>
      <c r="G2711" s="27"/>
      <c r="H2711" s="30" t="s">
        <v>61</v>
      </c>
      <c r="I2711" s="31" t="n">
        <v>0.22</v>
      </c>
      <c r="J2711" s="31" t="s">
        <v>2933</v>
      </c>
    </row>
    <row r="2712" customFormat="false" ht="12.75" hidden="false" customHeight="false" outlineLevel="0" collapsed="false">
      <c r="I2712" s="3"/>
    </row>
    <row r="2713" customFormat="false" ht="17.35" hidden="false" customHeight="false" outlineLevel="0" collapsed="false">
      <c r="C2713" s="15" t="s">
        <v>2941</v>
      </c>
      <c r="D2713" s="45" t="s">
        <v>1</v>
      </c>
      <c r="I2713" s="3"/>
    </row>
    <row r="2714" customFormat="false" ht="12.75" hidden="false" customHeight="false" outlineLevel="0" collapsed="false">
      <c r="A2714" s="1" t="s">
        <v>2942</v>
      </c>
      <c r="C2714" s="27" t="s">
        <v>2943</v>
      </c>
      <c r="D2714" s="27" t="s">
        <v>88</v>
      </c>
      <c r="E2714" s="28"/>
      <c r="F2714" s="29"/>
      <c r="G2714" s="27"/>
      <c r="H2714" s="30" t="s">
        <v>61</v>
      </c>
      <c r="I2714" s="31" t="n">
        <v>0.52</v>
      </c>
      <c r="J2714" s="31" t="s">
        <v>2944</v>
      </c>
    </row>
    <row r="2715" customFormat="false" ht="12.75" hidden="false" customHeight="false" outlineLevel="0" collapsed="false">
      <c r="A2715" s="1" t="s">
        <v>2942</v>
      </c>
      <c r="C2715" s="27" t="s">
        <v>2945</v>
      </c>
      <c r="D2715" s="27" t="s">
        <v>13</v>
      </c>
      <c r="E2715" s="28"/>
      <c r="F2715" s="29"/>
      <c r="G2715" s="27"/>
      <c r="H2715" s="30" t="s">
        <v>61</v>
      </c>
      <c r="I2715" s="31" t="n">
        <v>1.21</v>
      </c>
      <c r="J2715" s="31" t="s">
        <v>2944</v>
      </c>
    </row>
    <row r="2716" customFormat="false" ht="12.75" hidden="false" customHeight="false" outlineLevel="0" collapsed="false">
      <c r="I2716" s="3"/>
    </row>
    <row r="2717" customFormat="false" ht="17.35" hidden="false" customHeight="false" outlineLevel="0" collapsed="false">
      <c r="C2717" s="15" t="s">
        <v>2946</v>
      </c>
      <c r="D2717" s="45" t="s">
        <v>1</v>
      </c>
      <c r="I2717" s="3"/>
    </row>
    <row r="2718" customFormat="false" ht="12.75" hidden="false" customHeight="false" outlineLevel="0" collapsed="false">
      <c r="A2718" s="1" t="s">
        <v>2947</v>
      </c>
      <c r="C2718" s="27" t="s">
        <v>2948</v>
      </c>
      <c r="D2718" s="27" t="s">
        <v>51</v>
      </c>
      <c r="E2718" s="28"/>
      <c r="F2718" s="29"/>
      <c r="G2718" s="27"/>
      <c r="H2718" s="30" t="s">
        <v>61</v>
      </c>
      <c r="I2718" s="31" t="n">
        <v>1.69</v>
      </c>
      <c r="J2718" s="31" t="s">
        <v>2944</v>
      </c>
    </row>
    <row r="2719" customFormat="false" ht="12.75" hidden="false" customHeight="false" outlineLevel="0" collapsed="false">
      <c r="A2719" s="1" t="s">
        <v>2947</v>
      </c>
      <c r="C2719" s="27" t="s">
        <v>2949</v>
      </c>
      <c r="D2719" s="27" t="s">
        <v>70</v>
      </c>
      <c r="E2719" s="28"/>
      <c r="F2719" s="29"/>
      <c r="G2719" s="27"/>
      <c r="H2719" s="30" t="s">
        <v>168</v>
      </c>
      <c r="I2719" s="31" t="n">
        <v>1.69</v>
      </c>
      <c r="J2719" s="31" t="s">
        <v>2944</v>
      </c>
    </row>
    <row r="2720" customFormat="false" ht="12.75" hidden="false" customHeight="false" outlineLevel="0" collapsed="false">
      <c r="A2720" s="1" t="s">
        <v>2947</v>
      </c>
      <c r="C2720" s="27" t="s">
        <v>2950</v>
      </c>
      <c r="D2720" s="27" t="s">
        <v>49</v>
      </c>
      <c r="E2720" s="28"/>
      <c r="F2720" s="29"/>
      <c r="G2720" s="27"/>
      <c r="H2720" s="30" t="s">
        <v>168</v>
      </c>
      <c r="I2720" s="31" t="n">
        <v>1.69</v>
      </c>
      <c r="J2720" s="31" t="s">
        <v>2944</v>
      </c>
    </row>
    <row r="2721" customFormat="false" ht="12.75" hidden="false" customHeight="false" outlineLevel="0" collapsed="false">
      <c r="A2721" s="1" t="s">
        <v>2947</v>
      </c>
      <c r="C2721" s="27" t="s">
        <v>2951</v>
      </c>
      <c r="D2721" s="27" t="s">
        <v>24</v>
      </c>
      <c r="E2721" s="28"/>
      <c r="F2721" s="29"/>
      <c r="G2721" s="27"/>
      <c r="H2721" s="30" t="s">
        <v>168</v>
      </c>
      <c r="I2721" s="31" t="n">
        <v>1.98</v>
      </c>
      <c r="J2721" s="31" t="s">
        <v>2944</v>
      </c>
    </row>
    <row r="2722" customFormat="false" ht="12.75" hidden="false" customHeight="false" outlineLevel="0" collapsed="false">
      <c r="A2722" s="1" t="s">
        <v>2947</v>
      </c>
      <c r="C2722" s="27" t="s">
        <v>2952</v>
      </c>
      <c r="D2722" s="27" t="s">
        <v>390</v>
      </c>
      <c r="E2722" s="28"/>
      <c r="F2722" s="29"/>
      <c r="G2722" s="27"/>
      <c r="H2722" s="30" t="s">
        <v>168</v>
      </c>
      <c r="I2722" s="31" t="n">
        <v>1.69</v>
      </c>
      <c r="J2722" s="31" t="s">
        <v>2944</v>
      </c>
    </row>
    <row r="2723" customFormat="false" ht="12.75" hidden="false" customHeight="false" outlineLevel="0" collapsed="false">
      <c r="A2723" s="1" t="s">
        <v>2947</v>
      </c>
      <c r="C2723" s="27" t="s">
        <v>2953</v>
      </c>
      <c r="D2723" s="27" t="s">
        <v>13</v>
      </c>
      <c r="E2723" s="28"/>
      <c r="F2723" s="29"/>
      <c r="G2723" s="27"/>
      <c r="H2723" s="30" t="s">
        <v>168</v>
      </c>
      <c r="I2723" s="31" t="n">
        <v>2.54</v>
      </c>
      <c r="J2723" s="31" t="s">
        <v>2944</v>
      </c>
    </row>
    <row r="2725" customFormat="false" ht="17.35" hidden="false" customHeight="false" outlineLevel="0" collapsed="false">
      <c r="C2725" s="15" t="s">
        <v>2954</v>
      </c>
      <c r="D2725" s="11" t="s">
        <v>1</v>
      </c>
      <c r="I2725" s="3"/>
    </row>
    <row r="2726" customFormat="false" ht="12.75" hidden="false" customHeight="false" outlineLevel="0" collapsed="false">
      <c r="A2726" s="1" t="s">
        <v>2955</v>
      </c>
      <c r="B2726" s="1" t="s">
        <v>2172</v>
      </c>
      <c r="C2726" s="27" t="s">
        <v>2956</v>
      </c>
      <c r="D2726" s="27" t="s">
        <v>79</v>
      </c>
      <c r="E2726" s="46"/>
      <c r="F2726" s="47"/>
      <c r="G2726" s="48"/>
      <c r="H2726" s="48" t="s">
        <v>61</v>
      </c>
      <c r="I2726" s="47" t="n">
        <v>3.32</v>
      </c>
      <c r="J2726" s="51" t="s">
        <v>2893</v>
      </c>
    </row>
    <row r="2727" customFormat="false" ht="12.75" hidden="false" customHeight="false" outlineLevel="0" collapsed="false">
      <c r="A2727" s="1" t="s">
        <v>2955</v>
      </c>
      <c r="B2727" s="1" t="s">
        <v>2172</v>
      </c>
      <c r="C2727" s="27" t="s">
        <v>2957</v>
      </c>
      <c r="D2727" s="27" t="s">
        <v>88</v>
      </c>
      <c r="E2727" s="46"/>
      <c r="F2727" s="47"/>
      <c r="G2727" s="48"/>
      <c r="H2727" s="48" t="s">
        <v>61</v>
      </c>
      <c r="I2727" s="47" t="n">
        <v>2.66</v>
      </c>
      <c r="J2727" s="51" t="s">
        <v>2893</v>
      </c>
    </row>
    <row r="2728" customFormat="false" ht="12.75" hidden="false" customHeight="false" outlineLevel="0" collapsed="false">
      <c r="A2728" s="1" t="s">
        <v>2958</v>
      </c>
      <c r="B2728" s="1" t="s">
        <v>2172</v>
      </c>
      <c r="C2728" s="27" t="s">
        <v>2959</v>
      </c>
      <c r="D2728" s="27" t="s">
        <v>193</v>
      </c>
      <c r="E2728" s="46"/>
      <c r="F2728" s="47"/>
      <c r="G2728" s="48"/>
      <c r="H2728" s="48" t="s">
        <v>61</v>
      </c>
      <c r="I2728" s="47" t="n">
        <v>1.19</v>
      </c>
      <c r="J2728" s="51" t="s">
        <v>2893</v>
      </c>
    </row>
    <row r="2729" customFormat="false" ht="12.75" hidden="false" customHeight="false" outlineLevel="0" collapsed="false">
      <c r="A2729" s="1" t="s">
        <v>2958</v>
      </c>
      <c r="B2729" s="1" t="s">
        <v>2172</v>
      </c>
      <c r="C2729" s="27" t="s">
        <v>2960</v>
      </c>
      <c r="D2729" s="27" t="s">
        <v>13</v>
      </c>
      <c r="E2729" s="46"/>
      <c r="F2729" s="47"/>
      <c r="G2729" s="48"/>
      <c r="H2729" s="48" t="s">
        <v>61</v>
      </c>
      <c r="I2729" s="47" t="n">
        <v>3.32</v>
      </c>
      <c r="J2729" s="51" t="s">
        <v>2893</v>
      </c>
    </row>
    <row r="2730" customFormat="false" ht="12.75" hidden="false" customHeight="false" outlineLevel="0" collapsed="false">
      <c r="I2730" s="3"/>
    </row>
    <row r="2731" customFormat="false" ht="17.35" hidden="false" customHeight="false" outlineLevel="0" collapsed="false">
      <c r="C2731" s="15" t="s">
        <v>2961</v>
      </c>
      <c r="D2731" s="11"/>
      <c r="I2731" s="3"/>
    </row>
    <row r="2732" customFormat="false" ht="12.75" hidden="false" customHeight="false" outlineLevel="0" collapsed="false">
      <c r="A2732" s="1" t="s">
        <v>2962</v>
      </c>
      <c r="B2732" s="1" t="s">
        <v>2252</v>
      </c>
      <c r="C2732" s="27" t="s">
        <v>2963</v>
      </c>
      <c r="D2732" s="27" t="s">
        <v>88</v>
      </c>
      <c r="E2732" s="46"/>
      <c r="F2732" s="47"/>
      <c r="G2732" s="48"/>
      <c r="H2732" s="48" t="s">
        <v>61</v>
      </c>
      <c r="I2732" s="47" t="n">
        <v>3.69</v>
      </c>
      <c r="J2732" s="51" t="s">
        <v>2933</v>
      </c>
    </row>
    <row r="2733" customFormat="false" ht="12.75" hidden="false" customHeight="false" outlineLevel="0" collapsed="false">
      <c r="A2733" s="1" t="s">
        <v>2962</v>
      </c>
      <c r="B2733" s="1" t="s">
        <v>2252</v>
      </c>
      <c r="C2733" s="27" t="s">
        <v>2964</v>
      </c>
      <c r="D2733" s="27" t="s">
        <v>193</v>
      </c>
      <c r="E2733" s="46"/>
      <c r="F2733" s="47"/>
      <c r="G2733" s="48"/>
      <c r="H2733" s="48" t="s">
        <v>61</v>
      </c>
      <c r="I2733" s="47" t="n">
        <v>3.69</v>
      </c>
      <c r="J2733" s="51" t="s">
        <v>2933</v>
      </c>
    </row>
    <row r="2734" customFormat="false" ht="12.75" hidden="false" customHeight="false" outlineLevel="0" collapsed="false">
      <c r="A2734" s="1" t="s">
        <v>2962</v>
      </c>
      <c r="B2734" s="1" t="s">
        <v>2252</v>
      </c>
      <c r="C2734" s="27" t="s">
        <v>2965</v>
      </c>
      <c r="D2734" s="27" t="s">
        <v>20</v>
      </c>
      <c r="E2734" s="46"/>
      <c r="F2734" s="47"/>
      <c r="G2734" s="48"/>
      <c r="H2734" s="48" t="s">
        <v>61</v>
      </c>
      <c r="I2734" s="47" t="n">
        <v>1.48</v>
      </c>
      <c r="J2734" s="51" t="s">
        <v>2933</v>
      </c>
    </row>
    <row r="2735" customFormat="false" ht="12.75" hidden="false" customHeight="false" outlineLevel="0" collapsed="false">
      <c r="A2735" s="1" t="s">
        <v>2962</v>
      </c>
      <c r="B2735" s="1" t="s">
        <v>2252</v>
      </c>
      <c r="C2735" s="27" t="s">
        <v>2966</v>
      </c>
      <c r="D2735" s="27" t="s">
        <v>88</v>
      </c>
      <c r="E2735" s="46"/>
      <c r="F2735" s="47"/>
      <c r="G2735" s="48"/>
      <c r="H2735" s="48" t="s">
        <v>61</v>
      </c>
      <c r="I2735" s="47" t="n">
        <v>0.83</v>
      </c>
      <c r="J2735" s="51" t="s">
        <v>2933</v>
      </c>
    </row>
    <row r="2737" customFormat="false" ht="17.35" hidden="false" customHeight="false" outlineLevel="0" collapsed="false">
      <c r="C2737" s="15" t="s">
        <v>2967</v>
      </c>
      <c r="D2737" s="45" t="s">
        <v>1</v>
      </c>
      <c r="I2737" s="3"/>
    </row>
    <row r="2738" customFormat="false" ht="12.75" hidden="false" customHeight="false" outlineLevel="0" collapsed="false">
      <c r="A2738" s="1" t="s">
        <v>2968</v>
      </c>
      <c r="C2738" s="70" t="s">
        <v>2969</v>
      </c>
      <c r="D2738" s="70" t="s">
        <v>13</v>
      </c>
      <c r="E2738" s="72" t="n">
        <v>2</v>
      </c>
      <c r="F2738" s="73" t="n">
        <v>1.83</v>
      </c>
      <c r="G2738" s="74"/>
      <c r="I2738" s="3"/>
    </row>
    <row r="2739" customFormat="false" ht="12.75" hidden="false" customHeight="false" outlineLevel="0" collapsed="false">
      <c r="A2739" s="1" t="s">
        <v>2968</v>
      </c>
      <c r="C2739" s="70" t="s">
        <v>2970</v>
      </c>
      <c r="D2739" s="70" t="s">
        <v>70</v>
      </c>
      <c r="E2739" s="72" t="n">
        <v>2.3</v>
      </c>
      <c r="F2739" s="73" t="n">
        <v>1.2</v>
      </c>
      <c r="G2739" s="74"/>
      <c r="I2739" s="3"/>
    </row>
    <row r="2740" customFormat="false" ht="12.75" hidden="false" customHeight="false" outlineLevel="0" collapsed="false">
      <c r="A2740" s="1" t="s">
        <v>2968</v>
      </c>
      <c r="C2740" s="70" t="s">
        <v>2971</v>
      </c>
      <c r="D2740" s="70" t="s">
        <v>13</v>
      </c>
      <c r="E2740" s="72" t="n">
        <v>2.3</v>
      </c>
      <c r="F2740" s="73" t="n">
        <v>1.78</v>
      </c>
      <c r="G2740" s="74"/>
      <c r="I2740" s="3"/>
    </row>
    <row r="2741" customFormat="false" ht="12.75" hidden="false" customHeight="false" outlineLevel="0" collapsed="false">
      <c r="A2741" s="1" t="s">
        <v>2968</v>
      </c>
      <c r="C2741" s="70" t="s">
        <v>2972</v>
      </c>
      <c r="D2741" s="70" t="s">
        <v>13</v>
      </c>
      <c r="E2741" s="72" t="n">
        <v>2.4</v>
      </c>
      <c r="F2741" s="73" t="n">
        <v>1.78</v>
      </c>
      <c r="G2741" s="74"/>
      <c r="I2741" s="3"/>
    </row>
    <row r="2742" customFormat="false" ht="12.75" hidden="false" customHeight="false" outlineLevel="0" collapsed="false">
      <c r="A2742" s="1" t="s">
        <v>2973</v>
      </c>
      <c r="C2742" s="70" t="s">
        <v>2974</v>
      </c>
      <c r="D2742" s="70" t="s">
        <v>2975</v>
      </c>
      <c r="E2742" s="72" t="n">
        <v>2.5</v>
      </c>
      <c r="F2742" s="73" t="n">
        <v>1.25</v>
      </c>
      <c r="G2742" s="74"/>
      <c r="I2742" s="3"/>
    </row>
    <row r="2743" customFormat="false" ht="12.75" hidden="false" customHeight="false" outlineLevel="0" collapsed="false">
      <c r="A2743" s="1" t="s">
        <v>2973</v>
      </c>
      <c r="C2743" s="70" t="s">
        <v>2976</v>
      </c>
      <c r="D2743" s="70" t="s">
        <v>26</v>
      </c>
      <c r="E2743" s="72" t="n">
        <v>2.5</v>
      </c>
      <c r="F2743" s="73" t="n">
        <v>1.42</v>
      </c>
      <c r="G2743" s="74"/>
      <c r="I2743" s="3"/>
    </row>
    <row r="2744" customFormat="false" ht="12.75" hidden="false" customHeight="false" outlineLevel="0" collapsed="false">
      <c r="A2744" s="1" t="s">
        <v>2977</v>
      </c>
      <c r="C2744" s="70" t="s">
        <v>2978</v>
      </c>
      <c r="D2744" s="70" t="s">
        <v>13</v>
      </c>
      <c r="E2744" s="72" t="n">
        <v>1.9</v>
      </c>
      <c r="F2744" s="73" t="n">
        <v>1.65</v>
      </c>
      <c r="G2744" s="74"/>
      <c r="I2744" s="3"/>
    </row>
    <row r="2745" customFormat="false" ht="12.75" hidden="false" customHeight="false" outlineLevel="0" collapsed="false">
      <c r="I2745" s="3"/>
    </row>
    <row r="2746" customFormat="false" ht="17.35" hidden="false" customHeight="false" outlineLevel="0" collapsed="false">
      <c r="C2746" s="15" t="s">
        <v>2979</v>
      </c>
      <c r="D2746" s="45" t="s">
        <v>1</v>
      </c>
      <c r="I2746" s="3"/>
    </row>
    <row r="2747" customFormat="false" ht="12.75" hidden="false" customHeight="false" outlineLevel="0" collapsed="false">
      <c r="A2747" s="1" t="s">
        <v>2980</v>
      </c>
      <c r="C2747" s="70" t="s">
        <v>2981</v>
      </c>
      <c r="D2747" s="70" t="s">
        <v>13</v>
      </c>
      <c r="E2747" s="72" t="n">
        <v>2.4</v>
      </c>
      <c r="F2747" s="73" t="n">
        <v>2.11</v>
      </c>
      <c r="G2747" s="74"/>
      <c r="I2747" s="3"/>
    </row>
    <row r="2748" customFormat="false" ht="12.75" hidden="false" customHeight="false" outlineLevel="0" collapsed="false">
      <c r="A2748" s="1" t="s">
        <v>2982</v>
      </c>
      <c r="C2748" s="70" t="s">
        <v>2983</v>
      </c>
      <c r="D2748" s="70" t="s">
        <v>88</v>
      </c>
      <c r="E2748" s="72" t="n">
        <v>2.4</v>
      </c>
      <c r="F2748" s="73" t="n">
        <v>2.33</v>
      </c>
      <c r="G2748" s="74"/>
      <c r="I2748" s="3"/>
    </row>
    <row r="2749" customFormat="false" ht="12.75" hidden="false" customHeight="false" outlineLevel="0" collapsed="false">
      <c r="I2749" s="3"/>
    </row>
    <row r="2750" customFormat="false" ht="17.35" hidden="false" customHeight="false" outlineLevel="0" collapsed="false">
      <c r="C2750" s="15" t="s">
        <v>2984</v>
      </c>
      <c r="D2750" s="45" t="s">
        <v>1</v>
      </c>
      <c r="I2750" s="3"/>
    </row>
    <row r="2751" customFormat="false" ht="12.75" hidden="false" customHeight="false" outlineLevel="0" collapsed="false">
      <c r="A2751" s="1" t="s">
        <v>2985</v>
      </c>
      <c r="C2751" s="27" t="s">
        <v>2986</v>
      </c>
      <c r="D2751" s="27" t="s">
        <v>77</v>
      </c>
      <c r="E2751" s="28"/>
      <c r="F2751" s="29"/>
      <c r="G2751" s="27"/>
      <c r="H2751" s="30" t="s">
        <v>61</v>
      </c>
      <c r="I2751" s="31" t="n">
        <v>1.69</v>
      </c>
      <c r="J2751" s="31" t="s">
        <v>2272</v>
      </c>
    </row>
    <row r="2752" customFormat="false" ht="12.75" hidden="false" customHeight="false" outlineLevel="0" collapsed="false">
      <c r="A2752" s="1" t="s">
        <v>2985</v>
      </c>
      <c r="C2752" s="27" t="s">
        <v>2987</v>
      </c>
      <c r="D2752" s="27" t="s">
        <v>2988</v>
      </c>
      <c r="E2752" s="28"/>
      <c r="F2752" s="29"/>
      <c r="G2752" s="27"/>
      <c r="H2752" s="30" t="s">
        <v>61</v>
      </c>
      <c r="I2752" s="31" t="n">
        <v>3.29</v>
      </c>
      <c r="J2752" s="31" t="s">
        <v>2272</v>
      </c>
    </row>
    <row r="2753" customFormat="false" ht="12.75" hidden="false" customHeight="false" outlineLevel="0" collapsed="false">
      <c r="A2753" s="1" t="s">
        <v>2985</v>
      </c>
      <c r="C2753" s="27" t="s">
        <v>2989</v>
      </c>
      <c r="D2753" s="27" t="s">
        <v>88</v>
      </c>
      <c r="E2753" s="28"/>
      <c r="F2753" s="29"/>
      <c r="G2753" s="27"/>
      <c r="H2753" s="30" t="s">
        <v>61</v>
      </c>
      <c r="I2753" s="31" t="n">
        <v>1.15</v>
      </c>
      <c r="J2753" s="31" t="s">
        <v>2272</v>
      </c>
    </row>
    <row r="2754" customFormat="false" ht="12.75" hidden="false" customHeight="false" outlineLevel="0" collapsed="false">
      <c r="A2754" s="1" t="s">
        <v>2985</v>
      </c>
      <c r="C2754" s="27" t="s">
        <v>2990</v>
      </c>
      <c r="D2754" s="27" t="s">
        <v>79</v>
      </c>
      <c r="E2754" s="28"/>
      <c r="F2754" s="29"/>
      <c r="G2754" s="27"/>
      <c r="H2754" s="30" t="s">
        <v>61</v>
      </c>
      <c r="I2754" s="31" t="n">
        <v>1.19</v>
      </c>
      <c r="J2754" s="31" t="s">
        <v>2272</v>
      </c>
    </row>
    <row r="2755" customFormat="false" ht="12.75" hidden="false" customHeight="false" outlineLevel="0" collapsed="false">
      <c r="A2755" s="1" t="s">
        <v>2985</v>
      </c>
      <c r="C2755" s="27" t="s">
        <v>2991</v>
      </c>
      <c r="D2755" s="27" t="s">
        <v>51</v>
      </c>
      <c r="E2755" s="28"/>
      <c r="F2755" s="29"/>
      <c r="G2755" s="27"/>
      <c r="H2755" s="30" t="s">
        <v>61</v>
      </c>
      <c r="I2755" s="31" t="n">
        <v>1.19</v>
      </c>
      <c r="J2755" s="31" t="s">
        <v>2272</v>
      </c>
    </row>
    <row r="2756" customFormat="false" ht="12.75" hidden="false" customHeight="false" outlineLevel="0" collapsed="false">
      <c r="A2756" s="1" t="s">
        <v>2985</v>
      </c>
      <c r="C2756" s="27" t="s">
        <v>2992</v>
      </c>
      <c r="D2756" s="27" t="s">
        <v>13</v>
      </c>
      <c r="E2756" s="28"/>
      <c r="F2756" s="29"/>
      <c r="G2756" s="27"/>
      <c r="H2756" s="30" t="s">
        <v>61</v>
      </c>
      <c r="I2756" s="31" t="n">
        <v>2.99</v>
      </c>
      <c r="J2756" s="31" t="s">
        <v>2272</v>
      </c>
    </row>
    <row r="2757" customFormat="false" ht="12.75" hidden="false" customHeight="false" outlineLevel="0" collapsed="false">
      <c r="A2757" s="1" t="s">
        <v>2985</v>
      </c>
      <c r="C2757" s="27" t="s">
        <v>2993</v>
      </c>
      <c r="D2757" s="27" t="s">
        <v>24</v>
      </c>
      <c r="E2757" s="28"/>
      <c r="F2757" s="29"/>
      <c r="G2757" s="27"/>
      <c r="H2757" s="30" t="s">
        <v>61</v>
      </c>
      <c r="I2757" s="31" t="n">
        <v>1.19</v>
      </c>
      <c r="J2757" s="31" t="s">
        <v>2272</v>
      </c>
    </row>
    <row r="2758" customFormat="false" ht="12.75" hidden="false" customHeight="false" outlineLevel="0" collapsed="false">
      <c r="A2758" s="1" t="s">
        <v>2985</v>
      </c>
      <c r="C2758" s="27" t="s">
        <v>2994</v>
      </c>
      <c r="D2758" s="27" t="s">
        <v>70</v>
      </c>
      <c r="E2758" s="28"/>
      <c r="F2758" s="29"/>
      <c r="G2758" s="27"/>
      <c r="H2758" s="30" t="s">
        <v>61</v>
      </c>
      <c r="I2758" s="31" t="n">
        <v>1.13</v>
      </c>
      <c r="J2758" s="31" t="s">
        <v>2272</v>
      </c>
    </row>
    <row r="2759" customFormat="false" ht="12.75" hidden="false" customHeight="false" outlineLevel="0" collapsed="false">
      <c r="A2759" s="1" t="s">
        <v>2985</v>
      </c>
      <c r="C2759" s="27" t="s">
        <v>2995</v>
      </c>
      <c r="D2759" s="27" t="s">
        <v>13</v>
      </c>
      <c r="E2759" s="28"/>
      <c r="F2759" s="29"/>
      <c r="G2759" s="27"/>
      <c r="H2759" s="30" t="s">
        <v>61</v>
      </c>
      <c r="I2759" s="31" t="n">
        <v>3.79</v>
      </c>
      <c r="J2759" s="31" t="s">
        <v>2272</v>
      </c>
    </row>
    <row r="2760" customFormat="false" ht="12.75" hidden="false" customHeight="false" outlineLevel="0" collapsed="false">
      <c r="A2760" s="1" t="s">
        <v>2996</v>
      </c>
      <c r="C2760" s="27" t="s">
        <v>2997</v>
      </c>
      <c r="D2760" s="27" t="s">
        <v>16</v>
      </c>
      <c r="E2760" s="28"/>
      <c r="F2760" s="29"/>
      <c r="G2760" s="27"/>
      <c r="H2760" s="30" t="s">
        <v>61</v>
      </c>
      <c r="I2760" s="31" t="n">
        <v>1.69</v>
      </c>
      <c r="J2760" s="31" t="s">
        <v>2272</v>
      </c>
    </row>
    <row r="2761" customFormat="false" ht="12.75" hidden="false" customHeight="false" outlineLevel="0" collapsed="false">
      <c r="A2761" s="1" t="s">
        <v>2996</v>
      </c>
      <c r="C2761" s="27" t="s">
        <v>2998</v>
      </c>
      <c r="D2761" s="27" t="s">
        <v>13</v>
      </c>
      <c r="E2761" s="28"/>
      <c r="F2761" s="29"/>
      <c r="G2761" s="27"/>
      <c r="H2761" s="30" t="s">
        <v>61</v>
      </c>
      <c r="I2761" s="31" t="n">
        <v>2.49</v>
      </c>
      <c r="J2761" s="31" t="s">
        <v>2272</v>
      </c>
    </row>
    <row r="2762" customFormat="false" ht="12.75" hidden="false" customHeight="false" outlineLevel="0" collapsed="false">
      <c r="A2762" s="1" t="s">
        <v>2996</v>
      </c>
      <c r="C2762" s="27" t="s">
        <v>2999</v>
      </c>
      <c r="D2762" s="27" t="s">
        <v>583</v>
      </c>
      <c r="E2762" s="28"/>
      <c r="F2762" s="29"/>
      <c r="G2762" s="27"/>
      <c r="H2762" s="30" t="s">
        <v>61</v>
      </c>
      <c r="I2762" s="31" t="n">
        <v>1.49</v>
      </c>
      <c r="J2762" s="31" t="s">
        <v>2272</v>
      </c>
    </row>
    <row r="2763" customFormat="false" ht="12.75" hidden="false" customHeight="false" outlineLevel="0" collapsed="false">
      <c r="A2763" s="1" t="s">
        <v>2996</v>
      </c>
      <c r="C2763" s="27" t="s">
        <v>3000</v>
      </c>
      <c r="D2763" s="27" t="s">
        <v>13</v>
      </c>
      <c r="E2763" s="28"/>
      <c r="F2763" s="29"/>
      <c r="G2763" s="27"/>
      <c r="H2763" s="30" t="s">
        <v>168</v>
      </c>
      <c r="I2763" s="31" t="n">
        <v>2.69</v>
      </c>
      <c r="J2763" s="31" t="s">
        <v>2272</v>
      </c>
    </row>
    <row r="2765" customFormat="false" ht="17.35" hidden="false" customHeight="false" outlineLevel="0" collapsed="false">
      <c r="C2765" s="15" t="s">
        <v>3001</v>
      </c>
      <c r="D2765" s="11" t="s">
        <v>1</v>
      </c>
      <c r="I2765" s="3"/>
    </row>
    <row r="2766" customFormat="false" ht="12.75" hidden="false" customHeight="false" outlineLevel="0" collapsed="false">
      <c r="A2766" s="1" t="s">
        <v>3002</v>
      </c>
      <c r="C2766" s="70" t="s">
        <v>3003</v>
      </c>
      <c r="D2766" s="70" t="s">
        <v>13</v>
      </c>
      <c r="E2766" s="72" t="n">
        <v>2.2</v>
      </c>
      <c r="F2766" s="73" t="n">
        <v>31</v>
      </c>
      <c r="G2766" s="74" t="s">
        <v>2268</v>
      </c>
      <c r="I2766" s="3"/>
    </row>
    <row r="2767" customFormat="false" ht="12.75" hidden="false" customHeight="false" outlineLevel="0" collapsed="false">
      <c r="A2767" s="1" t="s">
        <v>3002</v>
      </c>
      <c r="C2767" s="70" t="s">
        <v>3004</v>
      </c>
      <c r="D2767" s="70" t="s">
        <v>13</v>
      </c>
      <c r="E2767" s="72" t="n">
        <v>2.2</v>
      </c>
      <c r="F2767" s="73" t="n">
        <v>10</v>
      </c>
      <c r="G2767" s="74" t="s">
        <v>2268</v>
      </c>
      <c r="I2767" s="3"/>
    </row>
    <row r="2768" customFormat="false" ht="12.75" hidden="false" customHeight="false" outlineLevel="0" collapsed="false">
      <c r="A2768" s="1" t="s">
        <v>3002</v>
      </c>
      <c r="C2768" s="70" t="s">
        <v>3005</v>
      </c>
      <c r="D2768" s="70" t="s">
        <v>13</v>
      </c>
      <c r="E2768" s="72" t="n">
        <v>2.4</v>
      </c>
      <c r="F2768" s="73" t="n">
        <v>5.25</v>
      </c>
      <c r="G2768" s="74" t="s">
        <v>2268</v>
      </c>
      <c r="I2768" s="3"/>
    </row>
    <row r="2769" customFormat="false" ht="12.75" hidden="false" customHeight="false" outlineLevel="0" collapsed="false">
      <c r="A2769" s="1" t="s">
        <v>3002</v>
      </c>
      <c r="C2769" s="70" t="s">
        <v>3006</v>
      </c>
      <c r="D2769" s="70" t="s">
        <v>13</v>
      </c>
      <c r="E2769" s="72" t="n">
        <v>2.4</v>
      </c>
      <c r="F2769" s="73" t="n">
        <v>10.1</v>
      </c>
      <c r="G2769" s="74" t="s">
        <v>2268</v>
      </c>
      <c r="I2769" s="3"/>
    </row>
    <row r="2770" customFormat="false" ht="12.75" hidden="false" customHeight="false" outlineLevel="0" collapsed="false">
      <c r="A2770" s="1" t="s">
        <v>3002</v>
      </c>
      <c r="C2770" s="70" t="s">
        <v>3007</v>
      </c>
      <c r="D2770" s="70" t="s">
        <v>13</v>
      </c>
      <c r="E2770" s="72" t="n">
        <v>2.4</v>
      </c>
      <c r="F2770" s="73" t="n">
        <v>8.95</v>
      </c>
      <c r="G2770" s="74" t="s">
        <v>2268</v>
      </c>
      <c r="I2770" s="3"/>
    </row>
    <row r="2771" customFormat="false" ht="12.75" hidden="false" customHeight="false" outlineLevel="0" collapsed="false">
      <c r="A2771" s="1" t="s">
        <v>3002</v>
      </c>
      <c r="C2771" s="70" t="s">
        <v>3008</v>
      </c>
      <c r="D2771" s="70" t="s">
        <v>13</v>
      </c>
      <c r="E2771" s="72" t="n">
        <v>2.5</v>
      </c>
      <c r="F2771" s="73" t="n">
        <v>1.79</v>
      </c>
      <c r="G2771" s="74" t="s">
        <v>2268</v>
      </c>
      <c r="I2771" s="3"/>
    </row>
    <row r="2772" customFormat="false" ht="12.75" hidden="false" customHeight="false" outlineLevel="0" collapsed="false">
      <c r="A2772" s="1" t="s">
        <v>3002</v>
      </c>
      <c r="C2772" s="70" t="s">
        <v>3009</v>
      </c>
      <c r="D2772" s="70" t="s">
        <v>13</v>
      </c>
      <c r="E2772" s="72" t="n">
        <v>2.5</v>
      </c>
      <c r="F2772" s="73" t="n">
        <v>5.95</v>
      </c>
      <c r="G2772" s="74" t="s">
        <v>2268</v>
      </c>
      <c r="I2772" s="3"/>
    </row>
    <row r="2774" customFormat="false" ht="17.35" hidden="false" customHeight="false" outlineLevel="0" collapsed="false">
      <c r="C2774" s="15" t="s">
        <v>3010</v>
      </c>
      <c r="D2774" s="45" t="s">
        <v>1</v>
      </c>
      <c r="L2774" s="95"/>
      <c r="N2774" s="95"/>
      <c r="O2774" s="95"/>
    </row>
    <row r="2775" customFormat="false" ht="12.75" hidden="false" customHeight="false" outlineLevel="0" collapsed="false">
      <c r="A2775" s="1" t="s">
        <v>3011</v>
      </c>
      <c r="C2775" s="70" t="s">
        <v>3012</v>
      </c>
      <c r="D2775" s="70" t="s">
        <v>3013</v>
      </c>
      <c r="E2775" s="72" t="n">
        <v>1.4</v>
      </c>
      <c r="F2775" s="73" t="n">
        <v>169</v>
      </c>
      <c r="G2775" s="74" t="s">
        <v>2268</v>
      </c>
      <c r="L2775" s="95"/>
      <c r="N2775" s="95"/>
      <c r="O2775" s="95"/>
    </row>
    <row r="2776" customFormat="false" ht="12.75" hidden="false" customHeight="false" outlineLevel="0" collapsed="false">
      <c r="A2776" s="1" t="s">
        <v>3011</v>
      </c>
      <c r="C2776" s="70" t="s">
        <v>3014</v>
      </c>
      <c r="D2776" s="70" t="s">
        <v>3013</v>
      </c>
      <c r="E2776" s="72" t="n">
        <v>1.5</v>
      </c>
      <c r="F2776" s="73" t="n">
        <v>280</v>
      </c>
      <c r="G2776" s="74" t="s">
        <v>2268</v>
      </c>
      <c r="L2776" s="95"/>
      <c r="N2776" s="95"/>
      <c r="O2776" s="95"/>
    </row>
    <row r="2777" customFormat="false" ht="12.75" hidden="false" customHeight="false" outlineLevel="0" collapsed="false">
      <c r="A2777" s="1" t="s">
        <v>3011</v>
      </c>
      <c r="C2777" s="70" t="s">
        <v>3015</v>
      </c>
      <c r="D2777" s="70" t="s">
        <v>13</v>
      </c>
      <c r="E2777" s="72" t="n">
        <v>1.7</v>
      </c>
      <c r="F2777" s="73" t="n">
        <v>170</v>
      </c>
      <c r="G2777" s="74" t="s">
        <v>2268</v>
      </c>
      <c r="L2777" s="95"/>
      <c r="N2777" s="95"/>
      <c r="O2777" s="95"/>
    </row>
    <row r="2778" customFormat="false" ht="12.75" hidden="false" customHeight="false" outlineLevel="0" collapsed="false">
      <c r="A2778" s="1" t="s">
        <v>3011</v>
      </c>
      <c r="C2778" s="70" t="s">
        <v>3016</v>
      </c>
      <c r="D2778" s="70" t="s">
        <v>13</v>
      </c>
      <c r="E2778" s="72" t="n">
        <v>1.8</v>
      </c>
      <c r="F2778" s="73" t="n">
        <v>140</v>
      </c>
      <c r="G2778" s="74" t="s">
        <v>2268</v>
      </c>
      <c r="L2778" s="95"/>
      <c r="N2778" s="95"/>
      <c r="O2778" s="95"/>
    </row>
    <row r="2779" customFormat="false" ht="12.75" hidden="false" customHeight="false" outlineLevel="0" collapsed="false">
      <c r="A2779" s="1" t="s">
        <v>3011</v>
      </c>
      <c r="C2779" s="70" t="s">
        <v>3017</v>
      </c>
      <c r="D2779" s="70" t="s">
        <v>13</v>
      </c>
      <c r="E2779" s="72" t="n">
        <v>1.8</v>
      </c>
      <c r="F2779" s="73" t="n">
        <v>96</v>
      </c>
      <c r="G2779" s="74" t="s">
        <v>2268</v>
      </c>
      <c r="L2779" s="95"/>
      <c r="N2779" s="95"/>
      <c r="O2779" s="95"/>
    </row>
    <row r="2780" customFormat="false" ht="12.75" hidden="false" customHeight="false" outlineLevel="0" collapsed="false">
      <c r="A2780" s="1" t="s">
        <v>3011</v>
      </c>
      <c r="C2780" s="70" t="s">
        <v>3018</v>
      </c>
      <c r="D2780" s="70" t="s">
        <v>13</v>
      </c>
      <c r="E2780" s="72" t="n">
        <v>2</v>
      </c>
      <c r="F2780" s="73" t="n">
        <v>58</v>
      </c>
      <c r="G2780" s="74" t="s">
        <v>2268</v>
      </c>
      <c r="L2780" s="95"/>
      <c r="N2780" s="95"/>
      <c r="O2780" s="95"/>
    </row>
    <row r="2782" customFormat="false" ht="17.35" hidden="false" customHeight="false" outlineLevel="0" collapsed="false">
      <c r="C2782" s="15" t="s">
        <v>3019</v>
      </c>
      <c r="D2782" s="45" t="s">
        <v>1</v>
      </c>
      <c r="L2782" s="95"/>
      <c r="N2782" s="95"/>
      <c r="O2782" s="95"/>
    </row>
    <row r="2783" customFormat="false" ht="12.75" hidden="false" customHeight="false" outlineLevel="0" collapsed="false">
      <c r="A2783" s="1" t="s">
        <v>3020</v>
      </c>
      <c r="C2783" s="70" t="s">
        <v>3021</v>
      </c>
      <c r="D2783" s="70" t="s">
        <v>88</v>
      </c>
      <c r="E2783" s="72" t="n">
        <v>1.6</v>
      </c>
      <c r="F2783" s="73" t="n">
        <v>1.45</v>
      </c>
      <c r="G2783" s="74" t="s">
        <v>2268</v>
      </c>
      <c r="L2783" s="95"/>
      <c r="N2783" s="95"/>
      <c r="O2783" s="95"/>
    </row>
    <row r="2784" customFormat="false" ht="12.75" hidden="false" customHeight="false" outlineLevel="0" collapsed="false">
      <c r="A2784" s="1" t="s">
        <v>3020</v>
      </c>
      <c r="C2784" s="70" t="s">
        <v>3022</v>
      </c>
      <c r="D2784" s="70" t="s">
        <v>79</v>
      </c>
      <c r="E2784" s="72" t="n">
        <v>1.6</v>
      </c>
      <c r="F2784" s="73" t="n">
        <v>1.49</v>
      </c>
      <c r="G2784" s="74" t="s">
        <v>2268</v>
      </c>
      <c r="L2784" s="95"/>
      <c r="N2784" s="95"/>
      <c r="O2784" s="95"/>
    </row>
    <row r="2785" customFormat="false" ht="12.75" hidden="false" customHeight="false" outlineLevel="0" collapsed="false">
      <c r="A2785" s="1" t="s">
        <v>3020</v>
      </c>
      <c r="C2785" s="70" t="s">
        <v>3023</v>
      </c>
      <c r="D2785" s="70" t="s">
        <v>13</v>
      </c>
      <c r="E2785" s="72" t="n">
        <v>2.2</v>
      </c>
      <c r="F2785" s="73" t="n">
        <v>4.9</v>
      </c>
      <c r="G2785" s="74" t="s">
        <v>2268</v>
      </c>
      <c r="L2785" s="95"/>
      <c r="N2785" s="95"/>
      <c r="O2785" s="95"/>
    </row>
    <row r="2786" customFormat="false" ht="12.75" hidden="false" customHeight="false" outlineLevel="0" collapsed="false">
      <c r="A2786" s="1" t="s">
        <v>3024</v>
      </c>
      <c r="C2786" s="70" t="s">
        <v>3025</v>
      </c>
      <c r="D2786" s="70" t="s">
        <v>79</v>
      </c>
      <c r="E2786" s="72" t="n">
        <v>1.6</v>
      </c>
      <c r="F2786" s="73" t="n">
        <v>1.49</v>
      </c>
      <c r="G2786" s="74" t="s">
        <v>2268</v>
      </c>
      <c r="L2786" s="95"/>
      <c r="N2786" s="95"/>
      <c r="O2786" s="95"/>
    </row>
    <row r="2788" customFormat="false" ht="29.85" hidden="false" customHeight="false" outlineLevel="0" collapsed="false">
      <c r="B2788" s="1" t="s">
        <v>3026</v>
      </c>
      <c r="C2788" s="52" t="s">
        <v>3027</v>
      </c>
      <c r="D2788" s="11" t="s">
        <v>1</v>
      </c>
      <c r="I2788" s="3"/>
    </row>
    <row r="2789" customFormat="false" ht="12.75" hidden="false" customHeight="false" outlineLevel="0" collapsed="false">
      <c r="A2789" s="1" t="s">
        <v>3028</v>
      </c>
      <c r="B2789" s="1" t="s">
        <v>3026</v>
      </c>
      <c r="C2789" s="70" t="s">
        <v>3029</v>
      </c>
      <c r="D2789" s="70" t="s">
        <v>79</v>
      </c>
      <c r="E2789" s="72" t="n">
        <v>1.5</v>
      </c>
      <c r="F2789" s="73" t="n">
        <v>0.55</v>
      </c>
      <c r="G2789" s="74" t="s">
        <v>3030</v>
      </c>
      <c r="L2789" s="95"/>
      <c r="N2789" s="95"/>
      <c r="O2789" s="95"/>
    </row>
    <row r="2790" customFormat="false" ht="12.75" hidden="false" customHeight="false" outlineLevel="0" collapsed="false">
      <c r="A2790" s="1" t="s">
        <v>3028</v>
      </c>
      <c r="B2790" s="1" t="s">
        <v>3026</v>
      </c>
      <c r="C2790" s="70" t="s">
        <v>3031</v>
      </c>
      <c r="D2790" s="70" t="s">
        <v>16</v>
      </c>
      <c r="E2790" s="72" t="n">
        <v>1.5</v>
      </c>
      <c r="F2790" s="73" t="n">
        <v>0.52</v>
      </c>
      <c r="G2790" s="74" t="s">
        <v>3030</v>
      </c>
      <c r="L2790" s="95"/>
      <c r="N2790" s="95"/>
      <c r="O2790" s="95"/>
    </row>
    <row r="2791" customFormat="false" ht="12.75" hidden="false" customHeight="false" outlineLevel="0" collapsed="false">
      <c r="A2791" s="1" t="s">
        <v>3028</v>
      </c>
      <c r="B2791" s="1" t="s">
        <v>3026</v>
      </c>
      <c r="C2791" s="70" t="s">
        <v>3032</v>
      </c>
      <c r="D2791" s="70" t="s">
        <v>20</v>
      </c>
      <c r="E2791" s="72" t="n">
        <v>1.5</v>
      </c>
      <c r="F2791" s="73" t="n">
        <v>0.52</v>
      </c>
      <c r="G2791" s="74" t="s">
        <v>3030</v>
      </c>
      <c r="L2791" s="95"/>
      <c r="N2791" s="95"/>
      <c r="O2791" s="95"/>
    </row>
    <row r="2792" customFormat="false" ht="12.75" hidden="false" customHeight="false" outlineLevel="0" collapsed="false">
      <c r="A2792" s="1" t="s">
        <v>3028</v>
      </c>
      <c r="B2792" s="1" t="s">
        <v>3026</v>
      </c>
      <c r="C2792" s="70" t="s">
        <v>3033</v>
      </c>
      <c r="D2792" s="70" t="s">
        <v>26</v>
      </c>
      <c r="E2792" s="72" t="n">
        <v>1.5</v>
      </c>
      <c r="F2792" s="73" t="n">
        <v>0.52</v>
      </c>
      <c r="G2792" s="74" t="s">
        <v>3030</v>
      </c>
      <c r="L2792" s="95"/>
      <c r="N2792" s="95"/>
      <c r="O2792" s="95"/>
    </row>
    <row r="2793" customFormat="false" ht="12.75" hidden="false" customHeight="false" outlineLevel="0" collapsed="false">
      <c r="A2793" s="1" t="s">
        <v>3028</v>
      </c>
      <c r="B2793" s="1" t="s">
        <v>3026</v>
      </c>
      <c r="C2793" s="70" t="s">
        <v>3034</v>
      </c>
      <c r="D2793" s="70" t="s">
        <v>22</v>
      </c>
      <c r="E2793" s="72" t="n">
        <v>1.6</v>
      </c>
      <c r="F2793" s="73" t="n">
        <v>0.52</v>
      </c>
      <c r="G2793" s="74" t="s">
        <v>3030</v>
      </c>
      <c r="L2793" s="95"/>
      <c r="N2793" s="95"/>
      <c r="O2793" s="95"/>
    </row>
    <row r="2794" customFormat="false" ht="12.75" hidden="false" customHeight="false" outlineLevel="0" collapsed="false">
      <c r="A2794" s="1" t="s">
        <v>3028</v>
      </c>
      <c r="B2794" s="1" t="s">
        <v>3026</v>
      </c>
      <c r="C2794" s="70" t="s">
        <v>3035</v>
      </c>
      <c r="D2794" s="70" t="s">
        <v>49</v>
      </c>
      <c r="E2794" s="72" t="n">
        <v>1.6</v>
      </c>
      <c r="F2794" s="73" t="n">
        <v>0.52</v>
      </c>
      <c r="G2794" s="74" t="s">
        <v>3030</v>
      </c>
      <c r="L2794" s="95"/>
      <c r="N2794" s="95"/>
      <c r="O2794" s="95"/>
    </row>
    <row r="2795" customFormat="false" ht="12.75" hidden="false" customHeight="false" outlineLevel="0" collapsed="false">
      <c r="A2795" s="1" t="s">
        <v>3028</v>
      </c>
      <c r="B2795" s="1" t="s">
        <v>3026</v>
      </c>
      <c r="C2795" s="70" t="s">
        <v>3036</v>
      </c>
      <c r="D2795" s="70" t="s">
        <v>16</v>
      </c>
      <c r="E2795" s="72" t="n">
        <v>1.7</v>
      </c>
      <c r="F2795" s="73" t="n">
        <v>0.52</v>
      </c>
      <c r="G2795" s="74" t="s">
        <v>3030</v>
      </c>
      <c r="L2795" s="95"/>
      <c r="N2795" s="95"/>
      <c r="O2795" s="95"/>
    </row>
    <row r="2796" customFormat="false" ht="12.75" hidden="false" customHeight="false" outlineLevel="0" collapsed="false">
      <c r="A2796" s="1" t="s">
        <v>3028</v>
      </c>
      <c r="B2796" s="1" t="s">
        <v>3026</v>
      </c>
      <c r="C2796" s="70" t="s">
        <v>3037</v>
      </c>
      <c r="D2796" s="70" t="s">
        <v>26</v>
      </c>
      <c r="E2796" s="72" t="n">
        <v>1.7</v>
      </c>
      <c r="F2796" s="73" t="n">
        <v>0.52</v>
      </c>
      <c r="G2796" s="74" t="s">
        <v>3030</v>
      </c>
      <c r="L2796" s="95"/>
      <c r="N2796" s="95"/>
      <c r="O2796" s="95"/>
    </row>
    <row r="2797" customFormat="false" ht="12.75" hidden="false" customHeight="false" outlineLevel="0" collapsed="false">
      <c r="A2797" s="1" t="s">
        <v>3038</v>
      </c>
      <c r="B2797" s="1" t="s">
        <v>3026</v>
      </c>
      <c r="C2797" s="27" t="s">
        <v>3039</v>
      </c>
      <c r="D2797" s="27" t="s">
        <v>88</v>
      </c>
      <c r="E2797" s="46"/>
      <c r="F2797" s="47"/>
      <c r="G2797" s="48"/>
      <c r="H2797" s="48" t="s">
        <v>61</v>
      </c>
      <c r="I2797" s="47" t="n">
        <v>1.45</v>
      </c>
      <c r="J2797" s="51" t="s">
        <v>3040</v>
      </c>
    </row>
    <row r="2798" customFormat="false" ht="12.75" hidden="false" customHeight="false" outlineLevel="0" collapsed="false">
      <c r="A2798" s="1" t="s">
        <v>3038</v>
      </c>
      <c r="B2798" s="1" t="s">
        <v>3026</v>
      </c>
      <c r="C2798" s="27" t="s">
        <v>3041</v>
      </c>
      <c r="D2798" s="27" t="s">
        <v>13</v>
      </c>
      <c r="E2798" s="46"/>
      <c r="F2798" s="47"/>
      <c r="G2798" s="48"/>
      <c r="H2798" s="48" t="s">
        <v>61</v>
      </c>
      <c r="I2798" s="47" t="n">
        <v>4.95</v>
      </c>
      <c r="J2798" s="51" t="s">
        <v>3040</v>
      </c>
    </row>
    <row r="2799" customFormat="false" ht="12.75" hidden="false" customHeight="false" outlineLevel="0" collapsed="false">
      <c r="A2799" s="1" t="s">
        <v>3038</v>
      </c>
      <c r="B2799" s="1" t="s">
        <v>3026</v>
      </c>
      <c r="C2799" s="27" t="s">
        <v>3042</v>
      </c>
      <c r="D2799" s="27" t="s">
        <v>13</v>
      </c>
      <c r="E2799" s="46"/>
      <c r="F2799" s="47"/>
      <c r="G2799" s="48"/>
      <c r="H2799" s="48" t="s">
        <v>61</v>
      </c>
      <c r="I2799" s="47" t="n">
        <v>2.95</v>
      </c>
      <c r="J2799" s="51" t="s">
        <v>3040</v>
      </c>
    </row>
    <row r="2800" customFormat="false" ht="12.75" hidden="false" customHeight="false" outlineLevel="0" collapsed="false">
      <c r="A2800" s="1" t="s">
        <v>3038</v>
      </c>
      <c r="B2800" s="1" t="s">
        <v>3026</v>
      </c>
      <c r="C2800" s="27" t="s">
        <v>3043</v>
      </c>
      <c r="D2800" s="27" t="s">
        <v>2202</v>
      </c>
      <c r="E2800" s="46"/>
      <c r="F2800" s="47"/>
      <c r="G2800" s="48"/>
      <c r="H2800" s="48" t="s">
        <v>168</v>
      </c>
      <c r="I2800" s="47" t="n">
        <v>1.49</v>
      </c>
      <c r="J2800" s="51" t="s">
        <v>3040</v>
      </c>
    </row>
    <row r="2801" customFormat="false" ht="12.75" hidden="false" customHeight="false" outlineLevel="0" collapsed="false">
      <c r="A2801" s="1" t="s">
        <v>3028</v>
      </c>
      <c r="B2801" s="1" t="s">
        <v>3026</v>
      </c>
      <c r="C2801" s="27" t="s">
        <v>3044</v>
      </c>
      <c r="D2801" s="27" t="s">
        <v>20</v>
      </c>
      <c r="E2801" s="46"/>
      <c r="F2801" s="47"/>
      <c r="G2801" s="48"/>
      <c r="H2801" s="48" t="s">
        <v>61</v>
      </c>
      <c r="I2801" s="47" t="n">
        <v>0.39</v>
      </c>
      <c r="J2801" s="51" t="s">
        <v>3040</v>
      </c>
    </row>
    <row r="2802" customFormat="false" ht="12.75" hidden="false" customHeight="false" outlineLevel="0" collapsed="false">
      <c r="A2802" s="1" t="s">
        <v>3028</v>
      </c>
      <c r="B2802" s="1" t="s">
        <v>3026</v>
      </c>
      <c r="C2802" s="27" t="s">
        <v>3045</v>
      </c>
      <c r="D2802" s="27" t="s">
        <v>49</v>
      </c>
      <c r="E2802" s="46"/>
      <c r="F2802" s="47"/>
      <c r="G2802" s="48"/>
      <c r="H2802" s="48" t="s">
        <v>61</v>
      </c>
      <c r="I2802" s="47" t="n">
        <v>0.39</v>
      </c>
      <c r="J2802" s="51" t="s">
        <v>3040</v>
      </c>
    </row>
    <row r="2803" customFormat="false" ht="12.75" hidden="false" customHeight="false" outlineLevel="0" collapsed="false">
      <c r="A2803" s="1" t="s">
        <v>3028</v>
      </c>
      <c r="B2803" s="1" t="s">
        <v>3026</v>
      </c>
      <c r="C2803" s="27" t="s">
        <v>3033</v>
      </c>
      <c r="D2803" s="27" t="s">
        <v>2202</v>
      </c>
      <c r="E2803" s="46"/>
      <c r="F2803" s="47"/>
      <c r="G2803" s="48"/>
      <c r="H2803" s="48" t="s">
        <v>61</v>
      </c>
      <c r="I2803" s="47" t="n">
        <v>0.39</v>
      </c>
      <c r="J2803" s="51" t="s">
        <v>3040</v>
      </c>
    </row>
    <row r="2804" customFormat="false" ht="12.75" hidden="false" customHeight="false" outlineLevel="0" collapsed="false">
      <c r="A2804" s="1" t="s">
        <v>3028</v>
      </c>
      <c r="B2804" s="1" t="s">
        <v>3026</v>
      </c>
      <c r="C2804" s="27" t="s">
        <v>3046</v>
      </c>
      <c r="D2804" s="27" t="s">
        <v>88</v>
      </c>
      <c r="E2804" s="46"/>
      <c r="F2804" s="47"/>
      <c r="G2804" s="48"/>
      <c r="H2804" s="48" t="s">
        <v>61</v>
      </c>
      <c r="I2804" s="47" t="n">
        <v>0.39</v>
      </c>
      <c r="J2804" s="51" t="s">
        <v>3040</v>
      </c>
    </row>
    <row r="2805" customFormat="false" ht="12.75" hidden="false" customHeight="false" outlineLevel="0" collapsed="false">
      <c r="A2805" s="1" t="s">
        <v>3028</v>
      </c>
      <c r="B2805" s="1" t="s">
        <v>3026</v>
      </c>
      <c r="C2805" s="27" t="s">
        <v>3047</v>
      </c>
      <c r="D2805" s="27" t="s">
        <v>16</v>
      </c>
      <c r="E2805" s="46"/>
      <c r="F2805" s="47"/>
      <c r="G2805" s="48"/>
      <c r="H2805" s="48" t="s">
        <v>61</v>
      </c>
      <c r="I2805" s="47" t="n">
        <v>0.39</v>
      </c>
      <c r="J2805" s="51" t="s">
        <v>3040</v>
      </c>
    </row>
    <row r="2806" customFormat="false" ht="12.75" hidden="false" customHeight="false" outlineLevel="0" collapsed="false">
      <c r="A2806" s="1" t="s">
        <v>3028</v>
      </c>
      <c r="B2806" s="1" t="s">
        <v>3026</v>
      </c>
      <c r="C2806" s="27" t="s">
        <v>3048</v>
      </c>
      <c r="D2806" s="27" t="s">
        <v>70</v>
      </c>
      <c r="E2806" s="46"/>
      <c r="F2806" s="47"/>
      <c r="G2806" s="48"/>
      <c r="H2806" s="48" t="s">
        <v>61</v>
      </c>
      <c r="I2806" s="47" t="n">
        <v>0.39</v>
      </c>
      <c r="J2806" s="51" t="s">
        <v>3040</v>
      </c>
    </row>
    <row r="2807" customFormat="false" ht="12.75" hidden="false" customHeight="false" outlineLevel="0" collapsed="false">
      <c r="A2807" s="1" t="s">
        <v>3028</v>
      </c>
      <c r="B2807" s="1" t="s">
        <v>3026</v>
      </c>
      <c r="C2807" s="27" t="s">
        <v>3049</v>
      </c>
      <c r="D2807" s="27" t="s">
        <v>13</v>
      </c>
      <c r="E2807" s="46"/>
      <c r="F2807" s="47"/>
      <c r="G2807" s="48"/>
      <c r="H2807" s="48" t="s">
        <v>168</v>
      </c>
      <c r="I2807" s="47" t="n">
        <v>3.45</v>
      </c>
      <c r="J2807" s="51" t="s">
        <v>3040</v>
      </c>
    </row>
    <row r="2808" customFormat="false" ht="12.75" hidden="false" customHeight="false" outlineLevel="0" collapsed="false">
      <c r="A2808" s="1" t="s">
        <v>3028</v>
      </c>
      <c r="B2808" s="1" t="s">
        <v>3026</v>
      </c>
      <c r="C2808" s="27" t="s">
        <v>3050</v>
      </c>
      <c r="D2808" s="27" t="s">
        <v>13</v>
      </c>
      <c r="E2808" s="46"/>
      <c r="F2808" s="47"/>
      <c r="G2808" s="48"/>
      <c r="H2808" s="48" t="s">
        <v>168</v>
      </c>
      <c r="I2808" s="47" t="n">
        <v>5.43</v>
      </c>
      <c r="J2808" s="51" t="s">
        <v>3040</v>
      </c>
    </row>
    <row r="2809" customFormat="false" ht="12.75" hidden="false" customHeight="false" outlineLevel="0" collapsed="false">
      <c r="A2809" s="1" t="s">
        <v>3028</v>
      </c>
      <c r="B2809" s="1" t="s">
        <v>3026</v>
      </c>
      <c r="C2809" s="27" t="s">
        <v>3051</v>
      </c>
      <c r="D2809" s="27" t="s">
        <v>13</v>
      </c>
      <c r="E2809" s="46"/>
      <c r="F2809" s="47"/>
      <c r="G2809" s="48"/>
      <c r="H2809" s="48" t="s">
        <v>168</v>
      </c>
      <c r="I2809" s="47" t="n">
        <v>3.45</v>
      </c>
      <c r="J2809" s="51" t="s">
        <v>3040</v>
      </c>
    </row>
    <row r="2810" customFormat="false" ht="12.75" hidden="false" customHeight="false" outlineLevel="0" collapsed="false">
      <c r="A2810" s="1" t="s">
        <v>3028</v>
      </c>
      <c r="B2810" s="1" t="s">
        <v>3026</v>
      </c>
      <c r="C2810" s="19" t="s">
        <v>3052</v>
      </c>
      <c r="D2810" s="19" t="s">
        <v>13</v>
      </c>
      <c r="E2810" s="20" t="n">
        <v>1.2</v>
      </c>
      <c r="F2810" s="21" t="n">
        <v>5.2</v>
      </c>
      <c r="G2810" s="24" t="s">
        <v>2377</v>
      </c>
      <c r="I2810" s="3"/>
    </row>
    <row r="2811" customFormat="false" ht="12.75" hidden="false" customHeight="false" outlineLevel="0" collapsed="false">
      <c r="A2811" s="1" t="s">
        <v>3028</v>
      </c>
      <c r="B2811" s="1" t="s">
        <v>3026</v>
      </c>
      <c r="C2811" s="19" t="s">
        <v>3053</v>
      </c>
      <c r="D2811" s="19" t="s">
        <v>13</v>
      </c>
      <c r="E2811" s="20" t="n">
        <v>1.3</v>
      </c>
      <c r="F2811" s="21" t="n">
        <v>4.4</v>
      </c>
      <c r="G2811" s="24" t="s">
        <v>2377</v>
      </c>
      <c r="I2811" s="3"/>
    </row>
    <row r="2812" customFormat="false" ht="12.75" hidden="false" customHeight="false" outlineLevel="0" collapsed="false">
      <c r="A2812" s="1" t="s">
        <v>3028</v>
      </c>
      <c r="B2812" s="1" t="s">
        <v>3026</v>
      </c>
      <c r="C2812" s="19" t="s">
        <v>3054</v>
      </c>
      <c r="D2812" s="19" t="s">
        <v>20</v>
      </c>
      <c r="E2812" s="20" t="n">
        <v>1.4</v>
      </c>
      <c r="F2812" s="21" t="n">
        <v>0.44</v>
      </c>
      <c r="G2812" s="24" t="s">
        <v>2377</v>
      </c>
      <c r="I2812" s="3"/>
    </row>
    <row r="2813" customFormat="false" ht="12.75" hidden="false" customHeight="false" outlineLevel="0" collapsed="false">
      <c r="A2813" s="1" t="s">
        <v>3028</v>
      </c>
      <c r="B2813" s="1" t="s">
        <v>3026</v>
      </c>
      <c r="C2813" s="19" t="s">
        <v>3055</v>
      </c>
      <c r="D2813" s="19" t="s">
        <v>13</v>
      </c>
      <c r="E2813" s="20" t="n">
        <v>1.4</v>
      </c>
      <c r="F2813" s="21" t="n">
        <v>2.65</v>
      </c>
      <c r="G2813" s="24" t="s">
        <v>2377</v>
      </c>
      <c r="I2813" s="3"/>
    </row>
    <row r="2814" customFormat="false" ht="12.75" hidden="false" customHeight="false" outlineLevel="0" collapsed="false">
      <c r="A2814" s="1" t="s">
        <v>3028</v>
      </c>
      <c r="B2814" s="1" t="s">
        <v>3026</v>
      </c>
      <c r="C2814" s="19" t="s">
        <v>3056</v>
      </c>
      <c r="D2814" s="19" t="s">
        <v>88</v>
      </c>
      <c r="E2814" s="20" t="n">
        <v>1.5</v>
      </c>
      <c r="F2814" s="21" t="n">
        <v>0.6</v>
      </c>
      <c r="G2814" s="24" t="s">
        <v>2377</v>
      </c>
      <c r="I2814" s="3"/>
    </row>
    <row r="2815" customFormat="false" ht="12.75" hidden="false" customHeight="false" outlineLevel="0" collapsed="false">
      <c r="A2815" s="1" t="s">
        <v>3028</v>
      </c>
      <c r="B2815" s="1" t="s">
        <v>3026</v>
      </c>
      <c r="C2815" s="19" t="s">
        <v>3057</v>
      </c>
      <c r="D2815" s="19" t="s">
        <v>13</v>
      </c>
      <c r="E2815" s="20" t="n">
        <v>1.7</v>
      </c>
      <c r="F2815" s="21" t="n">
        <v>6.25</v>
      </c>
      <c r="G2815" s="24" t="s">
        <v>2377</v>
      </c>
      <c r="I2815" s="3"/>
    </row>
    <row r="2816" customFormat="false" ht="12.75" hidden="false" customHeight="false" outlineLevel="0" collapsed="false">
      <c r="A2816" s="1" t="s">
        <v>3028</v>
      </c>
      <c r="B2816" s="1" t="s">
        <v>3026</v>
      </c>
      <c r="C2816" s="19" t="s">
        <v>3058</v>
      </c>
      <c r="D2816" s="19" t="s">
        <v>18</v>
      </c>
      <c r="E2816" s="20" t="n">
        <v>2.2</v>
      </c>
      <c r="F2816" s="21" t="n">
        <v>0.44</v>
      </c>
      <c r="G2816" s="24" t="s">
        <v>2377</v>
      </c>
      <c r="I2816" s="3"/>
    </row>
    <row r="2817" customFormat="false" ht="12.75" hidden="false" customHeight="false" outlineLevel="0" collapsed="false">
      <c r="A2817" s="1" t="s">
        <v>3028</v>
      </c>
      <c r="B2817" s="1" t="s">
        <v>3026</v>
      </c>
      <c r="C2817" s="19" t="s">
        <v>3059</v>
      </c>
      <c r="D2817" s="19" t="s">
        <v>13</v>
      </c>
      <c r="E2817" s="20" t="n">
        <v>2.2</v>
      </c>
      <c r="F2817" s="21" t="n">
        <v>3.95</v>
      </c>
      <c r="G2817" s="24" t="s">
        <v>2377</v>
      </c>
      <c r="I2817" s="3"/>
    </row>
    <row r="2818" customFormat="false" ht="12.75" hidden="false" customHeight="false" outlineLevel="0" collapsed="false">
      <c r="A2818" s="1" t="s">
        <v>3028</v>
      </c>
      <c r="B2818" s="1" t="s">
        <v>3026</v>
      </c>
      <c r="C2818" s="19" t="s">
        <v>3060</v>
      </c>
      <c r="D2818" s="19" t="s">
        <v>79</v>
      </c>
      <c r="E2818" s="20" t="n">
        <v>2.2</v>
      </c>
      <c r="F2818" s="21" t="n">
        <v>0.44</v>
      </c>
      <c r="G2818" s="24" t="s">
        <v>2377</v>
      </c>
      <c r="I2818" s="3"/>
    </row>
    <row r="2819" customFormat="false" ht="12.75" hidden="false" customHeight="false" outlineLevel="0" collapsed="false">
      <c r="A2819" s="1" t="s">
        <v>3028</v>
      </c>
      <c r="B2819" s="1" t="s">
        <v>3026</v>
      </c>
      <c r="C2819" s="19" t="s">
        <v>3061</v>
      </c>
      <c r="D2819" s="19" t="s">
        <v>13</v>
      </c>
      <c r="E2819" s="20" t="n">
        <v>2.2</v>
      </c>
      <c r="F2819" s="21" t="n">
        <v>1.15</v>
      </c>
      <c r="G2819" s="24" t="s">
        <v>2377</v>
      </c>
      <c r="I2819" s="3"/>
    </row>
    <row r="2820" customFormat="false" ht="12.75" hidden="false" customHeight="false" outlineLevel="0" collapsed="false">
      <c r="A2820" s="1" t="s">
        <v>3028</v>
      </c>
      <c r="B2820" s="1" t="s">
        <v>3026</v>
      </c>
      <c r="C2820" s="19" t="s">
        <v>3062</v>
      </c>
      <c r="D2820" s="19" t="s">
        <v>13</v>
      </c>
      <c r="E2820" s="20" t="n">
        <v>2.3</v>
      </c>
      <c r="F2820" s="21" t="n">
        <v>1.27</v>
      </c>
      <c r="G2820" s="24" t="s">
        <v>2377</v>
      </c>
      <c r="I2820" s="3"/>
    </row>
    <row r="2821" customFormat="false" ht="12.75" hidden="false" customHeight="false" outlineLevel="0" collapsed="false">
      <c r="A2821" s="1" t="s">
        <v>3028</v>
      </c>
      <c r="B2821" s="1" t="s">
        <v>3026</v>
      </c>
      <c r="C2821" s="19" t="s">
        <v>3063</v>
      </c>
      <c r="D2821" s="19" t="s">
        <v>49</v>
      </c>
      <c r="E2821" s="20" t="n">
        <v>2.3</v>
      </c>
      <c r="F2821" s="21" t="n">
        <v>0.44</v>
      </c>
      <c r="G2821" s="24" t="s">
        <v>2377</v>
      </c>
      <c r="I2821" s="3"/>
    </row>
    <row r="2822" customFormat="false" ht="12.75" hidden="false" customHeight="false" outlineLevel="0" collapsed="false">
      <c r="A2822" s="1" t="s">
        <v>3028</v>
      </c>
      <c r="B2822" s="1" t="s">
        <v>3026</v>
      </c>
      <c r="C2822" s="19" t="s">
        <v>3064</v>
      </c>
      <c r="D2822" s="19" t="s">
        <v>390</v>
      </c>
      <c r="E2822" s="20" t="n">
        <v>2.3</v>
      </c>
      <c r="F2822" s="21" t="n">
        <v>0.52</v>
      </c>
      <c r="G2822" s="24" t="s">
        <v>2377</v>
      </c>
      <c r="I2822" s="3"/>
    </row>
    <row r="2823" customFormat="false" ht="12.75" hidden="false" customHeight="false" outlineLevel="0" collapsed="false">
      <c r="A2823" s="1" t="s">
        <v>3028</v>
      </c>
      <c r="B2823" s="1" t="s">
        <v>3026</v>
      </c>
      <c r="C2823" s="19" t="s">
        <v>3065</v>
      </c>
      <c r="D2823" s="19" t="s">
        <v>13</v>
      </c>
      <c r="E2823" s="20" t="n">
        <v>2.5</v>
      </c>
      <c r="F2823" s="21" t="n">
        <v>3.95</v>
      </c>
      <c r="G2823" s="24" t="s">
        <v>2377</v>
      </c>
      <c r="I2823" s="3"/>
    </row>
    <row r="2824" customFormat="false" ht="12.75" hidden="false" customHeight="false" outlineLevel="0" collapsed="false">
      <c r="A2824" s="1" t="s">
        <v>3028</v>
      </c>
      <c r="B2824" s="1" t="s">
        <v>3026</v>
      </c>
      <c r="C2824" s="19" t="s">
        <v>3066</v>
      </c>
      <c r="D2824" s="19" t="s">
        <v>13</v>
      </c>
      <c r="E2824" s="20" t="n">
        <v>2.5</v>
      </c>
      <c r="F2824" s="21" t="n">
        <v>3.35</v>
      </c>
      <c r="G2824" s="24" t="s">
        <v>2377</v>
      </c>
      <c r="I2824" s="3"/>
    </row>
    <row r="2825" customFormat="false" ht="12.75" hidden="false" customHeight="false" outlineLevel="0" collapsed="false">
      <c r="A2825" s="1" t="s">
        <v>3028</v>
      </c>
      <c r="B2825" s="1" t="s">
        <v>3026</v>
      </c>
      <c r="C2825" s="19" t="s">
        <v>3067</v>
      </c>
      <c r="D2825" s="19" t="s">
        <v>13</v>
      </c>
      <c r="E2825" s="20" t="n">
        <v>2.5</v>
      </c>
      <c r="F2825" s="21" t="n">
        <v>5.35</v>
      </c>
      <c r="G2825" s="24" t="s">
        <v>2377</v>
      </c>
      <c r="I2825" s="3"/>
    </row>
    <row r="2826" customFormat="false" ht="12.75" hidden="false" customHeight="false" outlineLevel="0" collapsed="false">
      <c r="A2826" s="1" t="s">
        <v>3028</v>
      </c>
      <c r="B2826" s="1" t="s">
        <v>3026</v>
      </c>
      <c r="C2826" s="25" t="s">
        <v>3068</v>
      </c>
      <c r="D2826" s="19" t="s">
        <v>13</v>
      </c>
      <c r="E2826" s="20" t="n">
        <v>1.4</v>
      </c>
      <c r="F2826" s="21" t="n">
        <v>1.32</v>
      </c>
      <c r="G2826" s="24" t="s">
        <v>112</v>
      </c>
      <c r="I2826" s="3"/>
    </row>
    <row r="2829" customFormat="false" ht="17.35" hidden="false" customHeight="false" outlineLevel="0" collapsed="false">
      <c r="C2829" s="15" t="s">
        <v>3069</v>
      </c>
      <c r="D2829" s="45" t="s">
        <v>1</v>
      </c>
      <c r="E2829" s="4"/>
      <c r="H2829" s="3"/>
    </row>
    <row r="2830" customFormat="false" ht="12.75" hidden="false" customHeight="false" outlineLevel="0" collapsed="false">
      <c r="A2830" s="1" t="s">
        <v>3070</v>
      </c>
      <c r="C2830" s="79" t="s">
        <v>3071</v>
      </c>
      <c r="D2830" s="79" t="s">
        <v>1277</v>
      </c>
      <c r="E2830" s="80"/>
      <c r="F2830" s="81"/>
      <c r="G2830" s="83"/>
      <c r="H2830" s="83" t="s">
        <v>61</v>
      </c>
      <c r="I2830" s="84" t="n">
        <v>0.75</v>
      </c>
      <c r="J2830" s="83" t="s">
        <v>3030</v>
      </c>
    </row>
    <row r="2831" customFormat="false" ht="12.75" hidden="false" customHeight="false" outlineLevel="0" collapsed="false">
      <c r="A2831" s="1" t="s">
        <v>3070</v>
      </c>
      <c r="C2831" s="79" t="s">
        <v>3072</v>
      </c>
      <c r="D2831" s="79" t="s">
        <v>13</v>
      </c>
      <c r="E2831" s="80"/>
      <c r="F2831" s="81"/>
      <c r="G2831" s="83"/>
      <c r="H2831" s="83" t="s">
        <v>61</v>
      </c>
      <c r="I2831" s="84" t="n">
        <v>2.63</v>
      </c>
      <c r="J2831" s="83" t="s">
        <v>3030</v>
      </c>
    </row>
    <row r="2832" customFormat="false" ht="12.75" hidden="false" customHeight="false" outlineLevel="0" collapsed="false">
      <c r="A2832" s="1" t="s">
        <v>3070</v>
      </c>
      <c r="C2832" s="79" t="s">
        <v>3073</v>
      </c>
      <c r="D2832" s="79" t="s">
        <v>13</v>
      </c>
      <c r="E2832" s="80"/>
      <c r="F2832" s="81"/>
      <c r="G2832" s="83"/>
      <c r="H2832" s="83" t="s">
        <v>61</v>
      </c>
      <c r="I2832" s="84" t="n">
        <v>8.75</v>
      </c>
      <c r="J2832" s="83" t="s">
        <v>3030</v>
      </c>
    </row>
    <row r="2833" customFormat="false" ht="12.75" hidden="false" customHeight="false" outlineLevel="0" collapsed="false">
      <c r="A2833" s="1" t="s">
        <v>3070</v>
      </c>
      <c r="C2833" s="79" t="s">
        <v>3074</v>
      </c>
      <c r="D2833" s="79" t="s">
        <v>24</v>
      </c>
      <c r="E2833" s="80"/>
      <c r="F2833" s="81"/>
      <c r="G2833" s="83"/>
      <c r="H2833" s="83" t="s">
        <v>61</v>
      </c>
      <c r="I2833" s="84" t="n">
        <v>0.85</v>
      </c>
      <c r="J2833" s="83" t="s">
        <v>3030</v>
      </c>
    </row>
    <row r="2834" customFormat="false" ht="12.75" hidden="false" customHeight="false" outlineLevel="0" collapsed="false">
      <c r="A2834" s="1" t="s">
        <v>3070</v>
      </c>
      <c r="C2834" s="79" t="s">
        <v>3075</v>
      </c>
      <c r="D2834" s="79" t="s">
        <v>88</v>
      </c>
      <c r="E2834" s="80"/>
      <c r="F2834" s="81"/>
      <c r="G2834" s="83"/>
      <c r="H2834" s="83" t="s">
        <v>168</v>
      </c>
      <c r="I2834" s="84" t="n">
        <v>0.75</v>
      </c>
      <c r="J2834" s="83" t="s">
        <v>3030</v>
      </c>
    </row>
    <row r="2835" customFormat="false" ht="12.75" hidden="false" customHeight="false" outlineLevel="0" collapsed="false">
      <c r="A2835" s="1" t="s">
        <v>3070</v>
      </c>
      <c r="C2835" s="79" t="s">
        <v>3076</v>
      </c>
      <c r="D2835" s="79" t="s">
        <v>79</v>
      </c>
      <c r="E2835" s="80"/>
      <c r="F2835" s="81"/>
      <c r="G2835" s="83"/>
      <c r="H2835" s="83" t="s">
        <v>168</v>
      </c>
      <c r="I2835" s="84" t="n">
        <v>0.89</v>
      </c>
      <c r="J2835" s="83" t="s">
        <v>3030</v>
      </c>
    </row>
    <row r="2836" customFormat="false" ht="12.75" hidden="false" customHeight="false" outlineLevel="0" collapsed="false">
      <c r="A2836" s="1" t="s">
        <v>3070</v>
      </c>
      <c r="C2836" s="79" t="s">
        <v>3077</v>
      </c>
      <c r="D2836" s="79" t="s">
        <v>20</v>
      </c>
      <c r="E2836" s="80"/>
      <c r="F2836" s="81"/>
      <c r="G2836" s="83"/>
      <c r="H2836" s="83" t="s">
        <v>168</v>
      </c>
      <c r="I2836" s="84" t="n">
        <v>0.79</v>
      </c>
      <c r="J2836" s="83" t="s">
        <v>3030</v>
      </c>
    </row>
    <row r="2838" customFormat="false" ht="17.35" hidden="false" customHeight="false" outlineLevel="0" collapsed="false">
      <c r="C2838" s="15" t="s">
        <v>3078</v>
      </c>
      <c r="D2838" s="45" t="s">
        <v>1</v>
      </c>
      <c r="I2838" s="3"/>
    </row>
    <row r="2839" customFormat="false" ht="12.75" hidden="false" customHeight="false" outlineLevel="0" collapsed="false">
      <c r="A2839" s="1" t="s">
        <v>3079</v>
      </c>
      <c r="C2839" s="27" t="s">
        <v>3080</v>
      </c>
      <c r="D2839" s="27" t="s">
        <v>13</v>
      </c>
      <c r="E2839" s="28"/>
      <c r="F2839" s="29"/>
      <c r="G2839" s="27"/>
      <c r="H2839" s="30" t="s">
        <v>168</v>
      </c>
      <c r="I2839" s="31" t="n">
        <v>2.61</v>
      </c>
      <c r="J2839" s="31" t="s">
        <v>3030</v>
      </c>
    </row>
    <row r="2840" customFormat="false" ht="12.75" hidden="false" customHeight="false" outlineLevel="0" collapsed="false">
      <c r="I2840" s="3"/>
    </row>
    <row r="2841" customFormat="false" ht="17.35" hidden="false" customHeight="false" outlineLevel="0" collapsed="false">
      <c r="C2841" s="15" t="s">
        <v>3081</v>
      </c>
      <c r="D2841" s="45" t="s">
        <v>1</v>
      </c>
      <c r="I2841" s="3"/>
    </row>
    <row r="2842" customFormat="false" ht="12.75" hidden="false" customHeight="false" outlineLevel="0" collapsed="false">
      <c r="A2842" s="1" t="s">
        <v>3082</v>
      </c>
      <c r="C2842" s="27" t="s">
        <v>3083</v>
      </c>
      <c r="D2842" s="27" t="s">
        <v>77</v>
      </c>
      <c r="E2842" s="28"/>
      <c r="F2842" s="29"/>
      <c r="G2842" s="27"/>
      <c r="H2842" s="30" t="s">
        <v>61</v>
      </c>
      <c r="I2842" s="31" t="n">
        <v>1.45</v>
      </c>
      <c r="J2842" s="31" t="s">
        <v>3030</v>
      </c>
    </row>
    <row r="2843" customFormat="false" ht="12.75" hidden="false" customHeight="false" outlineLevel="0" collapsed="false">
      <c r="A2843" s="1" t="s">
        <v>3082</v>
      </c>
      <c r="C2843" s="27" t="s">
        <v>3084</v>
      </c>
      <c r="D2843" s="27" t="s">
        <v>13</v>
      </c>
      <c r="E2843" s="28"/>
      <c r="F2843" s="29"/>
      <c r="G2843" s="27"/>
      <c r="H2843" s="30" t="s">
        <v>61</v>
      </c>
      <c r="I2843" s="31" t="n">
        <v>1.6</v>
      </c>
      <c r="J2843" s="31" t="s">
        <v>3030</v>
      </c>
    </row>
    <row r="2844" customFormat="false" ht="12.75" hidden="false" customHeight="false" outlineLevel="0" collapsed="false">
      <c r="A2844" s="1" t="s">
        <v>3082</v>
      </c>
      <c r="C2844" s="27" t="s">
        <v>3085</v>
      </c>
      <c r="D2844" s="27" t="s">
        <v>13</v>
      </c>
      <c r="E2844" s="28"/>
      <c r="F2844" s="29"/>
      <c r="G2844" s="27"/>
      <c r="H2844" s="30" t="s">
        <v>168</v>
      </c>
      <c r="I2844" s="31" t="n">
        <f aca="false">0.16*8</f>
        <v>1.28</v>
      </c>
      <c r="J2844" s="31" t="s">
        <v>3030</v>
      </c>
    </row>
    <row r="2845" customFormat="false" ht="12.75" hidden="false" customHeight="false" outlineLevel="0" collapsed="false">
      <c r="A2845" s="1" t="s">
        <v>3086</v>
      </c>
      <c r="C2845" s="27" t="s">
        <v>3087</v>
      </c>
      <c r="D2845" s="27" t="s">
        <v>51</v>
      </c>
      <c r="E2845" s="28"/>
      <c r="F2845" s="29"/>
      <c r="G2845" s="27"/>
      <c r="H2845" s="30" t="s">
        <v>61</v>
      </c>
      <c r="I2845" s="31" t="n">
        <f aca="false">1/115*100</f>
        <v>0.869565217391304</v>
      </c>
      <c r="J2845" s="31" t="s">
        <v>3030</v>
      </c>
    </row>
    <row r="2846" customFormat="false" ht="12.75" hidden="false" customHeight="false" outlineLevel="0" collapsed="false">
      <c r="A2846" s="1" t="s">
        <v>3086</v>
      </c>
      <c r="C2846" s="27" t="s">
        <v>3088</v>
      </c>
      <c r="D2846" s="27" t="s">
        <v>24</v>
      </c>
      <c r="E2846" s="28"/>
      <c r="F2846" s="29"/>
      <c r="G2846" s="27"/>
      <c r="H2846" s="30" t="s">
        <v>61</v>
      </c>
      <c r="I2846" s="31" t="n">
        <v>0.87</v>
      </c>
      <c r="J2846" s="31" t="s">
        <v>3030</v>
      </c>
    </row>
    <row r="2847" customFormat="false" ht="12.75" hidden="false" customHeight="false" outlineLevel="0" collapsed="false">
      <c r="A2847" s="1" t="s">
        <v>3086</v>
      </c>
      <c r="C2847" s="27" t="s">
        <v>3089</v>
      </c>
      <c r="D2847" s="27" t="s">
        <v>3090</v>
      </c>
      <c r="E2847" s="28"/>
      <c r="F2847" s="29"/>
      <c r="G2847" s="27"/>
      <c r="H2847" s="30" t="s">
        <v>61</v>
      </c>
      <c r="I2847" s="31" t="n">
        <f aca="false">1.25/115*80</f>
        <v>0.869565217391304</v>
      </c>
      <c r="J2847" s="31" t="s">
        <v>3030</v>
      </c>
    </row>
    <row r="2848" customFormat="false" ht="12.75" hidden="false" customHeight="false" outlineLevel="0" collapsed="false">
      <c r="A2848" s="1" t="s">
        <v>3086</v>
      </c>
      <c r="C2848" s="27" t="s">
        <v>3091</v>
      </c>
      <c r="D2848" s="27" t="s">
        <v>13</v>
      </c>
      <c r="E2848" s="28"/>
      <c r="F2848" s="29"/>
      <c r="G2848" s="27"/>
      <c r="H2848" s="30" t="s">
        <v>168</v>
      </c>
      <c r="I2848" s="31" t="n">
        <f aca="false">1.42/90*80</f>
        <v>1.26222222222222</v>
      </c>
      <c r="J2848" s="31" t="s">
        <v>3030</v>
      </c>
    </row>
    <row r="2849" customFormat="false" ht="12.75" hidden="false" customHeight="false" outlineLevel="0" collapsed="false">
      <c r="A2849" s="1" t="s">
        <v>3086</v>
      </c>
      <c r="C2849" s="27" t="s">
        <v>3092</v>
      </c>
      <c r="D2849" s="27" t="s">
        <v>13</v>
      </c>
      <c r="E2849" s="28"/>
      <c r="F2849" s="29"/>
      <c r="G2849" s="27"/>
      <c r="H2849" s="30" t="s">
        <v>168</v>
      </c>
      <c r="I2849" s="31" t="n">
        <f aca="false">1.6/113*80</f>
        <v>1.13274336283186</v>
      </c>
      <c r="J2849" s="31" t="s">
        <v>3030</v>
      </c>
    </row>
    <row r="2851" customFormat="false" ht="17.35" hidden="false" customHeight="false" outlineLevel="0" collapsed="false">
      <c r="C2851" s="15" t="s">
        <v>3093</v>
      </c>
      <c r="D2851" s="45" t="s">
        <v>1</v>
      </c>
      <c r="L2851" s="95"/>
      <c r="N2851" s="95"/>
      <c r="O2851" s="95"/>
    </row>
    <row r="2852" customFormat="false" ht="12.75" hidden="false" customHeight="false" outlineLevel="0" collapsed="false">
      <c r="A2852" s="1" t="s">
        <v>3094</v>
      </c>
      <c r="C2852" s="70" t="s">
        <v>3095</v>
      </c>
      <c r="D2852" s="70" t="s">
        <v>13</v>
      </c>
      <c r="E2852" s="72" t="n">
        <v>1.7</v>
      </c>
      <c r="F2852" s="73" t="n">
        <v>23</v>
      </c>
      <c r="G2852" s="74" t="s">
        <v>3096</v>
      </c>
      <c r="L2852" s="95"/>
      <c r="N2852" s="95"/>
      <c r="O2852" s="95"/>
    </row>
    <row r="2853" customFormat="false" ht="12.75" hidden="false" customHeight="false" outlineLevel="0" collapsed="false">
      <c r="A2853" s="1" t="s">
        <v>3094</v>
      </c>
      <c r="C2853" s="70" t="s">
        <v>3097</v>
      </c>
      <c r="D2853" s="70" t="s">
        <v>13</v>
      </c>
      <c r="E2853" s="72" t="n">
        <v>1.7</v>
      </c>
      <c r="F2853" s="73" t="n">
        <v>18</v>
      </c>
      <c r="G2853" s="74" t="s">
        <v>3096</v>
      </c>
      <c r="L2853" s="95"/>
      <c r="N2853" s="95"/>
      <c r="O2853" s="95"/>
    </row>
    <row r="2854" customFormat="false" ht="12.75" hidden="false" customHeight="false" outlineLevel="0" collapsed="false">
      <c r="A2854" s="1" t="s">
        <v>3094</v>
      </c>
      <c r="C2854" s="70" t="s">
        <v>3098</v>
      </c>
      <c r="D2854" s="70" t="s">
        <v>13</v>
      </c>
      <c r="E2854" s="72" t="n">
        <v>2.4</v>
      </c>
      <c r="F2854" s="73" t="n">
        <v>4</v>
      </c>
      <c r="G2854" s="74" t="s">
        <v>3096</v>
      </c>
      <c r="L2854" s="95"/>
      <c r="N2854" s="95"/>
      <c r="O2854" s="95"/>
    </row>
    <row r="2855" customFormat="false" ht="12.75" hidden="false" customHeight="false" outlineLevel="0" collapsed="false">
      <c r="A2855" s="1" t="s">
        <v>3099</v>
      </c>
      <c r="C2855" s="70" t="s">
        <v>3100</v>
      </c>
      <c r="D2855" s="70" t="s">
        <v>13</v>
      </c>
      <c r="E2855" s="72" t="n">
        <v>2.1</v>
      </c>
      <c r="F2855" s="73" t="n">
        <v>4.95</v>
      </c>
      <c r="G2855" s="74" t="s">
        <v>3096</v>
      </c>
      <c r="L2855" s="95"/>
      <c r="N2855" s="95"/>
      <c r="O2855" s="95"/>
    </row>
    <row r="2856" customFormat="false" ht="12.75" hidden="false" customHeight="false" outlineLevel="0" collapsed="false">
      <c r="A2856" s="1" t="s">
        <v>3099</v>
      </c>
      <c r="C2856" s="70" t="s">
        <v>3101</v>
      </c>
      <c r="D2856" s="70" t="s">
        <v>13</v>
      </c>
      <c r="E2856" s="72" t="n">
        <v>2.1</v>
      </c>
      <c r="F2856" s="73" t="n">
        <v>14</v>
      </c>
      <c r="G2856" s="74" t="s">
        <v>3096</v>
      </c>
      <c r="L2856" s="95"/>
      <c r="N2856" s="95"/>
      <c r="O2856" s="95"/>
    </row>
    <row r="2857" customFormat="false" ht="12.75" hidden="false" customHeight="false" outlineLevel="0" collapsed="false">
      <c r="A2857" s="1" t="s">
        <v>3099</v>
      </c>
      <c r="C2857" s="70" t="s">
        <v>3102</v>
      </c>
      <c r="D2857" s="70" t="s">
        <v>13</v>
      </c>
      <c r="E2857" s="72" t="n">
        <v>2.5</v>
      </c>
      <c r="F2857" s="73" t="n">
        <v>5</v>
      </c>
      <c r="G2857" s="74" t="s">
        <v>3096</v>
      </c>
      <c r="L2857" s="95"/>
      <c r="N2857" s="95"/>
      <c r="O2857" s="95"/>
    </row>
    <row r="2859" customFormat="false" ht="17.35" hidden="false" customHeight="false" outlineLevel="0" collapsed="false">
      <c r="C2859" s="15" t="s">
        <v>3103</v>
      </c>
      <c r="D2859" s="45" t="s">
        <v>1</v>
      </c>
      <c r="I2859" s="3"/>
    </row>
    <row r="2860" customFormat="false" ht="12.75" hidden="false" customHeight="false" outlineLevel="0" collapsed="false">
      <c r="A2860" s="1" t="s">
        <v>3104</v>
      </c>
      <c r="C2860" s="70" t="s">
        <v>3105</v>
      </c>
      <c r="D2860" s="70" t="s">
        <v>88</v>
      </c>
      <c r="E2860" s="72" t="n">
        <v>1.8</v>
      </c>
      <c r="F2860" s="73" t="n">
        <v>0.78</v>
      </c>
      <c r="G2860" s="74" t="s">
        <v>3096</v>
      </c>
      <c r="I2860" s="3"/>
    </row>
    <row r="2861" customFormat="false" ht="12.75" hidden="false" customHeight="false" outlineLevel="0" collapsed="false">
      <c r="A2861" s="1" t="s">
        <v>3104</v>
      </c>
      <c r="C2861" s="70" t="s">
        <v>3106</v>
      </c>
      <c r="D2861" s="70" t="s">
        <v>13</v>
      </c>
      <c r="E2861" s="72" t="n">
        <v>1.8</v>
      </c>
      <c r="F2861" s="73" t="n">
        <v>1.54</v>
      </c>
      <c r="G2861" s="74" t="s">
        <v>3096</v>
      </c>
      <c r="I2861" s="3"/>
    </row>
    <row r="2862" customFormat="false" ht="12.75" hidden="false" customHeight="false" outlineLevel="0" collapsed="false">
      <c r="A2862" s="1" t="s">
        <v>3104</v>
      </c>
      <c r="C2862" s="70" t="s">
        <v>3107</v>
      </c>
      <c r="D2862" s="70" t="s">
        <v>70</v>
      </c>
      <c r="E2862" s="72" t="n">
        <v>2</v>
      </c>
      <c r="F2862" s="73" t="n">
        <v>0.57</v>
      </c>
      <c r="G2862" s="74" t="s">
        <v>3096</v>
      </c>
      <c r="I2862" s="3"/>
    </row>
    <row r="2863" customFormat="false" ht="12.75" hidden="false" customHeight="false" outlineLevel="0" collapsed="false">
      <c r="A2863" s="1" t="s">
        <v>3104</v>
      </c>
      <c r="C2863" s="70" t="s">
        <v>3108</v>
      </c>
      <c r="D2863" s="70" t="s">
        <v>26</v>
      </c>
      <c r="E2863" s="72" t="n">
        <v>2</v>
      </c>
      <c r="F2863" s="73" t="n">
        <v>0.57</v>
      </c>
      <c r="G2863" s="74" t="s">
        <v>3096</v>
      </c>
      <c r="I2863" s="3"/>
    </row>
    <row r="2864" customFormat="false" ht="12.75" hidden="false" customHeight="false" outlineLevel="0" collapsed="false">
      <c r="A2864" s="1" t="s">
        <v>3104</v>
      </c>
      <c r="C2864" s="70" t="s">
        <v>3109</v>
      </c>
      <c r="D2864" s="70" t="s">
        <v>13</v>
      </c>
      <c r="E2864" s="72" t="n">
        <v>2.1</v>
      </c>
      <c r="F2864" s="73" t="n">
        <v>0.57</v>
      </c>
      <c r="G2864" s="74" t="s">
        <v>3096</v>
      </c>
      <c r="I2864" s="3"/>
    </row>
    <row r="2865" customFormat="false" ht="12.75" hidden="false" customHeight="false" outlineLevel="0" collapsed="false">
      <c r="A2865" s="1" t="s">
        <v>3104</v>
      </c>
      <c r="C2865" s="70" t="s">
        <v>3110</v>
      </c>
      <c r="D2865" s="70" t="s">
        <v>13</v>
      </c>
      <c r="E2865" s="72" t="n">
        <v>2.3</v>
      </c>
      <c r="F2865" s="73" t="n">
        <v>0.93</v>
      </c>
      <c r="G2865" s="74" t="s">
        <v>3096</v>
      </c>
      <c r="I2865" s="3"/>
    </row>
    <row r="2866" customFormat="false" ht="12.75" hidden="false" customHeight="false" outlineLevel="0" collapsed="false">
      <c r="A2866" s="1" t="s">
        <v>3104</v>
      </c>
      <c r="C2866" s="70" t="s">
        <v>3111</v>
      </c>
      <c r="D2866" s="70" t="s">
        <v>13</v>
      </c>
      <c r="E2866" s="72" t="n">
        <v>2.3</v>
      </c>
      <c r="F2866" s="73" t="n">
        <v>0.75</v>
      </c>
      <c r="G2866" s="74" t="s">
        <v>3096</v>
      </c>
      <c r="I2866" s="3"/>
    </row>
    <row r="2867" customFormat="false" ht="12.75" hidden="false" customHeight="false" outlineLevel="0" collapsed="false">
      <c r="A2867" s="1" t="s">
        <v>3104</v>
      </c>
      <c r="C2867" s="70" t="s">
        <v>3112</v>
      </c>
      <c r="D2867" s="70" t="s">
        <v>20</v>
      </c>
      <c r="E2867" s="72" t="n">
        <v>2.4</v>
      </c>
      <c r="F2867" s="73" t="n">
        <v>0.57</v>
      </c>
      <c r="G2867" s="74" t="s">
        <v>3096</v>
      </c>
      <c r="I2867" s="3"/>
    </row>
    <row r="2868" customFormat="false" ht="12.75" hidden="false" customHeight="false" outlineLevel="0" collapsed="false">
      <c r="A2868" s="1" t="s">
        <v>3104</v>
      </c>
      <c r="C2868" s="70" t="s">
        <v>3113</v>
      </c>
      <c r="D2868" s="70" t="s">
        <v>77</v>
      </c>
      <c r="E2868" s="72" t="n">
        <v>2.5</v>
      </c>
      <c r="F2868" s="73" t="n">
        <v>2.69</v>
      </c>
      <c r="G2868" s="74" t="s">
        <v>3096</v>
      </c>
      <c r="I2868" s="3"/>
    </row>
    <row r="2869" customFormat="false" ht="12.75" hidden="false" customHeight="false" outlineLevel="0" collapsed="false">
      <c r="A2869" s="1" t="s">
        <v>3104</v>
      </c>
      <c r="C2869" s="70" t="s">
        <v>3114</v>
      </c>
      <c r="D2869" s="70" t="s">
        <v>16</v>
      </c>
      <c r="E2869" s="72" t="n">
        <v>2.5</v>
      </c>
      <c r="F2869" s="73" t="n">
        <v>1.99</v>
      </c>
      <c r="G2869" s="74" t="s">
        <v>3096</v>
      </c>
      <c r="I2869" s="3"/>
    </row>
    <row r="2870" customFormat="false" ht="12.75" hidden="false" customHeight="false" outlineLevel="0" collapsed="false">
      <c r="A2870" s="1" t="s">
        <v>3104</v>
      </c>
      <c r="C2870" s="70" t="s">
        <v>3115</v>
      </c>
      <c r="D2870" s="70" t="s">
        <v>49</v>
      </c>
      <c r="E2870" s="72" t="n">
        <v>2.5</v>
      </c>
      <c r="F2870" s="73" t="n">
        <v>1.99</v>
      </c>
      <c r="G2870" s="74" t="s">
        <v>3096</v>
      </c>
      <c r="I2870" s="3"/>
    </row>
    <row r="2871" customFormat="false" ht="12.75" hidden="false" customHeight="false" outlineLevel="0" collapsed="false">
      <c r="A2871" s="1" t="s">
        <v>3104</v>
      </c>
      <c r="C2871" s="70" t="s">
        <v>3116</v>
      </c>
      <c r="D2871" s="70" t="s">
        <v>51</v>
      </c>
      <c r="E2871" s="72" t="n">
        <v>2.5</v>
      </c>
      <c r="F2871" s="73" t="n">
        <v>1.99</v>
      </c>
      <c r="G2871" s="74" t="s">
        <v>3096</v>
      </c>
      <c r="I2871" s="3"/>
    </row>
    <row r="2872" customFormat="false" ht="12.75" hidden="false" customHeight="false" outlineLevel="0" collapsed="false">
      <c r="A2872" s="1" t="s">
        <v>3104</v>
      </c>
      <c r="C2872" s="70" t="s">
        <v>3117</v>
      </c>
      <c r="D2872" s="70" t="s">
        <v>13</v>
      </c>
      <c r="E2872" s="72" t="n">
        <v>2.5</v>
      </c>
      <c r="F2872" s="73" t="n">
        <v>2.99</v>
      </c>
      <c r="G2872" s="74" t="s">
        <v>3096</v>
      </c>
      <c r="I2872" s="3"/>
    </row>
    <row r="2873" customFormat="false" ht="12.75" hidden="false" customHeight="false" outlineLevel="0" collapsed="false">
      <c r="A2873" s="1" t="s">
        <v>3104</v>
      </c>
      <c r="C2873" s="70" t="s">
        <v>3118</v>
      </c>
      <c r="D2873" s="70" t="s">
        <v>13</v>
      </c>
      <c r="E2873" s="72" t="n">
        <v>2.5</v>
      </c>
      <c r="F2873" s="73" t="n">
        <v>3.25</v>
      </c>
      <c r="G2873" s="74" t="s">
        <v>3096</v>
      </c>
      <c r="I2873" s="3"/>
    </row>
    <row r="2875" customFormat="false" ht="17.35" hidden="false" customHeight="false" outlineLevel="0" collapsed="false">
      <c r="C2875" s="15" t="s">
        <v>3119</v>
      </c>
      <c r="D2875" s="45" t="s">
        <v>1</v>
      </c>
      <c r="E2875" s="4"/>
    </row>
    <row r="2876" customFormat="false" ht="12.75" hidden="false" customHeight="false" outlineLevel="0" collapsed="false">
      <c r="A2876" s="1" t="s">
        <v>3120</v>
      </c>
      <c r="C2876" s="70" t="s">
        <v>3121</v>
      </c>
      <c r="D2876" s="70" t="s">
        <v>88</v>
      </c>
      <c r="E2876" s="72" t="n">
        <v>1.9</v>
      </c>
      <c r="F2876" s="73" t="n">
        <v>0.11</v>
      </c>
      <c r="G2876" s="74" t="s">
        <v>3096</v>
      </c>
    </row>
    <row r="2877" customFormat="false" ht="12.75" hidden="false" customHeight="false" outlineLevel="0" collapsed="false">
      <c r="A2877" s="1" t="s">
        <v>3120</v>
      </c>
      <c r="C2877" s="70" t="s">
        <v>3122</v>
      </c>
      <c r="D2877" s="70" t="s">
        <v>49</v>
      </c>
      <c r="E2877" s="72" t="n">
        <v>1.9</v>
      </c>
      <c r="F2877" s="73" t="n">
        <v>0.11</v>
      </c>
      <c r="G2877" s="74" t="s">
        <v>3096</v>
      </c>
    </row>
    <row r="2878" customFormat="false" ht="12.75" hidden="false" customHeight="false" outlineLevel="0" collapsed="false">
      <c r="A2878" s="1" t="s">
        <v>3120</v>
      </c>
      <c r="C2878" s="70" t="s">
        <v>3123</v>
      </c>
      <c r="D2878" s="70" t="s">
        <v>51</v>
      </c>
      <c r="E2878" s="72" t="n">
        <v>2</v>
      </c>
      <c r="F2878" s="73" t="n">
        <v>0.11</v>
      </c>
      <c r="G2878" s="74" t="s">
        <v>3096</v>
      </c>
    </row>
    <row r="2879" customFormat="false" ht="12.75" hidden="false" customHeight="false" outlineLevel="0" collapsed="false">
      <c r="A2879" s="1" t="s">
        <v>3120</v>
      </c>
      <c r="C2879" s="70" t="s">
        <v>3124</v>
      </c>
      <c r="D2879" s="70" t="s">
        <v>24</v>
      </c>
      <c r="E2879" s="72" t="n">
        <v>2</v>
      </c>
      <c r="F2879" s="73" t="n">
        <v>0.11</v>
      </c>
      <c r="G2879" s="74" t="s">
        <v>3096</v>
      </c>
    </row>
    <row r="2880" customFormat="false" ht="12.75" hidden="false" customHeight="false" outlineLevel="0" collapsed="false">
      <c r="A2880" s="1" t="s">
        <v>3120</v>
      </c>
      <c r="C2880" s="70" t="s">
        <v>3125</v>
      </c>
      <c r="D2880" s="70" t="s">
        <v>79</v>
      </c>
      <c r="E2880" s="72" t="n">
        <v>2</v>
      </c>
      <c r="F2880" s="73" t="n">
        <v>0.11</v>
      </c>
      <c r="G2880" s="74" t="s">
        <v>3096</v>
      </c>
    </row>
    <row r="2881" customFormat="false" ht="12.75" hidden="false" customHeight="false" outlineLevel="0" collapsed="false">
      <c r="A2881" s="1" t="s">
        <v>3120</v>
      </c>
      <c r="C2881" s="70" t="s">
        <v>3126</v>
      </c>
      <c r="D2881" s="70" t="s">
        <v>16</v>
      </c>
      <c r="E2881" s="72" t="n">
        <v>2.2</v>
      </c>
      <c r="F2881" s="73" t="n">
        <v>0.11</v>
      </c>
      <c r="G2881" s="74" t="s">
        <v>3096</v>
      </c>
    </row>
    <row r="2882" customFormat="false" ht="12.75" hidden="false" customHeight="false" outlineLevel="0" collapsed="false">
      <c r="A2882" s="1" t="s">
        <v>3120</v>
      </c>
      <c r="C2882" s="70" t="s">
        <v>3127</v>
      </c>
      <c r="D2882" s="70" t="s">
        <v>26</v>
      </c>
      <c r="E2882" s="72" t="n">
        <v>2.2</v>
      </c>
      <c r="F2882" s="73" t="n">
        <v>0.11</v>
      </c>
      <c r="G2882" s="74" t="s">
        <v>3096</v>
      </c>
    </row>
    <row r="2883" customFormat="false" ht="12.75" hidden="false" customHeight="false" outlineLevel="0" collapsed="false">
      <c r="A2883" s="1" t="s">
        <v>3128</v>
      </c>
      <c r="C2883" s="70" t="s">
        <v>3129</v>
      </c>
      <c r="D2883" s="70" t="s">
        <v>88</v>
      </c>
      <c r="E2883" s="72" t="n">
        <v>2.4</v>
      </c>
      <c r="F2883" s="73" t="n">
        <v>0.11</v>
      </c>
      <c r="G2883" s="74" t="s">
        <v>3096</v>
      </c>
    </row>
    <row r="2884" customFormat="false" ht="12.75" hidden="false" customHeight="false" outlineLevel="0" collapsed="false">
      <c r="A2884" s="1" t="s">
        <v>3128</v>
      </c>
      <c r="C2884" s="70" t="s">
        <v>3130</v>
      </c>
      <c r="D2884" s="70" t="s">
        <v>13</v>
      </c>
      <c r="E2884" s="72" t="n">
        <v>2.4</v>
      </c>
      <c r="F2884" s="73" t="n">
        <v>0.11</v>
      </c>
      <c r="G2884" s="74" t="s">
        <v>3096</v>
      </c>
    </row>
    <row r="2885" customFormat="false" ht="12.75" hidden="false" customHeight="false" outlineLevel="0" collapsed="false">
      <c r="A2885" s="1" t="s">
        <v>3128</v>
      </c>
      <c r="C2885" s="70" t="s">
        <v>3131</v>
      </c>
      <c r="D2885" s="70" t="s">
        <v>79</v>
      </c>
      <c r="E2885" s="72" t="n">
        <v>2.5</v>
      </c>
      <c r="F2885" s="73" t="n">
        <v>0.11</v>
      </c>
      <c r="G2885" s="74" t="s">
        <v>3096</v>
      </c>
    </row>
    <row r="2887" customFormat="false" ht="17.35" hidden="false" customHeight="false" outlineLevel="0" collapsed="false">
      <c r="C2887" s="15" t="s">
        <v>3132</v>
      </c>
      <c r="D2887" s="45" t="s">
        <v>1</v>
      </c>
      <c r="F2887" s="1"/>
      <c r="I2887" s="3"/>
    </row>
    <row r="2888" customFormat="false" ht="12.75" hidden="false" customHeight="false" outlineLevel="0" collapsed="false">
      <c r="A2888" s="1" t="s">
        <v>3133</v>
      </c>
      <c r="C2888" s="70" t="s">
        <v>3134</v>
      </c>
      <c r="D2888" s="70" t="s">
        <v>20</v>
      </c>
      <c r="E2888" s="72" t="n">
        <v>2.1</v>
      </c>
      <c r="F2888" s="73" t="n">
        <v>8</v>
      </c>
      <c r="G2888" s="74" t="s">
        <v>3096</v>
      </c>
      <c r="I2888" s="3"/>
    </row>
    <row r="2889" customFormat="false" ht="12.75" hidden="false" customHeight="false" outlineLevel="0" collapsed="false">
      <c r="A2889" s="1" t="s">
        <v>3133</v>
      </c>
      <c r="C2889" s="70" t="s">
        <v>3135</v>
      </c>
      <c r="D2889" s="70" t="s">
        <v>390</v>
      </c>
      <c r="E2889" s="72" t="n">
        <v>2.1</v>
      </c>
      <c r="F2889" s="73" t="n">
        <v>8</v>
      </c>
      <c r="G2889" s="74" t="s">
        <v>3096</v>
      </c>
      <c r="I2889" s="3"/>
    </row>
    <row r="2890" customFormat="false" ht="12.75" hidden="false" customHeight="false" outlineLevel="0" collapsed="false">
      <c r="A2890" s="1" t="s">
        <v>3133</v>
      </c>
      <c r="C2890" s="70" t="s">
        <v>3136</v>
      </c>
      <c r="D2890" s="70" t="s">
        <v>24</v>
      </c>
      <c r="E2890" s="72" t="n">
        <v>2.1</v>
      </c>
      <c r="F2890" s="73" t="n">
        <v>22.9</v>
      </c>
      <c r="G2890" s="74" t="s">
        <v>3096</v>
      </c>
      <c r="I2890" s="3"/>
    </row>
    <row r="2891" customFormat="false" ht="12.75" hidden="false" customHeight="false" outlineLevel="0" collapsed="false">
      <c r="A2891" s="1" t="s">
        <v>3133</v>
      </c>
      <c r="C2891" s="70" t="s">
        <v>3137</v>
      </c>
      <c r="D2891" s="70" t="s">
        <v>22</v>
      </c>
      <c r="E2891" s="72" t="n">
        <v>2.3</v>
      </c>
      <c r="F2891" s="73" t="n">
        <v>8</v>
      </c>
      <c r="G2891" s="74" t="s">
        <v>3096</v>
      </c>
      <c r="I2891" s="3"/>
    </row>
    <row r="2892" customFormat="false" ht="12.75" hidden="false" customHeight="false" outlineLevel="0" collapsed="false">
      <c r="A2892" s="1" t="s">
        <v>3133</v>
      </c>
      <c r="C2892" s="70" t="s">
        <v>3138</v>
      </c>
      <c r="D2892" s="70" t="s">
        <v>51</v>
      </c>
      <c r="E2892" s="72" t="n">
        <v>2.3</v>
      </c>
      <c r="F2892" s="73" t="n">
        <v>8</v>
      </c>
      <c r="G2892" s="74" t="s">
        <v>3096</v>
      </c>
      <c r="I2892" s="3"/>
    </row>
    <row r="2893" customFormat="false" ht="12.75" hidden="false" customHeight="false" outlineLevel="0" collapsed="false">
      <c r="A2893" s="1" t="s">
        <v>3133</v>
      </c>
      <c r="C2893" s="70" t="s">
        <v>3139</v>
      </c>
      <c r="D2893" s="70" t="s">
        <v>24</v>
      </c>
      <c r="E2893" s="72" t="n">
        <v>2.3</v>
      </c>
      <c r="F2893" s="73" t="n">
        <v>8</v>
      </c>
      <c r="G2893" s="74" t="s">
        <v>3096</v>
      </c>
      <c r="I2893" s="3"/>
    </row>
    <row r="2894" customFormat="false" ht="12.75" hidden="false" customHeight="false" outlineLevel="0" collapsed="false">
      <c r="A2894" s="1" t="s">
        <v>3133</v>
      </c>
      <c r="C2894" s="70" t="s">
        <v>3140</v>
      </c>
      <c r="D2894" s="70" t="s">
        <v>20</v>
      </c>
      <c r="E2894" s="72" t="n">
        <v>2.4</v>
      </c>
      <c r="F2894" s="73" t="n">
        <v>12.1</v>
      </c>
      <c r="G2894" s="74" t="s">
        <v>3096</v>
      </c>
      <c r="I2894" s="3"/>
    </row>
    <row r="2896" customFormat="false" ht="17.35" hidden="false" customHeight="false" outlineLevel="0" collapsed="false">
      <c r="C2896" s="15" t="s">
        <v>3141</v>
      </c>
      <c r="D2896" s="11" t="s">
        <v>1</v>
      </c>
      <c r="I2896" s="3"/>
    </row>
    <row r="2897" customFormat="false" ht="12.75" hidden="false" customHeight="false" outlineLevel="0" collapsed="false">
      <c r="A2897" s="1" t="s">
        <v>3142</v>
      </c>
      <c r="C2897" s="27" t="s">
        <v>3143</v>
      </c>
      <c r="D2897" s="27" t="s">
        <v>13</v>
      </c>
      <c r="E2897" s="28"/>
      <c r="F2897" s="29"/>
      <c r="G2897" s="27"/>
      <c r="H2897" s="30" t="s">
        <v>168</v>
      </c>
      <c r="I2897" s="31" t="n">
        <v>1.66</v>
      </c>
      <c r="J2897" s="103" t="s">
        <v>3144</v>
      </c>
    </row>
    <row r="2898" customFormat="false" ht="12.75" hidden="false" customHeight="false" outlineLevel="0" collapsed="false">
      <c r="A2898" s="1" t="s">
        <v>3142</v>
      </c>
      <c r="C2898" s="27" t="s">
        <v>3145</v>
      </c>
      <c r="D2898" s="27" t="s">
        <v>13</v>
      </c>
      <c r="E2898" s="28"/>
      <c r="F2898" s="29"/>
      <c r="G2898" s="27"/>
      <c r="H2898" s="30" t="s">
        <v>168</v>
      </c>
      <c r="I2898" s="31" t="n">
        <v>1.1</v>
      </c>
      <c r="J2898" s="103" t="s">
        <v>3144</v>
      </c>
    </row>
    <row r="2899" customFormat="false" ht="12.75" hidden="false" customHeight="false" outlineLevel="0" collapsed="false">
      <c r="A2899" s="1" t="s">
        <v>3142</v>
      </c>
      <c r="C2899" s="27" t="s">
        <v>3146</v>
      </c>
      <c r="D2899" s="27" t="s">
        <v>13</v>
      </c>
      <c r="E2899" s="28"/>
      <c r="F2899" s="29"/>
      <c r="G2899" s="27"/>
      <c r="H2899" s="30" t="s">
        <v>168</v>
      </c>
      <c r="I2899" s="31" t="n">
        <v>1.55</v>
      </c>
      <c r="J2899" s="103" t="s">
        <v>3144</v>
      </c>
    </row>
    <row r="2900" customFormat="false" ht="12.75" hidden="false" customHeight="false" outlineLevel="0" collapsed="false">
      <c r="A2900" s="1" t="s">
        <v>3142</v>
      </c>
      <c r="C2900" s="27" t="s">
        <v>3147</v>
      </c>
      <c r="D2900" s="27" t="s">
        <v>13</v>
      </c>
      <c r="E2900" s="28"/>
      <c r="F2900" s="29"/>
      <c r="G2900" s="27"/>
      <c r="H2900" s="30" t="s">
        <v>168</v>
      </c>
      <c r="I2900" s="31" t="n">
        <v>1.82</v>
      </c>
      <c r="J2900" s="103" t="s">
        <v>3144</v>
      </c>
    </row>
    <row r="2901" customFormat="false" ht="12.75" hidden="false" customHeight="false" outlineLevel="0" collapsed="false">
      <c r="A2901" s="1" t="s">
        <v>3148</v>
      </c>
      <c r="C2901" s="27" t="s">
        <v>3149</v>
      </c>
      <c r="D2901" s="27" t="s">
        <v>26</v>
      </c>
      <c r="E2901" s="28"/>
      <c r="F2901" s="29"/>
      <c r="G2901" s="27"/>
      <c r="H2901" s="30" t="s">
        <v>168</v>
      </c>
      <c r="I2901" s="31" t="n">
        <v>7.48</v>
      </c>
      <c r="J2901" s="103" t="s">
        <v>3144</v>
      </c>
    </row>
    <row r="2902" customFormat="false" ht="12.75" hidden="false" customHeight="false" outlineLevel="0" collapsed="false">
      <c r="A2902" s="1" t="s">
        <v>3148</v>
      </c>
      <c r="C2902" s="27" t="s">
        <v>3150</v>
      </c>
      <c r="D2902" s="27" t="s">
        <v>16</v>
      </c>
      <c r="E2902" s="28"/>
      <c r="F2902" s="29"/>
      <c r="G2902" s="27"/>
      <c r="H2902" s="30" t="s">
        <v>168</v>
      </c>
      <c r="I2902" s="31" t="n">
        <v>9.73</v>
      </c>
      <c r="J2902" s="103" t="s">
        <v>3144</v>
      </c>
    </row>
    <row r="2903" customFormat="false" ht="12.75" hidden="false" customHeight="false" outlineLevel="0" collapsed="false">
      <c r="A2903" s="1" t="s">
        <v>3148</v>
      </c>
      <c r="C2903" s="27" t="s">
        <v>3151</v>
      </c>
      <c r="D2903" s="27" t="s">
        <v>13</v>
      </c>
      <c r="E2903" s="28"/>
      <c r="F2903" s="29"/>
      <c r="G2903" s="27"/>
      <c r="H2903" s="30" t="s">
        <v>168</v>
      </c>
      <c r="I2903" s="31" t="n">
        <v>11.08</v>
      </c>
      <c r="J2903" s="103" t="s">
        <v>3144</v>
      </c>
    </row>
    <row r="2904" customFormat="false" ht="12.75" hidden="false" customHeight="false" outlineLevel="0" collapsed="false">
      <c r="I2904" s="3"/>
    </row>
    <row r="2905" customFormat="false" ht="17.35" hidden="false" customHeight="false" outlineLevel="0" collapsed="false">
      <c r="C2905" s="52" t="s">
        <v>3152</v>
      </c>
      <c r="D2905" s="45" t="s">
        <v>1</v>
      </c>
      <c r="F2905" s="1"/>
      <c r="I2905" s="1"/>
    </row>
    <row r="2906" customFormat="false" ht="12.75" hidden="false" customHeight="false" outlineLevel="0" collapsed="false">
      <c r="A2906" s="1" t="s">
        <v>3153</v>
      </c>
      <c r="C2906" s="27" t="s">
        <v>3154</v>
      </c>
      <c r="D2906" s="27" t="s">
        <v>13</v>
      </c>
      <c r="E2906" s="28"/>
      <c r="F2906" s="29"/>
      <c r="G2906" s="27"/>
      <c r="H2906" s="30" t="s">
        <v>168</v>
      </c>
      <c r="I2906" s="31" t="n">
        <v>1.39</v>
      </c>
      <c r="J2906" s="31" t="s">
        <v>3096</v>
      </c>
    </row>
    <row r="2907" customFormat="false" ht="12.75" hidden="false" customHeight="false" outlineLevel="0" collapsed="false">
      <c r="A2907" s="1" t="s">
        <v>3153</v>
      </c>
      <c r="C2907" s="27" t="s">
        <v>3155</v>
      </c>
      <c r="D2907" s="27" t="s">
        <v>20</v>
      </c>
      <c r="E2907" s="28"/>
      <c r="F2907" s="29"/>
      <c r="G2907" s="27"/>
      <c r="H2907" s="30" t="s">
        <v>168</v>
      </c>
      <c r="I2907" s="31" t="n">
        <v>1.73</v>
      </c>
      <c r="J2907" s="31" t="s">
        <v>3096</v>
      </c>
    </row>
    <row r="2908" customFormat="false" ht="12.75" hidden="false" customHeight="false" outlineLevel="0" collapsed="false">
      <c r="I2908" s="3"/>
    </row>
    <row r="2909" customFormat="false" ht="17.35" hidden="false" customHeight="false" outlineLevel="0" collapsed="false">
      <c r="C2909" s="15" t="s">
        <v>3156</v>
      </c>
      <c r="D2909" s="45" t="s">
        <v>1</v>
      </c>
      <c r="E2909" s="4"/>
      <c r="H2909" s="3"/>
      <c r="I2909" s="1"/>
    </row>
    <row r="2910" customFormat="false" ht="12.75" hidden="false" customHeight="false" outlineLevel="0" collapsed="false">
      <c r="A2910" s="1" t="s">
        <v>3157</v>
      </c>
      <c r="C2910" s="79" t="s">
        <v>3158</v>
      </c>
      <c r="D2910" s="79"/>
      <c r="E2910" s="80"/>
      <c r="F2910" s="81"/>
      <c r="G2910" s="83"/>
      <c r="H2910" s="83" t="s">
        <v>168</v>
      </c>
      <c r="I2910" s="84" t="n">
        <v>0.37</v>
      </c>
      <c r="J2910" s="83" t="s">
        <v>3096</v>
      </c>
    </row>
    <row r="2911" customFormat="false" ht="12.75" hidden="false" customHeight="false" outlineLevel="0" collapsed="false">
      <c r="A2911" s="1" t="s">
        <v>3157</v>
      </c>
      <c r="C2911" s="79" t="s">
        <v>3159</v>
      </c>
      <c r="D2911" s="79"/>
      <c r="E2911" s="80"/>
      <c r="F2911" s="81"/>
      <c r="G2911" s="83"/>
      <c r="H2911" s="83" t="s">
        <v>168</v>
      </c>
      <c r="I2911" s="84" t="n">
        <v>0.22</v>
      </c>
      <c r="J2911" s="83" t="s">
        <v>3096</v>
      </c>
    </row>
    <row r="2912" customFormat="false" ht="12.75" hidden="false" customHeight="false" outlineLevel="0" collapsed="false">
      <c r="A2912" s="1" t="s">
        <v>3157</v>
      </c>
      <c r="C2912" s="79" t="s">
        <v>3160</v>
      </c>
      <c r="D2912" s="79"/>
      <c r="E2912" s="80"/>
      <c r="F2912" s="81"/>
      <c r="G2912" s="83"/>
      <c r="H2912" s="83" t="s">
        <v>168</v>
      </c>
      <c r="I2912" s="84" t="n">
        <v>0.32</v>
      </c>
      <c r="J2912" s="83" t="s">
        <v>3096</v>
      </c>
    </row>
    <row r="2913" customFormat="false" ht="12.75" hidden="false" customHeight="false" outlineLevel="0" collapsed="false">
      <c r="A2913" s="1" t="s">
        <v>3157</v>
      </c>
      <c r="C2913" s="79" t="s">
        <v>3161</v>
      </c>
      <c r="D2913" s="79"/>
      <c r="E2913" s="80"/>
      <c r="F2913" s="81"/>
      <c r="G2913" s="83"/>
      <c r="H2913" s="83" t="s">
        <v>168</v>
      </c>
      <c r="I2913" s="84" t="n">
        <v>0.32</v>
      </c>
      <c r="J2913" s="83" t="s">
        <v>3096</v>
      </c>
    </row>
    <row r="2915" customFormat="false" ht="29.85" hidden="false" customHeight="false" outlineLevel="0" collapsed="false">
      <c r="B2915" s="1" t="s">
        <v>3162</v>
      </c>
      <c r="C2915" s="52" t="s">
        <v>3163</v>
      </c>
      <c r="D2915" s="11" t="s">
        <v>1</v>
      </c>
      <c r="I2915" s="3"/>
    </row>
    <row r="2916" customFormat="false" ht="12.75" hidden="false" customHeight="false" outlineLevel="0" collapsed="false">
      <c r="A2916" s="1" t="s">
        <v>3164</v>
      </c>
      <c r="B2916" s="1" t="s">
        <v>3162</v>
      </c>
      <c r="C2916" s="19" t="s">
        <v>3165</v>
      </c>
      <c r="D2916" s="19" t="s">
        <v>2168</v>
      </c>
      <c r="E2916" s="20" t="s">
        <v>3166</v>
      </c>
      <c r="F2916" s="21" t="n">
        <v>6</v>
      </c>
      <c r="G2916" s="24" t="s">
        <v>3167</v>
      </c>
      <c r="I2916" s="3"/>
    </row>
    <row r="2917" customFormat="false" ht="12.75" hidden="false" customHeight="false" outlineLevel="0" collapsed="false">
      <c r="A2917" s="1" t="s">
        <v>3164</v>
      </c>
      <c r="B2917" s="1" t="s">
        <v>3162</v>
      </c>
      <c r="C2917" s="19" t="s">
        <v>3168</v>
      </c>
      <c r="D2917" s="50" t="s">
        <v>88</v>
      </c>
      <c r="E2917" s="20" t="s">
        <v>3166</v>
      </c>
      <c r="F2917" s="21" t="n">
        <v>4.05</v>
      </c>
      <c r="G2917" s="24" t="s">
        <v>3167</v>
      </c>
      <c r="I2917" s="3"/>
    </row>
    <row r="2918" customFormat="false" ht="12.75" hidden="false" customHeight="false" outlineLevel="0" collapsed="false">
      <c r="A2918" s="1" t="s">
        <v>3164</v>
      </c>
      <c r="B2918" s="1" t="s">
        <v>3162</v>
      </c>
      <c r="C2918" s="19" t="s">
        <v>3169</v>
      </c>
      <c r="D2918" s="50" t="s">
        <v>88</v>
      </c>
      <c r="E2918" s="20" t="s">
        <v>3166</v>
      </c>
      <c r="F2918" s="21" t="n">
        <v>1.35</v>
      </c>
      <c r="G2918" s="24" t="s">
        <v>3167</v>
      </c>
      <c r="I2918" s="3"/>
    </row>
    <row r="2919" customFormat="false" ht="12.75" hidden="false" customHeight="false" outlineLevel="0" collapsed="false">
      <c r="A2919" s="1" t="s">
        <v>3164</v>
      </c>
      <c r="B2919" s="1" t="s">
        <v>3162</v>
      </c>
      <c r="C2919" s="19" t="s">
        <v>3170</v>
      </c>
      <c r="D2919" s="50" t="s">
        <v>88</v>
      </c>
      <c r="E2919" s="20" t="s">
        <v>3166</v>
      </c>
      <c r="F2919" s="21" t="n">
        <v>1.98</v>
      </c>
      <c r="G2919" s="24" t="s">
        <v>3167</v>
      </c>
      <c r="I2919" s="3"/>
    </row>
    <row r="2920" customFormat="false" ht="12.75" hidden="false" customHeight="false" outlineLevel="0" collapsed="false">
      <c r="A2920" s="1" t="s">
        <v>3164</v>
      </c>
      <c r="B2920" s="1" t="s">
        <v>3162</v>
      </c>
      <c r="C2920" s="19" t="s">
        <v>3171</v>
      </c>
      <c r="D2920" s="19" t="s">
        <v>13</v>
      </c>
      <c r="E2920" s="20" t="s">
        <v>3166</v>
      </c>
      <c r="F2920" s="21" t="n">
        <v>4.4</v>
      </c>
      <c r="G2920" s="24" t="s">
        <v>3167</v>
      </c>
      <c r="I2920" s="3"/>
    </row>
    <row r="2921" customFormat="false" ht="12.75" hidden="false" customHeight="false" outlineLevel="0" collapsed="false">
      <c r="A2921" s="1" t="s">
        <v>3164</v>
      </c>
      <c r="B2921" s="1" t="s">
        <v>3162</v>
      </c>
      <c r="C2921" s="19" t="s">
        <v>3172</v>
      </c>
      <c r="D2921" s="19" t="s">
        <v>49</v>
      </c>
      <c r="E2921" s="20" t="s">
        <v>3166</v>
      </c>
      <c r="F2921" s="21" t="n">
        <v>0.6</v>
      </c>
      <c r="G2921" s="24" t="s">
        <v>3167</v>
      </c>
      <c r="I2921" s="3"/>
    </row>
    <row r="2922" customFormat="false" ht="12.75" hidden="false" customHeight="false" outlineLevel="0" collapsed="false">
      <c r="A2922" s="1" t="s">
        <v>3164</v>
      </c>
      <c r="B2922" s="1" t="s">
        <v>3162</v>
      </c>
      <c r="C2922" s="19" t="s">
        <v>3173</v>
      </c>
      <c r="D2922" s="19" t="s">
        <v>193</v>
      </c>
      <c r="E2922" s="20" t="s">
        <v>3166</v>
      </c>
      <c r="F2922" s="21" t="n">
        <v>1.56</v>
      </c>
      <c r="G2922" s="24" t="s">
        <v>3167</v>
      </c>
      <c r="I2922" s="3"/>
    </row>
    <row r="2923" customFormat="false" ht="12.75" hidden="false" customHeight="false" outlineLevel="0" collapsed="false">
      <c r="A2923" s="1" t="s">
        <v>3164</v>
      </c>
      <c r="B2923" s="1" t="s">
        <v>3162</v>
      </c>
      <c r="C2923" s="19" t="s">
        <v>3174</v>
      </c>
      <c r="D2923" s="19" t="s">
        <v>79</v>
      </c>
      <c r="E2923" s="20" t="s">
        <v>3166</v>
      </c>
      <c r="F2923" s="21" t="n">
        <v>2.4</v>
      </c>
      <c r="G2923" s="24" t="s">
        <v>3167</v>
      </c>
      <c r="I2923" s="3"/>
    </row>
    <row r="2924" customFormat="false" ht="12.75" hidden="false" customHeight="false" outlineLevel="0" collapsed="false">
      <c r="A2924" s="1" t="s">
        <v>3164</v>
      </c>
      <c r="B2924" s="1" t="s">
        <v>3162</v>
      </c>
      <c r="C2924" s="19" t="s">
        <v>3175</v>
      </c>
      <c r="D2924" s="19" t="s">
        <v>79</v>
      </c>
      <c r="E2924" s="20" t="s">
        <v>3166</v>
      </c>
      <c r="F2924" s="21" t="n">
        <v>1.65</v>
      </c>
      <c r="G2924" s="24" t="s">
        <v>3167</v>
      </c>
      <c r="I2924" s="3"/>
    </row>
    <row r="2925" customFormat="false" ht="12.75" hidden="false" customHeight="false" outlineLevel="0" collapsed="false">
      <c r="A2925" s="1" t="s">
        <v>3176</v>
      </c>
      <c r="B2925" s="1" t="s">
        <v>3162</v>
      </c>
      <c r="C2925" s="27" t="s">
        <v>3177</v>
      </c>
      <c r="D2925" s="27" t="s">
        <v>79</v>
      </c>
      <c r="E2925" s="27"/>
      <c r="F2925" s="31"/>
      <c r="G2925" s="27"/>
      <c r="H2925" s="30" t="s">
        <v>61</v>
      </c>
      <c r="I2925" s="31" t="n">
        <v>1.19</v>
      </c>
      <c r="J2925" s="30" t="s">
        <v>1067</v>
      </c>
    </row>
    <row r="2926" customFormat="false" ht="12.75" hidden="false" customHeight="false" outlineLevel="0" collapsed="false">
      <c r="A2926" s="1" t="s">
        <v>3176</v>
      </c>
      <c r="B2926" s="1" t="s">
        <v>3162</v>
      </c>
      <c r="C2926" s="27" t="s">
        <v>3178</v>
      </c>
      <c r="D2926" s="27" t="s">
        <v>13</v>
      </c>
      <c r="E2926" s="27"/>
      <c r="F2926" s="31"/>
      <c r="G2926" s="27"/>
      <c r="H2926" s="30" t="s">
        <v>61</v>
      </c>
      <c r="I2926" s="31" t="n">
        <v>2.95</v>
      </c>
      <c r="J2926" s="30" t="s">
        <v>1067</v>
      </c>
    </row>
    <row r="2927" customFormat="false" ht="12.75" hidden="false" customHeight="false" outlineLevel="0" collapsed="false">
      <c r="A2927" s="1" t="s">
        <v>3176</v>
      </c>
      <c r="B2927" s="1" t="s">
        <v>3162</v>
      </c>
      <c r="C2927" s="27" t="s">
        <v>3179</v>
      </c>
      <c r="D2927" s="27" t="s">
        <v>13</v>
      </c>
      <c r="E2927" s="27"/>
      <c r="F2927" s="31"/>
      <c r="G2927" s="27"/>
      <c r="H2927" s="30" t="s">
        <v>61</v>
      </c>
      <c r="I2927" s="31" t="n">
        <v>1.99</v>
      </c>
      <c r="J2927" s="30" t="s">
        <v>1067</v>
      </c>
    </row>
    <row r="2928" customFormat="false" ht="12.75" hidden="false" customHeight="false" outlineLevel="0" collapsed="false">
      <c r="A2928" s="1" t="s">
        <v>3176</v>
      </c>
      <c r="B2928" s="1" t="s">
        <v>3162</v>
      </c>
      <c r="C2928" s="27" t="s">
        <v>3180</v>
      </c>
      <c r="D2928" s="27" t="s">
        <v>13</v>
      </c>
      <c r="E2928" s="27"/>
      <c r="F2928" s="31"/>
      <c r="G2928" s="27"/>
      <c r="H2928" s="30" t="s">
        <v>61</v>
      </c>
      <c r="I2928" s="31" t="n">
        <v>8</v>
      </c>
      <c r="J2928" s="30" t="s">
        <v>1067</v>
      </c>
    </row>
    <row r="2929" customFormat="false" ht="12.75" hidden="false" customHeight="false" outlineLevel="0" collapsed="false">
      <c r="A2929" s="1" t="s">
        <v>3176</v>
      </c>
      <c r="B2929" s="1" t="s">
        <v>3162</v>
      </c>
      <c r="C2929" s="27" t="s">
        <v>3181</v>
      </c>
      <c r="D2929" s="27" t="s">
        <v>13</v>
      </c>
      <c r="E2929" s="27"/>
      <c r="F2929" s="31"/>
      <c r="G2929" s="27"/>
      <c r="H2929" s="30" t="s">
        <v>61</v>
      </c>
      <c r="I2929" s="31" t="n">
        <v>1.99</v>
      </c>
      <c r="J2929" s="30" t="s">
        <v>1067</v>
      </c>
    </row>
    <row r="2930" customFormat="false" ht="12.75" hidden="false" customHeight="false" outlineLevel="0" collapsed="false">
      <c r="A2930" s="1" t="s">
        <v>3176</v>
      </c>
      <c r="B2930" s="1" t="s">
        <v>3162</v>
      </c>
      <c r="C2930" s="27" t="s">
        <v>3182</v>
      </c>
      <c r="D2930" s="27" t="s">
        <v>13</v>
      </c>
      <c r="E2930" s="27"/>
      <c r="F2930" s="31"/>
      <c r="G2930" s="27"/>
      <c r="H2930" s="30" t="s">
        <v>61</v>
      </c>
      <c r="I2930" s="31" t="n">
        <v>2.95</v>
      </c>
      <c r="J2930" s="30" t="s">
        <v>1067</v>
      </c>
    </row>
    <row r="2931" customFormat="false" ht="12.75" hidden="false" customHeight="false" outlineLevel="0" collapsed="false">
      <c r="A2931" s="1" t="s">
        <v>3176</v>
      </c>
      <c r="B2931" s="1" t="s">
        <v>3162</v>
      </c>
      <c r="C2931" s="27" t="s">
        <v>3183</v>
      </c>
      <c r="D2931" s="27" t="s">
        <v>13</v>
      </c>
      <c r="E2931" s="27"/>
      <c r="F2931" s="31"/>
      <c r="G2931" s="27"/>
      <c r="H2931" s="30" t="s">
        <v>61</v>
      </c>
      <c r="I2931" s="31" t="n">
        <v>2.49</v>
      </c>
      <c r="J2931" s="30" t="s">
        <v>1067</v>
      </c>
    </row>
    <row r="2932" customFormat="false" ht="12.75" hidden="false" customHeight="false" outlineLevel="0" collapsed="false">
      <c r="A2932" s="1" t="s">
        <v>3176</v>
      </c>
      <c r="B2932" s="1" t="s">
        <v>3162</v>
      </c>
      <c r="C2932" s="27" t="s">
        <v>3184</v>
      </c>
      <c r="D2932" s="27" t="s">
        <v>13</v>
      </c>
      <c r="E2932" s="27"/>
      <c r="F2932" s="31"/>
      <c r="G2932" s="27"/>
      <c r="H2932" s="30" t="s">
        <v>61</v>
      </c>
      <c r="I2932" s="31" t="n">
        <v>4.45</v>
      </c>
      <c r="J2932" s="30" t="s">
        <v>1067</v>
      </c>
    </row>
    <row r="2933" customFormat="false" ht="12.75" hidden="false" customHeight="false" outlineLevel="0" collapsed="false">
      <c r="A2933" s="1" t="s">
        <v>3164</v>
      </c>
      <c r="B2933" s="1" t="s">
        <v>3162</v>
      </c>
      <c r="C2933" s="27" t="s">
        <v>3185</v>
      </c>
      <c r="D2933" s="27" t="s">
        <v>16</v>
      </c>
      <c r="E2933" s="27"/>
      <c r="F2933" s="31"/>
      <c r="G2933" s="27"/>
      <c r="H2933" s="30" t="s">
        <v>61</v>
      </c>
      <c r="I2933" s="31" t="n">
        <v>0.59</v>
      </c>
      <c r="J2933" s="30" t="s">
        <v>1067</v>
      </c>
    </row>
    <row r="2934" customFormat="false" ht="12.75" hidden="false" customHeight="false" outlineLevel="0" collapsed="false">
      <c r="A2934" s="1" t="s">
        <v>3164</v>
      </c>
      <c r="B2934" s="1" t="s">
        <v>3162</v>
      </c>
      <c r="C2934" s="27" t="s">
        <v>3186</v>
      </c>
      <c r="D2934" s="27" t="s">
        <v>13</v>
      </c>
      <c r="E2934" s="27"/>
      <c r="F2934" s="31"/>
      <c r="G2934" s="27"/>
      <c r="H2934" s="30" t="s">
        <v>61</v>
      </c>
      <c r="I2934" s="31" t="n">
        <v>5.95</v>
      </c>
      <c r="J2934" s="30" t="s">
        <v>1067</v>
      </c>
    </row>
    <row r="2935" customFormat="false" ht="12.75" hidden="false" customHeight="false" outlineLevel="0" collapsed="false">
      <c r="A2935" s="1" t="s">
        <v>3164</v>
      </c>
      <c r="B2935" s="1" t="s">
        <v>3162</v>
      </c>
      <c r="C2935" s="27" t="s">
        <v>3187</v>
      </c>
      <c r="D2935" s="27" t="s">
        <v>13</v>
      </c>
      <c r="E2935" s="27"/>
      <c r="F2935" s="31"/>
      <c r="G2935" s="27"/>
      <c r="H2935" s="30" t="s">
        <v>61</v>
      </c>
      <c r="I2935" s="31" t="n">
        <v>4.95</v>
      </c>
      <c r="J2935" s="30" t="s">
        <v>1067</v>
      </c>
    </row>
    <row r="2936" customFormat="false" ht="12.75" hidden="false" customHeight="false" outlineLevel="0" collapsed="false">
      <c r="A2936" s="1" t="s">
        <v>3164</v>
      </c>
      <c r="B2936" s="1" t="s">
        <v>3162</v>
      </c>
      <c r="C2936" s="27" t="s">
        <v>3188</v>
      </c>
      <c r="D2936" s="27" t="s">
        <v>13</v>
      </c>
      <c r="E2936" s="27"/>
      <c r="F2936" s="31"/>
      <c r="G2936" s="27"/>
      <c r="H2936" s="30" t="s">
        <v>168</v>
      </c>
      <c r="I2936" s="31" t="n">
        <v>1.69</v>
      </c>
      <c r="J2936" s="30" t="s">
        <v>1067</v>
      </c>
    </row>
    <row r="2937" customFormat="false" ht="12.75" hidden="false" customHeight="false" outlineLevel="0" collapsed="false">
      <c r="A2937" s="1" t="s">
        <v>3164</v>
      </c>
      <c r="B2937" s="1" t="s">
        <v>3162</v>
      </c>
      <c r="C2937" s="19" t="s">
        <v>3189</v>
      </c>
      <c r="D2937" s="19" t="s">
        <v>13</v>
      </c>
      <c r="E2937" s="20" t="s">
        <v>3166</v>
      </c>
      <c r="F2937" s="21" t="n">
        <v>1.49</v>
      </c>
      <c r="G2937" s="24" t="s">
        <v>3190</v>
      </c>
      <c r="I2937" s="3"/>
    </row>
    <row r="2938" customFormat="false" ht="12.75" hidden="false" customHeight="false" outlineLevel="0" collapsed="false">
      <c r="A2938" s="1" t="s">
        <v>3164</v>
      </c>
      <c r="B2938" s="1" t="s">
        <v>3162</v>
      </c>
      <c r="C2938" s="19" t="s">
        <v>3191</v>
      </c>
      <c r="D2938" s="19" t="s">
        <v>2202</v>
      </c>
      <c r="E2938" s="20" t="s">
        <v>3166</v>
      </c>
      <c r="F2938" s="21" t="n">
        <v>1.24</v>
      </c>
      <c r="G2938" s="24" t="s">
        <v>3190</v>
      </c>
      <c r="I2938" s="3"/>
    </row>
    <row r="2939" customFormat="false" ht="12.75" hidden="false" customHeight="false" outlineLevel="0" collapsed="false">
      <c r="A2939" s="1" t="s">
        <v>3164</v>
      </c>
      <c r="B2939" s="1" t="s">
        <v>3162</v>
      </c>
      <c r="C2939" s="19" t="s">
        <v>3192</v>
      </c>
      <c r="D2939" s="19" t="s">
        <v>88</v>
      </c>
      <c r="E2939" s="20" t="s">
        <v>3166</v>
      </c>
      <c r="F2939" s="21" t="n">
        <v>1.25</v>
      </c>
      <c r="G2939" s="24" t="s">
        <v>3190</v>
      </c>
      <c r="I2939" s="3"/>
    </row>
    <row r="2940" customFormat="false" ht="12.75" hidden="false" customHeight="false" outlineLevel="0" collapsed="false">
      <c r="A2940" s="1" t="s">
        <v>3164</v>
      </c>
      <c r="B2940" s="1" t="s">
        <v>3162</v>
      </c>
      <c r="C2940" s="19" t="s">
        <v>3193</v>
      </c>
      <c r="D2940" s="19" t="s">
        <v>88</v>
      </c>
      <c r="E2940" s="20" t="s">
        <v>3166</v>
      </c>
      <c r="F2940" s="21" t="n">
        <v>0.95</v>
      </c>
      <c r="G2940" s="24" t="s">
        <v>3190</v>
      </c>
      <c r="I2940" s="3"/>
    </row>
    <row r="2941" customFormat="false" ht="12.75" hidden="false" customHeight="false" outlineLevel="0" collapsed="false">
      <c r="A2941" s="1" t="s">
        <v>3164</v>
      </c>
      <c r="B2941" s="1" t="s">
        <v>3162</v>
      </c>
      <c r="C2941" s="19" t="s">
        <v>3194</v>
      </c>
      <c r="D2941" s="19" t="s">
        <v>13</v>
      </c>
      <c r="E2941" s="20" t="s">
        <v>3166</v>
      </c>
      <c r="F2941" s="21" t="n">
        <v>9</v>
      </c>
      <c r="G2941" s="24" t="s">
        <v>3190</v>
      </c>
      <c r="I2941" s="3"/>
    </row>
    <row r="2942" customFormat="false" ht="12.75" hidden="false" customHeight="false" outlineLevel="0" collapsed="false">
      <c r="A2942" s="1" t="s">
        <v>3164</v>
      </c>
      <c r="B2942" s="1" t="s">
        <v>3162</v>
      </c>
      <c r="C2942" s="19" t="s">
        <v>3195</v>
      </c>
      <c r="D2942" s="19" t="s">
        <v>13</v>
      </c>
      <c r="E2942" s="20" t="s">
        <v>3166</v>
      </c>
      <c r="F2942" s="21" t="n">
        <v>5.5</v>
      </c>
      <c r="G2942" s="24" t="s">
        <v>3190</v>
      </c>
      <c r="I2942" s="3"/>
    </row>
    <row r="2943" customFormat="false" ht="12.75" hidden="false" customHeight="false" outlineLevel="0" collapsed="false">
      <c r="A2943" s="1" t="s">
        <v>3164</v>
      </c>
      <c r="B2943" s="1" t="s">
        <v>3162</v>
      </c>
      <c r="C2943" s="19" t="s">
        <v>3196</v>
      </c>
      <c r="D2943" s="19" t="s">
        <v>13</v>
      </c>
      <c r="E2943" s="20" t="s">
        <v>3166</v>
      </c>
      <c r="F2943" s="21" t="n">
        <v>1.95</v>
      </c>
      <c r="G2943" s="24" t="s">
        <v>3190</v>
      </c>
      <c r="I2943" s="3"/>
    </row>
    <row r="2944" customFormat="false" ht="12.75" hidden="false" customHeight="false" outlineLevel="0" collapsed="false">
      <c r="A2944" s="1" t="s">
        <v>3164</v>
      </c>
      <c r="B2944" s="1" t="s">
        <v>3162</v>
      </c>
      <c r="C2944" s="19" t="s">
        <v>3197</v>
      </c>
      <c r="D2944" s="19" t="s">
        <v>79</v>
      </c>
      <c r="E2944" s="20" t="s">
        <v>3166</v>
      </c>
      <c r="F2944" s="21" t="n">
        <v>0.79</v>
      </c>
      <c r="G2944" s="24" t="s">
        <v>3190</v>
      </c>
      <c r="I2944" s="3"/>
    </row>
    <row r="2945" customFormat="false" ht="12.75" hidden="false" customHeight="false" outlineLevel="0" collapsed="false">
      <c r="A2945" s="1" t="s">
        <v>3164</v>
      </c>
      <c r="B2945" s="1" t="s">
        <v>3162</v>
      </c>
      <c r="C2945" s="19" t="s">
        <v>3198</v>
      </c>
      <c r="D2945" s="19" t="s">
        <v>13</v>
      </c>
      <c r="E2945" s="20" t="s">
        <v>3166</v>
      </c>
      <c r="F2945" s="21" t="n">
        <v>4.45</v>
      </c>
      <c r="G2945" s="24" t="s">
        <v>3190</v>
      </c>
      <c r="I2945" s="3"/>
    </row>
    <row r="2947" customFormat="false" ht="17.35" hidden="false" customHeight="false" outlineLevel="0" collapsed="false">
      <c r="C2947" s="15" t="s">
        <v>3199</v>
      </c>
      <c r="D2947" s="11" t="s">
        <v>1</v>
      </c>
      <c r="I2947" s="3"/>
    </row>
    <row r="2948" customFormat="false" ht="12.75" hidden="false" customHeight="false" outlineLevel="0" collapsed="false">
      <c r="A2948" s="1" t="s">
        <v>3200</v>
      </c>
      <c r="C2948" s="19" t="s">
        <v>3201</v>
      </c>
      <c r="D2948" s="19" t="s">
        <v>49</v>
      </c>
      <c r="E2948" s="20" t="n">
        <v>1.9</v>
      </c>
      <c r="F2948" s="21" t="n">
        <v>1.99</v>
      </c>
      <c r="G2948" s="24" t="s">
        <v>3202</v>
      </c>
      <c r="I2948" s="3"/>
      <c r="K2948" s="90"/>
    </row>
    <row r="2949" customFormat="false" ht="12.75" hidden="false" customHeight="false" outlineLevel="0" collapsed="false">
      <c r="A2949" s="1" t="s">
        <v>3200</v>
      </c>
      <c r="C2949" s="19" t="s">
        <v>3203</v>
      </c>
      <c r="D2949" s="23" t="s">
        <v>18</v>
      </c>
      <c r="E2949" s="20" t="n">
        <v>2.3</v>
      </c>
      <c r="F2949" s="21" t="n">
        <v>1.99</v>
      </c>
      <c r="G2949" s="24" t="s">
        <v>3202</v>
      </c>
      <c r="I2949" s="3"/>
      <c r="K2949" s="90"/>
    </row>
    <row r="2950" customFormat="false" ht="12.75" hidden="false" customHeight="false" outlineLevel="0" collapsed="false">
      <c r="A2950" s="1" t="s">
        <v>3200</v>
      </c>
      <c r="C2950" s="19" t="s">
        <v>3204</v>
      </c>
      <c r="D2950" s="19" t="s">
        <v>3205</v>
      </c>
      <c r="E2950" s="20" t="n">
        <v>2.4</v>
      </c>
      <c r="F2950" s="21" t="n">
        <v>7.5</v>
      </c>
      <c r="G2950" s="24" t="s">
        <v>3202</v>
      </c>
      <c r="I2950" s="3"/>
      <c r="K2950" s="90"/>
    </row>
    <row r="2951" customFormat="false" ht="12.75" hidden="false" customHeight="false" outlineLevel="0" collapsed="false">
      <c r="A2951" s="1" t="s">
        <v>3200</v>
      </c>
      <c r="B2951" s="1" t="s">
        <v>3206</v>
      </c>
      <c r="C2951" s="64" t="s">
        <v>3207</v>
      </c>
      <c r="D2951" s="64" t="s">
        <v>26</v>
      </c>
      <c r="E2951" s="65" t="n">
        <v>2.4</v>
      </c>
      <c r="F2951" s="66" t="n">
        <v>1.99</v>
      </c>
      <c r="G2951" s="67" t="s">
        <v>3202</v>
      </c>
      <c r="H2951" s="67" t="s">
        <v>61</v>
      </c>
      <c r="I2951" s="104" t="n">
        <v>1</v>
      </c>
      <c r="J2951" s="67" t="s">
        <v>648</v>
      </c>
      <c r="K2951" s="90"/>
    </row>
    <row r="2952" customFormat="false" ht="12.75" hidden="false" customHeight="false" outlineLevel="0" collapsed="false">
      <c r="A2952" s="1" t="s">
        <v>3200</v>
      </c>
      <c r="B2952" s="1" t="s">
        <v>3206</v>
      </c>
      <c r="C2952" s="64" t="s">
        <v>3208</v>
      </c>
      <c r="D2952" s="64" t="s">
        <v>13</v>
      </c>
      <c r="E2952" s="65" t="n">
        <v>2.4</v>
      </c>
      <c r="F2952" s="66" t="n">
        <v>6.6</v>
      </c>
      <c r="G2952" s="67" t="s">
        <v>3202</v>
      </c>
      <c r="H2952" s="105" t="s">
        <v>61</v>
      </c>
      <c r="I2952" s="66" t="n">
        <v>2.25</v>
      </c>
      <c r="J2952" s="67" t="s">
        <v>648</v>
      </c>
      <c r="K2952" s="90"/>
    </row>
    <row r="2953" customFormat="false" ht="12.75" hidden="false" customHeight="false" outlineLevel="0" collapsed="false">
      <c r="A2953" s="1" t="s">
        <v>3200</v>
      </c>
      <c r="C2953" s="27" t="s">
        <v>3209</v>
      </c>
      <c r="D2953" s="27" t="s">
        <v>2881</v>
      </c>
      <c r="E2953" s="28"/>
      <c r="F2953" s="29"/>
      <c r="G2953" s="27"/>
      <c r="H2953" s="30" t="s">
        <v>168</v>
      </c>
      <c r="I2953" s="31" t="n">
        <v>3.79</v>
      </c>
      <c r="J2953" s="30" t="s">
        <v>648</v>
      </c>
    </row>
    <row r="2954" customFormat="false" ht="12.75" hidden="false" customHeight="false" outlineLevel="0" collapsed="false">
      <c r="A2954" s="1" t="s">
        <v>3200</v>
      </c>
      <c r="C2954" s="27" t="s">
        <v>3210</v>
      </c>
      <c r="D2954" s="27" t="s">
        <v>51</v>
      </c>
      <c r="E2954" s="28"/>
      <c r="F2954" s="29"/>
      <c r="G2954" s="27"/>
      <c r="H2954" s="30" t="s">
        <v>168</v>
      </c>
      <c r="I2954" s="31" t="n">
        <v>1</v>
      </c>
      <c r="J2954" s="30" t="s">
        <v>648</v>
      </c>
    </row>
    <row r="2955" customFormat="false" ht="12.75" hidden="false" customHeight="false" outlineLevel="0" collapsed="false">
      <c r="A2955" s="1" t="s">
        <v>3200</v>
      </c>
      <c r="C2955" s="27" t="s">
        <v>3211</v>
      </c>
      <c r="D2955" s="27" t="s">
        <v>583</v>
      </c>
      <c r="E2955" s="28"/>
      <c r="F2955" s="29"/>
      <c r="G2955" s="27"/>
      <c r="H2955" s="30" t="s">
        <v>168</v>
      </c>
      <c r="I2955" s="31" t="n">
        <v>2.29</v>
      </c>
      <c r="J2955" s="30" t="s">
        <v>648</v>
      </c>
    </row>
    <row r="2956" customFormat="false" ht="12.75" hidden="false" customHeight="false" outlineLevel="0" collapsed="false">
      <c r="A2956" s="1" t="s">
        <v>3212</v>
      </c>
      <c r="B2956" s="1" t="s">
        <v>3206</v>
      </c>
      <c r="C2956" s="27" t="s">
        <v>3213</v>
      </c>
      <c r="D2956" s="27" t="s">
        <v>77</v>
      </c>
      <c r="E2956" s="28"/>
      <c r="F2956" s="29"/>
      <c r="G2956" s="27"/>
      <c r="H2956" s="30" t="s">
        <v>61</v>
      </c>
      <c r="I2956" s="31" t="n">
        <v>1.35</v>
      </c>
      <c r="J2956" s="30" t="s">
        <v>648</v>
      </c>
    </row>
    <row r="2957" customFormat="false" ht="12.75" hidden="false" customHeight="false" outlineLevel="0" collapsed="false">
      <c r="A2957" s="1" t="s">
        <v>3212</v>
      </c>
      <c r="B2957" s="1" t="s">
        <v>3206</v>
      </c>
      <c r="C2957" s="27" t="s">
        <v>3214</v>
      </c>
      <c r="D2957" s="27" t="s">
        <v>13</v>
      </c>
      <c r="E2957" s="28"/>
      <c r="F2957" s="29"/>
      <c r="G2957" s="27"/>
      <c r="H2957" s="30" t="s">
        <v>61</v>
      </c>
      <c r="I2957" s="31" t="n">
        <v>1.99</v>
      </c>
      <c r="J2957" s="30" t="s">
        <v>648</v>
      </c>
    </row>
    <row r="2958" customFormat="false" ht="12.75" hidden="false" customHeight="false" outlineLevel="0" collapsed="false">
      <c r="A2958" s="1" t="s">
        <v>3212</v>
      </c>
      <c r="C2958" s="27" t="s">
        <v>3215</v>
      </c>
      <c r="D2958" s="27" t="s">
        <v>22</v>
      </c>
      <c r="E2958" s="28"/>
      <c r="F2958" s="29"/>
      <c r="G2958" s="27"/>
      <c r="H2958" s="30" t="s">
        <v>168</v>
      </c>
      <c r="I2958" s="31" t="n">
        <v>0.5</v>
      </c>
      <c r="J2958" s="30" t="s">
        <v>648</v>
      </c>
    </row>
    <row r="2959" customFormat="false" ht="12.75" hidden="false" customHeight="false" outlineLevel="0" collapsed="false">
      <c r="A2959" s="1" t="s">
        <v>3212</v>
      </c>
      <c r="C2959" s="27" t="s">
        <v>3216</v>
      </c>
      <c r="D2959" s="27" t="s">
        <v>16</v>
      </c>
      <c r="E2959" s="28"/>
      <c r="F2959" s="29"/>
      <c r="G2959" s="27"/>
      <c r="H2959" s="30" t="s">
        <v>168</v>
      </c>
      <c r="I2959" s="31" t="n">
        <v>0.5</v>
      </c>
      <c r="J2959" s="30" t="s">
        <v>648</v>
      </c>
    </row>
    <row r="2960" customFormat="false" ht="12.75" hidden="false" customHeight="false" outlineLevel="0" collapsed="false">
      <c r="A2960" s="1" t="s">
        <v>3217</v>
      </c>
      <c r="C2960" s="27" t="s">
        <v>3218</v>
      </c>
      <c r="D2960" s="27" t="s">
        <v>20</v>
      </c>
      <c r="E2960" s="28"/>
      <c r="F2960" s="29"/>
      <c r="G2960" s="27"/>
      <c r="H2960" s="30" t="s">
        <v>168</v>
      </c>
      <c r="I2960" s="31" t="n">
        <v>1.25</v>
      </c>
      <c r="J2960" s="103" t="n">
        <v>45200</v>
      </c>
    </row>
    <row r="2961" customFormat="false" ht="12.75" hidden="false" customHeight="false" outlineLevel="0" collapsed="false">
      <c r="A2961" s="1" t="s">
        <v>3219</v>
      </c>
      <c r="C2961" s="27" t="s">
        <v>3201</v>
      </c>
      <c r="D2961" s="27" t="s">
        <v>49</v>
      </c>
      <c r="E2961" s="28"/>
      <c r="F2961" s="29"/>
      <c r="G2961" s="27"/>
      <c r="H2961" s="30" t="s">
        <v>61</v>
      </c>
      <c r="I2961" s="31" t="n">
        <v>1.79</v>
      </c>
      <c r="J2961" s="103" t="n">
        <v>45200</v>
      </c>
    </row>
    <row r="2962" customFormat="false" ht="12.75" hidden="false" customHeight="false" outlineLevel="0" collapsed="false">
      <c r="A2962" s="1" t="s">
        <v>3219</v>
      </c>
      <c r="C2962" s="27" t="s">
        <v>3220</v>
      </c>
      <c r="D2962" s="27" t="s">
        <v>77</v>
      </c>
      <c r="E2962" s="28"/>
      <c r="F2962" s="29"/>
      <c r="G2962" s="27"/>
      <c r="H2962" s="30" t="s">
        <v>168</v>
      </c>
      <c r="I2962" s="31" t="n">
        <v>2.99</v>
      </c>
      <c r="J2962" s="103" t="n">
        <v>45200</v>
      </c>
    </row>
    <row r="2963" customFormat="false" ht="12.75" hidden="false" customHeight="false" outlineLevel="0" collapsed="false">
      <c r="A2963" s="1" t="s">
        <v>3219</v>
      </c>
      <c r="C2963" s="27" t="s">
        <v>3221</v>
      </c>
      <c r="D2963" s="27" t="s">
        <v>70</v>
      </c>
      <c r="E2963" s="28"/>
      <c r="F2963" s="29"/>
      <c r="G2963" s="27"/>
      <c r="H2963" s="30" t="s">
        <v>168</v>
      </c>
      <c r="I2963" s="31" t="n">
        <v>1.5</v>
      </c>
      <c r="J2963" s="103" t="n">
        <v>45200</v>
      </c>
    </row>
    <row r="2964" customFormat="false" ht="12.75" hidden="false" customHeight="false" outlineLevel="0" collapsed="false">
      <c r="A2964" s="1" t="s">
        <v>3219</v>
      </c>
      <c r="C2964" s="27" t="s">
        <v>3222</v>
      </c>
      <c r="D2964" s="27" t="s">
        <v>88</v>
      </c>
      <c r="E2964" s="28"/>
      <c r="F2964" s="29"/>
      <c r="G2964" s="27"/>
      <c r="H2964" s="30" t="s">
        <v>168</v>
      </c>
      <c r="I2964" s="31" t="n">
        <v>1.98</v>
      </c>
      <c r="J2964" s="103" t="n">
        <v>45200</v>
      </c>
    </row>
    <row r="2965" customFormat="false" ht="12.75" hidden="false" customHeight="false" outlineLevel="0" collapsed="false">
      <c r="A2965" s="1" t="s">
        <v>3219</v>
      </c>
      <c r="C2965" s="27" t="s">
        <v>3223</v>
      </c>
      <c r="D2965" s="27" t="s">
        <v>3224</v>
      </c>
      <c r="E2965" s="28"/>
      <c r="F2965" s="29"/>
      <c r="G2965" s="27"/>
      <c r="H2965" s="30" t="s">
        <v>168</v>
      </c>
      <c r="I2965" s="31" t="n">
        <v>2</v>
      </c>
      <c r="J2965" s="103" t="n">
        <v>45200</v>
      </c>
    </row>
    <row r="2966" customFormat="false" ht="12.75" hidden="false" customHeight="false" outlineLevel="0" collapsed="false">
      <c r="A2966" s="1" t="s">
        <v>3219</v>
      </c>
      <c r="C2966" s="27" t="s">
        <v>3225</v>
      </c>
      <c r="D2966" s="27" t="s">
        <v>26</v>
      </c>
      <c r="E2966" s="28"/>
      <c r="F2966" s="29"/>
      <c r="G2966" s="27"/>
      <c r="H2966" s="30" t="s">
        <v>168</v>
      </c>
      <c r="I2966" s="31" t="n">
        <v>1.5</v>
      </c>
      <c r="J2966" s="103" t="n">
        <v>45200</v>
      </c>
    </row>
    <row r="2967" customFormat="false" ht="12.75" hidden="false" customHeight="false" outlineLevel="0" collapsed="false">
      <c r="A2967" s="1" t="s">
        <v>3219</v>
      </c>
      <c r="C2967" s="27" t="s">
        <v>3210</v>
      </c>
      <c r="D2967" s="27" t="s">
        <v>51</v>
      </c>
      <c r="E2967" s="28"/>
      <c r="F2967" s="29"/>
      <c r="G2967" s="27"/>
      <c r="H2967" s="30" t="s">
        <v>168</v>
      </c>
      <c r="I2967" s="31" t="n">
        <v>1.5</v>
      </c>
      <c r="J2967" s="103" t="n">
        <v>45200</v>
      </c>
    </row>
    <row r="2968" customFormat="false" ht="12.75" hidden="false" customHeight="false" outlineLevel="0" collapsed="false">
      <c r="A2968" s="1" t="s">
        <v>3226</v>
      </c>
      <c r="C2968" s="27" t="s">
        <v>3227</v>
      </c>
      <c r="D2968" s="27"/>
      <c r="E2968" s="28"/>
      <c r="F2968" s="29"/>
      <c r="G2968" s="27"/>
      <c r="H2968" s="30" t="s">
        <v>61</v>
      </c>
      <c r="I2968" s="31" t="n">
        <v>4.79</v>
      </c>
      <c r="J2968" s="103" t="n">
        <v>45200</v>
      </c>
    </row>
    <row r="2969" customFormat="false" ht="12.75" hidden="false" customHeight="false" outlineLevel="0" collapsed="false">
      <c r="A2969" s="1" t="s">
        <v>3226</v>
      </c>
      <c r="C2969" s="27" t="s">
        <v>3228</v>
      </c>
      <c r="D2969" s="27" t="s">
        <v>507</v>
      </c>
      <c r="E2969" s="28"/>
      <c r="F2969" s="29"/>
      <c r="G2969" s="27"/>
      <c r="H2969" s="30" t="s">
        <v>61</v>
      </c>
      <c r="I2969" s="31" t="n">
        <v>2.29</v>
      </c>
      <c r="J2969" s="103" t="n">
        <v>45200</v>
      </c>
    </row>
    <row r="2970" customFormat="false" ht="12.75" hidden="false" customHeight="false" outlineLevel="0" collapsed="false">
      <c r="A2970" s="1" t="s">
        <v>3226</v>
      </c>
      <c r="C2970" s="27" t="s">
        <v>3229</v>
      </c>
      <c r="D2970" s="27" t="s">
        <v>24</v>
      </c>
      <c r="E2970" s="28"/>
      <c r="F2970" s="29"/>
      <c r="G2970" s="27"/>
      <c r="H2970" s="30" t="s">
        <v>61</v>
      </c>
      <c r="I2970" s="31" t="n">
        <v>1.99</v>
      </c>
      <c r="J2970" s="103" t="n">
        <v>45200</v>
      </c>
    </row>
    <row r="2971" customFormat="false" ht="12.75" hidden="false" customHeight="false" outlineLevel="0" collapsed="false">
      <c r="A2971" s="1" t="s">
        <v>3226</v>
      </c>
      <c r="C2971" s="27" t="s">
        <v>3230</v>
      </c>
      <c r="D2971" s="27" t="s">
        <v>13</v>
      </c>
      <c r="E2971" s="28"/>
      <c r="F2971" s="29"/>
      <c r="G2971" s="27"/>
      <c r="H2971" s="30" t="s">
        <v>168</v>
      </c>
      <c r="I2971" s="31" t="n">
        <v>2.49</v>
      </c>
      <c r="J2971" s="103" t="n">
        <v>45200</v>
      </c>
    </row>
    <row r="2972" customFormat="false" ht="12.75" hidden="false" customHeight="false" outlineLevel="0" collapsed="false">
      <c r="A2972" s="1" t="s">
        <v>3226</v>
      </c>
      <c r="C2972" s="27" t="s">
        <v>3231</v>
      </c>
      <c r="D2972" s="27" t="s">
        <v>13</v>
      </c>
      <c r="E2972" s="28"/>
      <c r="F2972" s="29"/>
      <c r="G2972" s="27"/>
      <c r="H2972" s="30" t="s">
        <v>168</v>
      </c>
      <c r="I2972" s="31" t="n">
        <v>2.39</v>
      </c>
      <c r="J2972" s="103" t="n">
        <v>45200</v>
      </c>
    </row>
    <row r="2973" customFormat="false" ht="12.75" hidden="false" customHeight="false" outlineLevel="0" collapsed="false">
      <c r="I2973" s="3"/>
    </row>
    <row r="2974" customFormat="false" ht="17.35" hidden="false" customHeight="false" outlineLevel="0" collapsed="false">
      <c r="C2974" s="15" t="s">
        <v>3232</v>
      </c>
      <c r="D2974" s="11" t="s">
        <v>1</v>
      </c>
      <c r="I2974" s="3"/>
    </row>
    <row r="2975" customFormat="false" ht="12.75" hidden="false" customHeight="false" outlineLevel="0" collapsed="false">
      <c r="A2975" s="1" t="s">
        <v>3233</v>
      </c>
      <c r="C2975" s="27" t="s">
        <v>3234</v>
      </c>
      <c r="D2975" s="27" t="s">
        <v>507</v>
      </c>
      <c r="E2975" s="28"/>
      <c r="F2975" s="29"/>
      <c r="G2975" s="27"/>
      <c r="H2975" s="30" t="s">
        <v>61</v>
      </c>
      <c r="I2975" s="31" t="n">
        <v>1.59</v>
      </c>
      <c r="J2975" s="103" t="n">
        <v>45200</v>
      </c>
    </row>
    <row r="2976" customFormat="false" ht="12.75" hidden="false" customHeight="false" outlineLevel="0" collapsed="false">
      <c r="A2976" s="1" t="s">
        <v>2669</v>
      </c>
      <c r="C2976" s="27" t="s">
        <v>3235</v>
      </c>
      <c r="D2976" s="27" t="s">
        <v>13</v>
      </c>
      <c r="E2976" s="28"/>
      <c r="F2976" s="29"/>
      <c r="G2976" s="27"/>
      <c r="H2976" s="30" t="s">
        <v>168</v>
      </c>
      <c r="I2976" s="31" t="n">
        <v>0.6</v>
      </c>
      <c r="J2976" s="103" t="n">
        <v>45200</v>
      </c>
    </row>
    <row r="2977" customFormat="false" ht="12.75" hidden="false" customHeight="false" outlineLevel="0" collapsed="false">
      <c r="A2977" s="1" t="s">
        <v>2669</v>
      </c>
      <c r="C2977" s="27" t="s">
        <v>3236</v>
      </c>
      <c r="D2977" s="27" t="s">
        <v>13</v>
      </c>
      <c r="E2977" s="28"/>
      <c r="F2977" s="29"/>
      <c r="G2977" s="27"/>
      <c r="H2977" s="30" t="s">
        <v>168</v>
      </c>
      <c r="I2977" s="31" t="n">
        <v>1.33</v>
      </c>
      <c r="J2977" s="103" t="n">
        <v>45200</v>
      </c>
    </row>
    <row r="2978" customFormat="false" ht="12.75" hidden="false" customHeight="false" outlineLevel="0" collapsed="false">
      <c r="A2978" s="1" t="s">
        <v>2669</v>
      </c>
      <c r="C2978" s="27" t="s">
        <v>3237</v>
      </c>
      <c r="D2978" s="27" t="s">
        <v>13</v>
      </c>
      <c r="E2978" s="28"/>
      <c r="F2978" s="29"/>
      <c r="G2978" s="27"/>
      <c r="H2978" s="30" t="s">
        <v>168</v>
      </c>
      <c r="I2978" s="31" t="n">
        <v>0.6</v>
      </c>
      <c r="J2978" s="103" t="n">
        <v>45200</v>
      </c>
    </row>
    <row r="2979" customFormat="false" ht="12.75" hidden="false" customHeight="false" outlineLevel="0" collapsed="false">
      <c r="A2979" s="1" t="s">
        <v>2669</v>
      </c>
      <c r="C2979" s="27" t="s">
        <v>3238</v>
      </c>
      <c r="D2979" s="27" t="s">
        <v>20</v>
      </c>
      <c r="E2979" s="28"/>
      <c r="F2979" s="29"/>
      <c r="G2979" s="27"/>
      <c r="H2979" s="30" t="s">
        <v>168</v>
      </c>
      <c r="I2979" s="31" t="n">
        <v>0.6</v>
      </c>
      <c r="J2979" s="103" t="n">
        <v>45200</v>
      </c>
    </row>
    <row r="2980" customFormat="false" ht="12.75" hidden="false" customHeight="false" outlineLevel="0" collapsed="false">
      <c r="A2980" s="1" t="s">
        <v>2669</v>
      </c>
      <c r="C2980" s="27" t="s">
        <v>3239</v>
      </c>
      <c r="D2980" s="27" t="s">
        <v>13</v>
      </c>
      <c r="E2980" s="28"/>
      <c r="F2980" s="29"/>
      <c r="G2980" s="27"/>
      <c r="H2980" s="30" t="s">
        <v>168</v>
      </c>
      <c r="I2980" s="31" t="n">
        <v>1.33</v>
      </c>
      <c r="J2980" s="103" t="n">
        <v>45200</v>
      </c>
    </row>
    <row r="2981" customFormat="false" ht="12.75" hidden="false" customHeight="false" outlineLevel="0" collapsed="false">
      <c r="A2981" s="1" t="s">
        <v>2669</v>
      </c>
      <c r="C2981" s="27" t="s">
        <v>3240</v>
      </c>
      <c r="D2981" s="27" t="s">
        <v>51</v>
      </c>
      <c r="E2981" s="28"/>
      <c r="F2981" s="29"/>
      <c r="G2981" s="27"/>
      <c r="H2981" s="30" t="s">
        <v>168</v>
      </c>
      <c r="I2981" s="31" t="n">
        <v>0.6</v>
      </c>
      <c r="J2981" s="103" t="n">
        <v>45200</v>
      </c>
    </row>
    <row r="2982" customFormat="false" ht="12.75" hidden="false" customHeight="false" outlineLevel="0" collapsed="false">
      <c r="I2982" s="3"/>
    </row>
    <row r="2983" customFormat="false" ht="17.35" hidden="false" customHeight="false" outlineLevel="0" collapsed="false">
      <c r="C2983" s="15" t="s">
        <v>3241</v>
      </c>
      <c r="D2983" s="11" t="s">
        <v>1</v>
      </c>
      <c r="I2983" s="3"/>
    </row>
    <row r="2984" customFormat="false" ht="12.75" hidden="false" customHeight="false" outlineLevel="0" collapsed="false">
      <c r="A2984" s="1" t="s">
        <v>3242</v>
      </c>
      <c r="C2984" s="27" t="s">
        <v>3243</v>
      </c>
      <c r="D2984" s="27" t="s">
        <v>13</v>
      </c>
      <c r="E2984" s="28"/>
      <c r="F2984" s="29"/>
      <c r="G2984" s="27"/>
      <c r="H2984" s="30" t="s">
        <v>61</v>
      </c>
      <c r="I2984" s="31" t="n">
        <v>4.79</v>
      </c>
      <c r="J2984" s="103" t="n">
        <v>45200</v>
      </c>
    </row>
    <row r="2985" customFormat="false" ht="12.75" hidden="false" customHeight="false" outlineLevel="0" collapsed="false">
      <c r="A2985" s="1" t="s">
        <v>3242</v>
      </c>
      <c r="C2985" s="27" t="s">
        <v>3244</v>
      </c>
      <c r="D2985" s="27" t="s">
        <v>13</v>
      </c>
      <c r="E2985" s="28"/>
      <c r="F2985" s="29"/>
      <c r="G2985" s="27"/>
      <c r="H2985" s="30" t="s">
        <v>61</v>
      </c>
      <c r="I2985" s="31" t="n">
        <v>13.8</v>
      </c>
      <c r="J2985" s="103" t="n">
        <v>45200</v>
      </c>
    </row>
    <row r="2986" customFormat="false" ht="12.75" hidden="false" customHeight="false" outlineLevel="0" collapsed="false">
      <c r="A2986" s="1" t="s">
        <v>3242</v>
      </c>
      <c r="C2986" s="27" t="s">
        <v>3245</v>
      </c>
      <c r="D2986" s="27" t="s">
        <v>77</v>
      </c>
      <c r="E2986" s="28"/>
      <c r="F2986" s="29"/>
      <c r="G2986" s="27"/>
      <c r="H2986" s="30" t="s">
        <v>168</v>
      </c>
      <c r="I2986" s="31" t="n">
        <v>4.36</v>
      </c>
      <c r="J2986" s="103" t="n">
        <v>45200</v>
      </c>
    </row>
    <row r="2987" customFormat="false" ht="12.75" hidden="false" customHeight="false" outlineLevel="0" collapsed="false">
      <c r="A2987" s="1" t="s">
        <v>3242</v>
      </c>
      <c r="C2987" s="27" t="s">
        <v>3246</v>
      </c>
      <c r="D2987" s="27" t="s">
        <v>2741</v>
      </c>
      <c r="E2987" s="28"/>
      <c r="F2987" s="29"/>
      <c r="G2987" s="27"/>
      <c r="H2987" s="30" t="s">
        <v>168</v>
      </c>
      <c r="I2987" s="31" t="n">
        <v>6.99</v>
      </c>
      <c r="J2987" s="103" t="n">
        <v>45200</v>
      </c>
    </row>
    <row r="2988" customFormat="false" ht="12.75" hidden="false" customHeight="false" outlineLevel="0" collapsed="false">
      <c r="A2988" s="1" t="s">
        <v>3242</v>
      </c>
      <c r="C2988" s="27" t="s">
        <v>3247</v>
      </c>
      <c r="D2988" s="27" t="s">
        <v>13</v>
      </c>
      <c r="E2988" s="28"/>
      <c r="F2988" s="29"/>
      <c r="G2988" s="27"/>
      <c r="H2988" s="30" t="s">
        <v>168</v>
      </c>
      <c r="I2988" s="31" t="n">
        <v>3.3</v>
      </c>
      <c r="J2988" s="103" t="n">
        <v>45200</v>
      </c>
    </row>
    <row r="2989" customFormat="false" ht="12.75" hidden="false" customHeight="false" outlineLevel="0" collapsed="false">
      <c r="A2989" s="1" t="s">
        <v>3248</v>
      </c>
      <c r="C2989" s="27" t="s">
        <v>3249</v>
      </c>
      <c r="D2989" s="27" t="s">
        <v>13</v>
      </c>
      <c r="E2989" s="28"/>
      <c r="F2989" s="29"/>
      <c r="G2989" s="27"/>
      <c r="H2989" s="30" t="s">
        <v>168</v>
      </c>
      <c r="I2989" s="31" t="n">
        <v>5.69</v>
      </c>
      <c r="J2989" s="103" t="n">
        <v>45200</v>
      </c>
    </row>
    <row r="2990" customFormat="false" ht="12.75" hidden="false" customHeight="false" outlineLevel="0" collapsed="false">
      <c r="I2990" s="3"/>
    </row>
    <row r="2991" customFormat="false" ht="17.35" hidden="false" customHeight="false" outlineLevel="0" collapsed="false">
      <c r="C2991" s="15" t="s">
        <v>3250</v>
      </c>
      <c r="D2991" s="11" t="s">
        <v>1</v>
      </c>
      <c r="I2991" s="3"/>
    </row>
    <row r="2992" customFormat="false" ht="12.75" hidden="false" customHeight="false" outlineLevel="0" collapsed="false">
      <c r="A2992" s="1" t="s">
        <v>3251</v>
      </c>
      <c r="C2992" s="27" t="s">
        <v>3252</v>
      </c>
      <c r="D2992" s="27" t="s">
        <v>16</v>
      </c>
      <c r="E2992" s="28"/>
      <c r="F2992" s="29"/>
      <c r="G2992" s="27"/>
      <c r="H2992" s="30" t="s">
        <v>61</v>
      </c>
      <c r="I2992" s="31" t="n">
        <v>1.66</v>
      </c>
      <c r="J2992" s="103" t="n">
        <v>45200</v>
      </c>
    </row>
    <row r="2993" customFormat="false" ht="12.75" hidden="false" customHeight="false" outlineLevel="0" collapsed="false">
      <c r="A2993" s="1" t="s">
        <v>3251</v>
      </c>
      <c r="C2993" s="27" t="s">
        <v>3253</v>
      </c>
      <c r="D2993" s="27" t="s">
        <v>79</v>
      </c>
      <c r="E2993" s="28"/>
      <c r="F2993" s="29"/>
      <c r="G2993" s="27"/>
      <c r="H2993" s="30" t="s">
        <v>61</v>
      </c>
      <c r="I2993" s="31" t="n">
        <v>2.1</v>
      </c>
      <c r="J2993" s="103" t="n">
        <v>45200</v>
      </c>
    </row>
    <row r="2994" customFormat="false" ht="12.75" hidden="false" customHeight="false" outlineLevel="0" collapsed="false">
      <c r="A2994" s="1" t="s">
        <v>3251</v>
      </c>
      <c r="C2994" s="27" t="s">
        <v>3254</v>
      </c>
      <c r="D2994" s="27" t="s">
        <v>13</v>
      </c>
      <c r="E2994" s="28"/>
      <c r="F2994" s="29"/>
      <c r="G2994" s="27"/>
      <c r="H2994" s="30" t="s">
        <v>61</v>
      </c>
      <c r="I2994" s="31" t="n">
        <v>2.92</v>
      </c>
      <c r="J2994" s="103" t="n">
        <v>45200</v>
      </c>
    </row>
    <row r="2995" customFormat="false" ht="12.75" hidden="false" customHeight="false" outlineLevel="0" collapsed="false">
      <c r="A2995" s="1" t="s">
        <v>3251</v>
      </c>
      <c r="C2995" s="27" t="s">
        <v>3255</v>
      </c>
      <c r="D2995" s="27" t="s">
        <v>20</v>
      </c>
      <c r="E2995" s="28"/>
      <c r="F2995" s="29"/>
      <c r="G2995" s="27"/>
      <c r="H2995" s="30" t="s">
        <v>61</v>
      </c>
      <c r="I2995" s="31" t="n">
        <v>1.29</v>
      </c>
      <c r="J2995" s="103" t="n">
        <v>45200</v>
      </c>
    </row>
    <row r="2996" customFormat="false" ht="12.75" hidden="false" customHeight="false" outlineLevel="0" collapsed="false">
      <c r="A2996" s="1" t="s">
        <v>3251</v>
      </c>
      <c r="C2996" s="27" t="s">
        <v>3256</v>
      </c>
      <c r="D2996" s="27" t="s">
        <v>24</v>
      </c>
      <c r="E2996" s="28"/>
      <c r="F2996" s="29"/>
      <c r="G2996" s="27"/>
      <c r="H2996" s="30" t="s">
        <v>61</v>
      </c>
      <c r="I2996" s="31" t="n">
        <v>1.49</v>
      </c>
      <c r="J2996" s="103" t="n">
        <v>45200</v>
      </c>
    </row>
    <row r="2997" customFormat="false" ht="12.75" hidden="false" customHeight="false" outlineLevel="0" collapsed="false">
      <c r="A2997" s="1" t="s">
        <v>3251</v>
      </c>
      <c r="C2997" s="27" t="s">
        <v>3257</v>
      </c>
      <c r="D2997" s="27" t="s">
        <v>13</v>
      </c>
      <c r="E2997" s="28"/>
      <c r="F2997" s="29"/>
      <c r="G2997" s="27"/>
      <c r="H2997" s="30" t="s">
        <v>168</v>
      </c>
      <c r="I2997" s="31" t="n">
        <v>2.7</v>
      </c>
      <c r="J2997" s="103" t="n">
        <v>45200</v>
      </c>
    </row>
    <row r="2998" customFormat="false" ht="12.75" hidden="false" customHeight="false" outlineLevel="0" collapsed="false">
      <c r="A2998" s="1" t="s">
        <v>3258</v>
      </c>
      <c r="C2998" s="27" t="s">
        <v>3259</v>
      </c>
      <c r="D2998" s="27" t="s">
        <v>51</v>
      </c>
      <c r="E2998" s="28"/>
      <c r="F2998" s="29"/>
      <c r="G2998" s="27"/>
      <c r="H2998" s="30" t="s">
        <v>61</v>
      </c>
      <c r="I2998" s="31" t="n">
        <v>0.99</v>
      </c>
      <c r="J2998" s="103" t="n">
        <v>45200</v>
      </c>
    </row>
    <row r="2999" customFormat="false" ht="12.75" hidden="false" customHeight="false" outlineLevel="0" collapsed="false">
      <c r="A2999" s="1" t="s">
        <v>3258</v>
      </c>
      <c r="C2999" s="27" t="s">
        <v>3260</v>
      </c>
      <c r="D2999" s="27" t="s">
        <v>13</v>
      </c>
      <c r="E2999" s="28"/>
      <c r="F2999" s="29"/>
      <c r="G2999" s="27"/>
      <c r="H2999" s="30" t="s">
        <v>61</v>
      </c>
      <c r="I2999" s="31" t="n">
        <v>2.6</v>
      </c>
      <c r="J2999" s="103" t="n">
        <v>45200</v>
      </c>
    </row>
    <row r="3000" customFormat="false" ht="12.75" hidden="false" customHeight="false" outlineLevel="0" collapsed="false">
      <c r="A3000" s="1" t="s">
        <v>3258</v>
      </c>
      <c r="C3000" s="27" t="s">
        <v>3261</v>
      </c>
      <c r="D3000" s="27" t="s">
        <v>13</v>
      </c>
      <c r="E3000" s="28"/>
      <c r="F3000" s="29"/>
      <c r="G3000" s="27"/>
      <c r="H3000" s="30" t="s">
        <v>61</v>
      </c>
      <c r="I3000" s="31" t="n">
        <v>2.73</v>
      </c>
      <c r="J3000" s="103" t="n">
        <v>45200</v>
      </c>
    </row>
    <row r="3002" customFormat="false" ht="17.35" hidden="false" customHeight="false" outlineLevel="0" collapsed="false">
      <c r="C3002" s="15" t="s">
        <v>3262</v>
      </c>
      <c r="D3002" s="11" t="s">
        <v>1</v>
      </c>
      <c r="I3002" s="3"/>
      <c r="BM3002" s="0"/>
      <c r="BN3002" s="0"/>
      <c r="BO3002" s="0"/>
      <c r="BP3002" s="0"/>
      <c r="BQ3002" s="0"/>
      <c r="BR3002" s="0"/>
      <c r="BS3002" s="0"/>
      <c r="BT3002" s="0"/>
      <c r="BU3002" s="0"/>
      <c r="BV3002" s="0"/>
      <c r="BW3002" s="0"/>
      <c r="BX3002" s="0"/>
      <c r="BY3002" s="0"/>
      <c r="BZ3002" s="0"/>
      <c r="CA3002" s="0"/>
      <c r="CB3002" s="0"/>
      <c r="CC3002" s="0"/>
      <c r="CD3002" s="0"/>
      <c r="CE3002" s="0"/>
      <c r="CF3002" s="0"/>
      <c r="CG3002" s="0"/>
      <c r="CH3002" s="0"/>
      <c r="CI3002" s="0"/>
      <c r="CJ3002" s="0"/>
      <c r="CK3002" s="0"/>
      <c r="CL3002" s="0"/>
      <c r="CM3002" s="0"/>
      <c r="CN3002" s="0"/>
      <c r="CO3002" s="0"/>
      <c r="CP3002" s="0"/>
      <c r="CQ3002" s="0"/>
      <c r="CR3002" s="0"/>
      <c r="CS3002" s="0"/>
      <c r="CT3002" s="0"/>
      <c r="CU3002" s="0"/>
      <c r="CV3002" s="0"/>
      <c r="CW3002" s="0"/>
      <c r="CX3002" s="0"/>
      <c r="CY3002" s="0"/>
      <c r="CZ3002" s="0"/>
      <c r="DA3002" s="0"/>
      <c r="DB3002" s="0"/>
      <c r="DC3002" s="0"/>
      <c r="DD3002" s="0"/>
      <c r="DE3002" s="0"/>
      <c r="DF3002" s="0"/>
      <c r="DG3002" s="0"/>
      <c r="DH3002" s="0"/>
      <c r="DI3002" s="0"/>
      <c r="DJ3002" s="0"/>
      <c r="DK3002" s="0"/>
      <c r="DL3002" s="0"/>
      <c r="DM3002" s="0"/>
      <c r="DN3002" s="0"/>
      <c r="DO3002" s="0"/>
      <c r="DP3002" s="0"/>
      <c r="DQ3002" s="0"/>
      <c r="DR3002" s="0"/>
      <c r="DS3002" s="0"/>
      <c r="DT3002" s="0"/>
      <c r="DU3002" s="0"/>
      <c r="DV3002" s="0"/>
      <c r="DW3002" s="0"/>
      <c r="DX3002" s="0"/>
      <c r="DY3002" s="0"/>
      <c r="DZ3002" s="0"/>
      <c r="EA3002" s="0"/>
      <c r="EB3002" s="0"/>
      <c r="EC3002" s="0"/>
      <c r="ED3002" s="0"/>
      <c r="EE3002" s="0"/>
      <c r="EF3002" s="0"/>
      <c r="EG3002" s="0"/>
      <c r="EH3002" s="0"/>
      <c r="EI3002" s="0"/>
      <c r="EJ3002" s="0"/>
      <c r="EK3002" s="0"/>
      <c r="EL3002" s="0"/>
      <c r="EM3002" s="0"/>
      <c r="EN3002" s="0"/>
      <c r="EO3002" s="0"/>
      <c r="EP3002" s="0"/>
      <c r="EQ3002" s="0"/>
      <c r="ER3002" s="0"/>
      <c r="ES3002" s="0"/>
      <c r="ET3002" s="0"/>
      <c r="EU3002" s="0"/>
      <c r="EV3002" s="0"/>
      <c r="EW3002" s="0"/>
      <c r="EX3002" s="0"/>
      <c r="EY3002" s="0"/>
      <c r="EZ3002" s="0"/>
      <c r="FA3002" s="0"/>
      <c r="FB3002" s="0"/>
      <c r="FC3002" s="0"/>
      <c r="FD3002" s="0"/>
      <c r="FE3002" s="0"/>
      <c r="FF3002" s="0"/>
      <c r="FG3002" s="0"/>
      <c r="FH3002" s="0"/>
      <c r="FI3002" s="0"/>
      <c r="FJ3002" s="0"/>
      <c r="FK3002" s="0"/>
      <c r="FL3002" s="0"/>
      <c r="FM3002" s="0"/>
      <c r="FN3002" s="0"/>
      <c r="FO3002" s="0"/>
      <c r="FP3002" s="0"/>
      <c r="FQ3002" s="0"/>
      <c r="FR3002" s="0"/>
      <c r="FS3002" s="0"/>
      <c r="FT3002" s="0"/>
      <c r="FU3002" s="0"/>
      <c r="FV3002" s="0"/>
      <c r="FW3002" s="0"/>
      <c r="FX3002" s="0"/>
      <c r="FY3002" s="0"/>
      <c r="FZ3002" s="0"/>
      <c r="GA3002" s="0"/>
      <c r="GB3002" s="0"/>
      <c r="GC3002" s="0"/>
      <c r="GD3002" s="0"/>
      <c r="GE3002" s="0"/>
      <c r="GF3002" s="0"/>
      <c r="GG3002" s="0"/>
      <c r="GH3002" s="0"/>
      <c r="GI3002" s="0"/>
      <c r="GJ3002" s="0"/>
      <c r="GK3002" s="0"/>
      <c r="GL3002" s="0"/>
      <c r="GM3002" s="0"/>
      <c r="GN3002" s="0"/>
      <c r="GO3002" s="0"/>
      <c r="GP3002" s="0"/>
      <c r="GQ3002" s="0"/>
      <c r="GR3002" s="0"/>
      <c r="GS3002" s="0"/>
      <c r="GT3002" s="0"/>
      <c r="GU3002" s="0"/>
      <c r="GV3002" s="0"/>
      <c r="GW3002" s="0"/>
      <c r="GX3002" s="0"/>
      <c r="GY3002" s="0"/>
      <c r="GZ3002" s="0"/>
      <c r="HA3002" s="0"/>
      <c r="HB3002" s="0"/>
      <c r="HC3002" s="0"/>
      <c r="HD3002" s="0"/>
      <c r="HE3002" s="0"/>
      <c r="HF3002" s="0"/>
      <c r="HG3002" s="0"/>
      <c r="HH3002" s="0"/>
      <c r="HI3002" s="0"/>
      <c r="HJ3002" s="0"/>
      <c r="HK3002" s="0"/>
      <c r="HL3002" s="0"/>
      <c r="HM3002" s="0"/>
      <c r="HN3002" s="0"/>
      <c r="HO3002" s="0"/>
      <c r="HP3002" s="0"/>
      <c r="HQ3002" s="0"/>
      <c r="HR3002" s="0"/>
      <c r="HS3002" s="0"/>
      <c r="HT3002" s="0"/>
      <c r="HU3002" s="0"/>
      <c r="HV3002" s="0"/>
      <c r="HW3002" s="0"/>
      <c r="HX3002" s="0"/>
      <c r="HY3002" s="0"/>
      <c r="HZ3002" s="0"/>
      <c r="IA3002" s="0"/>
      <c r="IB3002" s="0"/>
      <c r="IC3002" s="0"/>
      <c r="ID3002" s="0"/>
      <c r="IE3002" s="0"/>
      <c r="IF3002" s="0"/>
      <c r="IG3002" s="0"/>
      <c r="IH3002" s="0"/>
      <c r="II3002" s="0"/>
      <c r="IJ3002" s="0"/>
      <c r="IK3002" s="0"/>
      <c r="IL3002" s="0"/>
      <c r="IM3002" s="0"/>
      <c r="IN3002" s="0"/>
      <c r="IO3002" s="0"/>
      <c r="IP3002" s="0"/>
      <c r="IQ3002" s="0"/>
      <c r="IR3002" s="0"/>
      <c r="IS3002" s="0"/>
      <c r="IT3002" s="0"/>
      <c r="IU3002" s="0"/>
      <c r="IV3002" s="0"/>
      <c r="IW3002" s="0"/>
      <c r="IX3002" s="0"/>
      <c r="IY3002" s="0"/>
      <c r="IZ3002" s="0"/>
      <c r="JA3002" s="0"/>
      <c r="JB3002" s="0"/>
      <c r="JC3002" s="0"/>
      <c r="JD3002" s="0"/>
      <c r="JE3002" s="0"/>
      <c r="JF3002" s="0"/>
      <c r="JG3002" s="0"/>
      <c r="JH3002" s="0"/>
      <c r="JI3002" s="0"/>
      <c r="JJ3002" s="0"/>
      <c r="JK3002" s="0"/>
      <c r="JL3002" s="0"/>
      <c r="JM3002" s="0"/>
      <c r="JN3002" s="0"/>
      <c r="JO3002" s="0"/>
      <c r="JP3002" s="0"/>
      <c r="JQ3002" s="0"/>
      <c r="JR3002" s="0"/>
      <c r="JS3002" s="0"/>
      <c r="JT3002" s="0"/>
      <c r="JU3002" s="0"/>
      <c r="JV3002" s="0"/>
      <c r="JW3002" s="0"/>
      <c r="JX3002" s="0"/>
      <c r="JY3002" s="0"/>
      <c r="JZ3002" s="0"/>
      <c r="KA3002" s="0"/>
      <c r="KB3002" s="0"/>
      <c r="KC3002" s="0"/>
      <c r="KD3002" s="0"/>
      <c r="KE3002" s="0"/>
      <c r="KF3002" s="0"/>
      <c r="KG3002" s="0"/>
      <c r="KH3002" s="0"/>
      <c r="KI3002" s="0"/>
      <c r="KJ3002" s="0"/>
      <c r="KK3002" s="0"/>
      <c r="KL3002" s="0"/>
      <c r="KM3002" s="0"/>
      <c r="KN3002" s="0"/>
      <c r="KO3002" s="0"/>
      <c r="KP3002" s="0"/>
      <c r="KQ3002" s="0"/>
      <c r="KR3002" s="0"/>
      <c r="KS3002" s="0"/>
      <c r="KT3002" s="0"/>
      <c r="KU3002" s="0"/>
      <c r="KV3002" s="0"/>
      <c r="KW3002" s="0"/>
      <c r="KX3002" s="0"/>
      <c r="KY3002" s="0"/>
      <c r="KZ3002" s="0"/>
      <c r="LA3002" s="0"/>
      <c r="LB3002" s="0"/>
      <c r="LC3002" s="0"/>
      <c r="LD3002" s="0"/>
      <c r="LE3002" s="0"/>
      <c r="LF3002" s="0"/>
      <c r="LG3002" s="0"/>
      <c r="LH3002" s="0"/>
      <c r="LI3002" s="0"/>
      <c r="LJ3002" s="0"/>
      <c r="LK3002" s="0"/>
      <c r="LL3002" s="0"/>
      <c r="LM3002" s="0"/>
      <c r="LN3002" s="0"/>
      <c r="LO3002" s="0"/>
      <c r="LP3002" s="0"/>
      <c r="LQ3002" s="0"/>
      <c r="LR3002" s="0"/>
      <c r="LS3002" s="0"/>
      <c r="LT3002" s="0"/>
      <c r="LU3002" s="0"/>
      <c r="LV3002" s="0"/>
      <c r="LW3002" s="0"/>
      <c r="LX3002" s="0"/>
      <c r="LY3002" s="0"/>
      <c r="LZ3002" s="0"/>
      <c r="MA3002" s="0"/>
      <c r="MB3002" s="0"/>
      <c r="MC3002" s="0"/>
      <c r="MD3002" s="0"/>
      <c r="ME3002" s="0"/>
      <c r="MF3002" s="0"/>
      <c r="MG3002" s="0"/>
      <c r="MH3002" s="0"/>
      <c r="MI3002" s="0"/>
      <c r="MJ3002" s="0"/>
      <c r="MK3002" s="0"/>
      <c r="ML3002" s="0"/>
      <c r="MM3002" s="0"/>
      <c r="MN3002" s="0"/>
      <c r="MO3002" s="0"/>
      <c r="MP3002" s="0"/>
      <c r="MQ3002" s="0"/>
      <c r="MR3002" s="0"/>
      <c r="MS3002" s="0"/>
      <c r="MT3002" s="0"/>
      <c r="MU3002" s="0"/>
      <c r="MV3002" s="0"/>
      <c r="MW3002" s="0"/>
      <c r="MX3002" s="0"/>
      <c r="MY3002" s="0"/>
      <c r="MZ3002" s="0"/>
      <c r="NA3002" s="0"/>
      <c r="NB3002" s="0"/>
      <c r="NC3002" s="0"/>
      <c r="ND3002" s="0"/>
      <c r="NE3002" s="0"/>
      <c r="NF3002" s="0"/>
      <c r="NG3002" s="0"/>
      <c r="NH3002" s="0"/>
      <c r="NI3002" s="0"/>
      <c r="NJ3002" s="0"/>
      <c r="NK3002" s="0"/>
      <c r="NL3002" s="0"/>
      <c r="NM3002" s="0"/>
      <c r="NN3002" s="0"/>
      <c r="NO3002" s="0"/>
      <c r="NP3002" s="0"/>
      <c r="NQ3002" s="0"/>
      <c r="NR3002" s="0"/>
      <c r="NS3002" s="0"/>
      <c r="NT3002" s="0"/>
      <c r="NU3002" s="0"/>
      <c r="NV3002" s="0"/>
      <c r="NW3002" s="0"/>
      <c r="NX3002" s="0"/>
      <c r="NY3002" s="0"/>
      <c r="NZ3002" s="0"/>
      <c r="OA3002" s="0"/>
      <c r="OB3002" s="0"/>
      <c r="OC3002" s="0"/>
      <c r="OD3002" s="0"/>
      <c r="OE3002" s="0"/>
      <c r="OF3002" s="0"/>
      <c r="OG3002" s="0"/>
      <c r="OH3002" s="0"/>
      <c r="OI3002" s="0"/>
      <c r="OJ3002" s="0"/>
      <c r="OK3002" s="0"/>
      <c r="OL3002" s="0"/>
      <c r="OM3002" s="0"/>
      <c r="ON3002" s="0"/>
      <c r="OO3002" s="0"/>
      <c r="OP3002" s="0"/>
      <c r="OQ3002" s="0"/>
      <c r="OR3002" s="0"/>
      <c r="OS3002" s="0"/>
      <c r="OT3002" s="0"/>
      <c r="OU3002" s="0"/>
      <c r="OV3002" s="0"/>
      <c r="OW3002" s="0"/>
      <c r="OX3002" s="0"/>
      <c r="OY3002" s="0"/>
      <c r="OZ3002" s="0"/>
      <c r="PA3002" s="0"/>
      <c r="PB3002" s="0"/>
      <c r="PC3002" s="0"/>
      <c r="PD3002" s="0"/>
      <c r="PE3002" s="0"/>
      <c r="PF3002" s="0"/>
      <c r="PG3002" s="0"/>
      <c r="PH3002" s="0"/>
      <c r="PI3002" s="0"/>
      <c r="PJ3002" s="0"/>
      <c r="PK3002" s="0"/>
      <c r="PL3002" s="0"/>
      <c r="PM3002" s="0"/>
      <c r="PN3002" s="0"/>
      <c r="PO3002" s="0"/>
      <c r="PP3002" s="0"/>
      <c r="PQ3002" s="0"/>
      <c r="PR3002" s="0"/>
      <c r="PS3002" s="0"/>
      <c r="PT3002" s="0"/>
      <c r="PU3002" s="0"/>
      <c r="PV3002" s="0"/>
      <c r="PW3002" s="0"/>
      <c r="PX3002" s="0"/>
      <c r="PY3002" s="0"/>
      <c r="PZ3002" s="0"/>
      <c r="QA3002" s="0"/>
      <c r="QB3002" s="0"/>
      <c r="QC3002" s="0"/>
      <c r="QD3002" s="0"/>
      <c r="QE3002" s="0"/>
      <c r="QF3002" s="0"/>
      <c r="QG3002" s="0"/>
      <c r="QH3002" s="0"/>
      <c r="QI3002" s="0"/>
      <c r="QJ3002" s="0"/>
      <c r="QK3002" s="0"/>
      <c r="QL3002" s="0"/>
      <c r="QM3002" s="0"/>
      <c r="QN3002" s="0"/>
      <c r="QO3002" s="0"/>
      <c r="QP3002" s="0"/>
      <c r="QQ3002" s="0"/>
      <c r="QR3002" s="0"/>
      <c r="QS3002" s="0"/>
      <c r="QT3002" s="0"/>
      <c r="QU3002" s="0"/>
      <c r="QV3002" s="0"/>
      <c r="QW3002" s="0"/>
      <c r="QX3002" s="0"/>
      <c r="QY3002" s="0"/>
      <c r="QZ3002" s="0"/>
      <c r="RA3002" s="0"/>
      <c r="RB3002" s="0"/>
      <c r="RC3002" s="0"/>
      <c r="RD3002" s="0"/>
      <c r="RE3002" s="0"/>
      <c r="RF3002" s="0"/>
      <c r="RG3002" s="0"/>
      <c r="RH3002" s="0"/>
      <c r="RI3002" s="0"/>
      <c r="RJ3002" s="0"/>
      <c r="RK3002" s="0"/>
      <c r="RL3002" s="0"/>
      <c r="RM3002" s="0"/>
      <c r="RN3002" s="0"/>
      <c r="RO3002" s="0"/>
      <c r="RP3002" s="0"/>
      <c r="RQ3002" s="0"/>
      <c r="RR3002" s="0"/>
      <c r="RS3002" s="0"/>
      <c r="RT3002" s="0"/>
      <c r="RU3002" s="0"/>
      <c r="RV3002" s="0"/>
      <c r="RW3002" s="0"/>
      <c r="RX3002" s="0"/>
      <c r="RY3002" s="0"/>
      <c r="RZ3002" s="0"/>
      <c r="SA3002" s="0"/>
      <c r="SB3002" s="0"/>
      <c r="SC3002" s="0"/>
      <c r="SD3002" s="0"/>
      <c r="SE3002" s="0"/>
      <c r="SF3002" s="0"/>
      <c r="SG3002" s="0"/>
      <c r="SH3002" s="0"/>
      <c r="SI3002" s="0"/>
      <c r="SJ3002" s="0"/>
      <c r="SK3002" s="0"/>
      <c r="SL3002" s="0"/>
      <c r="SM3002" s="0"/>
      <c r="SN3002" s="0"/>
      <c r="SO3002" s="0"/>
      <c r="SP3002" s="0"/>
      <c r="SQ3002" s="0"/>
      <c r="SR3002" s="0"/>
      <c r="SS3002" s="0"/>
      <c r="ST3002" s="0"/>
      <c r="SU3002" s="0"/>
      <c r="SV3002" s="0"/>
      <c r="SW3002" s="0"/>
      <c r="SX3002" s="0"/>
      <c r="SY3002" s="0"/>
      <c r="SZ3002" s="0"/>
      <c r="TA3002" s="0"/>
      <c r="TB3002" s="0"/>
      <c r="TC3002" s="0"/>
      <c r="TD3002" s="0"/>
      <c r="TE3002" s="0"/>
      <c r="TF3002" s="0"/>
      <c r="TG3002" s="0"/>
      <c r="TH3002" s="0"/>
      <c r="TI3002" s="0"/>
      <c r="TJ3002" s="0"/>
      <c r="TK3002" s="0"/>
      <c r="TL3002" s="0"/>
      <c r="TM3002" s="0"/>
      <c r="TN3002" s="0"/>
      <c r="TO3002" s="0"/>
      <c r="TP3002" s="0"/>
      <c r="TQ3002" s="0"/>
      <c r="TR3002" s="0"/>
      <c r="TS3002" s="0"/>
      <c r="TT3002" s="0"/>
      <c r="TU3002" s="0"/>
      <c r="TV3002" s="0"/>
      <c r="TW3002" s="0"/>
      <c r="TX3002" s="0"/>
      <c r="TY3002" s="0"/>
      <c r="TZ3002" s="0"/>
      <c r="UA3002" s="0"/>
      <c r="UB3002" s="0"/>
      <c r="UC3002" s="0"/>
      <c r="UD3002" s="0"/>
      <c r="UE3002" s="0"/>
      <c r="UF3002" s="0"/>
      <c r="UG3002" s="0"/>
      <c r="UH3002" s="0"/>
      <c r="UI3002" s="0"/>
      <c r="UJ3002" s="0"/>
      <c r="UK3002" s="0"/>
      <c r="UL3002" s="0"/>
      <c r="UM3002" s="0"/>
      <c r="UN3002" s="0"/>
      <c r="UO3002" s="0"/>
      <c r="UP3002" s="0"/>
      <c r="UQ3002" s="0"/>
      <c r="UR3002" s="0"/>
      <c r="US3002" s="0"/>
      <c r="UT3002" s="0"/>
      <c r="UU3002" s="0"/>
      <c r="UV3002" s="0"/>
      <c r="UW3002" s="0"/>
      <c r="UX3002" s="0"/>
      <c r="UY3002" s="0"/>
      <c r="UZ3002" s="0"/>
      <c r="VA3002" s="0"/>
      <c r="VB3002" s="0"/>
      <c r="VC3002" s="0"/>
      <c r="VD3002" s="0"/>
      <c r="VE3002" s="0"/>
      <c r="VF3002" s="0"/>
      <c r="VG3002" s="0"/>
      <c r="VH3002" s="0"/>
      <c r="VI3002" s="0"/>
      <c r="VJ3002" s="0"/>
      <c r="VK3002" s="0"/>
      <c r="VL3002" s="0"/>
      <c r="VM3002" s="0"/>
      <c r="VN3002" s="0"/>
      <c r="VO3002" s="0"/>
      <c r="VP3002" s="0"/>
      <c r="VQ3002" s="0"/>
      <c r="VR3002" s="0"/>
      <c r="VS3002" s="0"/>
      <c r="VT3002" s="0"/>
      <c r="VU3002" s="0"/>
      <c r="VV3002" s="0"/>
      <c r="VW3002" s="0"/>
      <c r="VX3002" s="0"/>
      <c r="VY3002" s="0"/>
      <c r="VZ3002" s="0"/>
      <c r="WA3002" s="0"/>
      <c r="WB3002" s="0"/>
      <c r="WC3002" s="0"/>
      <c r="WD3002" s="0"/>
      <c r="WE3002" s="0"/>
      <c r="WF3002" s="0"/>
      <c r="WG3002" s="0"/>
      <c r="WH3002" s="0"/>
      <c r="WI3002" s="0"/>
      <c r="WJ3002" s="0"/>
      <c r="WK3002" s="0"/>
      <c r="WL3002" s="0"/>
      <c r="WM3002" s="0"/>
      <c r="WN3002" s="0"/>
      <c r="WO3002" s="0"/>
      <c r="WP3002" s="0"/>
      <c r="WQ3002" s="0"/>
      <c r="WR3002" s="0"/>
      <c r="WS3002" s="0"/>
      <c r="WT3002" s="0"/>
      <c r="WU3002" s="0"/>
      <c r="WV3002" s="0"/>
      <c r="WW3002" s="0"/>
      <c r="WX3002" s="0"/>
      <c r="WY3002" s="0"/>
      <c r="WZ3002" s="0"/>
      <c r="XA3002" s="0"/>
      <c r="XB3002" s="0"/>
      <c r="XC3002" s="0"/>
      <c r="XD3002" s="0"/>
      <c r="XE3002" s="0"/>
      <c r="XF3002" s="0"/>
      <c r="XG3002" s="0"/>
      <c r="XH3002" s="0"/>
      <c r="XI3002" s="0"/>
      <c r="XJ3002" s="0"/>
      <c r="XK3002" s="0"/>
      <c r="XL3002" s="0"/>
      <c r="XM3002" s="0"/>
      <c r="XN3002" s="0"/>
      <c r="XO3002" s="0"/>
      <c r="XP3002" s="0"/>
      <c r="XQ3002" s="0"/>
      <c r="XR3002" s="0"/>
      <c r="XS3002" s="0"/>
      <c r="XT3002" s="0"/>
      <c r="XU3002" s="0"/>
      <c r="XV3002" s="0"/>
      <c r="XW3002" s="0"/>
      <c r="XX3002" s="0"/>
      <c r="XY3002" s="0"/>
      <c r="XZ3002" s="0"/>
      <c r="YA3002" s="0"/>
      <c r="YB3002" s="0"/>
      <c r="YC3002" s="0"/>
      <c r="YD3002" s="0"/>
      <c r="YE3002" s="0"/>
      <c r="YF3002" s="0"/>
      <c r="YG3002" s="0"/>
      <c r="YH3002" s="0"/>
      <c r="YI3002" s="0"/>
      <c r="YJ3002" s="0"/>
      <c r="YK3002" s="0"/>
      <c r="YL3002" s="0"/>
      <c r="YM3002" s="0"/>
      <c r="YN3002" s="0"/>
      <c r="YO3002" s="0"/>
      <c r="YP3002" s="0"/>
      <c r="YQ3002" s="0"/>
      <c r="YR3002" s="0"/>
      <c r="YS3002" s="0"/>
      <c r="YT3002" s="0"/>
      <c r="YU3002" s="0"/>
      <c r="YV3002" s="0"/>
      <c r="YW3002" s="0"/>
      <c r="YX3002" s="0"/>
      <c r="YY3002" s="0"/>
      <c r="YZ3002" s="0"/>
      <c r="ZA3002" s="0"/>
      <c r="ZB3002" s="0"/>
      <c r="ZC3002" s="0"/>
      <c r="ZD3002" s="0"/>
      <c r="ZE3002" s="0"/>
      <c r="ZF3002" s="0"/>
      <c r="ZG3002" s="0"/>
      <c r="ZH3002" s="0"/>
      <c r="ZI3002" s="0"/>
      <c r="ZJ3002" s="0"/>
      <c r="ZK3002" s="0"/>
      <c r="ZL3002" s="0"/>
      <c r="ZM3002" s="0"/>
      <c r="ZN3002" s="0"/>
      <c r="ZO3002" s="0"/>
      <c r="ZP3002" s="0"/>
      <c r="ZQ3002" s="0"/>
      <c r="ZR3002" s="0"/>
      <c r="ZS3002" s="0"/>
      <c r="ZT3002" s="0"/>
      <c r="ZU3002" s="0"/>
      <c r="ZV3002" s="0"/>
      <c r="ZW3002" s="0"/>
      <c r="ZX3002" s="0"/>
      <c r="ZY3002" s="0"/>
      <c r="ZZ3002" s="0"/>
      <c r="AAA3002" s="0"/>
      <c r="AAB3002" s="0"/>
      <c r="AAC3002" s="0"/>
      <c r="AAD3002" s="0"/>
      <c r="AAE3002" s="0"/>
      <c r="AAF3002" s="0"/>
      <c r="AAG3002" s="0"/>
      <c r="AAH3002" s="0"/>
      <c r="AAI3002" s="0"/>
      <c r="AAJ3002" s="0"/>
      <c r="AAK3002" s="0"/>
      <c r="AAL3002" s="0"/>
      <c r="AAM3002" s="0"/>
      <c r="AAN3002" s="0"/>
      <c r="AAO3002" s="0"/>
      <c r="AAP3002" s="0"/>
      <c r="AAQ3002" s="0"/>
      <c r="AAR3002" s="0"/>
      <c r="AAS3002" s="0"/>
      <c r="AAT3002" s="0"/>
      <c r="AAU3002" s="0"/>
      <c r="AAV3002" s="0"/>
      <c r="AAW3002" s="0"/>
      <c r="AAX3002" s="0"/>
      <c r="AAY3002" s="0"/>
      <c r="AAZ3002" s="0"/>
      <c r="ABA3002" s="0"/>
      <c r="ABB3002" s="0"/>
      <c r="ABC3002" s="0"/>
      <c r="ABD3002" s="0"/>
      <c r="ABE3002" s="0"/>
      <c r="ABF3002" s="0"/>
      <c r="ABG3002" s="0"/>
      <c r="ABH3002" s="0"/>
      <c r="ABI3002" s="0"/>
      <c r="ABJ3002" s="0"/>
      <c r="ABK3002" s="0"/>
      <c r="ABL3002" s="0"/>
      <c r="ABM3002" s="0"/>
      <c r="ABN3002" s="0"/>
      <c r="ABO3002" s="0"/>
      <c r="ABP3002" s="0"/>
      <c r="ABQ3002" s="0"/>
      <c r="ABR3002" s="0"/>
      <c r="ABS3002" s="0"/>
      <c r="ABT3002" s="0"/>
      <c r="ABU3002" s="0"/>
      <c r="ABV3002" s="0"/>
      <c r="ABW3002" s="0"/>
      <c r="ABX3002" s="0"/>
      <c r="ABY3002" s="0"/>
      <c r="ABZ3002" s="0"/>
      <c r="ACA3002" s="0"/>
      <c r="ACB3002" s="0"/>
      <c r="ACC3002" s="0"/>
      <c r="ACD3002" s="0"/>
      <c r="ACE3002" s="0"/>
      <c r="ACF3002" s="0"/>
      <c r="ACG3002" s="0"/>
      <c r="ACH3002" s="0"/>
      <c r="ACI3002" s="0"/>
      <c r="ACJ3002" s="0"/>
      <c r="ACK3002" s="0"/>
      <c r="ACL3002" s="0"/>
      <c r="ACM3002" s="0"/>
      <c r="ACN3002" s="0"/>
      <c r="ACO3002" s="0"/>
      <c r="ACP3002" s="0"/>
      <c r="ACQ3002" s="0"/>
      <c r="ACR3002" s="0"/>
      <c r="ACS3002" s="0"/>
      <c r="ACT3002" s="0"/>
      <c r="ACU3002" s="0"/>
      <c r="ACV3002" s="0"/>
      <c r="ACW3002" s="0"/>
      <c r="ACX3002" s="0"/>
      <c r="ACY3002" s="0"/>
      <c r="ACZ3002" s="0"/>
      <c r="ADA3002" s="0"/>
      <c r="ADB3002" s="0"/>
      <c r="ADC3002" s="0"/>
      <c r="ADD3002" s="0"/>
      <c r="ADE3002" s="0"/>
      <c r="ADF3002" s="0"/>
      <c r="ADG3002" s="0"/>
      <c r="ADH3002" s="0"/>
      <c r="ADI3002" s="0"/>
      <c r="ADJ3002" s="0"/>
      <c r="ADK3002" s="0"/>
      <c r="ADL3002" s="0"/>
      <c r="ADM3002" s="0"/>
      <c r="ADN3002" s="0"/>
      <c r="ADO3002" s="0"/>
      <c r="ADP3002" s="0"/>
      <c r="ADQ3002" s="0"/>
      <c r="ADR3002" s="0"/>
      <c r="ADS3002" s="0"/>
      <c r="ADT3002" s="0"/>
      <c r="ADU3002" s="0"/>
      <c r="ADV3002" s="0"/>
      <c r="ADW3002" s="0"/>
      <c r="ADX3002" s="0"/>
      <c r="ADY3002" s="0"/>
      <c r="ADZ3002" s="0"/>
      <c r="AEA3002" s="0"/>
      <c r="AEB3002" s="0"/>
      <c r="AEC3002" s="0"/>
      <c r="AED3002" s="0"/>
      <c r="AEE3002" s="0"/>
      <c r="AEF3002" s="0"/>
      <c r="AEG3002" s="0"/>
      <c r="AEH3002" s="0"/>
      <c r="AEI3002" s="0"/>
      <c r="AEJ3002" s="0"/>
      <c r="AEK3002" s="0"/>
      <c r="AEL3002" s="0"/>
      <c r="AEM3002" s="0"/>
      <c r="AEN3002" s="0"/>
      <c r="AEO3002" s="0"/>
      <c r="AEP3002" s="0"/>
      <c r="AEQ3002" s="0"/>
      <c r="AER3002" s="0"/>
      <c r="AES3002" s="0"/>
      <c r="AET3002" s="0"/>
      <c r="AEU3002" s="0"/>
      <c r="AEV3002" s="0"/>
      <c r="AEW3002" s="0"/>
      <c r="AEX3002" s="0"/>
      <c r="AEY3002" s="0"/>
      <c r="AEZ3002" s="0"/>
      <c r="AFA3002" s="0"/>
      <c r="AFB3002" s="0"/>
      <c r="AFC3002" s="0"/>
      <c r="AFD3002" s="0"/>
      <c r="AFE3002" s="0"/>
      <c r="AFF3002" s="0"/>
      <c r="AFG3002" s="0"/>
      <c r="AFH3002" s="0"/>
      <c r="AFI3002" s="0"/>
      <c r="AFJ3002" s="0"/>
      <c r="AFK3002" s="0"/>
      <c r="AFL3002" s="0"/>
      <c r="AFM3002" s="0"/>
      <c r="AFN3002" s="0"/>
      <c r="AFO3002" s="0"/>
      <c r="AFP3002" s="0"/>
      <c r="AFQ3002" s="0"/>
      <c r="AFR3002" s="0"/>
      <c r="AFS3002" s="0"/>
      <c r="AFT3002" s="0"/>
      <c r="AFU3002" s="0"/>
      <c r="AFV3002" s="0"/>
      <c r="AFW3002" s="0"/>
      <c r="AFX3002" s="0"/>
      <c r="AFY3002" s="0"/>
      <c r="AFZ3002" s="0"/>
      <c r="AGA3002" s="0"/>
      <c r="AGB3002" s="0"/>
      <c r="AGC3002" s="0"/>
      <c r="AGD3002" s="0"/>
      <c r="AGE3002" s="0"/>
      <c r="AGF3002" s="0"/>
      <c r="AGG3002" s="0"/>
      <c r="AGH3002" s="0"/>
      <c r="AGI3002" s="0"/>
      <c r="AGJ3002" s="0"/>
      <c r="AGK3002" s="0"/>
      <c r="AGL3002" s="0"/>
      <c r="AGM3002" s="0"/>
      <c r="AGN3002" s="0"/>
      <c r="AGO3002" s="0"/>
      <c r="AGP3002" s="0"/>
      <c r="AGQ3002" s="0"/>
      <c r="AGR3002" s="0"/>
      <c r="AGS3002" s="0"/>
      <c r="AGT3002" s="0"/>
      <c r="AGU3002" s="0"/>
      <c r="AGV3002" s="0"/>
      <c r="AGW3002" s="0"/>
      <c r="AGX3002" s="0"/>
      <c r="AGY3002" s="0"/>
      <c r="AGZ3002" s="0"/>
      <c r="AHA3002" s="0"/>
      <c r="AHB3002" s="0"/>
      <c r="AHC3002" s="0"/>
      <c r="AHD3002" s="0"/>
      <c r="AHE3002" s="0"/>
      <c r="AHF3002" s="0"/>
      <c r="AHG3002" s="0"/>
      <c r="AHH3002" s="0"/>
      <c r="AHI3002" s="0"/>
      <c r="AHJ3002" s="0"/>
      <c r="AHK3002" s="0"/>
      <c r="AHL3002" s="0"/>
      <c r="AHM3002" s="0"/>
      <c r="AHN3002" s="0"/>
      <c r="AHO3002" s="0"/>
      <c r="AHP3002" s="0"/>
      <c r="AHQ3002" s="0"/>
      <c r="AHR3002" s="0"/>
      <c r="AHS3002" s="0"/>
      <c r="AHT3002" s="0"/>
      <c r="AHU3002" s="0"/>
      <c r="AHV3002" s="0"/>
      <c r="AHW3002" s="0"/>
      <c r="AHX3002" s="0"/>
      <c r="AHY3002" s="0"/>
      <c r="AHZ3002" s="0"/>
      <c r="AIA3002" s="0"/>
      <c r="AIB3002" s="0"/>
      <c r="AIC3002" s="0"/>
      <c r="AID3002" s="0"/>
      <c r="AIE3002" s="0"/>
      <c r="AIF3002" s="0"/>
      <c r="AIG3002" s="0"/>
      <c r="AIH3002" s="0"/>
      <c r="AII3002" s="0"/>
      <c r="AIJ3002" s="0"/>
      <c r="AIK3002" s="0"/>
      <c r="AIL3002" s="0"/>
      <c r="AIM3002" s="0"/>
      <c r="AIN3002" s="0"/>
      <c r="AIO3002" s="0"/>
      <c r="AIP3002" s="0"/>
      <c r="AIQ3002" s="0"/>
      <c r="AIR3002" s="0"/>
      <c r="AIS3002" s="0"/>
      <c r="AIT3002" s="0"/>
      <c r="AIU3002" s="0"/>
      <c r="AIV3002" s="0"/>
      <c r="AIW3002" s="0"/>
      <c r="AIX3002" s="0"/>
      <c r="AIY3002" s="0"/>
      <c r="AIZ3002" s="0"/>
      <c r="AJA3002" s="0"/>
      <c r="AJB3002" s="0"/>
      <c r="AJC3002" s="0"/>
      <c r="AJD3002" s="0"/>
      <c r="AJE3002" s="0"/>
      <c r="AJF3002" s="0"/>
      <c r="AJG3002" s="0"/>
      <c r="AJH3002" s="0"/>
      <c r="AJI3002" s="0"/>
      <c r="AJJ3002" s="0"/>
      <c r="AJK3002" s="0"/>
      <c r="AJL3002" s="0"/>
      <c r="AJM3002" s="0"/>
      <c r="AJN3002" s="0"/>
      <c r="AJO3002" s="0"/>
      <c r="AJP3002" s="0"/>
      <c r="AJQ3002" s="0"/>
      <c r="AJR3002" s="0"/>
      <c r="AJS3002" s="0"/>
      <c r="AJT3002" s="0"/>
      <c r="AJU3002" s="0"/>
      <c r="AJV3002" s="0"/>
      <c r="AJW3002" s="0"/>
      <c r="AJX3002" s="0"/>
      <c r="AJY3002" s="0"/>
      <c r="AJZ3002" s="0"/>
      <c r="AKA3002" s="0"/>
      <c r="AKB3002" s="0"/>
      <c r="AKC3002" s="0"/>
      <c r="AKD3002" s="0"/>
      <c r="AKE3002" s="0"/>
      <c r="AKF3002" s="0"/>
      <c r="AKG3002" s="0"/>
      <c r="AKH3002" s="0"/>
      <c r="AKI3002" s="0"/>
      <c r="AKJ3002" s="0"/>
      <c r="AKK3002" s="0"/>
      <c r="AKL3002" s="0"/>
      <c r="AKM3002" s="0"/>
      <c r="AKN3002" s="0"/>
      <c r="AKO3002" s="0"/>
      <c r="AKP3002" s="0"/>
      <c r="AKQ3002" s="0"/>
      <c r="AKR3002" s="0"/>
      <c r="AKS3002" s="0"/>
      <c r="AKT3002" s="0"/>
      <c r="AKU3002" s="0"/>
      <c r="AKV3002" s="0"/>
      <c r="AKW3002" s="0"/>
      <c r="AKX3002" s="0"/>
      <c r="AKY3002" s="0"/>
      <c r="AKZ3002" s="0"/>
      <c r="ALA3002" s="0"/>
      <c r="ALB3002" s="0"/>
      <c r="ALC3002" s="0"/>
      <c r="ALD3002" s="0"/>
      <c r="ALE3002" s="0"/>
      <c r="ALF3002" s="0"/>
      <c r="ALG3002" s="0"/>
      <c r="ALH3002" s="0"/>
      <c r="ALI3002" s="0"/>
      <c r="ALJ3002" s="0"/>
      <c r="ALK3002" s="0"/>
      <c r="ALL3002" s="0"/>
      <c r="ALM3002" s="0"/>
      <c r="ALN3002" s="0"/>
      <c r="ALO3002" s="0"/>
      <c r="ALP3002" s="0"/>
      <c r="ALQ3002" s="0"/>
      <c r="ALR3002" s="0"/>
      <c r="ALS3002" s="0"/>
      <c r="ALT3002" s="0"/>
      <c r="ALU3002" s="0"/>
      <c r="ALV3002" s="0"/>
      <c r="ALW3002" s="0"/>
      <c r="ALX3002" s="0"/>
      <c r="ALY3002" s="0"/>
      <c r="ALZ3002" s="0"/>
      <c r="AMA3002" s="0"/>
      <c r="AMB3002" s="0"/>
      <c r="AMC3002" s="0"/>
      <c r="AMD3002" s="0"/>
      <c r="AME3002" s="0"/>
      <c r="AMF3002" s="0"/>
      <c r="AMG3002" s="0"/>
      <c r="AMH3002" s="0"/>
      <c r="AMI3002" s="0"/>
    </row>
    <row r="3003" customFormat="false" ht="12.75" hidden="false" customHeight="false" outlineLevel="0" collapsed="false">
      <c r="A3003" s="1" t="s">
        <v>3263</v>
      </c>
      <c r="C3003" s="27" t="s">
        <v>3264</v>
      </c>
      <c r="D3003" s="27" t="s">
        <v>77</v>
      </c>
      <c r="E3003" s="28"/>
      <c r="F3003" s="29"/>
      <c r="G3003" s="27"/>
      <c r="H3003" s="30" t="s">
        <v>168</v>
      </c>
      <c r="I3003" s="31" t="n">
        <v>1.5</v>
      </c>
      <c r="J3003" s="103" t="s">
        <v>3265</v>
      </c>
      <c r="BM3003" s="0"/>
      <c r="BN3003" s="0"/>
      <c r="BO3003" s="0"/>
      <c r="BP3003" s="0"/>
      <c r="BQ3003" s="0"/>
      <c r="BR3003" s="0"/>
      <c r="BS3003" s="0"/>
      <c r="BT3003" s="0"/>
      <c r="BU3003" s="0"/>
      <c r="BV3003" s="0"/>
      <c r="BW3003" s="0"/>
      <c r="BX3003" s="0"/>
      <c r="BY3003" s="0"/>
      <c r="BZ3003" s="0"/>
      <c r="CA3003" s="0"/>
      <c r="CB3003" s="0"/>
      <c r="CC3003" s="0"/>
      <c r="CD3003" s="0"/>
      <c r="CE3003" s="0"/>
      <c r="CF3003" s="0"/>
      <c r="CG3003" s="0"/>
      <c r="CH3003" s="0"/>
      <c r="CI3003" s="0"/>
      <c r="CJ3003" s="0"/>
      <c r="CK3003" s="0"/>
      <c r="CL3003" s="0"/>
      <c r="CM3003" s="0"/>
      <c r="CN3003" s="0"/>
      <c r="CO3003" s="0"/>
      <c r="CP3003" s="0"/>
      <c r="CQ3003" s="0"/>
      <c r="CR3003" s="0"/>
      <c r="CS3003" s="0"/>
      <c r="CT3003" s="0"/>
      <c r="CU3003" s="0"/>
      <c r="CV3003" s="0"/>
      <c r="CW3003" s="0"/>
      <c r="CX3003" s="0"/>
      <c r="CY3003" s="0"/>
      <c r="CZ3003" s="0"/>
      <c r="DA3003" s="0"/>
      <c r="DB3003" s="0"/>
      <c r="DC3003" s="0"/>
      <c r="DD3003" s="0"/>
      <c r="DE3003" s="0"/>
      <c r="DF3003" s="0"/>
      <c r="DG3003" s="0"/>
      <c r="DH3003" s="0"/>
      <c r="DI3003" s="0"/>
      <c r="DJ3003" s="0"/>
      <c r="DK3003" s="0"/>
      <c r="DL3003" s="0"/>
      <c r="DM3003" s="0"/>
      <c r="DN3003" s="0"/>
      <c r="DO3003" s="0"/>
      <c r="DP3003" s="0"/>
      <c r="DQ3003" s="0"/>
      <c r="DR3003" s="0"/>
      <c r="DS3003" s="0"/>
      <c r="DT3003" s="0"/>
      <c r="DU3003" s="0"/>
      <c r="DV3003" s="0"/>
      <c r="DW3003" s="0"/>
      <c r="DX3003" s="0"/>
      <c r="DY3003" s="0"/>
      <c r="DZ3003" s="0"/>
      <c r="EA3003" s="0"/>
      <c r="EB3003" s="0"/>
      <c r="EC3003" s="0"/>
      <c r="ED3003" s="0"/>
      <c r="EE3003" s="0"/>
      <c r="EF3003" s="0"/>
      <c r="EG3003" s="0"/>
      <c r="EH3003" s="0"/>
      <c r="EI3003" s="0"/>
      <c r="EJ3003" s="0"/>
      <c r="EK3003" s="0"/>
      <c r="EL3003" s="0"/>
      <c r="EM3003" s="0"/>
      <c r="EN3003" s="0"/>
      <c r="EO3003" s="0"/>
      <c r="EP3003" s="0"/>
      <c r="EQ3003" s="0"/>
      <c r="ER3003" s="0"/>
      <c r="ES3003" s="0"/>
      <c r="ET3003" s="0"/>
      <c r="EU3003" s="0"/>
      <c r="EV3003" s="0"/>
      <c r="EW3003" s="0"/>
      <c r="EX3003" s="0"/>
      <c r="EY3003" s="0"/>
      <c r="EZ3003" s="0"/>
      <c r="FA3003" s="0"/>
      <c r="FB3003" s="0"/>
      <c r="FC3003" s="0"/>
      <c r="FD3003" s="0"/>
      <c r="FE3003" s="0"/>
      <c r="FF3003" s="0"/>
      <c r="FG3003" s="0"/>
      <c r="FH3003" s="0"/>
      <c r="FI3003" s="0"/>
      <c r="FJ3003" s="0"/>
      <c r="FK3003" s="0"/>
      <c r="FL3003" s="0"/>
      <c r="FM3003" s="0"/>
      <c r="FN3003" s="0"/>
      <c r="FO3003" s="0"/>
      <c r="FP3003" s="0"/>
      <c r="FQ3003" s="0"/>
      <c r="FR3003" s="0"/>
      <c r="FS3003" s="0"/>
      <c r="FT3003" s="0"/>
      <c r="FU3003" s="0"/>
      <c r="FV3003" s="0"/>
      <c r="FW3003" s="0"/>
      <c r="FX3003" s="0"/>
      <c r="FY3003" s="0"/>
      <c r="FZ3003" s="0"/>
      <c r="GA3003" s="0"/>
      <c r="GB3003" s="0"/>
      <c r="GC3003" s="0"/>
      <c r="GD3003" s="0"/>
      <c r="GE3003" s="0"/>
      <c r="GF3003" s="0"/>
      <c r="GG3003" s="0"/>
      <c r="GH3003" s="0"/>
      <c r="GI3003" s="0"/>
      <c r="GJ3003" s="0"/>
      <c r="GK3003" s="0"/>
      <c r="GL3003" s="0"/>
      <c r="GM3003" s="0"/>
      <c r="GN3003" s="0"/>
      <c r="GO3003" s="0"/>
      <c r="GP3003" s="0"/>
      <c r="GQ3003" s="0"/>
      <c r="GR3003" s="0"/>
      <c r="GS3003" s="0"/>
      <c r="GT3003" s="0"/>
      <c r="GU3003" s="0"/>
      <c r="GV3003" s="0"/>
      <c r="GW3003" s="0"/>
      <c r="GX3003" s="0"/>
      <c r="GY3003" s="0"/>
      <c r="GZ3003" s="0"/>
      <c r="HA3003" s="0"/>
      <c r="HB3003" s="0"/>
      <c r="HC3003" s="0"/>
      <c r="HD3003" s="0"/>
      <c r="HE3003" s="0"/>
      <c r="HF3003" s="0"/>
      <c r="HG3003" s="0"/>
      <c r="HH3003" s="0"/>
      <c r="HI3003" s="0"/>
      <c r="HJ3003" s="0"/>
      <c r="HK3003" s="0"/>
      <c r="HL3003" s="0"/>
      <c r="HM3003" s="0"/>
      <c r="HN3003" s="0"/>
      <c r="HO3003" s="0"/>
      <c r="HP3003" s="0"/>
      <c r="HQ3003" s="0"/>
      <c r="HR3003" s="0"/>
      <c r="HS3003" s="0"/>
      <c r="HT3003" s="0"/>
      <c r="HU3003" s="0"/>
      <c r="HV3003" s="0"/>
      <c r="HW3003" s="0"/>
      <c r="HX3003" s="0"/>
      <c r="HY3003" s="0"/>
      <c r="HZ3003" s="0"/>
      <c r="IA3003" s="0"/>
      <c r="IB3003" s="0"/>
      <c r="IC3003" s="0"/>
      <c r="ID3003" s="0"/>
      <c r="IE3003" s="0"/>
      <c r="IF3003" s="0"/>
      <c r="IG3003" s="0"/>
      <c r="IH3003" s="0"/>
      <c r="II3003" s="0"/>
      <c r="IJ3003" s="0"/>
      <c r="IK3003" s="0"/>
      <c r="IL3003" s="0"/>
      <c r="IM3003" s="0"/>
      <c r="IN3003" s="0"/>
      <c r="IO3003" s="0"/>
      <c r="IP3003" s="0"/>
      <c r="IQ3003" s="0"/>
      <c r="IR3003" s="0"/>
      <c r="IS3003" s="0"/>
      <c r="IT3003" s="0"/>
      <c r="IU3003" s="0"/>
      <c r="IV3003" s="0"/>
      <c r="IW3003" s="0"/>
      <c r="IX3003" s="0"/>
      <c r="IY3003" s="0"/>
      <c r="IZ3003" s="0"/>
      <c r="JA3003" s="0"/>
      <c r="JB3003" s="0"/>
      <c r="JC3003" s="0"/>
      <c r="JD3003" s="0"/>
      <c r="JE3003" s="0"/>
      <c r="JF3003" s="0"/>
      <c r="JG3003" s="0"/>
      <c r="JH3003" s="0"/>
      <c r="JI3003" s="0"/>
      <c r="JJ3003" s="0"/>
      <c r="JK3003" s="0"/>
      <c r="JL3003" s="0"/>
      <c r="JM3003" s="0"/>
      <c r="JN3003" s="0"/>
      <c r="JO3003" s="0"/>
      <c r="JP3003" s="0"/>
      <c r="JQ3003" s="0"/>
      <c r="JR3003" s="0"/>
      <c r="JS3003" s="0"/>
      <c r="JT3003" s="0"/>
      <c r="JU3003" s="0"/>
      <c r="JV3003" s="0"/>
      <c r="JW3003" s="0"/>
      <c r="JX3003" s="0"/>
      <c r="JY3003" s="0"/>
      <c r="JZ3003" s="0"/>
      <c r="KA3003" s="0"/>
      <c r="KB3003" s="0"/>
      <c r="KC3003" s="0"/>
      <c r="KD3003" s="0"/>
      <c r="KE3003" s="0"/>
      <c r="KF3003" s="0"/>
      <c r="KG3003" s="0"/>
      <c r="KH3003" s="0"/>
      <c r="KI3003" s="0"/>
      <c r="KJ3003" s="0"/>
      <c r="KK3003" s="0"/>
      <c r="KL3003" s="0"/>
      <c r="KM3003" s="0"/>
      <c r="KN3003" s="0"/>
      <c r="KO3003" s="0"/>
      <c r="KP3003" s="0"/>
      <c r="KQ3003" s="0"/>
      <c r="KR3003" s="0"/>
      <c r="KS3003" s="0"/>
      <c r="KT3003" s="0"/>
      <c r="KU3003" s="0"/>
      <c r="KV3003" s="0"/>
      <c r="KW3003" s="0"/>
      <c r="KX3003" s="0"/>
      <c r="KY3003" s="0"/>
      <c r="KZ3003" s="0"/>
      <c r="LA3003" s="0"/>
      <c r="LB3003" s="0"/>
      <c r="LC3003" s="0"/>
      <c r="LD3003" s="0"/>
      <c r="LE3003" s="0"/>
      <c r="LF3003" s="0"/>
      <c r="LG3003" s="0"/>
      <c r="LH3003" s="0"/>
      <c r="LI3003" s="0"/>
      <c r="LJ3003" s="0"/>
      <c r="LK3003" s="0"/>
      <c r="LL3003" s="0"/>
      <c r="LM3003" s="0"/>
      <c r="LN3003" s="0"/>
      <c r="LO3003" s="0"/>
      <c r="LP3003" s="0"/>
      <c r="LQ3003" s="0"/>
      <c r="LR3003" s="0"/>
      <c r="LS3003" s="0"/>
      <c r="LT3003" s="0"/>
      <c r="LU3003" s="0"/>
      <c r="LV3003" s="0"/>
      <c r="LW3003" s="0"/>
      <c r="LX3003" s="0"/>
      <c r="LY3003" s="0"/>
      <c r="LZ3003" s="0"/>
      <c r="MA3003" s="0"/>
      <c r="MB3003" s="0"/>
      <c r="MC3003" s="0"/>
      <c r="MD3003" s="0"/>
      <c r="ME3003" s="0"/>
      <c r="MF3003" s="0"/>
      <c r="MG3003" s="0"/>
      <c r="MH3003" s="0"/>
      <c r="MI3003" s="0"/>
      <c r="MJ3003" s="0"/>
      <c r="MK3003" s="0"/>
      <c r="ML3003" s="0"/>
      <c r="MM3003" s="0"/>
      <c r="MN3003" s="0"/>
      <c r="MO3003" s="0"/>
      <c r="MP3003" s="0"/>
      <c r="MQ3003" s="0"/>
      <c r="MR3003" s="0"/>
      <c r="MS3003" s="0"/>
      <c r="MT3003" s="0"/>
      <c r="MU3003" s="0"/>
      <c r="MV3003" s="0"/>
      <c r="MW3003" s="0"/>
      <c r="MX3003" s="0"/>
      <c r="MY3003" s="0"/>
      <c r="MZ3003" s="0"/>
      <c r="NA3003" s="0"/>
      <c r="NB3003" s="0"/>
      <c r="NC3003" s="0"/>
      <c r="ND3003" s="0"/>
      <c r="NE3003" s="0"/>
      <c r="NF3003" s="0"/>
      <c r="NG3003" s="0"/>
      <c r="NH3003" s="0"/>
      <c r="NI3003" s="0"/>
      <c r="NJ3003" s="0"/>
      <c r="NK3003" s="0"/>
      <c r="NL3003" s="0"/>
      <c r="NM3003" s="0"/>
      <c r="NN3003" s="0"/>
      <c r="NO3003" s="0"/>
      <c r="NP3003" s="0"/>
      <c r="NQ3003" s="0"/>
      <c r="NR3003" s="0"/>
      <c r="NS3003" s="0"/>
      <c r="NT3003" s="0"/>
      <c r="NU3003" s="0"/>
      <c r="NV3003" s="0"/>
      <c r="NW3003" s="0"/>
      <c r="NX3003" s="0"/>
      <c r="NY3003" s="0"/>
      <c r="NZ3003" s="0"/>
      <c r="OA3003" s="0"/>
      <c r="OB3003" s="0"/>
      <c r="OC3003" s="0"/>
      <c r="OD3003" s="0"/>
      <c r="OE3003" s="0"/>
      <c r="OF3003" s="0"/>
      <c r="OG3003" s="0"/>
      <c r="OH3003" s="0"/>
      <c r="OI3003" s="0"/>
      <c r="OJ3003" s="0"/>
      <c r="OK3003" s="0"/>
      <c r="OL3003" s="0"/>
      <c r="OM3003" s="0"/>
      <c r="ON3003" s="0"/>
      <c r="OO3003" s="0"/>
      <c r="OP3003" s="0"/>
      <c r="OQ3003" s="0"/>
      <c r="OR3003" s="0"/>
      <c r="OS3003" s="0"/>
      <c r="OT3003" s="0"/>
      <c r="OU3003" s="0"/>
      <c r="OV3003" s="0"/>
      <c r="OW3003" s="0"/>
      <c r="OX3003" s="0"/>
      <c r="OY3003" s="0"/>
      <c r="OZ3003" s="0"/>
      <c r="PA3003" s="0"/>
      <c r="PB3003" s="0"/>
      <c r="PC3003" s="0"/>
      <c r="PD3003" s="0"/>
      <c r="PE3003" s="0"/>
      <c r="PF3003" s="0"/>
      <c r="PG3003" s="0"/>
      <c r="PH3003" s="0"/>
      <c r="PI3003" s="0"/>
      <c r="PJ3003" s="0"/>
      <c r="PK3003" s="0"/>
      <c r="PL3003" s="0"/>
      <c r="PM3003" s="0"/>
      <c r="PN3003" s="0"/>
      <c r="PO3003" s="0"/>
      <c r="PP3003" s="0"/>
      <c r="PQ3003" s="0"/>
      <c r="PR3003" s="0"/>
      <c r="PS3003" s="0"/>
      <c r="PT3003" s="0"/>
      <c r="PU3003" s="0"/>
      <c r="PV3003" s="0"/>
      <c r="PW3003" s="0"/>
      <c r="PX3003" s="0"/>
      <c r="PY3003" s="0"/>
      <c r="PZ3003" s="0"/>
      <c r="QA3003" s="0"/>
      <c r="QB3003" s="0"/>
      <c r="QC3003" s="0"/>
      <c r="QD3003" s="0"/>
      <c r="QE3003" s="0"/>
      <c r="QF3003" s="0"/>
      <c r="QG3003" s="0"/>
      <c r="QH3003" s="0"/>
      <c r="QI3003" s="0"/>
      <c r="QJ3003" s="0"/>
      <c r="QK3003" s="0"/>
      <c r="QL3003" s="0"/>
      <c r="QM3003" s="0"/>
      <c r="QN3003" s="0"/>
      <c r="QO3003" s="0"/>
      <c r="QP3003" s="0"/>
      <c r="QQ3003" s="0"/>
      <c r="QR3003" s="0"/>
      <c r="QS3003" s="0"/>
      <c r="QT3003" s="0"/>
      <c r="QU3003" s="0"/>
      <c r="QV3003" s="0"/>
      <c r="QW3003" s="0"/>
      <c r="QX3003" s="0"/>
      <c r="QY3003" s="0"/>
      <c r="QZ3003" s="0"/>
      <c r="RA3003" s="0"/>
      <c r="RB3003" s="0"/>
      <c r="RC3003" s="0"/>
      <c r="RD3003" s="0"/>
      <c r="RE3003" s="0"/>
      <c r="RF3003" s="0"/>
      <c r="RG3003" s="0"/>
      <c r="RH3003" s="0"/>
      <c r="RI3003" s="0"/>
      <c r="RJ3003" s="0"/>
      <c r="RK3003" s="0"/>
      <c r="RL3003" s="0"/>
      <c r="RM3003" s="0"/>
      <c r="RN3003" s="0"/>
      <c r="RO3003" s="0"/>
      <c r="RP3003" s="0"/>
      <c r="RQ3003" s="0"/>
      <c r="RR3003" s="0"/>
      <c r="RS3003" s="0"/>
      <c r="RT3003" s="0"/>
      <c r="RU3003" s="0"/>
      <c r="RV3003" s="0"/>
      <c r="RW3003" s="0"/>
      <c r="RX3003" s="0"/>
      <c r="RY3003" s="0"/>
      <c r="RZ3003" s="0"/>
      <c r="SA3003" s="0"/>
      <c r="SB3003" s="0"/>
      <c r="SC3003" s="0"/>
      <c r="SD3003" s="0"/>
      <c r="SE3003" s="0"/>
      <c r="SF3003" s="0"/>
      <c r="SG3003" s="0"/>
      <c r="SH3003" s="0"/>
      <c r="SI3003" s="0"/>
      <c r="SJ3003" s="0"/>
      <c r="SK3003" s="0"/>
      <c r="SL3003" s="0"/>
      <c r="SM3003" s="0"/>
      <c r="SN3003" s="0"/>
      <c r="SO3003" s="0"/>
      <c r="SP3003" s="0"/>
      <c r="SQ3003" s="0"/>
      <c r="SR3003" s="0"/>
      <c r="SS3003" s="0"/>
      <c r="ST3003" s="0"/>
      <c r="SU3003" s="0"/>
      <c r="SV3003" s="0"/>
      <c r="SW3003" s="0"/>
      <c r="SX3003" s="0"/>
      <c r="SY3003" s="0"/>
      <c r="SZ3003" s="0"/>
      <c r="TA3003" s="0"/>
      <c r="TB3003" s="0"/>
      <c r="TC3003" s="0"/>
      <c r="TD3003" s="0"/>
      <c r="TE3003" s="0"/>
      <c r="TF3003" s="0"/>
      <c r="TG3003" s="0"/>
      <c r="TH3003" s="0"/>
      <c r="TI3003" s="0"/>
      <c r="TJ3003" s="0"/>
      <c r="TK3003" s="0"/>
      <c r="TL3003" s="0"/>
      <c r="TM3003" s="0"/>
      <c r="TN3003" s="0"/>
      <c r="TO3003" s="0"/>
      <c r="TP3003" s="0"/>
      <c r="TQ3003" s="0"/>
      <c r="TR3003" s="0"/>
      <c r="TS3003" s="0"/>
      <c r="TT3003" s="0"/>
      <c r="TU3003" s="0"/>
      <c r="TV3003" s="0"/>
      <c r="TW3003" s="0"/>
      <c r="TX3003" s="0"/>
      <c r="TY3003" s="0"/>
      <c r="TZ3003" s="0"/>
      <c r="UA3003" s="0"/>
      <c r="UB3003" s="0"/>
      <c r="UC3003" s="0"/>
      <c r="UD3003" s="0"/>
      <c r="UE3003" s="0"/>
      <c r="UF3003" s="0"/>
      <c r="UG3003" s="0"/>
      <c r="UH3003" s="0"/>
      <c r="UI3003" s="0"/>
      <c r="UJ3003" s="0"/>
      <c r="UK3003" s="0"/>
      <c r="UL3003" s="0"/>
      <c r="UM3003" s="0"/>
      <c r="UN3003" s="0"/>
      <c r="UO3003" s="0"/>
      <c r="UP3003" s="0"/>
      <c r="UQ3003" s="0"/>
      <c r="UR3003" s="0"/>
      <c r="US3003" s="0"/>
      <c r="UT3003" s="0"/>
      <c r="UU3003" s="0"/>
      <c r="UV3003" s="0"/>
      <c r="UW3003" s="0"/>
      <c r="UX3003" s="0"/>
      <c r="UY3003" s="0"/>
      <c r="UZ3003" s="0"/>
      <c r="VA3003" s="0"/>
      <c r="VB3003" s="0"/>
      <c r="VC3003" s="0"/>
      <c r="VD3003" s="0"/>
      <c r="VE3003" s="0"/>
      <c r="VF3003" s="0"/>
      <c r="VG3003" s="0"/>
      <c r="VH3003" s="0"/>
      <c r="VI3003" s="0"/>
      <c r="VJ3003" s="0"/>
      <c r="VK3003" s="0"/>
      <c r="VL3003" s="0"/>
      <c r="VM3003" s="0"/>
      <c r="VN3003" s="0"/>
      <c r="VO3003" s="0"/>
      <c r="VP3003" s="0"/>
      <c r="VQ3003" s="0"/>
      <c r="VR3003" s="0"/>
      <c r="VS3003" s="0"/>
      <c r="VT3003" s="0"/>
      <c r="VU3003" s="0"/>
      <c r="VV3003" s="0"/>
      <c r="VW3003" s="0"/>
      <c r="VX3003" s="0"/>
      <c r="VY3003" s="0"/>
      <c r="VZ3003" s="0"/>
      <c r="WA3003" s="0"/>
      <c r="WB3003" s="0"/>
      <c r="WC3003" s="0"/>
      <c r="WD3003" s="0"/>
      <c r="WE3003" s="0"/>
      <c r="WF3003" s="0"/>
      <c r="WG3003" s="0"/>
      <c r="WH3003" s="0"/>
      <c r="WI3003" s="0"/>
      <c r="WJ3003" s="0"/>
      <c r="WK3003" s="0"/>
      <c r="WL3003" s="0"/>
      <c r="WM3003" s="0"/>
      <c r="WN3003" s="0"/>
      <c r="WO3003" s="0"/>
      <c r="WP3003" s="0"/>
      <c r="WQ3003" s="0"/>
      <c r="WR3003" s="0"/>
      <c r="WS3003" s="0"/>
      <c r="WT3003" s="0"/>
      <c r="WU3003" s="0"/>
      <c r="WV3003" s="0"/>
      <c r="WW3003" s="0"/>
      <c r="WX3003" s="0"/>
      <c r="WY3003" s="0"/>
      <c r="WZ3003" s="0"/>
      <c r="XA3003" s="0"/>
      <c r="XB3003" s="0"/>
      <c r="XC3003" s="0"/>
      <c r="XD3003" s="0"/>
      <c r="XE3003" s="0"/>
      <c r="XF3003" s="0"/>
      <c r="XG3003" s="0"/>
      <c r="XH3003" s="0"/>
      <c r="XI3003" s="0"/>
      <c r="XJ3003" s="0"/>
      <c r="XK3003" s="0"/>
      <c r="XL3003" s="0"/>
      <c r="XM3003" s="0"/>
      <c r="XN3003" s="0"/>
      <c r="XO3003" s="0"/>
      <c r="XP3003" s="0"/>
      <c r="XQ3003" s="0"/>
      <c r="XR3003" s="0"/>
      <c r="XS3003" s="0"/>
      <c r="XT3003" s="0"/>
      <c r="XU3003" s="0"/>
      <c r="XV3003" s="0"/>
      <c r="XW3003" s="0"/>
      <c r="XX3003" s="0"/>
      <c r="XY3003" s="0"/>
      <c r="XZ3003" s="0"/>
      <c r="YA3003" s="0"/>
      <c r="YB3003" s="0"/>
      <c r="YC3003" s="0"/>
      <c r="YD3003" s="0"/>
      <c r="YE3003" s="0"/>
      <c r="YF3003" s="0"/>
      <c r="YG3003" s="0"/>
      <c r="YH3003" s="0"/>
      <c r="YI3003" s="0"/>
      <c r="YJ3003" s="0"/>
      <c r="YK3003" s="0"/>
      <c r="YL3003" s="0"/>
      <c r="YM3003" s="0"/>
      <c r="YN3003" s="0"/>
      <c r="YO3003" s="0"/>
      <c r="YP3003" s="0"/>
      <c r="YQ3003" s="0"/>
      <c r="YR3003" s="0"/>
      <c r="YS3003" s="0"/>
      <c r="YT3003" s="0"/>
      <c r="YU3003" s="0"/>
      <c r="YV3003" s="0"/>
      <c r="YW3003" s="0"/>
      <c r="YX3003" s="0"/>
      <c r="YY3003" s="0"/>
      <c r="YZ3003" s="0"/>
      <c r="ZA3003" s="0"/>
      <c r="ZB3003" s="0"/>
      <c r="ZC3003" s="0"/>
      <c r="ZD3003" s="0"/>
      <c r="ZE3003" s="0"/>
      <c r="ZF3003" s="0"/>
      <c r="ZG3003" s="0"/>
      <c r="ZH3003" s="0"/>
      <c r="ZI3003" s="0"/>
      <c r="ZJ3003" s="0"/>
      <c r="ZK3003" s="0"/>
      <c r="ZL3003" s="0"/>
      <c r="ZM3003" s="0"/>
      <c r="ZN3003" s="0"/>
      <c r="ZO3003" s="0"/>
      <c r="ZP3003" s="0"/>
      <c r="ZQ3003" s="0"/>
      <c r="ZR3003" s="0"/>
      <c r="ZS3003" s="0"/>
      <c r="ZT3003" s="0"/>
      <c r="ZU3003" s="0"/>
      <c r="ZV3003" s="0"/>
      <c r="ZW3003" s="0"/>
      <c r="ZX3003" s="0"/>
      <c r="ZY3003" s="0"/>
      <c r="ZZ3003" s="0"/>
      <c r="AAA3003" s="0"/>
      <c r="AAB3003" s="0"/>
      <c r="AAC3003" s="0"/>
      <c r="AAD3003" s="0"/>
      <c r="AAE3003" s="0"/>
      <c r="AAF3003" s="0"/>
      <c r="AAG3003" s="0"/>
      <c r="AAH3003" s="0"/>
      <c r="AAI3003" s="0"/>
      <c r="AAJ3003" s="0"/>
      <c r="AAK3003" s="0"/>
      <c r="AAL3003" s="0"/>
      <c r="AAM3003" s="0"/>
      <c r="AAN3003" s="0"/>
      <c r="AAO3003" s="0"/>
      <c r="AAP3003" s="0"/>
      <c r="AAQ3003" s="0"/>
      <c r="AAR3003" s="0"/>
      <c r="AAS3003" s="0"/>
      <c r="AAT3003" s="0"/>
      <c r="AAU3003" s="0"/>
      <c r="AAV3003" s="0"/>
      <c r="AAW3003" s="0"/>
      <c r="AAX3003" s="0"/>
      <c r="AAY3003" s="0"/>
      <c r="AAZ3003" s="0"/>
      <c r="ABA3003" s="0"/>
      <c r="ABB3003" s="0"/>
      <c r="ABC3003" s="0"/>
      <c r="ABD3003" s="0"/>
      <c r="ABE3003" s="0"/>
      <c r="ABF3003" s="0"/>
      <c r="ABG3003" s="0"/>
      <c r="ABH3003" s="0"/>
      <c r="ABI3003" s="0"/>
      <c r="ABJ3003" s="0"/>
      <c r="ABK3003" s="0"/>
      <c r="ABL3003" s="0"/>
      <c r="ABM3003" s="0"/>
      <c r="ABN3003" s="0"/>
      <c r="ABO3003" s="0"/>
      <c r="ABP3003" s="0"/>
      <c r="ABQ3003" s="0"/>
      <c r="ABR3003" s="0"/>
      <c r="ABS3003" s="0"/>
      <c r="ABT3003" s="0"/>
      <c r="ABU3003" s="0"/>
      <c r="ABV3003" s="0"/>
      <c r="ABW3003" s="0"/>
      <c r="ABX3003" s="0"/>
      <c r="ABY3003" s="0"/>
      <c r="ABZ3003" s="0"/>
      <c r="ACA3003" s="0"/>
      <c r="ACB3003" s="0"/>
      <c r="ACC3003" s="0"/>
      <c r="ACD3003" s="0"/>
      <c r="ACE3003" s="0"/>
      <c r="ACF3003" s="0"/>
      <c r="ACG3003" s="0"/>
      <c r="ACH3003" s="0"/>
      <c r="ACI3003" s="0"/>
      <c r="ACJ3003" s="0"/>
      <c r="ACK3003" s="0"/>
      <c r="ACL3003" s="0"/>
      <c r="ACM3003" s="0"/>
      <c r="ACN3003" s="0"/>
      <c r="ACO3003" s="0"/>
      <c r="ACP3003" s="0"/>
      <c r="ACQ3003" s="0"/>
      <c r="ACR3003" s="0"/>
      <c r="ACS3003" s="0"/>
      <c r="ACT3003" s="0"/>
      <c r="ACU3003" s="0"/>
      <c r="ACV3003" s="0"/>
      <c r="ACW3003" s="0"/>
      <c r="ACX3003" s="0"/>
      <c r="ACY3003" s="0"/>
      <c r="ACZ3003" s="0"/>
      <c r="ADA3003" s="0"/>
      <c r="ADB3003" s="0"/>
      <c r="ADC3003" s="0"/>
      <c r="ADD3003" s="0"/>
      <c r="ADE3003" s="0"/>
      <c r="ADF3003" s="0"/>
      <c r="ADG3003" s="0"/>
      <c r="ADH3003" s="0"/>
      <c r="ADI3003" s="0"/>
      <c r="ADJ3003" s="0"/>
      <c r="ADK3003" s="0"/>
      <c r="ADL3003" s="0"/>
      <c r="ADM3003" s="0"/>
      <c r="ADN3003" s="0"/>
      <c r="ADO3003" s="0"/>
      <c r="ADP3003" s="0"/>
      <c r="ADQ3003" s="0"/>
      <c r="ADR3003" s="0"/>
      <c r="ADS3003" s="0"/>
      <c r="ADT3003" s="0"/>
      <c r="ADU3003" s="0"/>
      <c r="ADV3003" s="0"/>
      <c r="ADW3003" s="0"/>
      <c r="ADX3003" s="0"/>
      <c r="ADY3003" s="0"/>
      <c r="ADZ3003" s="0"/>
      <c r="AEA3003" s="0"/>
      <c r="AEB3003" s="0"/>
      <c r="AEC3003" s="0"/>
      <c r="AED3003" s="0"/>
      <c r="AEE3003" s="0"/>
      <c r="AEF3003" s="0"/>
      <c r="AEG3003" s="0"/>
      <c r="AEH3003" s="0"/>
      <c r="AEI3003" s="0"/>
      <c r="AEJ3003" s="0"/>
      <c r="AEK3003" s="0"/>
      <c r="AEL3003" s="0"/>
      <c r="AEM3003" s="0"/>
      <c r="AEN3003" s="0"/>
      <c r="AEO3003" s="0"/>
      <c r="AEP3003" s="0"/>
      <c r="AEQ3003" s="0"/>
      <c r="AER3003" s="0"/>
      <c r="AES3003" s="0"/>
      <c r="AET3003" s="0"/>
      <c r="AEU3003" s="0"/>
      <c r="AEV3003" s="0"/>
      <c r="AEW3003" s="0"/>
      <c r="AEX3003" s="0"/>
      <c r="AEY3003" s="0"/>
      <c r="AEZ3003" s="0"/>
      <c r="AFA3003" s="0"/>
      <c r="AFB3003" s="0"/>
      <c r="AFC3003" s="0"/>
      <c r="AFD3003" s="0"/>
      <c r="AFE3003" s="0"/>
      <c r="AFF3003" s="0"/>
      <c r="AFG3003" s="0"/>
      <c r="AFH3003" s="0"/>
      <c r="AFI3003" s="0"/>
      <c r="AFJ3003" s="0"/>
      <c r="AFK3003" s="0"/>
      <c r="AFL3003" s="0"/>
      <c r="AFM3003" s="0"/>
      <c r="AFN3003" s="0"/>
      <c r="AFO3003" s="0"/>
      <c r="AFP3003" s="0"/>
      <c r="AFQ3003" s="0"/>
      <c r="AFR3003" s="0"/>
      <c r="AFS3003" s="0"/>
      <c r="AFT3003" s="0"/>
      <c r="AFU3003" s="0"/>
      <c r="AFV3003" s="0"/>
      <c r="AFW3003" s="0"/>
      <c r="AFX3003" s="0"/>
      <c r="AFY3003" s="0"/>
      <c r="AFZ3003" s="0"/>
      <c r="AGA3003" s="0"/>
      <c r="AGB3003" s="0"/>
      <c r="AGC3003" s="0"/>
      <c r="AGD3003" s="0"/>
      <c r="AGE3003" s="0"/>
      <c r="AGF3003" s="0"/>
      <c r="AGG3003" s="0"/>
      <c r="AGH3003" s="0"/>
      <c r="AGI3003" s="0"/>
      <c r="AGJ3003" s="0"/>
      <c r="AGK3003" s="0"/>
      <c r="AGL3003" s="0"/>
      <c r="AGM3003" s="0"/>
      <c r="AGN3003" s="0"/>
      <c r="AGO3003" s="0"/>
      <c r="AGP3003" s="0"/>
      <c r="AGQ3003" s="0"/>
      <c r="AGR3003" s="0"/>
      <c r="AGS3003" s="0"/>
      <c r="AGT3003" s="0"/>
      <c r="AGU3003" s="0"/>
      <c r="AGV3003" s="0"/>
      <c r="AGW3003" s="0"/>
      <c r="AGX3003" s="0"/>
      <c r="AGY3003" s="0"/>
      <c r="AGZ3003" s="0"/>
      <c r="AHA3003" s="0"/>
      <c r="AHB3003" s="0"/>
      <c r="AHC3003" s="0"/>
      <c r="AHD3003" s="0"/>
      <c r="AHE3003" s="0"/>
      <c r="AHF3003" s="0"/>
      <c r="AHG3003" s="0"/>
      <c r="AHH3003" s="0"/>
      <c r="AHI3003" s="0"/>
      <c r="AHJ3003" s="0"/>
      <c r="AHK3003" s="0"/>
      <c r="AHL3003" s="0"/>
      <c r="AHM3003" s="0"/>
      <c r="AHN3003" s="0"/>
      <c r="AHO3003" s="0"/>
      <c r="AHP3003" s="0"/>
      <c r="AHQ3003" s="0"/>
      <c r="AHR3003" s="0"/>
      <c r="AHS3003" s="0"/>
      <c r="AHT3003" s="0"/>
      <c r="AHU3003" s="0"/>
      <c r="AHV3003" s="0"/>
      <c r="AHW3003" s="0"/>
      <c r="AHX3003" s="0"/>
      <c r="AHY3003" s="0"/>
      <c r="AHZ3003" s="0"/>
      <c r="AIA3003" s="0"/>
      <c r="AIB3003" s="0"/>
      <c r="AIC3003" s="0"/>
      <c r="AID3003" s="0"/>
      <c r="AIE3003" s="0"/>
      <c r="AIF3003" s="0"/>
      <c r="AIG3003" s="0"/>
      <c r="AIH3003" s="0"/>
      <c r="AII3003" s="0"/>
      <c r="AIJ3003" s="0"/>
      <c r="AIK3003" s="0"/>
      <c r="AIL3003" s="0"/>
      <c r="AIM3003" s="0"/>
      <c r="AIN3003" s="0"/>
      <c r="AIO3003" s="0"/>
      <c r="AIP3003" s="0"/>
      <c r="AIQ3003" s="0"/>
      <c r="AIR3003" s="0"/>
      <c r="AIS3003" s="0"/>
      <c r="AIT3003" s="0"/>
      <c r="AIU3003" s="0"/>
      <c r="AIV3003" s="0"/>
      <c r="AIW3003" s="0"/>
      <c r="AIX3003" s="0"/>
      <c r="AIY3003" s="0"/>
      <c r="AIZ3003" s="0"/>
      <c r="AJA3003" s="0"/>
      <c r="AJB3003" s="0"/>
      <c r="AJC3003" s="0"/>
      <c r="AJD3003" s="0"/>
      <c r="AJE3003" s="0"/>
      <c r="AJF3003" s="0"/>
      <c r="AJG3003" s="0"/>
      <c r="AJH3003" s="0"/>
      <c r="AJI3003" s="0"/>
      <c r="AJJ3003" s="0"/>
      <c r="AJK3003" s="0"/>
      <c r="AJL3003" s="0"/>
      <c r="AJM3003" s="0"/>
      <c r="AJN3003" s="0"/>
      <c r="AJO3003" s="0"/>
      <c r="AJP3003" s="0"/>
      <c r="AJQ3003" s="0"/>
      <c r="AJR3003" s="0"/>
      <c r="AJS3003" s="0"/>
      <c r="AJT3003" s="0"/>
      <c r="AJU3003" s="0"/>
      <c r="AJV3003" s="0"/>
      <c r="AJW3003" s="0"/>
      <c r="AJX3003" s="0"/>
      <c r="AJY3003" s="0"/>
      <c r="AJZ3003" s="0"/>
      <c r="AKA3003" s="0"/>
      <c r="AKB3003" s="0"/>
      <c r="AKC3003" s="0"/>
      <c r="AKD3003" s="0"/>
      <c r="AKE3003" s="0"/>
      <c r="AKF3003" s="0"/>
      <c r="AKG3003" s="0"/>
      <c r="AKH3003" s="0"/>
      <c r="AKI3003" s="0"/>
      <c r="AKJ3003" s="0"/>
      <c r="AKK3003" s="0"/>
      <c r="AKL3003" s="0"/>
      <c r="AKM3003" s="0"/>
      <c r="AKN3003" s="0"/>
      <c r="AKO3003" s="0"/>
      <c r="AKP3003" s="0"/>
      <c r="AKQ3003" s="0"/>
      <c r="AKR3003" s="0"/>
      <c r="AKS3003" s="0"/>
      <c r="AKT3003" s="0"/>
      <c r="AKU3003" s="0"/>
      <c r="AKV3003" s="0"/>
      <c r="AKW3003" s="0"/>
      <c r="AKX3003" s="0"/>
      <c r="AKY3003" s="0"/>
      <c r="AKZ3003" s="0"/>
      <c r="ALA3003" s="0"/>
      <c r="ALB3003" s="0"/>
      <c r="ALC3003" s="0"/>
      <c r="ALD3003" s="0"/>
      <c r="ALE3003" s="0"/>
      <c r="ALF3003" s="0"/>
      <c r="ALG3003" s="0"/>
      <c r="ALH3003" s="0"/>
      <c r="ALI3003" s="0"/>
      <c r="ALJ3003" s="0"/>
      <c r="ALK3003" s="0"/>
      <c r="ALL3003" s="0"/>
      <c r="ALM3003" s="0"/>
      <c r="ALN3003" s="0"/>
      <c r="ALO3003" s="0"/>
      <c r="ALP3003" s="0"/>
      <c r="ALQ3003" s="0"/>
      <c r="ALR3003" s="0"/>
      <c r="ALS3003" s="0"/>
      <c r="ALT3003" s="0"/>
      <c r="ALU3003" s="0"/>
      <c r="ALV3003" s="0"/>
      <c r="ALW3003" s="0"/>
      <c r="ALX3003" s="0"/>
      <c r="ALY3003" s="0"/>
      <c r="ALZ3003" s="0"/>
      <c r="AMA3003" s="0"/>
      <c r="AMB3003" s="0"/>
      <c r="AMC3003" s="0"/>
      <c r="AMD3003" s="0"/>
      <c r="AME3003" s="0"/>
      <c r="AMF3003" s="0"/>
      <c r="AMG3003" s="0"/>
      <c r="AMH3003" s="0"/>
      <c r="AMI3003" s="0"/>
    </row>
    <row r="3004" customFormat="false" ht="12.75" hidden="false" customHeight="false" outlineLevel="0" collapsed="false">
      <c r="A3004" s="1" t="s">
        <v>3263</v>
      </c>
      <c r="C3004" s="27" t="s">
        <v>3266</v>
      </c>
      <c r="D3004" s="27" t="s">
        <v>13</v>
      </c>
      <c r="E3004" s="28"/>
      <c r="F3004" s="29"/>
      <c r="G3004" s="27"/>
      <c r="H3004" s="30" t="s">
        <v>168</v>
      </c>
      <c r="I3004" s="31" t="n">
        <v>1.6</v>
      </c>
      <c r="J3004" s="103" t="s">
        <v>3265</v>
      </c>
      <c r="BM3004" s="0"/>
      <c r="BN3004" s="0"/>
      <c r="BO3004" s="0"/>
      <c r="BP3004" s="0"/>
      <c r="BQ3004" s="0"/>
      <c r="BR3004" s="0"/>
      <c r="BS3004" s="0"/>
      <c r="BT3004" s="0"/>
      <c r="BU3004" s="0"/>
      <c r="BV3004" s="0"/>
      <c r="BW3004" s="0"/>
      <c r="BX3004" s="0"/>
      <c r="BY3004" s="0"/>
      <c r="BZ3004" s="0"/>
      <c r="CA3004" s="0"/>
      <c r="CB3004" s="0"/>
      <c r="CC3004" s="0"/>
      <c r="CD3004" s="0"/>
      <c r="CE3004" s="0"/>
      <c r="CF3004" s="0"/>
      <c r="CG3004" s="0"/>
      <c r="CH3004" s="0"/>
      <c r="CI3004" s="0"/>
      <c r="CJ3004" s="0"/>
      <c r="CK3004" s="0"/>
      <c r="CL3004" s="0"/>
      <c r="CM3004" s="0"/>
      <c r="CN3004" s="0"/>
      <c r="CO3004" s="0"/>
      <c r="CP3004" s="0"/>
      <c r="CQ3004" s="0"/>
      <c r="CR3004" s="0"/>
      <c r="CS3004" s="0"/>
      <c r="CT3004" s="0"/>
      <c r="CU3004" s="0"/>
      <c r="CV3004" s="0"/>
      <c r="CW3004" s="0"/>
      <c r="CX3004" s="0"/>
      <c r="CY3004" s="0"/>
      <c r="CZ3004" s="0"/>
      <c r="DA3004" s="0"/>
      <c r="DB3004" s="0"/>
      <c r="DC3004" s="0"/>
      <c r="DD3004" s="0"/>
      <c r="DE3004" s="0"/>
      <c r="DF3004" s="0"/>
      <c r="DG3004" s="0"/>
      <c r="DH3004" s="0"/>
      <c r="DI3004" s="0"/>
      <c r="DJ3004" s="0"/>
      <c r="DK3004" s="0"/>
      <c r="DL3004" s="0"/>
      <c r="DM3004" s="0"/>
      <c r="DN3004" s="0"/>
      <c r="DO3004" s="0"/>
      <c r="DP3004" s="0"/>
      <c r="DQ3004" s="0"/>
      <c r="DR3004" s="0"/>
      <c r="DS3004" s="0"/>
      <c r="DT3004" s="0"/>
      <c r="DU3004" s="0"/>
      <c r="DV3004" s="0"/>
      <c r="DW3004" s="0"/>
      <c r="DX3004" s="0"/>
      <c r="DY3004" s="0"/>
      <c r="DZ3004" s="0"/>
      <c r="EA3004" s="0"/>
      <c r="EB3004" s="0"/>
      <c r="EC3004" s="0"/>
      <c r="ED3004" s="0"/>
      <c r="EE3004" s="0"/>
      <c r="EF3004" s="0"/>
      <c r="EG3004" s="0"/>
      <c r="EH3004" s="0"/>
      <c r="EI3004" s="0"/>
      <c r="EJ3004" s="0"/>
      <c r="EK3004" s="0"/>
      <c r="EL3004" s="0"/>
      <c r="EM3004" s="0"/>
      <c r="EN3004" s="0"/>
      <c r="EO3004" s="0"/>
      <c r="EP3004" s="0"/>
      <c r="EQ3004" s="0"/>
      <c r="ER3004" s="0"/>
      <c r="ES3004" s="0"/>
      <c r="ET3004" s="0"/>
      <c r="EU3004" s="0"/>
      <c r="EV3004" s="0"/>
      <c r="EW3004" s="0"/>
      <c r="EX3004" s="0"/>
      <c r="EY3004" s="0"/>
      <c r="EZ3004" s="0"/>
      <c r="FA3004" s="0"/>
      <c r="FB3004" s="0"/>
      <c r="FC3004" s="0"/>
      <c r="FD3004" s="0"/>
      <c r="FE3004" s="0"/>
      <c r="FF3004" s="0"/>
      <c r="FG3004" s="0"/>
      <c r="FH3004" s="0"/>
      <c r="FI3004" s="0"/>
      <c r="FJ3004" s="0"/>
      <c r="FK3004" s="0"/>
      <c r="FL3004" s="0"/>
      <c r="FM3004" s="0"/>
      <c r="FN3004" s="0"/>
      <c r="FO3004" s="0"/>
      <c r="FP3004" s="0"/>
      <c r="FQ3004" s="0"/>
      <c r="FR3004" s="0"/>
      <c r="FS3004" s="0"/>
      <c r="FT3004" s="0"/>
      <c r="FU3004" s="0"/>
      <c r="FV3004" s="0"/>
      <c r="FW3004" s="0"/>
      <c r="FX3004" s="0"/>
      <c r="FY3004" s="0"/>
      <c r="FZ3004" s="0"/>
      <c r="GA3004" s="0"/>
      <c r="GB3004" s="0"/>
      <c r="GC3004" s="0"/>
      <c r="GD3004" s="0"/>
      <c r="GE3004" s="0"/>
      <c r="GF3004" s="0"/>
      <c r="GG3004" s="0"/>
      <c r="GH3004" s="0"/>
      <c r="GI3004" s="0"/>
      <c r="GJ3004" s="0"/>
      <c r="GK3004" s="0"/>
      <c r="GL3004" s="0"/>
      <c r="GM3004" s="0"/>
      <c r="GN3004" s="0"/>
      <c r="GO3004" s="0"/>
      <c r="GP3004" s="0"/>
      <c r="GQ3004" s="0"/>
      <c r="GR3004" s="0"/>
      <c r="GS3004" s="0"/>
      <c r="GT3004" s="0"/>
      <c r="GU3004" s="0"/>
      <c r="GV3004" s="0"/>
      <c r="GW3004" s="0"/>
      <c r="GX3004" s="0"/>
      <c r="GY3004" s="0"/>
      <c r="GZ3004" s="0"/>
      <c r="HA3004" s="0"/>
      <c r="HB3004" s="0"/>
      <c r="HC3004" s="0"/>
      <c r="HD3004" s="0"/>
      <c r="HE3004" s="0"/>
      <c r="HF3004" s="0"/>
      <c r="HG3004" s="0"/>
      <c r="HH3004" s="0"/>
      <c r="HI3004" s="0"/>
      <c r="HJ3004" s="0"/>
      <c r="HK3004" s="0"/>
      <c r="HL3004" s="0"/>
      <c r="HM3004" s="0"/>
      <c r="HN3004" s="0"/>
      <c r="HO3004" s="0"/>
      <c r="HP3004" s="0"/>
      <c r="HQ3004" s="0"/>
      <c r="HR3004" s="0"/>
      <c r="HS3004" s="0"/>
      <c r="HT3004" s="0"/>
      <c r="HU3004" s="0"/>
      <c r="HV3004" s="0"/>
      <c r="HW3004" s="0"/>
      <c r="HX3004" s="0"/>
      <c r="HY3004" s="0"/>
      <c r="HZ3004" s="0"/>
      <c r="IA3004" s="0"/>
      <c r="IB3004" s="0"/>
      <c r="IC3004" s="0"/>
      <c r="ID3004" s="0"/>
      <c r="IE3004" s="0"/>
      <c r="IF3004" s="0"/>
      <c r="IG3004" s="0"/>
      <c r="IH3004" s="0"/>
      <c r="II3004" s="0"/>
      <c r="IJ3004" s="0"/>
      <c r="IK3004" s="0"/>
      <c r="IL3004" s="0"/>
      <c r="IM3004" s="0"/>
      <c r="IN3004" s="0"/>
      <c r="IO3004" s="0"/>
      <c r="IP3004" s="0"/>
      <c r="IQ3004" s="0"/>
      <c r="IR3004" s="0"/>
      <c r="IS3004" s="0"/>
      <c r="IT3004" s="0"/>
      <c r="IU3004" s="0"/>
      <c r="IV3004" s="0"/>
      <c r="IW3004" s="0"/>
      <c r="IX3004" s="0"/>
      <c r="IY3004" s="0"/>
      <c r="IZ3004" s="0"/>
      <c r="JA3004" s="0"/>
      <c r="JB3004" s="0"/>
      <c r="JC3004" s="0"/>
      <c r="JD3004" s="0"/>
      <c r="JE3004" s="0"/>
      <c r="JF3004" s="0"/>
      <c r="JG3004" s="0"/>
      <c r="JH3004" s="0"/>
      <c r="JI3004" s="0"/>
      <c r="JJ3004" s="0"/>
      <c r="JK3004" s="0"/>
      <c r="JL3004" s="0"/>
      <c r="JM3004" s="0"/>
      <c r="JN3004" s="0"/>
      <c r="JO3004" s="0"/>
      <c r="JP3004" s="0"/>
      <c r="JQ3004" s="0"/>
      <c r="JR3004" s="0"/>
      <c r="JS3004" s="0"/>
      <c r="JT3004" s="0"/>
      <c r="JU3004" s="0"/>
      <c r="JV3004" s="0"/>
      <c r="JW3004" s="0"/>
      <c r="JX3004" s="0"/>
      <c r="JY3004" s="0"/>
      <c r="JZ3004" s="0"/>
      <c r="KA3004" s="0"/>
      <c r="KB3004" s="0"/>
      <c r="KC3004" s="0"/>
      <c r="KD3004" s="0"/>
      <c r="KE3004" s="0"/>
      <c r="KF3004" s="0"/>
      <c r="KG3004" s="0"/>
      <c r="KH3004" s="0"/>
      <c r="KI3004" s="0"/>
      <c r="KJ3004" s="0"/>
      <c r="KK3004" s="0"/>
      <c r="KL3004" s="0"/>
      <c r="KM3004" s="0"/>
      <c r="KN3004" s="0"/>
      <c r="KO3004" s="0"/>
      <c r="KP3004" s="0"/>
      <c r="KQ3004" s="0"/>
      <c r="KR3004" s="0"/>
      <c r="KS3004" s="0"/>
      <c r="KT3004" s="0"/>
      <c r="KU3004" s="0"/>
      <c r="KV3004" s="0"/>
      <c r="KW3004" s="0"/>
      <c r="KX3004" s="0"/>
      <c r="KY3004" s="0"/>
      <c r="KZ3004" s="0"/>
      <c r="LA3004" s="0"/>
      <c r="LB3004" s="0"/>
      <c r="LC3004" s="0"/>
      <c r="LD3004" s="0"/>
      <c r="LE3004" s="0"/>
      <c r="LF3004" s="0"/>
      <c r="LG3004" s="0"/>
      <c r="LH3004" s="0"/>
      <c r="LI3004" s="0"/>
      <c r="LJ3004" s="0"/>
      <c r="LK3004" s="0"/>
      <c r="LL3004" s="0"/>
      <c r="LM3004" s="0"/>
      <c r="LN3004" s="0"/>
      <c r="LO3004" s="0"/>
      <c r="LP3004" s="0"/>
      <c r="LQ3004" s="0"/>
      <c r="LR3004" s="0"/>
      <c r="LS3004" s="0"/>
      <c r="LT3004" s="0"/>
      <c r="LU3004" s="0"/>
      <c r="LV3004" s="0"/>
      <c r="LW3004" s="0"/>
      <c r="LX3004" s="0"/>
      <c r="LY3004" s="0"/>
      <c r="LZ3004" s="0"/>
      <c r="MA3004" s="0"/>
      <c r="MB3004" s="0"/>
      <c r="MC3004" s="0"/>
      <c r="MD3004" s="0"/>
      <c r="ME3004" s="0"/>
      <c r="MF3004" s="0"/>
      <c r="MG3004" s="0"/>
      <c r="MH3004" s="0"/>
      <c r="MI3004" s="0"/>
      <c r="MJ3004" s="0"/>
      <c r="MK3004" s="0"/>
      <c r="ML3004" s="0"/>
      <c r="MM3004" s="0"/>
      <c r="MN3004" s="0"/>
      <c r="MO3004" s="0"/>
      <c r="MP3004" s="0"/>
      <c r="MQ3004" s="0"/>
      <c r="MR3004" s="0"/>
      <c r="MS3004" s="0"/>
      <c r="MT3004" s="0"/>
      <c r="MU3004" s="0"/>
      <c r="MV3004" s="0"/>
      <c r="MW3004" s="0"/>
      <c r="MX3004" s="0"/>
      <c r="MY3004" s="0"/>
      <c r="MZ3004" s="0"/>
      <c r="NA3004" s="0"/>
      <c r="NB3004" s="0"/>
      <c r="NC3004" s="0"/>
      <c r="ND3004" s="0"/>
      <c r="NE3004" s="0"/>
      <c r="NF3004" s="0"/>
      <c r="NG3004" s="0"/>
      <c r="NH3004" s="0"/>
      <c r="NI3004" s="0"/>
      <c r="NJ3004" s="0"/>
      <c r="NK3004" s="0"/>
      <c r="NL3004" s="0"/>
      <c r="NM3004" s="0"/>
      <c r="NN3004" s="0"/>
      <c r="NO3004" s="0"/>
      <c r="NP3004" s="0"/>
      <c r="NQ3004" s="0"/>
      <c r="NR3004" s="0"/>
      <c r="NS3004" s="0"/>
      <c r="NT3004" s="0"/>
      <c r="NU3004" s="0"/>
      <c r="NV3004" s="0"/>
      <c r="NW3004" s="0"/>
      <c r="NX3004" s="0"/>
      <c r="NY3004" s="0"/>
      <c r="NZ3004" s="0"/>
      <c r="OA3004" s="0"/>
      <c r="OB3004" s="0"/>
      <c r="OC3004" s="0"/>
      <c r="OD3004" s="0"/>
      <c r="OE3004" s="0"/>
      <c r="OF3004" s="0"/>
      <c r="OG3004" s="0"/>
      <c r="OH3004" s="0"/>
      <c r="OI3004" s="0"/>
      <c r="OJ3004" s="0"/>
      <c r="OK3004" s="0"/>
      <c r="OL3004" s="0"/>
      <c r="OM3004" s="0"/>
      <c r="ON3004" s="0"/>
      <c r="OO3004" s="0"/>
      <c r="OP3004" s="0"/>
      <c r="OQ3004" s="0"/>
      <c r="OR3004" s="0"/>
      <c r="OS3004" s="0"/>
      <c r="OT3004" s="0"/>
      <c r="OU3004" s="0"/>
      <c r="OV3004" s="0"/>
      <c r="OW3004" s="0"/>
      <c r="OX3004" s="0"/>
      <c r="OY3004" s="0"/>
      <c r="OZ3004" s="0"/>
      <c r="PA3004" s="0"/>
      <c r="PB3004" s="0"/>
      <c r="PC3004" s="0"/>
      <c r="PD3004" s="0"/>
      <c r="PE3004" s="0"/>
      <c r="PF3004" s="0"/>
      <c r="PG3004" s="0"/>
      <c r="PH3004" s="0"/>
      <c r="PI3004" s="0"/>
      <c r="PJ3004" s="0"/>
      <c r="PK3004" s="0"/>
      <c r="PL3004" s="0"/>
      <c r="PM3004" s="0"/>
      <c r="PN3004" s="0"/>
      <c r="PO3004" s="0"/>
      <c r="PP3004" s="0"/>
      <c r="PQ3004" s="0"/>
      <c r="PR3004" s="0"/>
      <c r="PS3004" s="0"/>
      <c r="PT3004" s="0"/>
      <c r="PU3004" s="0"/>
      <c r="PV3004" s="0"/>
      <c r="PW3004" s="0"/>
      <c r="PX3004" s="0"/>
      <c r="PY3004" s="0"/>
      <c r="PZ3004" s="0"/>
      <c r="QA3004" s="0"/>
      <c r="QB3004" s="0"/>
      <c r="QC3004" s="0"/>
      <c r="QD3004" s="0"/>
      <c r="QE3004" s="0"/>
      <c r="QF3004" s="0"/>
      <c r="QG3004" s="0"/>
      <c r="QH3004" s="0"/>
      <c r="QI3004" s="0"/>
      <c r="QJ3004" s="0"/>
      <c r="QK3004" s="0"/>
      <c r="QL3004" s="0"/>
      <c r="QM3004" s="0"/>
      <c r="QN3004" s="0"/>
      <c r="QO3004" s="0"/>
      <c r="QP3004" s="0"/>
      <c r="QQ3004" s="0"/>
      <c r="QR3004" s="0"/>
      <c r="QS3004" s="0"/>
      <c r="QT3004" s="0"/>
      <c r="QU3004" s="0"/>
      <c r="QV3004" s="0"/>
      <c r="QW3004" s="0"/>
      <c r="QX3004" s="0"/>
      <c r="QY3004" s="0"/>
      <c r="QZ3004" s="0"/>
      <c r="RA3004" s="0"/>
      <c r="RB3004" s="0"/>
      <c r="RC3004" s="0"/>
      <c r="RD3004" s="0"/>
      <c r="RE3004" s="0"/>
      <c r="RF3004" s="0"/>
      <c r="RG3004" s="0"/>
      <c r="RH3004" s="0"/>
      <c r="RI3004" s="0"/>
      <c r="RJ3004" s="0"/>
      <c r="RK3004" s="0"/>
      <c r="RL3004" s="0"/>
      <c r="RM3004" s="0"/>
      <c r="RN3004" s="0"/>
      <c r="RO3004" s="0"/>
      <c r="RP3004" s="0"/>
      <c r="RQ3004" s="0"/>
      <c r="RR3004" s="0"/>
      <c r="RS3004" s="0"/>
      <c r="RT3004" s="0"/>
      <c r="RU3004" s="0"/>
      <c r="RV3004" s="0"/>
      <c r="RW3004" s="0"/>
      <c r="RX3004" s="0"/>
      <c r="RY3004" s="0"/>
      <c r="RZ3004" s="0"/>
      <c r="SA3004" s="0"/>
      <c r="SB3004" s="0"/>
      <c r="SC3004" s="0"/>
      <c r="SD3004" s="0"/>
      <c r="SE3004" s="0"/>
      <c r="SF3004" s="0"/>
      <c r="SG3004" s="0"/>
      <c r="SH3004" s="0"/>
      <c r="SI3004" s="0"/>
      <c r="SJ3004" s="0"/>
      <c r="SK3004" s="0"/>
      <c r="SL3004" s="0"/>
      <c r="SM3004" s="0"/>
      <c r="SN3004" s="0"/>
      <c r="SO3004" s="0"/>
      <c r="SP3004" s="0"/>
      <c r="SQ3004" s="0"/>
      <c r="SR3004" s="0"/>
      <c r="SS3004" s="0"/>
      <c r="ST3004" s="0"/>
      <c r="SU3004" s="0"/>
      <c r="SV3004" s="0"/>
      <c r="SW3004" s="0"/>
      <c r="SX3004" s="0"/>
      <c r="SY3004" s="0"/>
      <c r="SZ3004" s="0"/>
      <c r="TA3004" s="0"/>
      <c r="TB3004" s="0"/>
      <c r="TC3004" s="0"/>
      <c r="TD3004" s="0"/>
      <c r="TE3004" s="0"/>
      <c r="TF3004" s="0"/>
      <c r="TG3004" s="0"/>
      <c r="TH3004" s="0"/>
      <c r="TI3004" s="0"/>
      <c r="TJ3004" s="0"/>
      <c r="TK3004" s="0"/>
      <c r="TL3004" s="0"/>
      <c r="TM3004" s="0"/>
      <c r="TN3004" s="0"/>
      <c r="TO3004" s="0"/>
      <c r="TP3004" s="0"/>
      <c r="TQ3004" s="0"/>
      <c r="TR3004" s="0"/>
      <c r="TS3004" s="0"/>
      <c r="TT3004" s="0"/>
      <c r="TU3004" s="0"/>
      <c r="TV3004" s="0"/>
      <c r="TW3004" s="0"/>
      <c r="TX3004" s="0"/>
      <c r="TY3004" s="0"/>
      <c r="TZ3004" s="0"/>
      <c r="UA3004" s="0"/>
      <c r="UB3004" s="0"/>
      <c r="UC3004" s="0"/>
      <c r="UD3004" s="0"/>
      <c r="UE3004" s="0"/>
      <c r="UF3004" s="0"/>
      <c r="UG3004" s="0"/>
      <c r="UH3004" s="0"/>
      <c r="UI3004" s="0"/>
      <c r="UJ3004" s="0"/>
      <c r="UK3004" s="0"/>
      <c r="UL3004" s="0"/>
      <c r="UM3004" s="0"/>
      <c r="UN3004" s="0"/>
      <c r="UO3004" s="0"/>
      <c r="UP3004" s="0"/>
      <c r="UQ3004" s="0"/>
      <c r="UR3004" s="0"/>
      <c r="US3004" s="0"/>
      <c r="UT3004" s="0"/>
      <c r="UU3004" s="0"/>
      <c r="UV3004" s="0"/>
      <c r="UW3004" s="0"/>
      <c r="UX3004" s="0"/>
      <c r="UY3004" s="0"/>
      <c r="UZ3004" s="0"/>
      <c r="VA3004" s="0"/>
      <c r="VB3004" s="0"/>
      <c r="VC3004" s="0"/>
      <c r="VD3004" s="0"/>
      <c r="VE3004" s="0"/>
      <c r="VF3004" s="0"/>
      <c r="VG3004" s="0"/>
      <c r="VH3004" s="0"/>
      <c r="VI3004" s="0"/>
      <c r="VJ3004" s="0"/>
      <c r="VK3004" s="0"/>
      <c r="VL3004" s="0"/>
      <c r="VM3004" s="0"/>
      <c r="VN3004" s="0"/>
      <c r="VO3004" s="0"/>
      <c r="VP3004" s="0"/>
      <c r="VQ3004" s="0"/>
      <c r="VR3004" s="0"/>
      <c r="VS3004" s="0"/>
      <c r="VT3004" s="0"/>
      <c r="VU3004" s="0"/>
      <c r="VV3004" s="0"/>
      <c r="VW3004" s="0"/>
      <c r="VX3004" s="0"/>
      <c r="VY3004" s="0"/>
      <c r="VZ3004" s="0"/>
      <c r="WA3004" s="0"/>
      <c r="WB3004" s="0"/>
      <c r="WC3004" s="0"/>
      <c r="WD3004" s="0"/>
      <c r="WE3004" s="0"/>
      <c r="WF3004" s="0"/>
      <c r="WG3004" s="0"/>
      <c r="WH3004" s="0"/>
      <c r="WI3004" s="0"/>
      <c r="WJ3004" s="0"/>
      <c r="WK3004" s="0"/>
      <c r="WL3004" s="0"/>
      <c r="WM3004" s="0"/>
      <c r="WN3004" s="0"/>
      <c r="WO3004" s="0"/>
      <c r="WP3004" s="0"/>
      <c r="WQ3004" s="0"/>
      <c r="WR3004" s="0"/>
      <c r="WS3004" s="0"/>
      <c r="WT3004" s="0"/>
      <c r="WU3004" s="0"/>
      <c r="WV3004" s="0"/>
      <c r="WW3004" s="0"/>
      <c r="WX3004" s="0"/>
      <c r="WY3004" s="0"/>
      <c r="WZ3004" s="0"/>
      <c r="XA3004" s="0"/>
      <c r="XB3004" s="0"/>
      <c r="XC3004" s="0"/>
      <c r="XD3004" s="0"/>
      <c r="XE3004" s="0"/>
      <c r="XF3004" s="0"/>
      <c r="XG3004" s="0"/>
      <c r="XH3004" s="0"/>
      <c r="XI3004" s="0"/>
      <c r="XJ3004" s="0"/>
      <c r="XK3004" s="0"/>
      <c r="XL3004" s="0"/>
      <c r="XM3004" s="0"/>
      <c r="XN3004" s="0"/>
      <c r="XO3004" s="0"/>
      <c r="XP3004" s="0"/>
      <c r="XQ3004" s="0"/>
      <c r="XR3004" s="0"/>
      <c r="XS3004" s="0"/>
      <c r="XT3004" s="0"/>
      <c r="XU3004" s="0"/>
      <c r="XV3004" s="0"/>
      <c r="XW3004" s="0"/>
      <c r="XX3004" s="0"/>
      <c r="XY3004" s="0"/>
      <c r="XZ3004" s="0"/>
      <c r="YA3004" s="0"/>
      <c r="YB3004" s="0"/>
      <c r="YC3004" s="0"/>
      <c r="YD3004" s="0"/>
      <c r="YE3004" s="0"/>
      <c r="YF3004" s="0"/>
      <c r="YG3004" s="0"/>
      <c r="YH3004" s="0"/>
      <c r="YI3004" s="0"/>
      <c r="YJ3004" s="0"/>
      <c r="YK3004" s="0"/>
      <c r="YL3004" s="0"/>
      <c r="YM3004" s="0"/>
      <c r="YN3004" s="0"/>
      <c r="YO3004" s="0"/>
      <c r="YP3004" s="0"/>
      <c r="YQ3004" s="0"/>
      <c r="YR3004" s="0"/>
      <c r="YS3004" s="0"/>
      <c r="YT3004" s="0"/>
      <c r="YU3004" s="0"/>
      <c r="YV3004" s="0"/>
      <c r="YW3004" s="0"/>
      <c r="YX3004" s="0"/>
      <c r="YY3004" s="0"/>
      <c r="YZ3004" s="0"/>
      <c r="ZA3004" s="0"/>
      <c r="ZB3004" s="0"/>
      <c r="ZC3004" s="0"/>
      <c r="ZD3004" s="0"/>
      <c r="ZE3004" s="0"/>
      <c r="ZF3004" s="0"/>
      <c r="ZG3004" s="0"/>
      <c r="ZH3004" s="0"/>
      <c r="ZI3004" s="0"/>
      <c r="ZJ3004" s="0"/>
      <c r="ZK3004" s="0"/>
      <c r="ZL3004" s="0"/>
      <c r="ZM3004" s="0"/>
      <c r="ZN3004" s="0"/>
      <c r="ZO3004" s="0"/>
      <c r="ZP3004" s="0"/>
      <c r="ZQ3004" s="0"/>
      <c r="ZR3004" s="0"/>
      <c r="ZS3004" s="0"/>
      <c r="ZT3004" s="0"/>
      <c r="ZU3004" s="0"/>
      <c r="ZV3004" s="0"/>
      <c r="ZW3004" s="0"/>
      <c r="ZX3004" s="0"/>
      <c r="ZY3004" s="0"/>
      <c r="ZZ3004" s="0"/>
      <c r="AAA3004" s="0"/>
      <c r="AAB3004" s="0"/>
      <c r="AAC3004" s="0"/>
      <c r="AAD3004" s="0"/>
      <c r="AAE3004" s="0"/>
      <c r="AAF3004" s="0"/>
      <c r="AAG3004" s="0"/>
      <c r="AAH3004" s="0"/>
      <c r="AAI3004" s="0"/>
      <c r="AAJ3004" s="0"/>
      <c r="AAK3004" s="0"/>
      <c r="AAL3004" s="0"/>
      <c r="AAM3004" s="0"/>
      <c r="AAN3004" s="0"/>
      <c r="AAO3004" s="0"/>
      <c r="AAP3004" s="0"/>
      <c r="AAQ3004" s="0"/>
      <c r="AAR3004" s="0"/>
      <c r="AAS3004" s="0"/>
      <c r="AAT3004" s="0"/>
      <c r="AAU3004" s="0"/>
      <c r="AAV3004" s="0"/>
      <c r="AAW3004" s="0"/>
      <c r="AAX3004" s="0"/>
      <c r="AAY3004" s="0"/>
      <c r="AAZ3004" s="0"/>
      <c r="ABA3004" s="0"/>
      <c r="ABB3004" s="0"/>
      <c r="ABC3004" s="0"/>
      <c r="ABD3004" s="0"/>
      <c r="ABE3004" s="0"/>
      <c r="ABF3004" s="0"/>
      <c r="ABG3004" s="0"/>
      <c r="ABH3004" s="0"/>
      <c r="ABI3004" s="0"/>
      <c r="ABJ3004" s="0"/>
      <c r="ABK3004" s="0"/>
      <c r="ABL3004" s="0"/>
      <c r="ABM3004" s="0"/>
      <c r="ABN3004" s="0"/>
      <c r="ABO3004" s="0"/>
      <c r="ABP3004" s="0"/>
      <c r="ABQ3004" s="0"/>
      <c r="ABR3004" s="0"/>
      <c r="ABS3004" s="0"/>
      <c r="ABT3004" s="0"/>
      <c r="ABU3004" s="0"/>
      <c r="ABV3004" s="0"/>
      <c r="ABW3004" s="0"/>
      <c r="ABX3004" s="0"/>
      <c r="ABY3004" s="0"/>
      <c r="ABZ3004" s="0"/>
      <c r="ACA3004" s="0"/>
      <c r="ACB3004" s="0"/>
      <c r="ACC3004" s="0"/>
      <c r="ACD3004" s="0"/>
      <c r="ACE3004" s="0"/>
      <c r="ACF3004" s="0"/>
      <c r="ACG3004" s="0"/>
      <c r="ACH3004" s="0"/>
      <c r="ACI3004" s="0"/>
      <c r="ACJ3004" s="0"/>
      <c r="ACK3004" s="0"/>
      <c r="ACL3004" s="0"/>
      <c r="ACM3004" s="0"/>
      <c r="ACN3004" s="0"/>
      <c r="ACO3004" s="0"/>
      <c r="ACP3004" s="0"/>
      <c r="ACQ3004" s="0"/>
      <c r="ACR3004" s="0"/>
      <c r="ACS3004" s="0"/>
      <c r="ACT3004" s="0"/>
      <c r="ACU3004" s="0"/>
      <c r="ACV3004" s="0"/>
      <c r="ACW3004" s="0"/>
      <c r="ACX3004" s="0"/>
      <c r="ACY3004" s="0"/>
      <c r="ACZ3004" s="0"/>
      <c r="ADA3004" s="0"/>
      <c r="ADB3004" s="0"/>
      <c r="ADC3004" s="0"/>
      <c r="ADD3004" s="0"/>
      <c r="ADE3004" s="0"/>
      <c r="ADF3004" s="0"/>
      <c r="ADG3004" s="0"/>
      <c r="ADH3004" s="0"/>
      <c r="ADI3004" s="0"/>
      <c r="ADJ3004" s="0"/>
      <c r="ADK3004" s="0"/>
      <c r="ADL3004" s="0"/>
      <c r="ADM3004" s="0"/>
      <c r="ADN3004" s="0"/>
      <c r="ADO3004" s="0"/>
      <c r="ADP3004" s="0"/>
      <c r="ADQ3004" s="0"/>
      <c r="ADR3004" s="0"/>
      <c r="ADS3004" s="0"/>
      <c r="ADT3004" s="0"/>
      <c r="ADU3004" s="0"/>
      <c r="ADV3004" s="0"/>
      <c r="ADW3004" s="0"/>
      <c r="ADX3004" s="0"/>
      <c r="ADY3004" s="0"/>
      <c r="ADZ3004" s="0"/>
      <c r="AEA3004" s="0"/>
      <c r="AEB3004" s="0"/>
      <c r="AEC3004" s="0"/>
      <c r="AED3004" s="0"/>
      <c r="AEE3004" s="0"/>
      <c r="AEF3004" s="0"/>
      <c r="AEG3004" s="0"/>
      <c r="AEH3004" s="0"/>
      <c r="AEI3004" s="0"/>
      <c r="AEJ3004" s="0"/>
      <c r="AEK3004" s="0"/>
      <c r="AEL3004" s="0"/>
      <c r="AEM3004" s="0"/>
      <c r="AEN3004" s="0"/>
      <c r="AEO3004" s="0"/>
      <c r="AEP3004" s="0"/>
      <c r="AEQ3004" s="0"/>
      <c r="AER3004" s="0"/>
      <c r="AES3004" s="0"/>
      <c r="AET3004" s="0"/>
      <c r="AEU3004" s="0"/>
      <c r="AEV3004" s="0"/>
      <c r="AEW3004" s="0"/>
      <c r="AEX3004" s="0"/>
      <c r="AEY3004" s="0"/>
      <c r="AEZ3004" s="0"/>
      <c r="AFA3004" s="0"/>
      <c r="AFB3004" s="0"/>
      <c r="AFC3004" s="0"/>
      <c r="AFD3004" s="0"/>
      <c r="AFE3004" s="0"/>
      <c r="AFF3004" s="0"/>
      <c r="AFG3004" s="0"/>
      <c r="AFH3004" s="0"/>
      <c r="AFI3004" s="0"/>
      <c r="AFJ3004" s="0"/>
      <c r="AFK3004" s="0"/>
      <c r="AFL3004" s="0"/>
      <c r="AFM3004" s="0"/>
      <c r="AFN3004" s="0"/>
      <c r="AFO3004" s="0"/>
      <c r="AFP3004" s="0"/>
      <c r="AFQ3004" s="0"/>
      <c r="AFR3004" s="0"/>
      <c r="AFS3004" s="0"/>
      <c r="AFT3004" s="0"/>
      <c r="AFU3004" s="0"/>
      <c r="AFV3004" s="0"/>
      <c r="AFW3004" s="0"/>
      <c r="AFX3004" s="0"/>
      <c r="AFY3004" s="0"/>
      <c r="AFZ3004" s="0"/>
      <c r="AGA3004" s="0"/>
      <c r="AGB3004" s="0"/>
      <c r="AGC3004" s="0"/>
      <c r="AGD3004" s="0"/>
      <c r="AGE3004" s="0"/>
      <c r="AGF3004" s="0"/>
      <c r="AGG3004" s="0"/>
      <c r="AGH3004" s="0"/>
      <c r="AGI3004" s="0"/>
      <c r="AGJ3004" s="0"/>
      <c r="AGK3004" s="0"/>
      <c r="AGL3004" s="0"/>
      <c r="AGM3004" s="0"/>
      <c r="AGN3004" s="0"/>
      <c r="AGO3004" s="0"/>
      <c r="AGP3004" s="0"/>
      <c r="AGQ3004" s="0"/>
      <c r="AGR3004" s="0"/>
      <c r="AGS3004" s="0"/>
      <c r="AGT3004" s="0"/>
      <c r="AGU3004" s="0"/>
      <c r="AGV3004" s="0"/>
      <c r="AGW3004" s="0"/>
      <c r="AGX3004" s="0"/>
      <c r="AGY3004" s="0"/>
      <c r="AGZ3004" s="0"/>
      <c r="AHA3004" s="0"/>
      <c r="AHB3004" s="0"/>
      <c r="AHC3004" s="0"/>
      <c r="AHD3004" s="0"/>
      <c r="AHE3004" s="0"/>
      <c r="AHF3004" s="0"/>
      <c r="AHG3004" s="0"/>
      <c r="AHH3004" s="0"/>
      <c r="AHI3004" s="0"/>
      <c r="AHJ3004" s="0"/>
      <c r="AHK3004" s="0"/>
      <c r="AHL3004" s="0"/>
      <c r="AHM3004" s="0"/>
      <c r="AHN3004" s="0"/>
      <c r="AHO3004" s="0"/>
      <c r="AHP3004" s="0"/>
      <c r="AHQ3004" s="0"/>
      <c r="AHR3004" s="0"/>
      <c r="AHS3004" s="0"/>
      <c r="AHT3004" s="0"/>
      <c r="AHU3004" s="0"/>
      <c r="AHV3004" s="0"/>
      <c r="AHW3004" s="0"/>
      <c r="AHX3004" s="0"/>
      <c r="AHY3004" s="0"/>
      <c r="AHZ3004" s="0"/>
      <c r="AIA3004" s="0"/>
      <c r="AIB3004" s="0"/>
      <c r="AIC3004" s="0"/>
      <c r="AID3004" s="0"/>
      <c r="AIE3004" s="0"/>
      <c r="AIF3004" s="0"/>
      <c r="AIG3004" s="0"/>
      <c r="AIH3004" s="0"/>
      <c r="AII3004" s="0"/>
      <c r="AIJ3004" s="0"/>
      <c r="AIK3004" s="0"/>
      <c r="AIL3004" s="0"/>
      <c r="AIM3004" s="0"/>
      <c r="AIN3004" s="0"/>
      <c r="AIO3004" s="0"/>
      <c r="AIP3004" s="0"/>
      <c r="AIQ3004" s="0"/>
      <c r="AIR3004" s="0"/>
      <c r="AIS3004" s="0"/>
      <c r="AIT3004" s="0"/>
      <c r="AIU3004" s="0"/>
      <c r="AIV3004" s="0"/>
      <c r="AIW3004" s="0"/>
      <c r="AIX3004" s="0"/>
      <c r="AIY3004" s="0"/>
      <c r="AIZ3004" s="0"/>
      <c r="AJA3004" s="0"/>
      <c r="AJB3004" s="0"/>
      <c r="AJC3004" s="0"/>
      <c r="AJD3004" s="0"/>
      <c r="AJE3004" s="0"/>
      <c r="AJF3004" s="0"/>
      <c r="AJG3004" s="0"/>
      <c r="AJH3004" s="0"/>
      <c r="AJI3004" s="0"/>
      <c r="AJJ3004" s="0"/>
      <c r="AJK3004" s="0"/>
      <c r="AJL3004" s="0"/>
      <c r="AJM3004" s="0"/>
      <c r="AJN3004" s="0"/>
      <c r="AJO3004" s="0"/>
      <c r="AJP3004" s="0"/>
      <c r="AJQ3004" s="0"/>
      <c r="AJR3004" s="0"/>
      <c r="AJS3004" s="0"/>
      <c r="AJT3004" s="0"/>
      <c r="AJU3004" s="0"/>
      <c r="AJV3004" s="0"/>
      <c r="AJW3004" s="0"/>
      <c r="AJX3004" s="0"/>
      <c r="AJY3004" s="0"/>
      <c r="AJZ3004" s="0"/>
      <c r="AKA3004" s="0"/>
      <c r="AKB3004" s="0"/>
      <c r="AKC3004" s="0"/>
      <c r="AKD3004" s="0"/>
      <c r="AKE3004" s="0"/>
      <c r="AKF3004" s="0"/>
      <c r="AKG3004" s="0"/>
      <c r="AKH3004" s="0"/>
      <c r="AKI3004" s="0"/>
      <c r="AKJ3004" s="0"/>
      <c r="AKK3004" s="0"/>
      <c r="AKL3004" s="0"/>
      <c r="AKM3004" s="0"/>
      <c r="AKN3004" s="0"/>
      <c r="AKO3004" s="0"/>
      <c r="AKP3004" s="0"/>
      <c r="AKQ3004" s="0"/>
      <c r="AKR3004" s="0"/>
      <c r="AKS3004" s="0"/>
      <c r="AKT3004" s="0"/>
      <c r="AKU3004" s="0"/>
      <c r="AKV3004" s="0"/>
      <c r="AKW3004" s="0"/>
      <c r="AKX3004" s="0"/>
      <c r="AKY3004" s="0"/>
      <c r="AKZ3004" s="0"/>
      <c r="ALA3004" s="0"/>
      <c r="ALB3004" s="0"/>
      <c r="ALC3004" s="0"/>
      <c r="ALD3004" s="0"/>
      <c r="ALE3004" s="0"/>
      <c r="ALF3004" s="0"/>
      <c r="ALG3004" s="0"/>
      <c r="ALH3004" s="0"/>
      <c r="ALI3004" s="0"/>
      <c r="ALJ3004" s="0"/>
      <c r="ALK3004" s="0"/>
      <c r="ALL3004" s="0"/>
      <c r="ALM3004" s="0"/>
      <c r="ALN3004" s="0"/>
      <c r="ALO3004" s="0"/>
      <c r="ALP3004" s="0"/>
      <c r="ALQ3004" s="0"/>
      <c r="ALR3004" s="0"/>
      <c r="ALS3004" s="0"/>
      <c r="ALT3004" s="0"/>
      <c r="ALU3004" s="0"/>
      <c r="ALV3004" s="0"/>
      <c r="ALW3004" s="0"/>
      <c r="ALX3004" s="0"/>
      <c r="ALY3004" s="0"/>
      <c r="ALZ3004" s="0"/>
      <c r="AMA3004" s="0"/>
      <c r="AMB3004" s="0"/>
      <c r="AMC3004" s="0"/>
      <c r="AMD3004" s="0"/>
      <c r="AME3004" s="0"/>
      <c r="AMF3004" s="0"/>
      <c r="AMG3004" s="0"/>
      <c r="AMH3004" s="0"/>
      <c r="AMI3004" s="0"/>
    </row>
    <row r="3005" customFormat="false" ht="12.75" hidden="false" customHeight="false" outlineLevel="0" collapsed="false">
      <c r="A3005" s="1" t="s">
        <v>3267</v>
      </c>
      <c r="C3005" s="27" t="s">
        <v>3268</v>
      </c>
      <c r="D3005" s="27" t="s">
        <v>70</v>
      </c>
      <c r="E3005" s="28"/>
      <c r="F3005" s="29"/>
      <c r="G3005" s="27"/>
      <c r="H3005" s="30" t="s">
        <v>61</v>
      </c>
      <c r="I3005" s="31" t="n">
        <v>0.76</v>
      </c>
      <c r="J3005" s="103" t="s">
        <v>3265</v>
      </c>
      <c r="BM3005" s="0"/>
      <c r="BN3005" s="0"/>
      <c r="BO3005" s="0"/>
      <c r="BP3005" s="0"/>
      <c r="BQ3005" s="0"/>
      <c r="BR3005" s="0"/>
      <c r="BS3005" s="0"/>
      <c r="BT3005" s="0"/>
      <c r="BU3005" s="0"/>
      <c r="BV3005" s="0"/>
      <c r="BW3005" s="0"/>
      <c r="BX3005" s="0"/>
      <c r="BY3005" s="0"/>
      <c r="BZ3005" s="0"/>
      <c r="CA3005" s="0"/>
      <c r="CB3005" s="0"/>
      <c r="CC3005" s="0"/>
      <c r="CD3005" s="0"/>
      <c r="CE3005" s="0"/>
      <c r="CF3005" s="0"/>
      <c r="CG3005" s="0"/>
      <c r="CH3005" s="0"/>
      <c r="CI3005" s="0"/>
      <c r="CJ3005" s="0"/>
      <c r="CK3005" s="0"/>
      <c r="CL3005" s="0"/>
      <c r="CM3005" s="0"/>
      <c r="CN3005" s="0"/>
      <c r="CO3005" s="0"/>
      <c r="CP3005" s="0"/>
      <c r="CQ3005" s="0"/>
      <c r="CR3005" s="0"/>
      <c r="CS3005" s="0"/>
      <c r="CT3005" s="0"/>
      <c r="CU3005" s="0"/>
      <c r="CV3005" s="0"/>
      <c r="CW3005" s="0"/>
      <c r="CX3005" s="0"/>
      <c r="CY3005" s="0"/>
      <c r="CZ3005" s="0"/>
      <c r="DA3005" s="0"/>
      <c r="DB3005" s="0"/>
      <c r="DC3005" s="0"/>
      <c r="DD3005" s="0"/>
      <c r="DE3005" s="0"/>
      <c r="DF3005" s="0"/>
      <c r="DG3005" s="0"/>
      <c r="DH3005" s="0"/>
      <c r="DI3005" s="0"/>
      <c r="DJ3005" s="0"/>
      <c r="DK3005" s="0"/>
      <c r="DL3005" s="0"/>
      <c r="DM3005" s="0"/>
      <c r="DN3005" s="0"/>
      <c r="DO3005" s="0"/>
      <c r="DP3005" s="0"/>
      <c r="DQ3005" s="0"/>
      <c r="DR3005" s="0"/>
      <c r="DS3005" s="0"/>
      <c r="DT3005" s="0"/>
      <c r="DU3005" s="0"/>
      <c r="DV3005" s="0"/>
      <c r="DW3005" s="0"/>
      <c r="DX3005" s="0"/>
      <c r="DY3005" s="0"/>
      <c r="DZ3005" s="0"/>
      <c r="EA3005" s="0"/>
      <c r="EB3005" s="0"/>
      <c r="EC3005" s="0"/>
      <c r="ED3005" s="0"/>
      <c r="EE3005" s="0"/>
      <c r="EF3005" s="0"/>
      <c r="EG3005" s="0"/>
      <c r="EH3005" s="0"/>
      <c r="EI3005" s="0"/>
      <c r="EJ3005" s="0"/>
      <c r="EK3005" s="0"/>
      <c r="EL3005" s="0"/>
      <c r="EM3005" s="0"/>
      <c r="EN3005" s="0"/>
      <c r="EO3005" s="0"/>
      <c r="EP3005" s="0"/>
      <c r="EQ3005" s="0"/>
      <c r="ER3005" s="0"/>
      <c r="ES3005" s="0"/>
      <c r="ET3005" s="0"/>
      <c r="EU3005" s="0"/>
      <c r="EV3005" s="0"/>
      <c r="EW3005" s="0"/>
      <c r="EX3005" s="0"/>
      <c r="EY3005" s="0"/>
      <c r="EZ3005" s="0"/>
      <c r="FA3005" s="0"/>
      <c r="FB3005" s="0"/>
      <c r="FC3005" s="0"/>
      <c r="FD3005" s="0"/>
      <c r="FE3005" s="0"/>
      <c r="FF3005" s="0"/>
      <c r="FG3005" s="0"/>
      <c r="FH3005" s="0"/>
      <c r="FI3005" s="0"/>
      <c r="FJ3005" s="0"/>
      <c r="FK3005" s="0"/>
      <c r="FL3005" s="0"/>
      <c r="FM3005" s="0"/>
      <c r="FN3005" s="0"/>
      <c r="FO3005" s="0"/>
      <c r="FP3005" s="0"/>
      <c r="FQ3005" s="0"/>
      <c r="FR3005" s="0"/>
      <c r="FS3005" s="0"/>
      <c r="FT3005" s="0"/>
      <c r="FU3005" s="0"/>
      <c r="FV3005" s="0"/>
      <c r="FW3005" s="0"/>
      <c r="FX3005" s="0"/>
      <c r="FY3005" s="0"/>
      <c r="FZ3005" s="0"/>
      <c r="GA3005" s="0"/>
      <c r="GB3005" s="0"/>
      <c r="GC3005" s="0"/>
      <c r="GD3005" s="0"/>
      <c r="GE3005" s="0"/>
      <c r="GF3005" s="0"/>
      <c r="GG3005" s="0"/>
      <c r="GH3005" s="0"/>
      <c r="GI3005" s="0"/>
      <c r="GJ3005" s="0"/>
      <c r="GK3005" s="0"/>
      <c r="GL3005" s="0"/>
      <c r="GM3005" s="0"/>
      <c r="GN3005" s="0"/>
      <c r="GO3005" s="0"/>
      <c r="GP3005" s="0"/>
      <c r="GQ3005" s="0"/>
      <c r="GR3005" s="0"/>
      <c r="GS3005" s="0"/>
      <c r="GT3005" s="0"/>
      <c r="GU3005" s="0"/>
      <c r="GV3005" s="0"/>
      <c r="GW3005" s="0"/>
      <c r="GX3005" s="0"/>
      <c r="GY3005" s="0"/>
      <c r="GZ3005" s="0"/>
      <c r="HA3005" s="0"/>
      <c r="HB3005" s="0"/>
      <c r="HC3005" s="0"/>
      <c r="HD3005" s="0"/>
      <c r="HE3005" s="0"/>
      <c r="HF3005" s="0"/>
      <c r="HG3005" s="0"/>
      <c r="HH3005" s="0"/>
      <c r="HI3005" s="0"/>
      <c r="HJ3005" s="0"/>
      <c r="HK3005" s="0"/>
      <c r="HL3005" s="0"/>
      <c r="HM3005" s="0"/>
      <c r="HN3005" s="0"/>
      <c r="HO3005" s="0"/>
      <c r="HP3005" s="0"/>
      <c r="HQ3005" s="0"/>
      <c r="HR3005" s="0"/>
      <c r="HS3005" s="0"/>
      <c r="HT3005" s="0"/>
      <c r="HU3005" s="0"/>
      <c r="HV3005" s="0"/>
      <c r="HW3005" s="0"/>
      <c r="HX3005" s="0"/>
      <c r="HY3005" s="0"/>
      <c r="HZ3005" s="0"/>
      <c r="IA3005" s="0"/>
      <c r="IB3005" s="0"/>
      <c r="IC3005" s="0"/>
      <c r="ID3005" s="0"/>
      <c r="IE3005" s="0"/>
      <c r="IF3005" s="0"/>
      <c r="IG3005" s="0"/>
      <c r="IH3005" s="0"/>
      <c r="II3005" s="0"/>
      <c r="IJ3005" s="0"/>
      <c r="IK3005" s="0"/>
      <c r="IL3005" s="0"/>
      <c r="IM3005" s="0"/>
      <c r="IN3005" s="0"/>
      <c r="IO3005" s="0"/>
      <c r="IP3005" s="0"/>
      <c r="IQ3005" s="0"/>
      <c r="IR3005" s="0"/>
      <c r="IS3005" s="0"/>
      <c r="IT3005" s="0"/>
      <c r="IU3005" s="0"/>
      <c r="IV3005" s="0"/>
      <c r="IW3005" s="0"/>
      <c r="IX3005" s="0"/>
      <c r="IY3005" s="0"/>
      <c r="IZ3005" s="0"/>
      <c r="JA3005" s="0"/>
      <c r="JB3005" s="0"/>
      <c r="JC3005" s="0"/>
      <c r="JD3005" s="0"/>
      <c r="JE3005" s="0"/>
      <c r="JF3005" s="0"/>
      <c r="JG3005" s="0"/>
      <c r="JH3005" s="0"/>
      <c r="JI3005" s="0"/>
      <c r="JJ3005" s="0"/>
      <c r="JK3005" s="0"/>
      <c r="JL3005" s="0"/>
      <c r="JM3005" s="0"/>
      <c r="JN3005" s="0"/>
      <c r="JO3005" s="0"/>
      <c r="JP3005" s="0"/>
      <c r="JQ3005" s="0"/>
      <c r="JR3005" s="0"/>
      <c r="JS3005" s="0"/>
      <c r="JT3005" s="0"/>
      <c r="JU3005" s="0"/>
      <c r="JV3005" s="0"/>
      <c r="JW3005" s="0"/>
      <c r="JX3005" s="0"/>
      <c r="JY3005" s="0"/>
      <c r="JZ3005" s="0"/>
      <c r="KA3005" s="0"/>
      <c r="KB3005" s="0"/>
      <c r="KC3005" s="0"/>
      <c r="KD3005" s="0"/>
      <c r="KE3005" s="0"/>
      <c r="KF3005" s="0"/>
      <c r="KG3005" s="0"/>
      <c r="KH3005" s="0"/>
      <c r="KI3005" s="0"/>
      <c r="KJ3005" s="0"/>
      <c r="KK3005" s="0"/>
      <c r="KL3005" s="0"/>
      <c r="KM3005" s="0"/>
      <c r="KN3005" s="0"/>
      <c r="KO3005" s="0"/>
      <c r="KP3005" s="0"/>
      <c r="KQ3005" s="0"/>
      <c r="KR3005" s="0"/>
      <c r="KS3005" s="0"/>
      <c r="KT3005" s="0"/>
      <c r="KU3005" s="0"/>
      <c r="KV3005" s="0"/>
      <c r="KW3005" s="0"/>
      <c r="KX3005" s="0"/>
      <c r="KY3005" s="0"/>
      <c r="KZ3005" s="0"/>
      <c r="LA3005" s="0"/>
      <c r="LB3005" s="0"/>
      <c r="LC3005" s="0"/>
      <c r="LD3005" s="0"/>
      <c r="LE3005" s="0"/>
      <c r="LF3005" s="0"/>
      <c r="LG3005" s="0"/>
      <c r="LH3005" s="0"/>
      <c r="LI3005" s="0"/>
      <c r="LJ3005" s="0"/>
      <c r="LK3005" s="0"/>
      <c r="LL3005" s="0"/>
      <c r="LM3005" s="0"/>
      <c r="LN3005" s="0"/>
      <c r="LO3005" s="0"/>
      <c r="LP3005" s="0"/>
      <c r="LQ3005" s="0"/>
      <c r="LR3005" s="0"/>
      <c r="LS3005" s="0"/>
      <c r="LT3005" s="0"/>
      <c r="LU3005" s="0"/>
      <c r="LV3005" s="0"/>
      <c r="LW3005" s="0"/>
      <c r="LX3005" s="0"/>
      <c r="LY3005" s="0"/>
      <c r="LZ3005" s="0"/>
      <c r="MA3005" s="0"/>
      <c r="MB3005" s="0"/>
      <c r="MC3005" s="0"/>
      <c r="MD3005" s="0"/>
      <c r="ME3005" s="0"/>
      <c r="MF3005" s="0"/>
      <c r="MG3005" s="0"/>
      <c r="MH3005" s="0"/>
      <c r="MI3005" s="0"/>
      <c r="MJ3005" s="0"/>
      <c r="MK3005" s="0"/>
      <c r="ML3005" s="0"/>
      <c r="MM3005" s="0"/>
      <c r="MN3005" s="0"/>
      <c r="MO3005" s="0"/>
      <c r="MP3005" s="0"/>
      <c r="MQ3005" s="0"/>
      <c r="MR3005" s="0"/>
      <c r="MS3005" s="0"/>
      <c r="MT3005" s="0"/>
      <c r="MU3005" s="0"/>
      <c r="MV3005" s="0"/>
      <c r="MW3005" s="0"/>
      <c r="MX3005" s="0"/>
      <c r="MY3005" s="0"/>
      <c r="MZ3005" s="0"/>
      <c r="NA3005" s="0"/>
      <c r="NB3005" s="0"/>
      <c r="NC3005" s="0"/>
      <c r="ND3005" s="0"/>
      <c r="NE3005" s="0"/>
      <c r="NF3005" s="0"/>
      <c r="NG3005" s="0"/>
      <c r="NH3005" s="0"/>
      <c r="NI3005" s="0"/>
      <c r="NJ3005" s="0"/>
      <c r="NK3005" s="0"/>
      <c r="NL3005" s="0"/>
      <c r="NM3005" s="0"/>
      <c r="NN3005" s="0"/>
      <c r="NO3005" s="0"/>
      <c r="NP3005" s="0"/>
      <c r="NQ3005" s="0"/>
      <c r="NR3005" s="0"/>
      <c r="NS3005" s="0"/>
      <c r="NT3005" s="0"/>
      <c r="NU3005" s="0"/>
      <c r="NV3005" s="0"/>
      <c r="NW3005" s="0"/>
      <c r="NX3005" s="0"/>
      <c r="NY3005" s="0"/>
      <c r="NZ3005" s="0"/>
      <c r="OA3005" s="0"/>
      <c r="OB3005" s="0"/>
      <c r="OC3005" s="0"/>
      <c r="OD3005" s="0"/>
      <c r="OE3005" s="0"/>
      <c r="OF3005" s="0"/>
      <c r="OG3005" s="0"/>
      <c r="OH3005" s="0"/>
      <c r="OI3005" s="0"/>
      <c r="OJ3005" s="0"/>
      <c r="OK3005" s="0"/>
      <c r="OL3005" s="0"/>
      <c r="OM3005" s="0"/>
      <c r="ON3005" s="0"/>
      <c r="OO3005" s="0"/>
      <c r="OP3005" s="0"/>
      <c r="OQ3005" s="0"/>
      <c r="OR3005" s="0"/>
      <c r="OS3005" s="0"/>
      <c r="OT3005" s="0"/>
      <c r="OU3005" s="0"/>
      <c r="OV3005" s="0"/>
      <c r="OW3005" s="0"/>
      <c r="OX3005" s="0"/>
      <c r="OY3005" s="0"/>
      <c r="OZ3005" s="0"/>
      <c r="PA3005" s="0"/>
      <c r="PB3005" s="0"/>
      <c r="PC3005" s="0"/>
      <c r="PD3005" s="0"/>
      <c r="PE3005" s="0"/>
      <c r="PF3005" s="0"/>
      <c r="PG3005" s="0"/>
      <c r="PH3005" s="0"/>
      <c r="PI3005" s="0"/>
      <c r="PJ3005" s="0"/>
      <c r="PK3005" s="0"/>
      <c r="PL3005" s="0"/>
      <c r="PM3005" s="0"/>
      <c r="PN3005" s="0"/>
      <c r="PO3005" s="0"/>
      <c r="PP3005" s="0"/>
      <c r="PQ3005" s="0"/>
      <c r="PR3005" s="0"/>
      <c r="PS3005" s="0"/>
      <c r="PT3005" s="0"/>
      <c r="PU3005" s="0"/>
      <c r="PV3005" s="0"/>
      <c r="PW3005" s="0"/>
      <c r="PX3005" s="0"/>
      <c r="PY3005" s="0"/>
      <c r="PZ3005" s="0"/>
      <c r="QA3005" s="0"/>
      <c r="QB3005" s="0"/>
      <c r="QC3005" s="0"/>
      <c r="QD3005" s="0"/>
      <c r="QE3005" s="0"/>
      <c r="QF3005" s="0"/>
      <c r="QG3005" s="0"/>
      <c r="QH3005" s="0"/>
      <c r="QI3005" s="0"/>
      <c r="QJ3005" s="0"/>
      <c r="QK3005" s="0"/>
      <c r="QL3005" s="0"/>
      <c r="QM3005" s="0"/>
      <c r="QN3005" s="0"/>
      <c r="QO3005" s="0"/>
      <c r="QP3005" s="0"/>
      <c r="QQ3005" s="0"/>
      <c r="QR3005" s="0"/>
      <c r="QS3005" s="0"/>
      <c r="QT3005" s="0"/>
      <c r="QU3005" s="0"/>
      <c r="QV3005" s="0"/>
      <c r="QW3005" s="0"/>
      <c r="QX3005" s="0"/>
      <c r="QY3005" s="0"/>
      <c r="QZ3005" s="0"/>
      <c r="RA3005" s="0"/>
      <c r="RB3005" s="0"/>
      <c r="RC3005" s="0"/>
      <c r="RD3005" s="0"/>
      <c r="RE3005" s="0"/>
      <c r="RF3005" s="0"/>
      <c r="RG3005" s="0"/>
      <c r="RH3005" s="0"/>
      <c r="RI3005" s="0"/>
      <c r="RJ3005" s="0"/>
      <c r="RK3005" s="0"/>
      <c r="RL3005" s="0"/>
      <c r="RM3005" s="0"/>
      <c r="RN3005" s="0"/>
      <c r="RO3005" s="0"/>
      <c r="RP3005" s="0"/>
      <c r="RQ3005" s="0"/>
      <c r="RR3005" s="0"/>
      <c r="RS3005" s="0"/>
      <c r="RT3005" s="0"/>
      <c r="RU3005" s="0"/>
      <c r="RV3005" s="0"/>
      <c r="RW3005" s="0"/>
      <c r="RX3005" s="0"/>
      <c r="RY3005" s="0"/>
      <c r="RZ3005" s="0"/>
      <c r="SA3005" s="0"/>
      <c r="SB3005" s="0"/>
      <c r="SC3005" s="0"/>
      <c r="SD3005" s="0"/>
      <c r="SE3005" s="0"/>
      <c r="SF3005" s="0"/>
      <c r="SG3005" s="0"/>
      <c r="SH3005" s="0"/>
      <c r="SI3005" s="0"/>
      <c r="SJ3005" s="0"/>
      <c r="SK3005" s="0"/>
      <c r="SL3005" s="0"/>
      <c r="SM3005" s="0"/>
      <c r="SN3005" s="0"/>
      <c r="SO3005" s="0"/>
      <c r="SP3005" s="0"/>
      <c r="SQ3005" s="0"/>
      <c r="SR3005" s="0"/>
      <c r="SS3005" s="0"/>
      <c r="ST3005" s="0"/>
      <c r="SU3005" s="0"/>
      <c r="SV3005" s="0"/>
      <c r="SW3005" s="0"/>
      <c r="SX3005" s="0"/>
      <c r="SY3005" s="0"/>
      <c r="SZ3005" s="0"/>
      <c r="TA3005" s="0"/>
      <c r="TB3005" s="0"/>
      <c r="TC3005" s="0"/>
      <c r="TD3005" s="0"/>
      <c r="TE3005" s="0"/>
      <c r="TF3005" s="0"/>
      <c r="TG3005" s="0"/>
      <c r="TH3005" s="0"/>
      <c r="TI3005" s="0"/>
      <c r="TJ3005" s="0"/>
      <c r="TK3005" s="0"/>
      <c r="TL3005" s="0"/>
      <c r="TM3005" s="0"/>
      <c r="TN3005" s="0"/>
      <c r="TO3005" s="0"/>
      <c r="TP3005" s="0"/>
      <c r="TQ3005" s="0"/>
      <c r="TR3005" s="0"/>
      <c r="TS3005" s="0"/>
      <c r="TT3005" s="0"/>
      <c r="TU3005" s="0"/>
      <c r="TV3005" s="0"/>
      <c r="TW3005" s="0"/>
      <c r="TX3005" s="0"/>
      <c r="TY3005" s="0"/>
      <c r="TZ3005" s="0"/>
      <c r="UA3005" s="0"/>
      <c r="UB3005" s="0"/>
      <c r="UC3005" s="0"/>
      <c r="UD3005" s="0"/>
      <c r="UE3005" s="0"/>
      <c r="UF3005" s="0"/>
      <c r="UG3005" s="0"/>
      <c r="UH3005" s="0"/>
      <c r="UI3005" s="0"/>
      <c r="UJ3005" s="0"/>
      <c r="UK3005" s="0"/>
      <c r="UL3005" s="0"/>
      <c r="UM3005" s="0"/>
      <c r="UN3005" s="0"/>
      <c r="UO3005" s="0"/>
      <c r="UP3005" s="0"/>
      <c r="UQ3005" s="0"/>
      <c r="UR3005" s="0"/>
      <c r="US3005" s="0"/>
      <c r="UT3005" s="0"/>
      <c r="UU3005" s="0"/>
      <c r="UV3005" s="0"/>
      <c r="UW3005" s="0"/>
      <c r="UX3005" s="0"/>
      <c r="UY3005" s="0"/>
      <c r="UZ3005" s="0"/>
      <c r="VA3005" s="0"/>
      <c r="VB3005" s="0"/>
      <c r="VC3005" s="0"/>
      <c r="VD3005" s="0"/>
      <c r="VE3005" s="0"/>
      <c r="VF3005" s="0"/>
      <c r="VG3005" s="0"/>
      <c r="VH3005" s="0"/>
      <c r="VI3005" s="0"/>
      <c r="VJ3005" s="0"/>
      <c r="VK3005" s="0"/>
      <c r="VL3005" s="0"/>
      <c r="VM3005" s="0"/>
      <c r="VN3005" s="0"/>
      <c r="VO3005" s="0"/>
      <c r="VP3005" s="0"/>
      <c r="VQ3005" s="0"/>
      <c r="VR3005" s="0"/>
      <c r="VS3005" s="0"/>
      <c r="VT3005" s="0"/>
      <c r="VU3005" s="0"/>
      <c r="VV3005" s="0"/>
      <c r="VW3005" s="0"/>
      <c r="VX3005" s="0"/>
      <c r="VY3005" s="0"/>
      <c r="VZ3005" s="0"/>
      <c r="WA3005" s="0"/>
      <c r="WB3005" s="0"/>
      <c r="WC3005" s="0"/>
      <c r="WD3005" s="0"/>
      <c r="WE3005" s="0"/>
      <c r="WF3005" s="0"/>
      <c r="WG3005" s="0"/>
      <c r="WH3005" s="0"/>
      <c r="WI3005" s="0"/>
      <c r="WJ3005" s="0"/>
      <c r="WK3005" s="0"/>
      <c r="WL3005" s="0"/>
      <c r="WM3005" s="0"/>
      <c r="WN3005" s="0"/>
      <c r="WO3005" s="0"/>
      <c r="WP3005" s="0"/>
      <c r="WQ3005" s="0"/>
      <c r="WR3005" s="0"/>
      <c r="WS3005" s="0"/>
      <c r="WT3005" s="0"/>
      <c r="WU3005" s="0"/>
      <c r="WV3005" s="0"/>
      <c r="WW3005" s="0"/>
      <c r="WX3005" s="0"/>
      <c r="WY3005" s="0"/>
      <c r="WZ3005" s="0"/>
      <c r="XA3005" s="0"/>
      <c r="XB3005" s="0"/>
      <c r="XC3005" s="0"/>
      <c r="XD3005" s="0"/>
      <c r="XE3005" s="0"/>
      <c r="XF3005" s="0"/>
      <c r="XG3005" s="0"/>
      <c r="XH3005" s="0"/>
      <c r="XI3005" s="0"/>
      <c r="XJ3005" s="0"/>
      <c r="XK3005" s="0"/>
      <c r="XL3005" s="0"/>
      <c r="XM3005" s="0"/>
      <c r="XN3005" s="0"/>
      <c r="XO3005" s="0"/>
      <c r="XP3005" s="0"/>
      <c r="XQ3005" s="0"/>
      <c r="XR3005" s="0"/>
      <c r="XS3005" s="0"/>
      <c r="XT3005" s="0"/>
      <c r="XU3005" s="0"/>
      <c r="XV3005" s="0"/>
      <c r="XW3005" s="0"/>
      <c r="XX3005" s="0"/>
      <c r="XY3005" s="0"/>
      <c r="XZ3005" s="0"/>
      <c r="YA3005" s="0"/>
      <c r="YB3005" s="0"/>
      <c r="YC3005" s="0"/>
      <c r="YD3005" s="0"/>
      <c r="YE3005" s="0"/>
      <c r="YF3005" s="0"/>
      <c r="YG3005" s="0"/>
      <c r="YH3005" s="0"/>
      <c r="YI3005" s="0"/>
      <c r="YJ3005" s="0"/>
      <c r="YK3005" s="0"/>
      <c r="YL3005" s="0"/>
      <c r="YM3005" s="0"/>
      <c r="YN3005" s="0"/>
      <c r="YO3005" s="0"/>
      <c r="YP3005" s="0"/>
      <c r="YQ3005" s="0"/>
      <c r="YR3005" s="0"/>
      <c r="YS3005" s="0"/>
      <c r="YT3005" s="0"/>
      <c r="YU3005" s="0"/>
      <c r="YV3005" s="0"/>
      <c r="YW3005" s="0"/>
      <c r="YX3005" s="0"/>
      <c r="YY3005" s="0"/>
      <c r="YZ3005" s="0"/>
      <c r="ZA3005" s="0"/>
      <c r="ZB3005" s="0"/>
      <c r="ZC3005" s="0"/>
      <c r="ZD3005" s="0"/>
      <c r="ZE3005" s="0"/>
      <c r="ZF3005" s="0"/>
      <c r="ZG3005" s="0"/>
      <c r="ZH3005" s="0"/>
      <c r="ZI3005" s="0"/>
      <c r="ZJ3005" s="0"/>
      <c r="ZK3005" s="0"/>
      <c r="ZL3005" s="0"/>
      <c r="ZM3005" s="0"/>
      <c r="ZN3005" s="0"/>
      <c r="ZO3005" s="0"/>
      <c r="ZP3005" s="0"/>
      <c r="ZQ3005" s="0"/>
      <c r="ZR3005" s="0"/>
      <c r="ZS3005" s="0"/>
      <c r="ZT3005" s="0"/>
      <c r="ZU3005" s="0"/>
      <c r="ZV3005" s="0"/>
      <c r="ZW3005" s="0"/>
      <c r="ZX3005" s="0"/>
      <c r="ZY3005" s="0"/>
      <c r="ZZ3005" s="0"/>
      <c r="AAA3005" s="0"/>
      <c r="AAB3005" s="0"/>
      <c r="AAC3005" s="0"/>
      <c r="AAD3005" s="0"/>
      <c r="AAE3005" s="0"/>
      <c r="AAF3005" s="0"/>
      <c r="AAG3005" s="0"/>
      <c r="AAH3005" s="0"/>
      <c r="AAI3005" s="0"/>
      <c r="AAJ3005" s="0"/>
      <c r="AAK3005" s="0"/>
      <c r="AAL3005" s="0"/>
      <c r="AAM3005" s="0"/>
      <c r="AAN3005" s="0"/>
      <c r="AAO3005" s="0"/>
      <c r="AAP3005" s="0"/>
      <c r="AAQ3005" s="0"/>
      <c r="AAR3005" s="0"/>
      <c r="AAS3005" s="0"/>
      <c r="AAT3005" s="0"/>
      <c r="AAU3005" s="0"/>
      <c r="AAV3005" s="0"/>
      <c r="AAW3005" s="0"/>
      <c r="AAX3005" s="0"/>
      <c r="AAY3005" s="0"/>
      <c r="AAZ3005" s="0"/>
      <c r="ABA3005" s="0"/>
      <c r="ABB3005" s="0"/>
      <c r="ABC3005" s="0"/>
      <c r="ABD3005" s="0"/>
      <c r="ABE3005" s="0"/>
      <c r="ABF3005" s="0"/>
      <c r="ABG3005" s="0"/>
      <c r="ABH3005" s="0"/>
      <c r="ABI3005" s="0"/>
      <c r="ABJ3005" s="0"/>
      <c r="ABK3005" s="0"/>
      <c r="ABL3005" s="0"/>
      <c r="ABM3005" s="0"/>
      <c r="ABN3005" s="0"/>
      <c r="ABO3005" s="0"/>
      <c r="ABP3005" s="0"/>
      <c r="ABQ3005" s="0"/>
      <c r="ABR3005" s="0"/>
      <c r="ABS3005" s="0"/>
      <c r="ABT3005" s="0"/>
      <c r="ABU3005" s="0"/>
      <c r="ABV3005" s="0"/>
      <c r="ABW3005" s="0"/>
      <c r="ABX3005" s="0"/>
      <c r="ABY3005" s="0"/>
      <c r="ABZ3005" s="0"/>
      <c r="ACA3005" s="0"/>
      <c r="ACB3005" s="0"/>
      <c r="ACC3005" s="0"/>
      <c r="ACD3005" s="0"/>
      <c r="ACE3005" s="0"/>
      <c r="ACF3005" s="0"/>
      <c r="ACG3005" s="0"/>
      <c r="ACH3005" s="0"/>
      <c r="ACI3005" s="0"/>
      <c r="ACJ3005" s="0"/>
      <c r="ACK3005" s="0"/>
      <c r="ACL3005" s="0"/>
      <c r="ACM3005" s="0"/>
      <c r="ACN3005" s="0"/>
      <c r="ACO3005" s="0"/>
      <c r="ACP3005" s="0"/>
      <c r="ACQ3005" s="0"/>
      <c r="ACR3005" s="0"/>
      <c r="ACS3005" s="0"/>
      <c r="ACT3005" s="0"/>
      <c r="ACU3005" s="0"/>
      <c r="ACV3005" s="0"/>
      <c r="ACW3005" s="0"/>
      <c r="ACX3005" s="0"/>
      <c r="ACY3005" s="0"/>
      <c r="ACZ3005" s="0"/>
      <c r="ADA3005" s="0"/>
      <c r="ADB3005" s="0"/>
      <c r="ADC3005" s="0"/>
      <c r="ADD3005" s="0"/>
      <c r="ADE3005" s="0"/>
      <c r="ADF3005" s="0"/>
      <c r="ADG3005" s="0"/>
      <c r="ADH3005" s="0"/>
      <c r="ADI3005" s="0"/>
      <c r="ADJ3005" s="0"/>
      <c r="ADK3005" s="0"/>
      <c r="ADL3005" s="0"/>
      <c r="ADM3005" s="0"/>
      <c r="ADN3005" s="0"/>
      <c r="ADO3005" s="0"/>
      <c r="ADP3005" s="0"/>
      <c r="ADQ3005" s="0"/>
      <c r="ADR3005" s="0"/>
      <c r="ADS3005" s="0"/>
      <c r="ADT3005" s="0"/>
      <c r="ADU3005" s="0"/>
      <c r="ADV3005" s="0"/>
      <c r="ADW3005" s="0"/>
      <c r="ADX3005" s="0"/>
      <c r="ADY3005" s="0"/>
      <c r="ADZ3005" s="0"/>
      <c r="AEA3005" s="0"/>
      <c r="AEB3005" s="0"/>
      <c r="AEC3005" s="0"/>
      <c r="AED3005" s="0"/>
      <c r="AEE3005" s="0"/>
      <c r="AEF3005" s="0"/>
      <c r="AEG3005" s="0"/>
      <c r="AEH3005" s="0"/>
      <c r="AEI3005" s="0"/>
      <c r="AEJ3005" s="0"/>
      <c r="AEK3005" s="0"/>
      <c r="AEL3005" s="0"/>
      <c r="AEM3005" s="0"/>
      <c r="AEN3005" s="0"/>
      <c r="AEO3005" s="0"/>
      <c r="AEP3005" s="0"/>
      <c r="AEQ3005" s="0"/>
      <c r="AER3005" s="0"/>
      <c r="AES3005" s="0"/>
      <c r="AET3005" s="0"/>
      <c r="AEU3005" s="0"/>
      <c r="AEV3005" s="0"/>
      <c r="AEW3005" s="0"/>
      <c r="AEX3005" s="0"/>
      <c r="AEY3005" s="0"/>
      <c r="AEZ3005" s="0"/>
      <c r="AFA3005" s="0"/>
      <c r="AFB3005" s="0"/>
      <c r="AFC3005" s="0"/>
      <c r="AFD3005" s="0"/>
      <c r="AFE3005" s="0"/>
      <c r="AFF3005" s="0"/>
      <c r="AFG3005" s="0"/>
      <c r="AFH3005" s="0"/>
      <c r="AFI3005" s="0"/>
      <c r="AFJ3005" s="0"/>
      <c r="AFK3005" s="0"/>
      <c r="AFL3005" s="0"/>
      <c r="AFM3005" s="0"/>
      <c r="AFN3005" s="0"/>
      <c r="AFO3005" s="0"/>
      <c r="AFP3005" s="0"/>
      <c r="AFQ3005" s="0"/>
      <c r="AFR3005" s="0"/>
      <c r="AFS3005" s="0"/>
      <c r="AFT3005" s="0"/>
      <c r="AFU3005" s="0"/>
      <c r="AFV3005" s="0"/>
      <c r="AFW3005" s="0"/>
      <c r="AFX3005" s="0"/>
      <c r="AFY3005" s="0"/>
      <c r="AFZ3005" s="0"/>
      <c r="AGA3005" s="0"/>
      <c r="AGB3005" s="0"/>
      <c r="AGC3005" s="0"/>
      <c r="AGD3005" s="0"/>
      <c r="AGE3005" s="0"/>
      <c r="AGF3005" s="0"/>
      <c r="AGG3005" s="0"/>
      <c r="AGH3005" s="0"/>
      <c r="AGI3005" s="0"/>
      <c r="AGJ3005" s="0"/>
      <c r="AGK3005" s="0"/>
      <c r="AGL3005" s="0"/>
      <c r="AGM3005" s="0"/>
      <c r="AGN3005" s="0"/>
      <c r="AGO3005" s="0"/>
      <c r="AGP3005" s="0"/>
      <c r="AGQ3005" s="0"/>
      <c r="AGR3005" s="0"/>
      <c r="AGS3005" s="0"/>
      <c r="AGT3005" s="0"/>
      <c r="AGU3005" s="0"/>
      <c r="AGV3005" s="0"/>
      <c r="AGW3005" s="0"/>
      <c r="AGX3005" s="0"/>
      <c r="AGY3005" s="0"/>
      <c r="AGZ3005" s="0"/>
      <c r="AHA3005" s="0"/>
      <c r="AHB3005" s="0"/>
      <c r="AHC3005" s="0"/>
      <c r="AHD3005" s="0"/>
      <c r="AHE3005" s="0"/>
      <c r="AHF3005" s="0"/>
      <c r="AHG3005" s="0"/>
      <c r="AHH3005" s="0"/>
      <c r="AHI3005" s="0"/>
      <c r="AHJ3005" s="0"/>
      <c r="AHK3005" s="0"/>
      <c r="AHL3005" s="0"/>
      <c r="AHM3005" s="0"/>
      <c r="AHN3005" s="0"/>
      <c r="AHO3005" s="0"/>
      <c r="AHP3005" s="0"/>
      <c r="AHQ3005" s="0"/>
      <c r="AHR3005" s="0"/>
      <c r="AHS3005" s="0"/>
      <c r="AHT3005" s="0"/>
      <c r="AHU3005" s="0"/>
      <c r="AHV3005" s="0"/>
      <c r="AHW3005" s="0"/>
      <c r="AHX3005" s="0"/>
      <c r="AHY3005" s="0"/>
      <c r="AHZ3005" s="0"/>
      <c r="AIA3005" s="0"/>
      <c r="AIB3005" s="0"/>
      <c r="AIC3005" s="0"/>
      <c r="AID3005" s="0"/>
      <c r="AIE3005" s="0"/>
      <c r="AIF3005" s="0"/>
      <c r="AIG3005" s="0"/>
      <c r="AIH3005" s="0"/>
      <c r="AII3005" s="0"/>
      <c r="AIJ3005" s="0"/>
      <c r="AIK3005" s="0"/>
      <c r="AIL3005" s="0"/>
      <c r="AIM3005" s="0"/>
      <c r="AIN3005" s="0"/>
      <c r="AIO3005" s="0"/>
      <c r="AIP3005" s="0"/>
      <c r="AIQ3005" s="0"/>
      <c r="AIR3005" s="0"/>
      <c r="AIS3005" s="0"/>
      <c r="AIT3005" s="0"/>
      <c r="AIU3005" s="0"/>
      <c r="AIV3005" s="0"/>
      <c r="AIW3005" s="0"/>
      <c r="AIX3005" s="0"/>
      <c r="AIY3005" s="0"/>
      <c r="AIZ3005" s="0"/>
      <c r="AJA3005" s="0"/>
      <c r="AJB3005" s="0"/>
      <c r="AJC3005" s="0"/>
      <c r="AJD3005" s="0"/>
      <c r="AJE3005" s="0"/>
      <c r="AJF3005" s="0"/>
      <c r="AJG3005" s="0"/>
      <c r="AJH3005" s="0"/>
      <c r="AJI3005" s="0"/>
      <c r="AJJ3005" s="0"/>
      <c r="AJK3005" s="0"/>
      <c r="AJL3005" s="0"/>
      <c r="AJM3005" s="0"/>
      <c r="AJN3005" s="0"/>
      <c r="AJO3005" s="0"/>
      <c r="AJP3005" s="0"/>
      <c r="AJQ3005" s="0"/>
      <c r="AJR3005" s="0"/>
      <c r="AJS3005" s="0"/>
      <c r="AJT3005" s="0"/>
      <c r="AJU3005" s="0"/>
      <c r="AJV3005" s="0"/>
      <c r="AJW3005" s="0"/>
      <c r="AJX3005" s="0"/>
      <c r="AJY3005" s="0"/>
      <c r="AJZ3005" s="0"/>
      <c r="AKA3005" s="0"/>
      <c r="AKB3005" s="0"/>
      <c r="AKC3005" s="0"/>
      <c r="AKD3005" s="0"/>
      <c r="AKE3005" s="0"/>
      <c r="AKF3005" s="0"/>
      <c r="AKG3005" s="0"/>
      <c r="AKH3005" s="0"/>
      <c r="AKI3005" s="0"/>
      <c r="AKJ3005" s="0"/>
      <c r="AKK3005" s="0"/>
      <c r="AKL3005" s="0"/>
      <c r="AKM3005" s="0"/>
      <c r="AKN3005" s="0"/>
      <c r="AKO3005" s="0"/>
      <c r="AKP3005" s="0"/>
      <c r="AKQ3005" s="0"/>
      <c r="AKR3005" s="0"/>
      <c r="AKS3005" s="0"/>
      <c r="AKT3005" s="0"/>
      <c r="AKU3005" s="0"/>
      <c r="AKV3005" s="0"/>
      <c r="AKW3005" s="0"/>
      <c r="AKX3005" s="0"/>
      <c r="AKY3005" s="0"/>
      <c r="AKZ3005" s="0"/>
      <c r="ALA3005" s="0"/>
      <c r="ALB3005" s="0"/>
      <c r="ALC3005" s="0"/>
      <c r="ALD3005" s="0"/>
      <c r="ALE3005" s="0"/>
      <c r="ALF3005" s="0"/>
      <c r="ALG3005" s="0"/>
      <c r="ALH3005" s="0"/>
      <c r="ALI3005" s="0"/>
      <c r="ALJ3005" s="0"/>
      <c r="ALK3005" s="0"/>
      <c r="ALL3005" s="0"/>
      <c r="ALM3005" s="0"/>
      <c r="ALN3005" s="0"/>
      <c r="ALO3005" s="0"/>
      <c r="ALP3005" s="0"/>
      <c r="ALQ3005" s="0"/>
      <c r="ALR3005" s="0"/>
      <c r="ALS3005" s="0"/>
      <c r="ALT3005" s="0"/>
      <c r="ALU3005" s="0"/>
      <c r="ALV3005" s="0"/>
      <c r="ALW3005" s="0"/>
      <c r="ALX3005" s="0"/>
      <c r="ALY3005" s="0"/>
      <c r="ALZ3005" s="0"/>
      <c r="AMA3005" s="0"/>
      <c r="AMB3005" s="0"/>
      <c r="AMC3005" s="0"/>
      <c r="AMD3005" s="0"/>
      <c r="AME3005" s="0"/>
      <c r="AMF3005" s="0"/>
      <c r="AMG3005" s="0"/>
      <c r="AMH3005" s="0"/>
      <c r="AMI3005" s="0"/>
    </row>
    <row r="3006" customFormat="false" ht="12.75" hidden="false" customHeight="false" outlineLevel="0" collapsed="false">
      <c r="A3006" s="1" t="s">
        <v>3267</v>
      </c>
      <c r="C3006" s="27" t="s">
        <v>3269</v>
      </c>
      <c r="D3006" s="27" t="s">
        <v>13</v>
      </c>
      <c r="E3006" s="28"/>
      <c r="F3006" s="29"/>
      <c r="G3006" s="27"/>
      <c r="H3006" s="30" t="s">
        <v>168</v>
      </c>
      <c r="I3006" s="31" t="n">
        <v>2.99</v>
      </c>
      <c r="J3006" s="103" t="s">
        <v>3265</v>
      </c>
      <c r="BM3006" s="0"/>
      <c r="BN3006" s="0"/>
      <c r="BO3006" s="0"/>
      <c r="BP3006" s="0"/>
      <c r="BQ3006" s="0"/>
      <c r="BR3006" s="0"/>
      <c r="BS3006" s="0"/>
      <c r="BT3006" s="0"/>
      <c r="BU3006" s="0"/>
      <c r="BV3006" s="0"/>
      <c r="BW3006" s="0"/>
      <c r="BX3006" s="0"/>
      <c r="BY3006" s="0"/>
      <c r="BZ3006" s="0"/>
      <c r="CA3006" s="0"/>
      <c r="CB3006" s="0"/>
      <c r="CC3006" s="0"/>
      <c r="CD3006" s="0"/>
      <c r="CE3006" s="0"/>
      <c r="CF3006" s="0"/>
      <c r="CG3006" s="0"/>
      <c r="CH3006" s="0"/>
      <c r="CI3006" s="0"/>
      <c r="CJ3006" s="0"/>
      <c r="CK3006" s="0"/>
      <c r="CL3006" s="0"/>
      <c r="CM3006" s="0"/>
      <c r="CN3006" s="0"/>
      <c r="CO3006" s="0"/>
      <c r="CP3006" s="0"/>
      <c r="CQ3006" s="0"/>
      <c r="CR3006" s="0"/>
      <c r="CS3006" s="0"/>
      <c r="CT3006" s="0"/>
      <c r="CU3006" s="0"/>
      <c r="CV3006" s="0"/>
      <c r="CW3006" s="0"/>
      <c r="CX3006" s="0"/>
      <c r="CY3006" s="0"/>
      <c r="CZ3006" s="0"/>
      <c r="DA3006" s="0"/>
      <c r="DB3006" s="0"/>
      <c r="DC3006" s="0"/>
      <c r="DD3006" s="0"/>
      <c r="DE3006" s="0"/>
      <c r="DF3006" s="0"/>
      <c r="DG3006" s="0"/>
      <c r="DH3006" s="0"/>
      <c r="DI3006" s="0"/>
      <c r="DJ3006" s="0"/>
      <c r="DK3006" s="0"/>
      <c r="DL3006" s="0"/>
      <c r="DM3006" s="0"/>
      <c r="DN3006" s="0"/>
      <c r="DO3006" s="0"/>
      <c r="DP3006" s="0"/>
      <c r="DQ3006" s="0"/>
      <c r="DR3006" s="0"/>
      <c r="DS3006" s="0"/>
      <c r="DT3006" s="0"/>
      <c r="DU3006" s="0"/>
      <c r="DV3006" s="0"/>
      <c r="DW3006" s="0"/>
      <c r="DX3006" s="0"/>
      <c r="DY3006" s="0"/>
      <c r="DZ3006" s="0"/>
      <c r="EA3006" s="0"/>
      <c r="EB3006" s="0"/>
      <c r="EC3006" s="0"/>
      <c r="ED3006" s="0"/>
      <c r="EE3006" s="0"/>
      <c r="EF3006" s="0"/>
      <c r="EG3006" s="0"/>
      <c r="EH3006" s="0"/>
      <c r="EI3006" s="0"/>
      <c r="EJ3006" s="0"/>
      <c r="EK3006" s="0"/>
      <c r="EL3006" s="0"/>
      <c r="EM3006" s="0"/>
      <c r="EN3006" s="0"/>
      <c r="EO3006" s="0"/>
      <c r="EP3006" s="0"/>
      <c r="EQ3006" s="0"/>
      <c r="ER3006" s="0"/>
      <c r="ES3006" s="0"/>
      <c r="ET3006" s="0"/>
      <c r="EU3006" s="0"/>
      <c r="EV3006" s="0"/>
      <c r="EW3006" s="0"/>
      <c r="EX3006" s="0"/>
      <c r="EY3006" s="0"/>
      <c r="EZ3006" s="0"/>
      <c r="FA3006" s="0"/>
      <c r="FB3006" s="0"/>
      <c r="FC3006" s="0"/>
      <c r="FD3006" s="0"/>
      <c r="FE3006" s="0"/>
      <c r="FF3006" s="0"/>
      <c r="FG3006" s="0"/>
      <c r="FH3006" s="0"/>
      <c r="FI3006" s="0"/>
      <c r="FJ3006" s="0"/>
      <c r="FK3006" s="0"/>
      <c r="FL3006" s="0"/>
      <c r="FM3006" s="0"/>
      <c r="FN3006" s="0"/>
      <c r="FO3006" s="0"/>
      <c r="FP3006" s="0"/>
      <c r="FQ3006" s="0"/>
      <c r="FR3006" s="0"/>
      <c r="FS3006" s="0"/>
      <c r="FT3006" s="0"/>
      <c r="FU3006" s="0"/>
      <c r="FV3006" s="0"/>
      <c r="FW3006" s="0"/>
      <c r="FX3006" s="0"/>
      <c r="FY3006" s="0"/>
      <c r="FZ3006" s="0"/>
      <c r="GA3006" s="0"/>
      <c r="GB3006" s="0"/>
      <c r="GC3006" s="0"/>
      <c r="GD3006" s="0"/>
      <c r="GE3006" s="0"/>
      <c r="GF3006" s="0"/>
      <c r="GG3006" s="0"/>
      <c r="GH3006" s="0"/>
      <c r="GI3006" s="0"/>
      <c r="GJ3006" s="0"/>
      <c r="GK3006" s="0"/>
      <c r="GL3006" s="0"/>
      <c r="GM3006" s="0"/>
      <c r="GN3006" s="0"/>
      <c r="GO3006" s="0"/>
      <c r="GP3006" s="0"/>
      <c r="GQ3006" s="0"/>
      <c r="GR3006" s="0"/>
      <c r="GS3006" s="0"/>
      <c r="GT3006" s="0"/>
      <c r="GU3006" s="0"/>
      <c r="GV3006" s="0"/>
      <c r="GW3006" s="0"/>
      <c r="GX3006" s="0"/>
      <c r="GY3006" s="0"/>
      <c r="GZ3006" s="0"/>
      <c r="HA3006" s="0"/>
      <c r="HB3006" s="0"/>
      <c r="HC3006" s="0"/>
      <c r="HD3006" s="0"/>
      <c r="HE3006" s="0"/>
      <c r="HF3006" s="0"/>
      <c r="HG3006" s="0"/>
      <c r="HH3006" s="0"/>
      <c r="HI3006" s="0"/>
      <c r="HJ3006" s="0"/>
      <c r="HK3006" s="0"/>
      <c r="HL3006" s="0"/>
      <c r="HM3006" s="0"/>
      <c r="HN3006" s="0"/>
      <c r="HO3006" s="0"/>
      <c r="HP3006" s="0"/>
      <c r="HQ3006" s="0"/>
      <c r="HR3006" s="0"/>
      <c r="HS3006" s="0"/>
      <c r="HT3006" s="0"/>
      <c r="HU3006" s="0"/>
      <c r="HV3006" s="0"/>
      <c r="HW3006" s="0"/>
      <c r="HX3006" s="0"/>
      <c r="HY3006" s="0"/>
      <c r="HZ3006" s="0"/>
      <c r="IA3006" s="0"/>
      <c r="IB3006" s="0"/>
      <c r="IC3006" s="0"/>
      <c r="ID3006" s="0"/>
      <c r="IE3006" s="0"/>
      <c r="IF3006" s="0"/>
      <c r="IG3006" s="0"/>
      <c r="IH3006" s="0"/>
      <c r="II3006" s="0"/>
      <c r="IJ3006" s="0"/>
      <c r="IK3006" s="0"/>
      <c r="IL3006" s="0"/>
      <c r="IM3006" s="0"/>
      <c r="IN3006" s="0"/>
      <c r="IO3006" s="0"/>
      <c r="IP3006" s="0"/>
      <c r="IQ3006" s="0"/>
      <c r="IR3006" s="0"/>
      <c r="IS3006" s="0"/>
      <c r="IT3006" s="0"/>
      <c r="IU3006" s="0"/>
      <c r="IV3006" s="0"/>
      <c r="IW3006" s="0"/>
      <c r="IX3006" s="0"/>
      <c r="IY3006" s="0"/>
      <c r="IZ3006" s="0"/>
      <c r="JA3006" s="0"/>
      <c r="JB3006" s="0"/>
      <c r="JC3006" s="0"/>
      <c r="JD3006" s="0"/>
      <c r="JE3006" s="0"/>
      <c r="JF3006" s="0"/>
      <c r="JG3006" s="0"/>
      <c r="JH3006" s="0"/>
      <c r="JI3006" s="0"/>
      <c r="JJ3006" s="0"/>
      <c r="JK3006" s="0"/>
      <c r="JL3006" s="0"/>
      <c r="JM3006" s="0"/>
      <c r="JN3006" s="0"/>
      <c r="JO3006" s="0"/>
      <c r="JP3006" s="0"/>
      <c r="JQ3006" s="0"/>
      <c r="JR3006" s="0"/>
      <c r="JS3006" s="0"/>
      <c r="JT3006" s="0"/>
      <c r="JU3006" s="0"/>
      <c r="JV3006" s="0"/>
      <c r="JW3006" s="0"/>
      <c r="JX3006" s="0"/>
      <c r="JY3006" s="0"/>
      <c r="JZ3006" s="0"/>
      <c r="KA3006" s="0"/>
      <c r="KB3006" s="0"/>
      <c r="KC3006" s="0"/>
      <c r="KD3006" s="0"/>
      <c r="KE3006" s="0"/>
      <c r="KF3006" s="0"/>
      <c r="KG3006" s="0"/>
      <c r="KH3006" s="0"/>
      <c r="KI3006" s="0"/>
      <c r="KJ3006" s="0"/>
      <c r="KK3006" s="0"/>
      <c r="KL3006" s="0"/>
      <c r="KM3006" s="0"/>
      <c r="KN3006" s="0"/>
      <c r="KO3006" s="0"/>
      <c r="KP3006" s="0"/>
      <c r="KQ3006" s="0"/>
      <c r="KR3006" s="0"/>
      <c r="KS3006" s="0"/>
      <c r="KT3006" s="0"/>
      <c r="KU3006" s="0"/>
      <c r="KV3006" s="0"/>
      <c r="KW3006" s="0"/>
      <c r="KX3006" s="0"/>
      <c r="KY3006" s="0"/>
      <c r="KZ3006" s="0"/>
      <c r="LA3006" s="0"/>
      <c r="LB3006" s="0"/>
      <c r="LC3006" s="0"/>
      <c r="LD3006" s="0"/>
      <c r="LE3006" s="0"/>
      <c r="LF3006" s="0"/>
      <c r="LG3006" s="0"/>
      <c r="LH3006" s="0"/>
      <c r="LI3006" s="0"/>
      <c r="LJ3006" s="0"/>
      <c r="LK3006" s="0"/>
      <c r="LL3006" s="0"/>
      <c r="LM3006" s="0"/>
      <c r="LN3006" s="0"/>
      <c r="LO3006" s="0"/>
      <c r="LP3006" s="0"/>
      <c r="LQ3006" s="0"/>
      <c r="LR3006" s="0"/>
      <c r="LS3006" s="0"/>
      <c r="LT3006" s="0"/>
      <c r="LU3006" s="0"/>
      <c r="LV3006" s="0"/>
      <c r="LW3006" s="0"/>
      <c r="LX3006" s="0"/>
      <c r="LY3006" s="0"/>
      <c r="LZ3006" s="0"/>
      <c r="MA3006" s="0"/>
      <c r="MB3006" s="0"/>
      <c r="MC3006" s="0"/>
      <c r="MD3006" s="0"/>
      <c r="ME3006" s="0"/>
      <c r="MF3006" s="0"/>
      <c r="MG3006" s="0"/>
      <c r="MH3006" s="0"/>
      <c r="MI3006" s="0"/>
      <c r="MJ3006" s="0"/>
      <c r="MK3006" s="0"/>
      <c r="ML3006" s="0"/>
      <c r="MM3006" s="0"/>
      <c r="MN3006" s="0"/>
      <c r="MO3006" s="0"/>
      <c r="MP3006" s="0"/>
      <c r="MQ3006" s="0"/>
      <c r="MR3006" s="0"/>
      <c r="MS3006" s="0"/>
      <c r="MT3006" s="0"/>
      <c r="MU3006" s="0"/>
      <c r="MV3006" s="0"/>
      <c r="MW3006" s="0"/>
      <c r="MX3006" s="0"/>
      <c r="MY3006" s="0"/>
      <c r="MZ3006" s="0"/>
      <c r="NA3006" s="0"/>
      <c r="NB3006" s="0"/>
      <c r="NC3006" s="0"/>
      <c r="ND3006" s="0"/>
      <c r="NE3006" s="0"/>
      <c r="NF3006" s="0"/>
      <c r="NG3006" s="0"/>
      <c r="NH3006" s="0"/>
      <c r="NI3006" s="0"/>
      <c r="NJ3006" s="0"/>
      <c r="NK3006" s="0"/>
      <c r="NL3006" s="0"/>
      <c r="NM3006" s="0"/>
      <c r="NN3006" s="0"/>
      <c r="NO3006" s="0"/>
      <c r="NP3006" s="0"/>
      <c r="NQ3006" s="0"/>
      <c r="NR3006" s="0"/>
      <c r="NS3006" s="0"/>
      <c r="NT3006" s="0"/>
      <c r="NU3006" s="0"/>
      <c r="NV3006" s="0"/>
      <c r="NW3006" s="0"/>
      <c r="NX3006" s="0"/>
      <c r="NY3006" s="0"/>
      <c r="NZ3006" s="0"/>
      <c r="OA3006" s="0"/>
      <c r="OB3006" s="0"/>
      <c r="OC3006" s="0"/>
      <c r="OD3006" s="0"/>
      <c r="OE3006" s="0"/>
      <c r="OF3006" s="0"/>
      <c r="OG3006" s="0"/>
      <c r="OH3006" s="0"/>
      <c r="OI3006" s="0"/>
      <c r="OJ3006" s="0"/>
      <c r="OK3006" s="0"/>
      <c r="OL3006" s="0"/>
      <c r="OM3006" s="0"/>
      <c r="ON3006" s="0"/>
      <c r="OO3006" s="0"/>
      <c r="OP3006" s="0"/>
      <c r="OQ3006" s="0"/>
      <c r="OR3006" s="0"/>
      <c r="OS3006" s="0"/>
      <c r="OT3006" s="0"/>
      <c r="OU3006" s="0"/>
      <c r="OV3006" s="0"/>
      <c r="OW3006" s="0"/>
      <c r="OX3006" s="0"/>
      <c r="OY3006" s="0"/>
      <c r="OZ3006" s="0"/>
      <c r="PA3006" s="0"/>
      <c r="PB3006" s="0"/>
      <c r="PC3006" s="0"/>
      <c r="PD3006" s="0"/>
      <c r="PE3006" s="0"/>
      <c r="PF3006" s="0"/>
      <c r="PG3006" s="0"/>
      <c r="PH3006" s="0"/>
      <c r="PI3006" s="0"/>
      <c r="PJ3006" s="0"/>
      <c r="PK3006" s="0"/>
      <c r="PL3006" s="0"/>
      <c r="PM3006" s="0"/>
      <c r="PN3006" s="0"/>
      <c r="PO3006" s="0"/>
      <c r="PP3006" s="0"/>
      <c r="PQ3006" s="0"/>
      <c r="PR3006" s="0"/>
      <c r="PS3006" s="0"/>
      <c r="PT3006" s="0"/>
      <c r="PU3006" s="0"/>
      <c r="PV3006" s="0"/>
      <c r="PW3006" s="0"/>
      <c r="PX3006" s="0"/>
      <c r="PY3006" s="0"/>
      <c r="PZ3006" s="0"/>
      <c r="QA3006" s="0"/>
      <c r="QB3006" s="0"/>
      <c r="QC3006" s="0"/>
      <c r="QD3006" s="0"/>
      <c r="QE3006" s="0"/>
      <c r="QF3006" s="0"/>
      <c r="QG3006" s="0"/>
      <c r="QH3006" s="0"/>
      <c r="QI3006" s="0"/>
      <c r="QJ3006" s="0"/>
      <c r="QK3006" s="0"/>
      <c r="QL3006" s="0"/>
      <c r="QM3006" s="0"/>
      <c r="QN3006" s="0"/>
      <c r="QO3006" s="0"/>
      <c r="QP3006" s="0"/>
      <c r="QQ3006" s="0"/>
      <c r="QR3006" s="0"/>
      <c r="QS3006" s="0"/>
      <c r="QT3006" s="0"/>
      <c r="QU3006" s="0"/>
      <c r="QV3006" s="0"/>
      <c r="QW3006" s="0"/>
      <c r="QX3006" s="0"/>
      <c r="QY3006" s="0"/>
      <c r="QZ3006" s="0"/>
      <c r="RA3006" s="0"/>
      <c r="RB3006" s="0"/>
      <c r="RC3006" s="0"/>
      <c r="RD3006" s="0"/>
      <c r="RE3006" s="0"/>
      <c r="RF3006" s="0"/>
      <c r="RG3006" s="0"/>
      <c r="RH3006" s="0"/>
      <c r="RI3006" s="0"/>
      <c r="RJ3006" s="0"/>
      <c r="RK3006" s="0"/>
      <c r="RL3006" s="0"/>
      <c r="RM3006" s="0"/>
      <c r="RN3006" s="0"/>
      <c r="RO3006" s="0"/>
      <c r="RP3006" s="0"/>
      <c r="RQ3006" s="0"/>
      <c r="RR3006" s="0"/>
      <c r="RS3006" s="0"/>
      <c r="RT3006" s="0"/>
      <c r="RU3006" s="0"/>
      <c r="RV3006" s="0"/>
      <c r="RW3006" s="0"/>
      <c r="RX3006" s="0"/>
      <c r="RY3006" s="0"/>
      <c r="RZ3006" s="0"/>
      <c r="SA3006" s="0"/>
      <c r="SB3006" s="0"/>
      <c r="SC3006" s="0"/>
      <c r="SD3006" s="0"/>
      <c r="SE3006" s="0"/>
      <c r="SF3006" s="0"/>
      <c r="SG3006" s="0"/>
      <c r="SH3006" s="0"/>
      <c r="SI3006" s="0"/>
      <c r="SJ3006" s="0"/>
      <c r="SK3006" s="0"/>
      <c r="SL3006" s="0"/>
      <c r="SM3006" s="0"/>
      <c r="SN3006" s="0"/>
      <c r="SO3006" s="0"/>
      <c r="SP3006" s="0"/>
      <c r="SQ3006" s="0"/>
      <c r="SR3006" s="0"/>
      <c r="SS3006" s="0"/>
      <c r="ST3006" s="0"/>
      <c r="SU3006" s="0"/>
      <c r="SV3006" s="0"/>
      <c r="SW3006" s="0"/>
      <c r="SX3006" s="0"/>
      <c r="SY3006" s="0"/>
      <c r="SZ3006" s="0"/>
      <c r="TA3006" s="0"/>
      <c r="TB3006" s="0"/>
      <c r="TC3006" s="0"/>
      <c r="TD3006" s="0"/>
      <c r="TE3006" s="0"/>
      <c r="TF3006" s="0"/>
      <c r="TG3006" s="0"/>
      <c r="TH3006" s="0"/>
      <c r="TI3006" s="0"/>
      <c r="TJ3006" s="0"/>
      <c r="TK3006" s="0"/>
      <c r="TL3006" s="0"/>
      <c r="TM3006" s="0"/>
      <c r="TN3006" s="0"/>
      <c r="TO3006" s="0"/>
      <c r="TP3006" s="0"/>
      <c r="TQ3006" s="0"/>
      <c r="TR3006" s="0"/>
      <c r="TS3006" s="0"/>
      <c r="TT3006" s="0"/>
      <c r="TU3006" s="0"/>
      <c r="TV3006" s="0"/>
      <c r="TW3006" s="0"/>
      <c r="TX3006" s="0"/>
      <c r="TY3006" s="0"/>
      <c r="TZ3006" s="0"/>
      <c r="UA3006" s="0"/>
      <c r="UB3006" s="0"/>
      <c r="UC3006" s="0"/>
      <c r="UD3006" s="0"/>
      <c r="UE3006" s="0"/>
      <c r="UF3006" s="0"/>
      <c r="UG3006" s="0"/>
      <c r="UH3006" s="0"/>
      <c r="UI3006" s="0"/>
      <c r="UJ3006" s="0"/>
      <c r="UK3006" s="0"/>
      <c r="UL3006" s="0"/>
      <c r="UM3006" s="0"/>
      <c r="UN3006" s="0"/>
      <c r="UO3006" s="0"/>
      <c r="UP3006" s="0"/>
      <c r="UQ3006" s="0"/>
      <c r="UR3006" s="0"/>
      <c r="US3006" s="0"/>
      <c r="UT3006" s="0"/>
      <c r="UU3006" s="0"/>
      <c r="UV3006" s="0"/>
      <c r="UW3006" s="0"/>
      <c r="UX3006" s="0"/>
      <c r="UY3006" s="0"/>
      <c r="UZ3006" s="0"/>
      <c r="VA3006" s="0"/>
      <c r="VB3006" s="0"/>
      <c r="VC3006" s="0"/>
      <c r="VD3006" s="0"/>
      <c r="VE3006" s="0"/>
      <c r="VF3006" s="0"/>
      <c r="VG3006" s="0"/>
      <c r="VH3006" s="0"/>
      <c r="VI3006" s="0"/>
      <c r="VJ3006" s="0"/>
      <c r="VK3006" s="0"/>
      <c r="VL3006" s="0"/>
      <c r="VM3006" s="0"/>
      <c r="VN3006" s="0"/>
      <c r="VO3006" s="0"/>
      <c r="VP3006" s="0"/>
      <c r="VQ3006" s="0"/>
      <c r="VR3006" s="0"/>
      <c r="VS3006" s="0"/>
      <c r="VT3006" s="0"/>
      <c r="VU3006" s="0"/>
      <c r="VV3006" s="0"/>
      <c r="VW3006" s="0"/>
      <c r="VX3006" s="0"/>
      <c r="VY3006" s="0"/>
      <c r="VZ3006" s="0"/>
      <c r="WA3006" s="0"/>
      <c r="WB3006" s="0"/>
      <c r="WC3006" s="0"/>
      <c r="WD3006" s="0"/>
      <c r="WE3006" s="0"/>
      <c r="WF3006" s="0"/>
      <c r="WG3006" s="0"/>
      <c r="WH3006" s="0"/>
      <c r="WI3006" s="0"/>
      <c r="WJ3006" s="0"/>
      <c r="WK3006" s="0"/>
      <c r="WL3006" s="0"/>
      <c r="WM3006" s="0"/>
      <c r="WN3006" s="0"/>
      <c r="WO3006" s="0"/>
      <c r="WP3006" s="0"/>
      <c r="WQ3006" s="0"/>
      <c r="WR3006" s="0"/>
      <c r="WS3006" s="0"/>
      <c r="WT3006" s="0"/>
      <c r="WU3006" s="0"/>
      <c r="WV3006" s="0"/>
      <c r="WW3006" s="0"/>
      <c r="WX3006" s="0"/>
      <c r="WY3006" s="0"/>
      <c r="WZ3006" s="0"/>
      <c r="XA3006" s="0"/>
      <c r="XB3006" s="0"/>
      <c r="XC3006" s="0"/>
      <c r="XD3006" s="0"/>
      <c r="XE3006" s="0"/>
      <c r="XF3006" s="0"/>
      <c r="XG3006" s="0"/>
      <c r="XH3006" s="0"/>
      <c r="XI3006" s="0"/>
      <c r="XJ3006" s="0"/>
      <c r="XK3006" s="0"/>
      <c r="XL3006" s="0"/>
      <c r="XM3006" s="0"/>
      <c r="XN3006" s="0"/>
      <c r="XO3006" s="0"/>
      <c r="XP3006" s="0"/>
      <c r="XQ3006" s="0"/>
      <c r="XR3006" s="0"/>
      <c r="XS3006" s="0"/>
      <c r="XT3006" s="0"/>
      <c r="XU3006" s="0"/>
      <c r="XV3006" s="0"/>
      <c r="XW3006" s="0"/>
      <c r="XX3006" s="0"/>
      <c r="XY3006" s="0"/>
      <c r="XZ3006" s="0"/>
      <c r="YA3006" s="0"/>
      <c r="YB3006" s="0"/>
      <c r="YC3006" s="0"/>
      <c r="YD3006" s="0"/>
      <c r="YE3006" s="0"/>
      <c r="YF3006" s="0"/>
      <c r="YG3006" s="0"/>
      <c r="YH3006" s="0"/>
      <c r="YI3006" s="0"/>
      <c r="YJ3006" s="0"/>
      <c r="YK3006" s="0"/>
      <c r="YL3006" s="0"/>
      <c r="YM3006" s="0"/>
      <c r="YN3006" s="0"/>
      <c r="YO3006" s="0"/>
      <c r="YP3006" s="0"/>
      <c r="YQ3006" s="0"/>
      <c r="YR3006" s="0"/>
      <c r="YS3006" s="0"/>
      <c r="YT3006" s="0"/>
      <c r="YU3006" s="0"/>
      <c r="YV3006" s="0"/>
      <c r="YW3006" s="0"/>
      <c r="YX3006" s="0"/>
      <c r="YY3006" s="0"/>
      <c r="YZ3006" s="0"/>
      <c r="ZA3006" s="0"/>
      <c r="ZB3006" s="0"/>
      <c r="ZC3006" s="0"/>
      <c r="ZD3006" s="0"/>
      <c r="ZE3006" s="0"/>
      <c r="ZF3006" s="0"/>
      <c r="ZG3006" s="0"/>
      <c r="ZH3006" s="0"/>
      <c r="ZI3006" s="0"/>
      <c r="ZJ3006" s="0"/>
      <c r="ZK3006" s="0"/>
      <c r="ZL3006" s="0"/>
      <c r="ZM3006" s="0"/>
      <c r="ZN3006" s="0"/>
      <c r="ZO3006" s="0"/>
      <c r="ZP3006" s="0"/>
      <c r="ZQ3006" s="0"/>
      <c r="ZR3006" s="0"/>
      <c r="ZS3006" s="0"/>
      <c r="ZT3006" s="0"/>
      <c r="ZU3006" s="0"/>
      <c r="ZV3006" s="0"/>
      <c r="ZW3006" s="0"/>
      <c r="ZX3006" s="0"/>
      <c r="ZY3006" s="0"/>
      <c r="ZZ3006" s="0"/>
      <c r="AAA3006" s="0"/>
      <c r="AAB3006" s="0"/>
      <c r="AAC3006" s="0"/>
      <c r="AAD3006" s="0"/>
      <c r="AAE3006" s="0"/>
      <c r="AAF3006" s="0"/>
      <c r="AAG3006" s="0"/>
      <c r="AAH3006" s="0"/>
      <c r="AAI3006" s="0"/>
      <c r="AAJ3006" s="0"/>
      <c r="AAK3006" s="0"/>
      <c r="AAL3006" s="0"/>
      <c r="AAM3006" s="0"/>
      <c r="AAN3006" s="0"/>
      <c r="AAO3006" s="0"/>
      <c r="AAP3006" s="0"/>
      <c r="AAQ3006" s="0"/>
      <c r="AAR3006" s="0"/>
      <c r="AAS3006" s="0"/>
      <c r="AAT3006" s="0"/>
      <c r="AAU3006" s="0"/>
      <c r="AAV3006" s="0"/>
      <c r="AAW3006" s="0"/>
      <c r="AAX3006" s="0"/>
      <c r="AAY3006" s="0"/>
      <c r="AAZ3006" s="0"/>
      <c r="ABA3006" s="0"/>
      <c r="ABB3006" s="0"/>
      <c r="ABC3006" s="0"/>
      <c r="ABD3006" s="0"/>
      <c r="ABE3006" s="0"/>
      <c r="ABF3006" s="0"/>
      <c r="ABG3006" s="0"/>
      <c r="ABH3006" s="0"/>
      <c r="ABI3006" s="0"/>
      <c r="ABJ3006" s="0"/>
      <c r="ABK3006" s="0"/>
      <c r="ABL3006" s="0"/>
      <c r="ABM3006" s="0"/>
      <c r="ABN3006" s="0"/>
      <c r="ABO3006" s="0"/>
      <c r="ABP3006" s="0"/>
      <c r="ABQ3006" s="0"/>
      <c r="ABR3006" s="0"/>
      <c r="ABS3006" s="0"/>
      <c r="ABT3006" s="0"/>
      <c r="ABU3006" s="0"/>
      <c r="ABV3006" s="0"/>
      <c r="ABW3006" s="0"/>
      <c r="ABX3006" s="0"/>
      <c r="ABY3006" s="0"/>
      <c r="ABZ3006" s="0"/>
      <c r="ACA3006" s="0"/>
      <c r="ACB3006" s="0"/>
      <c r="ACC3006" s="0"/>
      <c r="ACD3006" s="0"/>
      <c r="ACE3006" s="0"/>
      <c r="ACF3006" s="0"/>
      <c r="ACG3006" s="0"/>
      <c r="ACH3006" s="0"/>
      <c r="ACI3006" s="0"/>
      <c r="ACJ3006" s="0"/>
      <c r="ACK3006" s="0"/>
      <c r="ACL3006" s="0"/>
      <c r="ACM3006" s="0"/>
      <c r="ACN3006" s="0"/>
      <c r="ACO3006" s="0"/>
      <c r="ACP3006" s="0"/>
      <c r="ACQ3006" s="0"/>
      <c r="ACR3006" s="0"/>
      <c r="ACS3006" s="0"/>
      <c r="ACT3006" s="0"/>
      <c r="ACU3006" s="0"/>
      <c r="ACV3006" s="0"/>
      <c r="ACW3006" s="0"/>
      <c r="ACX3006" s="0"/>
      <c r="ACY3006" s="0"/>
      <c r="ACZ3006" s="0"/>
      <c r="ADA3006" s="0"/>
      <c r="ADB3006" s="0"/>
      <c r="ADC3006" s="0"/>
      <c r="ADD3006" s="0"/>
      <c r="ADE3006" s="0"/>
      <c r="ADF3006" s="0"/>
      <c r="ADG3006" s="0"/>
      <c r="ADH3006" s="0"/>
      <c r="ADI3006" s="0"/>
      <c r="ADJ3006" s="0"/>
      <c r="ADK3006" s="0"/>
      <c r="ADL3006" s="0"/>
      <c r="ADM3006" s="0"/>
      <c r="ADN3006" s="0"/>
      <c r="ADO3006" s="0"/>
      <c r="ADP3006" s="0"/>
      <c r="ADQ3006" s="0"/>
      <c r="ADR3006" s="0"/>
      <c r="ADS3006" s="0"/>
      <c r="ADT3006" s="0"/>
      <c r="ADU3006" s="0"/>
      <c r="ADV3006" s="0"/>
      <c r="ADW3006" s="0"/>
      <c r="ADX3006" s="0"/>
      <c r="ADY3006" s="0"/>
      <c r="ADZ3006" s="0"/>
      <c r="AEA3006" s="0"/>
      <c r="AEB3006" s="0"/>
      <c r="AEC3006" s="0"/>
      <c r="AED3006" s="0"/>
      <c r="AEE3006" s="0"/>
      <c r="AEF3006" s="0"/>
      <c r="AEG3006" s="0"/>
      <c r="AEH3006" s="0"/>
      <c r="AEI3006" s="0"/>
      <c r="AEJ3006" s="0"/>
      <c r="AEK3006" s="0"/>
      <c r="AEL3006" s="0"/>
      <c r="AEM3006" s="0"/>
      <c r="AEN3006" s="0"/>
      <c r="AEO3006" s="0"/>
      <c r="AEP3006" s="0"/>
      <c r="AEQ3006" s="0"/>
      <c r="AER3006" s="0"/>
      <c r="AES3006" s="0"/>
      <c r="AET3006" s="0"/>
      <c r="AEU3006" s="0"/>
      <c r="AEV3006" s="0"/>
      <c r="AEW3006" s="0"/>
      <c r="AEX3006" s="0"/>
      <c r="AEY3006" s="0"/>
      <c r="AEZ3006" s="0"/>
      <c r="AFA3006" s="0"/>
      <c r="AFB3006" s="0"/>
      <c r="AFC3006" s="0"/>
      <c r="AFD3006" s="0"/>
      <c r="AFE3006" s="0"/>
      <c r="AFF3006" s="0"/>
      <c r="AFG3006" s="0"/>
      <c r="AFH3006" s="0"/>
      <c r="AFI3006" s="0"/>
      <c r="AFJ3006" s="0"/>
      <c r="AFK3006" s="0"/>
      <c r="AFL3006" s="0"/>
      <c r="AFM3006" s="0"/>
      <c r="AFN3006" s="0"/>
      <c r="AFO3006" s="0"/>
      <c r="AFP3006" s="0"/>
      <c r="AFQ3006" s="0"/>
      <c r="AFR3006" s="0"/>
      <c r="AFS3006" s="0"/>
      <c r="AFT3006" s="0"/>
      <c r="AFU3006" s="0"/>
      <c r="AFV3006" s="0"/>
      <c r="AFW3006" s="0"/>
      <c r="AFX3006" s="0"/>
      <c r="AFY3006" s="0"/>
      <c r="AFZ3006" s="0"/>
      <c r="AGA3006" s="0"/>
      <c r="AGB3006" s="0"/>
      <c r="AGC3006" s="0"/>
      <c r="AGD3006" s="0"/>
      <c r="AGE3006" s="0"/>
      <c r="AGF3006" s="0"/>
      <c r="AGG3006" s="0"/>
      <c r="AGH3006" s="0"/>
      <c r="AGI3006" s="0"/>
      <c r="AGJ3006" s="0"/>
      <c r="AGK3006" s="0"/>
      <c r="AGL3006" s="0"/>
      <c r="AGM3006" s="0"/>
      <c r="AGN3006" s="0"/>
      <c r="AGO3006" s="0"/>
      <c r="AGP3006" s="0"/>
      <c r="AGQ3006" s="0"/>
      <c r="AGR3006" s="0"/>
      <c r="AGS3006" s="0"/>
      <c r="AGT3006" s="0"/>
      <c r="AGU3006" s="0"/>
      <c r="AGV3006" s="0"/>
      <c r="AGW3006" s="0"/>
      <c r="AGX3006" s="0"/>
      <c r="AGY3006" s="0"/>
      <c r="AGZ3006" s="0"/>
      <c r="AHA3006" s="0"/>
      <c r="AHB3006" s="0"/>
      <c r="AHC3006" s="0"/>
      <c r="AHD3006" s="0"/>
      <c r="AHE3006" s="0"/>
      <c r="AHF3006" s="0"/>
      <c r="AHG3006" s="0"/>
      <c r="AHH3006" s="0"/>
      <c r="AHI3006" s="0"/>
      <c r="AHJ3006" s="0"/>
      <c r="AHK3006" s="0"/>
      <c r="AHL3006" s="0"/>
      <c r="AHM3006" s="0"/>
      <c r="AHN3006" s="0"/>
      <c r="AHO3006" s="0"/>
      <c r="AHP3006" s="0"/>
      <c r="AHQ3006" s="0"/>
      <c r="AHR3006" s="0"/>
      <c r="AHS3006" s="0"/>
      <c r="AHT3006" s="0"/>
      <c r="AHU3006" s="0"/>
      <c r="AHV3006" s="0"/>
      <c r="AHW3006" s="0"/>
      <c r="AHX3006" s="0"/>
      <c r="AHY3006" s="0"/>
      <c r="AHZ3006" s="0"/>
      <c r="AIA3006" s="0"/>
      <c r="AIB3006" s="0"/>
      <c r="AIC3006" s="0"/>
      <c r="AID3006" s="0"/>
      <c r="AIE3006" s="0"/>
      <c r="AIF3006" s="0"/>
      <c r="AIG3006" s="0"/>
      <c r="AIH3006" s="0"/>
      <c r="AII3006" s="0"/>
      <c r="AIJ3006" s="0"/>
      <c r="AIK3006" s="0"/>
      <c r="AIL3006" s="0"/>
      <c r="AIM3006" s="0"/>
      <c r="AIN3006" s="0"/>
      <c r="AIO3006" s="0"/>
      <c r="AIP3006" s="0"/>
      <c r="AIQ3006" s="0"/>
      <c r="AIR3006" s="0"/>
      <c r="AIS3006" s="0"/>
      <c r="AIT3006" s="0"/>
      <c r="AIU3006" s="0"/>
      <c r="AIV3006" s="0"/>
      <c r="AIW3006" s="0"/>
      <c r="AIX3006" s="0"/>
      <c r="AIY3006" s="0"/>
      <c r="AIZ3006" s="0"/>
      <c r="AJA3006" s="0"/>
      <c r="AJB3006" s="0"/>
      <c r="AJC3006" s="0"/>
      <c r="AJD3006" s="0"/>
      <c r="AJE3006" s="0"/>
      <c r="AJF3006" s="0"/>
      <c r="AJG3006" s="0"/>
      <c r="AJH3006" s="0"/>
      <c r="AJI3006" s="0"/>
      <c r="AJJ3006" s="0"/>
      <c r="AJK3006" s="0"/>
      <c r="AJL3006" s="0"/>
      <c r="AJM3006" s="0"/>
      <c r="AJN3006" s="0"/>
      <c r="AJO3006" s="0"/>
      <c r="AJP3006" s="0"/>
      <c r="AJQ3006" s="0"/>
      <c r="AJR3006" s="0"/>
      <c r="AJS3006" s="0"/>
      <c r="AJT3006" s="0"/>
      <c r="AJU3006" s="0"/>
      <c r="AJV3006" s="0"/>
      <c r="AJW3006" s="0"/>
      <c r="AJX3006" s="0"/>
      <c r="AJY3006" s="0"/>
      <c r="AJZ3006" s="0"/>
      <c r="AKA3006" s="0"/>
      <c r="AKB3006" s="0"/>
      <c r="AKC3006" s="0"/>
      <c r="AKD3006" s="0"/>
      <c r="AKE3006" s="0"/>
      <c r="AKF3006" s="0"/>
      <c r="AKG3006" s="0"/>
      <c r="AKH3006" s="0"/>
      <c r="AKI3006" s="0"/>
      <c r="AKJ3006" s="0"/>
      <c r="AKK3006" s="0"/>
      <c r="AKL3006" s="0"/>
      <c r="AKM3006" s="0"/>
      <c r="AKN3006" s="0"/>
      <c r="AKO3006" s="0"/>
      <c r="AKP3006" s="0"/>
      <c r="AKQ3006" s="0"/>
      <c r="AKR3006" s="0"/>
      <c r="AKS3006" s="0"/>
      <c r="AKT3006" s="0"/>
      <c r="AKU3006" s="0"/>
      <c r="AKV3006" s="0"/>
      <c r="AKW3006" s="0"/>
      <c r="AKX3006" s="0"/>
      <c r="AKY3006" s="0"/>
      <c r="AKZ3006" s="0"/>
      <c r="ALA3006" s="0"/>
      <c r="ALB3006" s="0"/>
      <c r="ALC3006" s="0"/>
      <c r="ALD3006" s="0"/>
      <c r="ALE3006" s="0"/>
      <c r="ALF3006" s="0"/>
      <c r="ALG3006" s="0"/>
      <c r="ALH3006" s="0"/>
      <c r="ALI3006" s="0"/>
      <c r="ALJ3006" s="0"/>
      <c r="ALK3006" s="0"/>
      <c r="ALL3006" s="0"/>
      <c r="ALM3006" s="0"/>
      <c r="ALN3006" s="0"/>
      <c r="ALO3006" s="0"/>
      <c r="ALP3006" s="0"/>
      <c r="ALQ3006" s="0"/>
      <c r="ALR3006" s="0"/>
      <c r="ALS3006" s="0"/>
      <c r="ALT3006" s="0"/>
      <c r="ALU3006" s="0"/>
      <c r="ALV3006" s="0"/>
      <c r="ALW3006" s="0"/>
      <c r="ALX3006" s="0"/>
      <c r="ALY3006" s="0"/>
      <c r="ALZ3006" s="0"/>
      <c r="AMA3006" s="0"/>
      <c r="AMB3006" s="0"/>
      <c r="AMC3006" s="0"/>
      <c r="AMD3006" s="0"/>
      <c r="AME3006" s="0"/>
      <c r="AMF3006" s="0"/>
      <c r="AMG3006" s="0"/>
      <c r="AMH3006" s="0"/>
      <c r="AMI3006" s="0"/>
    </row>
    <row r="3008" customFormat="false" ht="17.35" hidden="false" customHeight="false" outlineLevel="0" collapsed="false">
      <c r="C3008" s="52" t="s">
        <v>3270</v>
      </c>
      <c r="D3008" s="11" t="s">
        <v>1</v>
      </c>
      <c r="I3008" s="3"/>
    </row>
    <row r="3009" customFormat="false" ht="12.75" hidden="false" customHeight="false" outlineLevel="0" collapsed="false">
      <c r="A3009" s="1" t="s">
        <v>1534</v>
      </c>
      <c r="C3009" s="19" t="s">
        <v>3271</v>
      </c>
      <c r="D3009" s="19" t="s">
        <v>13</v>
      </c>
      <c r="E3009" s="20" t="n">
        <v>1.7</v>
      </c>
      <c r="F3009" s="21" t="n">
        <v>7</v>
      </c>
      <c r="G3009" s="24"/>
      <c r="I3009" s="3"/>
    </row>
    <row r="3010" customFormat="false" ht="12.75" hidden="false" customHeight="false" outlineLevel="0" collapsed="false">
      <c r="A3010" s="1" t="s">
        <v>1534</v>
      </c>
      <c r="C3010" s="19" t="s">
        <v>3272</v>
      </c>
      <c r="D3010" s="19" t="s">
        <v>13</v>
      </c>
      <c r="E3010" s="20" t="n">
        <v>1.8</v>
      </c>
      <c r="F3010" s="21" t="n">
        <v>7.95</v>
      </c>
      <c r="G3010" s="24"/>
      <c r="I3010" s="3"/>
    </row>
    <row r="3011" customFormat="false" ht="12.75" hidden="false" customHeight="false" outlineLevel="0" collapsed="false">
      <c r="A3011" s="1" t="s">
        <v>1534</v>
      </c>
      <c r="C3011" s="19" t="s">
        <v>3273</v>
      </c>
      <c r="D3011" s="19" t="s">
        <v>13</v>
      </c>
      <c r="E3011" s="20" t="n">
        <v>2</v>
      </c>
      <c r="F3011" s="21" t="n">
        <v>9.95</v>
      </c>
      <c r="G3011" s="24"/>
      <c r="I3011" s="3"/>
    </row>
    <row r="3012" customFormat="false" ht="12.75" hidden="false" customHeight="false" outlineLevel="0" collapsed="false">
      <c r="A3012" s="1" t="s">
        <v>1534</v>
      </c>
      <c r="C3012" s="19" t="s">
        <v>3274</v>
      </c>
      <c r="D3012" s="19" t="s">
        <v>13</v>
      </c>
      <c r="E3012" s="20" t="n">
        <v>2.1</v>
      </c>
      <c r="F3012" s="21" t="n">
        <v>2.75</v>
      </c>
      <c r="G3012" s="24"/>
      <c r="I3012" s="3"/>
    </row>
    <row r="3013" customFormat="false" ht="12.75" hidden="false" customHeight="false" outlineLevel="0" collapsed="false">
      <c r="A3013" s="1" t="s">
        <v>1534</v>
      </c>
      <c r="C3013" s="19" t="s">
        <v>3275</v>
      </c>
      <c r="D3013" s="19" t="s">
        <v>13</v>
      </c>
      <c r="E3013" s="20" t="n">
        <v>2.1</v>
      </c>
      <c r="F3013" s="21" t="n">
        <v>6</v>
      </c>
      <c r="G3013" s="24"/>
      <c r="I3013" s="3"/>
    </row>
    <row r="3014" customFormat="false" ht="12.75" hidden="false" customHeight="false" outlineLevel="0" collapsed="false">
      <c r="A3014" s="1" t="s">
        <v>1534</v>
      </c>
      <c r="C3014" s="19" t="s">
        <v>3276</v>
      </c>
      <c r="D3014" s="19" t="s">
        <v>13</v>
      </c>
      <c r="E3014" s="20" t="n">
        <v>2.3</v>
      </c>
      <c r="F3014" s="21" t="n">
        <v>5</v>
      </c>
      <c r="G3014" s="24"/>
      <c r="I3014" s="3"/>
    </row>
    <row r="3015" customFormat="false" ht="12.75" hidden="false" customHeight="false" outlineLevel="0" collapsed="false">
      <c r="A3015" s="1" t="s">
        <v>1534</v>
      </c>
      <c r="C3015" s="19" t="s">
        <v>3277</v>
      </c>
      <c r="D3015" s="19" t="s">
        <v>13</v>
      </c>
      <c r="E3015" s="20" t="n">
        <v>2.3</v>
      </c>
      <c r="F3015" s="21" t="n">
        <v>13.2</v>
      </c>
      <c r="G3015" s="24"/>
      <c r="I3015" s="3"/>
    </row>
    <row r="3016" customFormat="false" ht="12.75" hidden="false" customHeight="false" outlineLevel="0" collapsed="false">
      <c r="A3016" s="1" t="s">
        <v>1534</v>
      </c>
      <c r="C3016" s="19" t="s">
        <v>3278</v>
      </c>
      <c r="D3016" s="19" t="s">
        <v>13</v>
      </c>
      <c r="E3016" s="20" t="n">
        <v>2.5</v>
      </c>
      <c r="F3016" s="21" t="n">
        <v>3.5</v>
      </c>
      <c r="G3016" s="24"/>
      <c r="I3016" s="3"/>
    </row>
    <row r="3017" customFormat="false" ht="12.75" hidden="false" customHeight="false" outlineLevel="0" collapsed="false">
      <c r="A3017" s="1" t="s">
        <v>1534</v>
      </c>
      <c r="C3017" s="19" t="s">
        <v>3279</v>
      </c>
      <c r="D3017" s="19" t="s">
        <v>13</v>
      </c>
      <c r="E3017" s="20" t="n">
        <v>2.5</v>
      </c>
      <c r="F3017" s="21" t="n">
        <v>7.5</v>
      </c>
      <c r="G3017" s="24"/>
      <c r="I3017" s="3"/>
    </row>
    <row r="3019" customFormat="false" ht="17.35" hidden="false" customHeight="false" outlineLevel="0" collapsed="false">
      <c r="C3019" s="52" t="s">
        <v>3280</v>
      </c>
      <c r="D3019" s="11" t="s">
        <v>1</v>
      </c>
      <c r="I3019" s="3"/>
    </row>
    <row r="3020" customFormat="false" ht="12.75" hidden="false" customHeight="false" outlineLevel="0" collapsed="false">
      <c r="A3020" s="1" t="s">
        <v>3281</v>
      </c>
      <c r="C3020" s="27" t="s">
        <v>3282</v>
      </c>
      <c r="D3020" s="27" t="s">
        <v>88</v>
      </c>
      <c r="E3020" s="27"/>
      <c r="F3020" s="31"/>
      <c r="G3020" s="27"/>
      <c r="H3020" s="30" t="s">
        <v>61</v>
      </c>
      <c r="I3020" s="31" t="n">
        <v>3.25</v>
      </c>
      <c r="J3020" s="30" t="s">
        <v>3265</v>
      </c>
    </row>
    <row r="3021" customFormat="false" ht="12.75" hidden="false" customHeight="false" outlineLevel="0" collapsed="false">
      <c r="A3021" s="1" t="s">
        <v>3281</v>
      </c>
      <c r="C3021" s="27" t="s">
        <v>3283</v>
      </c>
      <c r="D3021" s="27" t="s">
        <v>390</v>
      </c>
      <c r="E3021" s="27"/>
      <c r="F3021" s="31"/>
      <c r="G3021" s="27"/>
      <c r="H3021" s="30" t="s">
        <v>61</v>
      </c>
      <c r="I3021" s="31" t="n">
        <v>2.85</v>
      </c>
      <c r="J3021" s="30" t="s">
        <v>3265</v>
      </c>
    </row>
    <row r="3022" customFormat="false" ht="12.75" hidden="false" customHeight="false" outlineLevel="0" collapsed="false">
      <c r="A3022" s="1" t="s">
        <v>3281</v>
      </c>
      <c r="C3022" s="27" t="s">
        <v>3284</v>
      </c>
      <c r="D3022" s="27" t="s">
        <v>859</v>
      </c>
      <c r="E3022" s="27"/>
      <c r="F3022" s="31"/>
      <c r="G3022" s="27"/>
      <c r="H3022" s="30" t="s">
        <v>168</v>
      </c>
      <c r="I3022" s="31" t="n">
        <v>3.46</v>
      </c>
      <c r="J3022" s="30" t="s">
        <v>3265</v>
      </c>
    </row>
    <row r="3023" customFormat="false" ht="12.75" hidden="false" customHeight="false" outlineLevel="0" collapsed="false">
      <c r="A3023" s="1" t="s">
        <v>3281</v>
      </c>
      <c r="C3023" s="27" t="s">
        <v>3285</v>
      </c>
      <c r="D3023" s="27" t="s">
        <v>193</v>
      </c>
      <c r="E3023" s="27"/>
      <c r="F3023" s="31"/>
      <c r="G3023" s="27"/>
      <c r="H3023" s="30" t="s">
        <v>168</v>
      </c>
      <c r="I3023" s="31" t="n">
        <v>2.85</v>
      </c>
      <c r="J3023" s="30" t="s">
        <v>3265</v>
      </c>
    </row>
    <row r="3024" customFormat="false" ht="12.75" hidden="false" customHeight="false" outlineLevel="0" collapsed="false">
      <c r="A3024" s="1" t="s">
        <v>1228</v>
      </c>
      <c r="C3024" s="27" t="s">
        <v>1214</v>
      </c>
      <c r="D3024" s="27" t="s">
        <v>88</v>
      </c>
      <c r="E3024" s="27"/>
      <c r="F3024" s="31"/>
      <c r="G3024" s="27"/>
      <c r="H3024" s="30" t="s">
        <v>61</v>
      </c>
      <c r="I3024" s="31" t="n">
        <v>1.95</v>
      </c>
      <c r="J3024" s="30" t="s">
        <v>3265</v>
      </c>
    </row>
    <row r="3025" customFormat="false" ht="12.75" hidden="false" customHeight="false" outlineLevel="0" collapsed="false">
      <c r="A3025" s="1" t="s">
        <v>1228</v>
      </c>
      <c r="C3025" s="27" t="s">
        <v>3286</v>
      </c>
      <c r="D3025" s="27" t="s">
        <v>20</v>
      </c>
      <c r="E3025" s="27"/>
      <c r="F3025" s="31"/>
      <c r="G3025" s="27"/>
      <c r="H3025" s="30" t="s">
        <v>61</v>
      </c>
      <c r="I3025" s="31" t="n">
        <v>1.95</v>
      </c>
      <c r="J3025" s="30" t="s">
        <v>3265</v>
      </c>
    </row>
    <row r="3026" customFormat="false" ht="12.75" hidden="false" customHeight="false" outlineLevel="0" collapsed="false">
      <c r="A3026" s="1" t="s">
        <v>1228</v>
      </c>
      <c r="C3026" s="27" t="s">
        <v>3287</v>
      </c>
      <c r="D3026" s="27" t="s">
        <v>79</v>
      </c>
      <c r="E3026" s="27"/>
      <c r="F3026" s="31"/>
      <c r="G3026" s="27"/>
      <c r="H3026" s="30" t="s">
        <v>61</v>
      </c>
      <c r="I3026" s="31" t="n">
        <v>2.19</v>
      </c>
      <c r="J3026" s="30" t="s">
        <v>3265</v>
      </c>
    </row>
    <row r="3027" customFormat="false" ht="12.75" hidden="false" customHeight="false" outlineLevel="0" collapsed="false">
      <c r="A3027" s="1" t="s">
        <v>1228</v>
      </c>
      <c r="C3027" s="27" t="s">
        <v>3288</v>
      </c>
      <c r="D3027" s="27" t="s">
        <v>334</v>
      </c>
      <c r="E3027" s="27"/>
      <c r="F3027" s="31"/>
      <c r="G3027" s="27"/>
      <c r="H3027" s="30" t="s">
        <v>61</v>
      </c>
      <c r="I3027" s="31" t="n">
        <v>2.19</v>
      </c>
      <c r="J3027" s="30" t="s">
        <v>3265</v>
      </c>
    </row>
    <row r="3028" customFormat="false" ht="12.75" hidden="false" customHeight="false" outlineLevel="0" collapsed="false">
      <c r="A3028" s="1" t="s">
        <v>1228</v>
      </c>
      <c r="C3028" s="27" t="s">
        <v>3289</v>
      </c>
      <c r="D3028" s="27" t="s">
        <v>70</v>
      </c>
      <c r="E3028" s="27"/>
      <c r="F3028" s="31"/>
      <c r="G3028" s="27"/>
      <c r="H3028" s="30" t="s">
        <v>61</v>
      </c>
      <c r="I3028" s="31" t="n">
        <v>1.95</v>
      </c>
      <c r="J3028" s="30" t="s">
        <v>3265</v>
      </c>
    </row>
    <row r="3029" customFormat="false" ht="12.75" hidden="false" customHeight="false" outlineLevel="0" collapsed="false">
      <c r="A3029" s="1" t="s">
        <v>1228</v>
      </c>
      <c r="C3029" s="27" t="s">
        <v>3290</v>
      </c>
      <c r="D3029" s="27" t="s">
        <v>274</v>
      </c>
      <c r="E3029" s="27"/>
      <c r="F3029" s="31"/>
      <c r="G3029" s="27"/>
      <c r="H3029" s="30" t="s">
        <v>61</v>
      </c>
      <c r="I3029" s="31" t="n">
        <v>1.95</v>
      </c>
      <c r="J3029" s="30" t="s">
        <v>3265</v>
      </c>
    </row>
    <row r="3031" customFormat="false" ht="29.85" hidden="false" customHeight="false" outlineLevel="0" collapsed="false">
      <c r="C3031" s="52" t="s">
        <v>3291</v>
      </c>
      <c r="D3031" s="11" t="s">
        <v>1</v>
      </c>
      <c r="I3031" s="3"/>
    </row>
    <row r="3032" customFormat="false" ht="12.75" hidden="false" customHeight="false" outlineLevel="0" collapsed="false">
      <c r="A3032" s="1" t="s">
        <v>3292</v>
      </c>
      <c r="C3032" s="27" t="s">
        <v>3293</v>
      </c>
      <c r="D3032" s="27" t="s">
        <v>16</v>
      </c>
      <c r="E3032" s="27"/>
      <c r="F3032" s="31"/>
      <c r="G3032" s="27"/>
      <c r="H3032" s="30" t="s">
        <v>61</v>
      </c>
      <c r="I3032" s="31" t="n">
        <v>0.16</v>
      </c>
      <c r="J3032" s="30" t="s">
        <v>3265</v>
      </c>
    </row>
    <row r="3033" customFormat="false" ht="12.75" hidden="false" customHeight="false" outlineLevel="0" collapsed="false">
      <c r="A3033" s="1" t="s">
        <v>3292</v>
      </c>
      <c r="C3033" s="27" t="s">
        <v>3294</v>
      </c>
      <c r="D3033" s="27" t="s">
        <v>390</v>
      </c>
      <c r="E3033" s="27"/>
      <c r="F3033" s="31"/>
      <c r="G3033" s="27"/>
      <c r="H3033" s="30" t="s">
        <v>61</v>
      </c>
      <c r="I3033" s="31" t="n">
        <v>0.15</v>
      </c>
      <c r="J3033" s="30" t="s">
        <v>3265</v>
      </c>
    </row>
    <row r="3034" customFormat="false" ht="12.75" hidden="false" customHeight="false" outlineLevel="0" collapsed="false">
      <c r="A3034" s="1" t="s">
        <v>3292</v>
      </c>
      <c r="C3034" s="27" t="s">
        <v>3295</v>
      </c>
      <c r="D3034" s="27" t="s">
        <v>13</v>
      </c>
      <c r="E3034" s="27"/>
      <c r="F3034" s="31"/>
      <c r="G3034" s="27"/>
      <c r="H3034" s="30" t="s">
        <v>61</v>
      </c>
      <c r="I3034" s="31" t="n">
        <v>0.15</v>
      </c>
      <c r="J3034" s="30" t="s">
        <v>3265</v>
      </c>
    </row>
    <row r="3035" customFormat="false" ht="12.75" hidden="false" customHeight="false" outlineLevel="0" collapsed="false">
      <c r="A3035" s="1" t="s">
        <v>3292</v>
      </c>
      <c r="C3035" s="27" t="s">
        <v>3296</v>
      </c>
      <c r="D3035" s="27" t="s">
        <v>20</v>
      </c>
      <c r="E3035" s="27"/>
      <c r="F3035" s="31"/>
      <c r="G3035" s="27"/>
      <c r="H3035" s="30" t="s">
        <v>168</v>
      </c>
      <c r="I3035" s="31" t="n">
        <v>0.15</v>
      </c>
      <c r="J3035" s="30" t="s">
        <v>3265</v>
      </c>
    </row>
    <row r="3036" customFormat="false" ht="12.75" hidden="false" customHeight="false" outlineLevel="0" collapsed="false">
      <c r="A3036" s="1" t="s">
        <v>3292</v>
      </c>
      <c r="C3036" s="27" t="s">
        <v>3297</v>
      </c>
      <c r="D3036" s="27" t="s">
        <v>193</v>
      </c>
      <c r="E3036" s="27"/>
      <c r="F3036" s="31"/>
      <c r="G3036" s="27"/>
      <c r="H3036" s="30" t="s">
        <v>168</v>
      </c>
      <c r="I3036" s="31" t="n">
        <v>0.16</v>
      </c>
      <c r="J3036" s="30" t="s">
        <v>3265</v>
      </c>
    </row>
    <row r="3037" customFormat="false" ht="12.75" hidden="false" customHeight="false" outlineLevel="0" collapsed="false">
      <c r="A3037" s="1" t="s">
        <v>3292</v>
      </c>
      <c r="C3037" s="27" t="s">
        <v>3298</v>
      </c>
      <c r="D3037" s="27" t="s">
        <v>88</v>
      </c>
      <c r="E3037" s="27"/>
      <c r="F3037" s="31"/>
      <c r="G3037" s="27"/>
      <c r="H3037" s="30" t="s">
        <v>168</v>
      </c>
      <c r="I3037" s="31" t="n">
        <v>0.16</v>
      </c>
      <c r="J3037" s="30" t="s">
        <v>3265</v>
      </c>
    </row>
    <row r="3038" customFormat="false" ht="12.75" hidden="false" customHeight="false" outlineLevel="0" collapsed="false">
      <c r="A3038" s="1" t="s">
        <v>3292</v>
      </c>
      <c r="C3038" s="27" t="s">
        <v>3299</v>
      </c>
      <c r="D3038" s="27" t="s">
        <v>24</v>
      </c>
      <c r="E3038" s="27"/>
      <c r="F3038" s="31"/>
      <c r="G3038" s="27"/>
      <c r="H3038" s="30" t="s">
        <v>168</v>
      </c>
      <c r="I3038" s="31" t="n">
        <v>0.15</v>
      </c>
      <c r="J3038" s="30" t="s">
        <v>3265</v>
      </c>
    </row>
    <row r="3039" customFormat="false" ht="12.75" hidden="false" customHeight="false" outlineLevel="0" collapsed="false">
      <c r="A3039" s="1" t="s">
        <v>3292</v>
      </c>
      <c r="C3039" s="27" t="s">
        <v>3300</v>
      </c>
      <c r="D3039" s="27" t="s">
        <v>18</v>
      </c>
      <c r="E3039" s="27"/>
      <c r="F3039" s="31"/>
      <c r="G3039" s="27"/>
      <c r="H3039" s="30" t="s">
        <v>168</v>
      </c>
      <c r="I3039" s="31" t="n">
        <v>0.15</v>
      </c>
      <c r="J3039" s="30" t="s">
        <v>3265</v>
      </c>
    </row>
    <row r="3040" customFormat="false" ht="12.75" hidden="false" customHeight="false" outlineLevel="0" collapsed="false">
      <c r="A3040" s="1" t="s">
        <v>3292</v>
      </c>
      <c r="C3040" s="27" t="s">
        <v>3301</v>
      </c>
      <c r="D3040" s="27" t="s">
        <v>49</v>
      </c>
      <c r="E3040" s="27"/>
      <c r="F3040" s="31"/>
      <c r="G3040" s="27"/>
      <c r="H3040" s="30" t="s">
        <v>168</v>
      </c>
      <c r="I3040" s="31" t="n">
        <v>0.15</v>
      </c>
      <c r="J3040" s="30" t="s">
        <v>3265</v>
      </c>
    </row>
    <row r="3041" customFormat="false" ht="12.75" hidden="false" customHeight="false" outlineLevel="0" collapsed="false">
      <c r="A3041" s="1" t="s">
        <v>3292</v>
      </c>
      <c r="C3041" s="27" t="s">
        <v>3302</v>
      </c>
      <c r="D3041" s="27" t="s">
        <v>3303</v>
      </c>
      <c r="E3041" s="27"/>
      <c r="F3041" s="31"/>
      <c r="G3041" s="27"/>
      <c r="H3041" s="30" t="s">
        <v>168</v>
      </c>
      <c r="I3041" s="31" t="n">
        <v>0.16</v>
      </c>
      <c r="J3041" s="30" t="s">
        <v>3265</v>
      </c>
    </row>
    <row r="3042" customFormat="false" ht="12.75" hidden="false" customHeight="false" outlineLevel="0" collapsed="false">
      <c r="A3042" s="1" t="s">
        <v>3292</v>
      </c>
      <c r="C3042" s="27" t="s">
        <v>3304</v>
      </c>
      <c r="D3042" s="27" t="s">
        <v>13</v>
      </c>
      <c r="E3042" s="27"/>
      <c r="F3042" s="31"/>
      <c r="G3042" s="27"/>
      <c r="H3042" s="30" t="s">
        <v>168</v>
      </c>
      <c r="I3042" s="31" t="n">
        <v>0.33</v>
      </c>
      <c r="J3042" s="30" t="s">
        <v>3265</v>
      </c>
    </row>
    <row r="3044" customFormat="false" ht="17.35" hidden="false" customHeight="false" outlineLevel="0" collapsed="false">
      <c r="C3044" s="15" t="s">
        <v>3305</v>
      </c>
      <c r="D3044" s="11" t="s">
        <v>1</v>
      </c>
      <c r="I3044" s="3"/>
      <c r="BM3044" s="0"/>
      <c r="BN3044" s="0"/>
      <c r="BO3044" s="0"/>
      <c r="BP3044" s="0"/>
      <c r="BQ3044" s="0"/>
      <c r="BR3044" s="0"/>
      <c r="BS3044" s="0"/>
      <c r="BT3044" s="0"/>
      <c r="BU3044" s="0"/>
      <c r="BV3044" s="0"/>
      <c r="BW3044" s="0"/>
      <c r="BX3044" s="0"/>
      <c r="BY3044" s="0"/>
      <c r="BZ3044" s="0"/>
      <c r="CA3044" s="0"/>
      <c r="CB3044" s="0"/>
      <c r="CC3044" s="0"/>
      <c r="CD3044" s="0"/>
      <c r="CE3044" s="0"/>
      <c r="CF3044" s="0"/>
      <c r="CG3044" s="0"/>
      <c r="CH3044" s="0"/>
      <c r="CI3044" s="0"/>
      <c r="CJ3044" s="0"/>
      <c r="CK3044" s="0"/>
      <c r="CL3044" s="0"/>
      <c r="CM3044" s="0"/>
      <c r="CN3044" s="0"/>
      <c r="CO3044" s="0"/>
      <c r="CP3044" s="0"/>
      <c r="CQ3044" s="0"/>
      <c r="CR3044" s="0"/>
      <c r="CS3044" s="0"/>
      <c r="CT3044" s="0"/>
      <c r="CU3044" s="0"/>
      <c r="CV3044" s="0"/>
      <c r="CW3044" s="0"/>
      <c r="CX3044" s="0"/>
      <c r="CY3044" s="0"/>
      <c r="CZ3044" s="0"/>
      <c r="DA3044" s="0"/>
      <c r="DB3044" s="0"/>
      <c r="DC3044" s="0"/>
      <c r="DD3044" s="0"/>
      <c r="DE3044" s="0"/>
      <c r="DF3044" s="0"/>
      <c r="DG3044" s="0"/>
      <c r="DH3044" s="0"/>
      <c r="DI3044" s="0"/>
      <c r="DJ3044" s="0"/>
      <c r="DK3044" s="0"/>
      <c r="DL3044" s="0"/>
      <c r="DM3044" s="0"/>
      <c r="DN3044" s="0"/>
      <c r="DO3044" s="0"/>
      <c r="DP3044" s="0"/>
      <c r="DQ3044" s="0"/>
      <c r="DR3044" s="0"/>
      <c r="DS3044" s="0"/>
      <c r="DT3044" s="0"/>
      <c r="DU3044" s="0"/>
      <c r="DV3044" s="0"/>
      <c r="DW3044" s="0"/>
      <c r="DX3044" s="0"/>
      <c r="DY3044" s="0"/>
      <c r="DZ3044" s="0"/>
      <c r="EA3044" s="0"/>
      <c r="EB3044" s="0"/>
      <c r="EC3044" s="0"/>
      <c r="ED3044" s="0"/>
      <c r="EE3044" s="0"/>
      <c r="EF3044" s="0"/>
      <c r="EG3044" s="0"/>
      <c r="EH3044" s="0"/>
      <c r="EI3044" s="0"/>
      <c r="EJ3044" s="0"/>
      <c r="EK3044" s="0"/>
      <c r="EL3044" s="0"/>
      <c r="EM3044" s="0"/>
      <c r="EN3044" s="0"/>
      <c r="EO3044" s="0"/>
      <c r="EP3044" s="0"/>
      <c r="EQ3044" s="0"/>
      <c r="ER3044" s="0"/>
      <c r="ES3044" s="0"/>
      <c r="ET3044" s="0"/>
      <c r="EU3044" s="0"/>
      <c r="EV3044" s="0"/>
      <c r="EW3044" s="0"/>
      <c r="EX3044" s="0"/>
      <c r="EY3044" s="0"/>
      <c r="EZ3044" s="0"/>
      <c r="FA3044" s="0"/>
      <c r="FB3044" s="0"/>
      <c r="FC3044" s="0"/>
      <c r="FD3044" s="0"/>
      <c r="FE3044" s="0"/>
      <c r="FF3044" s="0"/>
      <c r="FG3044" s="0"/>
      <c r="FH3044" s="0"/>
      <c r="FI3044" s="0"/>
      <c r="FJ3044" s="0"/>
      <c r="FK3044" s="0"/>
      <c r="FL3044" s="0"/>
      <c r="FM3044" s="0"/>
      <c r="FN3044" s="0"/>
      <c r="FO3044" s="0"/>
      <c r="FP3044" s="0"/>
      <c r="FQ3044" s="0"/>
      <c r="FR3044" s="0"/>
      <c r="FS3044" s="0"/>
      <c r="FT3044" s="0"/>
      <c r="FU3044" s="0"/>
      <c r="FV3044" s="0"/>
      <c r="FW3044" s="0"/>
      <c r="FX3044" s="0"/>
      <c r="FY3044" s="0"/>
      <c r="FZ3044" s="0"/>
      <c r="GA3044" s="0"/>
      <c r="GB3044" s="0"/>
      <c r="GC3044" s="0"/>
      <c r="GD3044" s="0"/>
      <c r="GE3044" s="0"/>
      <c r="GF3044" s="0"/>
      <c r="GG3044" s="0"/>
      <c r="GH3044" s="0"/>
      <c r="GI3044" s="0"/>
      <c r="GJ3044" s="0"/>
      <c r="GK3044" s="0"/>
      <c r="GL3044" s="0"/>
      <c r="GM3044" s="0"/>
      <c r="GN3044" s="0"/>
      <c r="GO3044" s="0"/>
      <c r="GP3044" s="0"/>
      <c r="GQ3044" s="0"/>
      <c r="GR3044" s="0"/>
      <c r="GS3044" s="0"/>
      <c r="GT3044" s="0"/>
      <c r="GU3044" s="0"/>
      <c r="GV3044" s="0"/>
      <c r="GW3044" s="0"/>
      <c r="GX3044" s="0"/>
      <c r="GY3044" s="0"/>
      <c r="GZ3044" s="0"/>
      <c r="HA3044" s="0"/>
      <c r="HB3044" s="0"/>
      <c r="HC3044" s="0"/>
      <c r="HD3044" s="0"/>
      <c r="HE3044" s="0"/>
      <c r="HF3044" s="0"/>
      <c r="HG3044" s="0"/>
      <c r="HH3044" s="0"/>
      <c r="HI3044" s="0"/>
      <c r="HJ3044" s="0"/>
      <c r="HK3044" s="0"/>
      <c r="HL3044" s="0"/>
      <c r="HM3044" s="0"/>
      <c r="HN3044" s="0"/>
      <c r="HO3044" s="0"/>
      <c r="HP3044" s="0"/>
      <c r="HQ3044" s="0"/>
      <c r="HR3044" s="0"/>
      <c r="HS3044" s="0"/>
      <c r="HT3044" s="0"/>
      <c r="HU3044" s="0"/>
      <c r="HV3044" s="0"/>
      <c r="HW3044" s="0"/>
      <c r="HX3044" s="0"/>
      <c r="HY3044" s="0"/>
      <c r="HZ3044" s="0"/>
      <c r="IA3044" s="0"/>
      <c r="IB3044" s="0"/>
      <c r="IC3044" s="0"/>
      <c r="ID3044" s="0"/>
      <c r="IE3044" s="0"/>
      <c r="IF3044" s="0"/>
      <c r="IG3044" s="0"/>
      <c r="IH3044" s="0"/>
      <c r="II3044" s="0"/>
      <c r="IJ3044" s="0"/>
      <c r="IK3044" s="0"/>
      <c r="IL3044" s="0"/>
      <c r="IM3044" s="0"/>
      <c r="IN3044" s="0"/>
      <c r="IO3044" s="0"/>
      <c r="IP3044" s="0"/>
      <c r="IQ3044" s="0"/>
      <c r="IR3044" s="0"/>
      <c r="IS3044" s="0"/>
      <c r="IT3044" s="0"/>
      <c r="IU3044" s="0"/>
      <c r="IV3044" s="0"/>
      <c r="IW3044" s="0"/>
      <c r="IX3044" s="0"/>
      <c r="IY3044" s="0"/>
      <c r="IZ3044" s="0"/>
      <c r="JA3044" s="0"/>
      <c r="JB3044" s="0"/>
      <c r="JC3044" s="0"/>
      <c r="JD3044" s="0"/>
      <c r="JE3044" s="0"/>
      <c r="JF3044" s="0"/>
      <c r="JG3044" s="0"/>
      <c r="JH3044" s="0"/>
      <c r="JI3044" s="0"/>
      <c r="JJ3044" s="0"/>
      <c r="JK3044" s="0"/>
      <c r="JL3044" s="0"/>
      <c r="JM3044" s="0"/>
      <c r="JN3044" s="0"/>
      <c r="JO3044" s="0"/>
      <c r="JP3044" s="0"/>
      <c r="JQ3044" s="0"/>
      <c r="JR3044" s="0"/>
      <c r="JS3044" s="0"/>
      <c r="JT3044" s="0"/>
      <c r="JU3044" s="0"/>
      <c r="JV3044" s="0"/>
      <c r="JW3044" s="0"/>
      <c r="JX3044" s="0"/>
      <c r="JY3044" s="0"/>
      <c r="JZ3044" s="0"/>
      <c r="KA3044" s="0"/>
      <c r="KB3044" s="0"/>
      <c r="KC3044" s="0"/>
      <c r="KD3044" s="0"/>
      <c r="KE3044" s="0"/>
      <c r="KF3044" s="0"/>
      <c r="KG3044" s="0"/>
      <c r="KH3044" s="0"/>
      <c r="KI3044" s="0"/>
      <c r="KJ3044" s="0"/>
      <c r="KK3044" s="0"/>
      <c r="KL3044" s="0"/>
      <c r="KM3044" s="0"/>
      <c r="KN3044" s="0"/>
      <c r="KO3044" s="0"/>
      <c r="KP3044" s="0"/>
      <c r="KQ3044" s="0"/>
      <c r="KR3044" s="0"/>
      <c r="KS3044" s="0"/>
      <c r="KT3044" s="0"/>
      <c r="KU3044" s="0"/>
      <c r="KV3044" s="0"/>
      <c r="KW3044" s="0"/>
      <c r="KX3044" s="0"/>
      <c r="KY3044" s="0"/>
      <c r="KZ3044" s="0"/>
      <c r="LA3044" s="0"/>
      <c r="LB3044" s="0"/>
      <c r="LC3044" s="0"/>
      <c r="LD3044" s="0"/>
      <c r="LE3044" s="0"/>
      <c r="LF3044" s="0"/>
      <c r="LG3044" s="0"/>
      <c r="LH3044" s="0"/>
      <c r="LI3044" s="0"/>
      <c r="LJ3044" s="0"/>
      <c r="LK3044" s="0"/>
      <c r="LL3044" s="0"/>
      <c r="LM3044" s="0"/>
      <c r="LN3044" s="0"/>
      <c r="LO3044" s="0"/>
      <c r="LP3044" s="0"/>
      <c r="LQ3044" s="0"/>
      <c r="LR3044" s="0"/>
      <c r="LS3044" s="0"/>
      <c r="LT3044" s="0"/>
      <c r="LU3044" s="0"/>
      <c r="LV3044" s="0"/>
      <c r="LW3044" s="0"/>
      <c r="LX3044" s="0"/>
      <c r="LY3044" s="0"/>
      <c r="LZ3044" s="0"/>
      <c r="MA3044" s="0"/>
      <c r="MB3044" s="0"/>
      <c r="MC3044" s="0"/>
      <c r="MD3044" s="0"/>
      <c r="ME3044" s="0"/>
      <c r="MF3044" s="0"/>
      <c r="MG3044" s="0"/>
      <c r="MH3044" s="0"/>
      <c r="MI3044" s="0"/>
      <c r="MJ3044" s="0"/>
      <c r="MK3044" s="0"/>
      <c r="ML3044" s="0"/>
      <c r="MM3044" s="0"/>
      <c r="MN3044" s="0"/>
      <c r="MO3044" s="0"/>
      <c r="MP3044" s="0"/>
      <c r="MQ3044" s="0"/>
      <c r="MR3044" s="0"/>
      <c r="MS3044" s="0"/>
      <c r="MT3044" s="0"/>
      <c r="MU3044" s="0"/>
      <c r="MV3044" s="0"/>
      <c r="MW3044" s="0"/>
      <c r="MX3044" s="0"/>
      <c r="MY3044" s="0"/>
      <c r="MZ3044" s="0"/>
      <c r="NA3044" s="0"/>
      <c r="NB3044" s="0"/>
      <c r="NC3044" s="0"/>
      <c r="ND3044" s="0"/>
      <c r="NE3044" s="0"/>
      <c r="NF3044" s="0"/>
      <c r="NG3044" s="0"/>
      <c r="NH3044" s="0"/>
      <c r="NI3044" s="0"/>
      <c r="NJ3044" s="0"/>
      <c r="NK3044" s="0"/>
      <c r="NL3044" s="0"/>
      <c r="NM3044" s="0"/>
      <c r="NN3044" s="0"/>
      <c r="NO3044" s="0"/>
      <c r="NP3044" s="0"/>
      <c r="NQ3044" s="0"/>
      <c r="NR3044" s="0"/>
      <c r="NS3044" s="0"/>
      <c r="NT3044" s="0"/>
      <c r="NU3044" s="0"/>
      <c r="NV3044" s="0"/>
      <c r="NW3044" s="0"/>
      <c r="NX3044" s="0"/>
      <c r="NY3044" s="0"/>
      <c r="NZ3044" s="0"/>
      <c r="OA3044" s="0"/>
      <c r="OB3044" s="0"/>
      <c r="OC3044" s="0"/>
      <c r="OD3044" s="0"/>
      <c r="OE3044" s="0"/>
      <c r="OF3044" s="0"/>
      <c r="OG3044" s="0"/>
      <c r="OH3044" s="0"/>
      <c r="OI3044" s="0"/>
      <c r="OJ3044" s="0"/>
      <c r="OK3044" s="0"/>
      <c r="OL3044" s="0"/>
      <c r="OM3044" s="0"/>
      <c r="ON3044" s="0"/>
      <c r="OO3044" s="0"/>
      <c r="OP3044" s="0"/>
      <c r="OQ3044" s="0"/>
      <c r="OR3044" s="0"/>
      <c r="OS3044" s="0"/>
      <c r="OT3044" s="0"/>
      <c r="OU3044" s="0"/>
      <c r="OV3044" s="0"/>
      <c r="OW3044" s="0"/>
      <c r="OX3044" s="0"/>
      <c r="OY3044" s="0"/>
      <c r="OZ3044" s="0"/>
      <c r="PA3044" s="0"/>
      <c r="PB3044" s="0"/>
      <c r="PC3044" s="0"/>
      <c r="PD3044" s="0"/>
      <c r="PE3044" s="0"/>
      <c r="PF3044" s="0"/>
      <c r="PG3044" s="0"/>
      <c r="PH3044" s="0"/>
      <c r="PI3044" s="0"/>
      <c r="PJ3044" s="0"/>
      <c r="PK3044" s="0"/>
      <c r="PL3044" s="0"/>
      <c r="PM3044" s="0"/>
      <c r="PN3044" s="0"/>
      <c r="PO3044" s="0"/>
      <c r="PP3044" s="0"/>
      <c r="PQ3044" s="0"/>
      <c r="PR3044" s="0"/>
      <c r="PS3044" s="0"/>
      <c r="PT3044" s="0"/>
      <c r="PU3044" s="0"/>
      <c r="PV3044" s="0"/>
      <c r="PW3044" s="0"/>
      <c r="PX3044" s="0"/>
      <c r="PY3044" s="0"/>
      <c r="PZ3044" s="0"/>
      <c r="QA3044" s="0"/>
      <c r="QB3044" s="0"/>
      <c r="QC3044" s="0"/>
      <c r="QD3044" s="0"/>
      <c r="QE3044" s="0"/>
      <c r="QF3044" s="0"/>
      <c r="QG3044" s="0"/>
      <c r="QH3044" s="0"/>
      <c r="QI3044" s="0"/>
      <c r="QJ3044" s="0"/>
      <c r="QK3044" s="0"/>
      <c r="QL3044" s="0"/>
      <c r="QM3044" s="0"/>
      <c r="QN3044" s="0"/>
      <c r="QO3044" s="0"/>
      <c r="QP3044" s="0"/>
      <c r="QQ3044" s="0"/>
      <c r="QR3044" s="0"/>
      <c r="QS3044" s="0"/>
      <c r="QT3044" s="0"/>
      <c r="QU3044" s="0"/>
      <c r="QV3044" s="0"/>
      <c r="QW3044" s="0"/>
      <c r="QX3044" s="0"/>
      <c r="QY3044" s="0"/>
      <c r="QZ3044" s="0"/>
      <c r="RA3044" s="0"/>
      <c r="RB3044" s="0"/>
      <c r="RC3044" s="0"/>
      <c r="RD3044" s="0"/>
      <c r="RE3044" s="0"/>
      <c r="RF3044" s="0"/>
      <c r="RG3044" s="0"/>
      <c r="RH3044" s="0"/>
      <c r="RI3044" s="0"/>
      <c r="RJ3044" s="0"/>
      <c r="RK3044" s="0"/>
      <c r="RL3044" s="0"/>
      <c r="RM3044" s="0"/>
      <c r="RN3044" s="0"/>
      <c r="RO3044" s="0"/>
      <c r="RP3044" s="0"/>
      <c r="RQ3044" s="0"/>
      <c r="RR3044" s="0"/>
      <c r="RS3044" s="0"/>
      <c r="RT3044" s="0"/>
      <c r="RU3044" s="0"/>
      <c r="RV3044" s="0"/>
      <c r="RW3044" s="0"/>
      <c r="RX3044" s="0"/>
      <c r="RY3044" s="0"/>
      <c r="RZ3044" s="0"/>
      <c r="SA3044" s="0"/>
      <c r="SB3044" s="0"/>
      <c r="SC3044" s="0"/>
      <c r="SD3044" s="0"/>
      <c r="SE3044" s="0"/>
      <c r="SF3044" s="0"/>
      <c r="SG3044" s="0"/>
      <c r="SH3044" s="0"/>
      <c r="SI3044" s="0"/>
      <c r="SJ3044" s="0"/>
      <c r="SK3044" s="0"/>
      <c r="SL3044" s="0"/>
      <c r="SM3044" s="0"/>
      <c r="SN3044" s="0"/>
      <c r="SO3044" s="0"/>
      <c r="SP3044" s="0"/>
      <c r="SQ3044" s="0"/>
      <c r="SR3044" s="0"/>
      <c r="SS3044" s="0"/>
      <c r="ST3044" s="0"/>
      <c r="SU3044" s="0"/>
      <c r="SV3044" s="0"/>
      <c r="SW3044" s="0"/>
      <c r="SX3044" s="0"/>
      <c r="SY3044" s="0"/>
      <c r="SZ3044" s="0"/>
      <c r="TA3044" s="0"/>
      <c r="TB3044" s="0"/>
      <c r="TC3044" s="0"/>
      <c r="TD3044" s="0"/>
      <c r="TE3044" s="0"/>
      <c r="TF3044" s="0"/>
      <c r="TG3044" s="0"/>
      <c r="TH3044" s="0"/>
      <c r="TI3044" s="0"/>
      <c r="TJ3044" s="0"/>
      <c r="TK3044" s="0"/>
      <c r="TL3044" s="0"/>
      <c r="TM3044" s="0"/>
      <c r="TN3044" s="0"/>
      <c r="TO3044" s="0"/>
      <c r="TP3044" s="0"/>
      <c r="TQ3044" s="0"/>
      <c r="TR3044" s="0"/>
      <c r="TS3044" s="0"/>
      <c r="TT3044" s="0"/>
      <c r="TU3044" s="0"/>
      <c r="TV3044" s="0"/>
      <c r="TW3044" s="0"/>
      <c r="TX3044" s="0"/>
      <c r="TY3044" s="0"/>
      <c r="TZ3044" s="0"/>
      <c r="UA3044" s="0"/>
      <c r="UB3044" s="0"/>
      <c r="UC3044" s="0"/>
      <c r="UD3044" s="0"/>
      <c r="UE3044" s="0"/>
      <c r="UF3044" s="0"/>
      <c r="UG3044" s="0"/>
      <c r="UH3044" s="0"/>
      <c r="UI3044" s="0"/>
      <c r="UJ3044" s="0"/>
      <c r="UK3044" s="0"/>
      <c r="UL3044" s="0"/>
      <c r="UM3044" s="0"/>
      <c r="UN3044" s="0"/>
      <c r="UO3044" s="0"/>
      <c r="UP3044" s="0"/>
      <c r="UQ3044" s="0"/>
      <c r="UR3044" s="0"/>
      <c r="US3044" s="0"/>
      <c r="UT3044" s="0"/>
      <c r="UU3044" s="0"/>
      <c r="UV3044" s="0"/>
      <c r="UW3044" s="0"/>
      <c r="UX3044" s="0"/>
      <c r="UY3044" s="0"/>
      <c r="UZ3044" s="0"/>
      <c r="VA3044" s="0"/>
      <c r="VB3044" s="0"/>
      <c r="VC3044" s="0"/>
      <c r="VD3044" s="0"/>
      <c r="VE3044" s="0"/>
      <c r="VF3044" s="0"/>
      <c r="VG3044" s="0"/>
      <c r="VH3044" s="0"/>
      <c r="VI3044" s="0"/>
      <c r="VJ3044" s="0"/>
      <c r="VK3044" s="0"/>
      <c r="VL3044" s="0"/>
      <c r="VM3044" s="0"/>
      <c r="VN3044" s="0"/>
      <c r="VO3044" s="0"/>
      <c r="VP3044" s="0"/>
      <c r="VQ3044" s="0"/>
      <c r="VR3044" s="0"/>
      <c r="VS3044" s="0"/>
      <c r="VT3044" s="0"/>
      <c r="VU3044" s="0"/>
      <c r="VV3044" s="0"/>
      <c r="VW3044" s="0"/>
      <c r="VX3044" s="0"/>
      <c r="VY3044" s="0"/>
      <c r="VZ3044" s="0"/>
      <c r="WA3044" s="0"/>
      <c r="WB3044" s="0"/>
      <c r="WC3044" s="0"/>
      <c r="WD3044" s="0"/>
      <c r="WE3044" s="0"/>
      <c r="WF3044" s="0"/>
      <c r="WG3044" s="0"/>
      <c r="WH3044" s="0"/>
      <c r="WI3044" s="0"/>
      <c r="WJ3044" s="0"/>
      <c r="WK3044" s="0"/>
      <c r="WL3044" s="0"/>
      <c r="WM3044" s="0"/>
      <c r="WN3044" s="0"/>
      <c r="WO3044" s="0"/>
      <c r="WP3044" s="0"/>
      <c r="WQ3044" s="0"/>
      <c r="WR3044" s="0"/>
      <c r="WS3044" s="0"/>
      <c r="WT3044" s="0"/>
      <c r="WU3044" s="0"/>
      <c r="WV3044" s="0"/>
      <c r="WW3044" s="0"/>
      <c r="WX3044" s="0"/>
      <c r="WY3044" s="0"/>
      <c r="WZ3044" s="0"/>
      <c r="XA3044" s="0"/>
      <c r="XB3044" s="0"/>
      <c r="XC3044" s="0"/>
      <c r="XD3044" s="0"/>
      <c r="XE3044" s="0"/>
      <c r="XF3044" s="0"/>
      <c r="XG3044" s="0"/>
      <c r="XH3044" s="0"/>
      <c r="XI3044" s="0"/>
      <c r="XJ3044" s="0"/>
      <c r="XK3044" s="0"/>
      <c r="XL3044" s="0"/>
      <c r="XM3044" s="0"/>
      <c r="XN3044" s="0"/>
      <c r="XO3044" s="0"/>
      <c r="XP3044" s="0"/>
      <c r="XQ3044" s="0"/>
      <c r="XR3044" s="0"/>
      <c r="XS3044" s="0"/>
      <c r="XT3044" s="0"/>
      <c r="XU3044" s="0"/>
      <c r="XV3044" s="0"/>
      <c r="XW3044" s="0"/>
      <c r="XX3044" s="0"/>
      <c r="XY3044" s="0"/>
      <c r="XZ3044" s="0"/>
      <c r="YA3044" s="0"/>
      <c r="YB3044" s="0"/>
      <c r="YC3044" s="0"/>
      <c r="YD3044" s="0"/>
      <c r="YE3044" s="0"/>
      <c r="YF3044" s="0"/>
      <c r="YG3044" s="0"/>
      <c r="YH3044" s="0"/>
      <c r="YI3044" s="0"/>
      <c r="YJ3044" s="0"/>
      <c r="YK3044" s="0"/>
      <c r="YL3044" s="0"/>
      <c r="YM3044" s="0"/>
      <c r="YN3044" s="0"/>
      <c r="YO3044" s="0"/>
      <c r="YP3044" s="0"/>
      <c r="YQ3044" s="0"/>
      <c r="YR3044" s="0"/>
      <c r="YS3044" s="0"/>
      <c r="YT3044" s="0"/>
      <c r="YU3044" s="0"/>
      <c r="YV3044" s="0"/>
      <c r="YW3044" s="0"/>
      <c r="YX3044" s="0"/>
      <c r="YY3044" s="0"/>
      <c r="YZ3044" s="0"/>
      <c r="ZA3044" s="0"/>
      <c r="ZB3044" s="0"/>
      <c r="ZC3044" s="0"/>
      <c r="ZD3044" s="0"/>
      <c r="ZE3044" s="0"/>
      <c r="ZF3044" s="0"/>
      <c r="ZG3044" s="0"/>
      <c r="ZH3044" s="0"/>
      <c r="ZI3044" s="0"/>
      <c r="ZJ3044" s="0"/>
      <c r="ZK3044" s="0"/>
      <c r="ZL3044" s="0"/>
      <c r="ZM3044" s="0"/>
      <c r="ZN3044" s="0"/>
      <c r="ZO3044" s="0"/>
      <c r="ZP3044" s="0"/>
      <c r="ZQ3044" s="0"/>
      <c r="ZR3044" s="0"/>
      <c r="ZS3044" s="0"/>
      <c r="ZT3044" s="0"/>
      <c r="ZU3044" s="0"/>
      <c r="ZV3044" s="0"/>
      <c r="ZW3044" s="0"/>
      <c r="ZX3044" s="0"/>
      <c r="ZY3044" s="0"/>
      <c r="ZZ3044" s="0"/>
      <c r="AAA3044" s="0"/>
      <c r="AAB3044" s="0"/>
      <c r="AAC3044" s="0"/>
      <c r="AAD3044" s="0"/>
      <c r="AAE3044" s="0"/>
      <c r="AAF3044" s="0"/>
      <c r="AAG3044" s="0"/>
      <c r="AAH3044" s="0"/>
      <c r="AAI3044" s="0"/>
      <c r="AAJ3044" s="0"/>
      <c r="AAK3044" s="0"/>
      <c r="AAL3044" s="0"/>
      <c r="AAM3044" s="0"/>
      <c r="AAN3044" s="0"/>
      <c r="AAO3044" s="0"/>
      <c r="AAP3044" s="0"/>
      <c r="AAQ3044" s="0"/>
      <c r="AAR3044" s="0"/>
      <c r="AAS3044" s="0"/>
      <c r="AAT3044" s="0"/>
      <c r="AAU3044" s="0"/>
      <c r="AAV3044" s="0"/>
      <c r="AAW3044" s="0"/>
      <c r="AAX3044" s="0"/>
      <c r="AAY3044" s="0"/>
      <c r="AAZ3044" s="0"/>
      <c r="ABA3044" s="0"/>
      <c r="ABB3044" s="0"/>
      <c r="ABC3044" s="0"/>
      <c r="ABD3044" s="0"/>
      <c r="ABE3044" s="0"/>
      <c r="ABF3044" s="0"/>
      <c r="ABG3044" s="0"/>
      <c r="ABH3044" s="0"/>
      <c r="ABI3044" s="0"/>
      <c r="ABJ3044" s="0"/>
      <c r="ABK3044" s="0"/>
      <c r="ABL3044" s="0"/>
      <c r="ABM3044" s="0"/>
      <c r="ABN3044" s="0"/>
      <c r="ABO3044" s="0"/>
      <c r="ABP3044" s="0"/>
      <c r="ABQ3044" s="0"/>
      <c r="ABR3044" s="0"/>
      <c r="ABS3044" s="0"/>
      <c r="ABT3044" s="0"/>
      <c r="ABU3044" s="0"/>
      <c r="ABV3044" s="0"/>
      <c r="ABW3044" s="0"/>
      <c r="ABX3044" s="0"/>
      <c r="ABY3044" s="0"/>
      <c r="ABZ3044" s="0"/>
      <c r="ACA3044" s="0"/>
      <c r="ACB3044" s="0"/>
      <c r="ACC3044" s="0"/>
      <c r="ACD3044" s="0"/>
      <c r="ACE3044" s="0"/>
      <c r="ACF3044" s="0"/>
      <c r="ACG3044" s="0"/>
      <c r="ACH3044" s="0"/>
      <c r="ACI3044" s="0"/>
      <c r="ACJ3044" s="0"/>
      <c r="ACK3044" s="0"/>
      <c r="ACL3044" s="0"/>
      <c r="ACM3044" s="0"/>
      <c r="ACN3044" s="0"/>
      <c r="ACO3044" s="0"/>
      <c r="ACP3044" s="0"/>
      <c r="ACQ3044" s="0"/>
      <c r="ACR3044" s="0"/>
      <c r="ACS3044" s="0"/>
      <c r="ACT3044" s="0"/>
      <c r="ACU3044" s="0"/>
      <c r="ACV3044" s="0"/>
      <c r="ACW3044" s="0"/>
      <c r="ACX3044" s="0"/>
      <c r="ACY3044" s="0"/>
      <c r="ACZ3044" s="0"/>
      <c r="ADA3044" s="0"/>
      <c r="ADB3044" s="0"/>
      <c r="ADC3044" s="0"/>
      <c r="ADD3044" s="0"/>
      <c r="ADE3044" s="0"/>
      <c r="ADF3044" s="0"/>
      <c r="ADG3044" s="0"/>
      <c r="ADH3044" s="0"/>
      <c r="ADI3044" s="0"/>
      <c r="ADJ3044" s="0"/>
      <c r="ADK3044" s="0"/>
      <c r="ADL3044" s="0"/>
      <c r="ADM3044" s="0"/>
      <c r="ADN3044" s="0"/>
      <c r="ADO3044" s="0"/>
      <c r="ADP3044" s="0"/>
      <c r="ADQ3044" s="0"/>
      <c r="ADR3044" s="0"/>
      <c r="ADS3044" s="0"/>
      <c r="ADT3044" s="0"/>
      <c r="ADU3044" s="0"/>
      <c r="ADV3044" s="0"/>
      <c r="ADW3044" s="0"/>
      <c r="ADX3044" s="0"/>
      <c r="ADY3044" s="0"/>
      <c r="ADZ3044" s="0"/>
      <c r="AEA3044" s="0"/>
      <c r="AEB3044" s="0"/>
      <c r="AEC3044" s="0"/>
      <c r="AED3044" s="0"/>
      <c r="AEE3044" s="0"/>
      <c r="AEF3044" s="0"/>
      <c r="AEG3044" s="0"/>
      <c r="AEH3044" s="0"/>
      <c r="AEI3044" s="0"/>
      <c r="AEJ3044" s="0"/>
      <c r="AEK3044" s="0"/>
      <c r="AEL3044" s="0"/>
      <c r="AEM3044" s="0"/>
      <c r="AEN3044" s="0"/>
      <c r="AEO3044" s="0"/>
      <c r="AEP3044" s="0"/>
      <c r="AEQ3044" s="0"/>
      <c r="AER3044" s="0"/>
      <c r="AES3044" s="0"/>
      <c r="AET3044" s="0"/>
      <c r="AEU3044" s="0"/>
      <c r="AEV3044" s="0"/>
      <c r="AEW3044" s="0"/>
      <c r="AEX3044" s="0"/>
      <c r="AEY3044" s="0"/>
      <c r="AEZ3044" s="0"/>
      <c r="AFA3044" s="0"/>
      <c r="AFB3044" s="0"/>
      <c r="AFC3044" s="0"/>
      <c r="AFD3044" s="0"/>
      <c r="AFE3044" s="0"/>
      <c r="AFF3044" s="0"/>
      <c r="AFG3044" s="0"/>
      <c r="AFH3044" s="0"/>
      <c r="AFI3044" s="0"/>
      <c r="AFJ3044" s="0"/>
      <c r="AFK3044" s="0"/>
      <c r="AFL3044" s="0"/>
      <c r="AFM3044" s="0"/>
      <c r="AFN3044" s="0"/>
      <c r="AFO3044" s="0"/>
      <c r="AFP3044" s="0"/>
      <c r="AFQ3044" s="0"/>
      <c r="AFR3044" s="0"/>
      <c r="AFS3044" s="0"/>
      <c r="AFT3044" s="0"/>
      <c r="AFU3044" s="0"/>
      <c r="AFV3044" s="0"/>
      <c r="AFW3044" s="0"/>
      <c r="AFX3044" s="0"/>
      <c r="AFY3044" s="0"/>
      <c r="AFZ3044" s="0"/>
      <c r="AGA3044" s="0"/>
      <c r="AGB3044" s="0"/>
      <c r="AGC3044" s="0"/>
      <c r="AGD3044" s="0"/>
      <c r="AGE3044" s="0"/>
      <c r="AGF3044" s="0"/>
      <c r="AGG3044" s="0"/>
      <c r="AGH3044" s="0"/>
      <c r="AGI3044" s="0"/>
      <c r="AGJ3044" s="0"/>
      <c r="AGK3044" s="0"/>
      <c r="AGL3044" s="0"/>
      <c r="AGM3044" s="0"/>
      <c r="AGN3044" s="0"/>
      <c r="AGO3044" s="0"/>
      <c r="AGP3044" s="0"/>
      <c r="AGQ3044" s="0"/>
      <c r="AGR3044" s="0"/>
      <c r="AGS3044" s="0"/>
      <c r="AGT3044" s="0"/>
      <c r="AGU3044" s="0"/>
      <c r="AGV3044" s="0"/>
      <c r="AGW3044" s="0"/>
      <c r="AGX3044" s="0"/>
      <c r="AGY3044" s="0"/>
      <c r="AGZ3044" s="0"/>
      <c r="AHA3044" s="0"/>
      <c r="AHB3044" s="0"/>
      <c r="AHC3044" s="0"/>
      <c r="AHD3044" s="0"/>
      <c r="AHE3044" s="0"/>
      <c r="AHF3044" s="0"/>
      <c r="AHG3044" s="0"/>
      <c r="AHH3044" s="0"/>
      <c r="AHI3044" s="0"/>
      <c r="AHJ3044" s="0"/>
      <c r="AHK3044" s="0"/>
      <c r="AHL3044" s="0"/>
      <c r="AHM3044" s="0"/>
      <c r="AHN3044" s="0"/>
      <c r="AHO3044" s="0"/>
      <c r="AHP3044" s="0"/>
      <c r="AHQ3044" s="0"/>
      <c r="AHR3044" s="0"/>
      <c r="AHS3044" s="0"/>
      <c r="AHT3044" s="0"/>
      <c r="AHU3044" s="0"/>
      <c r="AHV3044" s="0"/>
      <c r="AHW3044" s="0"/>
      <c r="AHX3044" s="0"/>
      <c r="AHY3044" s="0"/>
      <c r="AHZ3044" s="0"/>
      <c r="AIA3044" s="0"/>
      <c r="AIB3044" s="0"/>
      <c r="AIC3044" s="0"/>
      <c r="AID3044" s="0"/>
      <c r="AIE3044" s="0"/>
      <c r="AIF3044" s="0"/>
      <c r="AIG3044" s="0"/>
      <c r="AIH3044" s="0"/>
      <c r="AII3044" s="0"/>
      <c r="AIJ3044" s="0"/>
      <c r="AIK3044" s="0"/>
      <c r="AIL3044" s="0"/>
      <c r="AIM3044" s="0"/>
      <c r="AIN3044" s="0"/>
      <c r="AIO3044" s="0"/>
      <c r="AIP3044" s="0"/>
      <c r="AIQ3044" s="0"/>
      <c r="AIR3044" s="0"/>
      <c r="AIS3044" s="0"/>
      <c r="AIT3044" s="0"/>
      <c r="AIU3044" s="0"/>
      <c r="AIV3044" s="0"/>
      <c r="AIW3044" s="0"/>
      <c r="AIX3044" s="0"/>
      <c r="AIY3044" s="0"/>
      <c r="AIZ3044" s="0"/>
      <c r="AJA3044" s="0"/>
      <c r="AJB3044" s="0"/>
      <c r="AJC3044" s="0"/>
      <c r="AJD3044" s="0"/>
      <c r="AJE3044" s="0"/>
      <c r="AJF3044" s="0"/>
      <c r="AJG3044" s="0"/>
      <c r="AJH3044" s="0"/>
      <c r="AJI3044" s="0"/>
      <c r="AJJ3044" s="0"/>
      <c r="AJK3044" s="0"/>
      <c r="AJL3044" s="0"/>
      <c r="AJM3044" s="0"/>
      <c r="AJN3044" s="0"/>
      <c r="AJO3044" s="0"/>
      <c r="AJP3044" s="0"/>
      <c r="AJQ3044" s="0"/>
      <c r="AJR3044" s="0"/>
      <c r="AJS3044" s="0"/>
      <c r="AJT3044" s="0"/>
      <c r="AJU3044" s="0"/>
      <c r="AJV3044" s="0"/>
      <c r="AJW3044" s="0"/>
      <c r="AJX3044" s="0"/>
      <c r="AJY3044" s="0"/>
      <c r="AJZ3044" s="0"/>
      <c r="AKA3044" s="0"/>
      <c r="AKB3044" s="0"/>
      <c r="AKC3044" s="0"/>
      <c r="AKD3044" s="0"/>
      <c r="AKE3044" s="0"/>
      <c r="AKF3044" s="0"/>
      <c r="AKG3044" s="0"/>
      <c r="AKH3044" s="0"/>
      <c r="AKI3044" s="0"/>
      <c r="AKJ3044" s="0"/>
      <c r="AKK3044" s="0"/>
      <c r="AKL3044" s="0"/>
      <c r="AKM3044" s="0"/>
      <c r="AKN3044" s="0"/>
      <c r="AKO3044" s="0"/>
      <c r="AKP3044" s="0"/>
      <c r="AKQ3044" s="0"/>
      <c r="AKR3044" s="0"/>
      <c r="AKS3044" s="0"/>
      <c r="AKT3044" s="0"/>
      <c r="AKU3044" s="0"/>
      <c r="AKV3044" s="0"/>
      <c r="AKW3044" s="0"/>
      <c r="AKX3044" s="0"/>
      <c r="AKY3044" s="0"/>
      <c r="AKZ3044" s="0"/>
      <c r="ALA3044" s="0"/>
      <c r="ALB3044" s="0"/>
      <c r="ALC3044" s="0"/>
      <c r="ALD3044" s="0"/>
      <c r="ALE3044" s="0"/>
      <c r="ALF3044" s="0"/>
      <c r="ALG3044" s="0"/>
      <c r="ALH3044" s="0"/>
      <c r="ALI3044" s="0"/>
      <c r="ALJ3044" s="0"/>
      <c r="ALK3044" s="0"/>
      <c r="ALL3044" s="0"/>
      <c r="ALM3044" s="0"/>
      <c r="ALN3044" s="0"/>
      <c r="ALO3044" s="0"/>
      <c r="ALP3044" s="0"/>
      <c r="ALQ3044" s="0"/>
      <c r="ALR3044" s="0"/>
      <c r="ALS3044" s="0"/>
      <c r="ALT3044" s="0"/>
      <c r="ALU3044" s="0"/>
      <c r="ALV3044" s="0"/>
      <c r="ALW3044" s="0"/>
      <c r="ALX3044" s="0"/>
      <c r="ALY3044" s="0"/>
      <c r="ALZ3044" s="0"/>
      <c r="AMA3044" s="0"/>
      <c r="AMB3044" s="0"/>
      <c r="AMC3044" s="0"/>
      <c r="AMD3044" s="0"/>
      <c r="AME3044" s="0"/>
      <c r="AMF3044" s="0"/>
      <c r="AMG3044" s="0"/>
      <c r="AMH3044" s="0"/>
      <c r="AMI3044" s="0"/>
    </row>
    <row r="3045" customFormat="false" ht="12.75" hidden="false" customHeight="false" outlineLevel="0" collapsed="false">
      <c r="A3045" s="1" t="s">
        <v>3306</v>
      </c>
      <c r="C3045" s="19" t="s">
        <v>3307</v>
      </c>
      <c r="D3045" s="19" t="s">
        <v>13</v>
      </c>
      <c r="E3045" s="20" t="n">
        <v>1.7</v>
      </c>
      <c r="F3045" s="21" t="n">
        <v>0.53</v>
      </c>
      <c r="G3045" s="24" t="s">
        <v>3308</v>
      </c>
      <c r="I3045" s="3"/>
      <c r="K3045" s="90"/>
      <c r="BM3045" s="0"/>
      <c r="BN3045" s="0"/>
      <c r="BO3045" s="0"/>
      <c r="BP3045" s="0"/>
      <c r="BQ3045" s="0"/>
      <c r="BR3045" s="0"/>
      <c r="BS3045" s="0"/>
      <c r="BT3045" s="0"/>
      <c r="BU3045" s="0"/>
      <c r="BV3045" s="0"/>
      <c r="BW3045" s="0"/>
      <c r="BX3045" s="0"/>
      <c r="BY3045" s="0"/>
      <c r="BZ3045" s="0"/>
      <c r="CA3045" s="0"/>
      <c r="CB3045" s="0"/>
      <c r="CC3045" s="0"/>
      <c r="CD3045" s="0"/>
      <c r="CE3045" s="0"/>
      <c r="CF3045" s="0"/>
      <c r="CG3045" s="0"/>
      <c r="CH3045" s="0"/>
      <c r="CI3045" s="0"/>
      <c r="CJ3045" s="0"/>
      <c r="CK3045" s="0"/>
      <c r="CL3045" s="0"/>
      <c r="CM3045" s="0"/>
      <c r="CN3045" s="0"/>
      <c r="CO3045" s="0"/>
      <c r="CP3045" s="0"/>
      <c r="CQ3045" s="0"/>
      <c r="CR3045" s="0"/>
      <c r="CS3045" s="0"/>
      <c r="CT3045" s="0"/>
      <c r="CU3045" s="0"/>
      <c r="CV3045" s="0"/>
      <c r="CW3045" s="0"/>
      <c r="CX3045" s="0"/>
      <c r="CY3045" s="0"/>
      <c r="CZ3045" s="0"/>
      <c r="DA3045" s="0"/>
      <c r="DB3045" s="0"/>
      <c r="DC3045" s="0"/>
      <c r="DD3045" s="0"/>
      <c r="DE3045" s="0"/>
      <c r="DF3045" s="0"/>
      <c r="DG3045" s="0"/>
      <c r="DH3045" s="0"/>
      <c r="DI3045" s="0"/>
      <c r="DJ3045" s="0"/>
      <c r="DK3045" s="0"/>
      <c r="DL3045" s="0"/>
      <c r="DM3045" s="0"/>
      <c r="DN3045" s="0"/>
      <c r="DO3045" s="0"/>
      <c r="DP3045" s="0"/>
      <c r="DQ3045" s="0"/>
      <c r="DR3045" s="0"/>
      <c r="DS3045" s="0"/>
      <c r="DT3045" s="0"/>
      <c r="DU3045" s="0"/>
      <c r="DV3045" s="0"/>
      <c r="DW3045" s="0"/>
      <c r="DX3045" s="0"/>
      <c r="DY3045" s="0"/>
      <c r="DZ3045" s="0"/>
      <c r="EA3045" s="0"/>
      <c r="EB3045" s="0"/>
      <c r="EC3045" s="0"/>
      <c r="ED3045" s="0"/>
      <c r="EE3045" s="0"/>
      <c r="EF3045" s="0"/>
      <c r="EG3045" s="0"/>
      <c r="EH3045" s="0"/>
      <c r="EI3045" s="0"/>
      <c r="EJ3045" s="0"/>
      <c r="EK3045" s="0"/>
      <c r="EL3045" s="0"/>
      <c r="EM3045" s="0"/>
      <c r="EN3045" s="0"/>
      <c r="EO3045" s="0"/>
      <c r="EP3045" s="0"/>
      <c r="EQ3045" s="0"/>
      <c r="ER3045" s="0"/>
      <c r="ES3045" s="0"/>
      <c r="ET3045" s="0"/>
      <c r="EU3045" s="0"/>
      <c r="EV3045" s="0"/>
      <c r="EW3045" s="0"/>
      <c r="EX3045" s="0"/>
      <c r="EY3045" s="0"/>
      <c r="EZ3045" s="0"/>
      <c r="FA3045" s="0"/>
      <c r="FB3045" s="0"/>
      <c r="FC3045" s="0"/>
      <c r="FD3045" s="0"/>
      <c r="FE3045" s="0"/>
      <c r="FF3045" s="0"/>
      <c r="FG3045" s="0"/>
      <c r="FH3045" s="0"/>
      <c r="FI3045" s="0"/>
      <c r="FJ3045" s="0"/>
      <c r="FK3045" s="0"/>
      <c r="FL3045" s="0"/>
      <c r="FM3045" s="0"/>
      <c r="FN3045" s="0"/>
      <c r="FO3045" s="0"/>
      <c r="FP3045" s="0"/>
      <c r="FQ3045" s="0"/>
      <c r="FR3045" s="0"/>
      <c r="FS3045" s="0"/>
      <c r="FT3045" s="0"/>
      <c r="FU3045" s="0"/>
      <c r="FV3045" s="0"/>
      <c r="FW3045" s="0"/>
      <c r="FX3045" s="0"/>
      <c r="FY3045" s="0"/>
      <c r="FZ3045" s="0"/>
      <c r="GA3045" s="0"/>
      <c r="GB3045" s="0"/>
      <c r="GC3045" s="0"/>
      <c r="GD3045" s="0"/>
      <c r="GE3045" s="0"/>
      <c r="GF3045" s="0"/>
      <c r="GG3045" s="0"/>
      <c r="GH3045" s="0"/>
      <c r="GI3045" s="0"/>
      <c r="GJ3045" s="0"/>
      <c r="GK3045" s="0"/>
      <c r="GL3045" s="0"/>
      <c r="GM3045" s="0"/>
      <c r="GN3045" s="0"/>
      <c r="GO3045" s="0"/>
      <c r="GP3045" s="0"/>
      <c r="GQ3045" s="0"/>
      <c r="GR3045" s="0"/>
      <c r="GS3045" s="0"/>
      <c r="GT3045" s="0"/>
      <c r="GU3045" s="0"/>
      <c r="GV3045" s="0"/>
      <c r="GW3045" s="0"/>
      <c r="GX3045" s="0"/>
      <c r="GY3045" s="0"/>
      <c r="GZ3045" s="0"/>
      <c r="HA3045" s="0"/>
      <c r="HB3045" s="0"/>
      <c r="HC3045" s="0"/>
      <c r="HD3045" s="0"/>
      <c r="HE3045" s="0"/>
      <c r="HF3045" s="0"/>
      <c r="HG3045" s="0"/>
      <c r="HH3045" s="0"/>
      <c r="HI3045" s="0"/>
      <c r="HJ3045" s="0"/>
      <c r="HK3045" s="0"/>
      <c r="HL3045" s="0"/>
      <c r="HM3045" s="0"/>
      <c r="HN3045" s="0"/>
      <c r="HO3045" s="0"/>
      <c r="HP3045" s="0"/>
      <c r="HQ3045" s="0"/>
      <c r="HR3045" s="0"/>
      <c r="HS3045" s="0"/>
      <c r="HT3045" s="0"/>
      <c r="HU3045" s="0"/>
      <c r="HV3045" s="0"/>
      <c r="HW3045" s="0"/>
      <c r="HX3045" s="0"/>
      <c r="HY3045" s="0"/>
      <c r="HZ3045" s="0"/>
      <c r="IA3045" s="0"/>
      <c r="IB3045" s="0"/>
      <c r="IC3045" s="0"/>
      <c r="ID3045" s="0"/>
      <c r="IE3045" s="0"/>
      <c r="IF3045" s="0"/>
      <c r="IG3045" s="0"/>
      <c r="IH3045" s="0"/>
      <c r="II3045" s="0"/>
      <c r="IJ3045" s="0"/>
      <c r="IK3045" s="0"/>
      <c r="IL3045" s="0"/>
      <c r="IM3045" s="0"/>
      <c r="IN3045" s="0"/>
      <c r="IO3045" s="0"/>
      <c r="IP3045" s="0"/>
      <c r="IQ3045" s="0"/>
      <c r="IR3045" s="0"/>
      <c r="IS3045" s="0"/>
      <c r="IT3045" s="0"/>
      <c r="IU3045" s="0"/>
      <c r="IV3045" s="0"/>
      <c r="IW3045" s="0"/>
      <c r="IX3045" s="0"/>
      <c r="IY3045" s="0"/>
      <c r="IZ3045" s="0"/>
      <c r="JA3045" s="0"/>
      <c r="JB3045" s="0"/>
      <c r="JC3045" s="0"/>
      <c r="JD3045" s="0"/>
      <c r="JE3045" s="0"/>
      <c r="JF3045" s="0"/>
      <c r="JG3045" s="0"/>
      <c r="JH3045" s="0"/>
      <c r="JI3045" s="0"/>
      <c r="JJ3045" s="0"/>
      <c r="JK3045" s="0"/>
      <c r="JL3045" s="0"/>
      <c r="JM3045" s="0"/>
      <c r="JN3045" s="0"/>
      <c r="JO3045" s="0"/>
      <c r="JP3045" s="0"/>
      <c r="JQ3045" s="0"/>
      <c r="JR3045" s="0"/>
      <c r="JS3045" s="0"/>
      <c r="JT3045" s="0"/>
      <c r="JU3045" s="0"/>
      <c r="JV3045" s="0"/>
      <c r="JW3045" s="0"/>
      <c r="JX3045" s="0"/>
      <c r="JY3045" s="0"/>
      <c r="JZ3045" s="0"/>
      <c r="KA3045" s="0"/>
      <c r="KB3045" s="0"/>
      <c r="KC3045" s="0"/>
      <c r="KD3045" s="0"/>
      <c r="KE3045" s="0"/>
      <c r="KF3045" s="0"/>
      <c r="KG3045" s="0"/>
      <c r="KH3045" s="0"/>
      <c r="KI3045" s="0"/>
      <c r="KJ3045" s="0"/>
      <c r="KK3045" s="0"/>
      <c r="KL3045" s="0"/>
      <c r="KM3045" s="0"/>
      <c r="KN3045" s="0"/>
      <c r="KO3045" s="0"/>
      <c r="KP3045" s="0"/>
      <c r="KQ3045" s="0"/>
      <c r="KR3045" s="0"/>
      <c r="KS3045" s="0"/>
      <c r="KT3045" s="0"/>
      <c r="KU3045" s="0"/>
      <c r="KV3045" s="0"/>
      <c r="KW3045" s="0"/>
      <c r="KX3045" s="0"/>
      <c r="KY3045" s="0"/>
      <c r="KZ3045" s="0"/>
      <c r="LA3045" s="0"/>
      <c r="LB3045" s="0"/>
      <c r="LC3045" s="0"/>
      <c r="LD3045" s="0"/>
      <c r="LE3045" s="0"/>
      <c r="LF3045" s="0"/>
      <c r="LG3045" s="0"/>
      <c r="LH3045" s="0"/>
      <c r="LI3045" s="0"/>
      <c r="LJ3045" s="0"/>
      <c r="LK3045" s="0"/>
      <c r="LL3045" s="0"/>
      <c r="LM3045" s="0"/>
      <c r="LN3045" s="0"/>
      <c r="LO3045" s="0"/>
      <c r="LP3045" s="0"/>
      <c r="LQ3045" s="0"/>
      <c r="LR3045" s="0"/>
      <c r="LS3045" s="0"/>
      <c r="LT3045" s="0"/>
      <c r="LU3045" s="0"/>
      <c r="LV3045" s="0"/>
      <c r="LW3045" s="0"/>
      <c r="LX3045" s="0"/>
      <c r="LY3045" s="0"/>
      <c r="LZ3045" s="0"/>
      <c r="MA3045" s="0"/>
      <c r="MB3045" s="0"/>
      <c r="MC3045" s="0"/>
      <c r="MD3045" s="0"/>
      <c r="ME3045" s="0"/>
      <c r="MF3045" s="0"/>
      <c r="MG3045" s="0"/>
      <c r="MH3045" s="0"/>
      <c r="MI3045" s="0"/>
      <c r="MJ3045" s="0"/>
      <c r="MK3045" s="0"/>
      <c r="ML3045" s="0"/>
      <c r="MM3045" s="0"/>
      <c r="MN3045" s="0"/>
      <c r="MO3045" s="0"/>
      <c r="MP3045" s="0"/>
      <c r="MQ3045" s="0"/>
      <c r="MR3045" s="0"/>
      <c r="MS3045" s="0"/>
      <c r="MT3045" s="0"/>
      <c r="MU3045" s="0"/>
      <c r="MV3045" s="0"/>
      <c r="MW3045" s="0"/>
      <c r="MX3045" s="0"/>
      <c r="MY3045" s="0"/>
      <c r="MZ3045" s="0"/>
      <c r="NA3045" s="0"/>
      <c r="NB3045" s="0"/>
      <c r="NC3045" s="0"/>
      <c r="ND3045" s="0"/>
      <c r="NE3045" s="0"/>
      <c r="NF3045" s="0"/>
      <c r="NG3045" s="0"/>
      <c r="NH3045" s="0"/>
      <c r="NI3045" s="0"/>
      <c r="NJ3045" s="0"/>
      <c r="NK3045" s="0"/>
      <c r="NL3045" s="0"/>
      <c r="NM3045" s="0"/>
      <c r="NN3045" s="0"/>
      <c r="NO3045" s="0"/>
      <c r="NP3045" s="0"/>
      <c r="NQ3045" s="0"/>
      <c r="NR3045" s="0"/>
      <c r="NS3045" s="0"/>
      <c r="NT3045" s="0"/>
      <c r="NU3045" s="0"/>
      <c r="NV3045" s="0"/>
      <c r="NW3045" s="0"/>
      <c r="NX3045" s="0"/>
      <c r="NY3045" s="0"/>
      <c r="NZ3045" s="0"/>
      <c r="OA3045" s="0"/>
      <c r="OB3045" s="0"/>
      <c r="OC3045" s="0"/>
      <c r="OD3045" s="0"/>
      <c r="OE3045" s="0"/>
      <c r="OF3045" s="0"/>
      <c r="OG3045" s="0"/>
      <c r="OH3045" s="0"/>
      <c r="OI3045" s="0"/>
      <c r="OJ3045" s="0"/>
      <c r="OK3045" s="0"/>
      <c r="OL3045" s="0"/>
      <c r="OM3045" s="0"/>
      <c r="ON3045" s="0"/>
      <c r="OO3045" s="0"/>
      <c r="OP3045" s="0"/>
      <c r="OQ3045" s="0"/>
      <c r="OR3045" s="0"/>
      <c r="OS3045" s="0"/>
      <c r="OT3045" s="0"/>
      <c r="OU3045" s="0"/>
      <c r="OV3045" s="0"/>
      <c r="OW3045" s="0"/>
      <c r="OX3045" s="0"/>
      <c r="OY3045" s="0"/>
      <c r="OZ3045" s="0"/>
      <c r="PA3045" s="0"/>
      <c r="PB3045" s="0"/>
      <c r="PC3045" s="0"/>
      <c r="PD3045" s="0"/>
      <c r="PE3045" s="0"/>
      <c r="PF3045" s="0"/>
      <c r="PG3045" s="0"/>
      <c r="PH3045" s="0"/>
      <c r="PI3045" s="0"/>
      <c r="PJ3045" s="0"/>
      <c r="PK3045" s="0"/>
      <c r="PL3045" s="0"/>
      <c r="PM3045" s="0"/>
      <c r="PN3045" s="0"/>
      <c r="PO3045" s="0"/>
      <c r="PP3045" s="0"/>
      <c r="PQ3045" s="0"/>
      <c r="PR3045" s="0"/>
      <c r="PS3045" s="0"/>
      <c r="PT3045" s="0"/>
      <c r="PU3045" s="0"/>
      <c r="PV3045" s="0"/>
      <c r="PW3045" s="0"/>
      <c r="PX3045" s="0"/>
      <c r="PY3045" s="0"/>
      <c r="PZ3045" s="0"/>
      <c r="QA3045" s="0"/>
      <c r="QB3045" s="0"/>
      <c r="QC3045" s="0"/>
      <c r="QD3045" s="0"/>
      <c r="QE3045" s="0"/>
      <c r="QF3045" s="0"/>
      <c r="QG3045" s="0"/>
      <c r="QH3045" s="0"/>
      <c r="QI3045" s="0"/>
      <c r="QJ3045" s="0"/>
      <c r="QK3045" s="0"/>
      <c r="QL3045" s="0"/>
      <c r="QM3045" s="0"/>
      <c r="QN3045" s="0"/>
      <c r="QO3045" s="0"/>
      <c r="QP3045" s="0"/>
      <c r="QQ3045" s="0"/>
      <c r="QR3045" s="0"/>
      <c r="QS3045" s="0"/>
      <c r="QT3045" s="0"/>
      <c r="QU3045" s="0"/>
      <c r="QV3045" s="0"/>
      <c r="QW3045" s="0"/>
      <c r="QX3045" s="0"/>
      <c r="QY3045" s="0"/>
      <c r="QZ3045" s="0"/>
      <c r="RA3045" s="0"/>
      <c r="RB3045" s="0"/>
      <c r="RC3045" s="0"/>
      <c r="RD3045" s="0"/>
      <c r="RE3045" s="0"/>
      <c r="RF3045" s="0"/>
      <c r="RG3045" s="0"/>
      <c r="RH3045" s="0"/>
      <c r="RI3045" s="0"/>
      <c r="RJ3045" s="0"/>
      <c r="RK3045" s="0"/>
      <c r="RL3045" s="0"/>
      <c r="RM3045" s="0"/>
      <c r="RN3045" s="0"/>
      <c r="RO3045" s="0"/>
      <c r="RP3045" s="0"/>
      <c r="RQ3045" s="0"/>
      <c r="RR3045" s="0"/>
      <c r="RS3045" s="0"/>
      <c r="RT3045" s="0"/>
      <c r="RU3045" s="0"/>
      <c r="RV3045" s="0"/>
      <c r="RW3045" s="0"/>
      <c r="RX3045" s="0"/>
      <c r="RY3045" s="0"/>
      <c r="RZ3045" s="0"/>
      <c r="SA3045" s="0"/>
      <c r="SB3045" s="0"/>
      <c r="SC3045" s="0"/>
      <c r="SD3045" s="0"/>
      <c r="SE3045" s="0"/>
      <c r="SF3045" s="0"/>
      <c r="SG3045" s="0"/>
      <c r="SH3045" s="0"/>
      <c r="SI3045" s="0"/>
      <c r="SJ3045" s="0"/>
      <c r="SK3045" s="0"/>
      <c r="SL3045" s="0"/>
      <c r="SM3045" s="0"/>
      <c r="SN3045" s="0"/>
      <c r="SO3045" s="0"/>
      <c r="SP3045" s="0"/>
      <c r="SQ3045" s="0"/>
      <c r="SR3045" s="0"/>
      <c r="SS3045" s="0"/>
      <c r="ST3045" s="0"/>
      <c r="SU3045" s="0"/>
      <c r="SV3045" s="0"/>
      <c r="SW3045" s="0"/>
      <c r="SX3045" s="0"/>
      <c r="SY3045" s="0"/>
      <c r="SZ3045" s="0"/>
      <c r="TA3045" s="0"/>
      <c r="TB3045" s="0"/>
      <c r="TC3045" s="0"/>
      <c r="TD3045" s="0"/>
      <c r="TE3045" s="0"/>
      <c r="TF3045" s="0"/>
      <c r="TG3045" s="0"/>
      <c r="TH3045" s="0"/>
      <c r="TI3045" s="0"/>
      <c r="TJ3045" s="0"/>
      <c r="TK3045" s="0"/>
      <c r="TL3045" s="0"/>
      <c r="TM3045" s="0"/>
      <c r="TN3045" s="0"/>
      <c r="TO3045" s="0"/>
      <c r="TP3045" s="0"/>
      <c r="TQ3045" s="0"/>
      <c r="TR3045" s="0"/>
      <c r="TS3045" s="0"/>
      <c r="TT3045" s="0"/>
      <c r="TU3045" s="0"/>
      <c r="TV3045" s="0"/>
      <c r="TW3045" s="0"/>
      <c r="TX3045" s="0"/>
      <c r="TY3045" s="0"/>
      <c r="TZ3045" s="0"/>
      <c r="UA3045" s="0"/>
      <c r="UB3045" s="0"/>
      <c r="UC3045" s="0"/>
      <c r="UD3045" s="0"/>
      <c r="UE3045" s="0"/>
      <c r="UF3045" s="0"/>
      <c r="UG3045" s="0"/>
      <c r="UH3045" s="0"/>
      <c r="UI3045" s="0"/>
      <c r="UJ3045" s="0"/>
      <c r="UK3045" s="0"/>
      <c r="UL3045" s="0"/>
      <c r="UM3045" s="0"/>
      <c r="UN3045" s="0"/>
      <c r="UO3045" s="0"/>
      <c r="UP3045" s="0"/>
      <c r="UQ3045" s="0"/>
      <c r="UR3045" s="0"/>
      <c r="US3045" s="0"/>
      <c r="UT3045" s="0"/>
      <c r="UU3045" s="0"/>
      <c r="UV3045" s="0"/>
      <c r="UW3045" s="0"/>
      <c r="UX3045" s="0"/>
      <c r="UY3045" s="0"/>
      <c r="UZ3045" s="0"/>
      <c r="VA3045" s="0"/>
      <c r="VB3045" s="0"/>
      <c r="VC3045" s="0"/>
      <c r="VD3045" s="0"/>
      <c r="VE3045" s="0"/>
      <c r="VF3045" s="0"/>
      <c r="VG3045" s="0"/>
      <c r="VH3045" s="0"/>
      <c r="VI3045" s="0"/>
      <c r="VJ3045" s="0"/>
      <c r="VK3045" s="0"/>
      <c r="VL3045" s="0"/>
      <c r="VM3045" s="0"/>
      <c r="VN3045" s="0"/>
      <c r="VO3045" s="0"/>
      <c r="VP3045" s="0"/>
      <c r="VQ3045" s="0"/>
      <c r="VR3045" s="0"/>
      <c r="VS3045" s="0"/>
      <c r="VT3045" s="0"/>
      <c r="VU3045" s="0"/>
      <c r="VV3045" s="0"/>
      <c r="VW3045" s="0"/>
      <c r="VX3045" s="0"/>
      <c r="VY3045" s="0"/>
      <c r="VZ3045" s="0"/>
      <c r="WA3045" s="0"/>
      <c r="WB3045" s="0"/>
      <c r="WC3045" s="0"/>
      <c r="WD3045" s="0"/>
      <c r="WE3045" s="0"/>
      <c r="WF3045" s="0"/>
      <c r="WG3045" s="0"/>
      <c r="WH3045" s="0"/>
      <c r="WI3045" s="0"/>
      <c r="WJ3045" s="0"/>
      <c r="WK3045" s="0"/>
      <c r="WL3045" s="0"/>
      <c r="WM3045" s="0"/>
      <c r="WN3045" s="0"/>
      <c r="WO3045" s="0"/>
      <c r="WP3045" s="0"/>
      <c r="WQ3045" s="0"/>
      <c r="WR3045" s="0"/>
      <c r="WS3045" s="0"/>
      <c r="WT3045" s="0"/>
      <c r="WU3045" s="0"/>
      <c r="WV3045" s="0"/>
      <c r="WW3045" s="0"/>
      <c r="WX3045" s="0"/>
      <c r="WY3045" s="0"/>
      <c r="WZ3045" s="0"/>
      <c r="XA3045" s="0"/>
      <c r="XB3045" s="0"/>
      <c r="XC3045" s="0"/>
      <c r="XD3045" s="0"/>
      <c r="XE3045" s="0"/>
      <c r="XF3045" s="0"/>
      <c r="XG3045" s="0"/>
      <c r="XH3045" s="0"/>
      <c r="XI3045" s="0"/>
      <c r="XJ3045" s="0"/>
      <c r="XK3045" s="0"/>
      <c r="XL3045" s="0"/>
      <c r="XM3045" s="0"/>
      <c r="XN3045" s="0"/>
      <c r="XO3045" s="0"/>
      <c r="XP3045" s="0"/>
      <c r="XQ3045" s="0"/>
      <c r="XR3045" s="0"/>
      <c r="XS3045" s="0"/>
      <c r="XT3045" s="0"/>
      <c r="XU3045" s="0"/>
      <c r="XV3045" s="0"/>
      <c r="XW3045" s="0"/>
      <c r="XX3045" s="0"/>
      <c r="XY3045" s="0"/>
      <c r="XZ3045" s="0"/>
      <c r="YA3045" s="0"/>
      <c r="YB3045" s="0"/>
      <c r="YC3045" s="0"/>
      <c r="YD3045" s="0"/>
      <c r="YE3045" s="0"/>
      <c r="YF3045" s="0"/>
      <c r="YG3045" s="0"/>
      <c r="YH3045" s="0"/>
      <c r="YI3045" s="0"/>
      <c r="YJ3045" s="0"/>
      <c r="YK3045" s="0"/>
      <c r="YL3045" s="0"/>
      <c r="YM3045" s="0"/>
      <c r="YN3045" s="0"/>
      <c r="YO3045" s="0"/>
      <c r="YP3045" s="0"/>
      <c r="YQ3045" s="0"/>
      <c r="YR3045" s="0"/>
      <c r="YS3045" s="0"/>
      <c r="YT3045" s="0"/>
      <c r="YU3045" s="0"/>
      <c r="YV3045" s="0"/>
      <c r="YW3045" s="0"/>
      <c r="YX3045" s="0"/>
      <c r="YY3045" s="0"/>
      <c r="YZ3045" s="0"/>
      <c r="ZA3045" s="0"/>
      <c r="ZB3045" s="0"/>
      <c r="ZC3045" s="0"/>
      <c r="ZD3045" s="0"/>
      <c r="ZE3045" s="0"/>
      <c r="ZF3045" s="0"/>
      <c r="ZG3045" s="0"/>
      <c r="ZH3045" s="0"/>
      <c r="ZI3045" s="0"/>
      <c r="ZJ3045" s="0"/>
      <c r="ZK3045" s="0"/>
      <c r="ZL3045" s="0"/>
      <c r="ZM3045" s="0"/>
      <c r="ZN3045" s="0"/>
      <c r="ZO3045" s="0"/>
      <c r="ZP3045" s="0"/>
      <c r="ZQ3045" s="0"/>
      <c r="ZR3045" s="0"/>
      <c r="ZS3045" s="0"/>
      <c r="ZT3045" s="0"/>
      <c r="ZU3045" s="0"/>
      <c r="ZV3045" s="0"/>
      <c r="ZW3045" s="0"/>
      <c r="ZX3045" s="0"/>
      <c r="ZY3045" s="0"/>
      <c r="ZZ3045" s="0"/>
      <c r="AAA3045" s="0"/>
      <c r="AAB3045" s="0"/>
      <c r="AAC3045" s="0"/>
      <c r="AAD3045" s="0"/>
      <c r="AAE3045" s="0"/>
      <c r="AAF3045" s="0"/>
      <c r="AAG3045" s="0"/>
      <c r="AAH3045" s="0"/>
      <c r="AAI3045" s="0"/>
      <c r="AAJ3045" s="0"/>
      <c r="AAK3045" s="0"/>
      <c r="AAL3045" s="0"/>
      <c r="AAM3045" s="0"/>
      <c r="AAN3045" s="0"/>
      <c r="AAO3045" s="0"/>
      <c r="AAP3045" s="0"/>
      <c r="AAQ3045" s="0"/>
      <c r="AAR3045" s="0"/>
      <c r="AAS3045" s="0"/>
      <c r="AAT3045" s="0"/>
      <c r="AAU3045" s="0"/>
      <c r="AAV3045" s="0"/>
      <c r="AAW3045" s="0"/>
      <c r="AAX3045" s="0"/>
      <c r="AAY3045" s="0"/>
      <c r="AAZ3045" s="0"/>
      <c r="ABA3045" s="0"/>
      <c r="ABB3045" s="0"/>
      <c r="ABC3045" s="0"/>
      <c r="ABD3045" s="0"/>
      <c r="ABE3045" s="0"/>
      <c r="ABF3045" s="0"/>
      <c r="ABG3045" s="0"/>
      <c r="ABH3045" s="0"/>
      <c r="ABI3045" s="0"/>
      <c r="ABJ3045" s="0"/>
      <c r="ABK3045" s="0"/>
      <c r="ABL3045" s="0"/>
      <c r="ABM3045" s="0"/>
      <c r="ABN3045" s="0"/>
      <c r="ABO3045" s="0"/>
      <c r="ABP3045" s="0"/>
      <c r="ABQ3045" s="0"/>
      <c r="ABR3045" s="0"/>
      <c r="ABS3045" s="0"/>
      <c r="ABT3045" s="0"/>
      <c r="ABU3045" s="0"/>
      <c r="ABV3045" s="0"/>
      <c r="ABW3045" s="0"/>
      <c r="ABX3045" s="0"/>
      <c r="ABY3045" s="0"/>
      <c r="ABZ3045" s="0"/>
      <c r="ACA3045" s="0"/>
      <c r="ACB3045" s="0"/>
      <c r="ACC3045" s="0"/>
      <c r="ACD3045" s="0"/>
      <c r="ACE3045" s="0"/>
      <c r="ACF3045" s="0"/>
      <c r="ACG3045" s="0"/>
      <c r="ACH3045" s="0"/>
      <c r="ACI3045" s="0"/>
      <c r="ACJ3045" s="0"/>
      <c r="ACK3045" s="0"/>
      <c r="ACL3045" s="0"/>
      <c r="ACM3045" s="0"/>
      <c r="ACN3045" s="0"/>
      <c r="ACO3045" s="0"/>
      <c r="ACP3045" s="0"/>
      <c r="ACQ3045" s="0"/>
      <c r="ACR3045" s="0"/>
      <c r="ACS3045" s="0"/>
      <c r="ACT3045" s="0"/>
      <c r="ACU3045" s="0"/>
      <c r="ACV3045" s="0"/>
      <c r="ACW3045" s="0"/>
      <c r="ACX3045" s="0"/>
      <c r="ACY3045" s="0"/>
      <c r="ACZ3045" s="0"/>
      <c r="ADA3045" s="0"/>
      <c r="ADB3045" s="0"/>
      <c r="ADC3045" s="0"/>
      <c r="ADD3045" s="0"/>
      <c r="ADE3045" s="0"/>
      <c r="ADF3045" s="0"/>
      <c r="ADG3045" s="0"/>
      <c r="ADH3045" s="0"/>
      <c r="ADI3045" s="0"/>
      <c r="ADJ3045" s="0"/>
      <c r="ADK3045" s="0"/>
      <c r="ADL3045" s="0"/>
      <c r="ADM3045" s="0"/>
      <c r="ADN3045" s="0"/>
      <c r="ADO3045" s="0"/>
      <c r="ADP3045" s="0"/>
      <c r="ADQ3045" s="0"/>
      <c r="ADR3045" s="0"/>
      <c r="ADS3045" s="0"/>
      <c r="ADT3045" s="0"/>
      <c r="ADU3045" s="0"/>
      <c r="ADV3045" s="0"/>
      <c r="ADW3045" s="0"/>
      <c r="ADX3045" s="0"/>
      <c r="ADY3045" s="0"/>
      <c r="ADZ3045" s="0"/>
      <c r="AEA3045" s="0"/>
      <c r="AEB3045" s="0"/>
      <c r="AEC3045" s="0"/>
      <c r="AED3045" s="0"/>
      <c r="AEE3045" s="0"/>
      <c r="AEF3045" s="0"/>
      <c r="AEG3045" s="0"/>
      <c r="AEH3045" s="0"/>
      <c r="AEI3045" s="0"/>
      <c r="AEJ3045" s="0"/>
      <c r="AEK3045" s="0"/>
      <c r="AEL3045" s="0"/>
      <c r="AEM3045" s="0"/>
      <c r="AEN3045" s="0"/>
      <c r="AEO3045" s="0"/>
      <c r="AEP3045" s="0"/>
      <c r="AEQ3045" s="0"/>
      <c r="AER3045" s="0"/>
      <c r="AES3045" s="0"/>
      <c r="AET3045" s="0"/>
      <c r="AEU3045" s="0"/>
      <c r="AEV3045" s="0"/>
      <c r="AEW3045" s="0"/>
      <c r="AEX3045" s="0"/>
      <c r="AEY3045" s="0"/>
      <c r="AEZ3045" s="0"/>
      <c r="AFA3045" s="0"/>
      <c r="AFB3045" s="0"/>
      <c r="AFC3045" s="0"/>
      <c r="AFD3045" s="0"/>
      <c r="AFE3045" s="0"/>
      <c r="AFF3045" s="0"/>
      <c r="AFG3045" s="0"/>
      <c r="AFH3045" s="0"/>
      <c r="AFI3045" s="0"/>
      <c r="AFJ3045" s="0"/>
      <c r="AFK3045" s="0"/>
      <c r="AFL3045" s="0"/>
      <c r="AFM3045" s="0"/>
      <c r="AFN3045" s="0"/>
      <c r="AFO3045" s="0"/>
      <c r="AFP3045" s="0"/>
      <c r="AFQ3045" s="0"/>
      <c r="AFR3045" s="0"/>
      <c r="AFS3045" s="0"/>
      <c r="AFT3045" s="0"/>
      <c r="AFU3045" s="0"/>
      <c r="AFV3045" s="0"/>
      <c r="AFW3045" s="0"/>
      <c r="AFX3045" s="0"/>
      <c r="AFY3045" s="0"/>
      <c r="AFZ3045" s="0"/>
      <c r="AGA3045" s="0"/>
      <c r="AGB3045" s="0"/>
      <c r="AGC3045" s="0"/>
      <c r="AGD3045" s="0"/>
      <c r="AGE3045" s="0"/>
      <c r="AGF3045" s="0"/>
      <c r="AGG3045" s="0"/>
      <c r="AGH3045" s="0"/>
      <c r="AGI3045" s="0"/>
      <c r="AGJ3045" s="0"/>
      <c r="AGK3045" s="0"/>
      <c r="AGL3045" s="0"/>
      <c r="AGM3045" s="0"/>
      <c r="AGN3045" s="0"/>
      <c r="AGO3045" s="0"/>
      <c r="AGP3045" s="0"/>
      <c r="AGQ3045" s="0"/>
      <c r="AGR3045" s="0"/>
      <c r="AGS3045" s="0"/>
      <c r="AGT3045" s="0"/>
      <c r="AGU3045" s="0"/>
      <c r="AGV3045" s="0"/>
      <c r="AGW3045" s="0"/>
      <c r="AGX3045" s="0"/>
      <c r="AGY3045" s="0"/>
      <c r="AGZ3045" s="0"/>
      <c r="AHA3045" s="0"/>
      <c r="AHB3045" s="0"/>
      <c r="AHC3045" s="0"/>
      <c r="AHD3045" s="0"/>
      <c r="AHE3045" s="0"/>
      <c r="AHF3045" s="0"/>
      <c r="AHG3045" s="0"/>
      <c r="AHH3045" s="0"/>
      <c r="AHI3045" s="0"/>
      <c r="AHJ3045" s="0"/>
      <c r="AHK3045" s="0"/>
      <c r="AHL3045" s="0"/>
      <c r="AHM3045" s="0"/>
      <c r="AHN3045" s="0"/>
      <c r="AHO3045" s="0"/>
      <c r="AHP3045" s="0"/>
      <c r="AHQ3045" s="0"/>
      <c r="AHR3045" s="0"/>
      <c r="AHS3045" s="0"/>
      <c r="AHT3045" s="0"/>
      <c r="AHU3045" s="0"/>
      <c r="AHV3045" s="0"/>
      <c r="AHW3045" s="0"/>
      <c r="AHX3045" s="0"/>
      <c r="AHY3045" s="0"/>
      <c r="AHZ3045" s="0"/>
      <c r="AIA3045" s="0"/>
      <c r="AIB3045" s="0"/>
      <c r="AIC3045" s="0"/>
      <c r="AID3045" s="0"/>
      <c r="AIE3045" s="0"/>
      <c r="AIF3045" s="0"/>
      <c r="AIG3045" s="0"/>
      <c r="AIH3045" s="0"/>
      <c r="AII3045" s="0"/>
      <c r="AIJ3045" s="0"/>
      <c r="AIK3045" s="0"/>
      <c r="AIL3045" s="0"/>
      <c r="AIM3045" s="0"/>
      <c r="AIN3045" s="0"/>
      <c r="AIO3045" s="0"/>
      <c r="AIP3045" s="0"/>
      <c r="AIQ3045" s="0"/>
      <c r="AIR3045" s="0"/>
      <c r="AIS3045" s="0"/>
      <c r="AIT3045" s="0"/>
      <c r="AIU3045" s="0"/>
      <c r="AIV3045" s="0"/>
      <c r="AIW3045" s="0"/>
      <c r="AIX3045" s="0"/>
      <c r="AIY3045" s="0"/>
      <c r="AIZ3045" s="0"/>
      <c r="AJA3045" s="0"/>
      <c r="AJB3045" s="0"/>
      <c r="AJC3045" s="0"/>
      <c r="AJD3045" s="0"/>
      <c r="AJE3045" s="0"/>
      <c r="AJF3045" s="0"/>
      <c r="AJG3045" s="0"/>
      <c r="AJH3045" s="0"/>
      <c r="AJI3045" s="0"/>
      <c r="AJJ3045" s="0"/>
      <c r="AJK3045" s="0"/>
      <c r="AJL3045" s="0"/>
      <c r="AJM3045" s="0"/>
      <c r="AJN3045" s="0"/>
      <c r="AJO3045" s="0"/>
      <c r="AJP3045" s="0"/>
      <c r="AJQ3045" s="0"/>
      <c r="AJR3045" s="0"/>
      <c r="AJS3045" s="0"/>
      <c r="AJT3045" s="0"/>
      <c r="AJU3045" s="0"/>
      <c r="AJV3045" s="0"/>
      <c r="AJW3045" s="0"/>
      <c r="AJX3045" s="0"/>
      <c r="AJY3045" s="0"/>
      <c r="AJZ3045" s="0"/>
      <c r="AKA3045" s="0"/>
      <c r="AKB3045" s="0"/>
      <c r="AKC3045" s="0"/>
      <c r="AKD3045" s="0"/>
      <c r="AKE3045" s="0"/>
      <c r="AKF3045" s="0"/>
      <c r="AKG3045" s="0"/>
      <c r="AKH3045" s="0"/>
      <c r="AKI3045" s="0"/>
      <c r="AKJ3045" s="0"/>
      <c r="AKK3045" s="0"/>
      <c r="AKL3045" s="0"/>
      <c r="AKM3045" s="0"/>
      <c r="AKN3045" s="0"/>
      <c r="AKO3045" s="0"/>
      <c r="AKP3045" s="0"/>
      <c r="AKQ3045" s="0"/>
      <c r="AKR3045" s="0"/>
      <c r="AKS3045" s="0"/>
      <c r="AKT3045" s="0"/>
      <c r="AKU3045" s="0"/>
      <c r="AKV3045" s="0"/>
      <c r="AKW3045" s="0"/>
      <c r="AKX3045" s="0"/>
      <c r="AKY3045" s="0"/>
      <c r="AKZ3045" s="0"/>
      <c r="ALA3045" s="0"/>
      <c r="ALB3045" s="0"/>
      <c r="ALC3045" s="0"/>
      <c r="ALD3045" s="0"/>
      <c r="ALE3045" s="0"/>
      <c r="ALF3045" s="0"/>
      <c r="ALG3045" s="0"/>
      <c r="ALH3045" s="0"/>
      <c r="ALI3045" s="0"/>
      <c r="ALJ3045" s="0"/>
      <c r="ALK3045" s="0"/>
      <c r="ALL3045" s="0"/>
      <c r="ALM3045" s="0"/>
      <c r="ALN3045" s="0"/>
      <c r="ALO3045" s="0"/>
      <c r="ALP3045" s="0"/>
      <c r="ALQ3045" s="0"/>
      <c r="ALR3045" s="0"/>
      <c r="ALS3045" s="0"/>
      <c r="ALT3045" s="0"/>
      <c r="ALU3045" s="0"/>
      <c r="ALV3045" s="0"/>
      <c r="ALW3045" s="0"/>
      <c r="ALX3045" s="0"/>
      <c r="ALY3045" s="0"/>
      <c r="ALZ3045" s="0"/>
      <c r="AMA3045" s="0"/>
      <c r="AMB3045" s="0"/>
      <c r="AMC3045" s="0"/>
      <c r="AMD3045" s="0"/>
      <c r="AME3045" s="0"/>
      <c r="AMF3045" s="0"/>
      <c r="AMG3045" s="0"/>
      <c r="AMH3045" s="0"/>
      <c r="AMI3045" s="0"/>
    </row>
    <row r="3046" customFormat="false" ht="12.75" hidden="false" customHeight="false" outlineLevel="0" collapsed="false">
      <c r="A3046" s="1" t="s">
        <v>3306</v>
      </c>
      <c r="C3046" s="19" t="s">
        <v>3309</v>
      </c>
      <c r="D3046" s="19" t="s">
        <v>13</v>
      </c>
      <c r="E3046" s="20" t="n">
        <v>1.8</v>
      </c>
      <c r="F3046" s="21" t="n">
        <v>0.37</v>
      </c>
      <c r="G3046" s="24" t="s">
        <v>3308</v>
      </c>
      <c r="I3046" s="3"/>
      <c r="K3046" s="90"/>
      <c r="BM3046" s="0"/>
      <c r="BN3046" s="0"/>
      <c r="BO3046" s="0"/>
      <c r="BP3046" s="0"/>
      <c r="BQ3046" s="0"/>
      <c r="BR3046" s="0"/>
      <c r="BS3046" s="0"/>
      <c r="BT3046" s="0"/>
      <c r="BU3046" s="0"/>
      <c r="BV3046" s="0"/>
      <c r="BW3046" s="0"/>
      <c r="BX3046" s="0"/>
      <c r="BY3046" s="0"/>
      <c r="BZ3046" s="0"/>
      <c r="CA3046" s="0"/>
      <c r="CB3046" s="0"/>
      <c r="CC3046" s="0"/>
      <c r="CD3046" s="0"/>
      <c r="CE3046" s="0"/>
      <c r="CF3046" s="0"/>
      <c r="CG3046" s="0"/>
      <c r="CH3046" s="0"/>
      <c r="CI3046" s="0"/>
      <c r="CJ3046" s="0"/>
      <c r="CK3046" s="0"/>
      <c r="CL3046" s="0"/>
      <c r="CM3046" s="0"/>
      <c r="CN3046" s="0"/>
      <c r="CO3046" s="0"/>
      <c r="CP3046" s="0"/>
      <c r="CQ3046" s="0"/>
      <c r="CR3046" s="0"/>
      <c r="CS3046" s="0"/>
      <c r="CT3046" s="0"/>
      <c r="CU3046" s="0"/>
      <c r="CV3046" s="0"/>
      <c r="CW3046" s="0"/>
      <c r="CX3046" s="0"/>
      <c r="CY3046" s="0"/>
      <c r="CZ3046" s="0"/>
      <c r="DA3046" s="0"/>
      <c r="DB3046" s="0"/>
      <c r="DC3046" s="0"/>
      <c r="DD3046" s="0"/>
      <c r="DE3046" s="0"/>
      <c r="DF3046" s="0"/>
      <c r="DG3046" s="0"/>
      <c r="DH3046" s="0"/>
      <c r="DI3046" s="0"/>
      <c r="DJ3046" s="0"/>
      <c r="DK3046" s="0"/>
      <c r="DL3046" s="0"/>
      <c r="DM3046" s="0"/>
      <c r="DN3046" s="0"/>
      <c r="DO3046" s="0"/>
      <c r="DP3046" s="0"/>
      <c r="DQ3046" s="0"/>
      <c r="DR3046" s="0"/>
      <c r="DS3046" s="0"/>
      <c r="DT3046" s="0"/>
      <c r="DU3046" s="0"/>
      <c r="DV3046" s="0"/>
      <c r="DW3046" s="0"/>
      <c r="DX3046" s="0"/>
      <c r="DY3046" s="0"/>
      <c r="DZ3046" s="0"/>
      <c r="EA3046" s="0"/>
      <c r="EB3046" s="0"/>
      <c r="EC3046" s="0"/>
      <c r="ED3046" s="0"/>
      <c r="EE3046" s="0"/>
      <c r="EF3046" s="0"/>
      <c r="EG3046" s="0"/>
      <c r="EH3046" s="0"/>
      <c r="EI3046" s="0"/>
      <c r="EJ3046" s="0"/>
      <c r="EK3046" s="0"/>
      <c r="EL3046" s="0"/>
      <c r="EM3046" s="0"/>
      <c r="EN3046" s="0"/>
      <c r="EO3046" s="0"/>
      <c r="EP3046" s="0"/>
      <c r="EQ3046" s="0"/>
      <c r="ER3046" s="0"/>
      <c r="ES3046" s="0"/>
      <c r="ET3046" s="0"/>
      <c r="EU3046" s="0"/>
      <c r="EV3046" s="0"/>
      <c r="EW3046" s="0"/>
      <c r="EX3046" s="0"/>
      <c r="EY3046" s="0"/>
      <c r="EZ3046" s="0"/>
      <c r="FA3046" s="0"/>
      <c r="FB3046" s="0"/>
      <c r="FC3046" s="0"/>
      <c r="FD3046" s="0"/>
      <c r="FE3046" s="0"/>
      <c r="FF3046" s="0"/>
      <c r="FG3046" s="0"/>
      <c r="FH3046" s="0"/>
      <c r="FI3046" s="0"/>
      <c r="FJ3046" s="0"/>
      <c r="FK3046" s="0"/>
      <c r="FL3046" s="0"/>
      <c r="FM3046" s="0"/>
      <c r="FN3046" s="0"/>
      <c r="FO3046" s="0"/>
      <c r="FP3046" s="0"/>
      <c r="FQ3046" s="0"/>
      <c r="FR3046" s="0"/>
      <c r="FS3046" s="0"/>
      <c r="FT3046" s="0"/>
      <c r="FU3046" s="0"/>
      <c r="FV3046" s="0"/>
      <c r="FW3046" s="0"/>
      <c r="FX3046" s="0"/>
      <c r="FY3046" s="0"/>
      <c r="FZ3046" s="0"/>
      <c r="GA3046" s="0"/>
      <c r="GB3046" s="0"/>
      <c r="GC3046" s="0"/>
      <c r="GD3046" s="0"/>
      <c r="GE3046" s="0"/>
      <c r="GF3046" s="0"/>
      <c r="GG3046" s="0"/>
      <c r="GH3046" s="0"/>
      <c r="GI3046" s="0"/>
      <c r="GJ3046" s="0"/>
      <c r="GK3046" s="0"/>
      <c r="GL3046" s="0"/>
      <c r="GM3046" s="0"/>
      <c r="GN3046" s="0"/>
      <c r="GO3046" s="0"/>
      <c r="GP3046" s="0"/>
      <c r="GQ3046" s="0"/>
      <c r="GR3046" s="0"/>
      <c r="GS3046" s="0"/>
      <c r="GT3046" s="0"/>
      <c r="GU3046" s="0"/>
      <c r="GV3046" s="0"/>
      <c r="GW3046" s="0"/>
      <c r="GX3046" s="0"/>
      <c r="GY3046" s="0"/>
      <c r="GZ3046" s="0"/>
      <c r="HA3046" s="0"/>
      <c r="HB3046" s="0"/>
      <c r="HC3046" s="0"/>
      <c r="HD3046" s="0"/>
      <c r="HE3046" s="0"/>
      <c r="HF3046" s="0"/>
      <c r="HG3046" s="0"/>
      <c r="HH3046" s="0"/>
      <c r="HI3046" s="0"/>
      <c r="HJ3046" s="0"/>
      <c r="HK3046" s="0"/>
      <c r="HL3046" s="0"/>
      <c r="HM3046" s="0"/>
      <c r="HN3046" s="0"/>
      <c r="HO3046" s="0"/>
      <c r="HP3046" s="0"/>
      <c r="HQ3046" s="0"/>
      <c r="HR3046" s="0"/>
      <c r="HS3046" s="0"/>
      <c r="HT3046" s="0"/>
      <c r="HU3046" s="0"/>
      <c r="HV3046" s="0"/>
      <c r="HW3046" s="0"/>
      <c r="HX3046" s="0"/>
      <c r="HY3046" s="0"/>
      <c r="HZ3046" s="0"/>
      <c r="IA3046" s="0"/>
      <c r="IB3046" s="0"/>
      <c r="IC3046" s="0"/>
      <c r="ID3046" s="0"/>
      <c r="IE3046" s="0"/>
      <c r="IF3046" s="0"/>
      <c r="IG3046" s="0"/>
      <c r="IH3046" s="0"/>
      <c r="II3046" s="0"/>
      <c r="IJ3046" s="0"/>
      <c r="IK3046" s="0"/>
      <c r="IL3046" s="0"/>
      <c r="IM3046" s="0"/>
      <c r="IN3046" s="0"/>
      <c r="IO3046" s="0"/>
      <c r="IP3046" s="0"/>
      <c r="IQ3046" s="0"/>
      <c r="IR3046" s="0"/>
      <c r="IS3046" s="0"/>
      <c r="IT3046" s="0"/>
      <c r="IU3046" s="0"/>
      <c r="IV3046" s="0"/>
      <c r="IW3046" s="0"/>
      <c r="IX3046" s="0"/>
      <c r="IY3046" s="0"/>
      <c r="IZ3046" s="0"/>
      <c r="JA3046" s="0"/>
      <c r="JB3046" s="0"/>
      <c r="JC3046" s="0"/>
      <c r="JD3046" s="0"/>
      <c r="JE3046" s="0"/>
      <c r="JF3046" s="0"/>
      <c r="JG3046" s="0"/>
      <c r="JH3046" s="0"/>
      <c r="JI3046" s="0"/>
      <c r="JJ3046" s="0"/>
      <c r="JK3046" s="0"/>
      <c r="JL3046" s="0"/>
      <c r="JM3046" s="0"/>
      <c r="JN3046" s="0"/>
      <c r="JO3046" s="0"/>
      <c r="JP3046" s="0"/>
      <c r="JQ3046" s="0"/>
      <c r="JR3046" s="0"/>
      <c r="JS3046" s="0"/>
      <c r="JT3046" s="0"/>
      <c r="JU3046" s="0"/>
      <c r="JV3046" s="0"/>
      <c r="JW3046" s="0"/>
      <c r="JX3046" s="0"/>
      <c r="JY3046" s="0"/>
      <c r="JZ3046" s="0"/>
      <c r="KA3046" s="0"/>
      <c r="KB3046" s="0"/>
      <c r="KC3046" s="0"/>
      <c r="KD3046" s="0"/>
      <c r="KE3046" s="0"/>
      <c r="KF3046" s="0"/>
      <c r="KG3046" s="0"/>
      <c r="KH3046" s="0"/>
      <c r="KI3046" s="0"/>
      <c r="KJ3046" s="0"/>
      <c r="KK3046" s="0"/>
      <c r="KL3046" s="0"/>
      <c r="KM3046" s="0"/>
      <c r="KN3046" s="0"/>
      <c r="KO3046" s="0"/>
      <c r="KP3046" s="0"/>
      <c r="KQ3046" s="0"/>
      <c r="KR3046" s="0"/>
      <c r="KS3046" s="0"/>
      <c r="KT3046" s="0"/>
      <c r="KU3046" s="0"/>
      <c r="KV3046" s="0"/>
      <c r="KW3046" s="0"/>
      <c r="KX3046" s="0"/>
      <c r="KY3046" s="0"/>
      <c r="KZ3046" s="0"/>
      <c r="LA3046" s="0"/>
      <c r="LB3046" s="0"/>
      <c r="LC3046" s="0"/>
      <c r="LD3046" s="0"/>
      <c r="LE3046" s="0"/>
      <c r="LF3046" s="0"/>
      <c r="LG3046" s="0"/>
      <c r="LH3046" s="0"/>
      <c r="LI3046" s="0"/>
      <c r="LJ3046" s="0"/>
      <c r="LK3046" s="0"/>
      <c r="LL3046" s="0"/>
      <c r="LM3046" s="0"/>
      <c r="LN3046" s="0"/>
      <c r="LO3046" s="0"/>
      <c r="LP3046" s="0"/>
      <c r="LQ3046" s="0"/>
      <c r="LR3046" s="0"/>
      <c r="LS3046" s="0"/>
      <c r="LT3046" s="0"/>
      <c r="LU3046" s="0"/>
      <c r="LV3046" s="0"/>
      <c r="LW3046" s="0"/>
      <c r="LX3046" s="0"/>
      <c r="LY3046" s="0"/>
      <c r="LZ3046" s="0"/>
      <c r="MA3046" s="0"/>
      <c r="MB3046" s="0"/>
      <c r="MC3046" s="0"/>
      <c r="MD3046" s="0"/>
      <c r="ME3046" s="0"/>
      <c r="MF3046" s="0"/>
      <c r="MG3046" s="0"/>
      <c r="MH3046" s="0"/>
      <c r="MI3046" s="0"/>
      <c r="MJ3046" s="0"/>
      <c r="MK3046" s="0"/>
      <c r="ML3046" s="0"/>
      <c r="MM3046" s="0"/>
      <c r="MN3046" s="0"/>
      <c r="MO3046" s="0"/>
      <c r="MP3046" s="0"/>
      <c r="MQ3046" s="0"/>
      <c r="MR3046" s="0"/>
      <c r="MS3046" s="0"/>
      <c r="MT3046" s="0"/>
      <c r="MU3046" s="0"/>
      <c r="MV3046" s="0"/>
      <c r="MW3046" s="0"/>
      <c r="MX3046" s="0"/>
      <c r="MY3046" s="0"/>
      <c r="MZ3046" s="0"/>
      <c r="NA3046" s="0"/>
      <c r="NB3046" s="0"/>
      <c r="NC3046" s="0"/>
      <c r="ND3046" s="0"/>
      <c r="NE3046" s="0"/>
      <c r="NF3046" s="0"/>
      <c r="NG3046" s="0"/>
      <c r="NH3046" s="0"/>
      <c r="NI3046" s="0"/>
      <c r="NJ3046" s="0"/>
      <c r="NK3046" s="0"/>
      <c r="NL3046" s="0"/>
      <c r="NM3046" s="0"/>
      <c r="NN3046" s="0"/>
      <c r="NO3046" s="0"/>
      <c r="NP3046" s="0"/>
      <c r="NQ3046" s="0"/>
      <c r="NR3046" s="0"/>
      <c r="NS3046" s="0"/>
      <c r="NT3046" s="0"/>
      <c r="NU3046" s="0"/>
      <c r="NV3046" s="0"/>
      <c r="NW3046" s="0"/>
      <c r="NX3046" s="0"/>
      <c r="NY3046" s="0"/>
      <c r="NZ3046" s="0"/>
      <c r="OA3046" s="0"/>
      <c r="OB3046" s="0"/>
      <c r="OC3046" s="0"/>
      <c r="OD3046" s="0"/>
      <c r="OE3046" s="0"/>
      <c r="OF3046" s="0"/>
      <c r="OG3046" s="0"/>
      <c r="OH3046" s="0"/>
      <c r="OI3046" s="0"/>
      <c r="OJ3046" s="0"/>
      <c r="OK3046" s="0"/>
      <c r="OL3046" s="0"/>
      <c r="OM3046" s="0"/>
      <c r="ON3046" s="0"/>
      <c r="OO3046" s="0"/>
      <c r="OP3046" s="0"/>
      <c r="OQ3046" s="0"/>
      <c r="OR3046" s="0"/>
      <c r="OS3046" s="0"/>
      <c r="OT3046" s="0"/>
      <c r="OU3046" s="0"/>
      <c r="OV3046" s="0"/>
      <c r="OW3046" s="0"/>
      <c r="OX3046" s="0"/>
      <c r="OY3046" s="0"/>
      <c r="OZ3046" s="0"/>
      <c r="PA3046" s="0"/>
      <c r="PB3046" s="0"/>
      <c r="PC3046" s="0"/>
      <c r="PD3046" s="0"/>
      <c r="PE3046" s="0"/>
      <c r="PF3046" s="0"/>
      <c r="PG3046" s="0"/>
      <c r="PH3046" s="0"/>
      <c r="PI3046" s="0"/>
      <c r="PJ3046" s="0"/>
      <c r="PK3046" s="0"/>
      <c r="PL3046" s="0"/>
      <c r="PM3046" s="0"/>
      <c r="PN3046" s="0"/>
      <c r="PO3046" s="0"/>
      <c r="PP3046" s="0"/>
      <c r="PQ3046" s="0"/>
      <c r="PR3046" s="0"/>
      <c r="PS3046" s="0"/>
      <c r="PT3046" s="0"/>
      <c r="PU3046" s="0"/>
      <c r="PV3046" s="0"/>
      <c r="PW3046" s="0"/>
      <c r="PX3046" s="0"/>
      <c r="PY3046" s="0"/>
      <c r="PZ3046" s="0"/>
      <c r="QA3046" s="0"/>
      <c r="QB3046" s="0"/>
      <c r="QC3046" s="0"/>
      <c r="QD3046" s="0"/>
      <c r="QE3046" s="0"/>
      <c r="QF3046" s="0"/>
      <c r="QG3046" s="0"/>
      <c r="QH3046" s="0"/>
      <c r="QI3046" s="0"/>
      <c r="QJ3046" s="0"/>
      <c r="QK3046" s="0"/>
      <c r="QL3046" s="0"/>
      <c r="QM3046" s="0"/>
      <c r="QN3046" s="0"/>
      <c r="QO3046" s="0"/>
      <c r="QP3046" s="0"/>
      <c r="QQ3046" s="0"/>
      <c r="QR3046" s="0"/>
      <c r="QS3046" s="0"/>
      <c r="QT3046" s="0"/>
      <c r="QU3046" s="0"/>
      <c r="QV3046" s="0"/>
      <c r="QW3046" s="0"/>
      <c r="QX3046" s="0"/>
      <c r="QY3046" s="0"/>
      <c r="QZ3046" s="0"/>
      <c r="RA3046" s="0"/>
      <c r="RB3046" s="0"/>
      <c r="RC3046" s="0"/>
      <c r="RD3046" s="0"/>
      <c r="RE3046" s="0"/>
      <c r="RF3046" s="0"/>
      <c r="RG3046" s="0"/>
      <c r="RH3046" s="0"/>
      <c r="RI3046" s="0"/>
      <c r="RJ3046" s="0"/>
      <c r="RK3046" s="0"/>
      <c r="RL3046" s="0"/>
      <c r="RM3046" s="0"/>
      <c r="RN3046" s="0"/>
      <c r="RO3046" s="0"/>
      <c r="RP3046" s="0"/>
      <c r="RQ3046" s="0"/>
      <c r="RR3046" s="0"/>
      <c r="RS3046" s="0"/>
      <c r="RT3046" s="0"/>
      <c r="RU3046" s="0"/>
      <c r="RV3046" s="0"/>
      <c r="RW3046" s="0"/>
      <c r="RX3046" s="0"/>
      <c r="RY3046" s="0"/>
      <c r="RZ3046" s="0"/>
      <c r="SA3046" s="0"/>
      <c r="SB3046" s="0"/>
      <c r="SC3046" s="0"/>
      <c r="SD3046" s="0"/>
      <c r="SE3046" s="0"/>
      <c r="SF3046" s="0"/>
      <c r="SG3046" s="0"/>
      <c r="SH3046" s="0"/>
      <c r="SI3046" s="0"/>
      <c r="SJ3046" s="0"/>
      <c r="SK3046" s="0"/>
      <c r="SL3046" s="0"/>
      <c r="SM3046" s="0"/>
      <c r="SN3046" s="0"/>
      <c r="SO3046" s="0"/>
      <c r="SP3046" s="0"/>
      <c r="SQ3046" s="0"/>
      <c r="SR3046" s="0"/>
      <c r="SS3046" s="0"/>
      <c r="ST3046" s="0"/>
      <c r="SU3046" s="0"/>
      <c r="SV3046" s="0"/>
      <c r="SW3046" s="0"/>
      <c r="SX3046" s="0"/>
      <c r="SY3046" s="0"/>
      <c r="SZ3046" s="0"/>
      <c r="TA3046" s="0"/>
      <c r="TB3046" s="0"/>
      <c r="TC3046" s="0"/>
      <c r="TD3046" s="0"/>
      <c r="TE3046" s="0"/>
      <c r="TF3046" s="0"/>
      <c r="TG3046" s="0"/>
      <c r="TH3046" s="0"/>
      <c r="TI3046" s="0"/>
      <c r="TJ3046" s="0"/>
      <c r="TK3046" s="0"/>
      <c r="TL3046" s="0"/>
      <c r="TM3046" s="0"/>
      <c r="TN3046" s="0"/>
      <c r="TO3046" s="0"/>
      <c r="TP3046" s="0"/>
      <c r="TQ3046" s="0"/>
      <c r="TR3046" s="0"/>
      <c r="TS3046" s="0"/>
      <c r="TT3046" s="0"/>
      <c r="TU3046" s="0"/>
      <c r="TV3046" s="0"/>
      <c r="TW3046" s="0"/>
      <c r="TX3046" s="0"/>
      <c r="TY3046" s="0"/>
      <c r="TZ3046" s="0"/>
      <c r="UA3046" s="0"/>
      <c r="UB3046" s="0"/>
      <c r="UC3046" s="0"/>
      <c r="UD3046" s="0"/>
      <c r="UE3046" s="0"/>
      <c r="UF3046" s="0"/>
      <c r="UG3046" s="0"/>
      <c r="UH3046" s="0"/>
      <c r="UI3046" s="0"/>
      <c r="UJ3046" s="0"/>
      <c r="UK3046" s="0"/>
      <c r="UL3046" s="0"/>
      <c r="UM3046" s="0"/>
      <c r="UN3046" s="0"/>
      <c r="UO3046" s="0"/>
      <c r="UP3046" s="0"/>
      <c r="UQ3046" s="0"/>
      <c r="UR3046" s="0"/>
      <c r="US3046" s="0"/>
      <c r="UT3046" s="0"/>
      <c r="UU3046" s="0"/>
      <c r="UV3046" s="0"/>
      <c r="UW3046" s="0"/>
      <c r="UX3046" s="0"/>
      <c r="UY3046" s="0"/>
      <c r="UZ3046" s="0"/>
      <c r="VA3046" s="0"/>
      <c r="VB3046" s="0"/>
      <c r="VC3046" s="0"/>
      <c r="VD3046" s="0"/>
      <c r="VE3046" s="0"/>
      <c r="VF3046" s="0"/>
      <c r="VG3046" s="0"/>
      <c r="VH3046" s="0"/>
      <c r="VI3046" s="0"/>
      <c r="VJ3046" s="0"/>
      <c r="VK3046" s="0"/>
      <c r="VL3046" s="0"/>
      <c r="VM3046" s="0"/>
      <c r="VN3046" s="0"/>
      <c r="VO3046" s="0"/>
      <c r="VP3046" s="0"/>
      <c r="VQ3046" s="0"/>
      <c r="VR3046" s="0"/>
      <c r="VS3046" s="0"/>
      <c r="VT3046" s="0"/>
      <c r="VU3046" s="0"/>
      <c r="VV3046" s="0"/>
      <c r="VW3046" s="0"/>
      <c r="VX3046" s="0"/>
      <c r="VY3046" s="0"/>
      <c r="VZ3046" s="0"/>
      <c r="WA3046" s="0"/>
      <c r="WB3046" s="0"/>
      <c r="WC3046" s="0"/>
      <c r="WD3046" s="0"/>
      <c r="WE3046" s="0"/>
      <c r="WF3046" s="0"/>
      <c r="WG3046" s="0"/>
      <c r="WH3046" s="0"/>
      <c r="WI3046" s="0"/>
      <c r="WJ3046" s="0"/>
      <c r="WK3046" s="0"/>
      <c r="WL3046" s="0"/>
      <c r="WM3046" s="0"/>
      <c r="WN3046" s="0"/>
      <c r="WO3046" s="0"/>
      <c r="WP3046" s="0"/>
      <c r="WQ3046" s="0"/>
      <c r="WR3046" s="0"/>
      <c r="WS3046" s="0"/>
      <c r="WT3046" s="0"/>
      <c r="WU3046" s="0"/>
      <c r="WV3046" s="0"/>
      <c r="WW3046" s="0"/>
      <c r="WX3046" s="0"/>
      <c r="WY3046" s="0"/>
      <c r="WZ3046" s="0"/>
      <c r="XA3046" s="0"/>
      <c r="XB3046" s="0"/>
      <c r="XC3046" s="0"/>
      <c r="XD3046" s="0"/>
      <c r="XE3046" s="0"/>
      <c r="XF3046" s="0"/>
      <c r="XG3046" s="0"/>
      <c r="XH3046" s="0"/>
      <c r="XI3046" s="0"/>
      <c r="XJ3046" s="0"/>
      <c r="XK3046" s="0"/>
      <c r="XL3046" s="0"/>
      <c r="XM3046" s="0"/>
      <c r="XN3046" s="0"/>
      <c r="XO3046" s="0"/>
      <c r="XP3046" s="0"/>
      <c r="XQ3046" s="0"/>
      <c r="XR3046" s="0"/>
      <c r="XS3046" s="0"/>
      <c r="XT3046" s="0"/>
      <c r="XU3046" s="0"/>
      <c r="XV3046" s="0"/>
      <c r="XW3046" s="0"/>
      <c r="XX3046" s="0"/>
      <c r="XY3046" s="0"/>
      <c r="XZ3046" s="0"/>
      <c r="YA3046" s="0"/>
      <c r="YB3046" s="0"/>
      <c r="YC3046" s="0"/>
      <c r="YD3046" s="0"/>
      <c r="YE3046" s="0"/>
      <c r="YF3046" s="0"/>
      <c r="YG3046" s="0"/>
      <c r="YH3046" s="0"/>
      <c r="YI3046" s="0"/>
      <c r="YJ3046" s="0"/>
      <c r="YK3046" s="0"/>
      <c r="YL3046" s="0"/>
      <c r="YM3046" s="0"/>
      <c r="YN3046" s="0"/>
      <c r="YO3046" s="0"/>
      <c r="YP3046" s="0"/>
      <c r="YQ3046" s="0"/>
      <c r="YR3046" s="0"/>
      <c r="YS3046" s="0"/>
      <c r="YT3046" s="0"/>
      <c r="YU3046" s="0"/>
      <c r="YV3046" s="0"/>
      <c r="YW3046" s="0"/>
      <c r="YX3046" s="0"/>
      <c r="YY3046" s="0"/>
      <c r="YZ3046" s="0"/>
      <c r="ZA3046" s="0"/>
      <c r="ZB3046" s="0"/>
      <c r="ZC3046" s="0"/>
      <c r="ZD3046" s="0"/>
      <c r="ZE3046" s="0"/>
      <c r="ZF3046" s="0"/>
      <c r="ZG3046" s="0"/>
      <c r="ZH3046" s="0"/>
      <c r="ZI3046" s="0"/>
      <c r="ZJ3046" s="0"/>
      <c r="ZK3046" s="0"/>
      <c r="ZL3046" s="0"/>
      <c r="ZM3046" s="0"/>
      <c r="ZN3046" s="0"/>
      <c r="ZO3046" s="0"/>
      <c r="ZP3046" s="0"/>
      <c r="ZQ3046" s="0"/>
      <c r="ZR3046" s="0"/>
      <c r="ZS3046" s="0"/>
      <c r="ZT3046" s="0"/>
      <c r="ZU3046" s="0"/>
      <c r="ZV3046" s="0"/>
      <c r="ZW3046" s="0"/>
      <c r="ZX3046" s="0"/>
      <c r="ZY3046" s="0"/>
      <c r="ZZ3046" s="0"/>
      <c r="AAA3046" s="0"/>
      <c r="AAB3046" s="0"/>
      <c r="AAC3046" s="0"/>
      <c r="AAD3046" s="0"/>
      <c r="AAE3046" s="0"/>
      <c r="AAF3046" s="0"/>
      <c r="AAG3046" s="0"/>
      <c r="AAH3046" s="0"/>
      <c r="AAI3046" s="0"/>
      <c r="AAJ3046" s="0"/>
      <c r="AAK3046" s="0"/>
      <c r="AAL3046" s="0"/>
      <c r="AAM3046" s="0"/>
      <c r="AAN3046" s="0"/>
      <c r="AAO3046" s="0"/>
      <c r="AAP3046" s="0"/>
      <c r="AAQ3046" s="0"/>
      <c r="AAR3046" s="0"/>
      <c r="AAS3046" s="0"/>
      <c r="AAT3046" s="0"/>
      <c r="AAU3046" s="0"/>
      <c r="AAV3046" s="0"/>
      <c r="AAW3046" s="0"/>
      <c r="AAX3046" s="0"/>
      <c r="AAY3046" s="0"/>
      <c r="AAZ3046" s="0"/>
      <c r="ABA3046" s="0"/>
      <c r="ABB3046" s="0"/>
      <c r="ABC3046" s="0"/>
      <c r="ABD3046" s="0"/>
      <c r="ABE3046" s="0"/>
      <c r="ABF3046" s="0"/>
      <c r="ABG3046" s="0"/>
      <c r="ABH3046" s="0"/>
      <c r="ABI3046" s="0"/>
      <c r="ABJ3046" s="0"/>
      <c r="ABK3046" s="0"/>
      <c r="ABL3046" s="0"/>
      <c r="ABM3046" s="0"/>
      <c r="ABN3046" s="0"/>
      <c r="ABO3046" s="0"/>
      <c r="ABP3046" s="0"/>
      <c r="ABQ3046" s="0"/>
      <c r="ABR3046" s="0"/>
      <c r="ABS3046" s="0"/>
      <c r="ABT3046" s="0"/>
      <c r="ABU3046" s="0"/>
      <c r="ABV3046" s="0"/>
      <c r="ABW3046" s="0"/>
      <c r="ABX3046" s="0"/>
      <c r="ABY3046" s="0"/>
      <c r="ABZ3046" s="0"/>
      <c r="ACA3046" s="0"/>
      <c r="ACB3046" s="0"/>
      <c r="ACC3046" s="0"/>
      <c r="ACD3046" s="0"/>
      <c r="ACE3046" s="0"/>
      <c r="ACF3046" s="0"/>
      <c r="ACG3046" s="0"/>
      <c r="ACH3046" s="0"/>
      <c r="ACI3046" s="0"/>
      <c r="ACJ3046" s="0"/>
      <c r="ACK3046" s="0"/>
      <c r="ACL3046" s="0"/>
      <c r="ACM3046" s="0"/>
      <c r="ACN3046" s="0"/>
      <c r="ACO3046" s="0"/>
      <c r="ACP3046" s="0"/>
      <c r="ACQ3046" s="0"/>
      <c r="ACR3046" s="0"/>
      <c r="ACS3046" s="0"/>
      <c r="ACT3046" s="0"/>
      <c r="ACU3046" s="0"/>
      <c r="ACV3046" s="0"/>
      <c r="ACW3046" s="0"/>
      <c r="ACX3046" s="0"/>
      <c r="ACY3046" s="0"/>
      <c r="ACZ3046" s="0"/>
      <c r="ADA3046" s="0"/>
      <c r="ADB3046" s="0"/>
      <c r="ADC3046" s="0"/>
      <c r="ADD3046" s="0"/>
      <c r="ADE3046" s="0"/>
      <c r="ADF3046" s="0"/>
      <c r="ADG3046" s="0"/>
      <c r="ADH3046" s="0"/>
      <c r="ADI3046" s="0"/>
      <c r="ADJ3046" s="0"/>
      <c r="ADK3046" s="0"/>
      <c r="ADL3046" s="0"/>
      <c r="ADM3046" s="0"/>
      <c r="ADN3046" s="0"/>
      <c r="ADO3046" s="0"/>
      <c r="ADP3046" s="0"/>
      <c r="ADQ3046" s="0"/>
      <c r="ADR3046" s="0"/>
      <c r="ADS3046" s="0"/>
      <c r="ADT3046" s="0"/>
      <c r="ADU3046" s="0"/>
      <c r="ADV3046" s="0"/>
      <c r="ADW3046" s="0"/>
      <c r="ADX3046" s="0"/>
      <c r="ADY3046" s="0"/>
      <c r="ADZ3046" s="0"/>
      <c r="AEA3046" s="0"/>
      <c r="AEB3046" s="0"/>
      <c r="AEC3046" s="0"/>
      <c r="AED3046" s="0"/>
      <c r="AEE3046" s="0"/>
      <c r="AEF3046" s="0"/>
      <c r="AEG3046" s="0"/>
      <c r="AEH3046" s="0"/>
      <c r="AEI3046" s="0"/>
      <c r="AEJ3046" s="0"/>
      <c r="AEK3046" s="0"/>
      <c r="AEL3046" s="0"/>
      <c r="AEM3046" s="0"/>
      <c r="AEN3046" s="0"/>
      <c r="AEO3046" s="0"/>
      <c r="AEP3046" s="0"/>
      <c r="AEQ3046" s="0"/>
      <c r="AER3046" s="0"/>
      <c r="AES3046" s="0"/>
      <c r="AET3046" s="0"/>
      <c r="AEU3046" s="0"/>
      <c r="AEV3046" s="0"/>
      <c r="AEW3046" s="0"/>
      <c r="AEX3046" s="0"/>
      <c r="AEY3046" s="0"/>
      <c r="AEZ3046" s="0"/>
      <c r="AFA3046" s="0"/>
      <c r="AFB3046" s="0"/>
      <c r="AFC3046" s="0"/>
      <c r="AFD3046" s="0"/>
      <c r="AFE3046" s="0"/>
      <c r="AFF3046" s="0"/>
      <c r="AFG3046" s="0"/>
      <c r="AFH3046" s="0"/>
      <c r="AFI3046" s="0"/>
      <c r="AFJ3046" s="0"/>
      <c r="AFK3046" s="0"/>
      <c r="AFL3046" s="0"/>
      <c r="AFM3046" s="0"/>
      <c r="AFN3046" s="0"/>
      <c r="AFO3046" s="0"/>
      <c r="AFP3046" s="0"/>
      <c r="AFQ3046" s="0"/>
      <c r="AFR3046" s="0"/>
      <c r="AFS3046" s="0"/>
      <c r="AFT3046" s="0"/>
      <c r="AFU3046" s="0"/>
      <c r="AFV3046" s="0"/>
      <c r="AFW3046" s="0"/>
      <c r="AFX3046" s="0"/>
      <c r="AFY3046" s="0"/>
      <c r="AFZ3046" s="0"/>
      <c r="AGA3046" s="0"/>
      <c r="AGB3046" s="0"/>
      <c r="AGC3046" s="0"/>
      <c r="AGD3046" s="0"/>
      <c r="AGE3046" s="0"/>
      <c r="AGF3046" s="0"/>
      <c r="AGG3046" s="0"/>
      <c r="AGH3046" s="0"/>
      <c r="AGI3046" s="0"/>
      <c r="AGJ3046" s="0"/>
      <c r="AGK3046" s="0"/>
      <c r="AGL3046" s="0"/>
      <c r="AGM3046" s="0"/>
      <c r="AGN3046" s="0"/>
      <c r="AGO3046" s="0"/>
      <c r="AGP3046" s="0"/>
      <c r="AGQ3046" s="0"/>
      <c r="AGR3046" s="0"/>
      <c r="AGS3046" s="0"/>
      <c r="AGT3046" s="0"/>
      <c r="AGU3046" s="0"/>
      <c r="AGV3046" s="0"/>
      <c r="AGW3046" s="0"/>
      <c r="AGX3046" s="0"/>
      <c r="AGY3046" s="0"/>
      <c r="AGZ3046" s="0"/>
      <c r="AHA3046" s="0"/>
      <c r="AHB3046" s="0"/>
      <c r="AHC3046" s="0"/>
      <c r="AHD3046" s="0"/>
      <c r="AHE3046" s="0"/>
      <c r="AHF3046" s="0"/>
      <c r="AHG3046" s="0"/>
      <c r="AHH3046" s="0"/>
      <c r="AHI3046" s="0"/>
      <c r="AHJ3046" s="0"/>
      <c r="AHK3046" s="0"/>
      <c r="AHL3046" s="0"/>
      <c r="AHM3046" s="0"/>
      <c r="AHN3046" s="0"/>
      <c r="AHO3046" s="0"/>
      <c r="AHP3046" s="0"/>
      <c r="AHQ3046" s="0"/>
      <c r="AHR3046" s="0"/>
      <c r="AHS3046" s="0"/>
      <c r="AHT3046" s="0"/>
      <c r="AHU3046" s="0"/>
      <c r="AHV3046" s="0"/>
      <c r="AHW3046" s="0"/>
      <c r="AHX3046" s="0"/>
      <c r="AHY3046" s="0"/>
      <c r="AHZ3046" s="0"/>
      <c r="AIA3046" s="0"/>
      <c r="AIB3046" s="0"/>
      <c r="AIC3046" s="0"/>
      <c r="AID3046" s="0"/>
      <c r="AIE3046" s="0"/>
      <c r="AIF3046" s="0"/>
      <c r="AIG3046" s="0"/>
      <c r="AIH3046" s="0"/>
      <c r="AII3046" s="0"/>
      <c r="AIJ3046" s="0"/>
      <c r="AIK3046" s="0"/>
      <c r="AIL3046" s="0"/>
      <c r="AIM3046" s="0"/>
      <c r="AIN3046" s="0"/>
      <c r="AIO3046" s="0"/>
      <c r="AIP3046" s="0"/>
      <c r="AIQ3046" s="0"/>
      <c r="AIR3046" s="0"/>
      <c r="AIS3046" s="0"/>
      <c r="AIT3046" s="0"/>
      <c r="AIU3046" s="0"/>
      <c r="AIV3046" s="0"/>
      <c r="AIW3046" s="0"/>
      <c r="AIX3046" s="0"/>
      <c r="AIY3046" s="0"/>
      <c r="AIZ3046" s="0"/>
      <c r="AJA3046" s="0"/>
      <c r="AJB3046" s="0"/>
      <c r="AJC3046" s="0"/>
      <c r="AJD3046" s="0"/>
      <c r="AJE3046" s="0"/>
      <c r="AJF3046" s="0"/>
      <c r="AJG3046" s="0"/>
      <c r="AJH3046" s="0"/>
      <c r="AJI3046" s="0"/>
      <c r="AJJ3046" s="0"/>
      <c r="AJK3046" s="0"/>
      <c r="AJL3046" s="0"/>
      <c r="AJM3046" s="0"/>
      <c r="AJN3046" s="0"/>
      <c r="AJO3046" s="0"/>
      <c r="AJP3046" s="0"/>
      <c r="AJQ3046" s="0"/>
      <c r="AJR3046" s="0"/>
      <c r="AJS3046" s="0"/>
      <c r="AJT3046" s="0"/>
      <c r="AJU3046" s="0"/>
      <c r="AJV3046" s="0"/>
      <c r="AJW3046" s="0"/>
      <c r="AJX3046" s="0"/>
      <c r="AJY3046" s="0"/>
      <c r="AJZ3046" s="0"/>
      <c r="AKA3046" s="0"/>
      <c r="AKB3046" s="0"/>
      <c r="AKC3046" s="0"/>
      <c r="AKD3046" s="0"/>
      <c r="AKE3046" s="0"/>
      <c r="AKF3046" s="0"/>
      <c r="AKG3046" s="0"/>
      <c r="AKH3046" s="0"/>
      <c r="AKI3046" s="0"/>
      <c r="AKJ3046" s="0"/>
      <c r="AKK3046" s="0"/>
      <c r="AKL3046" s="0"/>
      <c r="AKM3046" s="0"/>
      <c r="AKN3046" s="0"/>
      <c r="AKO3046" s="0"/>
      <c r="AKP3046" s="0"/>
      <c r="AKQ3046" s="0"/>
      <c r="AKR3046" s="0"/>
      <c r="AKS3046" s="0"/>
      <c r="AKT3046" s="0"/>
      <c r="AKU3046" s="0"/>
      <c r="AKV3046" s="0"/>
      <c r="AKW3046" s="0"/>
      <c r="AKX3046" s="0"/>
      <c r="AKY3046" s="0"/>
      <c r="AKZ3046" s="0"/>
      <c r="ALA3046" s="0"/>
      <c r="ALB3046" s="0"/>
      <c r="ALC3046" s="0"/>
      <c r="ALD3046" s="0"/>
      <c r="ALE3046" s="0"/>
      <c r="ALF3046" s="0"/>
      <c r="ALG3046" s="0"/>
      <c r="ALH3046" s="0"/>
      <c r="ALI3046" s="0"/>
      <c r="ALJ3046" s="0"/>
      <c r="ALK3046" s="0"/>
      <c r="ALL3046" s="0"/>
      <c r="ALM3046" s="0"/>
      <c r="ALN3046" s="0"/>
      <c r="ALO3046" s="0"/>
      <c r="ALP3046" s="0"/>
      <c r="ALQ3046" s="0"/>
      <c r="ALR3046" s="0"/>
      <c r="ALS3046" s="0"/>
      <c r="ALT3046" s="0"/>
      <c r="ALU3046" s="0"/>
      <c r="ALV3046" s="0"/>
      <c r="ALW3046" s="0"/>
      <c r="ALX3046" s="0"/>
      <c r="ALY3046" s="0"/>
      <c r="ALZ3046" s="0"/>
      <c r="AMA3046" s="0"/>
      <c r="AMB3046" s="0"/>
      <c r="AMC3046" s="0"/>
      <c r="AMD3046" s="0"/>
      <c r="AME3046" s="0"/>
      <c r="AMF3046" s="0"/>
      <c r="AMG3046" s="0"/>
      <c r="AMH3046" s="0"/>
      <c r="AMI3046" s="0"/>
    </row>
    <row r="3047" customFormat="false" ht="12.75" hidden="false" customHeight="false" outlineLevel="0" collapsed="false">
      <c r="A3047" s="1" t="s">
        <v>3310</v>
      </c>
      <c r="C3047" s="19" t="s">
        <v>3311</v>
      </c>
      <c r="D3047" s="19" t="s">
        <v>16</v>
      </c>
      <c r="E3047" s="20" t="n">
        <v>2.1</v>
      </c>
      <c r="F3047" s="21" t="n">
        <v>0.33</v>
      </c>
      <c r="G3047" s="24" t="s">
        <v>3308</v>
      </c>
      <c r="I3047" s="3"/>
      <c r="K3047" s="90"/>
      <c r="BM3047" s="0"/>
      <c r="BN3047" s="0"/>
      <c r="BO3047" s="0"/>
      <c r="BP3047" s="0"/>
      <c r="BQ3047" s="0"/>
      <c r="BR3047" s="0"/>
      <c r="BS3047" s="0"/>
      <c r="BT3047" s="0"/>
      <c r="BU3047" s="0"/>
      <c r="BV3047" s="0"/>
      <c r="BW3047" s="0"/>
      <c r="BX3047" s="0"/>
      <c r="BY3047" s="0"/>
      <c r="BZ3047" s="0"/>
      <c r="CA3047" s="0"/>
      <c r="CB3047" s="0"/>
      <c r="CC3047" s="0"/>
      <c r="CD3047" s="0"/>
      <c r="CE3047" s="0"/>
      <c r="CF3047" s="0"/>
      <c r="CG3047" s="0"/>
      <c r="CH3047" s="0"/>
      <c r="CI3047" s="0"/>
      <c r="CJ3047" s="0"/>
      <c r="CK3047" s="0"/>
      <c r="CL3047" s="0"/>
      <c r="CM3047" s="0"/>
      <c r="CN3047" s="0"/>
      <c r="CO3047" s="0"/>
      <c r="CP3047" s="0"/>
      <c r="CQ3047" s="0"/>
      <c r="CR3047" s="0"/>
      <c r="CS3047" s="0"/>
      <c r="CT3047" s="0"/>
      <c r="CU3047" s="0"/>
      <c r="CV3047" s="0"/>
      <c r="CW3047" s="0"/>
      <c r="CX3047" s="0"/>
      <c r="CY3047" s="0"/>
      <c r="CZ3047" s="0"/>
      <c r="DA3047" s="0"/>
      <c r="DB3047" s="0"/>
      <c r="DC3047" s="0"/>
      <c r="DD3047" s="0"/>
      <c r="DE3047" s="0"/>
      <c r="DF3047" s="0"/>
      <c r="DG3047" s="0"/>
      <c r="DH3047" s="0"/>
      <c r="DI3047" s="0"/>
      <c r="DJ3047" s="0"/>
      <c r="DK3047" s="0"/>
      <c r="DL3047" s="0"/>
      <c r="DM3047" s="0"/>
      <c r="DN3047" s="0"/>
      <c r="DO3047" s="0"/>
      <c r="DP3047" s="0"/>
      <c r="DQ3047" s="0"/>
      <c r="DR3047" s="0"/>
      <c r="DS3047" s="0"/>
      <c r="DT3047" s="0"/>
      <c r="DU3047" s="0"/>
      <c r="DV3047" s="0"/>
      <c r="DW3047" s="0"/>
      <c r="DX3047" s="0"/>
      <c r="DY3047" s="0"/>
      <c r="DZ3047" s="0"/>
      <c r="EA3047" s="0"/>
      <c r="EB3047" s="0"/>
      <c r="EC3047" s="0"/>
      <c r="ED3047" s="0"/>
      <c r="EE3047" s="0"/>
      <c r="EF3047" s="0"/>
      <c r="EG3047" s="0"/>
      <c r="EH3047" s="0"/>
      <c r="EI3047" s="0"/>
      <c r="EJ3047" s="0"/>
      <c r="EK3047" s="0"/>
      <c r="EL3047" s="0"/>
      <c r="EM3047" s="0"/>
      <c r="EN3047" s="0"/>
      <c r="EO3047" s="0"/>
      <c r="EP3047" s="0"/>
      <c r="EQ3047" s="0"/>
      <c r="ER3047" s="0"/>
      <c r="ES3047" s="0"/>
      <c r="ET3047" s="0"/>
      <c r="EU3047" s="0"/>
      <c r="EV3047" s="0"/>
      <c r="EW3047" s="0"/>
      <c r="EX3047" s="0"/>
      <c r="EY3047" s="0"/>
      <c r="EZ3047" s="0"/>
      <c r="FA3047" s="0"/>
      <c r="FB3047" s="0"/>
      <c r="FC3047" s="0"/>
      <c r="FD3047" s="0"/>
      <c r="FE3047" s="0"/>
      <c r="FF3047" s="0"/>
      <c r="FG3047" s="0"/>
      <c r="FH3047" s="0"/>
      <c r="FI3047" s="0"/>
      <c r="FJ3047" s="0"/>
      <c r="FK3047" s="0"/>
      <c r="FL3047" s="0"/>
      <c r="FM3047" s="0"/>
      <c r="FN3047" s="0"/>
      <c r="FO3047" s="0"/>
      <c r="FP3047" s="0"/>
      <c r="FQ3047" s="0"/>
      <c r="FR3047" s="0"/>
      <c r="FS3047" s="0"/>
      <c r="FT3047" s="0"/>
      <c r="FU3047" s="0"/>
      <c r="FV3047" s="0"/>
      <c r="FW3047" s="0"/>
      <c r="FX3047" s="0"/>
      <c r="FY3047" s="0"/>
      <c r="FZ3047" s="0"/>
      <c r="GA3047" s="0"/>
      <c r="GB3047" s="0"/>
      <c r="GC3047" s="0"/>
      <c r="GD3047" s="0"/>
      <c r="GE3047" s="0"/>
      <c r="GF3047" s="0"/>
      <c r="GG3047" s="0"/>
      <c r="GH3047" s="0"/>
      <c r="GI3047" s="0"/>
      <c r="GJ3047" s="0"/>
      <c r="GK3047" s="0"/>
      <c r="GL3047" s="0"/>
      <c r="GM3047" s="0"/>
      <c r="GN3047" s="0"/>
      <c r="GO3047" s="0"/>
      <c r="GP3047" s="0"/>
      <c r="GQ3047" s="0"/>
      <c r="GR3047" s="0"/>
      <c r="GS3047" s="0"/>
      <c r="GT3047" s="0"/>
      <c r="GU3047" s="0"/>
      <c r="GV3047" s="0"/>
      <c r="GW3047" s="0"/>
      <c r="GX3047" s="0"/>
      <c r="GY3047" s="0"/>
      <c r="GZ3047" s="0"/>
      <c r="HA3047" s="0"/>
      <c r="HB3047" s="0"/>
      <c r="HC3047" s="0"/>
      <c r="HD3047" s="0"/>
      <c r="HE3047" s="0"/>
      <c r="HF3047" s="0"/>
      <c r="HG3047" s="0"/>
      <c r="HH3047" s="0"/>
      <c r="HI3047" s="0"/>
      <c r="HJ3047" s="0"/>
      <c r="HK3047" s="0"/>
      <c r="HL3047" s="0"/>
      <c r="HM3047" s="0"/>
      <c r="HN3047" s="0"/>
      <c r="HO3047" s="0"/>
      <c r="HP3047" s="0"/>
      <c r="HQ3047" s="0"/>
      <c r="HR3047" s="0"/>
      <c r="HS3047" s="0"/>
      <c r="HT3047" s="0"/>
      <c r="HU3047" s="0"/>
      <c r="HV3047" s="0"/>
      <c r="HW3047" s="0"/>
      <c r="HX3047" s="0"/>
      <c r="HY3047" s="0"/>
      <c r="HZ3047" s="0"/>
      <c r="IA3047" s="0"/>
      <c r="IB3047" s="0"/>
      <c r="IC3047" s="0"/>
      <c r="ID3047" s="0"/>
      <c r="IE3047" s="0"/>
      <c r="IF3047" s="0"/>
      <c r="IG3047" s="0"/>
      <c r="IH3047" s="0"/>
      <c r="II3047" s="0"/>
      <c r="IJ3047" s="0"/>
      <c r="IK3047" s="0"/>
      <c r="IL3047" s="0"/>
      <c r="IM3047" s="0"/>
      <c r="IN3047" s="0"/>
      <c r="IO3047" s="0"/>
      <c r="IP3047" s="0"/>
      <c r="IQ3047" s="0"/>
      <c r="IR3047" s="0"/>
      <c r="IS3047" s="0"/>
      <c r="IT3047" s="0"/>
      <c r="IU3047" s="0"/>
      <c r="IV3047" s="0"/>
      <c r="IW3047" s="0"/>
      <c r="IX3047" s="0"/>
      <c r="IY3047" s="0"/>
      <c r="IZ3047" s="0"/>
      <c r="JA3047" s="0"/>
      <c r="JB3047" s="0"/>
      <c r="JC3047" s="0"/>
      <c r="JD3047" s="0"/>
      <c r="JE3047" s="0"/>
      <c r="JF3047" s="0"/>
      <c r="JG3047" s="0"/>
      <c r="JH3047" s="0"/>
      <c r="JI3047" s="0"/>
      <c r="JJ3047" s="0"/>
      <c r="JK3047" s="0"/>
      <c r="JL3047" s="0"/>
      <c r="JM3047" s="0"/>
      <c r="JN3047" s="0"/>
      <c r="JO3047" s="0"/>
      <c r="JP3047" s="0"/>
      <c r="JQ3047" s="0"/>
      <c r="JR3047" s="0"/>
      <c r="JS3047" s="0"/>
      <c r="JT3047" s="0"/>
      <c r="JU3047" s="0"/>
      <c r="JV3047" s="0"/>
      <c r="JW3047" s="0"/>
      <c r="JX3047" s="0"/>
      <c r="JY3047" s="0"/>
      <c r="JZ3047" s="0"/>
      <c r="KA3047" s="0"/>
      <c r="KB3047" s="0"/>
      <c r="KC3047" s="0"/>
      <c r="KD3047" s="0"/>
      <c r="KE3047" s="0"/>
      <c r="KF3047" s="0"/>
      <c r="KG3047" s="0"/>
      <c r="KH3047" s="0"/>
      <c r="KI3047" s="0"/>
      <c r="KJ3047" s="0"/>
      <c r="KK3047" s="0"/>
      <c r="KL3047" s="0"/>
      <c r="KM3047" s="0"/>
      <c r="KN3047" s="0"/>
      <c r="KO3047" s="0"/>
      <c r="KP3047" s="0"/>
      <c r="KQ3047" s="0"/>
      <c r="KR3047" s="0"/>
      <c r="KS3047" s="0"/>
      <c r="KT3047" s="0"/>
      <c r="KU3047" s="0"/>
      <c r="KV3047" s="0"/>
      <c r="KW3047" s="0"/>
      <c r="KX3047" s="0"/>
      <c r="KY3047" s="0"/>
      <c r="KZ3047" s="0"/>
      <c r="LA3047" s="0"/>
      <c r="LB3047" s="0"/>
      <c r="LC3047" s="0"/>
      <c r="LD3047" s="0"/>
      <c r="LE3047" s="0"/>
      <c r="LF3047" s="0"/>
      <c r="LG3047" s="0"/>
      <c r="LH3047" s="0"/>
      <c r="LI3047" s="0"/>
      <c r="LJ3047" s="0"/>
      <c r="LK3047" s="0"/>
      <c r="LL3047" s="0"/>
      <c r="LM3047" s="0"/>
      <c r="LN3047" s="0"/>
      <c r="LO3047" s="0"/>
      <c r="LP3047" s="0"/>
      <c r="LQ3047" s="0"/>
      <c r="LR3047" s="0"/>
      <c r="LS3047" s="0"/>
      <c r="LT3047" s="0"/>
      <c r="LU3047" s="0"/>
      <c r="LV3047" s="0"/>
      <c r="LW3047" s="0"/>
      <c r="LX3047" s="0"/>
      <c r="LY3047" s="0"/>
      <c r="LZ3047" s="0"/>
      <c r="MA3047" s="0"/>
      <c r="MB3047" s="0"/>
      <c r="MC3047" s="0"/>
      <c r="MD3047" s="0"/>
      <c r="ME3047" s="0"/>
      <c r="MF3047" s="0"/>
      <c r="MG3047" s="0"/>
      <c r="MH3047" s="0"/>
      <c r="MI3047" s="0"/>
      <c r="MJ3047" s="0"/>
      <c r="MK3047" s="0"/>
      <c r="ML3047" s="0"/>
      <c r="MM3047" s="0"/>
      <c r="MN3047" s="0"/>
      <c r="MO3047" s="0"/>
      <c r="MP3047" s="0"/>
      <c r="MQ3047" s="0"/>
      <c r="MR3047" s="0"/>
      <c r="MS3047" s="0"/>
      <c r="MT3047" s="0"/>
      <c r="MU3047" s="0"/>
      <c r="MV3047" s="0"/>
      <c r="MW3047" s="0"/>
      <c r="MX3047" s="0"/>
      <c r="MY3047" s="0"/>
      <c r="MZ3047" s="0"/>
      <c r="NA3047" s="0"/>
      <c r="NB3047" s="0"/>
      <c r="NC3047" s="0"/>
      <c r="ND3047" s="0"/>
      <c r="NE3047" s="0"/>
      <c r="NF3047" s="0"/>
      <c r="NG3047" s="0"/>
      <c r="NH3047" s="0"/>
      <c r="NI3047" s="0"/>
      <c r="NJ3047" s="0"/>
      <c r="NK3047" s="0"/>
      <c r="NL3047" s="0"/>
      <c r="NM3047" s="0"/>
      <c r="NN3047" s="0"/>
      <c r="NO3047" s="0"/>
      <c r="NP3047" s="0"/>
      <c r="NQ3047" s="0"/>
      <c r="NR3047" s="0"/>
      <c r="NS3047" s="0"/>
      <c r="NT3047" s="0"/>
      <c r="NU3047" s="0"/>
      <c r="NV3047" s="0"/>
      <c r="NW3047" s="0"/>
      <c r="NX3047" s="0"/>
      <c r="NY3047" s="0"/>
      <c r="NZ3047" s="0"/>
      <c r="OA3047" s="0"/>
      <c r="OB3047" s="0"/>
      <c r="OC3047" s="0"/>
      <c r="OD3047" s="0"/>
      <c r="OE3047" s="0"/>
      <c r="OF3047" s="0"/>
      <c r="OG3047" s="0"/>
      <c r="OH3047" s="0"/>
      <c r="OI3047" s="0"/>
      <c r="OJ3047" s="0"/>
      <c r="OK3047" s="0"/>
      <c r="OL3047" s="0"/>
      <c r="OM3047" s="0"/>
      <c r="ON3047" s="0"/>
      <c r="OO3047" s="0"/>
      <c r="OP3047" s="0"/>
      <c r="OQ3047" s="0"/>
      <c r="OR3047" s="0"/>
      <c r="OS3047" s="0"/>
      <c r="OT3047" s="0"/>
      <c r="OU3047" s="0"/>
      <c r="OV3047" s="0"/>
      <c r="OW3047" s="0"/>
      <c r="OX3047" s="0"/>
      <c r="OY3047" s="0"/>
      <c r="OZ3047" s="0"/>
      <c r="PA3047" s="0"/>
      <c r="PB3047" s="0"/>
      <c r="PC3047" s="0"/>
      <c r="PD3047" s="0"/>
      <c r="PE3047" s="0"/>
      <c r="PF3047" s="0"/>
      <c r="PG3047" s="0"/>
      <c r="PH3047" s="0"/>
      <c r="PI3047" s="0"/>
      <c r="PJ3047" s="0"/>
      <c r="PK3047" s="0"/>
      <c r="PL3047" s="0"/>
      <c r="PM3047" s="0"/>
      <c r="PN3047" s="0"/>
      <c r="PO3047" s="0"/>
      <c r="PP3047" s="0"/>
      <c r="PQ3047" s="0"/>
      <c r="PR3047" s="0"/>
      <c r="PS3047" s="0"/>
      <c r="PT3047" s="0"/>
      <c r="PU3047" s="0"/>
      <c r="PV3047" s="0"/>
      <c r="PW3047" s="0"/>
      <c r="PX3047" s="0"/>
      <c r="PY3047" s="0"/>
      <c r="PZ3047" s="0"/>
      <c r="QA3047" s="0"/>
      <c r="QB3047" s="0"/>
      <c r="QC3047" s="0"/>
      <c r="QD3047" s="0"/>
      <c r="QE3047" s="0"/>
      <c r="QF3047" s="0"/>
      <c r="QG3047" s="0"/>
      <c r="QH3047" s="0"/>
      <c r="QI3047" s="0"/>
      <c r="QJ3047" s="0"/>
      <c r="QK3047" s="0"/>
      <c r="QL3047" s="0"/>
      <c r="QM3047" s="0"/>
      <c r="QN3047" s="0"/>
      <c r="QO3047" s="0"/>
      <c r="QP3047" s="0"/>
      <c r="QQ3047" s="0"/>
      <c r="QR3047" s="0"/>
      <c r="QS3047" s="0"/>
      <c r="QT3047" s="0"/>
      <c r="QU3047" s="0"/>
      <c r="QV3047" s="0"/>
      <c r="QW3047" s="0"/>
      <c r="QX3047" s="0"/>
      <c r="QY3047" s="0"/>
      <c r="QZ3047" s="0"/>
      <c r="RA3047" s="0"/>
      <c r="RB3047" s="0"/>
      <c r="RC3047" s="0"/>
      <c r="RD3047" s="0"/>
      <c r="RE3047" s="0"/>
      <c r="RF3047" s="0"/>
      <c r="RG3047" s="0"/>
      <c r="RH3047" s="0"/>
      <c r="RI3047" s="0"/>
      <c r="RJ3047" s="0"/>
      <c r="RK3047" s="0"/>
      <c r="RL3047" s="0"/>
      <c r="RM3047" s="0"/>
      <c r="RN3047" s="0"/>
      <c r="RO3047" s="0"/>
      <c r="RP3047" s="0"/>
      <c r="RQ3047" s="0"/>
      <c r="RR3047" s="0"/>
      <c r="RS3047" s="0"/>
      <c r="RT3047" s="0"/>
      <c r="RU3047" s="0"/>
      <c r="RV3047" s="0"/>
      <c r="RW3047" s="0"/>
      <c r="RX3047" s="0"/>
      <c r="RY3047" s="0"/>
      <c r="RZ3047" s="0"/>
      <c r="SA3047" s="0"/>
      <c r="SB3047" s="0"/>
      <c r="SC3047" s="0"/>
      <c r="SD3047" s="0"/>
      <c r="SE3047" s="0"/>
      <c r="SF3047" s="0"/>
      <c r="SG3047" s="0"/>
      <c r="SH3047" s="0"/>
      <c r="SI3047" s="0"/>
      <c r="SJ3047" s="0"/>
      <c r="SK3047" s="0"/>
      <c r="SL3047" s="0"/>
      <c r="SM3047" s="0"/>
      <c r="SN3047" s="0"/>
      <c r="SO3047" s="0"/>
      <c r="SP3047" s="0"/>
      <c r="SQ3047" s="0"/>
      <c r="SR3047" s="0"/>
      <c r="SS3047" s="0"/>
      <c r="ST3047" s="0"/>
      <c r="SU3047" s="0"/>
      <c r="SV3047" s="0"/>
      <c r="SW3047" s="0"/>
      <c r="SX3047" s="0"/>
      <c r="SY3047" s="0"/>
      <c r="SZ3047" s="0"/>
      <c r="TA3047" s="0"/>
      <c r="TB3047" s="0"/>
      <c r="TC3047" s="0"/>
      <c r="TD3047" s="0"/>
      <c r="TE3047" s="0"/>
      <c r="TF3047" s="0"/>
      <c r="TG3047" s="0"/>
      <c r="TH3047" s="0"/>
      <c r="TI3047" s="0"/>
      <c r="TJ3047" s="0"/>
      <c r="TK3047" s="0"/>
      <c r="TL3047" s="0"/>
      <c r="TM3047" s="0"/>
      <c r="TN3047" s="0"/>
      <c r="TO3047" s="0"/>
      <c r="TP3047" s="0"/>
      <c r="TQ3047" s="0"/>
      <c r="TR3047" s="0"/>
      <c r="TS3047" s="0"/>
      <c r="TT3047" s="0"/>
      <c r="TU3047" s="0"/>
      <c r="TV3047" s="0"/>
      <c r="TW3047" s="0"/>
      <c r="TX3047" s="0"/>
      <c r="TY3047" s="0"/>
      <c r="TZ3047" s="0"/>
      <c r="UA3047" s="0"/>
      <c r="UB3047" s="0"/>
      <c r="UC3047" s="0"/>
      <c r="UD3047" s="0"/>
      <c r="UE3047" s="0"/>
      <c r="UF3047" s="0"/>
      <c r="UG3047" s="0"/>
      <c r="UH3047" s="0"/>
      <c r="UI3047" s="0"/>
      <c r="UJ3047" s="0"/>
      <c r="UK3047" s="0"/>
      <c r="UL3047" s="0"/>
      <c r="UM3047" s="0"/>
      <c r="UN3047" s="0"/>
      <c r="UO3047" s="0"/>
      <c r="UP3047" s="0"/>
      <c r="UQ3047" s="0"/>
      <c r="UR3047" s="0"/>
      <c r="US3047" s="0"/>
      <c r="UT3047" s="0"/>
      <c r="UU3047" s="0"/>
      <c r="UV3047" s="0"/>
      <c r="UW3047" s="0"/>
      <c r="UX3047" s="0"/>
      <c r="UY3047" s="0"/>
      <c r="UZ3047" s="0"/>
      <c r="VA3047" s="0"/>
      <c r="VB3047" s="0"/>
      <c r="VC3047" s="0"/>
      <c r="VD3047" s="0"/>
      <c r="VE3047" s="0"/>
      <c r="VF3047" s="0"/>
      <c r="VG3047" s="0"/>
      <c r="VH3047" s="0"/>
      <c r="VI3047" s="0"/>
      <c r="VJ3047" s="0"/>
      <c r="VK3047" s="0"/>
      <c r="VL3047" s="0"/>
      <c r="VM3047" s="0"/>
      <c r="VN3047" s="0"/>
      <c r="VO3047" s="0"/>
      <c r="VP3047" s="0"/>
      <c r="VQ3047" s="0"/>
      <c r="VR3047" s="0"/>
      <c r="VS3047" s="0"/>
      <c r="VT3047" s="0"/>
      <c r="VU3047" s="0"/>
      <c r="VV3047" s="0"/>
      <c r="VW3047" s="0"/>
      <c r="VX3047" s="0"/>
      <c r="VY3047" s="0"/>
      <c r="VZ3047" s="0"/>
      <c r="WA3047" s="0"/>
      <c r="WB3047" s="0"/>
      <c r="WC3047" s="0"/>
      <c r="WD3047" s="0"/>
      <c r="WE3047" s="0"/>
      <c r="WF3047" s="0"/>
      <c r="WG3047" s="0"/>
      <c r="WH3047" s="0"/>
      <c r="WI3047" s="0"/>
      <c r="WJ3047" s="0"/>
      <c r="WK3047" s="0"/>
      <c r="WL3047" s="0"/>
      <c r="WM3047" s="0"/>
      <c r="WN3047" s="0"/>
      <c r="WO3047" s="0"/>
      <c r="WP3047" s="0"/>
      <c r="WQ3047" s="0"/>
      <c r="WR3047" s="0"/>
      <c r="WS3047" s="0"/>
      <c r="WT3047" s="0"/>
      <c r="WU3047" s="0"/>
      <c r="WV3047" s="0"/>
      <c r="WW3047" s="0"/>
      <c r="WX3047" s="0"/>
      <c r="WY3047" s="0"/>
      <c r="WZ3047" s="0"/>
      <c r="XA3047" s="0"/>
      <c r="XB3047" s="0"/>
      <c r="XC3047" s="0"/>
      <c r="XD3047" s="0"/>
      <c r="XE3047" s="0"/>
      <c r="XF3047" s="0"/>
      <c r="XG3047" s="0"/>
      <c r="XH3047" s="0"/>
      <c r="XI3047" s="0"/>
      <c r="XJ3047" s="0"/>
      <c r="XK3047" s="0"/>
      <c r="XL3047" s="0"/>
      <c r="XM3047" s="0"/>
      <c r="XN3047" s="0"/>
      <c r="XO3047" s="0"/>
      <c r="XP3047" s="0"/>
      <c r="XQ3047" s="0"/>
      <c r="XR3047" s="0"/>
      <c r="XS3047" s="0"/>
      <c r="XT3047" s="0"/>
      <c r="XU3047" s="0"/>
      <c r="XV3047" s="0"/>
      <c r="XW3047" s="0"/>
      <c r="XX3047" s="0"/>
      <c r="XY3047" s="0"/>
      <c r="XZ3047" s="0"/>
      <c r="YA3047" s="0"/>
      <c r="YB3047" s="0"/>
      <c r="YC3047" s="0"/>
      <c r="YD3047" s="0"/>
      <c r="YE3047" s="0"/>
      <c r="YF3047" s="0"/>
      <c r="YG3047" s="0"/>
      <c r="YH3047" s="0"/>
      <c r="YI3047" s="0"/>
      <c r="YJ3047" s="0"/>
      <c r="YK3047" s="0"/>
      <c r="YL3047" s="0"/>
      <c r="YM3047" s="0"/>
      <c r="YN3047" s="0"/>
      <c r="YO3047" s="0"/>
      <c r="YP3047" s="0"/>
      <c r="YQ3047" s="0"/>
      <c r="YR3047" s="0"/>
      <c r="YS3047" s="0"/>
      <c r="YT3047" s="0"/>
      <c r="YU3047" s="0"/>
      <c r="YV3047" s="0"/>
      <c r="YW3047" s="0"/>
      <c r="YX3047" s="0"/>
      <c r="YY3047" s="0"/>
      <c r="YZ3047" s="0"/>
      <c r="ZA3047" s="0"/>
      <c r="ZB3047" s="0"/>
      <c r="ZC3047" s="0"/>
      <c r="ZD3047" s="0"/>
      <c r="ZE3047" s="0"/>
      <c r="ZF3047" s="0"/>
      <c r="ZG3047" s="0"/>
      <c r="ZH3047" s="0"/>
      <c r="ZI3047" s="0"/>
      <c r="ZJ3047" s="0"/>
      <c r="ZK3047" s="0"/>
      <c r="ZL3047" s="0"/>
      <c r="ZM3047" s="0"/>
      <c r="ZN3047" s="0"/>
      <c r="ZO3047" s="0"/>
      <c r="ZP3047" s="0"/>
      <c r="ZQ3047" s="0"/>
      <c r="ZR3047" s="0"/>
      <c r="ZS3047" s="0"/>
      <c r="ZT3047" s="0"/>
      <c r="ZU3047" s="0"/>
      <c r="ZV3047" s="0"/>
      <c r="ZW3047" s="0"/>
      <c r="ZX3047" s="0"/>
      <c r="ZY3047" s="0"/>
      <c r="ZZ3047" s="0"/>
      <c r="AAA3047" s="0"/>
      <c r="AAB3047" s="0"/>
      <c r="AAC3047" s="0"/>
      <c r="AAD3047" s="0"/>
      <c r="AAE3047" s="0"/>
      <c r="AAF3047" s="0"/>
      <c r="AAG3047" s="0"/>
      <c r="AAH3047" s="0"/>
      <c r="AAI3047" s="0"/>
      <c r="AAJ3047" s="0"/>
      <c r="AAK3047" s="0"/>
      <c r="AAL3047" s="0"/>
      <c r="AAM3047" s="0"/>
      <c r="AAN3047" s="0"/>
      <c r="AAO3047" s="0"/>
      <c r="AAP3047" s="0"/>
      <c r="AAQ3047" s="0"/>
      <c r="AAR3047" s="0"/>
      <c r="AAS3047" s="0"/>
      <c r="AAT3047" s="0"/>
      <c r="AAU3047" s="0"/>
      <c r="AAV3047" s="0"/>
      <c r="AAW3047" s="0"/>
      <c r="AAX3047" s="0"/>
      <c r="AAY3047" s="0"/>
      <c r="AAZ3047" s="0"/>
      <c r="ABA3047" s="0"/>
      <c r="ABB3047" s="0"/>
      <c r="ABC3047" s="0"/>
      <c r="ABD3047" s="0"/>
      <c r="ABE3047" s="0"/>
      <c r="ABF3047" s="0"/>
      <c r="ABG3047" s="0"/>
      <c r="ABH3047" s="0"/>
      <c r="ABI3047" s="0"/>
      <c r="ABJ3047" s="0"/>
      <c r="ABK3047" s="0"/>
      <c r="ABL3047" s="0"/>
      <c r="ABM3047" s="0"/>
      <c r="ABN3047" s="0"/>
      <c r="ABO3047" s="0"/>
      <c r="ABP3047" s="0"/>
      <c r="ABQ3047" s="0"/>
      <c r="ABR3047" s="0"/>
      <c r="ABS3047" s="0"/>
      <c r="ABT3047" s="0"/>
      <c r="ABU3047" s="0"/>
      <c r="ABV3047" s="0"/>
      <c r="ABW3047" s="0"/>
      <c r="ABX3047" s="0"/>
      <c r="ABY3047" s="0"/>
      <c r="ABZ3047" s="0"/>
      <c r="ACA3047" s="0"/>
      <c r="ACB3047" s="0"/>
      <c r="ACC3047" s="0"/>
      <c r="ACD3047" s="0"/>
      <c r="ACE3047" s="0"/>
      <c r="ACF3047" s="0"/>
      <c r="ACG3047" s="0"/>
      <c r="ACH3047" s="0"/>
      <c r="ACI3047" s="0"/>
      <c r="ACJ3047" s="0"/>
      <c r="ACK3047" s="0"/>
      <c r="ACL3047" s="0"/>
      <c r="ACM3047" s="0"/>
      <c r="ACN3047" s="0"/>
      <c r="ACO3047" s="0"/>
      <c r="ACP3047" s="0"/>
      <c r="ACQ3047" s="0"/>
      <c r="ACR3047" s="0"/>
      <c r="ACS3047" s="0"/>
      <c r="ACT3047" s="0"/>
      <c r="ACU3047" s="0"/>
      <c r="ACV3047" s="0"/>
      <c r="ACW3047" s="0"/>
      <c r="ACX3047" s="0"/>
      <c r="ACY3047" s="0"/>
      <c r="ACZ3047" s="0"/>
      <c r="ADA3047" s="0"/>
      <c r="ADB3047" s="0"/>
      <c r="ADC3047" s="0"/>
      <c r="ADD3047" s="0"/>
      <c r="ADE3047" s="0"/>
      <c r="ADF3047" s="0"/>
      <c r="ADG3047" s="0"/>
      <c r="ADH3047" s="0"/>
      <c r="ADI3047" s="0"/>
      <c r="ADJ3047" s="0"/>
      <c r="ADK3047" s="0"/>
      <c r="ADL3047" s="0"/>
      <c r="ADM3047" s="0"/>
      <c r="ADN3047" s="0"/>
      <c r="ADO3047" s="0"/>
      <c r="ADP3047" s="0"/>
      <c r="ADQ3047" s="0"/>
      <c r="ADR3047" s="0"/>
      <c r="ADS3047" s="0"/>
      <c r="ADT3047" s="0"/>
      <c r="ADU3047" s="0"/>
      <c r="ADV3047" s="0"/>
      <c r="ADW3047" s="0"/>
      <c r="ADX3047" s="0"/>
      <c r="ADY3047" s="0"/>
      <c r="ADZ3047" s="0"/>
      <c r="AEA3047" s="0"/>
      <c r="AEB3047" s="0"/>
      <c r="AEC3047" s="0"/>
      <c r="AED3047" s="0"/>
      <c r="AEE3047" s="0"/>
      <c r="AEF3047" s="0"/>
      <c r="AEG3047" s="0"/>
      <c r="AEH3047" s="0"/>
      <c r="AEI3047" s="0"/>
      <c r="AEJ3047" s="0"/>
      <c r="AEK3047" s="0"/>
      <c r="AEL3047" s="0"/>
      <c r="AEM3047" s="0"/>
      <c r="AEN3047" s="0"/>
      <c r="AEO3047" s="0"/>
      <c r="AEP3047" s="0"/>
      <c r="AEQ3047" s="0"/>
      <c r="AER3047" s="0"/>
      <c r="AES3047" s="0"/>
      <c r="AET3047" s="0"/>
      <c r="AEU3047" s="0"/>
      <c r="AEV3047" s="0"/>
      <c r="AEW3047" s="0"/>
      <c r="AEX3047" s="0"/>
      <c r="AEY3047" s="0"/>
      <c r="AEZ3047" s="0"/>
      <c r="AFA3047" s="0"/>
      <c r="AFB3047" s="0"/>
      <c r="AFC3047" s="0"/>
      <c r="AFD3047" s="0"/>
      <c r="AFE3047" s="0"/>
      <c r="AFF3047" s="0"/>
      <c r="AFG3047" s="0"/>
      <c r="AFH3047" s="0"/>
      <c r="AFI3047" s="0"/>
      <c r="AFJ3047" s="0"/>
      <c r="AFK3047" s="0"/>
      <c r="AFL3047" s="0"/>
      <c r="AFM3047" s="0"/>
      <c r="AFN3047" s="0"/>
      <c r="AFO3047" s="0"/>
      <c r="AFP3047" s="0"/>
      <c r="AFQ3047" s="0"/>
      <c r="AFR3047" s="0"/>
      <c r="AFS3047" s="0"/>
      <c r="AFT3047" s="0"/>
      <c r="AFU3047" s="0"/>
      <c r="AFV3047" s="0"/>
      <c r="AFW3047" s="0"/>
      <c r="AFX3047" s="0"/>
      <c r="AFY3047" s="0"/>
      <c r="AFZ3047" s="0"/>
      <c r="AGA3047" s="0"/>
      <c r="AGB3047" s="0"/>
      <c r="AGC3047" s="0"/>
      <c r="AGD3047" s="0"/>
      <c r="AGE3047" s="0"/>
      <c r="AGF3047" s="0"/>
      <c r="AGG3047" s="0"/>
      <c r="AGH3047" s="0"/>
      <c r="AGI3047" s="0"/>
      <c r="AGJ3047" s="0"/>
      <c r="AGK3047" s="0"/>
      <c r="AGL3047" s="0"/>
      <c r="AGM3047" s="0"/>
      <c r="AGN3047" s="0"/>
      <c r="AGO3047" s="0"/>
      <c r="AGP3047" s="0"/>
      <c r="AGQ3047" s="0"/>
      <c r="AGR3047" s="0"/>
      <c r="AGS3047" s="0"/>
      <c r="AGT3047" s="0"/>
      <c r="AGU3047" s="0"/>
      <c r="AGV3047" s="0"/>
      <c r="AGW3047" s="0"/>
      <c r="AGX3047" s="0"/>
      <c r="AGY3047" s="0"/>
      <c r="AGZ3047" s="0"/>
      <c r="AHA3047" s="0"/>
      <c r="AHB3047" s="0"/>
      <c r="AHC3047" s="0"/>
      <c r="AHD3047" s="0"/>
      <c r="AHE3047" s="0"/>
      <c r="AHF3047" s="0"/>
      <c r="AHG3047" s="0"/>
      <c r="AHH3047" s="0"/>
      <c r="AHI3047" s="0"/>
      <c r="AHJ3047" s="0"/>
      <c r="AHK3047" s="0"/>
      <c r="AHL3047" s="0"/>
      <c r="AHM3047" s="0"/>
      <c r="AHN3047" s="0"/>
      <c r="AHO3047" s="0"/>
      <c r="AHP3047" s="0"/>
      <c r="AHQ3047" s="0"/>
      <c r="AHR3047" s="0"/>
      <c r="AHS3047" s="0"/>
      <c r="AHT3047" s="0"/>
      <c r="AHU3047" s="0"/>
      <c r="AHV3047" s="0"/>
      <c r="AHW3047" s="0"/>
      <c r="AHX3047" s="0"/>
      <c r="AHY3047" s="0"/>
      <c r="AHZ3047" s="0"/>
      <c r="AIA3047" s="0"/>
      <c r="AIB3047" s="0"/>
      <c r="AIC3047" s="0"/>
      <c r="AID3047" s="0"/>
      <c r="AIE3047" s="0"/>
      <c r="AIF3047" s="0"/>
      <c r="AIG3047" s="0"/>
      <c r="AIH3047" s="0"/>
      <c r="AII3047" s="0"/>
      <c r="AIJ3047" s="0"/>
      <c r="AIK3047" s="0"/>
      <c r="AIL3047" s="0"/>
      <c r="AIM3047" s="0"/>
      <c r="AIN3047" s="0"/>
      <c r="AIO3047" s="0"/>
      <c r="AIP3047" s="0"/>
      <c r="AIQ3047" s="0"/>
      <c r="AIR3047" s="0"/>
      <c r="AIS3047" s="0"/>
      <c r="AIT3047" s="0"/>
      <c r="AIU3047" s="0"/>
      <c r="AIV3047" s="0"/>
      <c r="AIW3047" s="0"/>
      <c r="AIX3047" s="0"/>
      <c r="AIY3047" s="0"/>
      <c r="AIZ3047" s="0"/>
      <c r="AJA3047" s="0"/>
      <c r="AJB3047" s="0"/>
      <c r="AJC3047" s="0"/>
      <c r="AJD3047" s="0"/>
      <c r="AJE3047" s="0"/>
      <c r="AJF3047" s="0"/>
      <c r="AJG3047" s="0"/>
      <c r="AJH3047" s="0"/>
      <c r="AJI3047" s="0"/>
      <c r="AJJ3047" s="0"/>
      <c r="AJK3047" s="0"/>
      <c r="AJL3047" s="0"/>
      <c r="AJM3047" s="0"/>
      <c r="AJN3047" s="0"/>
      <c r="AJO3047" s="0"/>
      <c r="AJP3047" s="0"/>
      <c r="AJQ3047" s="0"/>
      <c r="AJR3047" s="0"/>
      <c r="AJS3047" s="0"/>
      <c r="AJT3047" s="0"/>
      <c r="AJU3047" s="0"/>
      <c r="AJV3047" s="0"/>
      <c r="AJW3047" s="0"/>
      <c r="AJX3047" s="0"/>
      <c r="AJY3047" s="0"/>
      <c r="AJZ3047" s="0"/>
      <c r="AKA3047" s="0"/>
      <c r="AKB3047" s="0"/>
      <c r="AKC3047" s="0"/>
      <c r="AKD3047" s="0"/>
      <c r="AKE3047" s="0"/>
      <c r="AKF3047" s="0"/>
      <c r="AKG3047" s="0"/>
      <c r="AKH3047" s="0"/>
      <c r="AKI3047" s="0"/>
      <c r="AKJ3047" s="0"/>
      <c r="AKK3047" s="0"/>
      <c r="AKL3047" s="0"/>
      <c r="AKM3047" s="0"/>
      <c r="AKN3047" s="0"/>
      <c r="AKO3047" s="0"/>
      <c r="AKP3047" s="0"/>
      <c r="AKQ3047" s="0"/>
      <c r="AKR3047" s="0"/>
      <c r="AKS3047" s="0"/>
      <c r="AKT3047" s="0"/>
      <c r="AKU3047" s="0"/>
      <c r="AKV3047" s="0"/>
      <c r="AKW3047" s="0"/>
      <c r="AKX3047" s="0"/>
      <c r="AKY3047" s="0"/>
      <c r="AKZ3047" s="0"/>
      <c r="ALA3047" s="0"/>
      <c r="ALB3047" s="0"/>
      <c r="ALC3047" s="0"/>
      <c r="ALD3047" s="0"/>
      <c r="ALE3047" s="0"/>
      <c r="ALF3047" s="0"/>
      <c r="ALG3047" s="0"/>
      <c r="ALH3047" s="0"/>
      <c r="ALI3047" s="0"/>
      <c r="ALJ3047" s="0"/>
      <c r="ALK3047" s="0"/>
      <c r="ALL3047" s="0"/>
      <c r="ALM3047" s="0"/>
      <c r="ALN3047" s="0"/>
      <c r="ALO3047" s="0"/>
      <c r="ALP3047" s="0"/>
      <c r="ALQ3047" s="0"/>
      <c r="ALR3047" s="0"/>
      <c r="ALS3047" s="0"/>
      <c r="ALT3047" s="0"/>
      <c r="ALU3047" s="0"/>
      <c r="ALV3047" s="0"/>
      <c r="ALW3047" s="0"/>
      <c r="ALX3047" s="0"/>
      <c r="ALY3047" s="0"/>
      <c r="ALZ3047" s="0"/>
      <c r="AMA3047" s="0"/>
      <c r="AMB3047" s="0"/>
      <c r="AMC3047" s="0"/>
      <c r="AMD3047" s="0"/>
      <c r="AME3047" s="0"/>
      <c r="AMF3047" s="0"/>
      <c r="AMG3047" s="0"/>
      <c r="AMH3047" s="0"/>
      <c r="AMI3047" s="0"/>
    </row>
    <row r="3048" customFormat="false" ht="12.75" hidden="false" customHeight="false" outlineLevel="0" collapsed="false">
      <c r="A3048" s="1" t="s">
        <v>3306</v>
      </c>
      <c r="C3048" s="19" t="s">
        <v>3312</v>
      </c>
      <c r="D3048" s="19" t="s">
        <v>20</v>
      </c>
      <c r="E3048" s="20" t="n">
        <v>2.1</v>
      </c>
      <c r="F3048" s="21" t="n">
        <v>0.19</v>
      </c>
      <c r="G3048" s="24" t="s">
        <v>3308</v>
      </c>
      <c r="I3048" s="3"/>
      <c r="K3048" s="90"/>
      <c r="BM3048" s="0"/>
      <c r="BN3048" s="0"/>
      <c r="BO3048" s="0"/>
      <c r="BP3048" s="0"/>
      <c r="BQ3048" s="0"/>
      <c r="BR3048" s="0"/>
      <c r="BS3048" s="0"/>
      <c r="BT3048" s="0"/>
      <c r="BU3048" s="0"/>
      <c r="BV3048" s="0"/>
      <c r="BW3048" s="0"/>
      <c r="BX3048" s="0"/>
      <c r="BY3048" s="0"/>
      <c r="BZ3048" s="0"/>
      <c r="CA3048" s="0"/>
      <c r="CB3048" s="0"/>
      <c r="CC3048" s="0"/>
      <c r="CD3048" s="0"/>
      <c r="CE3048" s="0"/>
      <c r="CF3048" s="0"/>
      <c r="CG3048" s="0"/>
      <c r="CH3048" s="0"/>
      <c r="CI3048" s="0"/>
      <c r="CJ3048" s="0"/>
      <c r="CK3048" s="0"/>
      <c r="CL3048" s="0"/>
      <c r="CM3048" s="0"/>
      <c r="CN3048" s="0"/>
      <c r="CO3048" s="0"/>
      <c r="CP3048" s="0"/>
      <c r="CQ3048" s="0"/>
      <c r="CR3048" s="0"/>
      <c r="CS3048" s="0"/>
      <c r="CT3048" s="0"/>
      <c r="CU3048" s="0"/>
      <c r="CV3048" s="0"/>
      <c r="CW3048" s="0"/>
      <c r="CX3048" s="0"/>
      <c r="CY3048" s="0"/>
      <c r="CZ3048" s="0"/>
      <c r="DA3048" s="0"/>
      <c r="DB3048" s="0"/>
      <c r="DC3048" s="0"/>
      <c r="DD3048" s="0"/>
      <c r="DE3048" s="0"/>
      <c r="DF3048" s="0"/>
      <c r="DG3048" s="0"/>
      <c r="DH3048" s="0"/>
      <c r="DI3048" s="0"/>
      <c r="DJ3048" s="0"/>
      <c r="DK3048" s="0"/>
      <c r="DL3048" s="0"/>
      <c r="DM3048" s="0"/>
      <c r="DN3048" s="0"/>
      <c r="DO3048" s="0"/>
      <c r="DP3048" s="0"/>
      <c r="DQ3048" s="0"/>
      <c r="DR3048" s="0"/>
      <c r="DS3048" s="0"/>
      <c r="DT3048" s="0"/>
      <c r="DU3048" s="0"/>
      <c r="DV3048" s="0"/>
      <c r="DW3048" s="0"/>
      <c r="DX3048" s="0"/>
      <c r="DY3048" s="0"/>
      <c r="DZ3048" s="0"/>
      <c r="EA3048" s="0"/>
      <c r="EB3048" s="0"/>
      <c r="EC3048" s="0"/>
      <c r="ED3048" s="0"/>
      <c r="EE3048" s="0"/>
      <c r="EF3048" s="0"/>
      <c r="EG3048" s="0"/>
      <c r="EH3048" s="0"/>
      <c r="EI3048" s="0"/>
      <c r="EJ3048" s="0"/>
      <c r="EK3048" s="0"/>
      <c r="EL3048" s="0"/>
      <c r="EM3048" s="0"/>
      <c r="EN3048" s="0"/>
      <c r="EO3048" s="0"/>
      <c r="EP3048" s="0"/>
      <c r="EQ3048" s="0"/>
      <c r="ER3048" s="0"/>
      <c r="ES3048" s="0"/>
      <c r="ET3048" s="0"/>
      <c r="EU3048" s="0"/>
      <c r="EV3048" s="0"/>
      <c r="EW3048" s="0"/>
      <c r="EX3048" s="0"/>
      <c r="EY3048" s="0"/>
      <c r="EZ3048" s="0"/>
      <c r="FA3048" s="0"/>
      <c r="FB3048" s="0"/>
      <c r="FC3048" s="0"/>
      <c r="FD3048" s="0"/>
      <c r="FE3048" s="0"/>
      <c r="FF3048" s="0"/>
      <c r="FG3048" s="0"/>
      <c r="FH3048" s="0"/>
      <c r="FI3048" s="0"/>
      <c r="FJ3048" s="0"/>
      <c r="FK3048" s="0"/>
      <c r="FL3048" s="0"/>
      <c r="FM3048" s="0"/>
      <c r="FN3048" s="0"/>
      <c r="FO3048" s="0"/>
      <c r="FP3048" s="0"/>
      <c r="FQ3048" s="0"/>
      <c r="FR3048" s="0"/>
      <c r="FS3048" s="0"/>
      <c r="FT3048" s="0"/>
      <c r="FU3048" s="0"/>
      <c r="FV3048" s="0"/>
      <c r="FW3048" s="0"/>
      <c r="FX3048" s="0"/>
      <c r="FY3048" s="0"/>
      <c r="FZ3048" s="0"/>
      <c r="GA3048" s="0"/>
      <c r="GB3048" s="0"/>
      <c r="GC3048" s="0"/>
      <c r="GD3048" s="0"/>
      <c r="GE3048" s="0"/>
      <c r="GF3048" s="0"/>
      <c r="GG3048" s="0"/>
      <c r="GH3048" s="0"/>
      <c r="GI3048" s="0"/>
      <c r="GJ3048" s="0"/>
      <c r="GK3048" s="0"/>
      <c r="GL3048" s="0"/>
      <c r="GM3048" s="0"/>
      <c r="GN3048" s="0"/>
      <c r="GO3048" s="0"/>
      <c r="GP3048" s="0"/>
      <c r="GQ3048" s="0"/>
      <c r="GR3048" s="0"/>
      <c r="GS3048" s="0"/>
      <c r="GT3048" s="0"/>
      <c r="GU3048" s="0"/>
      <c r="GV3048" s="0"/>
      <c r="GW3048" s="0"/>
      <c r="GX3048" s="0"/>
      <c r="GY3048" s="0"/>
      <c r="GZ3048" s="0"/>
      <c r="HA3048" s="0"/>
      <c r="HB3048" s="0"/>
      <c r="HC3048" s="0"/>
      <c r="HD3048" s="0"/>
      <c r="HE3048" s="0"/>
      <c r="HF3048" s="0"/>
      <c r="HG3048" s="0"/>
      <c r="HH3048" s="0"/>
      <c r="HI3048" s="0"/>
      <c r="HJ3048" s="0"/>
      <c r="HK3048" s="0"/>
      <c r="HL3048" s="0"/>
      <c r="HM3048" s="0"/>
      <c r="HN3048" s="0"/>
      <c r="HO3048" s="0"/>
      <c r="HP3048" s="0"/>
      <c r="HQ3048" s="0"/>
      <c r="HR3048" s="0"/>
      <c r="HS3048" s="0"/>
      <c r="HT3048" s="0"/>
      <c r="HU3048" s="0"/>
      <c r="HV3048" s="0"/>
      <c r="HW3048" s="0"/>
      <c r="HX3048" s="0"/>
      <c r="HY3048" s="0"/>
      <c r="HZ3048" s="0"/>
      <c r="IA3048" s="0"/>
      <c r="IB3048" s="0"/>
      <c r="IC3048" s="0"/>
      <c r="ID3048" s="0"/>
      <c r="IE3048" s="0"/>
      <c r="IF3048" s="0"/>
      <c r="IG3048" s="0"/>
      <c r="IH3048" s="0"/>
      <c r="II3048" s="0"/>
      <c r="IJ3048" s="0"/>
      <c r="IK3048" s="0"/>
      <c r="IL3048" s="0"/>
      <c r="IM3048" s="0"/>
      <c r="IN3048" s="0"/>
      <c r="IO3048" s="0"/>
      <c r="IP3048" s="0"/>
      <c r="IQ3048" s="0"/>
      <c r="IR3048" s="0"/>
      <c r="IS3048" s="0"/>
      <c r="IT3048" s="0"/>
      <c r="IU3048" s="0"/>
      <c r="IV3048" s="0"/>
      <c r="IW3048" s="0"/>
      <c r="IX3048" s="0"/>
      <c r="IY3048" s="0"/>
      <c r="IZ3048" s="0"/>
      <c r="JA3048" s="0"/>
      <c r="JB3048" s="0"/>
      <c r="JC3048" s="0"/>
      <c r="JD3048" s="0"/>
      <c r="JE3048" s="0"/>
      <c r="JF3048" s="0"/>
      <c r="JG3048" s="0"/>
      <c r="JH3048" s="0"/>
      <c r="JI3048" s="0"/>
      <c r="JJ3048" s="0"/>
      <c r="JK3048" s="0"/>
      <c r="JL3048" s="0"/>
      <c r="JM3048" s="0"/>
      <c r="JN3048" s="0"/>
      <c r="JO3048" s="0"/>
      <c r="JP3048" s="0"/>
      <c r="JQ3048" s="0"/>
      <c r="JR3048" s="0"/>
      <c r="JS3048" s="0"/>
      <c r="JT3048" s="0"/>
      <c r="JU3048" s="0"/>
      <c r="JV3048" s="0"/>
      <c r="JW3048" s="0"/>
      <c r="JX3048" s="0"/>
      <c r="JY3048" s="0"/>
      <c r="JZ3048" s="0"/>
      <c r="KA3048" s="0"/>
      <c r="KB3048" s="0"/>
      <c r="KC3048" s="0"/>
      <c r="KD3048" s="0"/>
      <c r="KE3048" s="0"/>
      <c r="KF3048" s="0"/>
      <c r="KG3048" s="0"/>
      <c r="KH3048" s="0"/>
      <c r="KI3048" s="0"/>
      <c r="KJ3048" s="0"/>
      <c r="KK3048" s="0"/>
      <c r="KL3048" s="0"/>
      <c r="KM3048" s="0"/>
      <c r="KN3048" s="0"/>
      <c r="KO3048" s="0"/>
      <c r="KP3048" s="0"/>
      <c r="KQ3048" s="0"/>
      <c r="KR3048" s="0"/>
      <c r="KS3048" s="0"/>
      <c r="KT3048" s="0"/>
      <c r="KU3048" s="0"/>
      <c r="KV3048" s="0"/>
      <c r="KW3048" s="0"/>
      <c r="KX3048" s="0"/>
      <c r="KY3048" s="0"/>
      <c r="KZ3048" s="0"/>
      <c r="LA3048" s="0"/>
      <c r="LB3048" s="0"/>
      <c r="LC3048" s="0"/>
      <c r="LD3048" s="0"/>
      <c r="LE3048" s="0"/>
      <c r="LF3048" s="0"/>
      <c r="LG3048" s="0"/>
      <c r="LH3048" s="0"/>
      <c r="LI3048" s="0"/>
      <c r="LJ3048" s="0"/>
      <c r="LK3048" s="0"/>
      <c r="LL3048" s="0"/>
      <c r="LM3048" s="0"/>
      <c r="LN3048" s="0"/>
      <c r="LO3048" s="0"/>
      <c r="LP3048" s="0"/>
      <c r="LQ3048" s="0"/>
      <c r="LR3048" s="0"/>
      <c r="LS3048" s="0"/>
      <c r="LT3048" s="0"/>
      <c r="LU3048" s="0"/>
      <c r="LV3048" s="0"/>
      <c r="LW3048" s="0"/>
      <c r="LX3048" s="0"/>
      <c r="LY3048" s="0"/>
      <c r="LZ3048" s="0"/>
      <c r="MA3048" s="0"/>
      <c r="MB3048" s="0"/>
      <c r="MC3048" s="0"/>
      <c r="MD3048" s="0"/>
      <c r="ME3048" s="0"/>
      <c r="MF3048" s="0"/>
      <c r="MG3048" s="0"/>
      <c r="MH3048" s="0"/>
      <c r="MI3048" s="0"/>
      <c r="MJ3048" s="0"/>
      <c r="MK3048" s="0"/>
      <c r="ML3048" s="0"/>
      <c r="MM3048" s="0"/>
      <c r="MN3048" s="0"/>
      <c r="MO3048" s="0"/>
      <c r="MP3048" s="0"/>
      <c r="MQ3048" s="0"/>
      <c r="MR3048" s="0"/>
      <c r="MS3048" s="0"/>
      <c r="MT3048" s="0"/>
      <c r="MU3048" s="0"/>
      <c r="MV3048" s="0"/>
      <c r="MW3048" s="0"/>
      <c r="MX3048" s="0"/>
      <c r="MY3048" s="0"/>
      <c r="MZ3048" s="0"/>
      <c r="NA3048" s="0"/>
      <c r="NB3048" s="0"/>
      <c r="NC3048" s="0"/>
      <c r="ND3048" s="0"/>
      <c r="NE3048" s="0"/>
      <c r="NF3048" s="0"/>
      <c r="NG3048" s="0"/>
      <c r="NH3048" s="0"/>
      <c r="NI3048" s="0"/>
      <c r="NJ3048" s="0"/>
      <c r="NK3048" s="0"/>
      <c r="NL3048" s="0"/>
      <c r="NM3048" s="0"/>
      <c r="NN3048" s="0"/>
      <c r="NO3048" s="0"/>
      <c r="NP3048" s="0"/>
      <c r="NQ3048" s="0"/>
      <c r="NR3048" s="0"/>
      <c r="NS3048" s="0"/>
      <c r="NT3048" s="0"/>
      <c r="NU3048" s="0"/>
      <c r="NV3048" s="0"/>
      <c r="NW3048" s="0"/>
      <c r="NX3048" s="0"/>
      <c r="NY3048" s="0"/>
      <c r="NZ3048" s="0"/>
      <c r="OA3048" s="0"/>
      <c r="OB3048" s="0"/>
      <c r="OC3048" s="0"/>
      <c r="OD3048" s="0"/>
      <c r="OE3048" s="0"/>
      <c r="OF3048" s="0"/>
      <c r="OG3048" s="0"/>
      <c r="OH3048" s="0"/>
      <c r="OI3048" s="0"/>
      <c r="OJ3048" s="0"/>
      <c r="OK3048" s="0"/>
      <c r="OL3048" s="0"/>
      <c r="OM3048" s="0"/>
      <c r="ON3048" s="0"/>
      <c r="OO3048" s="0"/>
      <c r="OP3048" s="0"/>
      <c r="OQ3048" s="0"/>
      <c r="OR3048" s="0"/>
      <c r="OS3048" s="0"/>
      <c r="OT3048" s="0"/>
      <c r="OU3048" s="0"/>
      <c r="OV3048" s="0"/>
      <c r="OW3048" s="0"/>
      <c r="OX3048" s="0"/>
      <c r="OY3048" s="0"/>
      <c r="OZ3048" s="0"/>
      <c r="PA3048" s="0"/>
      <c r="PB3048" s="0"/>
      <c r="PC3048" s="0"/>
      <c r="PD3048" s="0"/>
      <c r="PE3048" s="0"/>
      <c r="PF3048" s="0"/>
      <c r="PG3048" s="0"/>
      <c r="PH3048" s="0"/>
      <c r="PI3048" s="0"/>
      <c r="PJ3048" s="0"/>
      <c r="PK3048" s="0"/>
      <c r="PL3048" s="0"/>
      <c r="PM3048" s="0"/>
      <c r="PN3048" s="0"/>
      <c r="PO3048" s="0"/>
      <c r="PP3048" s="0"/>
      <c r="PQ3048" s="0"/>
      <c r="PR3048" s="0"/>
      <c r="PS3048" s="0"/>
      <c r="PT3048" s="0"/>
      <c r="PU3048" s="0"/>
      <c r="PV3048" s="0"/>
      <c r="PW3048" s="0"/>
      <c r="PX3048" s="0"/>
      <c r="PY3048" s="0"/>
      <c r="PZ3048" s="0"/>
      <c r="QA3048" s="0"/>
      <c r="QB3048" s="0"/>
      <c r="QC3048" s="0"/>
      <c r="QD3048" s="0"/>
      <c r="QE3048" s="0"/>
      <c r="QF3048" s="0"/>
      <c r="QG3048" s="0"/>
      <c r="QH3048" s="0"/>
      <c r="QI3048" s="0"/>
      <c r="QJ3048" s="0"/>
      <c r="QK3048" s="0"/>
      <c r="QL3048" s="0"/>
      <c r="QM3048" s="0"/>
      <c r="QN3048" s="0"/>
      <c r="QO3048" s="0"/>
      <c r="QP3048" s="0"/>
      <c r="QQ3048" s="0"/>
      <c r="QR3048" s="0"/>
      <c r="QS3048" s="0"/>
      <c r="QT3048" s="0"/>
      <c r="QU3048" s="0"/>
      <c r="QV3048" s="0"/>
      <c r="QW3048" s="0"/>
      <c r="QX3048" s="0"/>
      <c r="QY3048" s="0"/>
      <c r="QZ3048" s="0"/>
      <c r="RA3048" s="0"/>
      <c r="RB3048" s="0"/>
      <c r="RC3048" s="0"/>
      <c r="RD3048" s="0"/>
      <c r="RE3048" s="0"/>
      <c r="RF3048" s="0"/>
      <c r="RG3048" s="0"/>
      <c r="RH3048" s="0"/>
      <c r="RI3048" s="0"/>
      <c r="RJ3048" s="0"/>
      <c r="RK3048" s="0"/>
      <c r="RL3048" s="0"/>
      <c r="RM3048" s="0"/>
      <c r="RN3048" s="0"/>
      <c r="RO3048" s="0"/>
      <c r="RP3048" s="0"/>
      <c r="RQ3048" s="0"/>
      <c r="RR3048" s="0"/>
      <c r="RS3048" s="0"/>
      <c r="RT3048" s="0"/>
      <c r="RU3048" s="0"/>
      <c r="RV3048" s="0"/>
      <c r="RW3048" s="0"/>
      <c r="RX3048" s="0"/>
      <c r="RY3048" s="0"/>
      <c r="RZ3048" s="0"/>
      <c r="SA3048" s="0"/>
      <c r="SB3048" s="0"/>
      <c r="SC3048" s="0"/>
      <c r="SD3048" s="0"/>
      <c r="SE3048" s="0"/>
      <c r="SF3048" s="0"/>
      <c r="SG3048" s="0"/>
      <c r="SH3048" s="0"/>
      <c r="SI3048" s="0"/>
      <c r="SJ3048" s="0"/>
      <c r="SK3048" s="0"/>
      <c r="SL3048" s="0"/>
      <c r="SM3048" s="0"/>
      <c r="SN3048" s="0"/>
      <c r="SO3048" s="0"/>
      <c r="SP3048" s="0"/>
      <c r="SQ3048" s="0"/>
      <c r="SR3048" s="0"/>
      <c r="SS3048" s="0"/>
      <c r="ST3048" s="0"/>
      <c r="SU3048" s="0"/>
      <c r="SV3048" s="0"/>
      <c r="SW3048" s="0"/>
      <c r="SX3048" s="0"/>
      <c r="SY3048" s="0"/>
      <c r="SZ3048" s="0"/>
      <c r="TA3048" s="0"/>
      <c r="TB3048" s="0"/>
      <c r="TC3048" s="0"/>
      <c r="TD3048" s="0"/>
      <c r="TE3048" s="0"/>
      <c r="TF3048" s="0"/>
      <c r="TG3048" s="0"/>
      <c r="TH3048" s="0"/>
      <c r="TI3048" s="0"/>
      <c r="TJ3048" s="0"/>
      <c r="TK3048" s="0"/>
      <c r="TL3048" s="0"/>
      <c r="TM3048" s="0"/>
      <c r="TN3048" s="0"/>
      <c r="TO3048" s="0"/>
      <c r="TP3048" s="0"/>
      <c r="TQ3048" s="0"/>
      <c r="TR3048" s="0"/>
      <c r="TS3048" s="0"/>
      <c r="TT3048" s="0"/>
      <c r="TU3048" s="0"/>
      <c r="TV3048" s="0"/>
      <c r="TW3048" s="0"/>
      <c r="TX3048" s="0"/>
      <c r="TY3048" s="0"/>
      <c r="TZ3048" s="0"/>
      <c r="UA3048" s="0"/>
      <c r="UB3048" s="0"/>
      <c r="UC3048" s="0"/>
      <c r="UD3048" s="0"/>
      <c r="UE3048" s="0"/>
      <c r="UF3048" s="0"/>
      <c r="UG3048" s="0"/>
      <c r="UH3048" s="0"/>
      <c r="UI3048" s="0"/>
      <c r="UJ3048" s="0"/>
      <c r="UK3048" s="0"/>
      <c r="UL3048" s="0"/>
      <c r="UM3048" s="0"/>
      <c r="UN3048" s="0"/>
      <c r="UO3048" s="0"/>
      <c r="UP3048" s="0"/>
      <c r="UQ3048" s="0"/>
      <c r="UR3048" s="0"/>
      <c r="US3048" s="0"/>
      <c r="UT3048" s="0"/>
      <c r="UU3048" s="0"/>
      <c r="UV3048" s="0"/>
      <c r="UW3048" s="0"/>
      <c r="UX3048" s="0"/>
      <c r="UY3048" s="0"/>
      <c r="UZ3048" s="0"/>
      <c r="VA3048" s="0"/>
      <c r="VB3048" s="0"/>
      <c r="VC3048" s="0"/>
      <c r="VD3048" s="0"/>
      <c r="VE3048" s="0"/>
      <c r="VF3048" s="0"/>
      <c r="VG3048" s="0"/>
      <c r="VH3048" s="0"/>
      <c r="VI3048" s="0"/>
      <c r="VJ3048" s="0"/>
      <c r="VK3048" s="0"/>
      <c r="VL3048" s="0"/>
      <c r="VM3048" s="0"/>
      <c r="VN3048" s="0"/>
      <c r="VO3048" s="0"/>
      <c r="VP3048" s="0"/>
      <c r="VQ3048" s="0"/>
      <c r="VR3048" s="0"/>
      <c r="VS3048" s="0"/>
      <c r="VT3048" s="0"/>
      <c r="VU3048" s="0"/>
      <c r="VV3048" s="0"/>
      <c r="VW3048" s="0"/>
      <c r="VX3048" s="0"/>
      <c r="VY3048" s="0"/>
      <c r="VZ3048" s="0"/>
      <c r="WA3048" s="0"/>
      <c r="WB3048" s="0"/>
      <c r="WC3048" s="0"/>
      <c r="WD3048" s="0"/>
      <c r="WE3048" s="0"/>
      <c r="WF3048" s="0"/>
      <c r="WG3048" s="0"/>
      <c r="WH3048" s="0"/>
      <c r="WI3048" s="0"/>
      <c r="WJ3048" s="0"/>
      <c r="WK3048" s="0"/>
      <c r="WL3048" s="0"/>
      <c r="WM3048" s="0"/>
      <c r="WN3048" s="0"/>
      <c r="WO3048" s="0"/>
      <c r="WP3048" s="0"/>
      <c r="WQ3048" s="0"/>
      <c r="WR3048" s="0"/>
      <c r="WS3048" s="0"/>
      <c r="WT3048" s="0"/>
      <c r="WU3048" s="0"/>
      <c r="WV3048" s="0"/>
      <c r="WW3048" s="0"/>
      <c r="WX3048" s="0"/>
      <c r="WY3048" s="0"/>
      <c r="WZ3048" s="0"/>
      <c r="XA3048" s="0"/>
      <c r="XB3048" s="0"/>
      <c r="XC3048" s="0"/>
      <c r="XD3048" s="0"/>
      <c r="XE3048" s="0"/>
      <c r="XF3048" s="0"/>
      <c r="XG3048" s="0"/>
      <c r="XH3048" s="0"/>
      <c r="XI3048" s="0"/>
      <c r="XJ3048" s="0"/>
      <c r="XK3048" s="0"/>
      <c r="XL3048" s="0"/>
      <c r="XM3048" s="0"/>
      <c r="XN3048" s="0"/>
      <c r="XO3048" s="0"/>
      <c r="XP3048" s="0"/>
      <c r="XQ3048" s="0"/>
      <c r="XR3048" s="0"/>
      <c r="XS3048" s="0"/>
      <c r="XT3048" s="0"/>
      <c r="XU3048" s="0"/>
      <c r="XV3048" s="0"/>
      <c r="XW3048" s="0"/>
      <c r="XX3048" s="0"/>
      <c r="XY3048" s="0"/>
      <c r="XZ3048" s="0"/>
      <c r="YA3048" s="0"/>
      <c r="YB3048" s="0"/>
      <c r="YC3048" s="0"/>
      <c r="YD3048" s="0"/>
      <c r="YE3048" s="0"/>
      <c r="YF3048" s="0"/>
      <c r="YG3048" s="0"/>
      <c r="YH3048" s="0"/>
      <c r="YI3048" s="0"/>
      <c r="YJ3048" s="0"/>
      <c r="YK3048" s="0"/>
      <c r="YL3048" s="0"/>
      <c r="YM3048" s="0"/>
      <c r="YN3048" s="0"/>
      <c r="YO3048" s="0"/>
      <c r="YP3048" s="0"/>
      <c r="YQ3048" s="0"/>
      <c r="YR3048" s="0"/>
      <c r="YS3048" s="0"/>
      <c r="YT3048" s="0"/>
      <c r="YU3048" s="0"/>
      <c r="YV3048" s="0"/>
      <c r="YW3048" s="0"/>
      <c r="YX3048" s="0"/>
      <c r="YY3048" s="0"/>
      <c r="YZ3048" s="0"/>
      <c r="ZA3048" s="0"/>
      <c r="ZB3048" s="0"/>
      <c r="ZC3048" s="0"/>
      <c r="ZD3048" s="0"/>
      <c r="ZE3048" s="0"/>
      <c r="ZF3048" s="0"/>
      <c r="ZG3048" s="0"/>
      <c r="ZH3048" s="0"/>
      <c r="ZI3048" s="0"/>
      <c r="ZJ3048" s="0"/>
      <c r="ZK3048" s="0"/>
      <c r="ZL3048" s="0"/>
      <c r="ZM3048" s="0"/>
      <c r="ZN3048" s="0"/>
      <c r="ZO3048" s="0"/>
      <c r="ZP3048" s="0"/>
      <c r="ZQ3048" s="0"/>
      <c r="ZR3048" s="0"/>
      <c r="ZS3048" s="0"/>
      <c r="ZT3048" s="0"/>
      <c r="ZU3048" s="0"/>
      <c r="ZV3048" s="0"/>
      <c r="ZW3048" s="0"/>
      <c r="ZX3048" s="0"/>
      <c r="ZY3048" s="0"/>
      <c r="ZZ3048" s="0"/>
      <c r="AAA3048" s="0"/>
      <c r="AAB3048" s="0"/>
      <c r="AAC3048" s="0"/>
      <c r="AAD3048" s="0"/>
      <c r="AAE3048" s="0"/>
      <c r="AAF3048" s="0"/>
      <c r="AAG3048" s="0"/>
      <c r="AAH3048" s="0"/>
      <c r="AAI3048" s="0"/>
      <c r="AAJ3048" s="0"/>
      <c r="AAK3048" s="0"/>
      <c r="AAL3048" s="0"/>
      <c r="AAM3048" s="0"/>
      <c r="AAN3048" s="0"/>
      <c r="AAO3048" s="0"/>
      <c r="AAP3048" s="0"/>
      <c r="AAQ3048" s="0"/>
      <c r="AAR3048" s="0"/>
      <c r="AAS3048" s="0"/>
      <c r="AAT3048" s="0"/>
      <c r="AAU3048" s="0"/>
      <c r="AAV3048" s="0"/>
      <c r="AAW3048" s="0"/>
      <c r="AAX3048" s="0"/>
      <c r="AAY3048" s="0"/>
      <c r="AAZ3048" s="0"/>
      <c r="ABA3048" s="0"/>
      <c r="ABB3048" s="0"/>
      <c r="ABC3048" s="0"/>
      <c r="ABD3048" s="0"/>
      <c r="ABE3048" s="0"/>
      <c r="ABF3048" s="0"/>
      <c r="ABG3048" s="0"/>
      <c r="ABH3048" s="0"/>
      <c r="ABI3048" s="0"/>
      <c r="ABJ3048" s="0"/>
      <c r="ABK3048" s="0"/>
      <c r="ABL3048" s="0"/>
      <c r="ABM3048" s="0"/>
      <c r="ABN3048" s="0"/>
      <c r="ABO3048" s="0"/>
      <c r="ABP3048" s="0"/>
      <c r="ABQ3048" s="0"/>
      <c r="ABR3048" s="0"/>
      <c r="ABS3048" s="0"/>
      <c r="ABT3048" s="0"/>
      <c r="ABU3048" s="0"/>
      <c r="ABV3048" s="0"/>
      <c r="ABW3048" s="0"/>
      <c r="ABX3048" s="0"/>
      <c r="ABY3048" s="0"/>
      <c r="ABZ3048" s="0"/>
      <c r="ACA3048" s="0"/>
      <c r="ACB3048" s="0"/>
      <c r="ACC3048" s="0"/>
      <c r="ACD3048" s="0"/>
      <c r="ACE3048" s="0"/>
      <c r="ACF3048" s="0"/>
      <c r="ACG3048" s="0"/>
      <c r="ACH3048" s="0"/>
      <c r="ACI3048" s="0"/>
      <c r="ACJ3048" s="0"/>
      <c r="ACK3048" s="0"/>
      <c r="ACL3048" s="0"/>
      <c r="ACM3048" s="0"/>
      <c r="ACN3048" s="0"/>
      <c r="ACO3048" s="0"/>
      <c r="ACP3048" s="0"/>
      <c r="ACQ3048" s="0"/>
      <c r="ACR3048" s="0"/>
      <c r="ACS3048" s="0"/>
      <c r="ACT3048" s="0"/>
      <c r="ACU3048" s="0"/>
      <c r="ACV3048" s="0"/>
      <c r="ACW3048" s="0"/>
      <c r="ACX3048" s="0"/>
      <c r="ACY3048" s="0"/>
      <c r="ACZ3048" s="0"/>
      <c r="ADA3048" s="0"/>
      <c r="ADB3048" s="0"/>
      <c r="ADC3048" s="0"/>
      <c r="ADD3048" s="0"/>
      <c r="ADE3048" s="0"/>
      <c r="ADF3048" s="0"/>
      <c r="ADG3048" s="0"/>
      <c r="ADH3048" s="0"/>
      <c r="ADI3048" s="0"/>
      <c r="ADJ3048" s="0"/>
      <c r="ADK3048" s="0"/>
      <c r="ADL3048" s="0"/>
      <c r="ADM3048" s="0"/>
      <c r="ADN3048" s="0"/>
      <c r="ADO3048" s="0"/>
      <c r="ADP3048" s="0"/>
      <c r="ADQ3048" s="0"/>
      <c r="ADR3048" s="0"/>
      <c r="ADS3048" s="0"/>
      <c r="ADT3048" s="0"/>
      <c r="ADU3048" s="0"/>
      <c r="ADV3048" s="0"/>
      <c r="ADW3048" s="0"/>
      <c r="ADX3048" s="0"/>
      <c r="ADY3048" s="0"/>
      <c r="ADZ3048" s="0"/>
      <c r="AEA3048" s="0"/>
      <c r="AEB3048" s="0"/>
      <c r="AEC3048" s="0"/>
      <c r="AED3048" s="0"/>
      <c r="AEE3048" s="0"/>
      <c r="AEF3048" s="0"/>
      <c r="AEG3048" s="0"/>
      <c r="AEH3048" s="0"/>
      <c r="AEI3048" s="0"/>
      <c r="AEJ3048" s="0"/>
      <c r="AEK3048" s="0"/>
      <c r="AEL3048" s="0"/>
      <c r="AEM3048" s="0"/>
      <c r="AEN3048" s="0"/>
      <c r="AEO3048" s="0"/>
      <c r="AEP3048" s="0"/>
      <c r="AEQ3048" s="0"/>
      <c r="AER3048" s="0"/>
      <c r="AES3048" s="0"/>
      <c r="AET3048" s="0"/>
      <c r="AEU3048" s="0"/>
      <c r="AEV3048" s="0"/>
      <c r="AEW3048" s="0"/>
      <c r="AEX3048" s="0"/>
      <c r="AEY3048" s="0"/>
      <c r="AEZ3048" s="0"/>
      <c r="AFA3048" s="0"/>
      <c r="AFB3048" s="0"/>
      <c r="AFC3048" s="0"/>
      <c r="AFD3048" s="0"/>
      <c r="AFE3048" s="0"/>
      <c r="AFF3048" s="0"/>
      <c r="AFG3048" s="0"/>
      <c r="AFH3048" s="0"/>
      <c r="AFI3048" s="0"/>
      <c r="AFJ3048" s="0"/>
      <c r="AFK3048" s="0"/>
      <c r="AFL3048" s="0"/>
      <c r="AFM3048" s="0"/>
      <c r="AFN3048" s="0"/>
      <c r="AFO3048" s="0"/>
      <c r="AFP3048" s="0"/>
      <c r="AFQ3048" s="0"/>
      <c r="AFR3048" s="0"/>
      <c r="AFS3048" s="0"/>
      <c r="AFT3048" s="0"/>
      <c r="AFU3048" s="0"/>
      <c r="AFV3048" s="0"/>
      <c r="AFW3048" s="0"/>
      <c r="AFX3048" s="0"/>
      <c r="AFY3048" s="0"/>
      <c r="AFZ3048" s="0"/>
      <c r="AGA3048" s="0"/>
      <c r="AGB3048" s="0"/>
      <c r="AGC3048" s="0"/>
      <c r="AGD3048" s="0"/>
      <c r="AGE3048" s="0"/>
      <c r="AGF3048" s="0"/>
      <c r="AGG3048" s="0"/>
      <c r="AGH3048" s="0"/>
      <c r="AGI3048" s="0"/>
      <c r="AGJ3048" s="0"/>
      <c r="AGK3048" s="0"/>
      <c r="AGL3048" s="0"/>
      <c r="AGM3048" s="0"/>
      <c r="AGN3048" s="0"/>
      <c r="AGO3048" s="0"/>
      <c r="AGP3048" s="0"/>
      <c r="AGQ3048" s="0"/>
      <c r="AGR3048" s="0"/>
      <c r="AGS3048" s="0"/>
      <c r="AGT3048" s="0"/>
      <c r="AGU3048" s="0"/>
      <c r="AGV3048" s="0"/>
      <c r="AGW3048" s="0"/>
      <c r="AGX3048" s="0"/>
      <c r="AGY3048" s="0"/>
      <c r="AGZ3048" s="0"/>
      <c r="AHA3048" s="0"/>
      <c r="AHB3048" s="0"/>
      <c r="AHC3048" s="0"/>
      <c r="AHD3048" s="0"/>
      <c r="AHE3048" s="0"/>
      <c r="AHF3048" s="0"/>
      <c r="AHG3048" s="0"/>
      <c r="AHH3048" s="0"/>
      <c r="AHI3048" s="0"/>
      <c r="AHJ3048" s="0"/>
      <c r="AHK3048" s="0"/>
      <c r="AHL3048" s="0"/>
      <c r="AHM3048" s="0"/>
      <c r="AHN3048" s="0"/>
      <c r="AHO3048" s="0"/>
      <c r="AHP3048" s="0"/>
      <c r="AHQ3048" s="0"/>
      <c r="AHR3048" s="0"/>
      <c r="AHS3048" s="0"/>
      <c r="AHT3048" s="0"/>
      <c r="AHU3048" s="0"/>
      <c r="AHV3048" s="0"/>
      <c r="AHW3048" s="0"/>
      <c r="AHX3048" s="0"/>
      <c r="AHY3048" s="0"/>
      <c r="AHZ3048" s="0"/>
      <c r="AIA3048" s="0"/>
      <c r="AIB3048" s="0"/>
      <c r="AIC3048" s="0"/>
      <c r="AID3048" s="0"/>
      <c r="AIE3048" s="0"/>
      <c r="AIF3048" s="0"/>
      <c r="AIG3048" s="0"/>
      <c r="AIH3048" s="0"/>
      <c r="AII3048" s="0"/>
      <c r="AIJ3048" s="0"/>
      <c r="AIK3048" s="0"/>
      <c r="AIL3048" s="0"/>
      <c r="AIM3048" s="0"/>
      <c r="AIN3048" s="0"/>
      <c r="AIO3048" s="0"/>
      <c r="AIP3048" s="0"/>
      <c r="AIQ3048" s="0"/>
      <c r="AIR3048" s="0"/>
      <c r="AIS3048" s="0"/>
      <c r="AIT3048" s="0"/>
      <c r="AIU3048" s="0"/>
      <c r="AIV3048" s="0"/>
      <c r="AIW3048" s="0"/>
      <c r="AIX3048" s="0"/>
      <c r="AIY3048" s="0"/>
      <c r="AIZ3048" s="0"/>
      <c r="AJA3048" s="0"/>
      <c r="AJB3048" s="0"/>
      <c r="AJC3048" s="0"/>
      <c r="AJD3048" s="0"/>
      <c r="AJE3048" s="0"/>
      <c r="AJF3048" s="0"/>
      <c r="AJG3048" s="0"/>
      <c r="AJH3048" s="0"/>
      <c r="AJI3048" s="0"/>
      <c r="AJJ3048" s="0"/>
      <c r="AJK3048" s="0"/>
      <c r="AJL3048" s="0"/>
      <c r="AJM3048" s="0"/>
      <c r="AJN3048" s="0"/>
      <c r="AJO3048" s="0"/>
      <c r="AJP3048" s="0"/>
      <c r="AJQ3048" s="0"/>
      <c r="AJR3048" s="0"/>
      <c r="AJS3048" s="0"/>
      <c r="AJT3048" s="0"/>
      <c r="AJU3048" s="0"/>
      <c r="AJV3048" s="0"/>
      <c r="AJW3048" s="0"/>
      <c r="AJX3048" s="0"/>
      <c r="AJY3048" s="0"/>
      <c r="AJZ3048" s="0"/>
      <c r="AKA3048" s="0"/>
      <c r="AKB3048" s="0"/>
      <c r="AKC3048" s="0"/>
      <c r="AKD3048" s="0"/>
      <c r="AKE3048" s="0"/>
      <c r="AKF3048" s="0"/>
      <c r="AKG3048" s="0"/>
      <c r="AKH3048" s="0"/>
      <c r="AKI3048" s="0"/>
      <c r="AKJ3048" s="0"/>
      <c r="AKK3048" s="0"/>
      <c r="AKL3048" s="0"/>
      <c r="AKM3048" s="0"/>
      <c r="AKN3048" s="0"/>
      <c r="AKO3048" s="0"/>
      <c r="AKP3048" s="0"/>
      <c r="AKQ3048" s="0"/>
      <c r="AKR3048" s="0"/>
      <c r="AKS3048" s="0"/>
      <c r="AKT3048" s="0"/>
      <c r="AKU3048" s="0"/>
      <c r="AKV3048" s="0"/>
      <c r="AKW3048" s="0"/>
      <c r="AKX3048" s="0"/>
      <c r="AKY3048" s="0"/>
      <c r="AKZ3048" s="0"/>
      <c r="ALA3048" s="0"/>
      <c r="ALB3048" s="0"/>
      <c r="ALC3048" s="0"/>
      <c r="ALD3048" s="0"/>
      <c r="ALE3048" s="0"/>
      <c r="ALF3048" s="0"/>
      <c r="ALG3048" s="0"/>
      <c r="ALH3048" s="0"/>
      <c r="ALI3048" s="0"/>
      <c r="ALJ3048" s="0"/>
      <c r="ALK3048" s="0"/>
      <c r="ALL3048" s="0"/>
      <c r="ALM3048" s="0"/>
      <c r="ALN3048" s="0"/>
      <c r="ALO3048" s="0"/>
      <c r="ALP3048" s="0"/>
      <c r="ALQ3048" s="0"/>
      <c r="ALR3048" s="0"/>
      <c r="ALS3048" s="0"/>
      <c r="ALT3048" s="0"/>
      <c r="ALU3048" s="0"/>
      <c r="ALV3048" s="0"/>
      <c r="ALW3048" s="0"/>
      <c r="ALX3048" s="0"/>
      <c r="ALY3048" s="0"/>
      <c r="ALZ3048" s="0"/>
      <c r="AMA3048" s="0"/>
      <c r="AMB3048" s="0"/>
      <c r="AMC3048" s="0"/>
      <c r="AMD3048" s="0"/>
      <c r="AME3048" s="0"/>
      <c r="AMF3048" s="0"/>
      <c r="AMG3048" s="0"/>
      <c r="AMH3048" s="0"/>
      <c r="AMI3048" s="0"/>
    </row>
    <row r="3049" customFormat="false" ht="12.75" hidden="false" customHeight="false" outlineLevel="0" collapsed="false">
      <c r="A3049" s="1" t="s">
        <v>3306</v>
      </c>
      <c r="C3049" s="19" t="s">
        <v>3313</v>
      </c>
      <c r="D3049" s="19" t="s">
        <v>13</v>
      </c>
      <c r="E3049" s="20" t="n">
        <v>2.2</v>
      </c>
      <c r="F3049" s="21" t="n">
        <v>0.36</v>
      </c>
      <c r="G3049" s="24" t="s">
        <v>3308</v>
      </c>
      <c r="I3049" s="3"/>
      <c r="K3049" s="90"/>
      <c r="BM3049" s="0"/>
      <c r="BN3049" s="0"/>
      <c r="BO3049" s="0"/>
      <c r="BP3049" s="0"/>
      <c r="BQ3049" s="0"/>
      <c r="BR3049" s="0"/>
      <c r="BS3049" s="0"/>
      <c r="BT3049" s="0"/>
      <c r="BU3049" s="0"/>
      <c r="BV3049" s="0"/>
      <c r="BW3049" s="0"/>
      <c r="BX3049" s="0"/>
      <c r="BY3049" s="0"/>
      <c r="BZ3049" s="0"/>
      <c r="CA3049" s="0"/>
      <c r="CB3049" s="0"/>
      <c r="CC3049" s="0"/>
      <c r="CD3049" s="0"/>
      <c r="CE3049" s="0"/>
      <c r="CF3049" s="0"/>
      <c r="CG3049" s="0"/>
      <c r="CH3049" s="0"/>
      <c r="CI3049" s="0"/>
      <c r="CJ3049" s="0"/>
      <c r="CK3049" s="0"/>
      <c r="CL3049" s="0"/>
      <c r="CM3049" s="0"/>
      <c r="CN3049" s="0"/>
      <c r="CO3049" s="0"/>
      <c r="CP3049" s="0"/>
      <c r="CQ3049" s="0"/>
      <c r="CR3049" s="0"/>
      <c r="CS3049" s="0"/>
      <c r="CT3049" s="0"/>
      <c r="CU3049" s="0"/>
      <c r="CV3049" s="0"/>
      <c r="CW3049" s="0"/>
      <c r="CX3049" s="0"/>
      <c r="CY3049" s="0"/>
      <c r="CZ3049" s="0"/>
      <c r="DA3049" s="0"/>
      <c r="DB3049" s="0"/>
      <c r="DC3049" s="0"/>
      <c r="DD3049" s="0"/>
      <c r="DE3049" s="0"/>
      <c r="DF3049" s="0"/>
      <c r="DG3049" s="0"/>
      <c r="DH3049" s="0"/>
      <c r="DI3049" s="0"/>
      <c r="DJ3049" s="0"/>
      <c r="DK3049" s="0"/>
      <c r="DL3049" s="0"/>
      <c r="DM3049" s="0"/>
      <c r="DN3049" s="0"/>
      <c r="DO3049" s="0"/>
      <c r="DP3049" s="0"/>
      <c r="DQ3049" s="0"/>
      <c r="DR3049" s="0"/>
      <c r="DS3049" s="0"/>
      <c r="DT3049" s="0"/>
      <c r="DU3049" s="0"/>
      <c r="DV3049" s="0"/>
      <c r="DW3049" s="0"/>
      <c r="DX3049" s="0"/>
      <c r="DY3049" s="0"/>
      <c r="DZ3049" s="0"/>
      <c r="EA3049" s="0"/>
      <c r="EB3049" s="0"/>
      <c r="EC3049" s="0"/>
      <c r="ED3049" s="0"/>
      <c r="EE3049" s="0"/>
      <c r="EF3049" s="0"/>
      <c r="EG3049" s="0"/>
      <c r="EH3049" s="0"/>
      <c r="EI3049" s="0"/>
      <c r="EJ3049" s="0"/>
      <c r="EK3049" s="0"/>
      <c r="EL3049" s="0"/>
      <c r="EM3049" s="0"/>
      <c r="EN3049" s="0"/>
      <c r="EO3049" s="0"/>
      <c r="EP3049" s="0"/>
      <c r="EQ3049" s="0"/>
      <c r="ER3049" s="0"/>
      <c r="ES3049" s="0"/>
      <c r="ET3049" s="0"/>
      <c r="EU3049" s="0"/>
      <c r="EV3049" s="0"/>
      <c r="EW3049" s="0"/>
      <c r="EX3049" s="0"/>
      <c r="EY3049" s="0"/>
      <c r="EZ3049" s="0"/>
      <c r="FA3049" s="0"/>
      <c r="FB3049" s="0"/>
      <c r="FC3049" s="0"/>
      <c r="FD3049" s="0"/>
      <c r="FE3049" s="0"/>
      <c r="FF3049" s="0"/>
      <c r="FG3049" s="0"/>
      <c r="FH3049" s="0"/>
      <c r="FI3049" s="0"/>
      <c r="FJ3049" s="0"/>
      <c r="FK3049" s="0"/>
      <c r="FL3049" s="0"/>
      <c r="FM3049" s="0"/>
      <c r="FN3049" s="0"/>
      <c r="FO3049" s="0"/>
      <c r="FP3049" s="0"/>
      <c r="FQ3049" s="0"/>
      <c r="FR3049" s="0"/>
      <c r="FS3049" s="0"/>
      <c r="FT3049" s="0"/>
      <c r="FU3049" s="0"/>
      <c r="FV3049" s="0"/>
      <c r="FW3049" s="0"/>
      <c r="FX3049" s="0"/>
      <c r="FY3049" s="0"/>
      <c r="FZ3049" s="0"/>
      <c r="GA3049" s="0"/>
      <c r="GB3049" s="0"/>
      <c r="GC3049" s="0"/>
      <c r="GD3049" s="0"/>
      <c r="GE3049" s="0"/>
      <c r="GF3049" s="0"/>
      <c r="GG3049" s="0"/>
      <c r="GH3049" s="0"/>
      <c r="GI3049" s="0"/>
      <c r="GJ3049" s="0"/>
      <c r="GK3049" s="0"/>
      <c r="GL3049" s="0"/>
      <c r="GM3049" s="0"/>
      <c r="GN3049" s="0"/>
      <c r="GO3049" s="0"/>
      <c r="GP3049" s="0"/>
      <c r="GQ3049" s="0"/>
      <c r="GR3049" s="0"/>
      <c r="GS3049" s="0"/>
      <c r="GT3049" s="0"/>
      <c r="GU3049" s="0"/>
      <c r="GV3049" s="0"/>
      <c r="GW3049" s="0"/>
      <c r="GX3049" s="0"/>
      <c r="GY3049" s="0"/>
      <c r="GZ3049" s="0"/>
      <c r="HA3049" s="0"/>
      <c r="HB3049" s="0"/>
      <c r="HC3049" s="0"/>
      <c r="HD3049" s="0"/>
      <c r="HE3049" s="0"/>
      <c r="HF3049" s="0"/>
      <c r="HG3049" s="0"/>
      <c r="HH3049" s="0"/>
      <c r="HI3049" s="0"/>
      <c r="HJ3049" s="0"/>
      <c r="HK3049" s="0"/>
      <c r="HL3049" s="0"/>
      <c r="HM3049" s="0"/>
      <c r="HN3049" s="0"/>
      <c r="HO3049" s="0"/>
      <c r="HP3049" s="0"/>
      <c r="HQ3049" s="0"/>
      <c r="HR3049" s="0"/>
      <c r="HS3049" s="0"/>
      <c r="HT3049" s="0"/>
      <c r="HU3049" s="0"/>
      <c r="HV3049" s="0"/>
      <c r="HW3049" s="0"/>
      <c r="HX3049" s="0"/>
      <c r="HY3049" s="0"/>
      <c r="HZ3049" s="0"/>
      <c r="IA3049" s="0"/>
      <c r="IB3049" s="0"/>
      <c r="IC3049" s="0"/>
      <c r="ID3049" s="0"/>
      <c r="IE3049" s="0"/>
      <c r="IF3049" s="0"/>
      <c r="IG3049" s="0"/>
      <c r="IH3049" s="0"/>
      <c r="II3049" s="0"/>
      <c r="IJ3049" s="0"/>
      <c r="IK3049" s="0"/>
      <c r="IL3049" s="0"/>
      <c r="IM3049" s="0"/>
      <c r="IN3049" s="0"/>
      <c r="IO3049" s="0"/>
      <c r="IP3049" s="0"/>
      <c r="IQ3049" s="0"/>
      <c r="IR3049" s="0"/>
      <c r="IS3049" s="0"/>
      <c r="IT3049" s="0"/>
      <c r="IU3049" s="0"/>
      <c r="IV3049" s="0"/>
      <c r="IW3049" s="0"/>
      <c r="IX3049" s="0"/>
      <c r="IY3049" s="0"/>
      <c r="IZ3049" s="0"/>
      <c r="JA3049" s="0"/>
      <c r="JB3049" s="0"/>
      <c r="JC3049" s="0"/>
      <c r="JD3049" s="0"/>
      <c r="JE3049" s="0"/>
      <c r="JF3049" s="0"/>
      <c r="JG3049" s="0"/>
      <c r="JH3049" s="0"/>
      <c r="JI3049" s="0"/>
      <c r="JJ3049" s="0"/>
      <c r="JK3049" s="0"/>
      <c r="JL3049" s="0"/>
      <c r="JM3049" s="0"/>
      <c r="JN3049" s="0"/>
      <c r="JO3049" s="0"/>
      <c r="JP3049" s="0"/>
      <c r="JQ3049" s="0"/>
      <c r="JR3049" s="0"/>
      <c r="JS3049" s="0"/>
      <c r="JT3049" s="0"/>
      <c r="JU3049" s="0"/>
      <c r="JV3049" s="0"/>
      <c r="JW3049" s="0"/>
      <c r="JX3049" s="0"/>
      <c r="JY3049" s="0"/>
      <c r="JZ3049" s="0"/>
      <c r="KA3049" s="0"/>
      <c r="KB3049" s="0"/>
      <c r="KC3049" s="0"/>
      <c r="KD3049" s="0"/>
      <c r="KE3049" s="0"/>
      <c r="KF3049" s="0"/>
      <c r="KG3049" s="0"/>
      <c r="KH3049" s="0"/>
      <c r="KI3049" s="0"/>
      <c r="KJ3049" s="0"/>
      <c r="KK3049" s="0"/>
      <c r="KL3049" s="0"/>
      <c r="KM3049" s="0"/>
      <c r="KN3049" s="0"/>
      <c r="KO3049" s="0"/>
      <c r="KP3049" s="0"/>
      <c r="KQ3049" s="0"/>
      <c r="KR3049" s="0"/>
      <c r="KS3049" s="0"/>
      <c r="KT3049" s="0"/>
      <c r="KU3049" s="0"/>
      <c r="KV3049" s="0"/>
      <c r="KW3049" s="0"/>
      <c r="KX3049" s="0"/>
      <c r="KY3049" s="0"/>
      <c r="KZ3049" s="0"/>
      <c r="LA3049" s="0"/>
      <c r="LB3049" s="0"/>
      <c r="LC3049" s="0"/>
      <c r="LD3049" s="0"/>
      <c r="LE3049" s="0"/>
      <c r="LF3049" s="0"/>
      <c r="LG3049" s="0"/>
      <c r="LH3049" s="0"/>
      <c r="LI3049" s="0"/>
      <c r="LJ3049" s="0"/>
      <c r="LK3049" s="0"/>
      <c r="LL3049" s="0"/>
      <c r="LM3049" s="0"/>
      <c r="LN3049" s="0"/>
      <c r="LO3049" s="0"/>
      <c r="LP3049" s="0"/>
      <c r="LQ3049" s="0"/>
      <c r="LR3049" s="0"/>
      <c r="LS3049" s="0"/>
      <c r="LT3049" s="0"/>
      <c r="LU3049" s="0"/>
      <c r="LV3049" s="0"/>
      <c r="LW3049" s="0"/>
      <c r="LX3049" s="0"/>
      <c r="LY3049" s="0"/>
      <c r="LZ3049" s="0"/>
      <c r="MA3049" s="0"/>
      <c r="MB3049" s="0"/>
      <c r="MC3049" s="0"/>
      <c r="MD3049" s="0"/>
      <c r="ME3049" s="0"/>
      <c r="MF3049" s="0"/>
      <c r="MG3049" s="0"/>
      <c r="MH3049" s="0"/>
      <c r="MI3049" s="0"/>
      <c r="MJ3049" s="0"/>
      <c r="MK3049" s="0"/>
      <c r="ML3049" s="0"/>
      <c r="MM3049" s="0"/>
      <c r="MN3049" s="0"/>
      <c r="MO3049" s="0"/>
      <c r="MP3049" s="0"/>
      <c r="MQ3049" s="0"/>
      <c r="MR3049" s="0"/>
      <c r="MS3049" s="0"/>
      <c r="MT3049" s="0"/>
      <c r="MU3049" s="0"/>
      <c r="MV3049" s="0"/>
      <c r="MW3049" s="0"/>
      <c r="MX3049" s="0"/>
      <c r="MY3049" s="0"/>
      <c r="MZ3049" s="0"/>
      <c r="NA3049" s="0"/>
      <c r="NB3049" s="0"/>
      <c r="NC3049" s="0"/>
      <c r="ND3049" s="0"/>
      <c r="NE3049" s="0"/>
      <c r="NF3049" s="0"/>
      <c r="NG3049" s="0"/>
      <c r="NH3049" s="0"/>
      <c r="NI3049" s="0"/>
      <c r="NJ3049" s="0"/>
      <c r="NK3049" s="0"/>
      <c r="NL3049" s="0"/>
      <c r="NM3049" s="0"/>
      <c r="NN3049" s="0"/>
      <c r="NO3049" s="0"/>
      <c r="NP3049" s="0"/>
      <c r="NQ3049" s="0"/>
      <c r="NR3049" s="0"/>
      <c r="NS3049" s="0"/>
      <c r="NT3049" s="0"/>
      <c r="NU3049" s="0"/>
      <c r="NV3049" s="0"/>
      <c r="NW3049" s="0"/>
      <c r="NX3049" s="0"/>
      <c r="NY3049" s="0"/>
      <c r="NZ3049" s="0"/>
      <c r="OA3049" s="0"/>
      <c r="OB3049" s="0"/>
      <c r="OC3049" s="0"/>
      <c r="OD3049" s="0"/>
      <c r="OE3049" s="0"/>
      <c r="OF3049" s="0"/>
      <c r="OG3049" s="0"/>
      <c r="OH3049" s="0"/>
      <c r="OI3049" s="0"/>
      <c r="OJ3049" s="0"/>
      <c r="OK3049" s="0"/>
      <c r="OL3049" s="0"/>
      <c r="OM3049" s="0"/>
      <c r="ON3049" s="0"/>
      <c r="OO3049" s="0"/>
      <c r="OP3049" s="0"/>
      <c r="OQ3049" s="0"/>
      <c r="OR3049" s="0"/>
      <c r="OS3049" s="0"/>
      <c r="OT3049" s="0"/>
      <c r="OU3049" s="0"/>
      <c r="OV3049" s="0"/>
      <c r="OW3049" s="0"/>
      <c r="OX3049" s="0"/>
      <c r="OY3049" s="0"/>
      <c r="OZ3049" s="0"/>
      <c r="PA3049" s="0"/>
      <c r="PB3049" s="0"/>
      <c r="PC3049" s="0"/>
      <c r="PD3049" s="0"/>
      <c r="PE3049" s="0"/>
      <c r="PF3049" s="0"/>
      <c r="PG3049" s="0"/>
      <c r="PH3049" s="0"/>
      <c r="PI3049" s="0"/>
      <c r="PJ3049" s="0"/>
      <c r="PK3049" s="0"/>
      <c r="PL3049" s="0"/>
      <c r="PM3049" s="0"/>
      <c r="PN3049" s="0"/>
      <c r="PO3049" s="0"/>
      <c r="PP3049" s="0"/>
      <c r="PQ3049" s="0"/>
      <c r="PR3049" s="0"/>
      <c r="PS3049" s="0"/>
      <c r="PT3049" s="0"/>
      <c r="PU3049" s="0"/>
      <c r="PV3049" s="0"/>
      <c r="PW3049" s="0"/>
      <c r="PX3049" s="0"/>
      <c r="PY3049" s="0"/>
      <c r="PZ3049" s="0"/>
      <c r="QA3049" s="0"/>
      <c r="QB3049" s="0"/>
      <c r="QC3049" s="0"/>
      <c r="QD3049" s="0"/>
      <c r="QE3049" s="0"/>
      <c r="QF3049" s="0"/>
      <c r="QG3049" s="0"/>
      <c r="QH3049" s="0"/>
      <c r="QI3049" s="0"/>
      <c r="QJ3049" s="0"/>
      <c r="QK3049" s="0"/>
      <c r="QL3049" s="0"/>
      <c r="QM3049" s="0"/>
      <c r="QN3049" s="0"/>
      <c r="QO3049" s="0"/>
      <c r="QP3049" s="0"/>
      <c r="QQ3049" s="0"/>
      <c r="QR3049" s="0"/>
      <c r="QS3049" s="0"/>
      <c r="QT3049" s="0"/>
      <c r="QU3049" s="0"/>
      <c r="QV3049" s="0"/>
      <c r="QW3049" s="0"/>
      <c r="QX3049" s="0"/>
      <c r="QY3049" s="0"/>
      <c r="QZ3049" s="0"/>
      <c r="RA3049" s="0"/>
      <c r="RB3049" s="0"/>
      <c r="RC3049" s="0"/>
      <c r="RD3049" s="0"/>
      <c r="RE3049" s="0"/>
      <c r="RF3049" s="0"/>
      <c r="RG3049" s="0"/>
      <c r="RH3049" s="0"/>
      <c r="RI3049" s="0"/>
      <c r="RJ3049" s="0"/>
      <c r="RK3049" s="0"/>
      <c r="RL3049" s="0"/>
      <c r="RM3049" s="0"/>
      <c r="RN3049" s="0"/>
      <c r="RO3049" s="0"/>
      <c r="RP3049" s="0"/>
      <c r="RQ3049" s="0"/>
      <c r="RR3049" s="0"/>
      <c r="RS3049" s="0"/>
      <c r="RT3049" s="0"/>
      <c r="RU3049" s="0"/>
      <c r="RV3049" s="0"/>
      <c r="RW3049" s="0"/>
      <c r="RX3049" s="0"/>
      <c r="RY3049" s="0"/>
      <c r="RZ3049" s="0"/>
      <c r="SA3049" s="0"/>
      <c r="SB3049" s="0"/>
      <c r="SC3049" s="0"/>
      <c r="SD3049" s="0"/>
      <c r="SE3049" s="0"/>
      <c r="SF3049" s="0"/>
      <c r="SG3049" s="0"/>
      <c r="SH3049" s="0"/>
      <c r="SI3049" s="0"/>
      <c r="SJ3049" s="0"/>
      <c r="SK3049" s="0"/>
      <c r="SL3049" s="0"/>
      <c r="SM3049" s="0"/>
      <c r="SN3049" s="0"/>
      <c r="SO3049" s="0"/>
      <c r="SP3049" s="0"/>
      <c r="SQ3049" s="0"/>
      <c r="SR3049" s="0"/>
      <c r="SS3049" s="0"/>
      <c r="ST3049" s="0"/>
      <c r="SU3049" s="0"/>
      <c r="SV3049" s="0"/>
      <c r="SW3049" s="0"/>
      <c r="SX3049" s="0"/>
      <c r="SY3049" s="0"/>
      <c r="SZ3049" s="0"/>
      <c r="TA3049" s="0"/>
      <c r="TB3049" s="0"/>
      <c r="TC3049" s="0"/>
      <c r="TD3049" s="0"/>
      <c r="TE3049" s="0"/>
      <c r="TF3049" s="0"/>
      <c r="TG3049" s="0"/>
      <c r="TH3049" s="0"/>
      <c r="TI3049" s="0"/>
      <c r="TJ3049" s="0"/>
      <c r="TK3049" s="0"/>
      <c r="TL3049" s="0"/>
      <c r="TM3049" s="0"/>
      <c r="TN3049" s="0"/>
      <c r="TO3049" s="0"/>
      <c r="TP3049" s="0"/>
      <c r="TQ3049" s="0"/>
      <c r="TR3049" s="0"/>
      <c r="TS3049" s="0"/>
      <c r="TT3049" s="0"/>
      <c r="TU3049" s="0"/>
      <c r="TV3049" s="0"/>
      <c r="TW3049" s="0"/>
      <c r="TX3049" s="0"/>
      <c r="TY3049" s="0"/>
      <c r="TZ3049" s="0"/>
      <c r="UA3049" s="0"/>
      <c r="UB3049" s="0"/>
      <c r="UC3049" s="0"/>
      <c r="UD3049" s="0"/>
      <c r="UE3049" s="0"/>
      <c r="UF3049" s="0"/>
      <c r="UG3049" s="0"/>
      <c r="UH3049" s="0"/>
      <c r="UI3049" s="0"/>
      <c r="UJ3049" s="0"/>
      <c r="UK3049" s="0"/>
      <c r="UL3049" s="0"/>
      <c r="UM3049" s="0"/>
      <c r="UN3049" s="0"/>
      <c r="UO3049" s="0"/>
      <c r="UP3049" s="0"/>
      <c r="UQ3049" s="0"/>
      <c r="UR3049" s="0"/>
      <c r="US3049" s="0"/>
      <c r="UT3049" s="0"/>
      <c r="UU3049" s="0"/>
      <c r="UV3049" s="0"/>
      <c r="UW3049" s="0"/>
      <c r="UX3049" s="0"/>
      <c r="UY3049" s="0"/>
      <c r="UZ3049" s="0"/>
      <c r="VA3049" s="0"/>
      <c r="VB3049" s="0"/>
      <c r="VC3049" s="0"/>
      <c r="VD3049" s="0"/>
      <c r="VE3049" s="0"/>
      <c r="VF3049" s="0"/>
      <c r="VG3049" s="0"/>
      <c r="VH3049" s="0"/>
      <c r="VI3049" s="0"/>
      <c r="VJ3049" s="0"/>
      <c r="VK3049" s="0"/>
      <c r="VL3049" s="0"/>
      <c r="VM3049" s="0"/>
      <c r="VN3049" s="0"/>
      <c r="VO3049" s="0"/>
      <c r="VP3049" s="0"/>
      <c r="VQ3049" s="0"/>
      <c r="VR3049" s="0"/>
      <c r="VS3049" s="0"/>
      <c r="VT3049" s="0"/>
      <c r="VU3049" s="0"/>
      <c r="VV3049" s="0"/>
      <c r="VW3049" s="0"/>
      <c r="VX3049" s="0"/>
      <c r="VY3049" s="0"/>
      <c r="VZ3049" s="0"/>
      <c r="WA3049" s="0"/>
      <c r="WB3049" s="0"/>
      <c r="WC3049" s="0"/>
      <c r="WD3049" s="0"/>
      <c r="WE3049" s="0"/>
      <c r="WF3049" s="0"/>
      <c r="WG3049" s="0"/>
      <c r="WH3049" s="0"/>
      <c r="WI3049" s="0"/>
      <c r="WJ3049" s="0"/>
      <c r="WK3049" s="0"/>
      <c r="WL3049" s="0"/>
      <c r="WM3049" s="0"/>
      <c r="WN3049" s="0"/>
      <c r="WO3049" s="0"/>
      <c r="WP3049" s="0"/>
      <c r="WQ3049" s="0"/>
      <c r="WR3049" s="0"/>
      <c r="WS3049" s="0"/>
      <c r="WT3049" s="0"/>
      <c r="WU3049" s="0"/>
      <c r="WV3049" s="0"/>
      <c r="WW3049" s="0"/>
      <c r="WX3049" s="0"/>
      <c r="WY3049" s="0"/>
      <c r="WZ3049" s="0"/>
      <c r="XA3049" s="0"/>
      <c r="XB3049" s="0"/>
      <c r="XC3049" s="0"/>
      <c r="XD3049" s="0"/>
      <c r="XE3049" s="0"/>
      <c r="XF3049" s="0"/>
      <c r="XG3049" s="0"/>
      <c r="XH3049" s="0"/>
      <c r="XI3049" s="0"/>
      <c r="XJ3049" s="0"/>
      <c r="XK3049" s="0"/>
      <c r="XL3049" s="0"/>
      <c r="XM3049" s="0"/>
      <c r="XN3049" s="0"/>
      <c r="XO3049" s="0"/>
      <c r="XP3049" s="0"/>
      <c r="XQ3049" s="0"/>
      <c r="XR3049" s="0"/>
      <c r="XS3049" s="0"/>
      <c r="XT3049" s="0"/>
      <c r="XU3049" s="0"/>
      <c r="XV3049" s="0"/>
      <c r="XW3049" s="0"/>
      <c r="XX3049" s="0"/>
      <c r="XY3049" s="0"/>
      <c r="XZ3049" s="0"/>
      <c r="YA3049" s="0"/>
      <c r="YB3049" s="0"/>
      <c r="YC3049" s="0"/>
      <c r="YD3049" s="0"/>
      <c r="YE3049" s="0"/>
      <c r="YF3049" s="0"/>
      <c r="YG3049" s="0"/>
      <c r="YH3049" s="0"/>
      <c r="YI3049" s="0"/>
      <c r="YJ3049" s="0"/>
      <c r="YK3049" s="0"/>
      <c r="YL3049" s="0"/>
      <c r="YM3049" s="0"/>
      <c r="YN3049" s="0"/>
      <c r="YO3049" s="0"/>
      <c r="YP3049" s="0"/>
      <c r="YQ3049" s="0"/>
      <c r="YR3049" s="0"/>
      <c r="YS3049" s="0"/>
      <c r="YT3049" s="0"/>
      <c r="YU3049" s="0"/>
      <c r="YV3049" s="0"/>
      <c r="YW3049" s="0"/>
      <c r="YX3049" s="0"/>
      <c r="YY3049" s="0"/>
      <c r="YZ3049" s="0"/>
      <c r="ZA3049" s="0"/>
      <c r="ZB3049" s="0"/>
      <c r="ZC3049" s="0"/>
      <c r="ZD3049" s="0"/>
      <c r="ZE3049" s="0"/>
      <c r="ZF3049" s="0"/>
      <c r="ZG3049" s="0"/>
      <c r="ZH3049" s="0"/>
      <c r="ZI3049" s="0"/>
      <c r="ZJ3049" s="0"/>
      <c r="ZK3049" s="0"/>
      <c r="ZL3049" s="0"/>
      <c r="ZM3049" s="0"/>
      <c r="ZN3049" s="0"/>
      <c r="ZO3049" s="0"/>
      <c r="ZP3049" s="0"/>
      <c r="ZQ3049" s="0"/>
      <c r="ZR3049" s="0"/>
      <c r="ZS3049" s="0"/>
      <c r="ZT3049" s="0"/>
      <c r="ZU3049" s="0"/>
      <c r="ZV3049" s="0"/>
      <c r="ZW3049" s="0"/>
      <c r="ZX3049" s="0"/>
      <c r="ZY3049" s="0"/>
      <c r="ZZ3049" s="0"/>
      <c r="AAA3049" s="0"/>
      <c r="AAB3049" s="0"/>
      <c r="AAC3049" s="0"/>
      <c r="AAD3049" s="0"/>
      <c r="AAE3049" s="0"/>
      <c r="AAF3049" s="0"/>
      <c r="AAG3049" s="0"/>
      <c r="AAH3049" s="0"/>
      <c r="AAI3049" s="0"/>
      <c r="AAJ3049" s="0"/>
      <c r="AAK3049" s="0"/>
      <c r="AAL3049" s="0"/>
      <c r="AAM3049" s="0"/>
      <c r="AAN3049" s="0"/>
      <c r="AAO3049" s="0"/>
      <c r="AAP3049" s="0"/>
      <c r="AAQ3049" s="0"/>
      <c r="AAR3049" s="0"/>
      <c r="AAS3049" s="0"/>
      <c r="AAT3049" s="0"/>
      <c r="AAU3049" s="0"/>
      <c r="AAV3049" s="0"/>
      <c r="AAW3049" s="0"/>
      <c r="AAX3049" s="0"/>
      <c r="AAY3049" s="0"/>
      <c r="AAZ3049" s="0"/>
      <c r="ABA3049" s="0"/>
      <c r="ABB3049" s="0"/>
      <c r="ABC3049" s="0"/>
      <c r="ABD3049" s="0"/>
      <c r="ABE3049" s="0"/>
      <c r="ABF3049" s="0"/>
      <c r="ABG3049" s="0"/>
      <c r="ABH3049" s="0"/>
      <c r="ABI3049" s="0"/>
      <c r="ABJ3049" s="0"/>
      <c r="ABK3049" s="0"/>
      <c r="ABL3049" s="0"/>
      <c r="ABM3049" s="0"/>
      <c r="ABN3049" s="0"/>
      <c r="ABO3049" s="0"/>
      <c r="ABP3049" s="0"/>
      <c r="ABQ3049" s="0"/>
      <c r="ABR3049" s="0"/>
      <c r="ABS3049" s="0"/>
      <c r="ABT3049" s="0"/>
      <c r="ABU3049" s="0"/>
      <c r="ABV3049" s="0"/>
      <c r="ABW3049" s="0"/>
      <c r="ABX3049" s="0"/>
      <c r="ABY3049" s="0"/>
      <c r="ABZ3049" s="0"/>
      <c r="ACA3049" s="0"/>
      <c r="ACB3049" s="0"/>
      <c r="ACC3049" s="0"/>
      <c r="ACD3049" s="0"/>
      <c r="ACE3049" s="0"/>
      <c r="ACF3049" s="0"/>
      <c r="ACG3049" s="0"/>
      <c r="ACH3049" s="0"/>
      <c r="ACI3049" s="0"/>
      <c r="ACJ3049" s="0"/>
      <c r="ACK3049" s="0"/>
      <c r="ACL3049" s="0"/>
      <c r="ACM3049" s="0"/>
      <c r="ACN3049" s="0"/>
      <c r="ACO3049" s="0"/>
      <c r="ACP3049" s="0"/>
      <c r="ACQ3049" s="0"/>
      <c r="ACR3049" s="0"/>
      <c r="ACS3049" s="0"/>
      <c r="ACT3049" s="0"/>
      <c r="ACU3049" s="0"/>
      <c r="ACV3049" s="0"/>
      <c r="ACW3049" s="0"/>
      <c r="ACX3049" s="0"/>
      <c r="ACY3049" s="0"/>
      <c r="ACZ3049" s="0"/>
      <c r="ADA3049" s="0"/>
      <c r="ADB3049" s="0"/>
      <c r="ADC3049" s="0"/>
      <c r="ADD3049" s="0"/>
      <c r="ADE3049" s="0"/>
      <c r="ADF3049" s="0"/>
      <c r="ADG3049" s="0"/>
      <c r="ADH3049" s="0"/>
      <c r="ADI3049" s="0"/>
      <c r="ADJ3049" s="0"/>
      <c r="ADK3049" s="0"/>
      <c r="ADL3049" s="0"/>
      <c r="ADM3049" s="0"/>
      <c r="ADN3049" s="0"/>
      <c r="ADO3049" s="0"/>
      <c r="ADP3049" s="0"/>
      <c r="ADQ3049" s="0"/>
      <c r="ADR3049" s="0"/>
      <c r="ADS3049" s="0"/>
      <c r="ADT3049" s="0"/>
      <c r="ADU3049" s="0"/>
      <c r="ADV3049" s="0"/>
      <c r="ADW3049" s="0"/>
      <c r="ADX3049" s="0"/>
      <c r="ADY3049" s="0"/>
      <c r="ADZ3049" s="0"/>
      <c r="AEA3049" s="0"/>
      <c r="AEB3049" s="0"/>
      <c r="AEC3049" s="0"/>
      <c r="AED3049" s="0"/>
      <c r="AEE3049" s="0"/>
      <c r="AEF3049" s="0"/>
      <c r="AEG3049" s="0"/>
      <c r="AEH3049" s="0"/>
      <c r="AEI3049" s="0"/>
      <c r="AEJ3049" s="0"/>
      <c r="AEK3049" s="0"/>
      <c r="AEL3049" s="0"/>
      <c r="AEM3049" s="0"/>
      <c r="AEN3049" s="0"/>
      <c r="AEO3049" s="0"/>
      <c r="AEP3049" s="0"/>
      <c r="AEQ3049" s="0"/>
      <c r="AER3049" s="0"/>
      <c r="AES3049" s="0"/>
      <c r="AET3049" s="0"/>
      <c r="AEU3049" s="0"/>
      <c r="AEV3049" s="0"/>
      <c r="AEW3049" s="0"/>
      <c r="AEX3049" s="0"/>
      <c r="AEY3049" s="0"/>
      <c r="AEZ3049" s="0"/>
      <c r="AFA3049" s="0"/>
      <c r="AFB3049" s="0"/>
      <c r="AFC3049" s="0"/>
      <c r="AFD3049" s="0"/>
      <c r="AFE3049" s="0"/>
      <c r="AFF3049" s="0"/>
      <c r="AFG3049" s="0"/>
      <c r="AFH3049" s="0"/>
      <c r="AFI3049" s="0"/>
      <c r="AFJ3049" s="0"/>
      <c r="AFK3049" s="0"/>
      <c r="AFL3049" s="0"/>
      <c r="AFM3049" s="0"/>
      <c r="AFN3049" s="0"/>
      <c r="AFO3049" s="0"/>
      <c r="AFP3049" s="0"/>
      <c r="AFQ3049" s="0"/>
      <c r="AFR3049" s="0"/>
      <c r="AFS3049" s="0"/>
      <c r="AFT3049" s="0"/>
      <c r="AFU3049" s="0"/>
      <c r="AFV3049" s="0"/>
      <c r="AFW3049" s="0"/>
      <c r="AFX3049" s="0"/>
      <c r="AFY3049" s="0"/>
      <c r="AFZ3049" s="0"/>
      <c r="AGA3049" s="0"/>
      <c r="AGB3049" s="0"/>
      <c r="AGC3049" s="0"/>
      <c r="AGD3049" s="0"/>
      <c r="AGE3049" s="0"/>
      <c r="AGF3049" s="0"/>
      <c r="AGG3049" s="0"/>
      <c r="AGH3049" s="0"/>
      <c r="AGI3049" s="0"/>
      <c r="AGJ3049" s="0"/>
      <c r="AGK3049" s="0"/>
      <c r="AGL3049" s="0"/>
      <c r="AGM3049" s="0"/>
      <c r="AGN3049" s="0"/>
      <c r="AGO3049" s="0"/>
      <c r="AGP3049" s="0"/>
      <c r="AGQ3049" s="0"/>
      <c r="AGR3049" s="0"/>
      <c r="AGS3049" s="0"/>
      <c r="AGT3049" s="0"/>
      <c r="AGU3049" s="0"/>
      <c r="AGV3049" s="0"/>
      <c r="AGW3049" s="0"/>
      <c r="AGX3049" s="0"/>
      <c r="AGY3049" s="0"/>
      <c r="AGZ3049" s="0"/>
      <c r="AHA3049" s="0"/>
      <c r="AHB3049" s="0"/>
      <c r="AHC3049" s="0"/>
      <c r="AHD3049" s="0"/>
      <c r="AHE3049" s="0"/>
      <c r="AHF3049" s="0"/>
      <c r="AHG3049" s="0"/>
      <c r="AHH3049" s="0"/>
      <c r="AHI3049" s="0"/>
      <c r="AHJ3049" s="0"/>
      <c r="AHK3049" s="0"/>
      <c r="AHL3049" s="0"/>
      <c r="AHM3049" s="0"/>
      <c r="AHN3049" s="0"/>
      <c r="AHO3049" s="0"/>
      <c r="AHP3049" s="0"/>
      <c r="AHQ3049" s="0"/>
      <c r="AHR3049" s="0"/>
      <c r="AHS3049" s="0"/>
      <c r="AHT3049" s="0"/>
      <c r="AHU3049" s="0"/>
      <c r="AHV3049" s="0"/>
      <c r="AHW3049" s="0"/>
      <c r="AHX3049" s="0"/>
      <c r="AHY3049" s="0"/>
      <c r="AHZ3049" s="0"/>
      <c r="AIA3049" s="0"/>
      <c r="AIB3049" s="0"/>
      <c r="AIC3049" s="0"/>
      <c r="AID3049" s="0"/>
      <c r="AIE3049" s="0"/>
      <c r="AIF3049" s="0"/>
      <c r="AIG3049" s="0"/>
      <c r="AIH3049" s="0"/>
      <c r="AII3049" s="0"/>
      <c r="AIJ3049" s="0"/>
      <c r="AIK3049" s="0"/>
      <c r="AIL3049" s="0"/>
      <c r="AIM3049" s="0"/>
      <c r="AIN3049" s="0"/>
      <c r="AIO3049" s="0"/>
      <c r="AIP3049" s="0"/>
      <c r="AIQ3049" s="0"/>
      <c r="AIR3049" s="0"/>
      <c r="AIS3049" s="0"/>
      <c r="AIT3049" s="0"/>
      <c r="AIU3049" s="0"/>
      <c r="AIV3049" s="0"/>
      <c r="AIW3049" s="0"/>
      <c r="AIX3049" s="0"/>
      <c r="AIY3049" s="0"/>
      <c r="AIZ3049" s="0"/>
      <c r="AJA3049" s="0"/>
      <c r="AJB3049" s="0"/>
      <c r="AJC3049" s="0"/>
      <c r="AJD3049" s="0"/>
      <c r="AJE3049" s="0"/>
      <c r="AJF3049" s="0"/>
      <c r="AJG3049" s="0"/>
      <c r="AJH3049" s="0"/>
      <c r="AJI3049" s="0"/>
      <c r="AJJ3049" s="0"/>
      <c r="AJK3049" s="0"/>
      <c r="AJL3049" s="0"/>
      <c r="AJM3049" s="0"/>
      <c r="AJN3049" s="0"/>
      <c r="AJO3049" s="0"/>
      <c r="AJP3049" s="0"/>
      <c r="AJQ3049" s="0"/>
      <c r="AJR3049" s="0"/>
      <c r="AJS3049" s="0"/>
      <c r="AJT3049" s="0"/>
      <c r="AJU3049" s="0"/>
      <c r="AJV3049" s="0"/>
      <c r="AJW3049" s="0"/>
      <c r="AJX3049" s="0"/>
      <c r="AJY3049" s="0"/>
      <c r="AJZ3049" s="0"/>
      <c r="AKA3049" s="0"/>
      <c r="AKB3049" s="0"/>
      <c r="AKC3049" s="0"/>
      <c r="AKD3049" s="0"/>
      <c r="AKE3049" s="0"/>
      <c r="AKF3049" s="0"/>
      <c r="AKG3049" s="0"/>
      <c r="AKH3049" s="0"/>
      <c r="AKI3049" s="0"/>
      <c r="AKJ3049" s="0"/>
      <c r="AKK3049" s="0"/>
      <c r="AKL3049" s="0"/>
      <c r="AKM3049" s="0"/>
      <c r="AKN3049" s="0"/>
      <c r="AKO3049" s="0"/>
      <c r="AKP3049" s="0"/>
      <c r="AKQ3049" s="0"/>
      <c r="AKR3049" s="0"/>
      <c r="AKS3049" s="0"/>
      <c r="AKT3049" s="0"/>
      <c r="AKU3049" s="0"/>
      <c r="AKV3049" s="0"/>
      <c r="AKW3049" s="0"/>
      <c r="AKX3049" s="0"/>
      <c r="AKY3049" s="0"/>
      <c r="AKZ3049" s="0"/>
      <c r="ALA3049" s="0"/>
      <c r="ALB3049" s="0"/>
      <c r="ALC3049" s="0"/>
      <c r="ALD3049" s="0"/>
      <c r="ALE3049" s="0"/>
      <c r="ALF3049" s="0"/>
      <c r="ALG3049" s="0"/>
      <c r="ALH3049" s="0"/>
      <c r="ALI3049" s="0"/>
      <c r="ALJ3049" s="0"/>
      <c r="ALK3049" s="0"/>
      <c r="ALL3049" s="0"/>
      <c r="ALM3049" s="0"/>
      <c r="ALN3049" s="0"/>
      <c r="ALO3049" s="0"/>
      <c r="ALP3049" s="0"/>
      <c r="ALQ3049" s="0"/>
      <c r="ALR3049" s="0"/>
      <c r="ALS3049" s="0"/>
      <c r="ALT3049" s="0"/>
      <c r="ALU3049" s="0"/>
      <c r="ALV3049" s="0"/>
      <c r="ALW3049" s="0"/>
      <c r="ALX3049" s="0"/>
      <c r="ALY3049" s="0"/>
      <c r="ALZ3049" s="0"/>
      <c r="AMA3049" s="0"/>
      <c r="AMB3049" s="0"/>
      <c r="AMC3049" s="0"/>
      <c r="AMD3049" s="0"/>
      <c r="AME3049" s="0"/>
      <c r="AMF3049" s="0"/>
      <c r="AMG3049" s="0"/>
      <c r="AMH3049" s="0"/>
      <c r="AMI3049" s="0"/>
    </row>
    <row r="3050" customFormat="false" ht="12.75" hidden="false" customHeight="false" outlineLevel="0" collapsed="false">
      <c r="A3050" s="1" t="s">
        <v>3306</v>
      </c>
      <c r="C3050" s="19" t="s">
        <v>3314</v>
      </c>
      <c r="D3050" s="19" t="s">
        <v>70</v>
      </c>
      <c r="E3050" s="20" t="n">
        <v>2.2</v>
      </c>
      <c r="F3050" s="21" t="n">
        <v>0.19</v>
      </c>
      <c r="G3050" s="24" t="s">
        <v>3308</v>
      </c>
      <c r="I3050" s="3"/>
      <c r="K3050" s="90"/>
      <c r="BM3050" s="0"/>
      <c r="BN3050" s="0"/>
      <c r="BO3050" s="0"/>
      <c r="BP3050" s="0"/>
      <c r="BQ3050" s="0"/>
      <c r="BR3050" s="0"/>
      <c r="BS3050" s="0"/>
      <c r="BT3050" s="0"/>
      <c r="BU3050" s="0"/>
      <c r="BV3050" s="0"/>
      <c r="BW3050" s="0"/>
      <c r="BX3050" s="0"/>
      <c r="BY3050" s="0"/>
      <c r="BZ3050" s="0"/>
      <c r="CA3050" s="0"/>
      <c r="CB3050" s="0"/>
      <c r="CC3050" s="0"/>
      <c r="CD3050" s="0"/>
      <c r="CE3050" s="0"/>
      <c r="CF3050" s="0"/>
      <c r="CG3050" s="0"/>
      <c r="CH3050" s="0"/>
      <c r="CI3050" s="0"/>
      <c r="CJ3050" s="0"/>
      <c r="CK3050" s="0"/>
      <c r="CL3050" s="0"/>
      <c r="CM3050" s="0"/>
      <c r="CN3050" s="0"/>
      <c r="CO3050" s="0"/>
      <c r="CP3050" s="0"/>
      <c r="CQ3050" s="0"/>
      <c r="CR3050" s="0"/>
      <c r="CS3050" s="0"/>
      <c r="CT3050" s="0"/>
      <c r="CU3050" s="0"/>
      <c r="CV3050" s="0"/>
      <c r="CW3050" s="0"/>
      <c r="CX3050" s="0"/>
      <c r="CY3050" s="0"/>
      <c r="CZ3050" s="0"/>
      <c r="DA3050" s="0"/>
      <c r="DB3050" s="0"/>
      <c r="DC3050" s="0"/>
      <c r="DD3050" s="0"/>
      <c r="DE3050" s="0"/>
      <c r="DF3050" s="0"/>
      <c r="DG3050" s="0"/>
      <c r="DH3050" s="0"/>
      <c r="DI3050" s="0"/>
      <c r="DJ3050" s="0"/>
      <c r="DK3050" s="0"/>
      <c r="DL3050" s="0"/>
      <c r="DM3050" s="0"/>
      <c r="DN3050" s="0"/>
      <c r="DO3050" s="0"/>
      <c r="DP3050" s="0"/>
      <c r="DQ3050" s="0"/>
      <c r="DR3050" s="0"/>
      <c r="DS3050" s="0"/>
      <c r="DT3050" s="0"/>
      <c r="DU3050" s="0"/>
      <c r="DV3050" s="0"/>
      <c r="DW3050" s="0"/>
      <c r="DX3050" s="0"/>
      <c r="DY3050" s="0"/>
      <c r="DZ3050" s="0"/>
      <c r="EA3050" s="0"/>
      <c r="EB3050" s="0"/>
      <c r="EC3050" s="0"/>
      <c r="ED3050" s="0"/>
      <c r="EE3050" s="0"/>
      <c r="EF3050" s="0"/>
      <c r="EG3050" s="0"/>
      <c r="EH3050" s="0"/>
      <c r="EI3050" s="0"/>
      <c r="EJ3050" s="0"/>
      <c r="EK3050" s="0"/>
      <c r="EL3050" s="0"/>
      <c r="EM3050" s="0"/>
      <c r="EN3050" s="0"/>
      <c r="EO3050" s="0"/>
      <c r="EP3050" s="0"/>
      <c r="EQ3050" s="0"/>
      <c r="ER3050" s="0"/>
      <c r="ES3050" s="0"/>
      <c r="ET3050" s="0"/>
      <c r="EU3050" s="0"/>
      <c r="EV3050" s="0"/>
      <c r="EW3050" s="0"/>
      <c r="EX3050" s="0"/>
      <c r="EY3050" s="0"/>
      <c r="EZ3050" s="0"/>
      <c r="FA3050" s="0"/>
      <c r="FB3050" s="0"/>
      <c r="FC3050" s="0"/>
      <c r="FD3050" s="0"/>
      <c r="FE3050" s="0"/>
      <c r="FF3050" s="0"/>
      <c r="FG3050" s="0"/>
      <c r="FH3050" s="0"/>
      <c r="FI3050" s="0"/>
      <c r="FJ3050" s="0"/>
      <c r="FK3050" s="0"/>
      <c r="FL3050" s="0"/>
      <c r="FM3050" s="0"/>
      <c r="FN3050" s="0"/>
      <c r="FO3050" s="0"/>
      <c r="FP3050" s="0"/>
      <c r="FQ3050" s="0"/>
      <c r="FR3050" s="0"/>
      <c r="FS3050" s="0"/>
      <c r="FT3050" s="0"/>
      <c r="FU3050" s="0"/>
      <c r="FV3050" s="0"/>
      <c r="FW3050" s="0"/>
      <c r="FX3050" s="0"/>
      <c r="FY3050" s="0"/>
      <c r="FZ3050" s="0"/>
      <c r="GA3050" s="0"/>
      <c r="GB3050" s="0"/>
      <c r="GC3050" s="0"/>
      <c r="GD3050" s="0"/>
      <c r="GE3050" s="0"/>
      <c r="GF3050" s="0"/>
      <c r="GG3050" s="0"/>
      <c r="GH3050" s="0"/>
      <c r="GI3050" s="0"/>
      <c r="GJ3050" s="0"/>
      <c r="GK3050" s="0"/>
      <c r="GL3050" s="0"/>
      <c r="GM3050" s="0"/>
      <c r="GN3050" s="0"/>
      <c r="GO3050" s="0"/>
      <c r="GP3050" s="0"/>
      <c r="GQ3050" s="0"/>
      <c r="GR3050" s="0"/>
      <c r="GS3050" s="0"/>
      <c r="GT3050" s="0"/>
      <c r="GU3050" s="0"/>
      <c r="GV3050" s="0"/>
      <c r="GW3050" s="0"/>
      <c r="GX3050" s="0"/>
      <c r="GY3050" s="0"/>
      <c r="GZ3050" s="0"/>
      <c r="HA3050" s="0"/>
      <c r="HB3050" s="0"/>
      <c r="HC3050" s="0"/>
      <c r="HD3050" s="0"/>
      <c r="HE3050" s="0"/>
      <c r="HF3050" s="0"/>
      <c r="HG3050" s="0"/>
      <c r="HH3050" s="0"/>
      <c r="HI3050" s="0"/>
      <c r="HJ3050" s="0"/>
      <c r="HK3050" s="0"/>
      <c r="HL3050" s="0"/>
      <c r="HM3050" s="0"/>
      <c r="HN3050" s="0"/>
      <c r="HO3050" s="0"/>
      <c r="HP3050" s="0"/>
      <c r="HQ3050" s="0"/>
      <c r="HR3050" s="0"/>
      <c r="HS3050" s="0"/>
      <c r="HT3050" s="0"/>
      <c r="HU3050" s="0"/>
      <c r="HV3050" s="0"/>
      <c r="HW3050" s="0"/>
      <c r="HX3050" s="0"/>
      <c r="HY3050" s="0"/>
      <c r="HZ3050" s="0"/>
      <c r="IA3050" s="0"/>
      <c r="IB3050" s="0"/>
      <c r="IC3050" s="0"/>
      <c r="ID3050" s="0"/>
      <c r="IE3050" s="0"/>
      <c r="IF3050" s="0"/>
      <c r="IG3050" s="0"/>
      <c r="IH3050" s="0"/>
      <c r="II3050" s="0"/>
      <c r="IJ3050" s="0"/>
      <c r="IK3050" s="0"/>
      <c r="IL3050" s="0"/>
      <c r="IM3050" s="0"/>
      <c r="IN3050" s="0"/>
      <c r="IO3050" s="0"/>
      <c r="IP3050" s="0"/>
      <c r="IQ3050" s="0"/>
      <c r="IR3050" s="0"/>
      <c r="IS3050" s="0"/>
      <c r="IT3050" s="0"/>
      <c r="IU3050" s="0"/>
      <c r="IV3050" s="0"/>
      <c r="IW3050" s="0"/>
      <c r="IX3050" s="0"/>
      <c r="IY3050" s="0"/>
      <c r="IZ3050" s="0"/>
      <c r="JA3050" s="0"/>
      <c r="JB3050" s="0"/>
      <c r="JC3050" s="0"/>
      <c r="JD3050" s="0"/>
      <c r="JE3050" s="0"/>
      <c r="JF3050" s="0"/>
      <c r="JG3050" s="0"/>
      <c r="JH3050" s="0"/>
      <c r="JI3050" s="0"/>
      <c r="JJ3050" s="0"/>
      <c r="JK3050" s="0"/>
      <c r="JL3050" s="0"/>
      <c r="JM3050" s="0"/>
      <c r="JN3050" s="0"/>
      <c r="JO3050" s="0"/>
      <c r="JP3050" s="0"/>
      <c r="JQ3050" s="0"/>
      <c r="JR3050" s="0"/>
      <c r="JS3050" s="0"/>
      <c r="JT3050" s="0"/>
      <c r="JU3050" s="0"/>
      <c r="JV3050" s="0"/>
      <c r="JW3050" s="0"/>
      <c r="JX3050" s="0"/>
      <c r="JY3050" s="0"/>
      <c r="JZ3050" s="0"/>
      <c r="KA3050" s="0"/>
      <c r="KB3050" s="0"/>
      <c r="KC3050" s="0"/>
      <c r="KD3050" s="0"/>
      <c r="KE3050" s="0"/>
      <c r="KF3050" s="0"/>
      <c r="KG3050" s="0"/>
      <c r="KH3050" s="0"/>
      <c r="KI3050" s="0"/>
      <c r="KJ3050" s="0"/>
      <c r="KK3050" s="0"/>
      <c r="KL3050" s="0"/>
      <c r="KM3050" s="0"/>
      <c r="KN3050" s="0"/>
      <c r="KO3050" s="0"/>
      <c r="KP3050" s="0"/>
      <c r="KQ3050" s="0"/>
      <c r="KR3050" s="0"/>
      <c r="KS3050" s="0"/>
      <c r="KT3050" s="0"/>
      <c r="KU3050" s="0"/>
      <c r="KV3050" s="0"/>
      <c r="KW3050" s="0"/>
      <c r="KX3050" s="0"/>
      <c r="KY3050" s="0"/>
      <c r="KZ3050" s="0"/>
      <c r="LA3050" s="0"/>
      <c r="LB3050" s="0"/>
      <c r="LC3050" s="0"/>
      <c r="LD3050" s="0"/>
      <c r="LE3050" s="0"/>
      <c r="LF3050" s="0"/>
      <c r="LG3050" s="0"/>
      <c r="LH3050" s="0"/>
      <c r="LI3050" s="0"/>
      <c r="LJ3050" s="0"/>
      <c r="LK3050" s="0"/>
      <c r="LL3050" s="0"/>
      <c r="LM3050" s="0"/>
      <c r="LN3050" s="0"/>
      <c r="LO3050" s="0"/>
      <c r="LP3050" s="0"/>
      <c r="LQ3050" s="0"/>
      <c r="LR3050" s="0"/>
      <c r="LS3050" s="0"/>
      <c r="LT3050" s="0"/>
      <c r="LU3050" s="0"/>
      <c r="LV3050" s="0"/>
      <c r="LW3050" s="0"/>
      <c r="LX3050" s="0"/>
      <c r="LY3050" s="0"/>
      <c r="LZ3050" s="0"/>
      <c r="MA3050" s="0"/>
      <c r="MB3050" s="0"/>
      <c r="MC3050" s="0"/>
      <c r="MD3050" s="0"/>
      <c r="ME3050" s="0"/>
      <c r="MF3050" s="0"/>
      <c r="MG3050" s="0"/>
      <c r="MH3050" s="0"/>
      <c r="MI3050" s="0"/>
      <c r="MJ3050" s="0"/>
      <c r="MK3050" s="0"/>
      <c r="ML3050" s="0"/>
      <c r="MM3050" s="0"/>
      <c r="MN3050" s="0"/>
      <c r="MO3050" s="0"/>
      <c r="MP3050" s="0"/>
      <c r="MQ3050" s="0"/>
      <c r="MR3050" s="0"/>
      <c r="MS3050" s="0"/>
      <c r="MT3050" s="0"/>
      <c r="MU3050" s="0"/>
      <c r="MV3050" s="0"/>
      <c r="MW3050" s="0"/>
      <c r="MX3050" s="0"/>
      <c r="MY3050" s="0"/>
      <c r="MZ3050" s="0"/>
      <c r="NA3050" s="0"/>
      <c r="NB3050" s="0"/>
      <c r="NC3050" s="0"/>
      <c r="ND3050" s="0"/>
      <c r="NE3050" s="0"/>
      <c r="NF3050" s="0"/>
      <c r="NG3050" s="0"/>
      <c r="NH3050" s="0"/>
      <c r="NI3050" s="0"/>
      <c r="NJ3050" s="0"/>
      <c r="NK3050" s="0"/>
      <c r="NL3050" s="0"/>
      <c r="NM3050" s="0"/>
      <c r="NN3050" s="0"/>
      <c r="NO3050" s="0"/>
      <c r="NP3050" s="0"/>
      <c r="NQ3050" s="0"/>
      <c r="NR3050" s="0"/>
      <c r="NS3050" s="0"/>
      <c r="NT3050" s="0"/>
      <c r="NU3050" s="0"/>
      <c r="NV3050" s="0"/>
      <c r="NW3050" s="0"/>
      <c r="NX3050" s="0"/>
      <c r="NY3050" s="0"/>
      <c r="NZ3050" s="0"/>
      <c r="OA3050" s="0"/>
      <c r="OB3050" s="0"/>
      <c r="OC3050" s="0"/>
      <c r="OD3050" s="0"/>
      <c r="OE3050" s="0"/>
      <c r="OF3050" s="0"/>
      <c r="OG3050" s="0"/>
      <c r="OH3050" s="0"/>
      <c r="OI3050" s="0"/>
      <c r="OJ3050" s="0"/>
      <c r="OK3050" s="0"/>
      <c r="OL3050" s="0"/>
      <c r="OM3050" s="0"/>
      <c r="ON3050" s="0"/>
      <c r="OO3050" s="0"/>
      <c r="OP3050" s="0"/>
      <c r="OQ3050" s="0"/>
      <c r="OR3050" s="0"/>
      <c r="OS3050" s="0"/>
      <c r="OT3050" s="0"/>
      <c r="OU3050" s="0"/>
      <c r="OV3050" s="0"/>
      <c r="OW3050" s="0"/>
      <c r="OX3050" s="0"/>
      <c r="OY3050" s="0"/>
      <c r="OZ3050" s="0"/>
      <c r="PA3050" s="0"/>
      <c r="PB3050" s="0"/>
      <c r="PC3050" s="0"/>
      <c r="PD3050" s="0"/>
      <c r="PE3050" s="0"/>
      <c r="PF3050" s="0"/>
      <c r="PG3050" s="0"/>
      <c r="PH3050" s="0"/>
      <c r="PI3050" s="0"/>
      <c r="PJ3050" s="0"/>
      <c r="PK3050" s="0"/>
      <c r="PL3050" s="0"/>
      <c r="PM3050" s="0"/>
      <c r="PN3050" s="0"/>
      <c r="PO3050" s="0"/>
      <c r="PP3050" s="0"/>
      <c r="PQ3050" s="0"/>
      <c r="PR3050" s="0"/>
      <c r="PS3050" s="0"/>
      <c r="PT3050" s="0"/>
      <c r="PU3050" s="0"/>
      <c r="PV3050" s="0"/>
      <c r="PW3050" s="0"/>
      <c r="PX3050" s="0"/>
      <c r="PY3050" s="0"/>
      <c r="PZ3050" s="0"/>
      <c r="QA3050" s="0"/>
      <c r="QB3050" s="0"/>
      <c r="QC3050" s="0"/>
      <c r="QD3050" s="0"/>
      <c r="QE3050" s="0"/>
      <c r="QF3050" s="0"/>
      <c r="QG3050" s="0"/>
      <c r="QH3050" s="0"/>
      <c r="QI3050" s="0"/>
      <c r="QJ3050" s="0"/>
      <c r="QK3050" s="0"/>
      <c r="QL3050" s="0"/>
      <c r="QM3050" s="0"/>
      <c r="QN3050" s="0"/>
      <c r="QO3050" s="0"/>
      <c r="QP3050" s="0"/>
      <c r="QQ3050" s="0"/>
      <c r="QR3050" s="0"/>
      <c r="QS3050" s="0"/>
      <c r="QT3050" s="0"/>
      <c r="QU3050" s="0"/>
      <c r="QV3050" s="0"/>
      <c r="QW3050" s="0"/>
      <c r="QX3050" s="0"/>
      <c r="QY3050" s="0"/>
      <c r="QZ3050" s="0"/>
      <c r="RA3050" s="0"/>
      <c r="RB3050" s="0"/>
      <c r="RC3050" s="0"/>
      <c r="RD3050" s="0"/>
      <c r="RE3050" s="0"/>
      <c r="RF3050" s="0"/>
      <c r="RG3050" s="0"/>
      <c r="RH3050" s="0"/>
      <c r="RI3050" s="0"/>
      <c r="RJ3050" s="0"/>
      <c r="RK3050" s="0"/>
      <c r="RL3050" s="0"/>
      <c r="RM3050" s="0"/>
      <c r="RN3050" s="0"/>
      <c r="RO3050" s="0"/>
      <c r="RP3050" s="0"/>
      <c r="RQ3050" s="0"/>
      <c r="RR3050" s="0"/>
      <c r="RS3050" s="0"/>
      <c r="RT3050" s="0"/>
      <c r="RU3050" s="0"/>
      <c r="RV3050" s="0"/>
      <c r="RW3050" s="0"/>
      <c r="RX3050" s="0"/>
      <c r="RY3050" s="0"/>
      <c r="RZ3050" s="0"/>
      <c r="SA3050" s="0"/>
      <c r="SB3050" s="0"/>
      <c r="SC3050" s="0"/>
      <c r="SD3050" s="0"/>
      <c r="SE3050" s="0"/>
      <c r="SF3050" s="0"/>
      <c r="SG3050" s="0"/>
      <c r="SH3050" s="0"/>
      <c r="SI3050" s="0"/>
      <c r="SJ3050" s="0"/>
      <c r="SK3050" s="0"/>
      <c r="SL3050" s="0"/>
      <c r="SM3050" s="0"/>
      <c r="SN3050" s="0"/>
      <c r="SO3050" s="0"/>
      <c r="SP3050" s="0"/>
      <c r="SQ3050" s="0"/>
      <c r="SR3050" s="0"/>
      <c r="SS3050" s="0"/>
      <c r="ST3050" s="0"/>
      <c r="SU3050" s="0"/>
      <c r="SV3050" s="0"/>
      <c r="SW3050" s="0"/>
      <c r="SX3050" s="0"/>
      <c r="SY3050" s="0"/>
      <c r="SZ3050" s="0"/>
      <c r="TA3050" s="0"/>
      <c r="TB3050" s="0"/>
      <c r="TC3050" s="0"/>
      <c r="TD3050" s="0"/>
      <c r="TE3050" s="0"/>
      <c r="TF3050" s="0"/>
      <c r="TG3050" s="0"/>
      <c r="TH3050" s="0"/>
      <c r="TI3050" s="0"/>
      <c r="TJ3050" s="0"/>
      <c r="TK3050" s="0"/>
      <c r="TL3050" s="0"/>
      <c r="TM3050" s="0"/>
      <c r="TN3050" s="0"/>
      <c r="TO3050" s="0"/>
      <c r="TP3050" s="0"/>
      <c r="TQ3050" s="0"/>
      <c r="TR3050" s="0"/>
      <c r="TS3050" s="0"/>
      <c r="TT3050" s="0"/>
      <c r="TU3050" s="0"/>
      <c r="TV3050" s="0"/>
      <c r="TW3050" s="0"/>
      <c r="TX3050" s="0"/>
      <c r="TY3050" s="0"/>
      <c r="TZ3050" s="0"/>
      <c r="UA3050" s="0"/>
      <c r="UB3050" s="0"/>
      <c r="UC3050" s="0"/>
      <c r="UD3050" s="0"/>
      <c r="UE3050" s="0"/>
      <c r="UF3050" s="0"/>
      <c r="UG3050" s="0"/>
      <c r="UH3050" s="0"/>
      <c r="UI3050" s="0"/>
      <c r="UJ3050" s="0"/>
      <c r="UK3050" s="0"/>
      <c r="UL3050" s="0"/>
      <c r="UM3050" s="0"/>
      <c r="UN3050" s="0"/>
      <c r="UO3050" s="0"/>
      <c r="UP3050" s="0"/>
      <c r="UQ3050" s="0"/>
      <c r="UR3050" s="0"/>
      <c r="US3050" s="0"/>
      <c r="UT3050" s="0"/>
      <c r="UU3050" s="0"/>
      <c r="UV3050" s="0"/>
      <c r="UW3050" s="0"/>
      <c r="UX3050" s="0"/>
      <c r="UY3050" s="0"/>
      <c r="UZ3050" s="0"/>
      <c r="VA3050" s="0"/>
      <c r="VB3050" s="0"/>
      <c r="VC3050" s="0"/>
      <c r="VD3050" s="0"/>
      <c r="VE3050" s="0"/>
      <c r="VF3050" s="0"/>
      <c r="VG3050" s="0"/>
      <c r="VH3050" s="0"/>
      <c r="VI3050" s="0"/>
      <c r="VJ3050" s="0"/>
      <c r="VK3050" s="0"/>
      <c r="VL3050" s="0"/>
      <c r="VM3050" s="0"/>
      <c r="VN3050" s="0"/>
      <c r="VO3050" s="0"/>
      <c r="VP3050" s="0"/>
      <c r="VQ3050" s="0"/>
      <c r="VR3050" s="0"/>
      <c r="VS3050" s="0"/>
      <c r="VT3050" s="0"/>
      <c r="VU3050" s="0"/>
      <c r="VV3050" s="0"/>
      <c r="VW3050" s="0"/>
      <c r="VX3050" s="0"/>
      <c r="VY3050" s="0"/>
      <c r="VZ3050" s="0"/>
      <c r="WA3050" s="0"/>
      <c r="WB3050" s="0"/>
      <c r="WC3050" s="0"/>
      <c r="WD3050" s="0"/>
      <c r="WE3050" s="0"/>
      <c r="WF3050" s="0"/>
      <c r="WG3050" s="0"/>
      <c r="WH3050" s="0"/>
      <c r="WI3050" s="0"/>
      <c r="WJ3050" s="0"/>
      <c r="WK3050" s="0"/>
      <c r="WL3050" s="0"/>
      <c r="WM3050" s="0"/>
      <c r="WN3050" s="0"/>
      <c r="WO3050" s="0"/>
      <c r="WP3050" s="0"/>
      <c r="WQ3050" s="0"/>
      <c r="WR3050" s="0"/>
      <c r="WS3050" s="0"/>
      <c r="WT3050" s="0"/>
      <c r="WU3050" s="0"/>
      <c r="WV3050" s="0"/>
      <c r="WW3050" s="0"/>
      <c r="WX3050" s="0"/>
      <c r="WY3050" s="0"/>
      <c r="WZ3050" s="0"/>
      <c r="XA3050" s="0"/>
      <c r="XB3050" s="0"/>
      <c r="XC3050" s="0"/>
      <c r="XD3050" s="0"/>
      <c r="XE3050" s="0"/>
      <c r="XF3050" s="0"/>
      <c r="XG3050" s="0"/>
      <c r="XH3050" s="0"/>
      <c r="XI3050" s="0"/>
      <c r="XJ3050" s="0"/>
      <c r="XK3050" s="0"/>
      <c r="XL3050" s="0"/>
      <c r="XM3050" s="0"/>
      <c r="XN3050" s="0"/>
      <c r="XO3050" s="0"/>
      <c r="XP3050" s="0"/>
      <c r="XQ3050" s="0"/>
      <c r="XR3050" s="0"/>
      <c r="XS3050" s="0"/>
      <c r="XT3050" s="0"/>
      <c r="XU3050" s="0"/>
      <c r="XV3050" s="0"/>
      <c r="XW3050" s="0"/>
      <c r="XX3050" s="0"/>
      <c r="XY3050" s="0"/>
      <c r="XZ3050" s="0"/>
      <c r="YA3050" s="0"/>
      <c r="YB3050" s="0"/>
      <c r="YC3050" s="0"/>
      <c r="YD3050" s="0"/>
      <c r="YE3050" s="0"/>
      <c r="YF3050" s="0"/>
      <c r="YG3050" s="0"/>
      <c r="YH3050" s="0"/>
      <c r="YI3050" s="0"/>
      <c r="YJ3050" s="0"/>
      <c r="YK3050" s="0"/>
      <c r="YL3050" s="0"/>
      <c r="YM3050" s="0"/>
      <c r="YN3050" s="0"/>
      <c r="YO3050" s="0"/>
      <c r="YP3050" s="0"/>
      <c r="YQ3050" s="0"/>
      <c r="YR3050" s="0"/>
      <c r="YS3050" s="0"/>
      <c r="YT3050" s="0"/>
      <c r="YU3050" s="0"/>
      <c r="YV3050" s="0"/>
      <c r="YW3050" s="0"/>
      <c r="YX3050" s="0"/>
      <c r="YY3050" s="0"/>
      <c r="YZ3050" s="0"/>
      <c r="ZA3050" s="0"/>
      <c r="ZB3050" s="0"/>
      <c r="ZC3050" s="0"/>
      <c r="ZD3050" s="0"/>
      <c r="ZE3050" s="0"/>
      <c r="ZF3050" s="0"/>
      <c r="ZG3050" s="0"/>
      <c r="ZH3050" s="0"/>
      <c r="ZI3050" s="0"/>
      <c r="ZJ3050" s="0"/>
      <c r="ZK3050" s="0"/>
      <c r="ZL3050" s="0"/>
      <c r="ZM3050" s="0"/>
      <c r="ZN3050" s="0"/>
      <c r="ZO3050" s="0"/>
      <c r="ZP3050" s="0"/>
      <c r="ZQ3050" s="0"/>
      <c r="ZR3050" s="0"/>
      <c r="ZS3050" s="0"/>
      <c r="ZT3050" s="0"/>
      <c r="ZU3050" s="0"/>
      <c r="ZV3050" s="0"/>
      <c r="ZW3050" s="0"/>
      <c r="ZX3050" s="0"/>
      <c r="ZY3050" s="0"/>
      <c r="ZZ3050" s="0"/>
      <c r="AAA3050" s="0"/>
      <c r="AAB3050" s="0"/>
      <c r="AAC3050" s="0"/>
      <c r="AAD3050" s="0"/>
      <c r="AAE3050" s="0"/>
      <c r="AAF3050" s="0"/>
      <c r="AAG3050" s="0"/>
      <c r="AAH3050" s="0"/>
      <c r="AAI3050" s="0"/>
      <c r="AAJ3050" s="0"/>
      <c r="AAK3050" s="0"/>
      <c r="AAL3050" s="0"/>
      <c r="AAM3050" s="0"/>
      <c r="AAN3050" s="0"/>
      <c r="AAO3050" s="0"/>
      <c r="AAP3050" s="0"/>
      <c r="AAQ3050" s="0"/>
      <c r="AAR3050" s="0"/>
      <c r="AAS3050" s="0"/>
      <c r="AAT3050" s="0"/>
      <c r="AAU3050" s="0"/>
      <c r="AAV3050" s="0"/>
      <c r="AAW3050" s="0"/>
      <c r="AAX3050" s="0"/>
      <c r="AAY3050" s="0"/>
      <c r="AAZ3050" s="0"/>
      <c r="ABA3050" s="0"/>
      <c r="ABB3050" s="0"/>
      <c r="ABC3050" s="0"/>
      <c r="ABD3050" s="0"/>
      <c r="ABE3050" s="0"/>
      <c r="ABF3050" s="0"/>
      <c r="ABG3050" s="0"/>
      <c r="ABH3050" s="0"/>
      <c r="ABI3050" s="0"/>
      <c r="ABJ3050" s="0"/>
      <c r="ABK3050" s="0"/>
      <c r="ABL3050" s="0"/>
      <c r="ABM3050" s="0"/>
      <c r="ABN3050" s="0"/>
      <c r="ABO3050" s="0"/>
      <c r="ABP3050" s="0"/>
      <c r="ABQ3050" s="0"/>
      <c r="ABR3050" s="0"/>
      <c r="ABS3050" s="0"/>
      <c r="ABT3050" s="0"/>
      <c r="ABU3050" s="0"/>
      <c r="ABV3050" s="0"/>
      <c r="ABW3050" s="0"/>
      <c r="ABX3050" s="0"/>
      <c r="ABY3050" s="0"/>
      <c r="ABZ3050" s="0"/>
      <c r="ACA3050" s="0"/>
      <c r="ACB3050" s="0"/>
      <c r="ACC3050" s="0"/>
      <c r="ACD3050" s="0"/>
      <c r="ACE3050" s="0"/>
      <c r="ACF3050" s="0"/>
      <c r="ACG3050" s="0"/>
      <c r="ACH3050" s="0"/>
      <c r="ACI3050" s="0"/>
      <c r="ACJ3050" s="0"/>
      <c r="ACK3050" s="0"/>
      <c r="ACL3050" s="0"/>
      <c r="ACM3050" s="0"/>
      <c r="ACN3050" s="0"/>
      <c r="ACO3050" s="0"/>
      <c r="ACP3050" s="0"/>
      <c r="ACQ3050" s="0"/>
      <c r="ACR3050" s="0"/>
      <c r="ACS3050" s="0"/>
      <c r="ACT3050" s="0"/>
      <c r="ACU3050" s="0"/>
      <c r="ACV3050" s="0"/>
      <c r="ACW3050" s="0"/>
      <c r="ACX3050" s="0"/>
      <c r="ACY3050" s="0"/>
      <c r="ACZ3050" s="0"/>
      <c r="ADA3050" s="0"/>
      <c r="ADB3050" s="0"/>
      <c r="ADC3050" s="0"/>
      <c r="ADD3050" s="0"/>
      <c r="ADE3050" s="0"/>
      <c r="ADF3050" s="0"/>
      <c r="ADG3050" s="0"/>
      <c r="ADH3050" s="0"/>
      <c r="ADI3050" s="0"/>
      <c r="ADJ3050" s="0"/>
      <c r="ADK3050" s="0"/>
      <c r="ADL3050" s="0"/>
      <c r="ADM3050" s="0"/>
      <c r="ADN3050" s="0"/>
      <c r="ADO3050" s="0"/>
      <c r="ADP3050" s="0"/>
      <c r="ADQ3050" s="0"/>
      <c r="ADR3050" s="0"/>
      <c r="ADS3050" s="0"/>
      <c r="ADT3050" s="0"/>
      <c r="ADU3050" s="0"/>
      <c r="ADV3050" s="0"/>
      <c r="ADW3050" s="0"/>
      <c r="ADX3050" s="0"/>
      <c r="ADY3050" s="0"/>
      <c r="ADZ3050" s="0"/>
      <c r="AEA3050" s="0"/>
      <c r="AEB3050" s="0"/>
      <c r="AEC3050" s="0"/>
      <c r="AED3050" s="0"/>
      <c r="AEE3050" s="0"/>
      <c r="AEF3050" s="0"/>
      <c r="AEG3050" s="0"/>
      <c r="AEH3050" s="0"/>
      <c r="AEI3050" s="0"/>
      <c r="AEJ3050" s="0"/>
      <c r="AEK3050" s="0"/>
      <c r="AEL3050" s="0"/>
      <c r="AEM3050" s="0"/>
      <c r="AEN3050" s="0"/>
      <c r="AEO3050" s="0"/>
      <c r="AEP3050" s="0"/>
      <c r="AEQ3050" s="0"/>
      <c r="AER3050" s="0"/>
      <c r="AES3050" s="0"/>
      <c r="AET3050" s="0"/>
      <c r="AEU3050" s="0"/>
      <c r="AEV3050" s="0"/>
      <c r="AEW3050" s="0"/>
      <c r="AEX3050" s="0"/>
      <c r="AEY3050" s="0"/>
      <c r="AEZ3050" s="0"/>
      <c r="AFA3050" s="0"/>
      <c r="AFB3050" s="0"/>
      <c r="AFC3050" s="0"/>
      <c r="AFD3050" s="0"/>
      <c r="AFE3050" s="0"/>
      <c r="AFF3050" s="0"/>
      <c r="AFG3050" s="0"/>
      <c r="AFH3050" s="0"/>
      <c r="AFI3050" s="0"/>
      <c r="AFJ3050" s="0"/>
      <c r="AFK3050" s="0"/>
      <c r="AFL3050" s="0"/>
      <c r="AFM3050" s="0"/>
      <c r="AFN3050" s="0"/>
      <c r="AFO3050" s="0"/>
      <c r="AFP3050" s="0"/>
      <c r="AFQ3050" s="0"/>
      <c r="AFR3050" s="0"/>
      <c r="AFS3050" s="0"/>
      <c r="AFT3050" s="0"/>
      <c r="AFU3050" s="0"/>
      <c r="AFV3050" s="0"/>
      <c r="AFW3050" s="0"/>
      <c r="AFX3050" s="0"/>
      <c r="AFY3050" s="0"/>
      <c r="AFZ3050" s="0"/>
      <c r="AGA3050" s="0"/>
      <c r="AGB3050" s="0"/>
      <c r="AGC3050" s="0"/>
      <c r="AGD3050" s="0"/>
      <c r="AGE3050" s="0"/>
      <c r="AGF3050" s="0"/>
      <c r="AGG3050" s="0"/>
      <c r="AGH3050" s="0"/>
      <c r="AGI3050" s="0"/>
      <c r="AGJ3050" s="0"/>
      <c r="AGK3050" s="0"/>
      <c r="AGL3050" s="0"/>
      <c r="AGM3050" s="0"/>
      <c r="AGN3050" s="0"/>
      <c r="AGO3050" s="0"/>
      <c r="AGP3050" s="0"/>
      <c r="AGQ3050" s="0"/>
      <c r="AGR3050" s="0"/>
      <c r="AGS3050" s="0"/>
      <c r="AGT3050" s="0"/>
      <c r="AGU3050" s="0"/>
      <c r="AGV3050" s="0"/>
      <c r="AGW3050" s="0"/>
      <c r="AGX3050" s="0"/>
      <c r="AGY3050" s="0"/>
      <c r="AGZ3050" s="0"/>
      <c r="AHA3050" s="0"/>
      <c r="AHB3050" s="0"/>
      <c r="AHC3050" s="0"/>
      <c r="AHD3050" s="0"/>
      <c r="AHE3050" s="0"/>
      <c r="AHF3050" s="0"/>
      <c r="AHG3050" s="0"/>
      <c r="AHH3050" s="0"/>
      <c r="AHI3050" s="0"/>
      <c r="AHJ3050" s="0"/>
      <c r="AHK3050" s="0"/>
      <c r="AHL3050" s="0"/>
      <c r="AHM3050" s="0"/>
      <c r="AHN3050" s="0"/>
      <c r="AHO3050" s="0"/>
      <c r="AHP3050" s="0"/>
      <c r="AHQ3050" s="0"/>
      <c r="AHR3050" s="0"/>
      <c r="AHS3050" s="0"/>
      <c r="AHT3050" s="0"/>
      <c r="AHU3050" s="0"/>
      <c r="AHV3050" s="0"/>
      <c r="AHW3050" s="0"/>
      <c r="AHX3050" s="0"/>
      <c r="AHY3050" s="0"/>
      <c r="AHZ3050" s="0"/>
      <c r="AIA3050" s="0"/>
      <c r="AIB3050" s="0"/>
      <c r="AIC3050" s="0"/>
      <c r="AID3050" s="0"/>
      <c r="AIE3050" s="0"/>
      <c r="AIF3050" s="0"/>
      <c r="AIG3050" s="0"/>
      <c r="AIH3050" s="0"/>
      <c r="AII3050" s="0"/>
      <c r="AIJ3050" s="0"/>
      <c r="AIK3050" s="0"/>
      <c r="AIL3050" s="0"/>
      <c r="AIM3050" s="0"/>
      <c r="AIN3050" s="0"/>
      <c r="AIO3050" s="0"/>
      <c r="AIP3050" s="0"/>
      <c r="AIQ3050" s="0"/>
      <c r="AIR3050" s="0"/>
      <c r="AIS3050" s="0"/>
      <c r="AIT3050" s="0"/>
      <c r="AIU3050" s="0"/>
      <c r="AIV3050" s="0"/>
      <c r="AIW3050" s="0"/>
      <c r="AIX3050" s="0"/>
      <c r="AIY3050" s="0"/>
      <c r="AIZ3050" s="0"/>
      <c r="AJA3050" s="0"/>
      <c r="AJB3050" s="0"/>
      <c r="AJC3050" s="0"/>
      <c r="AJD3050" s="0"/>
      <c r="AJE3050" s="0"/>
      <c r="AJF3050" s="0"/>
      <c r="AJG3050" s="0"/>
      <c r="AJH3050" s="0"/>
      <c r="AJI3050" s="0"/>
      <c r="AJJ3050" s="0"/>
      <c r="AJK3050" s="0"/>
      <c r="AJL3050" s="0"/>
      <c r="AJM3050" s="0"/>
      <c r="AJN3050" s="0"/>
      <c r="AJO3050" s="0"/>
      <c r="AJP3050" s="0"/>
      <c r="AJQ3050" s="0"/>
      <c r="AJR3050" s="0"/>
      <c r="AJS3050" s="0"/>
      <c r="AJT3050" s="0"/>
      <c r="AJU3050" s="0"/>
      <c r="AJV3050" s="0"/>
      <c r="AJW3050" s="0"/>
      <c r="AJX3050" s="0"/>
      <c r="AJY3050" s="0"/>
      <c r="AJZ3050" s="0"/>
      <c r="AKA3050" s="0"/>
      <c r="AKB3050" s="0"/>
      <c r="AKC3050" s="0"/>
      <c r="AKD3050" s="0"/>
      <c r="AKE3050" s="0"/>
      <c r="AKF3050" s="0"/>
      <c r="AKG3050" s="0"/>
      <c r="AKH3050" s="0"/>
      <c r="AKI3050" s="0"/>
      <c r="AKJ3050" s="0"/>
      <c r="AKK3050" s="0"/>
      <c r="AKL3050" s="0"/>
      <c r="AKM3050" s="0"/>
      <c r="AKN3050" s="0"/>
      <c r="AKO3050" s="0"/>
      <c r="AKP3050" s="0"/>
      <c r="AKQ3050" s="0"/>
      <c r="AKR3050" s="0"/>
      <c r="AKS3050" s="0"/>
      <c r="AKT3050" s="0"/>
      <c r="AKU3050" s="0"/>
      <c r="AKV3050" s="0"/>
      <c r="AKW3050" s="0"/>
      <c r="AKX3050" s="0"/>
      <c r="AKY3050" s="0"/>
      <c r="AKZ3050" s="0"/>
      <c r="ALA3050" s="0"/>
      <c r="ALB3050" s="0"/>
      <c r="ALC3050" s="0"/>
      <c r="ALD3050" s="0"/>
      <c r="ALE3050" s="0"/>
      <c r="ALF3050" s="0"/>
      <c r="ALG3050" s="0"/>
      <c r="ALH3050" s="0"/>
      <c r="ALI3050" s="0"/>
      <c r="ALJ3050" s="0"/>
      <c r="ALK3050" s="0"/>
      <c r="ALL3050" s="0"/>
      <c r="ALM3050" s="0"/>
      <c r="ALN3050" s="0"/>
      <c r="ALO3050" s="0"/>
      <c r="ALP3050" s="0"/>
      <c r="ALQ3050" s="0"/>
      <c r="ALR3050" s="0"/>
      <c r="ALS3050" s="0"/>
      <c r="ALT3050" s="0"/>
      <c r="ALU3050" s="0"/>
      <c r="ALV3050" s="0"/>
      <c r="ALW3050" s="0"/>
      <c r="ALX3050" s="0"/>
      <c r="ALY3050" s="0"/>
      <c r="ALZ3050" s="0"/>
      <c r="AMA3050" s="0"/>
      <c r="AMB3050" s="0"/>
      <c r="AMC3050" s="0"/>
      <c r="AMD3050" s="0"/>
      <c r="AME3050" s="0"/>
      <c r="AMF3050" s="0"/>
      <c r="AMG3050" s="0"/>
      <c r="AMH3050" s="0"/>
      <c r="AMI3050" s="0"/>
    </row>
    <row r="3051" customFormat="false" ht="12.75" hidden="false" customHeight="false" outlineLevel="0" collapsed="false">
      <c r="A3051" s="1" t="s">
        <v>3306</v>
      </c>
      <c r="C3051" s="19" t="s">
        <v>3315</v>
      </c>
      <c r="D3051" s="19" t="s">
        <v>13</v>
      </c>
      <c r="E3051" s="20" t="n">
        <v>2.4</v>
      </c>
      <c r="F3051" s="21" t="n">
        <v>0.19</v>
      </c>
      <c r="G3051" s="24" t="s">
        <v>3308</v>
      </c>
      <c r="I3051" s="3"/>
      <c r="K3051" s="90"/>
      <c r="BM3051" s="0"/>
      <c r="BN3051" s="0"/>
      <c r="BO3051" s="0"/>
      <c r="BP3051" s="0"/>
      <c r="BQ3051" s="0"/>
      <c r="BR3051" s="0"/>
      <c r="BS3051" s="0"/>
      <c r="BT3051" s="0"/>
      <c r="BU3051" s="0"/>
      <c r="BV3051" s="0"/>
      <c r="BW3051" s="0"/>
      <c r="BX3051" s="0"/>
      <c r="BY3051" s="0"/>
      <c r="BZ3051" s="0"/>
      <c r="CA3051" s="0"/>
      <c r="CB3051" s="0"/>
      <c r="CC3051" s="0"/>
      <c r="CD3051" s="0"/>
      <c r="CE3051" s="0"/>
      <c r="CF3051" s="0"/>
      <c r="CG3051" s="0"/>
      <c r="CH3051" s="0"/>
      <c r="CI3051" s="0"/>
      <c r="CJ3051" s="0"/>
      <c r="CK3051" s="0"/>
      <c r="CL3051" s="0"/>
      <c r="CM3051" s="0"/>
      <c r="CN3051" s="0"/>
      <c r="CO3051" s="0"/>
      <c r="CP3051" s="0"/>
      <c r="CQ3051" s="0"/>
      <c r="CR3051" s="0"/>
      <c r="CS3051" s="0"/>
      <c r="CT3051" s="0"/>
      <c r="CU3051" s="0"/>
      <c r="CV3051" s="0"/>
      <c r="CW3051" s="0"/>
      <c r="CX3051" s="0"/>
      <c r="CY3051" s="0"/>
      <c r="CZ3051" s="0"/>
      <c r="DA3051" s="0"/>
      <c r="DB3051" s="0"/>
      <c r="DC3051" s="0"/>
      <c r="DD3051" s="0"/>
      <c r="DE3051" s="0"/>
      <c r="DF3051" s="0"/>
      <c r="DG3051" s="0"/>
      <c r="DH3051" s="0"/>
      <c r="DI3051" s="0"/>
      <c r="DJ3051" s="0"/>
      <c r="DK3051" s="0"/>
      <c r="DL3051" s="0"/>
      <c r="DM3051" s="0"/>
      <c r="DN3051" s="0"/>
      <c r="DO3051" s="0"/>
      <c r="DP3051" s="0"/>
      <c r="DQ3051" s="0"/>
      <c r="DR3051" s="0"/>
      <c r="DS3051" s="0"/>
      <c r="DT3051" s="0"/>
      <c r="DU3051" s="0"/>
      <c r="DV3051" s="0"/>
      <c r="DW3051" s="0"/>
      <c r="DX3051" s="0"/>
      <c r="DY3051" s="0"/>
      <c r="DZ3051" s="0"/>
      <c r="EA3051" s="0"/>
      <c r="EB3051" s="0"/>
      <c r="EC3051" s="0"/>
      <c r="ED3051" s="0"/>
      <c r="EE3051" s="0"/>
      <c r="EF3051" s="0"/>
      <c r="EG3051" s="0"/>
      <c r="EH3051" s="0"/>
      <c r="EI3051" s="0"/>
      <c r="EJ3051" s="0"/>
      <c r="EK3051" s="0"/>
      <c r="EL3051" s="0"/>
      <c r="EM3051" s="0"/>
      <c r="EN3051" s="0"/>
      <c r="EO3051" s="0"/>
      <c r="EP3051" s="0"/>
      <c r="EQ3051" s="0"/>
      <c r="ER3051" s="0"/>
      <c r="ES3051" s="0"/>
      <c r="ET3051" s="0"/>
      <c r="EU3051" s="0"/>
      <c r="EV3051" s="0"/>
      <c r="EW3051" s="0"/>
      <c r="EX3051" s="0"/>
      <c r="EY3051" s="0"/>
      <c r="EZ3051" s="0"/>
      <c r="FA3051" s="0"/>
      <c r="FB3051" s="0"/>
      <c r="FC3051" s="0"/>
      <c r="FD3051" s="0"/>
      <c r="FE3051" s="0"/>
      <c r="FF3051" s="0"/>
      <c r="FG3051" s="0"/>
      <c r="FH3051" s="0"/>
      <c r="FI3051" s="0"/>
      <c r="FJ3051" s="0"/>
      <c r="FK3051" s="0"/>
      <c r="FL3051" s="0"/>
      <c r="FM3051" s="0"/>
      <c r="FN3051" s="0"/>
      <c r="FO3051" s="0"/>
      <c r="FP3051" s="0"/>
      <c r="FQ3051" s="0"/>
      <c r="FR3051" s="0"/>
      <c r="FS3051" s="0"/>
      <c r="FT3051" s="0"/>
      <c r="FU3051" s="0"/>
      <c r="FV3051" s="0"/>
      <c r="FW3051" s="0"/>
      <c r="FX3051" s="0"/>
      <c r="FY3051" s="0"/>
      <c r="FZ3051" s="0"/>
      <c r="GA3051" s="0"/>
      <c r="GB3051" s="0"/>
      <c r="GC3051" s="0"/>
      <c r="GD3051" s="0"/>
      <c r="GE3051" s="0"/>
      <c r="GF3051" s="0"/>
      <c r="GG3051" s="0"/>
      <c r="GH3051" s="0"/>
      <c r="GI3051" s="0"/>
      <c r="GJ3051" s="0"/>
      <c r="GK3051" s="0"/>
      <c r="GL3051" s="0"/>
      <c r="GM3051" s="0"/>
      <c r="GN3051" s="0"/>
      <c r="GO3051" s="0"/>
      <c r="GP3051" s="0"/>
      <c r="GQ3051" s="0"/>
      <c r="GR3051" s="0"/>
      <c r="GS3051" s="0"/>
      <c r="GT3051" s="0"/>
      <c r="GU3051" s="0"/>
      <c r="GV3051" s="0"/>
      <c r="GW3051" s="0"/>
      <c r="GX3051" s="0"/>
      <c r="GY3051" s="0"/>
      <c r="GZ3051" s="0"/>
      <c r="HA3051" s="0"/>
      <c r="HB3051" s="0"/>
      <c r="HC3051" s="0"/>
      <c r="HD3051" s="0"/>
      <c r="HE3051" s="0"/>
      <c r="HF3051" s="0"/>
      <c r="HG3051" s="0"/>
      <c r="HH3051" s="0"/>
      <c r="HI3051" s="0"/>
      <c r="HJ3051" s="0"/>
      <c r="HK3051" s="0"/>
      <c r="HL3051" s="0"/>
      <c r="HM3051" s="0"/>
      <c r="HN3051" s="0"/>
      <c r="HO3051" s="0"/>
      <c r="HP3051" s="0"/>
      <c r="HQ3051" s="0"/>
      <c r="HR3051" s="0"/>
      <c r="HS3051" s="0"/>
      <c r="HT3051" s="0"/>
      <c r="HU3051" s="0"/>
      <c r="HV3051" s="0"/>
      <c r="HW3051" s="0"/>
      <c r="HX3051" s="0"/>
      <c r="HY3051" s="0"/>
      <c r="HZ3051" s="0"/>
      <c r="IA3051" s="0"/>
      <c r="IB3051" s="0"/>
      <c r="IC3051" s="0"/>
      <c r="ID3051" s="0"/>
      <c r="IE3051" s="0"/>
      <c r="IF3051" s="0"/>
      <c r="IG3051" s="0"/>
      <c r="IH3051" s="0"/>
      <c r="II3051" s="0"/>
      <c r="IJ3051" s="0"/>
      <c r="IK3051" s="0"/>
      <c r="IL3051" s="0"/>
      <c r="IM3051" s="0"/>
      <c r="IN3051" s="0"/>
      <c r="IO3051" s="0"/>
      <c r="IP3051" s="0"/>
      <c r="IQ3051" s="0"/>
      <c r="IR3051" s="0"/>
      <c r="IS3051" s="0"/>
      <c r="IT3051" s="0"/>
      <c r="IU3051" s="0"/>
      <c r="IV3051" s="0"/>
      <c r="IW3051" s="0"/>
      <c r="IX3051" s="0"/>
      <c r="IY3051" s="0"/>
      <c r="IZ3051" s="0"/>
      <c r="JA3051" s="0"/>
      <c r="JB3051" s="0"/>
      <c r="JC3051" s="0"/>
      <c r="JD3051" s="0"/>
      <c r="JE3051" s="0"/>
      <c r="JF3051" s="0"/>
      <c r="JG3051" s="0"/>
      <c r="JH3051" s="0"/>
      <c r="JI3051" s="0"/>
      <c r="JJ3051" s="0"/>
      <c r="JK3051" s="0"/>
      <c r="JL3051" s="0"/>
      <c r="JM3051" s="0"/>
      <c r="JN3051" s="0"/>
      <c r="JO3051" s="0"/>
      <c r="JP3051" s="0"/>
      <c r="JQ3051" s="0"/>
      <c r="JR3051" s="0"/>
      <c r="JS3051" s="0"/>
      <c r="JT3051" s="0"/>
      <c r="JU3051" s="0"/>
      <c r="JV3051" s="0"/>
      <c r="JW3051" s="0"/>
      <c r="JX3051" s="0"/>
      <c r="JY3051" s="0"/>
      <c r="JZ3051" s="0"/>
      <c r="KA3051" s="0"/>
      <c r="KB3051" s="0"/>
      <c r="KC3051" s="0"/>
      <c r="KD3051" s="0"/>
      <c r="KE3051" s="0"/>
      <c r="KF3051" s="0"/>
      <c r="KG3051" s="0"/>
      <c r="KH3051" s="0"/>
      <c r="KI3051" s="0"/>
      <c r="KJ3051" s="0"/>
      <c r="KK3051" s="0"/>
      <c r="KL3051" s="0"/>
      <c r="KM3051" s="0"/>
      <c r="KN3051" s="0"/>
      <c r="KO3051" s="0"/>
      <c r="KP3051" s="0"/>
      <c r="KQ3051" s="0"/>
      <c r="KR3051" s="0"/>
      <c r="KS3051" s="0"/>
      <c r="KT3051" s="0"/>
      <c r="KU3051" s="0"/>
      <c r="KV3051" s="0"/>
      <c r="KW3051" s="0"/>
      <c r="KX3051" s="0"/>
      <c r="KY3051" s="0"/>
      <c r="KZ3051" s="0"/>
      <c r="LA3051" s="0"/>
      <c r="LB3051" s="0"/>
      <c r="LC3051" s="0"/>
      <c r="LD3051" s="0"/>
      <c r="LE3051" s="0"/>
      <c r="LF3051" s="0"/>
      <c r="LG3051" s="0"/>
      <c r="LH3051" s="0"/>
      <c r="LI3051" s="0"/>
      <c r="LJ3051" s="0"/>
      <c r="LK3051" s="0"/>
      <c r="LL3051" s="0"/>
      <c r="LM3051" s="0"/>
      <c r="LN3051" s="0"/>
      <c r="LO3051" s="0"/>
      <c r="LP3051" s="0"/>
      <c r="LQ3051" s="0"/>
      <c r="LR3051" s="0"/>
      <c r="LS3051" s="0"/>
      <c r="LT3051" s="0"/>
      <c r="LU3051" s="0"/>
      <c r="LV3051" s="0"/>
      <c r="LW3051" s="0"/>
      <c r="LX3051" s="0"/>
      <c r="LY3051" s="0"/>
      <c r="LZ3051" s="0"/>
      <c r="MA3051" s="0"/>
      <c r="MB3051" s="0"/>
      <c r="MC3051" s="0"/>
      <c r="MD3051" s="0"/>
      <c r="ME3051" s="0"/>
      <c r="MF3051" s="0"/>
      <c r="MG3051" s="0"/>
      <c r="MH3051" s="0"/>
      <c r="MI3051" s="0"/>
      <c r="MJ3051" s="0"/>
      <c r="MK3051" s="0"/>
      <c r="ML3051" s="0"/>
      <c r="MM3051" s="0"/>
      <c r="MN3051" s="0"/>
      <c r="MO3051" s="0"/>
      <c r="MP3051" s="0"/>
      <c r="MQ3051" s="0"/>
      <c r="MR3051" s="0"/>
      <c r="MS3051" s="0"/>
      <c r="MT3051" s="0"/>
      <c r="MU3051" s="0"/>
      <c r="MV3051" s="0"/>
      <c r="MW3051" s="0"/>
      <c r="MX3051" s="0"/>
      <c r="MY3051" s="0"/>
      <c r="MZ3051" s="0"/>
      <c r="NA3051" s="0"/>
      <c r="NB3051" s="0"/>
      <c r="NC3051" s="0"/>
      <c r="ND3051" s="0"/>
      <c r="NE3051" s="0"/>
      <c r="NF3051" s="0"/>
      <c r="NG3051" s="0"/>
      <c r="NH3051" s="0"/>
      <c r="NI3051" s="0"/>
      <c r="NJ3051" s="0"/>
      <c r="NK3051" s="0"/>
      <c r="NL3051" s="0"/>
      <c r="NM3051" s="0"/>
      <c r="NN3051" s="0"/>
      <c r="NO3051" s="0"/>
      <c r="NP3051" s="0"/>
      <c r="NQ3051" s="0"/>
      <c r="NR3051" s="0"/>
      <c r="NS3051" s="0"/>
      <c r="NT3051" s="0"/>
      <c r="NU3051" s="0"/>
      <c r="NV3051" s="0"/>
      <c r="NW3051" s="0"/>
      <c r="NX3051" s="0"/>
      <c r="NY3051" s="0"/>
      <c r="NZ3051" s="0"/>
      <c r="OA3051" s="0"/>
      <c r="OB3051" s="0"/>
      <c r="OC3051" s="0"/>
      <c r="OD3051" s="0"/>
      <c r="OE3051" s="0"/>
      <c r="OF3051" s="0"/>
      <c r="OG3051" s="0"/>
      <c r="OH3051" s="0"/>
      <c r="OI3051" s="0"/>
      <c r="OJ3051" s="0"/>
      <c r="OK3051" s="0"/>
      <c r="OL3051" s="0"/>
      <c r="OM3051" s="0"/>
      <c r="ON3051" s="0"/>
      <c r="OO3051" s="0"/>
      <c r="OP3051" s="0"/>
      <c r="OQ3051" s="0"/>
      <c r="OR3051" s="0"/>
      <c r="OS3051" s="0"/>
      <c r="OT3051" s="0"/>
      <c r="OU3051" s="0"/>
      <c r="OV3051" s="0"/>
      <c r="OW3051" s="0"/>
      <c r="OX3051" s="0"/>
      <c r="OY3051" s="0"/>
      <c r="OZ3051" s="0"/>
      <c r="PA3051" s="0"/>
      <c r="PB3051" s="0"/>
      <c r="PC3051" s="0"/>
      <c r="PD3051" s="0"/>
      <c r="PE3051" s="0"/>
      <c r="PF3051" s="0"/>
      <c r="PG3051" s="0"/>
      <c r="PH3051" s="0"/>
      <c r="PI3051" s="0"/>
      <c r="PJ3051" s="0"/>
      <c r="PK3051" s="0"/>
      <c r="PL3051" s="0"/>
      <c r="PM3051" s="0"/>
      <c r="PN3051" s="0"/>
      <c r="PO3051" s="0"/>
      <c r="PP3051" s="0"/>
      <c r="PQ3051" s="0"/>
      <c r="PR3051" s="0"/>
      <c r="PS3051" s="0"/>
      <c r="PT3051" s="0"/>
      <c r="PU3051" s="0"/>
      <c r="PV3051" s="0"/>
      <c r="PW3051" s="0"/>
      <c r="PX3051" s="0"/>
      <c r="PY3051" s="0"/>
      <c r="PZ3051" s="0"/>
      <c r="QA3051" s="0"/>
      <c r="QB3051" s="0"/>
      <c r="QC3051" s="0"/>
      <c r="QD3051" s="0"/>
      <c r="QE3051" s="0"/>
      <c r="QF3051" s="0"/>
      <c r="QG3051" s="0"/>
      <c r="QH3051" s="0"/>
      <c r="QI3051" s="0"/>
      <c r="QJ3051" s="0"/>
      <c r="QK3051" s="0"/>
      <c r="QL3051" s="0"/>
      <c r="QM3051" s="0"/>
      <c r="QN3051" s="0"/>
      <c r="QO3051" s="0"/>
      <c r="QP3051" s="0"/>
      <c r="QQ3051" s="0"/>
      <c r="QR3051" s="0"/>
      <c r="QS3051" s="0"/>
      <c r="QT3051" s="0"/>
      <c r="QU3051" s="0"/>
      <c r="QV3051" s="0"/>
      <c r="QW3051" s="0"/>
      <c r="QX3051" s="0"/>
      <c r="QY3051" s="0"/>
      <c r="QZ3051" s="0"/>
      <c r="RA3051" s="0"/>
      <c r="RB3051" s="0"/>
      <c r="RC3051" s="0"/>
      <c r="RD3051" s="0"/>
      <c r="RE3051" s="0"/>
      <c r="RF3051" s="0"/>
      <c r="RG3051" s="0"/>
      <c r="RH3051" s="0"/>
      <c r="RI3051" s="0"/>
      <c r="RJ3051" s="0"/>
      <c r="RK3051" s="0"/>
      <c r="RL3051" s="0"/>
      <c r="RM3051" s="0"/>
      <c r="RN3051" s="0"/>
      <c r="RO3051" s="0"/>
      <c r="RP3051" s="0"/>
      <c r="RQ3051" s="0"/>
      <c r="RR3051" s="0"/>
      <c r="RS3051" s="0"/>
      <c r="RT3051" s="0"/>
      <c r="RU3051" s="0"/>
      <c r="RV3051" s="0"/>
      <c r="RW3051" s="0"/>
      <c r="RX3051" s="0"/>
      <c r="RY3051" s="0"/>
      <c r="RZ3051" s="0"/>
      <c r="SA3051" s="0"/>
      <c r="SB3051" s="0"/>
      <c r="SC3051" s="0"/>
      <c r="SD3051" s="0"/>
      <c r="SE3051" s="0"/>
      <c r="SF3051" s="0"/>
      <c r="SG3051" s="0"/>
      <c r="SH3051" s="0"/>
      <c r="SI3051" s="0"/>
      <c r="SJ3051" s="0"/>
      <c r="SK3051" s="0"/>
      <c r="SL3051" s="0"/>
      <c r="SM3051" s="0"/>
      <c r="SN3051" s="0"/>
      <c r="SO3051" s="0"/>
      <c r="SP3051" s="0"/>
      <c r="SQ3051" s="0"/>
      <c r="SR3051" s="0"/>
      <c r="SS3051" s="0"/>
      <c r="ST3051" s="0"/>
      <c r="SU3051" s="0"/>
      <c r="SV3051" s="0"/>
      <c r="SW3051" s="0"/>
      <c r="SX3051" s="0"/>
      <c r="SY3051" s="0"/>
      <c r="SZ3051" s="0"/>
      <c r="TA3051" s="0"/>
      <c r="TB3051" s="0"/>
      <c r="TC3051" s="0"/>
      <c r="TD3051" s="0"/>
      <c r="TE3051" s="0"/>
      <c r="TF3051" s="0"/>
      <c r="TG3051" s="0"/>
      <c r="TH3051" s="0"/>
      <c r="TI3051" s="0"/>
      <c r="TJ3051" s="0"/>
      <c r="TK3051" s="0"/>
      <c r="TL3051" s="0"/>
      <c r="TM3051" s="0"/>
      <c r="TN3051" s="0"/>
      <c r="TO3051" s="0"/>
      <c r="TP3051" s="0"/>
      <c r="TQ3051" s="0"/>
      <c r="TR3051" s="0"/>
      <c r="TS3051" s="0"/>
      <c r="TT3051" s="0"/>
      <c r="TU3051" s="0"/>
      <c r="TV3051" s="0"/>
      <c r="TW3051" s="0"/>
      <c r="TX3051" s="0"/>
      <c r="TY3051" s="0"/>
      <c r="TZ3051" s="0"/>
      <c r="UA3051" s="0"/>
      <c r="UB3051" s="0"/>
      <c r="UC3051" s="0"/>
      <c r="UD3051" s="0"/>
      <c r="UE3051" s="0"/>
      <c r="UF3051" s="0"/>
      <c r="UG3051" s="0"/>
      <c r="UH3051" s="0"/>
      <c r="UI3051" s="0"/>
      <c r="UJ3051" s="0"/>
      <c r="UK3051" s="0"/>
      <c r="UL3051" s="0"/>
      <c r="UM3051" s="0"/>
      <c r="UN3051" s="0"/>
      <c r="UO3051" s="0"/>
      <c r="UP3051" s="0"/>
      <c r="UQ3051" s="0"/>
      <c r="UR3051" s="0"/>
      <c r="US3051" s="0"/>
      <c r="UT3051" s="0"/>
      <c r="UU3051" s="0"/>
      <c r="UV3051" s="0"/>
      <c r="UW3051" s="0"/>
      <c r="UX3051" s="0"/>
      <c r="UY3051" s="0"/>
      <c r="UZ3051" s="0"/>
      <c r="VA3051" s="0"/>
      <c r="VB3051" s="0"/>
      <c r="VC3051" s="0"/>
      <c r="VD3051" s="0"/>
      <c r="VE3051" s="0"/>
      <c r="VF3051" s="0"/>
      <c r="VG3051" s="0"/>
      <c r="VH3051" s="0"/>
      <c r="VI3051" s="0"/>
      <c r="VJ3051" s="0"/>
      <c r="VK3051" s="0"/>
      <c r="VL3051" s="0"/>
      <c r="VM3051" s="0"/>
      <c r="VN3051" s="0"/>
      <c r="VO3051" s="0"/>
      <c r="VP3051" s="0"/>
      <c r="VQ3051" s="0"/>
      <c r="VR3051" s="0"/>
      <c r="VS3051" s="0"/>
      <c r="VT3051" s="0"/>
      <c r="VU3051" s="0"/>
      <c r="VV3051" s="0"/>
      <c r="VW3051" s="0"/>
      <c r="VX3051" s="0"/>
      <c r="VY3051" s="0"/>
      <c r="VZ3051" s="0"/>
      <c r="WA3051" s="0"/>
      <c r="WB3051" s="0"/>
      <c r="WC3051" s="0"/>
      <c r="WD3051" s="0"/>
      <c r="WE3051" s="0"/>
      <c r="WF3051" s="0"/>
      <c r="WG3051" s="0"/>
      <c r="WH3051" s="0"/>
      <c r="WI3051" s="0"/>
      <c r="WJ3051" s="0"/>
      <c r="WK3051" s="0"/>
      <c r="WL3051" s="0"/>
      <c r="WM3051" s="0"/>
      <c r="WN3051" s="0"/>
      <c r="WO3051" s="0"/>
      <c r="WP3051" s="0"/>
      <c r="WQ3051" s="0"/>
      <c r="WR3051" s="0"/>
      <c r="WS3051" s="0"/>
      <c r="WT3051" s="0"/>
      <c r="WU3051" s="0"/>
      <c r="WV3051" s="0"/>
      <c r="WW3051" s="0"/>
      <c r="WX3051" s="0"/>
      <c r="WY3051" s="0"/>
      <c r="WZ3051" s="0"/>
      <c r="XA3051" s="0"/>
      <c r="XB3051" s="0"/>
      <c r="XC3051" s="0"/>
      <c r="XD3051" s="0"/>
      <c r="XE3051" s="0"/>
      <c r="XF3051" s="0"/>
      <c r="XG3051" s="0"/>
      <c r="XH3051" s="0"/>
      <c r="XI3051" s="0"/>
      <c r="XJ3051" s="0"/>
      <c r="XK3051" s="0"/>
      <c r="XL3051" s="0"/>
      <c r="XM3051" s="0"/>
      <c r="XN3051" s="0"/>
      <c r="XO3051" s="0"/>
      <c r="XP3051" s="0"/>
      <c r="XQ3051" s="0"/>
      <c r="XR3051" s="0"/>
      <c r="XS3051" s="0"/>
      <c r="XT3051" s="0"/>
      <c r="XU3051" s="0"/>
      <c r="XV3051" s="0"/>
      <c r="XW3051" s="0"/>
      <c r="XX3051" s="0"/>
      <c r="XY3051" s="0"/>
      <c r="XZ3051" s="0"/>
      <c r="YA3051" s="0"/>
      <c r="YB3051" s="0"/>
      <c r="YC3051" s="0"/>
      <c r="YD3051" s="0"/>
      <c r="YE3051" s="0"/>
      <c r="YF3051" s="0"/>
      <c r="YG3051" s="0"/>
      <c r="YH3051" s="0"/>
      <c r="YI3051" s="0"/>
      <c r="YJ3051" s="0"/>
      <c r="YK3051" s="0"/>
      <c r="YL3051" s="0"/>
      <c r="YM3051" s="0"/>
      <c r="YN3051" s="0"/>
      <c r="YO3051" s="0"/>
      <c r="YP3051" s="0"/>
      <c r="YQ3051" s="0"/>
      <c r="YR3051" s="0"/>
      <c r="YS3051" s="0"/>
      <c r="YT3051" s="0"/>
      <c r="YU3051" s="0"/>
      <c r="YV3051" s="0"/>
      <c r="YW3051" s="0"/>
      <c r="YX3051" s="0"/>
      <c r="YY3051" s="0"/>
      <c r="YZ3051" s="0"/>
      <c r="ZA3051" s="0"/>
      <c r="ZB3051" s="0"/>
      <c r="ZC3051" s="0"/>
      <c r="ZD3051" s="0"/>
      <c r="ZE3051" s="0"/>
      <c r="ZF3051" s="0"/>
      <c r="ZG3051" s="0"/>
      <c r="ZH3051" s="0"/>
      <c r="ZI3051" s="0"/>
      <c r="ZJ3051" s="0"/>
      <c r="ZK3051" s="0"/>
      <c r="ZL3051" s="0"/>
      <c r="ZM3051" s="0"/>
      <c r="ZN3051" s="0"/>
      <c r="ZO3051" s="0"/>
      <c r="ZP3051" s="0"/>
      <c r="ZQ3051" s="0"/>
      <c r="ZR3051" s="0"/>
      <c r="ZS3051" s="0"/>
      <c r="ZT3051" s="0"/>
      <c r="ZU3051" s="0"/>
      <c r="ZV3051" s="0"/>
      <c r="ZW3051" s="0"/>
      <c r="ZX3051" s="0"/>
      <c r="ZY3051" s="0"/>
      <c r="ZZ3051" s="0"/>
      <c r="AAA3051" s="0"/>
      <c r="AAB3051" s="0"/>
      <c r="AAC3051" s="0"/>
      <c r="AAD3051" s="0"/>
      <c r="AAE3051" s="0"/>
      <c r="AAF3051" s="0"/>
      <c r="AAG3051" s="0"/>
      <c r="AAH3051" s="0"/>
      <c r="AAI3051" s="0"/>
      <c r="AAJ3051" s="0"/>
      <c r="AAK3051" s="0"/>
      <c r="AAL3051" s="0"/>
      <c r="AAM3051" s="0"/>
      <c r="AAN3051" s="0"/>
      <c r="AAO3051" s="0"/>
      <c r="AAP3051" s="0"/>
      <c r="AAQ3051" s="0"/>
      <c r="AAR3051" s="0"/>
      <c r="AAS3051" s="0"/>
      <c r="AAT3051" s="0"/>
      <c r="AAU3051" s="0"/>
      <c r="AAV3051" s="0"/>
      <c r="AAW3051" s="0"/>
      <c r="AAX3051" s="0"/>
      <c r="AAY3051" s="0"/>
      <c r="AAZ3051" s="0"/>
      <c r="ABA3051" s="0"/>
      <c r="ABB3051" s="0"/>
      <c r="ABC3051" s="0"/>
      <c r="ABD3051" s="0"/>
      <c r="ABE3051" s="0"/>
      <c r="ABF3051" s="0"/>
      <c r="ABG3051" s="0"/>
      <c r="ABH3051" s="0"/>
      <c r="ABI3051" s="0"/>
      <c r="ABJ3051" s="0"/>
      <c r="ABK3051" s="0"/>
      <c r="ABL3051" s="0"/>
      <c r="ABM3051" s="0"/>
      <c r="ABN3051" s="0"/>
      <c r="ABO3051" s="0"/>
      <c r="ABP3051" s="0"/>
      <c r="ABQ3051" s="0"/>
      <c r="ABR3051" s="0"/>
      <c r="ABS3051" s="0"/>
      <c r="ABT3051" s="0"/>
      <c r="ABU3051" s="0"/>
      <c r="ABV3051" s="0"/>
      <c r="ABW3051" s="0"/>
      <c r="ABX3051" s="0"/>
      <c r="ABY3051" s="0"/>
      <c r="ABZ3051" s="0"/>
      <c r="ACA3051" s="0"/>
      <c r="ACB3051" s="0"/>
      <c r="ACC3051" s="0"/>
      <c r="ACD3051" s="0"/>
      <c r="ACE3051" s="0"/>
      <c r="ACF3051" s="0"/>
      <c r="ACG3051" s="0"/>
      <c r="ACH3051" s="0"/>
      <c r="ACI3051" s="0"/>
      <c r="ACJ3051" s="0"/>
      <c r="ACK3051" s="0"/>
      <c r="ACL3051" s="0"/>
      <c r="ACM3051" s="0"/>
      <c r="ACN3051" s="0"/>
      <c r="ACO3051" s="0"/>
      <c r="ACP3051" s="0"/>
      <c r="ACQ3051" s="0"/>
      <c r="ACR3051" s="0"/>
      <c r="ACS3051" s="0"/>
      <c r="ACT3051" s="0"/>
      <c r="ACU3051" s="0"/>
      <c r="ACV3051" s="0"/>
      <c r="ACW3051" s="0"/>
      <c r="ACX3051" s="0"/>
      <c r="ACY3051" s="0"/>
      <c r="ACZ3051" s="0"/>
      <c r="ADA3051" s="0"/>
      <c r="ADB3051" s="0"/>
      <c r="ADC3051" s="0"/>
      <c r="ADD3051" s="0"/>
      <c r="ADE3051" s="0"/>
      <c r="ADF3051" s="0"/>
      <c r="ADG3051" s="0"/>
      <c r="ADH3051" s="0"/>
      <c r="ADI3051" s="0"/>
      <c r="ADJ3051" s="0"/>
      <c r="ADK3051" s="0"/>
      <c r="ADL3051" s="0"/>
      <c r="ADM3051" s="0"/>
      <c r="ADN3051" s="0"/>
      <c r="ADO3051" s="0"/>
      <c r="ADP3051" s="0"/>
      <c r="ADQ3051" s="0"/>
      <c r="ADR3051" s="0"/>
      <c r="ADS3051" s="0"/>
      <c r="ADT3051" s="0"/>
      <c r="ADU3051" s="0"/>
      <c r="ADV3051" s="0"/>
      <c r="ADW3051" s="0"/>
      <c r="ADX3051" s="0"/>
      <c r="ADY3051" s="0"/>
      <c r="ADZ3051" s="0"/>
      <c r="AEA3051" s="0"/>
      <c r="AEB3051" s="0"/>
      <c r="AEC3051" s="0"/>
      <c r="AED3051" s="0"/>
      <c r="AEE3051" s="0"/>
      <c r="AEF3051" s="0"/>
      <c r="AEG3051" s="0"/>
      <c r="AEH3051" s="0"/>
      <c r="AEI3051" s="0"/>
      <c r="AEJ3051" s="0"/>
      <c r="AEK3051" s="0"/>
      <c r="AEL3051" s="0"/>
      <c r="AEM3051" s="0"/>
      <c r="AEN3051" s="0"/>
      <c r="AEO3051" s="0"/>
      <c r="AEP3051" s="0"/>
      <c r="AEQ3051" s="0"/>
      <c r="AER3051" s="0"/>
      <c r="AES3051" s="0"/>
      <c r="AET3051" s="0"/>
      <c r="AEU3051" s="0"/>
      <c r="AEV3051" s="0"/>
      <c r="AEW3051" s="0"/>
      <c r="AEX3051" s="0"/>
      <c r="AEY3051" s="0"/>
      <c r="AEZ3051" s="0"/>
      <c r="AFA3051" s="0"/>
      <c r="AFB3051" s="0"/>
      <c r="AFC3051" s="0"/>
      <c r="AFD3051" s="0"/>
      <c r="AFE3051" s="0"/>
      <c r="AFF3051" s="0"/>
      <c r="AFG3051" s="0"/>
      <c r="AFH3051" s="0"/>
      <c r="AFI3051" s="0"/>
      <c r="AFJ3051" s="0"/>
      <c r="AFK3051" s="0"/>
      <c r="AFL3051" s="0"/>
      <c r="AFM3051" s="0"/>
      <c r="AFN3051" s="0"/>
      <c r="AFO3051" s="0"/>
      <c r="AFP3051" s="0"/>
      <c r="AFQ3051" s="0"/>
      <c r="AFR3051" s="0"/>
      <c r="AFS3051" s="0"/>
      <c r="AFT3051" s="0"/>
      <c r="AFU3051" s="0"/>
      <c r="AFV3051" s="0"/>
      <c r="AFW3051" s="0"/>
      <c r="AFX3051" s="0"/>
      <c r="AFY3051" s="0"/>
      <c r="AFZ3051" s="0"/>
      <c r="AGA3051" s="0"/>
      <c r="AGB3051" s="0"/>
      <c r="AGC3051" s="0"/>
      <c r="AGD3051" s="0"/>
      <c r="AGE3051" s="0"/>
      <c r="AGF3051" s="0"/>
      <c r="AGG3051" s="0"/>
      <c r="AGH3051" s="0"/>
      <c r="AGI3051" s="0"/>
      <c r="AGJ3051" s="0"/>
      <c r="AGK3051" s="0"/>
      <c r="AGL3051" s="0"/>
      <c r="AGM3051" s="0"/>
      <c r="AGN3051" s="0"/>
      <c r="AGO3051" s="0"/>
      <c r="AGP3051" s="0"/>
      <c r="AGQ3051" s="0"/>
      <c r="AGR3051" s="0"/>
      <c r="AGS3051" s="0"/>
      <c r="AGT3051" s="0"/>
      <c r="AGU3051" s="0"/>
      <c r="AGV3051" s="0"/>
      <c r="AGW3051" s="0"/>
      <c r="AGX3051" s="0"/>
      <c r="AGY3051" s="0"/>
      <c r="AGZ3051" s="0"/>
      <c r="AHA3051" s="0"/>
      <c r="AHB3051" s="0"/>
      <c r="AHC3051" s="0"/>
      <c r="AHD3051" s="0"/>
      <c r="AHE3051" s="0"/>
      <c r="AHF3051" s="0"/>
      <c r="AHG3051" s="0"/>
      <c r="AHH3051" s="0"/>
      <c r="AHI3051" s="0"/>
      <c r="AHJ3051" s="0"/>
      <c r="AHK3051" s="0"/>
      <c r="AHL3051" s="0"/>
      <c r="AHM3051" s="0"/>
      <c r="AHN3051" s="0"/>
      <c r="AHO3051" s="0"/>
      <c r="AHP3051" s="0"/>
      <c r="AHQ3051" s="0"/>
      <c r="AHR3051" s="0"/>
      <c r="AHS3051" s="0"/>
      <c r="AHT3051" s="0"/>
      <c r="AHU3051" s="0"/>
      <c r="AHV3051" s="0"/>
      <c r="AHW3051" s="0"/>
      <c r="AHX3051" s="0"/>
      <c r="AHY3051" s="0"/>
      <c r="AHZ3051" s="0"/>
      <c r="AIA3051" s="0"/>
      <c r="AIB3051" s="0"/>
      <c r="AIC3051" s="0"/>
      <c r="AID3051" s="0"/>
      <c r="AIE3051" s="0"/>
      <c r="AIF3051" s="0"/>
      <c r="AIG3051" s="0"/>
      <c r="AIH3051" s="0"/>
      <c r="AII3051" s="0"/>
      <c r="AIJ3051" s="0"/>
      <c r="AIK3051" s="0"/>
      <c r="AIL3051" s="0"/>
      <c r="AIM3051" s="0"/>
      <c r="AIN3051" s="0"/>
      <c r="AIO3051" s="0"/>
      <c r="AIP3051" s="0"/>
      <c r="AIQ3051" s="0"/>
      <c r="AIR3051" s="0"/>
      <c r="AIS3051" s="0"/>
      <c r="AIT3051" s="0"/>
      <c r="AIU3051" s="0"/>
      <c r="AIV3051" s="0"/>
      <c r="AIW3051" s="0"/>
      <c r="AIX3051" s="0"/>
      <c r="AIY3051" s="0"/>
      <c r="AIZ3051" s="0"/>
      <c r="AJA3051" s="0"/>
      <c r="AJB3051" s="0"/>
      <c r="AJC3051" s="0"/>
      <c r="AJD3051" s="0"/>
      <c r="AJE3051" s="0"/>
      <c r="AJF3051" s="0"/>
      <c r="AJG3051" s="0"/>
      <c r="AJH3051" s="0"/>
      <c r="AJI3051" s="0"/>
      <c r="AJJ3051" s="0"/>
      <c r="AJK3051" s="0"/>
      <c r="AJL3051" s="0"/>
      <c r="AJM3051" s="0"/>
      <c r="AJN3051" s="0"/>
      <c r="AJO3051" s="0"/>
      <c r="AJP3051" s="0"/>
      <c r="AJQ3051" s="0"/>
      <c r="AJR3051" s="0"/>
      <c r="AJS3051" s="0"/>
      <c r="AJT3051" s="0"/>
      <c r="AJU3051" s="0"/>
      <c r="AJV3051" s="0"/>
      <c r="AJW3051" s="0"/>
      <c r="AJX3051" s="0"/>
      <c r="AJY3051" s="0"/>
      <c r="AJZ3051" s="0"/>
      <c r="AKA3051" s="0"/>
      <c r="AKB3051" s="0"/>
      <c r="AKC3051" s="0"/>
      <c r="AKD3051" s="0"/>
      <c r="AKE3051" s="0"/>
      <c r="AKF3051" s="0"/>
      <c r="AKG3051" s="0"/>
      <c r="AKH3051" s="0"/>
      <c r="AKI3051" s="0"/>
      <c r="AKJ3051" s="0"/>
      <c r="AKK3051" s="0"/>
      <c r="AKL3051" s="0"/>
      <c r="AKM3051" s="0"/>
      <c r="AKN3051" s="0"/>
      <c r="AKO3051" s="0"/>
      <c r="AKP3051" s="0"/>
      <c r="AKQ3051" s="0"/>
      <c r="AKR3051" s="0"/>
      <c r="AKS3051" s="0"/>
      <c r="AKT3051" s="0"/>
      <c r="AKU3051" s="0"/>
      <c r="AKV3051" s="0"/>
      <c r="AKW3051" s="0"/>
      <c r="AKX3051" s="0"/>
      <c r="AKY3051" s="0"/>
      <c r="AKZ3051" s="0"/>
      <c r="ALA3051" s="0"/>
      <c r="ALB3051" s="0"/>
      <c r="ALC3051" s="0"/>
      <c r="ALD3051" s="0"/>
      <c r="ALE3051" s="0"/>
      <c r="ALF3051" s="0"/>
      <c r="ALG3051" s="0"/>
      <c r="ALH3051" s="0"/>
      <c r="ALI3051" s="0"/>
      <c r="ALJ3051" s="0"/>
      <c r="ALK3051" s="0"/>
      <c r="ALL3051" s="0"/>
      <c r="ALM3051" s="0"/>
      <c r="ALN3051" s="0"/>
      <c r="ALO3051" s="0"/>
      <c r="ALP3051" s="0"/>
      <c r="ALQ3051" s="0"/>
      <c r="ALR3051" s="0"/>
      <c r="ALS3051" s="0"/>
      <c r="ALT3051" s="0"/>
      <c r="ALU3051" s="0"/>
      <c r="ALV3051" s="0"/>
      <c r="ALW3051" s="0"/>
      <c r="ALX3051" s="0"/>
      <c r="ALY3051" s="0"/>
      <c r="ALZ3051" s="0"/>
      <c r="AMA3051" s="0"/>
      <c r="AMB3051" s="0"/>
      <c r="AMC3051" s="0"/>
      <c r="AMD3051" s="0"/>
      <c r="AME3051" s="0"/>
      <c r="AMF3051" s="0"/>
      <c r="AMG3051" s="0"/>
      <c r="AMH3051" s="0"/>
      <c r="AMI3051" s="0"/>
    </row>
    <row r="3052" customFormat="false" ht="12.75" hidden="false" customHeight="false" outlineLevel="0" collapsed="false">
      <c r="A3052" s="1" t="s">
        <v>3316</v>
      </c>
      <c r="C3052" s="19" t="s">
        <v>3317</v>
      </c>
      <c r="D3052" s="19" t="s">
        <v>13</v>
      </c>
      <c r="E3052" s="20" t="n">
        <v>2.5</v>
      </c>
      <c r="F3052" s="21" t="n">
        <v>0.38</v>
      </c>
      <c r="G3052" s="24" t="s">
        <v>3308</v>
      </c>
      <c r="I3052" s="3"/>
      <c r="K3052" s="90"/>
      <c r="BM3052" s="0"/>
      <c r="BN3052" s="0"/>
      <c r="BO3052" s="0"/>
      <c r="BP3052" s="0"/>
      <c r="BQ3052" s="0"/>
      <c r="BR3052" s="0"/>
      <c r="BS3052" s="0"/>
      <c r="BT3052" s="0"/>
      <c r="BU3052" s="0"/>
      <c r="BV3052" s="0"/>
      <c r="BW3052" s="0"/>
      <c r="BX3052" s="0"/>
      <c r="BY3052" s="0"/>
      <c r="BZ3052" s="0"/>
      <c r="CA3052" s="0"/>
      <c r="CB3052" s="0"/>
      <c r="CC3052" s="0"/>
      <c r="CD3052" s="0"/>
      <c r="CE3052" s="0"/>
      <c r="CF3052" s="0"/>
      <c r="CG3052" s="0"/>
      <c r="CH3052" s="0"/>
      <c r="CI3052" s="0"/>
      <c r="CJ3052" s="0"/>
      <c r="CK3052" s="0"/>
      <c r="CL3052" s="0"/>
      <c r="CM3052" s="0"/>
      <c r="CN3052" s="0"/>
      <c r="CO3052" s="0"/>
      <c r="CP3052" s="0"/>
      <c r="CQ3052" s="0"/>
      <c r="CR3052" s="0"/>
      <c r="CS3052" s="0"/>
      <c r="CT3052" s="0"/>
      <c r="CU3052" s="0"/>
      <c r="CV3052" s="0"/>
      <c r="CW3052" s="0"/>
      <c r="CX3052" s="0"/>
      <c r="CY3052" s="0"/>
      <c r="CZ3052" s="0"/>
      <c r="DA3052" s="0"/>
      <c r="DB3052" s="0"/>
      <c r="DC3052" s="0"/>
      <c r="DD3052" s="0"/>
      <c r="DE3052" s="0"/>
      <c r="DF3052" s="0"/>
      <c r="DG3052" s="0"/>
      <c r="DH3052" s="0"/>
      <c r="DI3052" s="0"/>
      <c r="DJ3052" s="0"/>
      <c r="DK3052" s="0"/>
      <c r="DL3052" s="0"/>
      <c r="DM3052" s="0"/>
      <c r="DN3052" s="0"/>
      <c r="DO3052" s="0"/>
      <c r="DP3052" s="0"/>
      <c r="DQ3052" s="0"/>
      <c r="DR3052" s="0"/>
      <c r="DS3052" s="0"/>
      <c r="DT3052" s="0"/>
      <c r="DU3052" s="0"/>
      <c r="DV3052" s="0"/>
      <c r="DW3052" s="0"/>
      <c r="DX3052" s="0"/>
      <c r="DY3052" s="0"/>
      <c r="DZ3052" s="0"/>
      <c r="EA3052" s="0"/>
      <c r="EB3052" s="0"/>
      <c r="EC3052" s="0"/>
      <c r="ED3052" s="0"/>
      <c r="EE3052" s="0"/>
      <c r="EF3052" s="0"/>
      <c r="EG3052" s="0"/>
      <c r="EH3052" s="0"/>
      <c r="EI3052" s="0"/>
      <c r="EJ3052" s="0"/>
      <c r="EK3052" s="0"/>
      <c r="EL3052" s="0"/>
      <c r="EM3052" s="0"/>
      <c r="EN3052" s="0"/>
      <c r="EO3052" s="0"/>
      <c r="EP3052" s="0"/>
      <c r="EQ3052" s="0"/>
      <c r="ER3052" s="0"/>
      <c r="ES3052" s="0"/>
      <c r="ET3052" s="0"/>
      <c r="EU3052" s="0"/>
      <c r="EV3052" s="0"/>
      <c r="EW3052" s="0"/>
      <c r="EX3052" s="0"/>
      <c r="EY3052" s="0"/>
      <c r="EZ3052" s="0"/>
      <c r="FA3052" s="0"/>
      <c r="FB3052" s="0"/>
      <c r="FC3052" s="0"/>
      <c r="FD3052" s="0"/>
      <c r="FE3052" s="0"/>
      <c r="FF3052" s="0"/>
      <c r="FG3052" s="0"/>
      <c r="FH3052" s="0"/>
      <c r="FI3052" s="0"/>
      <c r="FJ3052" s="0"/>
      <c r="FK3052" s="0"/>
      <c r="FL3052" s="0"/>
      <c r="FM3052" s="0"/>
      <c r="FN3052" s="0"/>
      <c r="FO3052" s="0"/>
      <c r="FP3052" s="0"/>
      <c r="FQ3052" s="0"/>
      <c r="FR3052" s="0"/>
      <c r="FS3052" s="0"/>
      <c r="FT3052" s="0"/>
      <c r="FU3052" s="0"/>
      <c r="FV3052" s="0"/>
      <c r="FW3052" s="0"/>
      <c r="FX3052" s="0"/>
      <c r="FY3052" s="0"/>
      <c r="FZ3052" s="0"/>
      <c r="GA3052" s="0"/>
      <c r="GB3052" s="0"/>
      <c r="GC3052" s="0"/>
      <c r="GD3052" s="0"/>
      <c r="GE3052" s="0"/>
      <c r="GF3052" s="0"/>
      <c r="GG3052" s="0"/>
      <c r="GH3052" s="0"/>
      <c r="GI3052" s="0"/>
      <c r="GJ3052" s="0"/>
      <c r="GK3052" s="0"/>
      <c r="GL3052" s="0"/>
      <c r="GM3052" s="0"/>
      <c r="GN3052" s="0"/>
      <c r="GO3052" s="0"/>
      <c r="GP3052" s="0"/>
      <c r="GQ3052" s="0"/>
      <c r="GR3052" s="0"/>
      <c r="GS3052" s="0"/>
      <c r="GT3052" s="0"/>
      <c r="GU3052" s="0"/>
      <c r="GV3052" s="0"/>
      <c r="GW3052" s="0"/>
      <c r="GX3052" s="0"/>
      <c r="GY3052" s="0"/>
      <c r="GZ3052" s="0"/>
      <c r="HA3052" s="0"/>
      <c r="HB3052" s="0"/>
      <c r="HC3052" s="0"/>
      <c r="HD3052" s="0"/>
      <c r="HE3052" s="0"/>
      <c r="HF3052" s="0"/>
      <c r="HG3052" s="0"/>
      <c r="HH3052" s="0"/>
      <c r="HI3052" s="0"/>
      <c r="HJ3052" s="0"/>
      <c r="HK3052" s="0"/>
      <c r="HL3052" s="0"/>
      <c r="HM3052" s="0"/>
      <c r="HN3052" s="0"/>
      <c r="HO3052" s="0"/>
      <c r="HP3052" s="0"/>
      <c r="HQ3052" s="0"/>
      <c r="HR3052" s="0"/>
      <c r="HS3052" s="0"/>
      <c r="HT3052" s="0"/>
      <c r="HU3052" s="0"/>
      <c r="HV3052" s="0"/>
      <c r="HW3052" s="0"/>
      <c r="HX3052" s="0"/>
      <c r="HY3052" s="0"/>
      <c r="HZ3052" s="0"/>
      <c r="IA3052" s="0"/>
      <c r="IB3052" s="0"/>
      <c r="IC3052" s="0"/>
      <c r="ID3052" s="0"/>
      <c r="IE3052" s="0"/>
      <c r="IF3052" s="0"/>
      <c r="IG3052" s="0"/>
      <c r="IH3052" s="0"/>
      <c r="II3052" s="0"/>
      <c r="IJ3052" s="0"/>
      <c r="IK3052" s="0"/>
      <c r="IL3052" s="0"/>
      <c r="IM3052" s="0"/>
      <c r="IN3052" s="0"/>
      <c r="IO3052" s="0"/>
      <c r="IP3052" s="0"/>
      <c r="IQ3052" s="0"/>
      <c r="IR3052" s="0"/>
      <c r="IS3052" s="0"/>
      <c r="IT3052" s="0"/>
      <c r="IU3052" s="0"/>
      <c r="IV3052" s="0"/>
      <c r="IW3052" s="0"/>
      <c r="IX3052" s="0"/>
      <c r="IY3052" s="0"/>
      <c r="IZ3052" s="0"/>
      <c r="JA3052" s="0"/>
      <c r="JB3052" s="0"/>
      <c r="JC3052" s="0"/>
      <c r="JD3052" s="0"/>
      <c r="JE3052" s="0"/>
      <c r="JF3052" s="0"/>
      <c r="JG3052" s="0"/>
      <c r="JH3052" s="0"/>
      <c r="JI3052" s="0"/>
      <c r="JJ3052" s="0"/>
      <c r="JK3052" s="0"/>
      <c r="JL3052" s="0"/>
      <c r="JM3052" s="0"/>
      <c r="JN3052" s="0"/>
      <c r="JO3052" s="0"/>
      <c r="JP3052" s="0"/>
      <c r="JQ3052" s="0"/>
      <c r="JR3052" s="0"/>
      <c r="JS3052" s="0"/>
      <c r="JT3052" s="0"/>
      <c r="JU3052" s="0"/>
      <c r="JV3052" s="0"/>
      <c r="JW3052" s="0"/>
      <c r="JX3052" s="0"/>
      <c r="JY3052" s="0"/>
      <c r="JZ3052" s="0"/>
      <c r="KA3052" s="0"/>
      <c r="KB3052" s="0"/>
      <c r="KC3052" s="0"/>
      <c r="KD3052" s="0"/>
      <c r="KE3052" s="0"/>
      <c r="KF3052" s="0"/>
      <c r="KG3052" s="0"/>
      <c r="KH3052" s="0"/>
      <c r="KI3052" s="0"/>
      <c r="KJ3052" s="0"/>
      <c r="KK3052" s="0"/>
      <c r="KL3052" s="0"/>
      <c r="KM3052" s="0"/>
      <c r="KN3052" s="0"/>
      <c r="KO3052" s="0"/>
      <c r="KP3052" s="0"/>
      <c r="KQ3052" s="0"/>
      <c r="KR3052" s="0"/>
      <c r="KS3052" s="0"/>
      <c r="KT3052" s="0"/>
      <c r="KU3052" s="0"/>
      <c r="KV3052" s="0"/>
      <c r="KW3052" s="0"/>
      <c r="KX3052" s="0"/>
      <c r="KY3052" s="0"/>
      <c r="KZ3052" s="0"/>
      <c r="LA3052" s="0"/>
      <c r="LB3052" s="0"/>
      <c r="LC3052" s="0"/>
      <c r="LD3052" s="0"/>
      <c r="LE3052" s="0"/>
      <c r="LF3052" s="0"/>
      <c r="LG3052" s="0"/>
      <c r="LH3052" s="0"/>
      <c r="LI3052" s="0"/>
      <c r="LJ3052" s="0"/>
      <c r="LK3052" s="0"/>
      <c r="LL3052" s="0"/>
      <c r="LM3052" s="0"/>
      <c r="LN3052" s="0"/>
      <c r="LO3052" s="0"/>
      <c r="LP3052" s="0"/>
      <c r="LQ3052" s="0"/>
      <c r="LR3052" s="0"/>
      <c r="LS3052" s="0"/>
      <c r="LT3052" s="0"/>
      <c r="LU3052" s="0"/>
      <c r="LV3052" s="0"/>
      <c r="LW3052" s="0"/>
      <c r="LX3052" s="0"/>
      <c r="LY3052" s="0"/>
      <c r="LZ3052" s="0"/>
      <c r="MA3052" s="0"/>
      <c r="MB3052" s="0"/>
      <c r="MC3052" s="0"/>
      <c r="MD3052" s="0"/>
      <c r="ME3052" s="0"/>
      <c r="MF3052" s="0"/>
      <c r="MG3052" s="0"/>
      <c r="MH3052" s="0"/>
      <c r="MI3052" s="0"/>
      <c r="MJ3052" s="0"/>
      <c r="MK3052" s="0"/>
      <c r="ML3052" s="0"/>
      <c r="MM3052" s="0"/>
      <c r="MN3052" s="0"/>
      <c r="MO3052" s="0"/>
      <c r="MP3052" s="0"/>
      <c r="MQ3052" s="0"/>
      <c r="MR3052" s="0"/>
      <c r="MS3052" s="0"/>
      <c r="MT3052" s="0"/>
      <c r="MU3052" s="0"/>
      <c r="MV3052" s="0"/>
      <c r="MW3052" s="0"/>
      <c r="MX3052" s="0"/>
      <c r="MY3052" s="0"/>
      <c r="MZ3052" s="0"/>
      <c r="NA3052" s="0"/>
      <c r="NB3052" s="0"/>
      <c r="NC3052" s="0"/>
      <c r="ND3052" s="0"/>
      <c r="NE3052" s="0"/>
      <c r="NF3052" s="0"/>
      <c r="NG3052" s="0"/>
      <c r="NH3052" s="0"/>
      <c r="NI3052" s="0"/>
      <c r="NJ3052" s="0"/>
      <c r="NK3052" s="0"/>
      <c r="NL3052" s="0"/>
      <c r="NM3052" s="0"/>
      <c r="NN3052" s="0"/>
      <c r="NO3052" s="0"/>
      <c r="NP3052" s="0"/>
      <c r="NQ3052" s="0"/>
      <c r="NR3052" s="0"/>
      <c r="NS3052" s="0"/>
      <c r="NT3052" s="0"/>
      <c r="NU3052" s="0"/>
      <c r="NV3052" s="0"/>
      <c r="NW3052" s="0"/>
      <c r="NX3052" s="0"/>
      <c r="NY3052" s="0"/>
      <c r="NZ3052" s="0"/>
      <c r="OA3052" s="0"/>
      <c r="OB3052" s="0"/>
      <c r="OC3052" s="0"/>
      <c r="OD3052" s="0"/>
      <c r="OE3052" s="0"/>
      <c r="OF3052" s="0"/>
      <c r="OG3052" s="0"/>
      <c r="OH3052" s="0"/>
      <c r="OI3052" s="0"/>
      <c r="OJ3052" s="0"/>
      <c r="OK3052" s="0"/>
      <c r="OL3052" s="0"/>
      <c r="OM3052" s="0"/>
      <c r="ON3052" s="0"/>
      <c r="OO3052" s="0"/>
      <c r="OP3052" s="0"/>
      <c r="OQ3052" s="0"/>
      <c r="OR3052" s="0"/>
      <c r="OS3052" s="0"/>
      <c r="OT3052" s="0"/>
      <c r="OU3052" s="0"/>
      <c r="OV3052" s="0"/>
      <c r="OW3052" s="0"/>
      <c r="OX3052" s="0"/>
      <c r="OY3052" s="0"/>
      <c r="OZ3052" s="0"/>
      <c r="PA3052" s="0"/>
      <c r="PB3052" s="0"/>
      <c r="PC3052" s="0"/>
      <c r="PD3052" s="0"/>
      <c r="PE3052" s="0"/>
      <c r="PF3052" s="0"/>
      <c r="PG3052" s="0"/>
      <c r="PH3052" s="0"/>
      <c r="PI3052" s="0"/>
      <c r="PJ3052" s="0"/>
      <c r="PK3052" s="0"/>
      <c r="PL3052" s="0"/>
      <c r="PM3052" s="0"/>
      <c r="PN3052" s="0"/>
      <c r="PO3052" s="0"/>
      <c r="PP3052" s="0"/>
      <c r="PQ3052" s="0"/>
      <c r="PR3052" s="0"/>
      <c r="PS3052" s="0"/>
      <c r="PT3052" s="0"/>
      <c r="PU3052" s="0"/>
      <c r="PV3052" s="0"/>
      <c r="PW3052" s="0"/>
      <c r="PX3052" s="0"/>
      <c r="PY3052" s="0"/>
      <c r="PZ3052" s="0"/>
      <c r="QA3052" s="0"/>
      <c r="QB3052" s="0"/>
      <c r="QC3052" s="0"/>
      <c r="QD3052" s="0"/>
      <c r="QE3052" s="0"/>
      <c r="QF3052" s="0"/>
      <c r="QG3052" s="0"/>
      <c r="QH3052" s="0"/>
      <c r="QI3052" s="0"/>
      <c r="QJ3052" s="0"/>
      <c r="QK3052" s="0"/>
      <c r="QL3052" s="0"/>
      <c r="QM3052" s="0"/>
      <c r="QN3052" s="0"/>
      <c r="QO3052" s="0"/>
      <c r="QP3052" s="0"/>
      <c r="QQ3052" s="0"/>
      <c r="QR3052" s="0"/>
      <c r="QS3052" s="0"/>
      <c r="QT3052" s="0"/>
      <c r="QU3052" s="0"/>
      <c r="QV3052" s="0"/>
      <c r="QW3052" s="0"/>
      <c r="QX3052" s="0"/>
      <c r="QY3052" s="0"/>
      <c r="QZ3052" s="0"/>
      <c r="RA3052" s="0"/>
      <c r="RB3052" s="0"/>
      <c r="RC3052" s="0"/>
      <c r="RD3052" s="0"/>
      <c r="RE3052" s="0"/>
      <c r="RF3052" s="0"/>
      <c r="RG3052" s="0"/>
      <c r="RH3052" s="0"/>
      <c r="RI3052" s="0"/>
      <c r="RJ3052" s="0"/>
      <c r="RK3052" s="0"/>
      <c r="RL3052" s="0"/>
      <c r="RM3052" s="0"/>
      <c r="RN3052" s="0"/>
      <c r="RO3052" s="0"/>
      <c r="RP3052" s="0"/>
      <c r="RQ3052" s="0"/>
      <c r="RR3052" s="0"/>
      <c r="RS3052" s="0"/>
      <c r="RT3052" s="0"/>
      <c r="RU3052" s="0"/>
      <c r="RV3052" s="0"/>
      <c r="RW3052" s="0"/>
      <c r="RX3052" s="0"/>
      <c r="RY3052" s="0"/>
      <c r="RZ3052" s="0"/>
      <c r="SA3052" s="0"/>
      <c r="SB3052" s="0"/>
      <c r="SC3052" s="0"/>
      <c r="SD3052" s="0"/>
      <c r="SE3052" s="0"/>
      <c r="SF3052" s="0"/>
      <c r="SG3052" s="0"/>
      <c r="SH3052" s="0"/>
      <c r="SI3052" s="0"/>
      <c r="SJ3052" s="0"/>
      <c r="SK3052" s="0"/>
      <c r="SL3052" s="0"/>
      <c r="SM3052" s="0"/>
      <c r="SN3052" s="0"/>
      <c r="SO3052" s="0"/>
      <c r="SP3052" s="0"/>
      <c r="SQ3052" s="0"/>
      <c r="SR3052" s="0"/>
      <c r="SS3052" s="0"/>
      <c r="ST3052" s="0"/>
      <c r="SU3052" s="0"/>
      <c r="SV3052" s="0"/>
      <c r="SW3052" s="0"/>
      <c r="SX3052" s="0"/>
      <c r="SY3052" s="0"/>
      <c r="SZ3052" s="0"/>
      <c r="TA3052" s="0"/>
      <c r="TB3052" s="0"/>
      <c r="TC3052" s="0"/>
      <c r="TD3052" s="0"/>
      <c r="TE3052" s="0"/>
      <c r="TF3052" s="0"/>
      <c r="TG3052" s="0"/>
      <c r="TH3052" s="0"/>
      <c r="TI3052" s="0"/>
      <c r="TJ3052" s="0"/>
      <c r="TK3052" s="0"/>
      <c r="TL3052" s="0"/>
      <c r="TM3052" s="0"/>
      <c r="TN3052" s="0"/>
      <c r="TO3052" s="0"/>
      <c r="TP3052" s="0"/>
      <c r="TQ3052" s="0"/>
      <c r="TR3052" s="0"/>
      <c r="TS3052" s="0"/>
      <c r="TT3052" s="0"/>
      <c r="TU3052" s="0"/>
      <c r="TV3052" s="0"/>
      <c r="TW3052" s="0"/>
      <c r="TX3052" s="0"/>
      <c r="TY3052" s="0"/>
      <c r="TZ3052" s="0"/>
      <c r="UA3052" s="0"/>
      <c r="UB3052" s="0"/>
      <c r="UC3052" s="0"/>
      <c r="UD3052" s="0"/>
      <c r="UE3052" s="0"/>
      <c r="UF3052" s="0"/>
      <c r="UG3052" s="0"/>
      <c r="UH3052" s="0"/>
      <c r="UI3052" s="0"/>
      <c r="UJ3052" s="0"/>
      <c r="UK3052" s="0"/>
      <c r="UL3052" s="0"/>
      <c r="UM3052" s="0"/>
      <c r="UN3052" s="0"/>
      <c r="UO3052" s="0"/>
      <c r="UP3052" s="0"/>
      <c r="UQ3052" s="0"/>
      <c r="UR3052" s="0"/>
      <c r="US3052" s="0"/>
      <c r="UT3052" s="0"/>
      <c r="UU3052" s="0"/>
      <c r="UV3052" s="0"/>
      <c r="UW3052" s="0"/>
      <c r="UX3052" s="0"/>
      <c r="UY3052" s="0"/>
      <c r="UZ3052" s="0"/>
      <c r="VA3052" s="0"/>
      <c r="VB3052" s="0"/>
      <c r="VC3052" s="0"/>
      <c r="VD3052" s="0"/>
      <c r="VE3052" s="0"/>
      <c r="VF3052" s="0"/>
      <c r="VG3052" s="0"/>
      <c r="VH3052" s="0"/>
      <c r="VI3052" s="0"/>
      <c r="VJ3052" s="0"/>
      <c r="VK3052" s="0"/>
      <c r="VL3052" s="0"/>
      <c r="VM3052" s="0"/>
      <c r="VN3052" s="0"/>
      <c r="VO3052" s="0"/>
      <c r="VP3052" s="0"/>
      <c r="VQ3052" s="0"/>
      <c r="VR3052" s="0"/>
      <c r="VS3052" s="0"/>
      <c r="VT3052" s="0"/>
      <c r="VU3052" s="0"/>
      <c r="VV3052" s="0"/>
      <c r="VW3052" s="0"/>
      <c r="VX3052" s="0"/>
      <c r="VY3052" s="0"/>
      <c r="VZ3052" s="0"/>
      <c r="WA3052" s="0"/>
      <c r="WB3052" s="0"/>
      <c r="WC3052" s="0"/>
      <c r="WD3052" s="0"/>
      <c r="WE3052" s="0"/>
      <c r="WF3052" s="0"/>
      <c r="WG3052" s="0"/>
      <c r="WH3052" s="0"/>
      <c r="WI3052" s="0"/>
      <c r="WJ3052" s="0"/>
      <c r="WK3052" s="0"/>
      <c r="WL3052" s="0"/>
      <c r="WM3052" s="0"/>
      <c r="WN3052" s="0"/>
      <c r="WO3052" s="0"/>
      <c r="WP3052" s="0"/>
      <c r="WQ3052" s="0"/>
      <c r="WR3052" s="0"/>
      <c r="WS3052" s="0"/>
      <c r="WT3052" s="0"/>
      <c r="WU3052" s="0"/>
      <c r="WV3052" s="0"/>
      <c r="WW3052" s="0"/>
      <c r="WX3052" s="0"/>
      <c r="WY3052" s="0"/>
      <c r="WZ3052" s="0"/>
      <c r="XA3052" s="0"/>
      <c r="XB3052" s="0"/>
      <c r="XC3052" s="0"/>
      <c r="XD3052" s="0"/>
      <c r="XE3052" s="0"/>
      <c r="XF3052" s="0"/>
      <c r="XG3052" s="0"/>
      <c r="XH3052" s="0"/>
      <c r="XI3052" s="0"/>
      <c r="XJ3052" s="0"/>
      <c r="XK3052" s="0"/>
      <c r="XL3052" s="0"/>
      <c r="XM3052" s="0"/>
      <c r="XN3052" s="0"/>
      <c r="XO3052" s="0"/>
      <c r="XP3052" s="0"/>
      <c r="XQ3052" s="0"/>
      <c r="XR3052" s="0"/>
      <c r="XS3052" s="0"/>
      <c r="XT3052" s="0"/>
      <c r="XU3052" s="0"/>
      <c r="XV3052" s="0"/>
      <c r="XW3052" s="0"/>
      <c r="XX3052" s="0"/>
      <c r="XY3052" s="0"/>
      <c r="XZ3052" s="0"/>
      <c r="YA3052" s="0"/>
      <c r="YB3052" s="0"/>
      <c r="YC3052" s="0"/>
      <c r="YD3052" s="0"/>
      <c r="YE3052" s="0"/>
      <c r="YF3052" s="0"/>
      <c r="YG3052" s="0"/>
      <c r="YH3052" s="0"/>
      <c r="YI3052" s="0"/>
      <c r="YJ3052" s="0"/>
      <c r="YK3052" s="0"/>
      <c r="YL3052" s="0"/>
      <c r="YM3052" s="0"/>
      <c r="YN3052" s="0"/>
      <c r="YO3052" s="0"/>
      <c r="YP3052" s="0"/>
      <c r="YQ3052" s="0"/>
      <c r="YR3052" s="0"/>
      <c r="YS3052" s="0"/>
      <c r="YT3052" s="0"/>
      <c r="YU3052" s="0"/>
      <c r="YV3052" s="0"/>
      <c r="YW3052" s="0"/>
      <c r="YX3052" s="0"/>
      <c r="YY3052" s="0"/>
      <c r="YZ3052" s="0"/>
      <c r="ZA3052" s="0"/>
      <c r="ZB3052" s="0"/>
      <c r="ZC3052" s="0"/>
      <c r="ZD3052" s="0"/>
      <c r="ZE3052" s="0"/>
      <c r="ZF3052" s="0"/>
      <c r="ZG3052" s="0"/>
      <c r="ZH3052" s="0"/>
      <c r="ZI3052" s="0"/>
      <c r="ZJ3052" s="0"/>
      <c r="ZK3052" s="0"/>
      <c r="ZL3052" s="0"/>
      <c r="ZM3052" s="0"/>
      <c r="ZN3052" s="0"/>
      <c r="ZO3052" s="0"/>
      <c r="ZP3052" s="0"/>
      <c r="ZQ3052" s="0"/>
      <c r="ZR3052" s="0"/>
      <c r="ZS3052" s="0"/>
      <c r="ZT3052" s="0"/>
      <c r="ZU3052" s="0"/>
      <c r="ZV3052" s="0"/>
      <c r="ZW3052" s="0"/>
      <c r="ZX3052" s="0"/>
      <c r="ZY3052" s="0"/>
      <c r="ZZ3052" s="0"/>
      <c r="AAA3052" s="0"/>
      <c r="AAB3052" s="0"/>
      <c r="AAC3052" s="0"/>
      <c r="AAD3052" s="0"/>
      <c r="AAE3052" s="0"/>
      <c r="AAF3052" s="0"/>
      <c r="AAG3052" s="0"/>
      <c r="AAH3052" s="0"/>
      <c r="AAI3052" s="0"/>
      <c r="AAJ3052" s="0"/>
      <c r="AAK3052" s="0"/>
      <c r="AAL3052" s="0"/>
      <c r="AAM3052" s="0"/>
      <c r="AAN3052" s="0"/>
      <c r="AAO3052" s="0"/>
      <c r="AAP3052" s="0"/>
      <c r="AAQ3052" s="0"/>
      <c r="AAR3052" s="0"/>
      <c r="AAS3052" s="0"/>
      <c r="AAT3052" s="0"/>
      <c r="AAU3052" s="0"/>
      <c r="AAV3052" s="0"/>
      <c r="AAW3052" s="0"/>
      <c r="AAX3052" s="0"/>
      <c r="AAY3052" s="0"/>
      <c r="AAZ3052" s="0"/>
      <c r="ABA3052" s="0"/>
      <c r="ABB3052" s="0"/>
      <c r="ABC3052" s="0"/>
      <c r="ABD3052" s="0"/>
      <c r="ABE3052" s="0"/>
      <c r="ABF3052" s="0"/>
      <c r="ABG3052" s="0"/>
      <c r="ABH3052" s="0"/>
      <c r="ABI3052" s="0"/>
      <c r="ABJ3052" s="0"/>
      <c r="ABK3052" s="0"/>
      <c r="ABL3052" s="0"/>
      <c r="ABM3052" s="0"/>
      <c r="ABN3052" s="0"/>
      <c r="ABO3052" s="0"/>
      <c r="ABP3052" s="0"/>
      <c r="ABQ3052" s="0"/>
      <c r="ABR3052" s="0"/>
      <c r="ABS3052" s="0"/>
      <c r="ABT3052" s="0"/>
      <c r="ABU3052" s="0"/>
      <c r="ABV3052" s="0"/>
      <c r="ABW3052" s="0"/>
      <c r="ABX3052" s="0"/>
      <c r="ABY3052" s="0"/>
      <c r="ABZ3052" s="0"/>
      <c r="ACA3052" s="0"/>
      <c r="ACB3052" s="0"/>
      <c r="ACC3052" s="0"/>
      <c r="ACD3052" s="0"/>
      <c r="ACE3052" s="0"/>
      <c r="ACF3052" s="0"/>
      <c r="ACG3052" s="0"/>
      <c r="ACH3052" s="0"/>
      <c r="ACI3052" s="0"/>
      <c r="ACJ3052" s="0"/>
      <c r="ACK3052" s="0"/>
      <c r="ACL3052" s="0"/>
      <c r="ACM3052" s="0"/>
      <c r="ACN3052" s="0"/>
      <c r="ACO3052" s="0"/>
      <c r="ACP3052" s="0"/>
      <c r="ACQ3052" s="0"/>
      <c r="ACR3052" s="0"/>
      <c r="ACS3052" s="0"/>
      <c r="ACT3052" s="0"/>
      <c r="ACU3052" s="0"/>
      <c r="ACV3052" s="0"/>
      <c r="ACW3052" s="0"/>
      <c r="ACX3052" s="0"/>
      <c r="ACY3052" s="0"/>
      <c r="ACZ3052" s="0"/>
      <c r="ADA3052" s="0"/>
      <c r="ADB3052" s="0"/>
      <c r="ADC3052" s="0"/>
      <c r="ADD3052" s="0"/>
      <c r="ADE3052" s="0"/>
      <c r="ADF3052" s="0"/>
      <c r="ADG3052" s="0"/>
      <c r="ADH3052" s="0"/>
      <c r="ADI3052" s="0"/>
      <c r="ADJ3052" s="0"/>
      <c r="ADK3052" s="0"/>
      <c r="ADL3052" s="0"/>
      <c r="ADM3052" s="0"/>
      <c r="ADN3052" s="0"/>
      <c r="ADO3052" s="0"/>
      <c r="ADP3052" s="0"/>
      <c r="ADQ3052" s="0"/>
      <c r="ADR3052" s="0"/>
      <c r="ADS3052" s="0"/>
      <c r="ADT3052" s="0"/>
      <c r="ADU3052" s="0"/>
      <c r="ADV3052" s="0"/>
      <c r="ADW3052" s="0"/>
      <c r="ADX3052" s="0"/>
      <c r="ADY3052" s="0"/>
      <c r="ADZ3052" s="0"/>
      <c r="AEA3052" s="0"/>
      <c r="AEB3052" s="0"/>
      <c r="AEC3052" s="0"/>
      <c r="AED3052" s="0"/>
      <c r="AEE3052" s="0"/>
      <c r="AEF3052" s="0"/>
      <c r="AEG3052" s="0"/>
      <c r="AEH3052" s="0"/>
      <c r="AEI3052" s="0"/>
      <c r="AEJ3052" s="0"/>
      <c r="AEK3052" s="0"/>
      <c r="AEL3052" s="0"/>
      <c r="AEM3052" s="0"/>
      <c r="AEN3052" s="0"/>
      <c r="AEO3052" s="0"/>
      <c r="AEP3052" s="0"/>
      <c r="AEQ3052" s="0"/>
      <c r="AER3052" s="0"/>
      <c r="AES3052" s="0"/>
      <c r="AET3052" s="0"/>
      <c r="AEU3052" s="0"/>
      <c r="AEV3052" s="0"/>
      <c r="AEW3052" s="0"/>
      <c r="AEX3052" s="0"/>
      <c r="AEY3052" s="0"/>
      <c r="AEZ3052" s="0"/>
      <c r="AFA3052" s="0"/>
      <c r="AFB3052" s="0"/>
      <c r="AFC3052" s="0"/>
      <c r="AFD3052" s="0"/>
      <c r="AFE3052" s="0"/>
      <c r="AFF3052" s="0"/>
      <c r="AFG3052" s="0"/>
      <c r="AFH3052" s="0"/>
      <c r="AFI3052" s="0"/>
      <c r="AFJ3052" s="0"/>
      <c r="AFK3052" s="0"/>
      <c r="AFL3052" s="0"/>
      <c r="AFM3052" s="0"/>
      <c r="AFN3052" s="0"/>
      <c r="AFO3052" s="0"/>
      <c r="AFP3052" s="0"/>
      <c r="AFQ3052" s="0"/>
      <c r="AFR3052" s="0"/>
      <c r="AFS3052" s="0"/>
      <c r="AFT3052" s="0"/>
      <c r="AFU3052" s="0"/>
      <c r="AFV3052" s="0"/>
      <c r="AFW3052" s="0"/>
      <c r="AFX3052" s="0"/>
      <c r="AFY3052" s="0"/>
      <c r="AFZ3052" s="0"/>
      <c r="AGA3052" s="0"/>
      <c r="AGB3052" s="0"/>
      <c r="AGC3052" s="0"/>
      <c r="AGD3052" s="0"/>
      <c r="AGE3052" s="0"/>
      <c r="AGF3052" s="0"/>
      <c r="AGG3052" s="0"/>
      <c r="AGH3052" s="0"/>
      <c r="AGI3052" s="0"/>
      <c r="AGJ3052" s="0"/>
      <c r="AGK3052" s="0"/>
      <c r="AGL3052" s="0"/>
      <c r="AGM3052" s="0"/>
      <c r="AGN3052" s="0"/>
      <c r="AGO3052" s="0"/>
      <c r="AGP3052" s="0"/>
      <c r="AGQ3052" s="0"/>
      <c r="AGR3052" s="0"/>
      <c r="AGS3052" s="0"/>
      <c r="AGT3052" s="0"/>
      <c r="AGU3052" s="0"/>
      <c r="AGV3052" s="0"/>
      <c r="AGW3052" s="0"/>
      <c r="AGX3052" s="0"/>
      <c r="AGY3052" s="0"/>
      <c r="AGZ3052" s="0"/>
      <c r="AHA3052" s="0"/>
      <c r="AHB3052" s="0"/>
      <c r="AHC3052" s="0"/>
      <c r="AHD3052" s="0"/>
      <c r="AHE3052" s="0"/>
      <c r="AHF3052" s="0"/>
      <c r="AHG3052" s="0"/>
      <c r="AHH3052" s="0"/>
      <c r="AHI3052" s="0"/>
      <c r="AHJ3052" s="0"/>
      <c r="AHK3052" s="0"/>
      <c r="AHL3052" s="0"/>
      <c r="AHM3052" s="0"/>
      <c r="AHN3052" s="0"/>
      <c r="AHO3052" s="0"/>
      <c r="AHP3052" s="0"/>
      <c r="AHQ3052" s="0"/>
      <c r="AHR3052" s="0"/>
      <c r="AHS3052" s="0"/>
      <c r="AHT3052" s="0"/>
      <c r="AHU3052" s="0"/>
      <c r="AHV3052" s="0"/>
      <c r="AHW3052" s="0"/>
      <c r="AHX3052" s="0"/>
      <c r="AHY3052" s="0"/>
      <c r="AHZ3052" s="0"/>
      <c r="AIA3052" s="0"/>
      <c r="AIB3052" s="0"/>
      <c r="AIC3052" s="0"/>
      <c r="AID3052" s="0"/>
      <c r="AIE3052" s="0"/>
      <c r="AIF3052" s="0"/>
      <c r="AIG3052" s="0"/>
      <c r="AIH3052" s="0"/>
      <c r="AII3052" s="0"/>
      <c r="AIJ3052" s="0"/>
      <c r="AIK3052" s="0"/>
      <c r="AIL3052" s="0"/>
      <c r="AIM3052" s="0"/>
      <c r="AIN3052" s="0"/>
      <c r="AIO3052" s="0"/>
      <c r="AIP3052" s="0"/>
      <c r="AIQ3052" s="0"/>
      <c r="AIR3052" s="0"/>
      <c r="AIS3052" s="0"/>
      <c r="AIT3052" s="0"/>
      <c r="AIU3052" s="0"/>
      <c r="AIV3052" s="0"/>
      <c r="AIW3052" s="0"/>
      <c r="AIX3052" s="0"/>
      <c r="AIY3052" s="0"/>
      <c r="AIZ3052" s="0"/>
      <c r="AJA3052" s="0"/>
      <c r="AJB3052" s="0"/>
      <c r="AJC3052" s="0"/>
      <c r="AJD3052" s="0"/>
      <c r="AJE3052" s="0"/>
      <c r="AJF3052" s="0"/>
      <c r="AJG3052" s="0"/>
      <c r="AJH3052" s="0"/>
      <c r="AJI3052" s="0"/>
      <c r="AJJ3052" s="0"/>
      <c r="AJK3052" s="0"/>
      <c r="AJL3052" s="0"/>
      <c r="AJM3052" s="0"/>
      <c r="AJN3052" s="0"/>
      <c r="AJO3052" s="0"/>
      <c r="AJP3052" s="0"/>
      <c r="AJQ3052" s="0"/>
      <c r="AJR3052" s="0"/>
      <c r="AJS3052" s="0"/>
      <c r="AJT3052" s="0"/>
      <c r="AJU3052" s="0"/>
      <c r="AJV3052" s="0"/>
      <c r="AJW3052" s="0"/>
      <c r="AJX3052" s="0"/>
      <c r="AJY3052" s="0"/>
      <c r="AJZ3052" s="0"/>
      <c r="AKA3052" s="0"/>
      <c r="AKB3052" s="0"/>
      <c r="AKC3052" s="0"/>
      <c r="AKD3052" s="0"/>
      <c r="AKE3052" s="0"/>
      <c r="AKF3052" s="0"/>
      <c r="AKG3052" s="0"/>
      <c r="AKH3052" s="0"/>
      <c r="AKI3052" s="0"/>
      <c r="AKJ3052" s="0"/>
      <c r="AKK3052" s="0"/>
      <c r="AKL3052" s="0"/>
      <c r="AKM3052" s="0"/>
      <c r="AKN3052" s="0"/>
      <c r="AKO3052" s="0"/>
      <c r="AKP3052" s="0"/>
      <c r="AKQ3052" s="0"/>
      <c r="AKR3052" s="0"/>
      <c r="AKS3052" s="0"/>
      <c r="AKT3052" s="0"/>
      <c r="AKU3052" s="0"/>
      <c r="AKV3052" s="0"/>
      <c r="AKW3052" s="0"/>
      <c r="AKX3052" s="0"/>
      <c r="AKY3052" s="0"/>
      <c r="AKZ3052" s="0"/>
      <c r="ALA3052" s="0"/>
      <c r="ALB3052" s="0"/>
      <c r="ALC3052" s="0"/>
      <c r="ALD3052" s="0"/>
      <c r="ALE3052" s="0"/>
      <c r="ALF3052" s="0"/>
      <c r="ALG3052" s="0"/>
      <c r="ALH3052" s="0"/>
      <c r="ALI3052" s="0"/>
      <c r="ALJ3052" s="0"/>
      <c r="ALK3052" s="0"/>
      <c r="ALL3052" s="0"/>
      <c r="ALM3052" s="0"/>
      <c r="ALN3052" s="0"/>
      <c r="ALO3052" s="0"/>
      <c r="ALP3052" s="0"/>
      <c r="ALQ3052" s="0"/>
      <c r="ALR3052" s="0"/>
      <c r="ALS3052" s="0"/>
      <c r="ALT3052" s="0"/>
      <c r="ALU3052" s="0"/>
      <c r="ALV3052" s="0"/>
      <c r="ALW3052" s="0"/>
      <c r="ALX3052" s="0"/>
      <c r="ALY3052" s="0"/>
      <c r="ALZ3052" s="0"/>
      <c r="AMA3052" s="0"/>
      <c r="AMB3052" s="0"/>
      <c r="AMC3052" s="0"/>
      <c r="AMD3052" s="0"/>
      <c r="AME3052" s="0"/>
      <c r="AMF3052" s="0"/>
      <c r="AMG3052" s="0"/>
      <c r="AMH3052" s="0"/>
      <c r="AMI3052" s="0"/>
    </row>
    <row r="3054" customFormat="false" ht="17.35" hidden="false" customHeight="false" outlineLevel="0" collapsed="false">
      <c r="C3054" s="57" t="s">
        <v>3318</v>
      </c>
      <c r="D3054" s="11" t="s">
        <v>1</v>
      </c>
      <c r="E3054" s="4"/>
      <c r="H3054" s="3"/>
      <c r="BM3054" s="0"/>
      <c r="BN3054" s="0"/>
      <c r="BO3054" s="0"/>
      <c r="BP3054" s="0"/>
      <c r="BQ3054" s="0"/>
      <c r="BR3054" s="0"/>
      <c r="BS3054" s="0"/>
      <c r="BT3054" s="0"/>
      <c r="BU3054" s="0"/>
      <c r="BV3054" s="0"/>
      <c r="BW3054" s="0"/>
      <c r="BX3054" s="0"/>
      <c r="BY3054" s="0"/>
      <c r="BZ3054" s="0"/>
      <c r="CA3054" s="0"/>
      <c r="CB3054" s="0"/>
      <c r="CC3054" s="0"/>
      <c r="CD3054" s="0"/>
      <c r="CE3054" s="0"/>
      <c r="CF3054" s="0"/>
      <c r="CG3054" s="0"/>
      <c r="CH3054" s="0"/>
      <c r="CI3054" s="0"/>
      <c r="CJ3054" s="0"/>
      <c r="CK3054" s="0"/>
      <c r="CL3054" s="0"/>
      <c r="CM3054" s="0"/>
      <c r="CN3054" s="0"/>
      <c r="CO3054" s="0"/>
      <c r="CP3054" s="0"/>
      <c r="CQ3054" s="0"/>
      <c r="CR3054" s="0"/>
      <c r="CS3054" s="0"/>
      <c r="CT3054" s="0"/>
      <c r="CU3054" s="0"/>
      <c r="CV3054" s="0"/>
      <c r="CW3054" s="0"/>
      <c r="CX3054" s="0"/>
      <c r="CY3054" s="0"/>
      <c r="CZ3054" s="0"/>
      <c r="DA3054" s="0"/>
      <c r="DB3054" s="0"/>
      <c r="DC3054" s="0"/>
      <c r="DD3054" s="0"/>
      <c r="DE3054" s="0"/>
      <c r="DF3054" s="0"/>
      <c r="DG3054" s="0"/>
      <c r="DH3054" s="0"/>
      <c r="DI3054" s="0"/>
      <c r="DJ3054" s="0"/>
      <c r="DK3054" s="0"/>
      <c r="DL3054" s="0"/>
      <c r="DM3054" s="0"/>
      <c r="DN3054" s="0"/>
      <c r="DO3054" s="0"/>
      <c r="DP3054" s="0"/>
      <c r="DQ3054" s="0"/>
      <c r="DR3054" s="0"/>
      <c r="DS3054" s="0"/>
      <c r="DT3054" s="0"/>
      <c r="DU3054" s="0"/>
      <c r="DV3054" s="0"/>
      <c r="DW3054" s="0"/>
      <c r="DX3054" s="0"/>
      <c r="DY3054" s="0"/>
      <c r="DZ3054" s="0"/>
      <c r="EA3054" s="0"/>
      <c r="EB3054" s="0"/>
      <c r="EC3054" s="0"/>
      <c r="ED3054" s="0"/>
      <c r="EE3054" s="0"/>
      <c r="EF3054" s="0"/>
      <c r="EG3054" s="0"/>
      <c r="EH3054" s="0"/>
      <c r="EI3054" s="0"/>
      <c r="EJ3054" s="0"/>
      <c r="EK3054" s="0"/>
      <c r="EL3054" s="0"/>
      <c r="EM3054" s="0"/>
      <c r="EN3054" s="0"/>
      <c r="EO3054" s="0"/>
      <c r="EP3054" s="0"/>
      <c r="EQ3054" s="0"/>
      <c r="ER3054" s="0"/>
      <c r="ES3054" s="0"/>
      <c r="ET3054" s="0"/>
      <c r="EU3054" s="0"/>
      <c r="EV3054" s="0"/>
      <c r="EW3054" s="0"/>
      <c r="EX3054" s="0"/>
      <c r="EY3054" s="0"/>
      <c r="EZ3054" s="0"/>
      <c r="FA3054" s="0"/>
      <c r="FB3054" s="0"/>
      <c r="FC3054" s="0"/>
      <c r="FD3054" s="0"/>
      <c r="FE3054" s="0"/>
      <c r="FF3054" s="0"/>
      <c r="FG3054" s="0"/>
      <c r="FH3054" s="0"/>
      <c r="FI3054" s="0"/>
      <c r="FJ3054" s="0"/>
      <c r="FK3054" s="0"/>
      <c r="FL3054" s="0"/>
      <c r="FM3054" s="0"/>
      <c r="FN3054" s="0"/>
      <c r="FO3054" s="0"/>
      <c r="FP3054" s="0"/>
      <c r="FQ3054" s="0"/>
      <c r="FR3054" s="0"/>
      <c r="FS3054" s="0"/>
      <c r="FT3054" s="0"/>
      <c r="FU3054" s="0"/>
      <c r="FV3054" s="0"/>
      <c r="FW3054" s="0"/>
      <c r="FX3054" s="0"/>
      <c r="FY3054" s="0"/>
      <c r="FZ3054" s="0"/>
      <c r="GA3054" s="0"/>
      <c r="GB3054" s="0"/>
      <c r="GC3054" s="0"/>
      <c r="GD3054" s="0"/>
      <c r="GE3054" s="0"/>
      <c r="GF3054" s="0"/>
      <c r="GG3054" s="0"/>
      <c r="GH3054" s="0"/>
      <c r="GI3054" s="0"/>
      <c r="GJ3054" s="0"/>
      <c r="GK3054" s="0"/>
      <c r="GL3054" s="0"/>
      <c r="GM3054" s="0"/>
      <c r="GN3054" s="0"/>
      <c r="GO3054" s="0"/>
      <c r="GP3054" s="0"/>
      <c r="GQ3054" s="0"/>
      <c r="GR3054" s="0"/>
      <c r="GS3054" s="0"/>
      <c r="GT3054" s="0"/>
      <c r="GU3054" s="0"/>
      <c r="GV3054" s="0"/>
      <c r="GW3054" s="0"/>
      <c r="GX3054" s="0"/>
      <c r="GY3054" s="0"/>
      <c r="GZ3054" s="0"/>
      <c r="HA3054" s="0"/>
      <c r="HB3054" s="0"/>
      <c r="HC3054" s="0"/>
      <c r="HD3054" s="0"/>
      <c r="HE3054" s="0"/>
      <c r="HF3054" s="0"/>
      <c r="HG3054" s="0"/>
      <c r="HH3054" s="0"/>
      <c r="HI3054" s="0"/>
      <c r="HJ3054" s="0"/>
      <c r="HK3054" s="0"/>
      <c r="HL3054" s="0"/>
      <c r="HM3054" s="0"/>
      <c r="HN3054" s="0"/>
      <c r="HO3054" s="0"/>
      <c r="HP3054" s="0"/>
      <c r="HQ3054" s="0"/>
      <c r="HR3054" s="0"/>
      <c r="HS3054" s="0"/>
      <c r="HT3054" s="0"/>
      <c r="HU3054" s="0"/>
      <c r="HV3054" s="0"/>
      <c r="HW3054" s="0"/>
      <c r="HX3054" s="0"/>
      <c r="HY3054" s="0"/>
      <c r="HZ3054" s="0"/>
      <c r="IA3054" s="0"/>
      <c r="IB3054" s="0"/>
      <c r="IC3054" s="0"/>
      <c r="ID3054" s="0"/>
      <c r="IE3054" s="0"/>
      <c r="IF3054" s="0"/>
      <c r="IG3054" s="0"/>
      <c r="IH3054" s="0"/>
      <c r="II3054" s="0"/>
      <c r="IJ3054" s="0"/>
      <c r="IK3054" s="0"/>
      <c r="IL3054" s="0"/>
      <c r="IM3054" s="0"/>
      <c r="IN3054" s="0"/>
      <c r="IO3054" s="0"/>
      <c r="IP3054" s="0"/>
      <c r="IQ3054" s="0"/>
      <c r="IR3054" s="0"/>
      <c r="IS3054" s="0"/>
      <c r="IT3054" s="0"/>
      <c r="IU3054" s="0"/>
      <c r="IV3054" s="0"/>
      <c r="IW3054" s="0"/>
      <c r="IX3054" s="0"/>
      <c r="IY3054" s="0"/>
      <c r="IZ3054" s="0"/>
      <c r="JA3054" s="0"/>
      <c r="JB3054" s="0"/>
      <c r="JC3054" s="0"/>
      <c r="JD3054" s="0"/>
      <c r="JE3054" s="0"/>
      <c r="JF3054" s="0"/>
      <c r="JG3054" s="0"/>
      <c r="JH3054" s="0"/>
      <c r="JI3054" s="0"/>
      <c r="JJ3054" s="0"/>
      <c r="JK3054" s="0"/>
      <c r="JL3054" s="0"/>
      <c r="JM3054" s="0"/>
      <c r="JN3054" s="0"/>
      <c r="JO3054" s="0"/>
      <c r="JP3054" s="0"/>
      <c r="JQ3054" s="0"/>
      <c r="JR3054" s="0"/>
      <c r="JS3054" s="0"/>
      <c r="JT3054" s="0"/>
      <c r="JU3054" s="0"/>
      <c r="JV3054" s="0"/>
      <c r="JW3054" s="0"/>
      <c r="JX3054" s="0"/>
      <c r="JY3054" s="0"/>
      <c r="JZ3054" s="0"/>
      <c r="KA3054" s="0"/>
      <c r="KB3054" s="0"/>
      <c r="KC3054" s="0"/>
      <c r="KD3054" s="0"/>
      <c r="KE3054" s="0"/>
      <c r="KF3054" s="0"/>
      <c r="KG3054" s="0"/>
      <c r="KH3054" s="0"/>
      <c r="KI3054" s="0"/>
      <c r="KJ3054" s="0"/>
      <c r="KK3054" s="0"/>
      <c r="KL3054" s="0"/>
      <c r="KM3054" s="0"/>
      <c r="KN3054" s="0"/>
      <c r="KO3054" s="0"/>
      <c r="KP3054" s="0"/>
      <c r="KQ3054" s="0"/>
      <c r="KR3054" s="0"/>
      <c r="KS3054" s="0"/>
      <c r="KT3054" s="0"/>
      <c r="KU3054" s="0"/>
      <c r="KV3054" s="0"/>
      <c r="KW3054" s="0"/>
      <c r="KX3054" s="0"/>
      <c r="KY3054" s="0"/>
      <c r="KZ3054" s="0"/>
      <c r="LA3054" s="0"/>
      <c r="LB3054" s="0"/>
      <c r="LC3054" s="0"/>
      <c r="LD3054" s="0"/>
      <c r="LE3054" s="0"/>
      <c r="LF3054" s="0"/>
      <c r="LG3054" s="0"/>
      <c r="LH3054" s="0"/>
      <c r="LI3054" s="0"/>
      <c r="LJ3054" s="0"/>
      <c r="LK3054" s="0"/>
      <c r="LL3054" s="0"/>
      <c r="LM3054" s="0"/>
      <c r="LN3054" s="0"/>
      <c r="LO3054" s="0"/>
      <c r="LP3054" s="0"/>
      <c r="LQ3054" s="0"/>
      <c r="LR3054" s="0"/>
      <c r="LS3054" s="0"/>
      <c r="LT3054" s="0"/>
      <c r="LU3054" s="0"/>
      <c r="LV3054" s="0"/>
      <c r="LW3054" s="0"/>
      <c r="LX3054" s="0"/>
      <c r="LY3054" s="0"/>
      <c r="LZ3054" s="0"/>
      <c r="MA3054" s="0"/>
      <c r="MB3054" s="0"/>
      <c r="MC3054" s="0"/>
      <c r="MD3054" s="0"/>
      <c r="ME3054" s="0"/>
      <c r="MF3054" s="0"/>
      <c r="MG3054" s="0"/>
      <c r="MH3054" s="0"/>
      <c r="MI3054" s="0"/>
      <c r="MJ3054" s="0"/>
      <c r="MK3054" s="0"/>
      <c r="ML3054" s="0"/>
      <c r="MM3054" s="0"/>
      <c r="MN3054" s="0"/>
      <c r="MO3054" s="0"/>
      <c r="MP3054" s="0"/>
      <c r="MQ3054" s="0"/>
      <c r="MR3054" s="0"/>
      <c r="MS3054" s="0"/>
      <c r="MT3054" s="0"/>
      <c r="MU3054" s="0"/>
      <c r="MV3054" s="0"/>
      <c r="MW3054" s="0"/>
      <c r="MX3054" s="0"/>
      <c r="MY3054" s="0"/>
      <c r="MZ3054" s="0"/>
      <c r="NA3054" s="0"/>
      <c r="NB3054" s="0"/>
      <c r="NC3054" s="0"/>
      <c r="ND3054" s="0"/>
      <c r="NE3054" s="0"/>
      <c r="NF3054" s="0"/>
      <c r="NG3054" s="0"/>
      <c r="NH3054" s="0"/>
      <c r="NI3054" s="0"/>
      <c r="NJ3054" s="0"/>
      <c r="NK3054" s="0"/>
      <c r="NL3054" s="0"/>
      <c r="NM3054" s="0"/>
      <c r="NN3054" s="0"/>
      <c r="NO3054" s="0"/>
      <c r="NP3054" s="0"/>
      <c r="NQ3054" s="0"/>
      <c r="NR3054" s="0"/>
      <c r="NS3054" s="0"/>
      <c r="NT3054" s="0"/>
      <c r="NU3054" s="0"/>
      <c r="NV3054" s="0"/>
      <c r="NW3054" s="0"/>
      <c r="NX3054" s="0"/>
      <c r="NY3054" s="0"/>
      <c r="NZ3054" s="0"/>
      <c r="OA3054" s="0"/>
      <c r="OB3054" s="0"/>
      <c r="OC3054" s="0"/>
      <c r="OD3054" s="0"/>
      <c r="OE3054" s="0"/>
      <c r="OF3054" s="0"/>
      <c r="OG3054" s="0"/>
      <c r="OH3054" s="0"/>
      <c r="OI3054" s="0"/>
      <c r="OJ3054" s="0"/>
      <c r="OK3054" s="0"/>
      <c r="OL3054" s="0"/>
      <c r="OM3054" s="0"/>
      <c r="ON3054" s="0"/>
      <c r="OO3054" s="0"/>
      <c r="OP3054" s="0"/>
      <c r="OQ3054" s="0"/>
      <c r="OR3054" s="0"/>
      <c r="OS3054" s="0"/>
      <c r="OT3054" s="0"/>
      <c r="OU3054" s="0"/>
      <c r="OV3054" s="0"/>
      <c r="OW3054" s="0"/>
      <c r="OX3054" s="0"/>
      <c r="OY3054" s="0"/>
      <c r="OZ3054" s="0"/>
      <c r="PA3054" s="0"/>
      <c r="PB3054" s="0"/>
      <c r="PC3054" s="0"/>
      <c r="PD3054" s="0"/>
      <c r="PE3054" s="0"/>
      <c r="PF3054" s="0"/>
      <c r="PG3054" s="0"/>
      <c r="PH3054" s="0"/>
      <c r="PI3054" s="0"/>
      <c r="PJ3054" s="0"/>
      <c r="PK3054" s="0"/>
      <c r="PL3054" s="0"/>
      <c r="PM3054" s="0"/>
      <c r="PN3054" s="0"/>
      <c r="PO3054" s="0"/>
      <c r="PP3054" s="0"/>
      <c r="PQ3054" s="0"/>
      <c r="PR3054" s="0"/>
      <c r="PS3054" s="0"/>
      <c r="PT3054" s="0"/>
      <c r="PU3054" s="0"/>
      <c r="PV3054" s="0"/>
      <c r="PW3054" s="0"/>
      <c r="PX3054" s="0"/>
      <c r="PY3054" s="0"/>
      <c r="PZ3054" s="0"/>
      <c r="QA3054" s="0"/>
      <c r="QB3054" s="0"/>
      <c r="QC3054" s="0"/>
      <c r="QD3054" s="0"/>
      <c r="QE3054" s="0"/>
      <c r="QF3054" s="0"/>
      <c r="QG3054" s="0"/>
      <c r="QH3054" s="0"/>
      <c r="QI3054" s="0"/>
      <c r="QJ3054" s="0"/>
      <c r="QK3054" s="0"/>
      <c r="QL3054" s="0"/>
      <c r="QM3054" s="0"/>
      <c r="QN3054" s="0"/>
      <c r="QO3054" s="0"/>
      <c r="QP3054" s="0"/>
      <c r="QQ3054" s="0"/>
      <c r="QR3054" s="0"/>
      <c r="QS3054" s="0"/>
      <c r="QT3054" s="0"/>
      <c r="QU3054" s="0"/>
      <c r="QV3054" s="0"/>
      <c r="QW3054" s="0"/>
      <c r="QX3054" s="0"/>
      <c r="QY3054" s="0"/>
      <c r="QZ3054" s="0"/>
      <c r="RA3054" s="0"/>
      <c r="RB3054" s="0"/>
      <c r="RC3054" s="0"/>
      <c r="RD3054" s="0"/>
      <c r="RE3054" s="0"/>
      <c r="RF3054" s="0"/>
      <c r="RG3054" s="0"/>
      <c r="RH3054" s="0"/>
      <c r="RI3054" s="0"/>
      <c r="RJ3054" s="0"/>
      <c r="RK3054" s="0"/>
      <c r="RL3054" s="0"/>
      <c r="RM3054" s="0"/>
      <c r="RN3054" s="0"/>
      <c r="RO3054" s="0"/>
      <c r="RP3054" s="0"/>
      <c r="RQ3054" s="0"/>
      <c r="RR3054" s="0"/>
      <c r="RS3054" s="0"/>
      <c r="RT3054" s="0"/>
      <c r="RU3054" s="0"/>
      <c r="RV3054" s="0"/>
      <c r="RW3054" s="0"/>
      <c r="RX3054" s="0"/>
      <c r="RY3054" s="0"/>
      <c r="RZ3054" s="0"/>
      <c r="SA3054" s="0"/>
      <c r="SB3054" s="0"/>
      <c r="SC3054" s="0"/>
      <c r="SD3054" s="0"/>
      <c r="SE3054" s="0"/>
      <c r="SF3054" s="0"/>
      <c r="SG3054" s="0"/>
      <c r="SH3054" s="0"/>
      <c r="SI3054" s="0"/>
      <c r="SJ3054" s="0"/>
      <c r="SK3054" s="0"/>
      <c r="SL3054" s="0"/>
      <c r="SM3054" s="0"/>
      <c r="SN3054" s="0"/>
      <c r="SO3054" s="0"/>
      <c r="SP3054" s="0"/>
      <c r="SQ3054" s="0"/>
      <c r="SR3054" s="0"/>
      <c r="SS3054" s="0"/>
      <c r="ST3054" s="0"/>
      <c r="SU3054" s="0"/>
      <c r="SV3054" s="0"/>
      <c r="SW3054" s="0"/>
      <c r="SX3054" s="0"/>
      <c r="SY3054" s="0"/>
      <c r="SZ3054" s="0"/>
      <c r="TA3054" s="0"/>
      <c r="TB3054" s="0"/>
      <c r="TC3054" s="0"/>
      <c r="TD3054" s="0"/>
      <c r="TE3054" s="0"/>
      <c r="TF3054" s="0"/>
      <c r="TG3054" s="0"/>
      <c r="TH3054" s="0"/>
      <c r="TI3054" s="0"/>
      <c r="TJ3054" s="0"/>
      <c r="TK3054" s="0"/>
      <c r="TL3054" s="0"/>
      <c r="TM3054" s="0"/>
      <c r="TN3054" s="0"/>
      <c r="TO3054" s="0"/>
      <c r="TP3054" s="0"/>
      <c r="TQ3054" s="0"/>
      <c r="TR3054" s="0"/>
      <c r="TS3054" s="0"/>
      <c r="TT3054" s="0"/>
      <c r="TU3054" s="0"/>
      <c r="TV3054" s="0"/>
      <c r="TW3054" s="0"/>
      <c r="TX3054" s="0"/>
      <c r="TY3054" s="0"/>
      <c r="TZ3054" s="0"/>
      <c r="UA3054" s="0"/>
      <c r="UB3054" s="0"/>
      <c r="UC3054" s="0"/>
      <c r="UD3054" s="0"/>
      <c r="UE3054" s="0"/>
      <c r="UF3054" s="0"/>
      <c r="UG3054" s="0"/>
      <c r="UH3054" s="0"/>
      <c r="UI3054" s="0"/>
      <c r="UJ3054" s="0"/>
      <c r="UK3054" s="0"/>
      <c r="UL3054" s="0"/>
      <c r="UM3054" s="0"/>
      <c r="UN3054" s="0"/>
      <c r="UO3054" s="0"/>
      <c r="UP3054" s="0"/>
      <c r="UQ3054" s="0"/>
      <c r="UR3054" s="0"/>
      <c r="US3054" s="0"/>
      <c r="UT3054" s="0"/>
      <c r="UU3054" s="0"/>
      <c r="UV3054" s="0"/>
      <c r="UW3054" s="0"/>
      <c r="UX3054" s="0"/>
      <c r="UY3054" s="0"/>
      <c r="UZ3054" s="0"/>
      <c r="VA3054" s="0"/>
      <c r="VB3054" s="0"/>
      <c r="VC3054" s="0"/>
      <c r="VD3054" s="0"/>
      <c r="VE3054" s="0"/>
      <c r="VF3054" s="0"/>
      <c r="VG3054" s="0"/>
      <c r="VH3054" s="0"/>
      <c r="VI3054" s="0"/>
      <c r="VJ3054" s="0"/>
      <c r="VK3054" s="0"/>
      <c r="VL3054" s="0"/>
      <c r="VM3054" s="0"/>
      <c r="VN3054" s="0"/>
      <c r="VO3054" s="0"/>
      <c r="VP3054" s="0"/>
      <c r="VQ3054" s="0"/>
      <c r="VR3054" s="0"/>
      <c r="VS3054" s="0"/>
      <c r="VT3054" s="0"/>
      <c r="VU3054" s="0"/>
      <c r="VV3054" s="0"/>
      <c r="VW3054" s="0"/>
      <c r="VX3054" s="0"/>
      <c r="VY3054" s="0"/>
      <c r="VZ3054" s="0"/>
      <c r="WA3054" s="0"/>
      <c r="WB3054" s="0"/>
      <c r="WC3054" s="0"/>
      <c r="WD3054" s="0"/>
      <c r="WE3054" s="0"/>
      <c r="WF3054" s="0"/>
      <c r="WG3054" s="0"/>
      <c r="WH3054" s="0"/>
      <c r="WI3054" s="0"/>
      <c r="WJ3054" s="0"/>
      <c r="WK3054" s="0"/>
      <c r="WL3054" s="0"/>
      <c r="WM3054" s="0"/>
      <c r="WN3054" s="0"/>
      <c r="WO3054" s="0"/>
      <c r="WP3054" s="0"/>
      <c r="WQ3054" s="0"/>
      <c r="WR3054" s="0"/>
      <c r="WS3054" s="0"/>
      <c r="WT3054" s="0"/>
      <c r="WU3054" s="0"/>
      <c r="WV3054" s="0"/>
      <c r="WW3054" s="0"/>
      <c r="WX3054" s="0"/>
      <c r="WY3054" s="0"/>
      <c r="WZ3054" s="0"/>
      <c r="XA3054" s="0"/>
      <c r="XB3054" s="0"/>
      <c r="XC3054" s="0"/>
      <c r="XD3054" s="0"/>
      <c r="XE3054" s="0"/>
      <c r="XF3054" s="0"/>
      <c r="XG3054" s="0"/>
      <c r="XH3054" s="0"/>
      <c r="XI3054" s="0"/>
      <c r="XJ3054" s="0"/>
      <c r="XK3054" s="0"/>
      <c r="XL3054" s="0"/>
      <c r="XM3054" s="0"/>
      <c r="XN3054" s="0"/>
      <c r="XO3054" s="0"/>
      <c r="XP3054" s="0"/>
      <c r="XQ3054" s="0"/>
      <c r="XR3054" s="0"/>
      <c r="XS3054" s="0"/>
      <c r="XT3054" s="0"/>
      <c r="XU3054" s="0"/>
      <c r="XV3054" s="0"/>
      <c r="XW3054" s="0"/>
      <c r="XX3054" s="0"/>
      <c r="XY3054" s="0"/>
      <c r="XZ3054" s="0"/>
      <c r="YA3054" s="0"/>
      <c r="YB3054" s="0"/>
      <c r="YC3054" s="0"/>
      <c r="YD3054" s="0"/>
      <c r="YE3054" s="0"/>
      <c r="YF3054" s="0"/>
      <c r="YG3054" s="0"/>
      <c r="YH3054" s="0"/>
      <c r="YI3054" s="0"/>
      <c r="YJ3054" s="0"/>
      <c r="YK3054" s="0"/>
      <c r="YL3054" s="0"/>
      <c r="YM3054" s="0"/>
      <c r="YN3054" s="0"/>
      <c r="YO3054" s="0"/>
      <c r="YP3054" s="0"/>
      <c r="YQ3054" s="0"/>
      <c r="YR3054" s="0"/>
      <c r="YS3054" s="0"/>
      <c r="YT3054" s="0"/>
      <c r="YU3054" s="0"/>
      <c r="YV3054" s="0"/>
      <c r="YW3054" s="0"/>
      <c r="YX3054" s="0"/>
      <c r="YY3054" s="0"/>
      <c r="YZ3054" s="0"/>
      <c r="ZA3054" s="0"/>
      <c r="ZB3054" s="0"/>
      <c r="ZC3054" s="0"/>
      <c r="ZD3054" s="0"/>
      <c r="ZE3054" s="0"/>
      <c r="ZF3054" s="0"/>
      <c r="ZG3054" s="0"/>
      <c r="ZH3054" s="0"/>
      <c r="ZI3054" s="0"/>
      <c r="ZJ3054" s="0"/>
      <c r="ZK3054" s="0"/>
      <c r="ZL3054" s="0"/>
      <c r="ZM3054" s="0"/>
      <c r="ZN3054" s="0"/>
      <c r="ZO3054" s="0"/>
      <c r="ZP3054" s="0"/>
      <c r="ZQ3054" s="0"/>
      <c r="ZR3054" s="0"/>
      <c r="ZS3054" s="0"/>
      <c r="ZT3054" s="0"/>
      <c r="ZU3054" s="0"/>
      <c r="ZV3054" s="0"/>
      <c r="ZW3054" s="0"/>
      <c r="ZX3054" s="0"/>
      <c r="ZY3054" s="0"/>
      <c r="ZZ3054" s="0"/>
      <c r="AAA3054" s="0"/>
      <c r="AAB3054" s="0"/>
      <c r="AAC3054" s="0"/>
      <c r="AAD3054" s="0"/>
      <c r="AAE3054" s="0"/>
      <c r="AAF3054" s="0"/>
      <c r="AAG3054" s="0"/>
      <c r="AAH3054" s="0"/>
      <c r="AAI3054" s="0"/>
      <c r="AAJ3054" s="0"/>
      <c r="AAK3054" s="0"/>
      <c r="AAL3054" s="0"/>
      <c r="AAM3054" s="0"/>
      <c r="AAN3054" s="0"/>
      <c r="AAO3054" s="0"/>
      <c r="AAP3054" s="0"/>
      <c r="AAQ3054" s="0"/>
      <c r="AAR3054" s="0"/>
      <c r="AAS3054" s="0"/>
      <c r="AAT3054" s="0"/>
      <c r="AAU3054" s="0"/>
      <c r="AAV3054" s="0"/>
      <c r="AAW3054" s="0"/>
      <c r="AAX3054" s="0"/>
      <c r="AAY3054" s="0"/>
      <c r="AAZ3054" s="0"/>
      <c r="ABA3054" s="0"/>
      <c r="ABB3054" s="0"/>
      <c r="ABC3054" s="0"/>
      <c r="ABD3054" s="0"/>
      <c r="ABE3054" s="0"/>
      <c r="ABF3054" s="0"/>
      <c r="ABG3054" s="0"/>
      <c r="ABH3054" s="0"/>
      <c r="ABI3054" s="0"/>
      <c r="ABJ3054" s="0"/>
      <c r="ABK3054" s="0"/>
      <c r="ABL3054" s="0"/>
      <c r="ABM3054" s="0"/>
      <c r="ABN3054" s="0"/>
      <c r="ABO3054" s="0"/>
      <c r="ABP3054" s="0"/>
      <c r="ABQ3054" s="0"/>
      <c r="ABR3054" s="0"/>
      <c r="ABS3054" s="0"/>
      <c r="ABT3054" s="0"/>
      <c r="ABU3054" s="0"/>
      <c r="ABV3054" s="0"/>
      <c r="ABW3054" s="0"/>
      <c r="ABX3054" s="0"/>
      <c r="ABY3054" s="0"/>
      <c r="ABZ3054" s="0"/>
      <c r="ACA3054" s="0"/>
      <c r="ACB3054" s="0"/>
      <c r="ACC3054" s="0"/>
      <c r="ACD3054" s="0"/>
      <c r="ACE3054" s="0"/>
      <c r="ACF3054" s="0"/>
      <c r="ACG3054" s="0"/>
      <c r="ACH3054" s="0"/>
      <c r="ACI3054" s="0"/>
      <c r="ACJ3054" s="0"/>
      <c r="ACK3054" s="0"/>
      <c r="ACL3054" s="0"/>
      <c r="ACM3054" s="0"/>
      <c r="ACN3054" s="0"/>
      <c r="ACO3054" s="0"/>
      <c r="ACP3054" s="0"/>
      <c r="ACQ3054" s="0"/>
      <c r="ACR3054" s="0"/>
      <c r="ACS3054" s="0"/>
      <c r="ACT3054" s="0"/>
      <c r="ACU3054" s="0"/>
      <c r="ACV3054" s="0"/>
      <c r="ACW3054" s="0"/>
      <c r="ACX3054" s="0"/>
      <c r="ACY3054" s="0"/>
      <c r="ACZ3054" s="0"/>
      <c r="ADA3054" s="0"/>
      <c r="ADB3054" s="0"/>
      <c r="ADC3054" s="0"/>
      <c r="ADD3054" s="0"/>
      <c r="ADE3054" s="0"/>
      <c r="ADF3054" s="0"/>
      <c r="ADG3054" s="0"/>
      <c r="ADH3054" s="0"/>
      <c r="ADI3054" s="0"/>
      <c r="ADJ3054" s="0"/>
      <c r="ADK3054" s="0"/>
      <c r="ADL3054" s="0"/>
      <c r="ADM3054" s="0"/>
      <c r="ADN3054" s="0"/>
      <c r="ADO3054" s="0"/>
      <c r="ADP3054" s="0"/>
      <c r="ADQ3054" s="0"/>
      <c r="ADR3054" s="0"/>
      <c r="ADS3054" s="0"/>
      <c r="ADT3054" s="0"/>
      <c r="ADU3054" s="0"/>
      <c r="ADV3054" s="0"/>
      <c r="ADW3054" s="0"/>
      <c r="ADX3054" s="0"/>
      <c r="ADY3054" s="0"/>
      <c r="ADZ3054" s="0"/>
      <c r="AEA3054" s="0"/>
      <c r="AEB3054" s="0"/>
      <c r="AEC3054" s="0"/>
      <c r="AED3054" s="0"/>
      <c r="AEE3054" s="0"/>
      <c r="AEF3054" s="0"/>
      <c r="AEG3054" s="0"/>
      <c r="AEH3054" s="0"/>
      <c r="AEI3054" s="0"/>
      <c r="AEJ3054" s="0"/>
      <c r="AEK3054" s="0"/>
      <c r="AEL3054" s="0"/>
      <c r="AEM3054" s="0"/>
      <c r="AEN3054" s="0"/>
      <c r="AEO3054" s="0"/>
      <c r="AEP3054" s="0"/>
      <c r="AEQ3054" s="0"/>
      <c r="AER3054" s="0"/>
      <c r="AES3054" s="0"/>
      <c r="AET3054" s="0"/>
      <c r="AEU3054" s="0"/>
      <c r="AEV3054" s="0"/>
      <c r="AEW3054" s="0"/>
      <c r="AEX3054" s="0"/>
      <c r="AEY3054" s="0"/>
      <c r="AEZ3054" s="0"/>
      <c r="AFA3054" s="0"/>
      <c r="AFB3054" s="0"/>
      <c r="AFC3054" s="0"/>
      <c r="AFD3054" s="0"/>
      <c r="AFE3054" s="0"/>
      <c r="AFF3054" s="0"/>
      <c r="AFG3054" s="0"/>
      <c r="AFH3054" s="0"/>
      <c r="AFI3054" s="0"/>
      <c r="AFJ3054" s="0"/>
      <c r="AFK3054" s="0"/>
      <c r="AFL3054" s="0"/>
      <c r="AFM3054" s="0"/>
      <c r="AFN3054" s="0"/>
      <c r="AFO3054" s="0"/>
      <c r="AFP3054" s="0"/>
      <c r="AFQ3054" s="0"/>
      <c r="AFR3054" s="0"/>
      <c r="AFS3054" s="0"/>
      <c r="AFT3054" s="0"/>
      <c r="AFU3054" s="0"/>
      <c r="AFV3054" s="0"/>
      <c r="AFW3054" s="0"/>
      <c r="AFX3054" s="0"/>
      <c r="AFY3054" s="0"/>
      <c r="AFZ3054" s="0"/>
      <c r="AGA3054" s="0"/>
      <c r="AGB3054" s="0"/>
      <c r="AGC3054" s="0"/>
      <c r="AGD3054" s="0"/>
      <c r="AGE3054" s="0"/>
      <c r="AGF3054" s="0"/>
      <c r="AGG3054" s="0"/>
      <c r="AGH3054" s="0"/>
      <c r="AGI3054" s="0"/>
      <c r="AGJ3054" s="0"/>
      <c r="AGK3054" s="0"/>
      <c r="AGL3054" s="0"/>
      <c r="AGM3054" s="0"/>
      <c r="AGN3054" s="0"/>
      <c r="AGO3054" s="0"/>
      <c r="AGP3054" s="0"/>
      <c r="AGQ3054" s="0"/>
      <c r="AGR3054" s="0"/>
      <c r="AGS3054" s="0"/>
      <c r="AGT3054" s="0"/>
      <c r="AGU3054" s="0"/>
      <c r="AGV3054" s="0"/>
      <c r="AGW3054" s="0"/>
      <c r="AGX3054" s="0"/>
      <c r="AGY3054" s="0"/>
      <c r="AGZ3054" s="0"/>
      <c r="AHA3054" s="0"/>
      <c r="AHB3054" s="0"/>
      <c r="AHC3054" s="0"/>
      <c r="AHD3054" s="0"/>
      <c r="AHE3054" s="0"/>
      <c r="AHF3054" s="0"/>
      <c r="AHG3054" s="0"/>
      <c r="AHH3054" s="0"/>
      <c r="AHI3054" s="0"/>
      <c r="AHJ3054" s="0"/>
      <c r="AHK3054" s="0"/>
      <c r="AHL3054" s="0"/>
      <c r="AHM3054" s="0"/>
      <c r="AHN3054" s="0"/>
      <c r="AHO3054" s="0"/>
      <c r="AHP3054" s="0"/>
      <c r="AHQ3054" s="0"/>
      <c r="AHR3054" s="0"/>
      <c r="AHS3054" s="0"/>
      <c r="AHT3054" s="0"/>
      <c r="AHU3054" s="0"/>
      <c r="AHV3054" s="0"/>
      <c r="AHW3054" s="0"/>
      <c r="AHX3054" s="0"/>
      <c r="AHY3054" s="0"/>
      <c r="AHZ3054" s="0"/>
      <c r="AIA3054" s="0"/>
      <c r="AIB3054" s="0"/>
      <c r="AIC3054" s="0"/>
      <c r="AID3054" s="0"/>
      <c r="AIE3054" s="0"/>
      <c r="AIF3054" s="0"/>
      <c r="AIG3054" s="0"/>
      <c r="AIH3054" s="0"/>
      <c r="AII3054" s="0"/>
      <c r="AIJ3054" s="0"/>
      <c r="AIK3054" s="0"/>
      <c r="AIL3054" s="0"/>
      <c r="AIM3054" s="0"/>
      <c r="AIN3054" s="0"/>
      <c r="AIO3054" s="0"/>
      <c r="AIP3054" s="0"/>
      <c r="AIQ3054" s="0"/>
      <c r="AIR3054" s="0"/>
      <c r="AIS3054" s="0"/>
      <c r="AIT3054" s="0"/>
      <c r="AIU3054" s="0"/>
      <c r="AIV3054" s="0"/>
      <c r="AIW3054" s="0"/>
      <c r="AIX3054" s="0"/>
      <c r="AIY3054" s="0"/>
      <c r="AIZ3054" s="0"/>
      <c r="AJA3054" s="0"/>
      <c r="AJB3054" s="0"/>
      <c r="AJC3054" s="0"/>
      <c r="AJD3054" s="0"/>
      <c r="AJE3054" s="0"/>
      <c r="AJF3054" s="0"/>
      <c r="AJG3054" s="0"/>
      <c r="AJH3054" s="0"/>
      <c r="AJI3054" s="0"/>
      <c r="AJJ3054" s="0"/>
      <c r="AJK3054" s="0"/>
      <c r="AJL3054" s="0"/>
      <c r="AJM3054" s="0"/>
      <c r="AJN3054" s="0"/>
      <c r="AJO3054" s="0"/>
      <c r="AJP3054" s="0"/>
      <c r="AJQ3054" s="0"/>
      <c r="AJR3054" s="0"/>
      <c r="AJS3054" s="0"/>
      <c r="AJT3054" s="0"/>
      <c r="AJU3054" s="0"/>
      <c r="AJV3054" s="0"/>
      <c r="AJW3054" s="0"/>
      <c r="AJX3054" s="0"/>
      <c r="AJY3054" s="0"/>
      <c r="AJZ3054" s="0"/>
      <c r="AKA3054" s="0"/>
      <c r="AKB3054" s="0"/>
      <c r="AKC3054" s="0"/>
      <c r="AKD3054" s="0"/>
      <c r="AKE3054" s="0"/>
      <c r="AKF3054" s="0"/>
      <c r="AKG3054" s="0"/>
      <c r="AKH3054" s="0"/>
      <c r="AKI3054" s="0"/>
      <c r="AKJ3054" s="0"/>
      <c r="AKK3054" s="0"/>
      <c r="AKL3054" s="0"/>
      <c r="AKM3054" s="0"/>
      <c r="AKN3054" s="0"/>
      <c r="AKO3054" s="0"/>
      <c r="AKP3054" s="0"/>
      <c r="AKQ3054" s="0"/>
      <c r="AKR3054" s="0"/>
      <c r="AKS3054" s="0"/>
      <c r="AKT3054" s="0"/>
      <c r="AKU3054" s="0"/>
      <c r="AKV3054" s="0"/>
      <c r="AKW3054" s="0"/>
      <c r="AKX3054" s="0"/>
      <c r="AKY3054" s="0"/>
      <c r="AKZ3054" s="0"/>
      <c r="ALA3054" s="0"/>
      <c r="ALB3054" s="0"/>
      <c r="ALC3054" s="0"/>
      <c r="ALD3054" s="0"/>
      <c r="ALE3054" s="0"/>
      <c r="ALF3054" s="0"/>
      <c r="ALG3054" s="0"/>
      <c r="ALH3054" s="0"/>
      <c r="ALI3054" s="0"/>
      <c r="ALJ3054" s="0"/>
      <c r="ALK3054" s="0"/>
      <c r="ALL3054" s="0"/>
      <c r="ALM3054" s="0"/>
      <c r="ALN3054" s="0"/>
      <c r="ALO3054" s="0"/>
      <c r="ALP3054" s="0"/>
      <c r="ALQ3054" s="0"/>
      <c r="ALR3054" s="0"/>
      <c r="ALS3054" s="0"/>
      <c r="ALT3054" s="0"/>
      <c r="ALU3054" s="0"/>
      <c r="ALV3054" s="0"/>
      <c r="ALW3054" s="0"/>
      <c r="ALX3054" s="0"/>
      <c r="ALY3054" s="0"/>
      <c r="ALZ3054" s="0"/>
      <c r="AMA3054" s="0"/>
      <c r="AMB3054" s="0"/>
      <c r="AMC3054" s="0"/>
      <c r="AMD3054" s="0"/>
      <c r="AME3054" s="0"/>
      <c r="AMF3054" s="0"/>
      <c r="AMG3054" s="0"/>
      <c r="AMH3054" s="0"/>
      <c r="AMI3054" s="0"/>
    </row>
    <row r="3055" customFormat="false" ht="12.75" hidden="false" customHeight="false" outlineLevel="0" collapsed="false">
      <c r="A3055" s="1" t="s">
        <v>368</v>
      </c>
      <c r="C3055" s="19" t="s">
        <v>369</v>
      </c>
      <c r="D3055" s="19" t="s">
        <v>13</v>
      </c>
      <c r="E3055" s="20" t="n">
        <v>2.1</v>
      </c>
      <c r="F3055" s="21" t="n">
        <v>0.13</v>
      </c>
      <c r="G3055" s="24" t="s">
        <v>40</v>
      </c>
      <c r="H3055" s="3"/>
      <c r="BM3055" s="0"/>
      <c r="BN3055" s="0"/>
      <c r="BO3055" s="0"/>
      <c r="BP3055" s="0"/>
      <c r="BQ3055" s="0"/>
      <c r="BR3055" s="0"/>
      <c r="BS3055" s="0"/>
      <c r="BT3055" s="0"/>
      <c r="BU3055" s="0"/>
      <c r="BV3055" s="0"/>
      <c r="BW3055" s="0"/>
      <c r="BX3055" s="0"/>
      <c r="BY3055" s="0"/>
      <c r="BZ3055" s="0"/>
      <c r="CA3055" s="0"/>
      <c r="CB3055" s="0"/>
      <c r="CC3055" s="0"/>
      <c r="CD3055" s="0"/>
      <c r="CE3055" s="0"/>
      <c r="CF3055" s="0"/>
      <c r="CG3055" s="0"/>
      <c r="CH3055" s="0"/>
      <c r="CI3055" s="0"/>
      <c r="CJ3055" s="0"/>
      <c r="CK3055" s="0"/>
      <c r="CL3055" s="0"/>
      <c r="CM3055" s="0"/>
      <c r="CN3055" s="0"/>
      <c r="CO3055" s="0"/>
      <c r="CP3055" s="0"/>
      <c r="CQ3055" s="0"/>
      <c r="CR3055" s="0"/>
      <c r="CS3055" s="0"/>
      <c r="CT3055" s="0"/>
      <c r="CU3055" s="0"/>
      <c r="CV3055" s="0"/>
      <c r="CW3055" s="0"/>
      <c r="CX3055" s="0"/>
      <c r="CY3055" s="0"/>
      <c r="CZ3055" s="0"/>
      <c r="DA3055" s="0"/>
      <c r="DB3055" s="0"/>
      <c r="DC3055" s="0"/>
      <c r="DD3055" s="0"/>
      <c r="DE3055" s="0"/>
      <c r="DF3055" s="0"/>
      <c r="DG3055" s="0"/>
      <c r="DH3055" s="0"/>
      <c r="DI3055" s="0"/>
      <c r="DJ3055" s="0"/>
      <c r="DK3055" s="0"/>
      <c r="DL3055" s="0"/>
      <c r="DM3055" s="0"/>
      <c r="DN3055" s="0"/>
      <c r="DO3055" s="0"/>
      <c r="DP3055" s="0"/>
      <c r="DQ3055" s="0"/>
      <c r="DR3055" s="0"/>
      <c r="DS3055" s="0"/>
      <c r="DT3055" s="0"/>
      <c r="DU3055" s="0"/>
      <c r="DV3055" s="0"/>
      <c r="DW3055" s="0"/>
      <c r="DX3055" s="0"/>
      <c r="DY3055" s="0"/>
      <c r="DZ3055" s="0"/>
      <c r="EA3055" s="0"/>
      <c r="EB3055" s="0"/>
      <c r="EC3055" s="0"/>
      <c r="ED3055" s="0"/>
      <c r="EE3055" s="0"/>
      <c r="EF3055" s="0"/>
      <c r="EG3055" s="0"/>
      <c r="EH3055" s="0"/>
      <c r="EI3055" s="0"/>
      <c r="EJ3055" s="0"/>
      <c r="EK3055" s="0"/>
      <c r="EL3055" s="0"/>
      <c r="EM3055" s="0"/>
      <c r="EN3055" s="0"/>
      <c r="EO3055" s="0"/>
      <c r="EP3055" s="0"/>
      <c r="EQ3055" s="0"/>
      <c r="ER3055" s="0"/>
      <c r="ES3055" s="0"/>
      <c r="ET3055" s="0"/>
      <c r="EU3055" s="0"/>
      <c r="EV3055" s="0"/>
      <c r="EW3055" s="0"/>
      <c r="EX3055" s="0"/>
      <c r="EY3055" s="0"/>
      <c r="EZ3055" s="0"/>
      <c r="FA3055" s="0"/>
      <c r="FB3055" s="0"/>
      <c r="FC3055" s="0"/>
      <c r="FD3055" s="0"/>
      <c r="FE3055" s="0"/>
      <c r="FF3055" s="0"/>
      <c r="FG3055" s="0"/>
      <c r="FH3055" s="0"/>
      <c r="FI3055" s="0"/>
      <c r="FJ3055" s="0"/>
      <c r="FK3055" s="0"/>
      <c r="FL3055" s="0"/>
      <c r="FM3055" s="0"/>
      <c r="FN3055" s="0"/>
      <c r="FO3055" s="0"/>
      <c r="FP3055" s="0"/>
      <c r="FQ3055" s="0"/>
      <c r="FR3055" s="0"/>
      <c r="FS3055" s="0"/>
      <c r="FT3055" s="0"/>
      <c r="FU3055" s="0"/>
      <c r="FV3055" s="0"/>
      <c r="FW3055" s="0"/>
      <c r="FX3055" s="0"/>
      <c r="FY3055" s="0"/>
      <c r="FZ3055" s="0"/>
      <c r="GA3055" s="0"/>
      <c r="GB3055" s="0"/>
      <c r="GC3055" s="0"/>
      <c r="GD3055" s="0"/>
      <c r="GE3055" s="0"/>
      <c r="GF3055" s="0"/>
      <c r="GG3055" s="0"/>
      <c r="GH3055" s="0"/>
      <c r="GI3055" s="0"/>
      <c r="GJ3055" s="0"/>
      <c r="GK3055" s="0"/>
      <c r="GL3055" s="0"/>
      <c r="GM3055" s="0"/>
      <c r="GN3055" s="0"/>
      <c r="GO3055" s="0"/>
      <c r="GP3055" s="0"/>
      <c r="GQ3055" s="0"/>
      <c r="GR3055" s="0"/>
      <c r="GS3055" s="0"/>
      <c r="GT3055" s="0"/>
      <c r="GU3055" s="0"/>
      <c r="GV3055" s="0"/>
      <c r="GW3055" s="0"/>
      <c r="GX3055" s="0"/>
      <c r="GY3055" s="0"/>
      <c r="GZ3055" s="0"/>
      <c r="HA3055" s="0"/>
      <c r="HB3055" s="0"/>
      <c r="HC3055" s="0"/>
      <c r="HD3055" s="0"/>
      <c r="HE3055" s="0"/>
      <c r="HF3055" s="0"/>
      <c r="HG3055" s="0"/>
      <c r="HH3055" s="0"/>
      <c r="HI3055" s="0"/>
      <c r="HJ3055" s="0"/>
      <c r="HK3055" s="0"/>
      <c r="HL3055" s="0"/>
      <c r="HM3055" s="0"/>
      <c r="HN3055" s="0"/>
      <c r="HO3055" s="0"/>
      <c r="HP3055" s="0"/>
      <c r="HQ3055" s="0"/>
      <c r="HR3055" s="0"/>
      <c r="HS3055" s="0"/>
      <c r="HT3055" s="0"/>
      <c r="HU3055" s="0"/>
      <c r="HV3055" s="0"/>
      <c r="HW3055" s="0"/>
      <c r="HX3055" s="0"/>
      <c r="HY3055" s="0"/>
      <c r="HZ3055" s="0"/>
      <c r="IA3055" s="0"/>
      <c r="IB3055" s="0"/>
      <c r="IC3055" s="0"/>
      <c r="ID3055" s="0"/>
      <c r="IE3055" s="0"/>
      <c r="IF3055" s="0"/>
      <c r="IG3055" s="0"/>
      <c r="IH3055" s="0"/>
      <c r="II3055" s="0"/>
      <c r="IJ3055" s="0"/>
      <c r="IK3055" s="0"/>
      <c r="IL3055" s="0"/>
      <c r="IM3055" s="0"/>
      <c r="IN3055" s="0"/>
      <c r="IO3055" s="0"/>
      <c r="IP3055" s="0"/>
      <c r="IQ3055" s="0"/>
      <c r="IR3055" s="0"/>
      <c r="IS3055" s="0"/>
      <c r="IT3055" s="0"/>
      <c r="IU3055" s="0"/>
      <c r="IV3055" s="0"/>
      <c r="IW3055" s="0"/>
      <c r="IX3055" s="0"/>
      <c r="IY3055" s="0"/>
      <c r="IZ3055" s="0"/>
      <c r="JA3055" s="0"/>
      <c r="JB3055" s="0"/>
      <c r="JC3055" s="0"/>
      <c r="JD3055" s="0"/>
      <c r="JE3055" s="0"/>
      <c r="JF3055" s="0"/>
      <c r="JG3055" s="0"/>
      <c r="JH3055" s="0"/>
      <c r="JI3055" s="0"/>
      <c r="JJ3055" s="0"/>
      <c r="JK3055" s="0"/>
      <c r="JL3055" s="0"/>
      <c r="JM3055" s="0"/>
      <c r="JN3055" s="0"/>
      <c r="JO3055" s="0"/>
      <c r="JP3055" s="0"/>
      <c r="JQ3055" s="0"/>
      <c r="JR3055" s="0"/>
      <c r="JS3055" s="0"/>
      <c r="JT3055" s="0"/>
      <c r="JU3055" s="0"/>
      <c r="JV3055" s="0"/>
      <c r="JW3055" s="0"/>
      <c r="JX3055" s="0"/>
      <c r="JY3055" s="0"/>
      <c r="JZ3055" s="0"/>
      <c r="KA3055" s="0"/>
      <c r="KB3055" s="0"/>
      <c r="KC3055" s="0"/>
      <c r="KD3055" s="0"/>
      <c r="KE3055" s="0"/>
      <c r="KF3055" s="0"/>
      <c r="KG3055" s="0"/>
      <c r="KH3055" s="0"/>
      <c r="KI3055" s="0"/>
      <c r="KJ3055" s="0"/>
      <c r="KK3055" s="0"/>
      <c r="KL3055" s="0"/>
      <c r="KM3055" s="0"/>
      <c r="KN3055" s="0"/>
      <c r="KO3055" s="0"/>
      <c r="KP3055" s="0"/>
      <c r="KQ3055" s="0"/>
      <c r="KR3055" s="0"/>
      <c r="KS3055" s="0"/>
      <c r="KT3055" s="0"/>
      <c r="KU3055" s="0"/>
      <c r="KV3055" s="0"/>
      <c r="KW3055" s="0"/>
      <c r="KX3055" s="0"/>
      <c r="KY3055" s="0"/>
      <c r="KZ3055" s="0"/>
      <c r="LA3055" s="0"/>
      <c r="LB3055" s="0"/>
      <c r="LC3055" s="0"/>
      <c r="LD3055" s="0"/>
      <c r="LE3055" s="0"/>
      <c r="LF3055" s="0"/>
      <c r="LG3055" s="0"/>
      <c r="LH3055" s="0"/>
      <c r="LI3055" s="0"/>
      <c r="LJ3055" s="0"/>
      <c r="LK3055" s="0"/>
      <c r="LL3055" s="0"/>
      <c r="LM3055" s="0"/>
      <c r="LN3055" s="0"/>
      <c r="LO3055" s="0"/>
      <c r="LP3055" s="0"/>
      <c r="LQ3055" s="0"/>
      <c r="LR3055" s="0"/>
      <c r="LS3055" s="0"/>
      <c r="LT3055" s="0"/>
      <c r="LU3055" s="0"/>
      <c r="LV3055" s="0"/>
      <c r="LW3055" s="0"/>
      <c r="LX3055" s="0"/>
      <c r="LY3055" s="0"/>
      <c r="LZ3055" s="0"/>
      <c r="MA3055" s="0"/>
      <c r="MB3055" s="0"/>
      <c r="MC3055" s="0"/>
      <c r="MD3055" s="0"/>
      <c r="ME3055" s="0"/>
      <c r="MF3055" s="0"/>
      <c r="MG3055" s="0"/>
      <c r="MH3055" s="0"/>
      <c r="MI3055" s="0"/>
      <c r="MJ3055" s="0"/>
      <c r="MK3055" s="0"/>
      <c r="ML3055" s="0"/>
      <c r="MM3055" s="0"/>
      <c r="MN3055" s="0"/>
      <c r="MO3055" s="0"/>
      <c r="MP3055" s="0"/>
      <c r="MQ3055" s="0"/>
      <c r="MR3055" s="0"/>
      <c r="MS3055" s="0"/>
      <c r="MT3055" s="0"/>
      <c r="MU3055" s="0"/>
      <c r="MV3055" s="0"/>
      <c r="MW3055" s="0"/>
      <c r="MX3055" s="0"/>
      <c r="MY3055" s="0"/>
      <c r="MZ3055" s="0"/>
      <c r="NA3055" s="0"/>
      <c r="NB3055" s="0"/>
      <c r="NC3055" s="0"/>
      <c r="ND3055" s="0"/>
      <c r="NE3055" s="0"/>
      <c r="NF3055" s="0"/>
      <c r="NG3055" s="0"/>
      <c r="NH3055" s="0"/>
      <c r="NI3055" s="0"/>
      <c r="NJ3055" s="0"/>
      <c r="NK3055" s="0"/>
      <c r="NL3055" s="0"/>
      <c r="NM3055" s="0"/>
      <c r="NN3055" s="0"/>
      <c r="NO3055" s="0"/>
      <c r="NP3055" s="0"/>
      <c r="NQ3055" s="0"/>
      <c r="NR3055" s="0"/>
      <c r="NS3055" s="0"/>
      <c r="NT3055" s="0"/>
      <c r="NU3055" s="0"/>
      <c r="NV3055" s="0"/>
      <c r="NW3055" s="0"/>
      <c r="NX3055" s="0"/>
      <c r="NY3055" s="0"/>
      <c r="NZ3055" s="0"/>
      <c r="OA3055" s="0"/>
      <c r="OB3055" s="0"/>
      <c r="OC3055" s="0"/>
      <c r="OD3055" s="0"/>
      <c r="OE3055" s="0"/>
      <c r="OF3055" s="0"/>
      <c r="OG3055" s="0"/>
      <c r="OH3055" s="0"/>
      <c r="OI3055" s="0"/>
      <c r="OJ3055" s="0"/>
      <c r="OK3055" s="0"/>
      <c r="OL3055" s="0"/>
      <c r="OM3055" s="0"/>
      <c r="ON3055" s="0"/>
      <c r="OO3055" s="0"/>
      <c r="OP3055" s="0"/>
      <c r="OQ3055" s="0"/>
      <c r="OR3055" s="0"/>
      <c r="OS3055" s="0"/>
      <c r="OT3055" s="0"/>
      <c r="OU3055" s="0"/>
      <c r="OV3055" s="0"/>
      <c r="OW3055" s="0"/>
      <c r="OX3055" s="0"/>
      <c r="OY3055" s="0"/>
      <c r="OZ3055" s="0"/>
      <c r="PA3055" s="0"/>
      <c r="PB3055" s="0"/>
      <c r="PC3055" s="0"/>
      <c r="PD3055" s="0"/>
      <c r="PE3055" s="0"/>
      <c r="PF3055" s="0"/>
      <c r="PG3055" s="0"/>
      <c r="PH3055" s="0"/>
      <c r="PI3055" s="0"/>
      <c r="PJ3055" s="0"/>
      <c r="PK3055" s="0"/>
      <c r="PL3055" s="0"/>
      <c r="PM3055" s="0"/>
      <c r="PN3055" s="0"/>
      <c r="PO3055" s="0"/>
      <c r="PP3055" s="0"/>
      <c r="PQ3055" s="0"/>
      <c r="PR3055" s="0"/>
      <c r="PS3055" s="0"/>
      <c r="PT3055" s="0"/>
      <c r="PU3055" s="0"/>
      <c r="PV3055" s="0"/>
      <c r="PW3055" s="0"/>
      <c r="PX3055" s="0"/>
      <c r="PY3055" s="0"/>
      <c r="PZ3055" s="0"/>
      <c r="QA3055" s="0"/>
      <c r="QB3055" s="0"/>
      <c r="QC3055" s="0"/>
      <c r="QD3055" s="0"/>
      <c r="QE3055" s="0"/>
      <c r="QF3055" s="0"/>
      <c r="QG3055" s="0"/>
      <c r="QH3055" s="0"/>
      <c r="QI3055" s="0"/>
      <c r="QJ3055" s="0"/>
      <c r="QK3055" s="0"/>
      <c r="QL3055" s="0"/>
      <c r="QM3055" s="0"/>
      <c r="QN3055" s="0"/>
      <c r="QO3055" s="0"/>
      <c r="QP3055" s="0"/>
      <c r="QQ3055" s="0"/>
      <c r="QR3055" s="0"/>
      <c r="QS3055" s="0"/>
      <c r="QT3055" s="0"/>
      <c r="QU3055" s="0"/>
      <c r="QV3055" s="0"/>
      <c r="QW3055" s="0"/>
      <c r="QX3055" s="0"/>
      <c r="QY3055" s="0"/>
      <c r="QZ3055" s="0"/>
      <c r="RA3055" s="0"/>
      <c r="RB3055" s="0"/>
      <c r="RC3055" s="0"/>
      <c r="RD3055" s="0"/>
      <c r="RE3055" s="0"/>
      <c r="RF3055" s="0"/>
      <c r="RG3055" s="0"/>
      <c r="RH3055" s="0"/>
      <c r="RI3055" s="0"/>
      <c r="RJ3055" s="0"/>
      <c r="RK3055" s="0"/>
      <c r="RL3055" s="0"/>
      <c r="RM3055" s="0"/>
      <c r="RN3055" s="0"/>
      <c r="RO3055" s="0"/>
      <c r="RP3055" s="0"/>
      <c r="RQ3055" s="0"/>
      <c r="RR3055" s="0"/>
      <c r="RS3055" s="0"/>
      <c r="RT3055" s="0"/>
      <c r="RU3055" s="0"/>
      <c r="RV3055" s="0"/>
      <c r="RW3055" s="0"/>
      <c r="RX3055" s="0"/>
      <c r="RY3055" s="0"/>
      <c r="RZ3055" s="0"/>
      <c r="SA3055" s="0"/>
      <c r="SB3055" s="0"/>
      <c r="SC3055" s="0"/>
      <c r="SD3055" s="0"/>
      <c r="SE3055" s="0"/>
      <c r="SF3055" s="0"/>
      <c r="SG3055" s="0"/>
      <c r="SH3055" s="0"/>
      <c r="SI3055" s="0"/>
      <c r="SJ3055" s="0"/>
      <c r="SK3055" s="0"/>
      <c r="SL3055" s="0"/>
      <c r="SM3055" s="0"/>
      <c r="SN3055" s="0"/>
      <c r="SO3055" s="0"/>
      <c r="SP3055" s="0"/>
      <c r="SQ3055" s="0"/>
      <c r="SR3055" s="0"/>
      <c r="SS3055" s="0"/>
      <c r="ST3055" s="0"/>
      <c r="SU3055" s="0"/>
      <c r="SV3055" s="0"/>
      <c r="SW3055" s="0"/>
      <c r="SX3055" s="0"/>
      <c r="SY3055" s="0"/>
      <c r="SZ3055" s="0"/>
      <c r="TA3055" s="0"/>
      <c r="TB3055" s="0"/>
      <c r="TC3055" s="0"/>
      <c r="TD3055" s="0"/>
      <c r="TE3055" s="0"/>
      <c r="TF3055" s="0"/>
      <c r="TG3055" s="0"/>
      <c r="TH3055" s="0"/>
      <c r="TI3055" s="0"/>
      <c r="TJ3055" s="0"/>
      <c r="TK3055" s="0"/>
      <c r="TL3055" s="0"/>
      <c r="TM3055" s="0"/>
      <c r="TN3055" s="0"/>
      <c r="TO3055" s="0"/>
      <c r="TP3055" s="0"/>
      <c r="TQ3055" s="0"/>
      <c r="TR3055" s="0"/>
      <c r="TS3055" s="0"/>
      <c r="TT3055" s="0"/>
      <c r="TU3055" s="0"/>
      <c r="TV3055" s="0"/>
      <c r="TW3055" s="0"/>
      <c r="TX3055" s="0"/>
      <c r="TY3055" s="0"/>
      <c r="TZ3055" s="0"/>
      <c r="UA3055" s="0"/>
      <c r="UB3055" s="0"/>
      <c r="UC3055" s="0"/>
      <c r="UD3055" s="0"/>
      <c r="UE3055" s="0"/>
      <c r="UF3055" s="0"/>
      <c r="UG3055" s="0"/>
      <c r="UH3055" s="0"/>
      <c r="UI3055" s="0"/>
      <c r="UJ3055" s="0"/>
      <c r="UK3055" s="0"/>
      <c r="UL3055" s="0"/>
      <c r="UM3055" s="0"/>
      <c r="UN3055" s="0"/>
      <c r="UO3055" s="0"/>
      <c r="UP3055" s="0"/>
      <c r="UQ3055" s="0"/>
      <c r="UR3055" s="0"/>
      <c r="US3055" s="0"/>
      <c r="UT3055" s="0"/>
      <c r="UU3055" s="0"/>
      <c r="UV3055" s="0"/>
      <c r="UW3055" s="0"/>
      <c r="UX3055" s="0"/>
      <c r="UY3055" s="0"/>
      <c r="UZ3055" s="0"/>
      <c r="VA3055" s="0"/>
      <c r="VB3055" s="0"/>
      <c r="VC3055" s="0"/>
      <c r="VD3055" s="0"/>
      <c r="VE3055" s="0"/>
      <c r="VF3055" s="0"/>
      <c r="VG3055" s="0"/>
      <c r="VH3055" s="0"/>
      <c r="VI3055" s="0"/>
      <c r="VJ3055" s="0"/>
      <c r="VK3055" s="0"/>
      <c r="VL3055" s="0"/>
      <c r="VM3055" s="0"/>
      <c r="VN3055" s="0"/>
      <c r="VO3055" s="0"/>
      <c r="VP3055" s="0"/>
      <c r="VQ3055" s="0"/>
      <c r="VR3055" s="0"/>
      <c r="VS3055" s="0"/>
      <c r="VT3055" s="0"/>
      <c r="VU3055" s="0"/>
      <c r="VV3055" s="0"/>
      <c r="VW3055" s="0"/>
      <c r="VX3055" s="0"/>
      <c r="VY3055" s="0"/>
      <c r="VZ3055" s="0"/>
      <c r="WA3055" s="0"/>
      <c r="WB3055" s="0"/>
      <c r="WC3055" s="0"/>
      <c r="WD3055" s="0"/>
      <c r="WE3055" s="0"/>
      <c r="WF3055" s="0"/>
      <c r="WG3055" s="0"/>
      <c r="WH3055" s="0"/>
      <c r="WI3055" s="0"/>
      <c r="WJ3055" s="0"/>
      <c r="WK3055" s="0"/>
      <c r="WL3055" s="0"/>
      <c r="WM3055" s="0"/>
      <c r="WN3055" s="0"/>
      <c r="WO3055" s="0"/>
      <c r="WP3055" s="0"/>
      <c r="WQ3055" s="0"/>
      <c r="WR3055" s="0"/>
      <c r="WS3055" s="0"/>
      <c r="WT3055" s="0"/>
      <c r="WU3055" s="0"/>
      <c r="WV3055" s="0"/>
      <c r="WW3055" s="0"/>
      <c r="WX3055" s="0"/>
      <c r="WY3055" s="0"/>
      <c r="WZ3055" s="0"/>
      <c r="XA3055" s="0"/>
      <c r="XB3055" s="0"/>
      <c r="XC3055" s="0"/>
      <c r="XD3055" s="0"/>
      <c r="XE3055" s="0"/>
      <c r="XF3055" s="0"/>
      <c r="XG3055" s="0"/>
      <c r="XH3055" s="0"/>
      <c r="XI3055" s="0"/>
      <c r="XJ3055" s="0"/>
      <c r="XK3055" s="0"/>
      <c r="XL3055" s="0"/>
      <c r="XM3055" s="0"/>
      <c r="XN3055" s="0"/>
      <c r="XO3055" s="0"/>
      <c r="XP3055" s="0"/>
      <c r="XQ3055" s="0"/>
      <c r="XR3055" s="0"/>
      <c r="XS3055" s="0"/>
      <c r="XT3055" s="0"/>
      <c r="XU3055" s="0"/>
      <c r="XV3055" s="0"/>
      <c r="XW3055" s="0"/>
      <c r="XX3055" s="0"/>
      <c r="XY3055" s="0"/>
      <c r="XZ3055" s="0"/>
      <c r="YA3055" s="0"/>
      <c r="YB3055" s="0"/>
      <c r="YC3055" s="0"/>
      <c r="YD3055" s="0"/>
      <c r="YE3055" s="0"/>
      <c r="YF3055" s="0"/>
      <c r="YG3055" s="0"/>
      <c r="YH3055" s="0"/>
      <c r="YI3055" s="0"/>
      <c r="YJ3055" s="0"/>
      <c r="YK3055" s="0"/>
      <c r="YL3055" s="0"/>
      <c r="YM3055" s="0"/>
      <c r="YN3055" s="0"/>
      <c r="YO3055" s="0"/>
      <c r="YP3055" s="0"/>
      <c r="YQ3055" s="0"/>
      <c r="YR3055" s="0"/>
      <c r="YS3055" s="0"/>
      <c r="YT3055" s="0"/>
      <c r="YU3055" s="0"/>
      <c r="YV3055" s="0"/>
      <c r="YW3055" s="0"/>
      <c r="YX3055" s="0"/>
      <c r="YY3055" s="0"/>
      <c r="YZ3055" s="0"/>
      <c r="ZA3055" s="0"/>
      <c r="ZB3055" s="0"/>
      <c r="ZC3055" s="0"/>
      <c r="ZD3055" s="0"/>
      <c r="ZE3055" s="0"/>
      <c r="ZF3055" s="0"/>
      <c r="ZG3055" s="0"/>
      <c r="ZH3055" s="0"/>
      <c r="ZI3055" s="0"/>
      <c r="ZJ3055" s="0"/>
      <c r="ZK3055" s="0"/>
      <c r="ZL3055" s="0"/>
      <c r="ZM3055" s="0"/>
      <c r="ZN3055" s="0"/>
      <c r="ZO3055" s="0"/>
      <c r="ZP3055" s="0"/>
      <c r="ZQ3055" s="0"/>
      <c r="ZR3055" s="0"/>
      <c r="ZS3055" s="0"/>
      <c r="ZT3055" s="0"/>
      <c r="ZU3055" s="0"/>
      <c r="ZV3055" s="0"/>
      <c r="ZW3055" s="0"/>
      <c r="ZX3055" s="0"/>
      <c r="ZY3055" s="0"/>
      <c r="ZZ3055" s="0"/>
      <c r="AAA3055" s="0"/>
      <c r="AAB3055" s="0"/>
      <c r="AAC3055" s="0"/>
      <c r="AAD3055" s="0"/>
      <c r="AAE3055" s="0"/>
      <c r="AAF3055" s="0"/>
      <c r="AAG3055" s="0"/>
      <c r="AAH3055" s="0"/>
      <c r="AAI3055" s="0"/>
      <c r="AAJ3055" s="0"/>
      <c r="AAK3055" s="0"/>
      <c r="AAL3055" s="0"/>
      <c r="AAM3055" s="0"/>
      <c r="AAN3055" s="0"/>
      <c r="AAO3055" s="0"/>
      <c r="AAP3055" s="0"/>
      <c r="AAQ3055" s="0"/>
      <c r="AAR3055" s="0"/>
      <c r="AAS3055" s="0"/>
      <c r="AAT3055" s="0"/>
      <c r="AAU3055" s="0"/>
      <c r="AAV3055" s="0"/>
      <c r="AAW3055" s="0"/>
      <c r="AAX3055" s="0"/>
      <c r="AAY3055" s="0"/>
      <c r="AAZ3055" s="0"/>
      <c r="ABA3055" s="0"/>
      <c r="ABB3055" s="0"/>
      <c r="ABC3055" s="0"/>
      <c r="ABD3055" s="0"/>
      <c r="ABE3055" s="0"/>
      <c r="ABF3055" s="0"/>
      <c r="ABG3055" s="0"/>
      <c r="ABH3055" s="0"/>
      <c r="ABI3055" s="0"/>
      <c r="ABJ3055" s="0"/>
      <c r="ABK3055" s="0"/>
      <c r="ABL3055" s="0"/>
      <c r="ABM3055" s="0"/>
      <c r="ABN3055" s="0"/>
      <c r="ABO3055" s="0"/>
      <c r="ABP3055" s="0"/>
      <c r="ABQ3055" s="0"/>
      <c r="ABR3055" s="0"/>
      <c r="ABS3055" s="0"/>
      <c r="ABT3055" s="0"/>
      <c r="ABU3055" s="0"/>
      <c r="ABV3055" s="0"/>
      <c r="ABW3055" s="0"/>
      <c r="ABX3055" s="0"/>
      <c r="ABY3055" s="0"/>
      <c r="ABZ3055" s="0"/>
      <c r="ACA3055" s="0"/>
      <c r="ACB3055" s="0"/>
      <c r="ACC3055" s="0"/>
      <c r="ACD3055" s="0"/>
      <c r="ACE3055" s="0"/>
      <c r="ACF3055" s="0"/>
      <c r="ACG3055" s="0"/>
      <c r="ACH3055" s="0"/>
      <c r="ACI3055" s="0"/>
      <c r="ACJ3055" s="0"/>
      <c r="ACK3055" s="0"/>
      <c r="ACL3055" s="0"/>
      <c r="ACM3055" s="0"/>
      <c r="ACN3055" s="0"/>
      <c r="ACO3055" s="0"/>
      <c r="ACP3055" s="0"/>
      <c r="ACQ3055" s="0"/>
      <c r="ACR3055" s="0"/>
      <c r="ACS3055" s="0"/>
      <c r="ACT3055" s="0"/>
      <c r="ACU3055" s="0"/>
      <c r="ACV3055" s="0"/>
      <c r="ACW3055" s="0"/>
      <c r="ACX3055" s="0"/>
      <c r="ACY3055" s="0"/>
      <c r="ACZ3055" s="0"/>
      <c r="ADA3055" s="0"/>
      <c r="ADB3055" s="0"/>
      <c r="ADC3055" s="0"/>
      <c r="ADD3055" s="0"/>
      <c r="ADE3055" s="0"/>
      <c r="ADF3055" s="0"/>
      <c r="ADG3055" s="0"/>
      <c r="ADH3055" s="0"/>
      <c r="ADI3055" s="0"/>
      <c r="ADJ3055" s="0"/>
      <c r="ADK3055" s="0"/>
      <c r="ADL3055" s="0"/>
      <c r="ADM3055" s="0"/>
      <c r="ADN3055" s="0"/>
      <c r="ADO3055" s="0"/>
      <c r="ADP3055" s="0"/>
      <c r="ADQ3055" s="0"/>
      <c r="ADR3055" s="0"/>
      <c r="ADS3055" s="0"/>
      <c r="ADT3055" s="0"/>
      <c r="ADU3055" s="0"/>
      <c r="ADV3055" s="0"/>
      <c r="ADW3055" s="0"/>
      <c r="ADX3055" s="0"/>
      <c r="ADY3055" s="0"/>
      <c r="ADZ3055" s="0"/>
      <c r="AEA3055" s="0"/>
      <c r="AEB3055" s="0"/>
      <c r="AEC3055" s="0"/>
      <c r="AED3055" s="0"/>
      <c r="AEE3055" s="0"/>
      <c r="AEF3055" s="0"/>
      <c r="AEG3055" s="0"/>
      <c r="AEH3055" s="0"/>
      <c r="AEI3055" s="0"/>
      <c r="AEJ3055" s="0"/>
      <c r="AEK3055" s="0"/>
      <c r="AEL3055" s="0"/>
      <c r="AEM3055" s="0"/>
      <c r="AEN3055" s="0"/>
      <c r="AEO3055" s="0"/>
      <c r="AEP3055" s="0"/>
      <c r="AEQ3055" s="0"/>
      <c r="AER3055" s="0"/>
      <c r="AES3055" s="0"/>
      <c r="AET3055" s="0"/>
      <c r="AEU3055" s="0"/>
      <c r="AEV3055" s="0"/>
      <c r="AEW3055" s="0"/>
      <c r="AEX3055" s="0"/>
      <c r="AEY3055" s="0"/>
      <c r="AEZ3055" s="0"/>
      <c r="AFA3055" s="0"/>
      <c r="AFB3055" s="0"/>
      <c r="AFC3055" s="0"/>
      <c r="AFD3055" s="0"/>
      <c r="AFE3055" s="0"/>
      <c r="AFF3055" s="0"/>
      <c r="AFG3055" s="0"/>
      <c r="AFH3055" s="0"/>
      <c r="AFI3055" s="0"/>
      <c r="AFJ3055" s="0"/>
      <c r="AFK3055" s="0"/>
      <c r="AFL3055" s="0"/>
      <c r="AFM3055" s="0"/>
      <c r="AFN3055" s="0"/>
      <c r="AFO3055" s="0"/>
      <c r="AFP3055" s="0"/>
      <c r="AFQ3055" s="0"/>
      <c r="AFR3055" s="0"/>
      <c r="AFS3055" s="0"/>
      <c r="AFT3055" s="0"/>
      <c r="AFU3055" s="0"/>
      <c r="AFV3055" s="0"/>
      <c r="AFW3055" s="0"/>
      <c r="AFX3055" s="0"/>
      <c r="AFY3055" s="0"/>
      <c r="AFZ3055" s="0"/>
      <c r="AGA3055" s="0"/>
      <c r="AGB3055" s="0"/>
      <c r="AGC3055" s="0"/>
      <c r="AGD3055" s="0"/>
      <c r="AGE3055" s="0"/>
      <c r="AGF3055" s="0"/>
      <c r="AGG3055" s="0"/>
      <c r="AGH3055" s="0"/>
      <c r="AGI3055" s="0"/>
      <c r="AGJ3055" s="0"/>
      <c r="AGK3055" s="0"/>
      <c r="AGL3055" s="0"/>
      <c r="AGM3055" s="0"/>
      <c r="AGN3055" s="0"/>
      <c r="AGO3055" s="0"/>
      <c r="AGP3055" s="0"/>
      <c r="AGQ3055" s="0"/>
      <c r="AGR3055" s="0"/>
      <c r="AGS3055" s="0"/>
      <c r="AGT3055" s="0"/>
      <c r="AGU3055" s="0"/>
      <c r="AGV3055" s="0"/>
      <c r="AGW3055" s="0"/>
      <c r="AGX3055" s="0"/>
      <c r="AGY3055" s="0"/>
      <c r="AGZ3055" s="0"/>
      <c r="AHA3055" s="0"/>
      <c r="AHB3055" s="0"/>
      <c r="AHC3055" s="0"/>
      <c r="AHD3055" s="0"/>
      <c r="AHE3055" s="0"/>
      <c r="AHF3055" s="0"/>
      <c r="AHG3055" s="0"/>
      <c r="AHH3055" s="0"/>
      <c r="AHI3055" s="0"/>
      <c r="AHJ3055" s="0"/>
      <c r="AHK3055" s="0"/>
      <c r="AHL3055" s="0"/>
      <c r="AHM3055" s="0"/>
      <c r="AHN3055" s="0"/>
      <c r="AHO3055" s="0"/>
      <c r="AHP3055" s="0"/>
      <c r="AHQ3055" s="0"/>
      <c r="AHR3055" s="0"/>
      <c r="AHS3055" s="0"/>
      <c r="AHT3055" s="0"/>
      <c r="AHU3055" s="0"/>
      <c r="AHV3055" s="0"/>
      <c r="AHW3055" s="0"/>
      <c r="AHX3055" s="0"/>
      <c r="AHY3055" s="0"/>
      <c r="AHZ3055" s="0"/>
      <c r="AIA3055" s="0"/>
      <c r="AIB3055" s="0"/>
      <c r="AIC3055" s="0"/>
      <c r="AID3055" s="0"/>
      <c r="AIE3055" s="0"/>
      <c r="AIF3055" s="0"/>
      <c r="AIG3055" s="0"/>
      <c r="AIH3055" s="0"/>
      <c r="AII3055" s="0"/>
      <c r="AIJ3055" s="0"/>
      <c r="AIK3055" s="0"/>
      <c r="AIL3055" s="0"/>
      <c r="AIM3055" s="0"/>
      <c r="AIN3055" s="0"/>
      <c r="AIO3055" s="0"/>
      <c r="AIP3055" s="0"/>
      <c r="AIQ3055" s="0"/>
      <c r="AIR3055" s="0"/>
      <c r="AIS3055" s="0"/>
      <c r="AIT3055" s="0"/>
      <c r="AIU3055" s="0"/>
      <c r="AIV3055" s="0"/>
      <c r="AIW3055" s="0"/>
      <c r="AIX3055" s="0"/>
      <c r="AIY3055" s="0"/>
      <c r="AIZ3055" s="0"/>
      <c r="AJA3055" s="0"/>
      <c r="AJB3055" s="0"/>
      <c r="AJC3055" s="0"/>
      <c r="AJD3055" s="0"/>
      <c r="AJE3055" s="0"/>
      <c r="AJF3055" s="0"/>
      <c r="AJG3055" s="0"/>
      <c r="AJH3055" s="0"/>
      <c r="AJI3055" s="0"/>
      <c r="AJJ3055" s="0"/>
      <c r="AJK3055" s="0"/>
      <c r="AJL3055" s="0"/>
      <c r="AJM3055" s="0"/>
      <c r="AJN3055" s="0"/>
      <c r="AJO3055" s="0"/>
      <c r="AJP3055" s="0"/>
      <c r="AJQ3055" s="0"/>
      <c r="AJR3055" s="0"/>
      <c r="AJS3055" s="0"/>
      <c r="AJT3055" s="0"/>
      <c r="AJU3055" s="0"/>
      <c r="AJV3055" s="0"/>
      <c r="AJW3055" s="0"/>
      <c r="AJX3055" s="0"/>
      <c r="AJY3055" s="0"/>
      <c r="AJZ3055" s="0"/>
      <c r="AKA3055" s="0"/>
      <c r="AKB3055" s="0"/>
      <c r="AKC3055" s="0"/>
      <c r="AKD3055" s="0"/>
      <c r="AKE3055" s="0"/>
      <c r="AKF3055" s="0"/>
      <c r="AKG3055" s="0"/>
      <c r="AKH3055" s="0"/>
      <c r="AKI3055" s="0"/>
      <c r="AKJ3055" s="0"/>
      <c r="AKK3055" s="0"/>
      <c r="AKL3055" s="0"/>
      <c r="AKM3055" s="0"/>
      <c r="AKN3055" s="0"/>
      <c r="AKO3055" s="0"/>
      <c r="AKP3055" s="0"/>
      <c r="AKQ3055" s="0"/>
      <c r="AKR3055" s="0"/>
      <c r="AKS3055" s="0"/>
      <c r="AKT3055" s="0"/>
      <c r="AKU3055" s="0"/>
      <c r="AKV3055" s="0"/>
      <c r="AKW3055" s="0"/>
      <c r="AKX3055" s="0"/>
      <c r="AKY3055" s="0"/>
      <c r="AKZ3055" s="0"/>
      <c r="ALA3055" s="0"/>
      <c r="ALB3055" s="0"/>
      <c r="ALC3055" s="0"/>
      <c r="ALD3055" s="0"/>
      <c r="ALE3055" s="0"/>
      <c r="ALF3055" s="0"/>
      <c r="ALG3055" s="0"/>
      <c r="ALH3055" s="0"/>
      <c r="ALI3055" s="0"/>
      <c r="ALJ3055" s="0"/>
      <c r="ALK3055" s="0"/>
      <c r="ALL3055" s="0"/>
      <c r="ALM3055" s="0"/>
      <c r="ALN3055" s="0"/>
      <c r="ALO3055" s="0"/>
      <c r="ALP3055" s="0"/>
      <c r="ALQ3055" s="0"/>
      <c r="ALR3055" s="0"/>
      <c r="ALS3055" s="0"/>
      <c r="ALT3055" s="0"/>
      <c r="ALU3055" s="0"/>
      <c r="ALV3055" s="0"/>
      <c r="ALW3055" s="0"/>
      <c r="ALX3055" s="0"/>
      <c r="ALY3055" s="0"/>
      <c r="ALZ3055" s="0"/>
      <c r="AMA3055" s="0"/>
      <c r="AMB3055" s="0"/>
      <c r="AMC3055" s="0"/>
      <c r="AMD3055" s="0"/>
      <c r="AME3055" s="0"/>
      <c r="AMF3055" s="0"/>
      <c r="AMG3055" s="0"/>
      <c r="AMH3055" s="0"/>
      <c r="AMI3055" s="0"/>
    </row>
    <row r="3056" customFormat="false" ht="12.75" hidden="false" customHeight="false" outlineLevel="0" collapsed="false">
      <c r="A3056" s="1" t="s">
        <v>368</v>
      </c>
      <c r="C3056" s="19" t="s">
        <v>370</v>
      </c>
      <c r="D3056" s="19" t="s">
        <v>88</v>
      </c>
      <c r="E3056" s="20" t="n">
        <v>2.3</v>
      </c>
      <c r="F3056" s="21" t="n">
        <v>0.05</v>
      </c>
      <c r="G3056" s="24" t="s">
        <v>40</v>
      </c>
      <c r="H3056" s="3"/>
      <c r="BM3056" s="0"/>
      <c r="BN3056" s="0"/>
      <c r="BO3056" s="0"/>
      <c r="BP3056" s="0"/>
      <c r="BQ3056" s="0"/>
      <c r="BR3056" s="0"/>
      <c r="BS3056" s="0"/>
      <c r="BT3056" s="0"/>
      <c r="BU3056" s="0"/>
      <c r="BV3056" s="0"/>
      <c r="BW3056" s="0"/>
      <c r="BX3056" s="0"/>
      <c r="BY3056" s="0"/>
      <c r="BZ3056" s="0"/>
      <c r="CA3056" s="0"/>
      <c r="CB3056" s="0"/>
      <c r="CC3056" s="0"/>
      <c r="CD3056" s="0"/>
      <c r="CE3056" s="0"/>
      <c r="CF3056" s="0"/>
      <c r="CG3056" s="0"/>
      <c r="CH3056" s="0"/>
      <c r="CI3056" s="0"/>
      <c r="CJ3056" s="0"/>
      <c r="CK3056" s="0"/>
      <c r="CL3056" s="0"/>
      <c r="CM3056" s="0"/>
      <c r="CN3056" s="0"/>
      <c r="CO3056" s="0"/>
      <c r="CP3056" s="0"/>
      <c r="CQ3056" s="0"/>
      <c r="CR3056" s="0"/>
      <c r="CS3056" s="0"/>
      <c r="CT3056" s="0"/>
      <c r="CU3056" s="0"/>
      <c r="CV3056" s="0"/>
      <c r="CW3056" s="0"/>
      <c r="CX3056" s="0"/>
      <c r="CY3056" s="0"/>
      <c r="CZ3056" s="0"/>
      <c r="DA3056" s="0"/>
      <c r="DB3056" s="0"/>
      <c r="DC3056" s="0"/>
      <c r="DD3056" s="0"/>
      <c r="DE3056" s="0"/>
      <c r="DF3056" s="0"/>
      <c r="DG3056" s="0"/>
      <c r="DH3056" s="0"/>
      <c r="DI3056" s="0"/>
      <c r="DJ3056" s="0"/>
      <c r="DK3056" s="0"/>
      <c r="DL3056" s="0"/>
      <c r="DM3056" s="0"/>
      <c r="DN3056" s="0"/>
      <c r="DO3056" s="0"/>
      <c r="DP3056" s="0"/>
      <c r="DQ3056" s="0"/>
      <c r="DR3056" s="0"/>
      <c r="DS3056" s="0"/>
      <c r="DT3056" s="0"/>
      <c r="DU3056" s="0"/>
      <c r="DV3056" s="0"/>
      <c r="DW3056" s="0"/>
      <c r="DX3056" s="0"/>
      <c r="DY3056" s="0"/>
      <c r="DZ3056" s="0"/>
      <c r="EA3056" s="0"/>
      <c r="EB3056" s="0"/>
      <c r="EC3056" s="0"/>
      <c r="ED3056" s="0"/>
      <c r="EE3056" s="0"/>
      <c r="EF3056" s="0"/>
      <c r="EG3056" s="0"/>
      <c r="EH3056" s="0"/>
      <c r="EI3056" s="0"/>
      <c r="EJ3056" s="0"/>
      <c r="EK3056" s="0"/>
      <c r="EL3056" s="0"/>
      <c r="EM3056" s="0"/>
      <c r="EN3056" s="0"/>
      <c r="EO3056" s="0"/>
      <c r="EP3056" s="0"/>
      <c r="EQ3056" s="0"/>
      <c r="ER3056" s="0"/>
      <c r="ES3056" s="0"/>
      <c r="ET3056" s="0"/>
      <c r="EU3056" s="0"/>
      <c r="EV3056" s="0"/>
      <c r="EW3056" s="0"/>
      <c r="EX3056" s="0"/>
      <c r="EY3056" s="0"/>
      <c r="EZ3056" s="0"/>
      <c r="FA3056" s="0"/>
      <c r="FB3056" s="0"/>
      <c r="FC3056" s="0"/>
      <c r="FD3056" s="0"/>
      <c r="FE3056" s="0"/>
      <c r="FF3056" s="0"/>
      <c r="FG3056" s="0"/>
      <c r="FH3056" s="0"/>
      <c r="FI3056" s="0"/>
      <c r="FJ3056" s="0"/>
      <c r="FK3056" s="0"/>
      <c r="FL3056" s="0"/>
      <c r="FM3056" s="0"/>
      <c r="FN3056" s="0"/>
      <c r="FO3056" s="0"/>
      <c r="FP3056" s="0"/>
      <c r="FQ3056" s="0"/>
      <c r="FR3056" s="0"/>
      <c r="FS3056" s="0"/>
      <c r="FT3056" s="0"/>
      <c r="FU3056" s="0"/>
      <c r="FV3056" s="0"/>
      <c r="FW3056" s="0"/>
      <c r="FX3056" s="0"/>
      <c r="FY3056" s="0"/>
      <c r="FZ3056" s="0"/>
      <c r="GA3056" s="0"/>
      <c r="GB3056" s="0"/>
      <c r="GC3056" s="0"/>
      <c r="GD3056" s="0"/>
      <c r="GE3056" s="0"/>
      <c r="GF3056" s="0"/>
      <c r="GG3056" s="0"/>
      <c r="GH3056" s="0"/>
      <c r="GI3056" s="0"/>
      <c r="GJ3056" s="0"/>
      <c r="GK3056" s="0"/>
      <c r="GL3056" s="0"/>
      <c r="GM3056" s="0"/>
      <c r="GN3056" s="0"/>
      <c r="GO3056" s="0"/>
      <c r="GP3056" s="0"/>
      <c r="GQ3056" s="0"/>
      <c r="GR3056" s="0"/>
      <c r="GS3056" s="0"/>
      <c r="GT3056" s="0"/>
      <c r="GU3056" s="0"/>
      <c r="GV3056" s="0"/>
      <c r="GW3056" s="0"/>
      <c r="GX3056" s="0"/>
      <c r="GY3056" s="0"/>
      <c r="GZ3056" s="0"/>
      <c r="HA3056" s="0"/>
      <c r="HB3056" s="0"/>
      <c r="HC3056" s="0"/>
      <c r="HD3056" s="0"/>
      <c r="HE3056" s="0"/>
      <c r="HF3056" s="0"/>
      <c r="HG3056" s="0"/>
      <c r="HH3056" s="0"/>
      <c r="HI3056" s="0"/>
      <c r="HJ3056" s="0"/>
      <c r="HK3056" s="0"/>
      <c r="HL3056" s="0"/>
      <c r="HM3056" s="0"/>
      <c r="HN3056" s="0"/>
      <c r="HO3056" s="0"/>
      <c r="HP3056" s="0"/>
      <c r="HQ3056" s="0"/>
      <c r="HR3056" s="0"/>
      <c r="HS3056" s="0"/>
      <c r="HT3056" s="0"/>
      <c r="HU3056" s="0"/>
      <c r="HV3056" s="0"/>
      <c r="HW3056" s="0"/>
      <c r="HX3056" s="0"/>
      <c r="HY3056" s="0"/>
      <c r="HZ3056" s="0"/>
      <c r="IA3056" s="0"/>
      <c r="IB3056" s="0"/>
      <c r="IC3056" s="0"/>
      <c r="ID3056" s="0"/>
      <c r="IE3056" s="0"/>
      <c r="IF3056" s="0"/>
      <c r="IG3056" s="0"/>
      <c r="IH3056" s="0"/>
      <c r="II3056" s="0"/>
      <c r="IJ3056" s="0"/>
      <c r="IK3056" s="0"/>
      <c r="IL3056" s="0"/>
      <c r="IM3056" s="0"/>
      <c r="IN3056" s="0"/>
      <c r="IO3056" s="0"/>
      <c r="IP3056" s="0"/>
      <c r="IQ3056" s="0"/>
      <c r="IR3056" s="0"/>
      <c r="IS3056" s="0"/>
      <c r="IT3056" s="0"/>
      <c r="IU3056" s="0"/>
      <c r="IV3056" s="0"/>
      <c r="IW3056" s="0"/>
      <c r="IX3056" s="0"/>
      <c r="IY3056" s="0"/>
      <c r="IZ3056" s="0"/>
      <c r="JA3056" s="0"/>
      <c r="JB3056" s="0"/>
      <c r="JC3056" s="0"/>
      <c r="JD3056" s="0"/>
      <c r="JE3056" s="0"/>
      <c r="JF3056" s="0"/>
      <c r="JG3056" s="0"/>
      <c r="JH3056" s="0"/>
      <c r="JI3056" s="0"/>
      <c r="JJ3056" s="0"/>
      <c r="JK3056" s="0"/>
      <c r="JL3056" s="0"/>
      <c r="JM3056" s="0"/>
      <c r="JN3056" s="0"/>
      <c r="JO3056" s="0"/>
      <c r="JP3056" s="0"/>
      <c r="JQ3056" s="0"/>
      <c r="JR3056" s="0"/>
      <c r="JS3056" s="0"/>
      <c r="JT3056" s="0"/>
      <c r="JU3056" s="0"/>
      <c r="JV3056" s="0"/>
      <c r="JW3056" s="0"/>
      <c r="JX3056" s="0"/>
      <c r="JY3056" s="0"/>
      <c r="JZ3056" s="0"/>
      <c r="KA3056" s="0"/>
      <c r="KB3056" s="0"/>
      <c r="KC3056" s="0"/>
      <c r="KD3056" s="0"/>
      <c r="KE3056" s="0"/>
      <c r="KF3056" s="0"/>
      <c r="KG3056" s="0"/>
      <c r="KH3056" s="0"/>
      <c r="KI3056" s="0"/>
      <c r="KJ3056" s="0"/>
      <c r="KK3056" s="0"/>
      <c r="KL3056" s="0"/>
      <c r="KM3056" s="0"/>
      <c r="KN3056" s="0"/>
      <c r="KO3056" s="0"/>
      <c r="KP3056" s="0"/>
      <c r="KQ3056" s="0"/>
      <c r="KR3056" s="0"/>
      <c r="KS3056" s="0"/>
      <c r="KT3056" s="0"/>
      <c r="KU3056" s="0"/>
      <c r="KV3056" s="0"/>
      <c r="KW3056" s="0"/>
      <c r="KX3056" s="0"/>
      <c r="KY3056" s="0"/>
      <c r="KZ3056" s="0"/>
      <c r="LA3056" s="0"/>
      <c r="LB3056" s="0"/>
      <c r="LC3056" s="0"/>
      <c r="LD3056" s="0"/>
      <c r="LE3056" s="0"/>
      <c r="LF3056" s="0"/>
      <c r="LG3056" s="0"/>
      <c r="LH3056" s="0"/>
      <c r="LI3056" s="0"/>
      <c r="LJ3056" s="0"/>
      <c r="LK3056" s="0"/>
      <c r="LL3056" s="0"/>
      <c r="LM3056" s="0"/>
      <c r="LN3056" s="0"/>
      <c r="LO3056" s="0"/>
      <c r="LP3056" s="0"/>
      <c r="LQ3056" s="0"/>
      <c r="LR3056" s="0"/>
      <c r="LS3056" s="0"/>
      <c r="LT3056" s="0"/>
      <c r="LU3056" s="0"/>
      <c r="LV3056" s="0"/>
      <c r="LW3056" s="0"/>
      <c r="LX3056" s="0"/>
      <c r="LY3056" s="0"/>
      <c r="LZ3056" s="0"/>
      <c r="MA3056" s="0"/>
      <c r="MB3056" s="0"/>
      <c r="MC3056" s="0"/>
      <c r="MD3056" s="0"/>
      <c r="ME3056" s="0"/>
      <c r="MF3056" s="0"/>
      <c r="MG3056" s="0"/>
      <c r="MH3056" s="0"/>
      <c r="MI3056" s="0"/>
      <c r="MJ3056" s="0"/>
      <c r="MK3056" s="0"/>
      <c r="ML3056" s="0"/>
      <c r="MM3056" s="0"/>
      <c r="MN3056" s="0"/>
      <c r="MO3056" s="0"/>
      <c r="MP3056" s="0"/>
      <c r="MQ3056" s="0"/>
      <c r="MR3056" s="0"/>
      <c r="MS3056" s="0"/>
      <c r="MT3056" s="0"/>
      <c r="MU3056" s="0"/>
      <c r="MV3056" s="0"/>
      <c r="MW3056" s="0"/>
      <c r="MX3056" s="0"/>
      <c r="MY3056" s="0"/>
      <c r="MZ3056" s="0"/>
      <c r="NA3056" s="0"/>
      <c r="NB3056" s="0"/>
      <c r="NC3056" s="0"/>
      <c r="ND3056" s="0"/>
      <c r="NE3056" s="0"/>
      <c r="NF3056" s="0"/>
      <c r="NG3056" s="0"/>
      <c r="NH3056" s="0"/>
      <c r="NI3056" s="0"/>
      <c r="NJ3056" s="0"/>
      <c r="NK3056" s="0"/>
      <c r="NL3056" s="0"/>
      <c r="NM3056" s="0"/>
      <c r="NN3056" s="0"/>
      <c r="NO3056" s="0"/>
      <c r="NP3056" s="0"/>
      <c r="NQ3056" s="0"/>
      <c r="NR3056" s="0"/>
      <c r="NS3056" s="0"/>
      <c r="NT3056" s="0"/>
      <c r="NU3056" s="0"/>
      <c r="NV3056" s="0"/>
      <c r="NW3056" s="0"/>
      <c r="NX3056" s="0"/>
      <c r="NY3056" s="0"/>
      <c r="NZ3056" s="0"/>
      <c r="OA3056" s="0"/>
      <c r="OB3056" s="0"/>
      <c r="OC3056" s="0"/>
      <c r="OD3056" s="0"/>
      <c r="OE3056" s="0"/>
      <c r="OF3056" s="0"/>
      <c r="OG3056" s="0"/>
      <c r="OH3056" s="0"/>
      <c r="OI3056" s="0"/>
      <c r="OJ3056" s="0"/>
      <c r="OK3056" s="0"/>
      <c r="OL3056" s="0"/>
      <c r="OM3056" s="0"/>
      <c r="ON3056" s="0"/>
      <c r="OO3056" s="0"/>
      <c r="OP3056" s="0"/>
      <c r="OQ3056" s="0"/>
      <c r="OR3056" s="0"/>
      <c r="OS3056" s="0"/>
      <c r="OT3056" s="0"/>
      <c r="OU3056" s="0"/>
      <c r="OV3056" s="0"/>
      <c r="OW3056" s="0"/>
      <c r="OX3056" s="0"/>
      <c r="OY3056" s="0"/>
      <c r="OZ3056" s="0"/>
      <c r="PA3056" s="0"/>
      <c r="PB3056" s="0"/>
      <c r="PC3056" s="0"/>
      <c r="PD3056" s="0"/>
      <c r="PE3056" s="0"/>
      <c r="PF3056" s="0"/>
      <c r="PG3056" s="0"/>
      <c r="PH3056" s="0"/>
      <c r="PI3056" s="0"/>
      <c r="PJ3056" s="0"/>
      <c r="PK3056" s="0"/>
      <c r="PL3056" s="0"/>
      <c r="PM3056" s="0"/>
      <c r="PN3056" s="0"/>
      <c r="PO3056" s="0"/>
      <c r="PP3056" s="0"/>
      <c r="PQ3056" s="0"/>
      <c r="PR3056" s="0"/>
      <c r="PS3056" s="0"/>
      <c r="PT3056" s="0"/>
      <c r="PU3056" s="0"/>
      <c r="PV3056" s="0"/>
      <c r="PW3056" s="0"/>
      <c r="PX3056" s="0"/>
      <c r="PY3056" s="0"/>
      <c r="PZ3056" s="0"/>
      <c r="QA3056" s="0"/>
      <c r="QB3056" s="0"/>
      <c r="QC3056" s="0"/>
      <c r="QD3056" s="0"/>
      <c r="QE3056" s="0"/>
      <c r="QF3056" s="0"/>
      <c r="QG3056" s="0"/>
      <c r="QH3056" s="0"/>
      <c r="QI3056" s="0"/>
      <c r="QJ3056" s="0"/>
      <c r="QK3056" s="0"/>
      <c r="QL3056" s="0"/>
      <c r="QM3056" s="0"/>
      <c r="QN3056" s="0"/>
      <c r="QO3056" s="0"/>
      <c r="QP3056" s="0"/>
      <c r="QQ3056" s="0"/>
      <c r="QR3056" s="0"/>
      <c r="QS3056" s="0"/>
      <c r="QT3056" s="0"/>
      <c r="QU3056" s="0"/>
      <c r="QV3056" s="0"/>
      <c r="QW3056" s="0"/>
      <c r="QX3056" s="0"/>
      <c r="QY3056" s="0"/>
      <c r="QZ3056" s="0"/>
      <c r="RA3056" s="0"/>
      <c r="RB3056" s="0"/>
      <c r="RC3056" s="0"/>
      <c r="RD3056" s="0"/>
      <c r="RE3056" s="0"/>
      <c r="RF3056" s="0"/>
      <c r="RG3056" s="0"/>
      <c r="RH3056" s="0"/>
      <c r="RI3056" s="0"/>
      <c r="RJ3056" s="0"/>
      <c r="RK3056" s="0"/>
      <c r="RL3056" s="0"/>
      <c r="RM3056" s="0"/>
      <c r="RN3056" s="0"/>
      <c r="RO3056" s="0"/>
      <c r="RP3056" s="0"/>
      <c r="RQ3056" s="0"/>
      <c r="RR3056" s="0"/>
      <c r="RS3056" s="0"/>
      <c r="RT3056" s="0"/>
      <c r="RU3056" s="0"/>
      <c r="RV3056" s="0"/>
      <c r="RW3056" s="0"/>
      <c r="RX3056" s="0"/>
      <c r="RY3056" s="0"/>
      <c r="RZ3056" s="0"/>
      <c r="SA3056" s="0"/>
      <c r="SB3056" s="0"/>
      <c r="SC3056" s="0"/>
      <c r="SD3056" s="0"/>
      <c r="SE3056" s="0"/>
      <c r="SF3056" s="0"/>
      <c r="SG3056" s="0"/>
      <c r="SH3056" s="0"/>
      <c r="SI3056" s="0"/>
      <c r="SJ3056" s="0"/>
      <c r="SK3056" s="0"/>
      <c r="SL3056" s="0"/>
      <c r="SM3056" s="0"/>
      <c r="SN3056" s="0"/>
      <c r="SO3056" s="0"/>
      <c r="SP3056" s="0"/>
      <c r="SQ3056" s="0"/>
      <c r="SR3056" s="0"/>
      <c r="SS3056" s="0"/>
      <c r="ST3056" s="0"/>
      <c r="SU3056" s="0"/>
      <c r="SV3056" s="0"/>
      <c r="SW3056" s="0"/>
      <c r="SX3056" s="0"/>
      <c r="SY3056" s="0"/>
      <c r="SZ3056" s="0"/>
      <c r="TA3056" s="0"/>
      <c r="TB3056" s="0"/>
      <c r="TC3056" s="0"/>
      <c r="TD3056" s="0"/>
      <c r="TE3056" s="0"/>
      <c r="TF3056" s="0"/>
      <c r="TG3056" s="0"/>
      <c r="TH3056" s="0"/>
      <c r="TI3056" s="0"/>
      <c r="TJ3056" s="0"/>
      <c r="TK3056" s="0"/>
      <c r="TL3056" s="0"/>
      <c r="TM3056" s="0"/>
      <c r="TN3056" s="0"/>
      <c r="TO3056" s="0"/>
      <c r="TP3056" s="0"/>
      <c r="TQ3056" s="0"/>
      <c r="TR3056" s="0"/>
      <c r="TS3056" s="0"/>
      <c r="TT3056" s="0"/>
      <c r="TU3056" s="0"/>
      <c r="TV3056" s="0"/>
      <c r="TW3056" s="0"/>
      <c r="TX3056" s="0"/>
      <c r="TY3056" s="0"/>
      <c r="TZ3056" s="0"/>
      <c r="UA3056" s="0"/>
      <c r="UB3056" s="0"/>
      <c r="UC3056" s="0"/>
      <c r="UD3056" s="0"/>
      <c r="UE3056" s="0"/>
      <c r="UF3056" s="0"/>
      <c r="UG3056" s="0"/>
      <c r="UH3056" s="0"/>
      <c r="UI3056" s="0"/>
      <c r="UJ3056" s="0"/>
      <c r="UK3056" s="0"/>
      <c r="UL3056" s="0"/>
      <c r="UM3056" s="0"/>
      <c r="UN3056" s="0"/>
      <c r="UO3056" s="0"/>
      <c r="UP3056" s="0"/>
      <c r="UQ3056" s="0"/>
      <c r="UR3056" s="0"/>
      <c r="US3056" s="0"/>
      <c r="UT3056" s="0"/>
      <c r="UU3056" s="0"/>
      <c r="UV3056" s="0"/>
      <c r="UW3056" s="0"/>
      <c r="UX3056" s="0"/>
      <c r="UY3056" s="0"/>
      <c r="UZ3056" s="0"/>
      <c r="VA3056" s="0"/>
      <c r="VB3056" s="0"/>
      <c r="VC3056" s="0"/>
      <c r="VD3056" s="0"/>
      <c r="VE3056" s="0"/>
      <c r="VF3056" s="0"/>
      <c r="VG3056" s="0"/>
      <c r="VH3056" s="0"/>
      <c r="VI3056" s="0"/>
      <c r="VJ3056" s="0"/>
      <c r="VK3056" s="0"/>
      <c r="VL3056" s="0"/>
      <c r="VM3056" s="0"/>
      <c r="VN3056" s="0"/>
      <c r="VO3056" s="0"/>
      <c r="VP3056" s="0"/>
      <c r="VQ3056" s="0"/>
      <c r="VR3056" s="0"/>
      <c r="VS3056" s="0"/>
      <c r="VT3056" s="0"/>
      <c r="VU3056" s="0"/>
      <c r="VV3056" s="0"/>
      <c r="VW3056" s="0"/>
      <c r="VX3056" s="0"/>
      <c r="VY3056" s="0"/>
      <c r="VZ3056" s="0"/>
      <c r="WA3056" s="0"/>
      <c r="WB3056" s="0"/>
      <c r="WC3056" s="0"/>
      <c r="WD3056" s="0"/>
      <c r="WE3056" s="0"/>
      <c r="WF3056" s="0"/>
      <c r="WG3056" s="0"/>
      <c r="WH3056" s="0"/>
      <c r="WI3056" s="0"/>
      <c r="WJ3056" s="0"/>
      <c r="WK3056" s="0"/>
      <c r="WL3056" s="0"/>
      <c r="WM3056" s="0"/>
      <c r="WN3056" s="0"/>
      <c r="WO3056" s="0"/>
      <c r="WP3056" s="0"/>
      <c r="WQ3056" s="0"/>
      <c r="WR3056" s="0"/>
      <c r="WS3056" s="0"/>
      <c r="WT3056" s="0"/>
      <c r="WU3056" s="0"/>
      <c r="WV3056" s="0"/>
      <c r="WW3056" s="0"/>
      <c r="WX3056" s="0"/>
      <c r="WY3056" s="0"/>
      <c r="WZ3056" s="0"/>
      <c r="XA3056" s="0"/>
      <c r="XB3056" s="0"/>
      <c r="XC3056" s="0"/>
      <c r="XD3056" s="0"/>
      <c r="XE3056" s="0"/>
      <c r="XF3056" s="0"/>
      <c r="XG3056" s="0"/>
      <c r="XH3056" s="0"/>
      <c r="XI3056" s="0"/>
      <c r="XJ3056" s="0"/>
      <c r="XK3056" s="0"/>
      <c r="XL3056" s="0"/>
      <c r="XM3056" s="0"/>
      <c r="XN3056" s="0"/>
      <c r="XO3056" s="0"/>
      <c r="XP3056" s="0"/>
      <c r="XQ3056" s="0"/>
      <c r="XR3056" s="0"/>
      <c r="XS3056" s="0"/>
      <c r="XT3056" s="0"/>
      <c r="XU3056" s="0"/>
      <c r="XV3056" s="0"/>
      <c r="XW3056" s="0"/>
      <c r="XX3056" s="0"/>
      <c r="XY3056" s="0"/>
      <c r="XZ3056" s="0"/>
      <c r="YA3056" s="0"/>
      <c r="YB3056" s="0"/>
      <c r="YC3056" s="0"/>
      <c r="YD3056" s="0"/>
      <c r="YE3056" s="0"/>
      <c r="YF3056" s="0"/>
      <c r="YG3056" s="0"/>
      <c r="YH3056" s="0"/>
      <c r="YI3056" s="0"/>
      <c r="YJ3056" s="0"/>
      <c r="YK3056" s="0"/>
      <c r="YL3056" s="0"/>
      <c r="YM3056" s="0"/>
      <c r="YN3056" s="0"/>
      <c r="YO3056" s="0"/>
      <c r="YP3056" s="0"/>
      <c r="YQ3056" s="0"/>
      <c r="YR3056" s="0"/>
      <c r="YS3056" s="0"/>
      <c r="YT3056" s="0"/>
      <c r="YU3056" s="0"/>
      <c r="YV3056" s="0"/>
      <c r="YW3056" s="0"/>
      <c r="YX3056" s="0"/>
      <c r="YY3056" s="0"/>
      <c r="YZ3056" s="0"/>
      <c r="ZA3056" s="0"/>
      <c r="ZB3056" s="0"/>
      <c r="ZC3056" s="0"/>
      <c r="ZD3056" s="0"/>
      <c r="ZE3056" s="0"/>
      <c r="ZF3056" s="0"/>
      <c r="ZG3056" s="0"/>
      <c r="ZH3056" s="0"/>
      <c r="ZI3056" s="0"/>
      <c r="ZJ3056" s="0"/>
      <c r="ZK3056" s="0"/>
      <c r="ZL3056" s="0"/>
      <c r="ZM3056" s="0"/>
      <c r="ZN3056" s="0"/>
      <c r="ZO3056" s="0"/>
      <c r="ZP3056" s="0"/>
      <c r="ZQ3056" s="0"/>
      <c r="ZR3056" s="0"/>
      <c r="ZS3056" s="0"/>
      <c r="ZT3056" s="0"/>
      <c r="ZU3056" s="0"/>
      <c r="ZV3056" s="0"/>
      <c r="ZW3056" s="0"/>
      <c r="ZX3056" s="0"/>
      <c r="ZY3056" s="0"/>
      <c r="ZZ3056" s="0"/>
      <c r="AAA3056" s="0"/>
      <c r="AAB3056" s="0"/>
      <c r="AAC3056" s="0"/>
      <c r="AAD3056" s="0"/>
      <c r="AAE3056" s="0"/>
      <c r="AAF3056" s="0"/>
      <c r="AAG3056" s="0"/>
      <c r="AAH3056" s="0"/>
      <c r="AAI3056" s="0"/>
      <c r="AAJ3056" s="0"/>
      <c r="AAK3056" s="0"/>
      <c r="AAL3056" s="0"/>
      <c r="AAM3056" s="0"/>
      <c r="AAN3056" s="0"/>
      <c r="AAO3056" s="0"/>
      <c r="AAP3056" s="0"/>
      <c r="AAQ3056" s="0"/>
      <c r="AAR3056" s="0"/>
      <c r="AAS3056" s="0"/>
      <c r="AAT3056" s="0"/>
      <c r="AAU3056" s="0"/>
      <c r="AAV3056" s="0"/>
      <c r="AAW3056" s="0"/>
      <c r="AAX3056" s="0"/>
      <c r="AAY3056" s="0"/>
      <c r="AAZ3056" s="0"/>
      <c r="ABA3056" s="0"/>
      <c r="ABB3056" s="0"/>
      <c r="ABC3056" s="0"/>
      <c r="ABD3056" s="0"/>
      <c r="ABE3056" s="0"/>
      <c r="ABF3056" s="0"/>
      <c r="ABG3056" s="0"/>
      <c r="ABH3056" s="0"/>
      <c r="ABI3056" s="0"/>
      <c r="ABJ3056" s="0"/>
      <c r="ABK3056" s="0"/>
      <c r="ABL3056" s="0"/>
      <c r="ABM3056" s="0"/>
      <c r="ABN3056" s="0"/>
      <c r="ABO3056" s="0"/>
      <c r="ABP3056" s="0"/>
      <c r="ABQ3056" s="0"/>
      <c r="ABR3056" s="0"/>
      <c r="ABS3056" s="0"/>
      <c r="ABT3056" s="0"/>
      <c r="ABU3056" s="0"/>
      <c r="ABV3056" s="0"/>
      <c r="ABW3056" s="0"/>
      <c r="ABX3056" s="0"/>
      <c r="ABY3056" s="0"/>
      <c r="ABZ3056" s="0"/>
      <c r="ACA3056" s="0"/>
      <c r="ACB3056" s="0"/>
      <c r="ACC3056" s="0"/>
      <c r="ACD3056" s="0"/>
      <c r="ACE3056" s="0"/>
      <c r="ACF3056" s="0"/>
      <c r="ACG3056" s="0"/>
      <c r="ACH3056" s="0"/>
      <c r="ACI3056" s="0"/>
      <c r="ACJ3056" s="0"/>
      <c r="ACK3056" s="0"/>
      <c r="ACL3056" s="0"/>
      <c r="ACM3056" s="0"/>
      <c r="ACN3056" s="0"/>
      <c r="ACO3056" s="0"/>
      <c r="ACP3056" s="0"/>
      <c r="ACQ3056" s="0"/>
      <c r="ACR3056" s="0"/>
      <c r="ACS3056" s="0"/>
      <c r="ACT3056" s="0"/>
      <c r="ACU3056" s="0"/>
      <c r="ACV3056" s="0"/>
      <c r="ACW3056" s="0"/>
      <c r="ACX3056" s="0"/>
      <c r="ACY3056" s="0"/>
      <c r="ACZ3056" s="0"/>
      <c r="ADA3056" s="0"/>
      <c r="ADB3056" s="0"/>
      <c r="ADC3056" s="0"/>
      <c r="ADD3056" s="0"/>
      <c r="ADE3056" s="0"/>
      <c r="ADF3056" s="0"/>
      <c r="ADG3056" s="0"/>
      <c r="ADH3056" s="0"/>
      <c r="ADI3056" s="0"/>
      <c r="ADJ3056" s="0"/>
      <c r="ADK3056" s="0"/>
      <c r="ADL3056" s="0"/>
      <c r="ADM3056" s="0"/>
      <c r="ADN3056" s="0"/>
      <c r="ADO3056" s="0"/>
      <c r="ADP3056" s="0"/>
      <c r="ADQ3056" s="0"/>
      <c r="ADR3056" s="0"/>
      <c r="ADS3056" s="0"/>
      <c r="ADT3056" s="0"/>
      <c r="ADU3056" s="0"/>
      <c r="ADV3056" s="0"/>
      <c r="ADW3056" s="0"/>
      <c r="ADX3056" s="0"/>
      <c r="ADY3056" s="0"/>
      <c r="ADZ3056" s="0"/>
      <c r="AEA3056" s="0"/>
      <c r="AEB3056" s="0"/>
      <c r="AEC3056" s="0"/>
      <c r="AED3056" s="0"/>
      <c r="AEE3056" s="0"/>
      <c r="AEF3056" s="0"/>
      <c r="AEG3056" s="0"/>
      <c r="AEH3056" s="0"/>
      <c r="AEI3056" s="0"/>
      <c r="AEJ3056" s="0"/>
      <c r="AEK3056" s="0"/>
      <c r="AEL3056" s="0"/>
      <c r="AEM3056" s="0"/>
      <c r="AEN3056" s="0"/>
      <c r="AEO3056" s="0"/>
      <c r="AEP3056" s="0"/>
      <c r="AEQ3056" s="0"/>
      <c r="AER3056" s="0"/>
      <c r="AES3056" s="0"/>
      <c r="AET3056" s="0"/>
      <c r="AEU3056" s="0"/>
      <c r="AEV3056" s="0"/>
      <c r="AEW3056" s="0"/>
      <c r="AEX3056" s="0"/>
      <c r="AEY3056" s="0"/>
      <c r="AEZ3056" s="0"/>
      <c r="AFA3056" s="0"/>
      <c r="AFB3056" s="0"/>
      <c r="AFC3056" s="0"/>
      <c r="AFD3056" s="0"/>
      <c r="AFE3056" s="0"/>
      <c r="AFF3056" s="0"/>
      <c r="AFG3056" s="0"/>
      <c r="AFH3056" s="0"/>
      <c r="AFI3056" s="0"/>
      <c r="AFJ3056" s="0"/>
      <c r="AFK3056" s="0"/>
      <c r="AFL3056" s="0"/>
      <c r="AFM3056" s="0"/>
      <c r="AFN3056" s="0"/>
      <c r="AFO3056" s="0"/>
      <c r="AFP3056" s="0"/>
      <c r="AFQ3056" s="0"/>
      <c r="AFR3056" s="0"/>
      <c r="AFS3056" s="0"/>
      <c r="AFT3056" s="0"/>
      <c r="AFU3056" s="0"/>
      <c r="AFV3056" s="0"/>
      <c r="AFW3056" s="0"/>
      <c r="AFX3056" s="0"/>
      <c r="AFY3056" s="0"/>
      <c r="AFZ3056" s="0"/>
      <c r="AGA3056" s="0"/>
      <c r="AGB3056" s="0"/>
      <c r="AGC3056" s="0"/>
      <c r="AGD3056" s="0"/>
      <c r="AGE3056" s="0"/>
      <c r="AGF3056" s="0"/>
      <c r="AGG3056" s="0"/>
      <c r="AGH3056" s="0"/>
      <c r="AGI3056" s="0"/>
      <c r="AGJ3056" s="0"/>
      <c r="AGK3056" s="0"/>
      <c r="AGL3056" s="0"/>
      <c r="AGM3056" s="0"/>
      <c r="AGN3056" s="0"/>
      <c r="AGO3056" s="0"/>
      <c r="AGP3056" s="0"/>
      <c r="AGQ3056" s="0"/>
      <c r="AGR3056" s="0"/>
      <c r="AGS3056" s="0"/>
      <c r="AGT3056" s="0"/>
      <c r="AGU3056" s="0"/>
      <c r="AGV3056" s="0"/>
      <c r="AGW3056" s="0"/>
      <c r="AGX3056" s="0"/>
      <c r="AGY3056" s="0"/>
      <c r="AGZ3056" s="0"/>
      <c r="AHA3056" s="0"/>
      <c r="AHB3056" s="0"/>
      <c r="AHC3056" s="0"/>
      <c r="AHD3056" s="0"/>
      <c r="AHE3056" s="0"/>
      <c r="AHF3056" s="0"/>
      <c r="AHG3056" s="0"/>
      <c r="AHH3056" s="0"/>
      <c r="AHI3056" s="0"/>
      <c r="AHJ3056" s="0"/>
      <c r="AHK3056" s="0"/>
      <c r="AHL3056" s="0"/>
      <c r="AHM3056" s="0"/>
      <c r="AHN3056" s="0"/>
      <c r="AHO3056" s="0"/>
      <c r="AHP3056" s="0"/>
      <c r="AHQ3056" s="0"/>
      <c r="AHR3056" s="0"/>
      <c r="AHS3056" s="0"/>
      <c r="AHT3056" s="0"/>
      <c r="AHU3056" s="0"/>
      <c r="AHV3056" s="0"/>
      <c r="AHW3056" s="0"/>
      <c r="AHX3056" s="0"/>
      <c r="AHY3056" s="0"/>
      <c r="AHZ3056" s="0"/>
      <c r="AIA3056" s="0"/>
      <c r="AIB3056" s="0"/>
      <c r="AIC3056" s="0"/>
      <c r="AID3056" s="0"/>
      <c r="AIE3056" s="0"/>
      <c r="AIF3056" s="0"/>
      <c r="AIG3056" s="0"/>
      <c r="AIH3056" s="0"/>
      <c r="AII3056" s="0"/>
      <c r="AIJ3056" s="0"/>
      <c r="AIK3056" s="0"/>
      <c r="AIL3056" s="0"/>
      <c r="AIM3056" s="0"/>
      <c r="AIN3056" s="0"/>
      <c r="AIO3056" s="0"/>
      <c r="AIP3056" s="0"/>
      <c r="AIQ3056" s="0"/>
      <c r="AIR3056" s="0"/>
      <c r="AIS3056" s="0"/>
      <c r="AIT3056" s="0"/>
      <c r="AIU3056" s="0"/>
      <c r="AIV3056" s="0"/>
      <c r="AIW3056" s="0"/>
      <c r="AIX3056" s="0"/>
      <c r="AIY3056" s="0"/>
      <c r="AIZ3056" s="0"/>
      <c r="AJA3056" s="0"/>
      <c r="AJB3056" s="0"/>
      <c r="AJC3056" s="0"/>
      <c r="AJD3056" s="0"/>
      <c r="AJE3056" s="0"/>
      <c r="AJF3056" s="0"/>
      <c r="AJG3056" s="0"/>
      <c r="AJH3056" s="0"/>
      <c r="AJI3056" s="0"/>
      <c r="AJJ3056" s="0"/>
      <c r="AJK3056" s="0"/>
      <c r="AJL3056" s="0"/>
      <c r="AJM3056" s="0"/>
      <c r="AJN3056" s="0"/>
      <c r="AJO3056" s="0"/>
      <c r="AJP3056" s="0"/>
      <c r="AJQ3056" s="0"/>
      <c r="AJR3056" s="0"/>
      <c r="AJS3056" s="0"/>
      <c r="AJT3056" s="0"/>
      <c r="AJU3056" s="0"/>
      <c r="AJV3056" s="0"/>
      <c r="AJW3056" s="0"/>
      <c r="AJX3056" s="0"/>
      <c r="AJY3056" s="0"/>
      <c r="AJZ3056" s="0"/>
      <c r="AKA3056" s="0"/>
      <c r="AKB3056" s="0"/>
      <c r="AKC3056" s="0"/>
      <c r="AKD3056" s="0"/>
      <c r="AKE3056" s="0"/>
      <c r="AKF3056" s="0"/>
      <c r="AKG3056" s="0"/>
      <c r="AKH3056" s="0"/>
      <c r="AKI3056" s="0"/>
      <c r="AKJ3056" s="0"/>
      <c r="AKK3056" s="0"/>
      <c r="AKL3056" s="0"/>
      <c r="AKM3056" s="0"/>
      <c r="AKN3056" s="0"/>
      <c r="AKO3056" s="0"/>
      <c r="AKP3056" s="0"/>
      <c r="AKQ3056" s="0"/>
      <c r="AKR3056" s="0"/>
      <c r="AKS3056" s="0"/>
      <c r="AKT3056" s="0"/>
      <c r="AKU3056" s="0"/>
      <c r="AKV3056" s="0"/>
      <c r="AKW3056" s="0"/>
      <c r="AKX3056" s="0"/>
      <c r="AKY3056" s="0"/>
      <c r="AKZ3056" s="0"/>
      <c r="ALA3056" s="0"/>
      <c r="ALB3056" s="0"/>
      <c r="ALC3056" s="0"/>
      <c r="ALD3056" s="0"/>
      <c r="ALE3056" s="0"/>
      <c r="ALF3056" s="0"/>
      <c r="ALG3056" s="0"/>
      <c r="ALH3056" s="0"/>
      <c r="ALI3056" s="0"/>
      <c r="ALJ3056" s="0"/>
      <c r="ALK3056" s="0"/>
      <c r="ALL3056" s="0"/>
      <c r="ALM3056" s="0"/>
      <c r="ALN3056" s="0"/>
      <c r="ALO3056" s="0"/>
      <c r="ALP3056" s="0"/>
      <c r="ALQ3056" s="0"/>
      <c r="ALR3056" s="0"/>
      <c r="ALS3056" s="0"/>
      <c r="ALT3056" s="0"/>
      <c r="ALU3056" s="0"/>
      <c r="ALV3056" s="0"/>
      <c r="ALW3056" s="0"/>
      <c r="ALX3056" s="0"/>
      <c r="ALY3056" s="0"/>
      <c r="ALZ3056" s="0"/>
      <c r="AMA3056" s="0"/>
      <c r="AMB3056" s="0"/>
      <c r="AMC3056" s="0"/>
      <c r="AMD3056" s="0"/>
      <c r="AME3056" s="0"/>
      <c r="AMF3056" s="0"/>
      <c r="AMG3056" s="0"/>
      <c r="AMH3056" s="0"/>
      <c r="AMI3056" s="0"/>
    </row>
    <row r="3057" customFormat="false" ht="12.75" hidden="false" customHeight="false" outlineLevel="0" collapsed="false">
      <c r="A3057" s="1" t="s">
        <v>368</v>
      </c>
      <c r="C3057" s="19" t="s">
        <v>371</v>
      </c>
      <c r="D3057" s="19" t="s">
        <v>16</v>
      </c>
      <c r="E3057" s="20" t="n">
        <v>2.3</v>
      </c>
      <c r="F3057" s="21" t="n">
        <v>0.05</v>
      </c>
      <c r="G3057" s="24" t="s">
        <v>40</v>
      </c>
      <c r="H3057" s="3"/>
      <c r="BM3057" s="0"/>
      <c r="BN3057" s="0"/>
      <c r="BO3057" s="0"/>
      <c r="BP3057" s="0"/>
      <c r="BQ3057" s="0"/>
      <c r="BR3057" s="0"/>
      <c r="BS3057" s="0"/>
      <c r="BT3057" s="0"/>
      <c r="BU3057" s="0"/>
      <c r="BV3057" s="0"/>
      <c r="BW3057" s="0"/>
      <c r="BX3057" s="0"/>
      <c r="BY3057" s="0"/>
      <c r="BZ3057" s="0"/>
      <c r="CA3057" s="0"/>
      <c r="CB3057" s="0"/>
      <c r="CC3057" s="0"/>
      <c r="CD3057" s="0"/>
      <c r="CE3057" s="0"/>
      <c r="CF3057" s="0"/>
      <c r="CG3057" s="0"/>
      <c r="CH3057" s="0"/>
      <c r="CI3057" s="0"/>
      <c r="CJ3057" s="0"/>
      <c r="CK3057" s="0"/>
      <c r="CL3057" s="0"/>
      <c r="CM3057" s="0"/>
      <c r="CN3057" s="0"/>
      <c r="CO3057" s="0"/>
      <c r="CP3057" s="0"/>
      <c r="CQ3057" s="0"/>
      <c r="CR3057" s="0"/>
      <c r="CS3057" s="0"/>
      <c r="CT3057" s="0"/>
      <c r="CU3057" s="0"/>
      <c r="CV3057" s="0"/>
      <c r="CW3057" s="0"/>
      <c r="CX3057" s="0"/>
      <c r="CY3057" s="0"/>
      <c r="CZ3057" s="0"/>
      <c r="DA3057" s="0"/>
      <c r="DB3057" s="0"/>
      <c r="DC3057" s="0"/>
      <c r="DD3057" s="0"/>
      <c r="DE3057" s="0"/>
      <c r="DF3057" s="0"/>
      <c r="DG3057" s="0"/>
      <c r="DH3057" s="0"/>
      <c r="DI3057" s="0"/>
      <c r="DJ3057" s="0"/>
      <c r="DK3057" s="0"/>
      <c r="DL3057" s="0"/>
      <c r="DM3057" s="0"/>
      <c r="DN3057" s="0"/>
      <c r="DO3057" s="0"/>
      <c r="DP3057" s="0"/>
      <c r="DQ3057" s="0"/>
      <c r="DR3057" s="0"/>
      <c r="DS3057" s="0"/>
      <c r="DT3057" s="0"/>
      <c r="DU3057" s="0"/>
      <c r="DV3057" s="0"/>
      <c r="DW3057" s="0"/>
      <c r="DX3057" s="0"/>
      <c r="DY3057" s="0"/>
      <c r="DZ3057" s="0"/>
      <c r="EA3057" s="0"/>
      <c r="EB3057" s="0"/>
      <c r="EC3057" s="0"/>
      <c r="ED3057" s="0"/>
      <c r="EE3057" s="0"/>
      <c r="EF3057" s="0"/>
      <c r="EG3057" s="0"/>
      <c r="EH3057" s="0"/>
      <c r="EI3057" s="0"/>
      <c r="EJ3057" s="0"/>
      <c r="EK3057" s="0"/>
      <c r="EL3057" s="0"/>
      <c r="EM3057" s="0"/>
      <c r="EN3057" s="0"/>
      <c r="EO3057" s="0"/>
      <c r="EP3057" s="0"/>
      <c r="EQ3057" s="0"/>
      <c r="ER3057" s="0"/>
      <c r="ES3057" s="0"/>
      <c r="ET3057" s="0"/>
      <c r="EU3057" s="0"/>
      <c r="EV3057" s="0"/>
      <c r="EW3057" s="0"/>
      <c r="EX3057" s="0"/>
      <c r="EY3057" s="0"/>
      <c r="EZ3057" s="0"/>
      <c r="FA3057" s="0"/>
      <c r="FB3057" s="0"/>
      <c r="FC3057" s="0"/>
      <c r="FD3057" s="0"/>
      <c r="FE3057" s="0"/>
      <c r="FF3057" s="0"/>
      <c r="FG3057" s="0"/>
      <c r="FH3057" s="0"/>
      <c r="FI3057" s="0"/>
      <c r="FJ3057" s="0"/>
      <c r="FK3057" s="0"/>
      <c r="FL3057" s="0"/>
      <c r="FM3057" s="0"/>
      <c r="FN3057" s="0"/>
      <c r="FO3057" s="0"/>
      <c r="FP3057" s="0"/>
      <c r="FQ3057" s="0"/>
      <c r="FR3057" s="0"/>
      <c r="FS3057" s="0"/>
      <c r="FT3057" s="0"/>
      <c r="FU3057" s="0"/>
      <c r="FV3057" s="0"/>
      <c r="FW3057" s="0"/>
      <c r="FX3057" s="0"/>
      <c r="FY3057" s="0"/>
      <c r="FZ3057" s="0"/>
      <c r="GA3057" s="0"/>
      <c r="GB3057" s="0"/>
      <c r="GC3057" s="0"/>
      <c r="GD3057" s="0"/>
      <c r="GE3057" s="0"/>
      <c r="GF3057" s="0"/>
      <c r="GG3057" s="0"/>
      <c r="GH3057" s="0"/>
      <c r="GI3057" s="0"/>
      <c r="GJ3057" s="0"/>
      <c r="GK3057" s="0"/>
      <c r="GL3057" s="0"/>
      <c r="GM3057" s="0"/>
      <c r="GN3057" s="0"/>
      <c r="GO3057" s="0"/>
      <c r="GP3057" s="0"/>
      <c r="GQ3057" s="0"/>
      <c r="GR3057" s="0"/>
      <c r="GS3057" s="0"/>
      <c r="GT3057" s="0"/>
      <c r="GU3057" s="0"/>
      <c r="GV3057" s="0"/>
      <c r="GW3057" s="0"/>
      <c r="GX3057" s="0"/>
      <c r="GY3057" s="0"/>
      <c r="GZ3057" s="0"/>
      <c r="HA3057" s="0"/>
      <c r="HB3057" s="0"/>
      <c r="HC3057" s="0"/>
      <c r="HD3057" s="0"/>
      <c r="HE3057" s="0"/>
      <c r="HF3057" s="0"/>
      <c r="HG3057" s="0"/>
      <c r="HH3057" s="0"/>
      <c r="HI3057" s="0"/>
      <c r="HJ3057" s="0"/>
      <c r="HK3057" s="0"/>
      <c r="HL3057" s="0"/>
      <c r="HM3057" s="0"/>
      <c r="HN3057" s="0"/>
      <c r="HO3057" s="0"/>
      <c r="HP3057" s="0"/>
      <c r="HQ3057" s="0"/>
      <c r="HR3057" s="0"/>
      <c r="HS3057" s="0"/>
      <c r="HT3057" s="0"/>
      <c r="HU3057" s="0"/>
      <c r="HV3057" s="0"/>
      <c r="HW3057" s="0"/>
      <c r="HX3057" s="0"/>
      <c r="HY3057" s="0"/>
      <c r="HZ3057" s="0"/>
      <c r="IA3057" s="0"/>
      <c r="IB3057" s="0"/>
      <c r="IC3057" s="0"/>
      <c r="ID3057" s="0"/>
      <c r="IE3057" s="0"/>
      <c r="IF3057" s="0"/>
      <c r="IG3057" s="0"/>
      <c r="IH3057" s="0"/>
      <c r="II3057" s="0"/>
      <c r="IJ3057" s="0"/>
      <c r="IK3057" s="0"/>
      <c r="IL3057" s="0"/>
      <c r="IM3057" s="0"/>
      <c r="IN3057" s="0"/>
      <c r="IO3057" s="0"/>
      <c r="IP3057" s="0"/>
      <c r="IQ3057" s="0"/>
      <c r="IR3057" s="0"/>
      <c r="IS3057" s="0"/>
      <c r="IT3057" s="0"/>
      <c r="IU3057" s="0"/>
      <c r="IV3057" s="0"/>
      <c r="IW3057" s="0"/>
      <c r="IX3057" s="0"/>
      <c r="IY3057" s="0"/>
      <c r="IZ3057" s="0"/>
      <c r="JA3057" s="0"/>
      <c r="JB3057" s="0"/>
      <c r="JC3057" s="0"/>
      <c r="JD3057" s="0"/>
      <c r="JE3057" s="0"/>
      <c r="JF3057" s="0"/>
      <c r="JG3057" s="0"/>
      <c r="JH3057" s="0"/>
      <c r="JI3057" s="0"/>
      <c r="JJ3057" s="0"/>
      <c r="JK3057" s="0"/>
      <c r="JL3057" s="0"/>
      <c r="JM3057" s="0"/>
      <c r="JN3057" s="0"/>
      <c r="JO3057" s="0"/>
      <c r="JP3057" s="0"/>
      <c r="JQ3057" s="0"/>
      <c r="JR3057" s="0"/>
      <c r="JS3057" s="0"/>
      <c r="JT3057" s="0"/>
      <c r="JU3057" s="0"/>
      <c r="JV3057" s="0"/>
      <c r="JW3057" s="0"/>
      <c r="JX3057" s="0"/>
      <c r="JY3057" s="0"/>
      <c r="JZ3057" s="0"/>
      <c r="KA3057" s="0"/>
      <c r="KB3057" s="0"/>
      <c r="KC3057" s="0"/>
      <c r="KD3057" s="0"/>
      <c r="KE3057" s="0"/>
      <c r="KF3057" s="0"/>
      <c r="KG3057" s="0"/>
      <c r="KH3057" s="0"/>
      <c r="KI3057" s="0"/>
      <c r="KJ3057" s="0"/>
      <c r="KK3057" s="0"/>
      <c r="KL3057" s="0"/>
      <c r="KM3057" s="0"/>
      <c r="KN3057" s="0"/>
      <c r="KO3057" s="0"/>
      <c r="KP3057" s="0"/>
      <c r="KQ3057" s="0"/>
      <c r="KR3057" s="0"/>
      <c r="KS3057" s="0"/>
      <c r="KT3057" s="0"/>
      <c r="KU3057" s="0"/>
      <c r="KV3057" s="0"/>
      <c r="KW3057" s="0"/>
      <c r="KX3057" s="0"/>
      <c r="KY3057" s="0"/>
      <c r="KZ3057" s="0"/>
      <c r="LA3057" s="0"/>
      <c r="LB3057" s="0"/>
      <c r="LC3057" s="0"/>
      <c r="LD3057" s="0"/>
      <c r="LE3057" s="0"/>
      <c r="LF3057" s="0"/>
      <c r="LG3057" s="0"/>
      <c r="LH3057" s="0"/>
      <c r="LI3057" s="0"/>
      <c r="LJ3057" s="0"/>
      <c r="LK3057" s="0"/>
      <c r="LL3057" s="0"/>
      <c r="LM3057" s="0"/>
      <c r="LN3057" s="0"/>
      <c r="LO3057" s="0"/>
      <c r="LP3057" s="0"/>
      <c r="LQ3057" s="0"/>
      <c r="LR3057" s="0"/>
      <c r="LS3057" s="0"/>
      <c r="LT3057" s="0"/>
      <c r="LU3057" s="0"/>
      <c r="LV3057" s="0"/>
      <c r="LW3057" s="0"/>
      <c r="LX3057" s="0"/>
      <c r="LY3057" s="0"/>
      <c r="LZ3057" s="0"/>
      <c r="MA3057" s="0"/>
      <c r="MB3057" s="0"/>
      <c r="MC3057" s="0"/>
      <c r="MD3057" s="0"/>
      <c r="ME3057" s="0"/>
      <c r="MF3057" s="0"/>
      <c r="MG3057" s="0"/>
      <c r="MH3057" s="0"/>
      <c r="MI3057" s="0"/>
      <c r="MJ3057" s="0"/>
      <c r="MK3057" s="0"/>
      <c r="ML3057" s="0"/>
      <c r="MM3057" s="0"/>
      <c r="MN3057" s="0"/>
      <c r="MO3057" s="0"/>
      <c r="MP3057" s="0"/>
      <c r="MQ3057" s="0"/>
      <c r="MR3057" s="0"/>
      <c r="MS3057" s="0"/>
      <c r="MT3057" s="0"/>
      <c r="MU3057" s="0"/>
      <c r="MV3057" s="0"/>
      <c r="MW3057" s="0"/>
      <c r="MX3057" s="0"/>
      <c r="MY3057" s="0"/>
      <c r="MZ3057" s="0"/>
      <c r="NA3057" s="0"/>
      <c r="NB3057" s="0"/>
      <c r="NC3057" s="0"/>
      <c r="ND3057" s="0"/>
      <c r="NE3057" s="0"/>
      <c r="NF3057" s="0"/>
      <c r="NG3057" s="0"/>
      <c r="NH3057" s="0"/>
      <c r="NI3057" s="0"/>
      <c r="NJ3057" s="0"/>
      <c r="NK3057" s="0"/>
      <c r="NL3057" s="0"/>
      <c r="NM3057" s="0"/>
      <c r="NN3057" s="0"/>
      <c r="NO3057" s="0"/>
      <c r="NP3057" s="0"/>
      <c r="NQ3057" s="0"/>
      <c r="NR3057" s="0"/>
      <c r="NS3057" s="0"/>
      <c r="NT3057" s="0"/>
      <c r="NU3057" s="0"/>
      <c r="NV3057" s="0"/>
      <c r="NW3057" s="0"/>
      <c r="NX3057" s="0"/>
      <c r="NY3057" s="0"/>
      <c r="NZ3057" s="0"/>
      <c r="OA3057" s="0"/>
      <c r="OB3057" s="0"/>
      <c r="OC3057" s="0"/>
      <c r="OD3057" s="0"/>
      <c r="OE3057" s="0"/>
      <c r="OF3057" s="0"/>
      <c r="OG3057" s="0"/>
      <c r="OH3057" s="0"/>
      <c r="OI3057" s="0"/>
      <c r="OJ3057" s="0"/>
      <c r="OK3057" s="0"/>
      <c r="OL3057" s="0"/>
      <c r="OM3057" s="0"/>
      <c r="ON3057" s="0"/>
      <c r="OO3057" s="0"/>
      <c r="OP3057" s="0"/>
      <c r="OQ3057" s="0"/>
      <c r="OR3057" s="0"/>
      <c r="OS3057" s="0"/>
      <c r="OT3057" s="0"/>
      <c r="OU3057" s="0"/>
      <c r="OV3057" s="0"/>
      <c r="OW3057" s="0"/>
      <c r="OX3057" s="0"/>
      <c r="OY3057" s="0"/>
      <c r="OZ3057" s="0"/>
      <c r="PA3057" s="0"/>
      <c r="PB3057" s="0"/>
      <c r="PC3057" s="0"/>
      <c r="PD3057" s="0"/>
      <c r="PE3057" s="0"/>
      <c r="PF3057" s="0"/>
      <c r="PG3057" s="0"/>
      <c r="PH3057" s="0"/>
      <c r="PI3057" s="0"/>
      <c r="PJ3057" s="0"/>
      <c r="PK3057" s="0"/>
      <c r="PL3057" s="0"/>
      <c r="PM3057" s="0"/>
      <c r="PN3057" s="0"/>
      <c r="PO3057" s="0"/>
      <c r="PP3057" s="0"/>
      <c r="PQ3057" s="0"/>
      <c r="PR3057" s="0"/>
      <c r="PS3057" s="0"/>
      <c r="PT3057" s="0"/>
      <c r="PU3057" s="0"/>
      <c r="PV3057" s="0"/>
      <c r="PW3057" s="0"/>
      <c r="PX3057" s="0"/>
      <c r="PY3057" s="0"/>
      <c r="PZ3057" s="0"/>
      <c r="QA3057" s="0"/>
      <c r="QB3057" s="0"/>
      <c r="QC3057" s="0"/>
      <c r="QD3057" s="0"/>
      <c r="QE3057" s="0"/>
      <c r="QF3057" s="0"/>
      <c r="QG3057" s="0"/>
      <c r="QH3057" s="0"/>
      <c r="QI3057" s="0"/>
      <c r="QJ3057" s="0"/>
      <c r="QK3057" s="0"/>
      <c r="QL3057" s="0"/>
      <c r="QM3057" s="0"/>
      <c r="QN3057" s="0"/>
      <c r="QO3057" s="0"/>
      <c r="QP3057" s="0"/>
      <c r="QQ3057" s="0"/>
      <c r="QR3057" s="0"/>
      <c r="QS3057" s="0"/>
      <c r="QT3057" s="0"/>
      <c r="QU3057" s="0"/>
      <c r="QV3057" s="0"/>
      <c r="QW3057" s="0"/>
      <c r="QX3057" s="0"/>
      <c r="QY3057" s="0"/>
      <c r="QZ3057" s="0"/>
      <c r="RA3057" s="0"/>
      <c r="RB3057" s="0"/>
      <c r="RC3057" s="0"/>
      <c r="RD3057" s="0"/>
      <c r="RE3057" s="0"/>
      <c r="RF3057" s="0"/>
      <c r="RG3057" s="0"/>
      <c r="RH3057" s="0"/>
      <c r="RI3057" s="0"/>
      <c r="RJ3057" s="0"/>
      <c r="RK3057" s="0"/>
      <c r="RL3057" s="0"/>
      <c r="RM3057" s="0"/>
      <c r="RN3057" s="0"/>
      <c r="RO3057" s="0"/>
      <c r="RP3057" s="0"/>
      <c r="RQ3057" s="0"/>
      <c r="RR3057" s="0"/>
      <c r="RS3057" s="0"/>
      <c r="RT3057" s="0"/>
      <c r="RU3057" s="0"/>
      <c r="RV3057" s="0"/>
      <c r="RW3057" s="0"/>
      <c r="RX3057" s="0"/>
      <c r="RY3057" s="0"/>
      <c r="RZ3057" s="0"/>
      <c r="SA3057" s="0"/>
      <c r="SB3057" s="0"/>
      <c r="SC3057" s="0"/>
      <c r="SD3057" s="0"/>
      <c r="SE3057" s="0"/>
      <c r="SF3057" s="0"/>
      <c r="SG3057" s="0"/>
      <c r="SH3057" s="0"/>
      <c r="SI3057" s="0"/>
      <c r="SJ3057" s="0"/>
      <c r="SK3057" s="0"/>
      <c r="SL3057" s="0"/>
      <c r="SM3057" s="0"/>
      <c r="SN3057" s="0"/>
      <c r="SO3057" s="0"/>
      <c r="SP3057" s="0"/>
      <c r="SQ3057" s="0"/>
      <c r="SR3057" s="0"/>
      <c r="SS3057" s="0"/>
      <c r="ST3057" s="0"/>
      <c r="SU3057" s="0"/>
      <c r="SV3057" s="0"/>
      <c r="SW3057" s="0"/>
      <c r="SX3057" s="0"/>
      <c r="SY3057" s="0"/>
      <c r="SZ3057" s="0"/>
      <c r="TA3057" s="0"/>
      <c r="TB3057" s="0"/>
      <c r="TC3057" s="0"/>
      <c r="TD3057" s="0"/>
      <c r="TE3057" s="0"/>
      <c r="TF3057" s="0"/>
      <c r="TG3057" s="0"/>
      <c r="TH3057" s="0"/>
      <c r="TI3057" s="0"/>
      <c r="TJ3057" s="0"/>
      <c r="TK3057" s="0"/>
      <c r="TL3057" s="0"/>
      <c r="TM3057" s="0"/>
      <c r="TN3057" s="0"/>
      <c r="TO3057" s="0"/>
      <c r="TP3057" s="0"/>
      <c r="TQ3057" s="0"/>
      <c r="TR3057" s="0"/>
      <c r="TS3057" s="0"/>
      <c r="TT3057" s="0"/>
      <c r="TU3057" s="0"/>
      <c r="TV3057" s="0"/>
      <c r="TW3057" s="0"/>
      <c r="TX3057" s="0"/>
      <c r="TY3057" s="0"/>
      <c r="TZ3057" s="0"/>
      <c r="UA3057" s="0"/>
      <c r="UB3057" s="0"/>
      <c r="UC3057" s="0"/>
      <c r="UD3057" s="0"/>
      <c r="UE3057" s="0"/>
      <c r="UF3057" s="0"/>
      <c r="UG3057" s="0"/>
      <c r="UH3057" s="0"/>
      <c r="UI3057" s="0"/>
      <c r="UJ3057" s="0"/>
      <c r="UK3057" s="0"/>
      <c r="UL3057" s="0"/>
      <c r="UM3057" s="0"/>
      <c r="UN3057" s="0"/>
      <c r="UO3057" s="0"/>
      <c r="UP3057" s="0"/>
      <c r="UQ3057" s="0"/>
      <c r="UR3057" s="0"/>
      <c r="US3057" s="0"/>
      <c r="UT3057" s="0"/>
      <c r="UU3057" s="0"/>
      <c r="UV3057" s="0"/>
      <c r="UW3057" s="0"/>
      <c r="UX3057" s="0"/>
      <c r="UY3057" s="0"/>
      <c r="UZ3057" s="0"/>
      <c r="VA3057" s="0"/>
      <c r="VB3057" s="0"/>
      <c r="VC3057" s="0"/>
      <c r="VD3057" s="0"/>
      <c r="VE3057" s="0"/>
      <c r="VF3057" s="0"/>
      <c r="VG3057" s="0"/>
      <c r="VH3057" s="0"/>
      <c r="VI3057" s="0"/>
      <c r="VJ3057" s="0"/>
      <c r="VK3057" s="0"/>
      <c r="VL3057" s="0"/>
      <c r="VM3057" s="0"/>
      <c r="VN3057" s="0"/>
      <c r="VO3057" s="0"/>
      <c r="VP3057" s="0"/>
      <c r="VQ3057" s="0"/>
      <c r="VR3057" s="0"/>
      <c r="VS3057" s="0"/>
      <c r="VT3057" s="0"/>
      <c r="VU3057" s="0"/>
      <c r="VV3057" s="0"/>
      <c r="VW3057" s="0"/>
      <c r="VX3057" s="0"/>
      <c r="VY3057" s="0"/>
      <c r="VZ3057" s="0"/>
      <c r="WA3057" s="0"/>
      <c r="WB3057" s="0"/>
      <c r="WC3057" s="0"/>
      <c r="WD3057" s="0"/>
      <c r="WE3057" s="0"/>
      <c r="WF3057" s="0"/>
      <c r="WG3057" s="0"/>
      <c r="WH3057" s="0"/>
      <c r="WI3057" s="0"/>
      <c r="WJ3057" s="0"/>
      <c r="WK3057" s="0"/>
      <c r="WL3057" s="0"/>
      <c r="WM3057" s="0"/>
      <c r="WN3057" s="0"/>
      <c r="WO3057" s="0"/>
      <c r="WP3057" s="0"/>
      <c r="WQ3057" s="0"/>
      <c r="WR3057" s="0"/>
      <c r="WS3057" s="0"/>
      <c r="WT3057" s="0"/>
      <c r="WU3057" s="0"/>
      <c r="WV3057" s="0"/>
      <c r="WW3057" s="0"/>
      <c r="WX3057" s="0"/>
      <c r="WY3057" s="0"/>
      <c r="WZ3057" s="0"/>
      <c r="XA3057" s="0"/>
      <c r="XB3057" s="0"/>
      <c r="XC3057" s="0"/>
      <c r="XD3057" s="0"/>
      <c r="XE3057" s="0"/>
      <c r="XF3057" s="0"/>
      <c r="XG3057" s="0"/>
      <c r="XH3057" s="0"/>
      <c r="XI3057" s="0"/>
      <c r="XJ3057" s="0"/>
      <c r="XK3057" s="0"/>
      <c r="XL3057" s="0"/>
      <c r="XM3057" s="0"/>
      <c r="XN3057" s="0"/>
      <c r="XO3057" s="0"/>
      <c r="XP3057" s="0"/>
      <c r="XQ3057" s="0"/>
      <c r="XR3057" s="0"/>
      <c r="XS3057" s="0"/>
      <c r="XT3057" s="0"/>
      <c r="XU3057" s="0"/>
      <c r="XV3057" s="0"/>
      <c r="XW3057" s="0"/>
      <c r="XX3057" s="0"/>
      <c r="XY3057" s="0"/>
      <c r="XZ3057" s="0"/>
      <c r="YA3057" s="0"/>
      <c r="YB3057" s="0"/>
      <c r="YC3057" s="0"/>
      <c r="YD3057" s="0"/>
      <c r="YE3057" s="0"/>
      <c r="YF3057" s="0"/>
      <c r="YG3057" s="0"/>
      <c r="YH3057" s="0"/>
      <c r="YI3057" s="0"/>
      <c r="YJ3057" s="0"/>
      <c r="YK3057" s="0"/>
      <c r="YL3057" s="0"/>
      <c r="YM3057" s="0"/>
      <c r="YN3057" s="0"/>
      <c r="YO3057" s="0"/>
      <c r="YP3057" s="0"/>
      <c r="YQ3057" s="0"/>
      <c r="YR3057" s="0"/>
      <c r="YS3057" s="0"/>
      <c r="YT3057" s="0"/>
      <c r="YU3057" s="0"/>
      <c r="YV3057" s="0"/>
      <c r="YW3057" s="0"/>
      <c r="YX3057" s="0"/>
      <c r="YY3057" s="0"/>
      <c r="YZ3057" s="0"/>
      <c r="ZA3057" s="0"/>
      <c r="ZB3057" s="0"/>
      <c r="ZC3057" s="0"/>
      <c r="ZD3057" s="0"/>
      <c r="ZE3057" s="0"/>
      <c r="ZF3057" s="0"/>
      <c r="ZG3057" s="0"/>
      <c r="ZH3057" s="0"/>
      <c r="ZI3057" s="0"/>
      <c r="ZJ3057" s="0"/>
      <c r="ZK3057" s="0"/>
      <c r="ZL3057" s="0"/>
      <c r="ZM3057" s="0"/>
      <c r="ZN3057" s="0"/>
      <c r="ZO3057" s="0"/>
      <c r="ZP3057" s="0"/>
      <c r="ZQ3057" s="0"/>
      <c r="ZR3057" s="0"/>
      <c r="ZS3057" s="0"/>
      <c r="ZT3057" s="0"/>
      <c r="ZU3057" s="0"/>
      <c r="ZV3057" s="0"/>
      <c r="ZW3057" s="0"/>
      <c r="ZX3057" s="0"/>
      <c r="ZY3057" s="0"/>
      <c r="ZZ3057" s="0"/>
      <c r="AAA3057" s="0"/>
      <c r="AAB3057" s="0"/>
      <c r="AAC3057" s="0"/>
      <c r="AAD3057" s="0"/>
      <c r="AAE3057" s="0"/>
      <c r="AAF3057" s="0"/>
      <c r="AAG3057" s="0"/>
      <c r="AAH3057" s="0"/>
      <c r="AAI3057" s="0"/>
      <c r="AAJ3057" s="0"/>
      <c r="AAK3057" s="0"/>
      <c r="AAL3057" s="0"/>
      <c r="AAM3057" s="0"/>
      <c r="AAN3057" s="0"/>
      <c r="AAO3057" s="0"/>
      <c r="AAP3057" s="0"/>
      <c r="AAQ3057" s="0"/>
      <c r="AAR3057" s="0"/>
      <c r="AAS3057" s="0"/>
      <c r="AAT3057" s="0"/>
      <c r="AAU3057" s="0"/>
      <c r="AAV3057" s="0"/>
      <c r="AAW3057" s="0"/>
      <c r="AAX3057" s="0"/>
      <c r="AAY3057" s="0"/>
      <c r="AAZ3057" s="0"/>
      <c r="ABA3057" s="0"/>
      <c r="ABB3057" s="0"/>
      <c r="ABC3057" s="0"/>
      <c r="ABD3057" s="0"/>
      <c r="ABE3057" s="0"/>
      <c r="ABF3057" s="0"/>
      <c r="ABG3057" s="0"/>
      <c r="ABH3057" s="0"/>
      <c r="ABI3057" s="0"/>
      <c r="ABJ3057" s="0"/>
      <c r="ABK3057" s="0"/>
      <c r="ABL3057" s="0"/>
      <c r="ABM3057" s="0"/>
      <c r="ABN3057" s="0"/>
      <c r="ABO3057" s="0"/>
      <c r="ABP3057" s="0"/>
      <c r="ABQ3057" s="0"/>
      <c r="ABR3057" s="0"/>
      <c r="ABS3057" s="0"/>
      <c r="ABT3057" s="0"/>
      <c r="ABU3057" s="0"/>
      <c r="ABV3057" s="0"/>
      <c r="ABW3057" s="0"/>
      <c r="ABX3057" s="0"/>
      <c r="ABY3057" s="0"/>
      <c r="ABZ3057" s="0"/>
      <c r="ACA3057" s="0"/>
      <c r="ACB3057" s="0"/>
      <c r="ACC3057" s="0"/>
      <c r="ACD3057" s="0"/>
      <c r="ACE3057" s="0"/>
      <c r="ACF3057" s="0"/>
      <c r="ACG3057" s="0"/>
      <c r="ACH3057" s="0"/>
      <c r="ACI3057" s="0"/>
      <c r="ACJ3057" s="0"/>
      <c r="ACK3057" s="0"/>
      <c r="ACL3057" s="0"/>
      <c r="ACM3057" s="0"/>
      <c r="ACN3057" s="0"/>
      <c r="ACO3057" s="0"/>
      <c r="ACP3057" s="0"/>
      <c r="ACQ3057" s="0"/>
      <c r="ACR3057" s="0"/>
      <c r="ACS3057" s="0"/>
      <c r="ACT3057" s="0"/>
      <c r="ACU3057" s="0"/>
      <c r="ACV3057" s="0"/>
      <c r="ACW3057" s="0"/>
      <c r="ACX3057" s="0"/>
      <c r="ACY3057" s="0"/>
      <c r="ACZ3057" s="0"/>
      <c r="ADA3057" s="0"/>
      <c r="ADB3057" s="0"/>
      <c r="ADC3057" s="0"/>
      <c r="ADD3057" s="0"/>
      <c r="ADE3057" s="0"/>
      <c r="ADF3057" s="0"/>
      <c r="ADG3057" s="0"/>
      <c r="ADH3057" s="0"/>
      <c r="ADI3057" s="0"/>
      <c r="ADJ3057" s="0"/>
      <c r="ADK3057" s="0"/>
      <c r="ADL3057" s="0"/>
      <c r="ADM3057" s="0"/>
      <c r="ADN3057" s="0"/>
      <c r="ADO3057" s="0"/>
      <c r="ADP3057" s="0"/>
      <c r="ADQ3057" s="0"/>
      <c r="ADR3057" s="0"/>
      <c r="ADS3057" s="0"/>
      <c r="ADT3057" s="0"/>
      <c r="ADU3057" s="0"/>
      <c r="ADV3057" s="0"/>
      <c r="ADW3057" s="0"/>
      <c r="ADX3057" s="0"/>
      <c r="ADY3057" s="0"/>
      <c r="ADZ3057" s="0"/>
      <c r="AEA3057" s="0"/>
      <c r="AEB3057" s="0"/>
      <c r="AEC3057" s="0"/>
      <c r="AED3057" s="0"/>
      <c r="AEE3057" s="0"/>
      <c r="AEF3057" s="0"/>
      <c r="AEG3057" s="0"/>
      <c r="AEH3057" s="0"/>
      <c r="AEI3057" s="0"/>
      <c r="AEJ3057" s="0"/>
      <c r="AEK3057" s="0"/>
      <c r="AEL3057" s="0"/>
      <c r="AEM3057" s="0"/>
      <c r="AEN3057" s="0"/>
      <c r="AEO3057" s="0"/>
      <c r="AEP3057" s="0"/>
      <c r="AEQ3057" s="0"/>
      <c r="AER3057" s="0"/>
      <c r="AES3057" s="0"/>
      <c r="AET3057" s="0"/>
      <c r="AEU3057" s="0"/>
      <c r="AEV3057" s="0"/>
      <c r="AEW3057" s="0"/>
      <c r="AEX3057" s="0"/>
      <c r="AEY3057" s="0"/>
      <c r="AEZ3057" s="0"/>
      <c r="AFA3057" s="0"/>
      <c r="AFB3057" s="0"/>
      <c r="AFC3057" s="0"/>
      <c r="AFD3057" s="0"/>
      <c r="AFE3057" s="0"/>
      <c r="AFF3057" s="0"/>
      <c r="AFG3057" s="0"/>
      <c r="AFH3057" s="0"/>
      <c r="AFI3057" s="0"/>
      <c r="AFJ3057" s="0"/>
      <c r="AFK3057" s="0"/>
      <c r="AFL3057" s="0"/>
      <c r="AFM3057" s="0"/>
      <c r="AFN3057" s="0"/>
      <c r="AFO3057" s="0"/>
      <c r="AFP3057" s="0"/>
      <c r="AFQ3057" s="0"/>
      <c r="AFR3057" s="0"/>
      <c r="AFS3057" s="0"/>
      <c r="AFT3057" s="0"/>
      <c r="AFU3057" s="0"/>
      <c r="AFV3057" s="0"/>
      <c r="AFW3057" s="0"/>
      <c r="AFX3057" s="0"/>
      <c r="AFY3057" s="0"/>
      <c r="AFZ3057" s="0"/>
      <c r="AGA3057" s="0"/>
      <c r="AGB3057" s="0"/>
      <c r="AGC3057" s="0"/>
      <c r="AGD3057" s="0"/>
      <c r="AGE3057" s="0"/>
      <c r="AGF3057" s="0"/>
      <c r="AGG3057" s="0"/>
      <c r="AGH3057" s="0"/>
      <c r="AGI3057" s="0"/>
      <c r="AGJ3057" s="0"/>
      <c r="AGK3057" s="0"/>
      <c r="AGL3057" s="0"/>
      <c r="AGM3057" s="0"/>
      <c r="AGN3057" s="0"/>
      <c r="AGO3057" s="0"/>
      <c r="AGP3057" s="0"/>
      <c r="AGQ3057" s="0"/>
      <c r="AGR3057" s="0"/>
      <c r="AGS3057" s="0"/>
      <c r="AGT3057" s="0"/>
      <c r="AGU3057" s="0"/>
      <c r="AGV3057" s="0"/>
      <c r="AGW3057" s="0"/>
      <c r="AGX3057" s="0"/>
      <c r="AGY3057" s="0"/>
      <c r="AGZ3057" s="0"/>
      <c r="AHA3057" s="0"/>
      <c r="AHB3057" s="0"/>
      <c r="AHC3057" s="0"/>
      <c r="AHD3057" s="0"/>
      <c r="AHE3057" s="0"/>
      <c r="AHF3057" s="0"/>
      <c r="AHG3057" s="0"/>
      <c r="AHH3057" s="0"/>
      <c r="AHI3057" s="0"/>
      <c r="AHJ3057" s="0"/>
      <c r="AHK3057" s="0"/>
      <c r="AHL3057" s="0"/>
      <c r="AHM3057" s="0"/>
      <c r="AHN3057" s="0"/>
      <c r="AHO3057" s="0"/>
      <c r="AHP3057" s="0"/>
      <c r="AHQ3057" s="0"/>
      <c r="AHR3057" s="0"/>
      <c r="AHS3057" s="0"/>
      <c r="AHT3057" s="0"/>
      <c r="AHU3057" s="0"/>
      <c r="AHV3057" s="0"/>
      <c r="AHW3057" s="0"/>
      <c r="AHX3057" s="0"/>
      <c r="AHY3057" s="0"/>
      <c r="AHZ3057" s="0"/>
      <c r="AIA3057" s="0"/>
      <c r="AIB3057" s="0"/>
      <c r="AIC3057" s="0"/>
      <c r="AID3057" s="0"/>
      <c r="AIE3057" s="0"/>
      <c r="AIF3057" s="0"/>
      <c r="AIG3057" s="0"/>
      <c r="AIH3057" s="0"/>
      <c r="AII3057" s="0"/>
      <c r="AIJ3057" s="0"/>
      <c r="AIK3057" s="0"/>
      <c r="AIL3057" s="0"/>
      <c r="AIM3057" s="0"/>
      <c r="AIN3057" s="0"/>
      <c r="AIO3057" s="0"/>
      <c r="AIP3057" s="0"/>
      <c r="AIQ3057" s="0"/>
      <c r="AIR3057" s="0"/>
      <c r="AIS3057" s="0"/>
      <c r="AIT3057" s="0"/>
      <c r="AIU3057" s="0"/>
      <c r="AIV3057" s="0"/>
      <c r="AIW3057" s="0"/>
      <c r="AIX3057" s="0"/>
      <c r="AIY3057" s="0"/>
      <c r="AIZ3057" s="0"/>
      <c r="AJA3057" s="0"/>
      <c r="AJB3057" s="0"/>
      <c r="AJC3057" s="0"/>
      <c r="AJD3057" s="0"/>
      <c r="AJE3057" s="0"/>
      <c r="AJF3057" s="0"/>
      <c r="AJG3057" s="0"/>
      <c r="AJH3057" s="0"/>
      <c r="AJI3057" s="0"/>
      <c r="AJJ3057" s="0"/>
      <c r="AJK3057" s="0"/>
      <c r="AJL3057" s="0"/>
      <c r="AJM3057" s="0"/>
      <c r="AJN3057" s="0"/>
      <c r="AJO3057" s="0"/>
      <c r="AJP3057" s="0"/>
      <c r="AJQ3057" s="0"/>
      <c r="AJR3057" s="0"/>
      <c r="AJS3057" s="0"/>
      <c r="AJT3057" s="0"/>
      <c r="AJU3057" s="0"/>
      <c r="AJV3057" s="0"/>
      <c r="AJW3057" s="0"/>
      <c r="AJX3057" s="0"/>
      <c r="AJY3057" s="0"/>
      <c r="AJZ3057" s="0"/>
      <c r="AKA3057" s="0"/>
      <c r="AKB3057" s="0"/>
      <c r="AKC3057" s="0"/>
      <c r="AKD3057" s="0"/>
      <c r="AKE3057" s="0"/>
      <c r="AKF3057" s="0"/>
      <c r="AKG3057" s="0"/>
      <c r="AKH3057" s="0"/>
      <c r="AKI3057" s="0"/>
      <c r="AKJ3057" s="0"/>
      <c r="AKK3057" s="0"/>
      <c r="AKL3057" s="0"/>
      <c r="AKM3057" s="0"/>
      <c r="AKN3057" s="0"/>
      <c r="AKO3057" s="0"/>
      <c r="AKP3057" s="0"/>
      <c r="AKQ3057" s="0"/>
      <c r="AKR3057" s="0"/>
      <c r="AKS3057" s="0"/>
      <c r="AKT3057" s="0"/>
      <c r="AKU3057" s="0"/>
      <c r="AKV3057" s="0"/>
      <c r="AKW3057" s="0"/>
      <c r="AKX3057" s="0"/>
      <c r="AKY3057" s="0"/>
      <c r="AKZ3057" s="0"/>
      <c r="ALA3057" s="0"/>
      <c r="ALB3057" s="0"/>
      <c r="ALC3057" s="0"/>
      <c r="ALD3057" s="0"/>
      <c r="ALE3057" s="0"/>
      <c r="ALF3057" s="0"/>
      <c r="ALG3057" s="0"/>
      <c r="ALH3057" s="0"/>
      <c r="ALI3057" s="0"/>
      <c r="ALJ3057" s="0"/>
      <c r="ALK3057" s="0"/>
      <c r="ALL3057" s="0"/>
      <c r="ALM3057" s="0"/>
      <c r="ALN3057" s="0"/>
      <c r="ALO3057" s="0"/>
      <c r="ALP3057" s="0"/>
      <c r="ALQ3057" s="0"/>
      <c r="ALR3057" s="0"/>
      <c r="ALS3057" s="0"/>
      <c r="ALT3057" s="0"/>
      <c r="ALU3057" s="0"/>
      <c r="ALV3057" s="0"/>
      <c r="ALW3057" s="0"/>
      <c r="ALX3057" s="0"/>
      <c r="ALY3057" s="0"/>
      <c r="ALZ3057" s="0"/>
      <c r="AMA3057" s="0"/>
      <c r="AMB3057" s="0"/>
      <c r="AMC3057" s="0"/>
      <c r="AMD3057" s="0"/>
      <c r="AME3057" s="0"/>
      <c r="AMF3057" s="0"/>
      <c r="AMG3057" s="0"/>
      <c r="AMH3057" s="0"/>
      <c r="AMI3057" s="0"/>
    </row>
    <row r="3058" customFormat="false" ht="12.75" hidden="false" customHeight="false" outlineLevel="0" collapsed="false">
      <c r="A3058" s="1" t="s">
        <v>368</v>
      </c>
      <c r="C3058" s="19" t="s">
        <v>372</v>
      </c>
      <c r="D3058" s="19" t="s">
        <v>49</v>
      </c>
      <c r="E3058" s="20" t="n">
        <v>2.3</v>
      </c>
      <c r="F3058" s="21" t="n">
        <v>0.05</v>
      </c>
      <c r="G3058" s="24" t="s">
        <v>40</v>
      </c>
      <c r="H3058" s="3"/>
      <c r="BM3058" s="0"/>
      <c r="BN3058" s="0"/>
      <c r="BO3058" s="0"/>
      <c r="BP3058" s="0"/>
      <c r="BQ3058" s="0"/>
      <c r="BR3058" s="0"/>
      <c r="BS3058" s="0"/>
      <c r="BT3058" s="0"/>
      <c r="BU3058" s="0"/>
      <c r="BV3058" s="0"/>
      <c r="BW3058" s="0"/>
      <c r="BX3058" s="0"/>
      <c r="BY3058" s="0"/>
      <c r="BZ3058" s="0"/>
      <c r="CA3058" s="0"/>
      <c r="CB3058" s="0"/>
      <c r="CC3058" s="0"/>
      <c r="CD3058" s="0"/>
      <c r="CE3058" s="0"/>
      <c r="CF3058" s="0"/>
      <c r="CG3058" s="0"/>
      <c r="CH3058" s="0"/>
      <c r="CI3058" s="0"/>
      <c r="CJ3058" s="0"/>
      <c r="CK3058" s="0"/>
      <c r="CL3058" s="0"/>
      <c r="CM3058" s="0"/>
      <c r="CN3058" s="0"/>
      <c r="CO3058" s="0"/>
      <c r="CP3058" s="0"/>
      <c r="CQ3058" s="0"/>
      <c r="CR3058" s="0"/>
      <c r="CS3058" s="0"/>
      <c r="CT3058" s="0"/>
      <c r="CU3058" s="0"/>
      <c r="CV3058" s="0"/>
      <c r="CW3058" s="0"/>
      <c r="CX3058" s="0"/>
      <c r="CY3058" s="0"/>
      <c r="CZ3058" s="0"/>
      <c r="DA3058" s="0"/>
      <c r="DB3058" s="0"/>
      <c r="DC3058" s="0"/>
      <c r="DD3058" s="0"/>
      <c r="DE3058" s="0"/>
      <c r="DF3058" s="0"/>
      <c r="DG3058" s="0"/>
      <c r="DH3058" s="0"/>
      <c r="DI3058" s="0"/>
      <c r="DJ3058" s="0"/>
      <c r="DK3058" s="0"/>
      <c r="DL3058" s="0"/>
      <c r="DM3058" s="0"/>
      <c r="DN3058" s="0"/>
      <c r="DO3058" s="0"/>
      <c r="DP3058" s="0"/>
      <c r="DQ3058" s="0"/>
      <c r="DR3058" s="0"/>
      <c r="DS3058" s="0"/>
      <c r="DT3058" s="0"/>
      <c r="DU3058" s="0"/>
      <c r="DV3058" s="0"/>
      <c r="DW3058" s="0"/>
      <c r="DX3058" s="0"/>
      <c r="DY3058" s="0"/>
      <c r="DZ3058" s="0"/>
      <c r="EA3058" s="0"/>
      <c r="EB3058" s="0"/>
      <c r="EC3058" s="0"/>
      <c r="ED3058" s="0"/>
      <c r="EE3058" s="0"/>
      <c r="EF3058" s="0"/>
      <c r="EG3058" s="0"/>
      <c r="EH3058" s="0"/>
      <c r="EI3058" s="0"/>
      <c r="EJ3058" s="0"/>
      <c r="EK3058" s="0"/>
      <c r="EL3058" s="0"/>
      <c r="EM3058" s="0"/>
      <c r="EN3058" s="0"/>
      <c r="EO3058" s="0"/>
      <c r="EP3058" s="0"/>
      <c r="EQ3058" s="0"/>
      <c r="ER3058" s="0"/>
      <c r="ES3058" s="0"/>
      <c r="ET3058" s="0"/>
      <c r="EU3058" s="0"/>
      <c r="EV3058" s="0"/>
      <c r="EW3058" s="0"/>
      <c r="EX3058" s="0"/>
      <c r="EY3058" s="0"/>
      <c r="EZ3058" s="0"/>
      <c r="FA3058" s="0"/>
      <c r="FB3058" s="0"/>
      <c r="FC3058" s="0"/>
      <c r="FD3058" s="0"/>
      <c r="FE3058" s="0"/>
      <c r="FF3058" s="0"/>
      <c r="FG3058" s="0"/>
      <c r="FH3058" s="0"/>
      <c r="FI3058" s="0"/>
      <c r="FJ3058" s="0"/>
      <c r="FK3058" s="0"/>
      <c r="FL3058" s="0"/>
      <c r="FM3058" s="0"/>
      <c r="FN3058" s="0"/>
      <c r="FO3058" s="0"/>
      <c r="FP3058" s="0"/>
      <c r="FQ3058" s="0"/>
      <c r="FR3058" s="0"/>
      <c r="FS3058" s="0"/>
      <c r="FT3058" s="0"/>
      <c r="FU3058" s="0"/>
      <c r="FV3058" s="0"/>
      <c r="FW3058" s="0"/>
      <c r="FX3058" s="0"/>
      <c r="FY3058" s="0"/>
      <c r="FZ3058" s="0"/>
      <c r="GA3058" s="0"/>
      <c r="GB3058" s="0"/>
      <c r="GC3058" s="0"/>
      <c r="GD3058" s="0"/>
      <c r="GE3058" s="0"/>
      <c r="GF3058" s="0"/>
      <c r="GG3058" s="0"/>
      <c r="GH3058" s="0"/>
      <c r="GI3058" s="0"/>
      <c r="GJ3058" s="0"/>
      <c r="GK3058" s="0"/>
      <c r="GL3058" s="0"/>
      <c r="GM3058" s="0"/>
      <c r="GN3058" s="0"/>
      <c r="GO3058" s="0"/>
      <c r="GP3058" s="0"/>
      <c r="GQ3058" s="0"/>
      <c r="GR3058" s="0"/>
      <c r="GS3058" s="0"/>
      <c r="GT3058" s="0"/>
      <c r="GU3058" s="0"/>
      <c r="GV3058" s="0"/>
      <c r="GW3058" s="0"/>
      <c r="GX3058" s="0"/>
      <c r="GY3058" s="0"/>
      <c r="GZ3058" s="0"/>
      <c r="HA3058" s="0"/>
      <c r="HB3058" s="0"/>
      <c r="HC3058" s="0"/>
      <c r="HD3058" s="0"/>
      <c r="HE3058" s="0"/>
      <c r="HF3058" s="0"/>
      <c r="HG3058" s="0"/>
      <c r="HH3058" s="0"/>
      <c r="HI3058" s="0"/>
      <c r="HJ3058" s="0"/>
      <c r="HK3058" s="0"/>
      <c r="HL3058" s="0"/>
      <c r="HM3058" s="0"/>
      <c r="HN3058" s="0"/>
      <c r="HO3058" s="0"/>
      <c r="HP3058" s="0"/>
      <c r="HQ3058" s="0"/>
      <c r="HR3058" s="0"/>
      <c r="HS3058" s="0"/>
      <c r="HT3058" s="0"/>
      <c r="HU3058" s="0"/>
      <c r="HV3058" s="0"/>
      <c r="HW3058" s="0"/>
      <c r="HX3058" s="0"/>
      <c r="HY3058" s="0"/>
      <c r="HZ3058" s="0"/>
      <c r="IA3058" s="0"/>
      <c r="IB3058" s="0"/>
      <c r="IC3058" s="0"/>
      <c r="ID3058" s="0"/>
      <c r="IE3058" s="0"/>
      <c r="IF3058" s="0"/>
      <c r="IG3058" s="0"/>
      <c r="IH3058" s="0"/>
      <c r="II3058" s="0"/>
      <c r="IJ3058" s="0"/>
      <c r="IK3058" s="0"/>
      <c r="IL3058" s="0"/>
      <c r="IM3058" s="0"/>
      <c r="IN3058" s="0"/>
      <c r="IO3058" s="0"/>
      <c r="IP3058" s="0"/>
      <c r="IQ3058" s="0"/>
      <c r="IR3058" s="0"/>
      <c r="IS3058" s="0"/>
      <c r="IT3058" s="0"/>
      <c r="IU3058" s="0"/>
      <c r="IV3058" s="0"/>
      <c r="IW3058" s="0"/>
      <c r="IX3058" s="0"/>
      <c r="IY3058" s="0"/>
      <c r="IZ3058" s="0"/>
      <c r="JA3058" s="0"/>
      <c r="JB3058" s="0"/>
      <c r="JC3058" s="0"/>
      <c r="JD3058" s="0"/>
      <c r="JE3058" s="0"/>
      <c r="JF3058" s="0"/>
      <c r="JG3058" s="0"/>
      <c r="JH3058" s="0"/>
      <c r="JI3058" s="0"/>
      <c r="JJ3058" s="0"/>
      <c r="JK3058" s="0"/>
      <c r="JL3058" s="0"/>
      <c r="JM3058" s="0"/>
      <c r="JN3058" s="0"/>
      <c r="JO3058" s="0"/>
      <c r="JP3058" s="0"/>
      <c r="JQ3058" s="0"/>
      <c r="JR3058" s="0"/>
      <c r="JS3058" s="0"/>
      <c r="JT3058" s="0"/>
      <c r="JU3058" s="0"/>
      <c r="JV3058" s="0"/>
      <c r="JW3058" s="0"/>
      <c r="JX3058" s="0"/>
      <c r="JY3058" s="0"/>
      <c r="JZ3058" s="0"/>
      <c r="KA3058" s="0"/>
      <c r="KB3058" s="0"/>
      <c r="KC3058" s="0"/>
      <c r="KD3058" s="0"/>
      <c r="KE3058" s="0"/>
      <c r="KF3058" s="0"/>
      <c r="KG3058" s="0"/>
      <c r="KH3058" s="0"/>
      <c r="KI3058" s="0"/>
      <c r="KJ3058" s="0"/>
      <c r="KK3058" s="0"/>
      <c r="KL3058" s="0"/>
      <c r="KM3058" s="0"/>
      <c r="KN3058" s="0"/>
      <c r="KO3058" s="0"/>
      <c r="KP3058" s="0"/>
      <c r="KQ3058" s="0"/>
      <c r="KR3058" s="0"/>
      <c r="KS3058" s="0"/>
      <c r="KT3058" s="0"/>
      <c r="KU3058" s="0"/>
      <c r="KV3058" s="0"/>
      <c r="KW3058" s="0"/>
      <c r="KX3058" s="0"/>
      <c r="KY3058" s="0"/>
      <c r="KZ3058" s="0"/>
      <c r="LA3058" s="0"/>
      <c r="LB3058" s="0"/>
      <c r="LC3058" s="0"/>
      <c r="LD3058" s="0"/>
      <c r="LE3058" s="0"/>
      <c r="LF3058" s="0"/>
      <c r="LG3058" s="0"/>
      <c r="LH3058" s="0"/>
      <c r="LI3058" s="0"/>
      <c r="LJ3058" s="0"/>
      <c r="LK3058" s="0"/>
      <c r="LL3058" s="0"/>
      <c r="LM3058" s="0"/>
      <c r="LN3058" s="0"/>
      <c r="LO3058" s="0"/>
      <c r="LP3058" s="0"/>
      <c r="LQ3058" s="0"/>
      <c r="LR3058" s="0"/>
      <c r="LS3058" s="0"/>
      <c r="LT3058" s="0"/>
      <c r="LU3058" s="0"/>
      <c r="LV3058" s="0"/>
      <c r="LW3058" s="0"/>
      <c r="LX3058" s="0"/>
      <c r="LY3058" s="0"/>
      <c r="LZ3058" s="0"/>
      <c r="MA3058" s="0"/>
      <c r="MB3058" s="0"/>
      <c r="MC3058" s="0"/>
      <c r="MD3058" s="0"/>
      <c r="ME3058" s="0"/>
      <c r="MF3058" s="0"/>
      <c r="MG3058" s="0"/>
      <c r="MH3058" s="0"/>
      <c r="MI3058" s="0"/>
      <c r="MJ3058" s="0"/>
      <c r="MK3058" s="0"/>
      <c r="ML3058" s="0"/>
      <c r="MM3058" s="0"/>
      <c r="MN3058" s="0"/>
      <c r="MO3058" s="0"/>
      <c r="MP3058" s="0"/>
      <c r="MQ3058" s="0"/>
      <c r="MR3058" s="0"/>
      <c r="MS3058" s="0"/>
      <c r="MT3058" s="0"/>
      <c r="MU3058" s="0"/>
      <c r="MV3058" s="0"/>
      <c r="MW3058" s="0"/>
      <c r="MX3058" s="0"/>
      <c r="MY3058" s="0"/>
      <c r="MZ3058" s="0"/>
      <c r="NA3058" s="0"/>
      <c r="NB3058" s="0"/>
      <c r="NC3058" s="0"/>
      <c r="ND3058" s="0"/>
      <c r="NE3058" s="0"/>
      <c r="NF3058" s="0"/>
      <c r="NG3058" s="0"/>
      <c r="NH3058" s="0"/>
      <c r="NI3058" s="0"/>
      <c r="NJ3058" s="0"/>
      <c r="NK3058" s="0"/>
      <c r="NL3058" s="0"/>
      <c r="NM3058" s="0"/>
      <c r="NN3058" s="0"/>
      <c r="NO3058" s="0"/>
      <c r="NP3058" s="0"/>
      <c r="NQ3058" s="0"/>
      <c r="NR3058" s="0"/>
      <c r="NS3058" s="0"/>
      <c r="NT3058" s="0"/>
      <c r="NU3058" s="0"/>
      <c r="NV3058" s="0"/>
      <c r="NW3058" s="0"/>
      <c r="NX3058" s="0"/>
      <c r="NY3058" s="0"/>
      <c r="NZ3058" s="0"/>
      <c r="OA3058" s="0"/>
      <c r="OB3058" s="0"/>
      <c r="OC3058" s="0"/>
      <c r="OD3058" s="0"/>
      <c r="OE3058" s="0"/>
      <c r="OF3058" s="0"/>
      <c r="OG3058" s="0"/>
      <c r="OH3058" s="0"/>
      <c r="OI3058" s="0"/>
      <c r="OJ3058" s="0"/>
      <c r="OK3058" s="0"/>
      <c r="OL3058" s="0"/>
      <c r="OM3058" s="0"/>
      <c r="ON3058" s="0"/>
      <c r="OO3058" s="0"/>
      <c r="OP3058" s="0"/>
      <c r="OQ3058" s="0"/>
      <c r="OR3058" s="0"/>
      <c r="OS3058" s="0"/>
      <c r="OT3058" s="0"/>
      <c r="OU3058" s="0"/>
      <c r="OV3058" s="0"/>
      <c r="OW3058" s="0"/>
      <c r="OX3058" s="0"/>
      <c r="OY3058" s="0"/>
      <c r="OZ3058" s="0"/>
      <c r="PA3058" s="0"/>
      <c r="PB3058" s="0"/>
      <c r="PC3058" s="0"/>
      <c r="PD3058" s="0"/>
      <c r="PE3058" s="0"/>
      <c r="PF3058" s="0"/>
      <c r="PG3058" s="0"/>
      <c r="PH3058" s="0"/>
      <c r="PI3058" s="0"/>
      <c r="PJ3058" s="0"/>
      <c r="PK3058" s="0"/>
      <c r="PL3058" s="0"/>
      <c r="PM3058" s="0"/>
      <c r="PN3058" s="0"/>
      <c r="PO3058" s="0"/>
      <c r="PP3058" s="0"/>
      <c r="PQ3058" s="0"/>
      <c r="PR3058" s="0"/>
      <c r="PS3058" s="0"/>
      <c r="PT3058" s="0"/>
      <c r="PU3058" s="0"/>
      <c r="PV3058" s="0"/>
      <c r="PW3058" s="0"/>
      <c r="PX3058" s="0"/>
      <c r="PY3058" s="0"/>
      <c r="PZ3058" s="0"/>
      <c r="QA3058" s="0"/>
      <c r="QB3058" s="0"/>
      <c r="QC3058" s="0"/>
      <c r="QD3058" s="0"/>
      <c r="QE3058" s="0"/>
      <c r="QF3058" s="0"/>
      <c r="QG3058" s="0"/>
      <c r="QH3058" s="0"/>
      <c r="QI3058" s="0"/>
      <c r="QJ3058" s="0"/>
      <c r="QK3058" s="0"/>
      <c r="QL3058" s="0"/>
      <c r="QM3058" s="0"/>
      <c r="QN3058" s="0"/>
      <c r="QO3058" s="0"/>
      <c r="QP3058" s="0"/>
      <c r="QQ3058" s="0"/>
      <c r="QR3058" s="0"/>
      <c r="QS3058" s="0"/>
      <c r="QT3058" s="0"/>
      <c r="QU3058" s="0"/>
      <c r="QV3058" s="0"/>
      <c r="QW3058" s="0"/>
      <c r="QX3058" s="0"/>
      <c r="QY3058" s="0"/>
      <c r="QZ3058" s="0"/>
      <c r="RA3058" s="0"/>
      <c r="RB3058" s="0"/>
      <c r="RC3058" s="0"/>
      <c r="RD3058" s="0"/>
      <c r="RE3058" s="0"/>
      <c r="RF3058" s="0"/>
      <c r="RG3058" s="0"/>
      <c r="RH3058" s="0"/>
      <c r="RI3058" s="0"/>
      <c r="RJ3058" s="0"/>
      <c r="RK3058" s="0"/>
      <c r="RL3058" s="0"/>
      <c r="RM3058" s="0"/>
      <c r="RN3058" s="0"/>
      <c r="RO3058" s="0"/>
      <c r="RP3058" s="0"/>
      <c r="RQ3058" s="0"/>
      <c r="RR3058" s="0"/>
      <c r="RS3058" s="0"/>
      <c r="RT3058" s="0"/>
      <c r="RU3058" s="0"/>
      <c r="RV3058" s="0"/>
      <c r="RW3058" s="0"/>
      <c r="RX3058" s="0"/>
      <c r="RY3058" s="0"/>
      <c r="RZ3058" s="0"/>
      <c r="SA3058" s="0"/>
      <c r="SB3058" s="0"/>
      <c r="SC3058" s="0"/>
      <c r="SD3058" s="0"/>
      <c r="SE3058" s="0"/>
      <c r="SF3058" s="0"/>
      <c r="SG3058" s="0"/>
      <c r="SH3058" s="0"/>
      <c r="SI3058" s="0"/>
      <c r="SJ3058" s="0"/>
      <c r="SK3058" s="0"/>
      <c r="SL3058" s="0"/>
      <c r="SM3058" s="0"/>
      <c r="SN3058" s="0"/>
      <c r="SO3058" s="0"/>
      <c r="SP3058" s="0"/>
      <c r="SQ3058" s="0"/>
      <c r="SR3058" s="0"/>
      <c r="SS3058" s="0"/>
      <c r="ST3058" s="0"/>
      <c r="SU3058" s="0"/>
      <c r="SV3058" s="0"/>
      <c r="SW3058" s="0"/>
      <c r="SX3058" s="0"/>
      <c r="SY3058" s="0"/>
      <c r="SZ3058" s="0"/>
      <c r="TA3058" s="0"/>
      <c r="TB3058" s="0"/>
      <c r="TC3058" s="0"/>
      <c r="TD3058" s="0"/>
      <c r="TE3058" s="0"/>
      <c r="TF3058" s="0"/>
      <c r="TG3058" s="0"/>
      <c r="TH3058" s="0"/>
      <c r="TI3058" s="0"/>
      <c r="TJ3058" s="0"/>
      <c r="TK3058" s="0"/>
      <c r="TL3058" s="0"/>
      <c r="TM3058" s="0"/>
      <c r="TN3058" s="0"/>
      <c r="TO3058" s="0"/>
      <c r="TP3058" s="0"/>
      <c r="TQ3058" s="0"/>
      <c r="TR3058" s="0"/>
      <c r="TS3058" s="0"/>
      <c r="TT3058" s="0"/>
      <c r="TU3058" s="0"/>
      <c r="TV3058" s="0"/>
      <c r="TW3058" s="0"/>
      <c r="TX3058" s="0"/>
      <c r="TY3058" s="0"/>
      <c r="TZ3058" s="0"/>
      <c r="UA3058" s="0"/>
      <c r="UB3058" s="0"/>
      <c r="UC3058" s="0"/>
      <c r="UD3058" s="0"/>
      <c r="UE3058" s="0"/>
      <c r="UF3058" s="0"/>
      <c r="UG3058" s="0"/>
      <c r="UH3058" s="0"/>
      <c r="UI3058" s="0"/>
      <c r="UJ3058" s="0"/>
      <c r="UK3058" s="0"/>
      <c r="UL3058" s="0"/>
      <c r="UM3058" s="0"/>
      <c r="UN3058" s="0"/>
      <c r="UO3058" s="0"/>
      <c r="UP3058" s="0"/>
      <c r="UQ3058" s="0"/>
      <c r="UR3058" s="0"/>
      <c r="US3058" s="0"/>
      <c r="UT3058" s="0"/>
      <c r="UU3058" s="0"/>
      <c r="UV3058" s="0"/>
      <c r="UW3058" s="0"/>
      <c r="UX3058" s="0"/>
      <c r="UY3058" s="0"/>
      <c r="UZ3058" s="0"/>
      <c r="VA3058" s="0"/>
      <c r="VB3058" s="0"/>
      <c r="VC3058" s="0"/>
      <c r="VD3058" s="0"/>
      <c r="VE3058" s="0"/>
      <c r="VF3058" s="0"/>
      <c r="VG3058" s="0"/>
      <c r="VH3058" s="0"/>
      <c r="VI3058" s="0"/>
      <c r="VJ3058" s="0"/>
      <c r="VK3058" s="0"/>
      <c r="VL3058" s="0"/>
      <c r="VM3058" s="0"/>
      <c r="VN3058" s="0"/>
      <c r="VO3058" s="0"/>
      <c r="VP3058" s="0"/>
      <c r="VQ3058" s="0"/>
      <c r="VR3058" s="0"/>
      <c r="VS3058" s="0"/>
      <c r="VT3058" s="0"/>
      <c r="VU3058" s="0"/>
      <c r="VV3058" s="0"/>
      <c r="VW3058" s="0"/>
      <c r="VX3058" s="0"/>
      <c r="VY3058" s="0"/>
      <c r="VZ3058" s="0"/>
      <c r="WA3058" s="0"/>
      <c r="WB3058" s="0"/>
      <c r="WC3058" s="0"/>
      <c r="WD3058" s="0"/>
      <c r="WE3058" s="0"/>
      <c r="WF3058" s="0"/>
      <c r="WG3058" s="0"/>
      <c r="WH3058" s="0"/>
      <c r="WI3058" s="0"/>
      <c r="WJ3058" s="0"/>
      <c r="WK3058" s="0"/>
      <c r="WL3058" s="0"/>
      <c r="WM3058" s="0"/>
      <c r="WN3058" s="0"/>
      <c r="WO3058" s="0"/>
      <c r="WP3058" s="0"/>
      <c r="WQ3058" s="0"/>
      <c r="WR3058" s="0"/>
      <c r="WS3058" s="0"/>
      <c r="WT3058" s="0"/>
      <c r="WU3058" s="0"/>
      <c r="WV3058" s="0"/>
      <c r="WW3058" s="0"/>
      <c r="WX3058" s="0"/>
      <c r="WY3058" s="0"/>
      <c r="WZ3058" s="0"/>
      <c r="XA3058" s="0"/>
      <c r="XB3058" s="0"/>
      <c r="XC3058" s="0"/>
      <c r="XD3058" s="0"/>
      <c r="XE3058" s="0"/>
      <c r="XF3058" s="0"/>
      <c r="XG3058" s="0"/>
      <c r="XH3058" s="0"/>
      <c r="XI3058" s="0"/>
      <c r="XJ3058" s="0"/>
      <c r="XK3058" s="0"/>
      <c r="XL3058" s="0"/>
      <c r="XM3058" s="0"/>
      <c r="XN3058" s="0"/>
      <c r="XO3058" s="0"/>
      <c r="XP3058" s="0"/>
      <c r="XQ3058" s="0"/>
      <c r="XR3058" s="0"/>
      <c r="XS3058" s="0"/>
      <c r="XT3058" s="0"/>
      <c r="XU3058" s="0"/>
      <c r="XV3058" s="0"/>
      <c r="XW3058" s="0"/>
      <c r="XX3058" s="0"/>
      <c r="XY3058" s="0"/>
      <c r="XZ3058" s="0"/>
      <c r="YA3058" s="0"/>
      <c r="YB3058" s="0"/>
      <c r="YC3058" s="0"/>
      <c r="YD3058" s="0"/>
      <c r="YE3058" s="0"/>
      <c r="YF3058" s="0"/>
      <c r="YG3058" s="0"/>
      <c r="YH3058" s="0"/>
      <c r="YI3058" s="0"/>
      <c r="YJ3058" s="0"/>
      <c r="YK3058" s="0"/>
      <c r="YL3058" s="0"/>
      <c r="YM3058" s="0"/>
      <c r="YN3058" s="0"/>
      <c r="YO3058" s="0"/>
      <c r="YP3058" s="0"/>
      <c r="YQ3058" s="0"/>
      <c r="YR3058" s="0"/>
      <c r="YS3058" s="0"/>
      <c r="YT3058" s="0"/>
      <c r="YU3058" s="0"/>
      <c r="YV3058" s="0"/>
      <c r="YW3058" s="0"/>
      <c r="YX3058" s="0"/>
      <c r="YY3058" s="0"/>
      <c r="YZ3058" s="0"/>
      <c r="ZA3058" s="0"/>
      <c r="ZB3058" s="0"/>
      <c r="ZC3058" s="0"/>
      <c r="ZD3058" s="0"/>
      <c r="ZE3058" s="0"/>
      <c r="ZF3058" s="0"/>
      <c r="ZG3058" s="0"/>
      <c r="ZH3058" s="0"/>
      <c r="ZI3058" s="0"/>
      <c r="ZJ3058" s="0"/>
      <c r="ZK3058" s="0"/>
      <c r="ZL3058" s="0"/>
      <c r="ZM3058" s="0"/>
      <c r="ZN3058" s="0"/>
      <c r="ZO3058" s="0"/>
      <c r="ZP3058" s="0"/>
      <c r="ZQ3058" s="0"/>
      <c r="ZR3058" s="0"/>
      <c r="ZS3058" s="0"/>
      <c r="ZT3058" s="0"/>
      <c r="ZU3058" s="0"/>
      <c r="ZV3058" s="0"/>
      <c r="ZW3058" s="0"/>
      <c r="ZX3058" s="0"/>
      <c r="ZY3058" s="0"/>
      <c r="ZZ3058" s="0"/>
      <c r="AAA3058" s="0"/>
      <c r="AAB3058" s="0"/>
      <c r="AAC3058" s="0"/>
      <c r="AAD3058" s="0"/>
      <c r="AAE3058" s="0"/>
      <c r="AAF3058" s="0"/>
      <c r="AAG3058" s="0"/>
      <c r="AAH3058" s="0"/>
      <c r="AAI3058" s="0"/>
      <c r="AAJ3058" s="0"/>
      <c r="AAK3058" s="0"/>
      <c r="AAL3058" s="0"/>
      <c r="AAM3058" s="0"/>
      <c r="AAN3058" s="0"/>
      <c r="AAO3058" s="0"/>
      <c r="AAP3058" s="0"/>
      <c r="AAQ3058" s="0"/>
      <c r="AAR3058" s="0"/>
      <c r="AAS3058" s="0"/>
      <c r="AAT3058" s="0"/>
      <c r="AAU3058" s="0"/>
      <c r="AAV3058" s="0"/>
      <c r="AAW3058" s="0"/>
      <c r="AAX3058" s="0"/>
      <c r="AAY3058" s="0"/>
      <c r="AAZ3058" s="0"/>
      <c r="ABA3058" s="0"/>
      <c r="ABB3058" s="0"/>
      <c r="ABC3058" s="0"/>
      <c r="ABD3058" s="0"/>
      <c r="ABE3058" s="0"/>
      <c r="ABF3058" s="0"/>
      <c r="ABG3058" s="0"/>
      <c r="ABH3058" s="0"/>
      <c r="ABI3058" s="0"/>
      <c r="ABJ3058" s="0"/>
      <c r="ABK3058" s="0"/>
      <c r="ABL3058" s="0"/>
      <c r="ABM3058" s="0"/>
      <c r="ABN3058" s="0"/>
      <c r="ABO3058" s="0"/>
      <c r="ABP3058" s="0"/>
      <c r="ABQ3058" s="0"/>
      <c r="ABR3058" s="0"/>
      <c r="ABS3058" s="0"/>
      <c r="ABT3058" s="0"/>
      <c r="ABU3058" s="0"/>
      <c r="ABV3058" s="0"/>
      <c r="ABW3058" s="0"/>
      <c r="ABX3058" s="0"/>
      <c r="ABY3058" s="0"/>
      <c r="ABZ3058" s="0"/>
      <c r="ACA3058" s="0"/>
      <c r="ACB3058" s="0"/>
      <c r="ACC3058" s="0"/>
      <c r="ACD3058" s="0"/>
      <c r="ACE3058" s="0"/>
      <c r="ACF3058" s="0"/>
      <c r="ACG3058" s="0"/>
      <c r="ACH3058" s="0"/>
      <c r="ACI3058" s="0"/>
      <c r="ACJ3058" s="0"/>
      <c r="ACK3058" s="0"/>
      <c r="ACL3058" s="0"/>
      <c r="ACM3058" s="0"/>
      <c r="ACN3058" s="0"/>
      <c r="ACO3058" s="0"/>
      <c r="ACP3058" s="0"/>
      <c r="ACQ3058" s="0"/>
      <c r="ACR3058" s="0"/>
      <c r="ACS3058" s="0"/>
      <c r="ACT3058" s="0"/>
      <c r="ACU3058" s="0"/>
      <c r="ACV3058" s="0"/>
      <c r="ACW3058" s="0"/>
      <c r="ACX3058" s="0"/>
      <c r="ACY3058" s="0"/>
      <c r="ACZ3058" s="0"/>
      <c r="ADA3058" s="0"/>
      <c r="ADB3058" s="0"/>
      <c r="ADC3058" s="0"/>
      <c r="ADD3058" s="0"/>
      <c r="ADE3058" s="0"/>
      <c r="ADF3058" s="0"/>
      <c r="ADG3058" s="0"/>
      <c r="ADH3058" s="0"/>
      <c r="ADI3058" s="0"/>
      <c r="ADJ3058" s="0"/>
      <c r="ADK3058" s="0"/>
      <c r="ADL3058" s="0"/>
      <c r="ADM3058" s="0"/>
      <c r="ADN3058" s="0"/>
      <c r="ADO3058" s="0"/>
      <c r="ADP3058" s="0"/>
      <c r="ADQ3058" s="0"/>
      <c r="ADR3058" s="0"/>
      <c r="ADS3058" s="0"/>
      <c r="ADT3058" s="0"/>
      <c r="ADU3058" s="0"/>
      <c r="ADV3058" s="0"/>
      <c r="ADW3058" s="0"/>
      <c r="ADX3058" s="0"/>
      <c r="ADY3058" s="0"/>
      <c r="ADZ3058" s="0"/>
      <c r="AEA3058" s="0"/>
      <c r="AEB3058" s="0"/>
      <c r="AEC3058" s="0"/>
      <c r="AED3058" s="0"/>
      <c r="AEE3058" s="0"/>
      <c r="AEF3058" s="0"/>
      <c r="AEG3058" s="0"/>
      <c r="AEH3058" s="0"/>
      <c r="AEI3058" s="0"/>
      <c r="AEJ3058" s="0"/>
      <c r="AEK3058" s="0"/>
      <c r="AEL3058" s="0"/>
      <c r="AEM3058" s="0"/>
      <c r="AEN3058" s="0"/>
      <c r="AEO3058" s="0"/>
      <c r="AEP3058" s="0"/>
      <c r="AEQ3058" s="0"/>
      <c r="AER3058" s="0"/>
      <c r="AES3058" s="0"/>
      <c r="AET3058" s="0"/>
      <c r="AEU3058" s="0"/>
      <c r="AEV3058" s="0"/>
      <c r="AEW3058" s="0"/>
      <c r="AEX3058" s="0"/>
      <c r="AEY3058" s="0"/>
      <c r="AEZ3058" s="0"/>
      <c r="AFA3058" s="0"/>
      <c r="AFB3058" s="0"/>
      <c r="AFC3058" s="0"/>
      <c r="AFD3058" s="0"/>
      <c r="AFE3058" s="0"/>
      <c r="AFF3058" s="0"/>
      <c r="AFG3058" s="0"/>
      <c r="AFH3058" s="0"/>
      <c r="AFI3058" s="0"/>
      <c r="AFJ3058" s="0"/>
      <c r="AFK3058" s="0"/>
      <c r="AFL3058" s="0"/>
      <c r="AFM3058" s="0"/>
      <c r="AFN3058" s="0"/>
      <c r="AFO3058" s="0"/>
      <c r="AFP3058" s="0"/>
      <c r="AFQ3058" s="0"/>
      <c r="AFR3058" s="0"/>
      <c r="AFS3058" s="0"/>
      <c r="AFT3058" s="0"/>
      <c r="AFU3058" s="0"/>
      <c r="AFV3058" s="0"/>
      <c r="AFW3058" s="0"/>
      <c r="AFX3058" s="0"/>
      <c r="AFY3058" s="0"/>
      <c r="AFZ3058" s="0"/>
      <c r="AGA3058" s="0"/>
      <c r="AGB3058" s="0"/>
      <c r="AGC3058" s="0"/>
      <c r="AGD3058" s="0"/>
      <c r="AGE3058" s="0"/>
      <c r="AGF3058" s="0"/>
      <c r="AGG3058" s="0"/>
      <c r="AGH3058" s="0"/>
      <c r="AGI3058" s="0"/>
      <c r="AGJ3058" s="0"/>
      <c r="AGK3058" s="0"/>
      <c r="AGL3058" s="0"/>
      <c r="AGM3058" s="0"/>
      <c r="AGN3058" s="0"/>
      <c r="AGO3058" s="0"/>
      <c r="AGP3058" s="0"/>
      <c r="AGQ3058" s="0"/>
      <c r="AGR3058" s="0"/>
      <c r="AGS3058" s="0"/>
      <c r="AGT3058" s="0"/>
      <c r="AGU3058" s="0"/>
      <c r="AGV3058" s="0"/>
      <c r="AGW3058" s="0"/>
      <c r="AGX3058" s="0"/>
      <c r="AGY3058" s="0"/>
      <c r="AGZ3058" s="0"/>
      <c r="AHA3058" s="0"/>
      <c r="AHB3058" s="0"/>
      <c r="AHC3058" s="0"/>
      <c r="AHD3058" s="0"/>
      <c r="AHE3058" s="0"/>
      <c r="AHF3058" s="0"/>
      <c r="AHG3058" s="0"/>
      <c r="AHH3058" s="0"/>
      <c r="AHI3058" s="0"/>
      <c r="AHJ3058" s="0"/>
      <c r="AHK3058" s="0"/>
      <c r="AHL3058" s="0"/>
      <c r="AHM3058" s="0"/>
      <c r="AHN3058" s="0"/>
      <c r="AHO3058" s="0"/>
      <c r="AHP3058" s="0"/>
      <c r="AHQ3058" s="0"/>
      <c r="AHR3058" s="0"/>
      <c r="AHS3058" s="0"/>
      <c r="AHT3058" s="0"/>
      <c r="AHU3058" s="0"/>
      <c r="AHV3058" s="0"/>
      <c r="AHW3058" s="0"/>
      <c r="AHX3058" s="0"/>
      <c r="AHY3058" s="0"/>
      <c r="AHZ3058" s="0"/>
      <c r="AIA3058" s="0"/>
      <c r="AIB3058" s="0"/>
      <c r="AIC3058" s="0"/>
      <c r="AID3058" s="0"/>
      <c r="AIE3058" s="0"/>
      <c r="AIF3058" s="0"/>
      <c r="AIG3058" s="0"/>
      <c r="AIH3058" s="0"/>
      <c r="AII3058" s="0"/>
      <c r="AIJ3058" s="0"/>
      <c r="AIK3058" s="0"/>
      <c r="AIL3058" s="0"/>
      <c r="AIM3058" s="0"/>
      <c r="AIN3058" s="0"/>
      <c r="AIO3058" s="0"/>
      <c r="AIP3058" s="0"/>
      <c r="AIQ3058" s="0"/>
      <c r="AIR3058" s="0"/>
      <c r="AIS3058" s="0"/>
      <c r="AIT3058" s="0"/>
      <c r="AIU3058" s="0"/>
      <c r="AIV3058" s="0"/>
      <c r="AIW3058" s="0"/>
      <c r="AIX3058" s="0"/>
      <c r="AIY3058" s="0"/>
      <c r="AIZ3058" s="0"/>
      <c r="AJA3058" s="0"/>
      <c r="AJB3058" s="0"/>
      <c r="AJC3058" s="0"/>
      <c r="AJD3058" s="0"/>
      <c r="AJE3058" s="0"/>
      <c r="AJF3058" s="0"/>
      <c r="AJG3058" s="0"/>
      <c r="AJH3058" s="0"/>
      <c r="AJI3058" s="0"/>
      <c r="AJJ3058" s="0"/>
      <c r="AJK3058" s="0"/>
      <c r="AJL3058" s="0"/>
      <c r="AJM3058" s="0"/>
      <c r="AJN3058" s="0"/>
      <c r="AJO3058" s="0"/>
      <c r="AJP3058" s="0"/>
      <c r="AJQ3058" s="0"/>
      <c r="AJR3058" s="0"/>
      <c r="AJS3058" s="0"/>
      <c r="AJT3058" s="0"/>
      <c r="AJU3058" s="0"/>
      <c r="AJV3058" s="0"/>
      <c r="AJW3058" s="0"/>
      <c r="AJX3058" s="0"/>
      <c r="AJY3058" s="0"/>
      <c r="AJZ3058" s="0"/>
      <c r="AKA3058" s="0"/>
      <c r="AKB3058" s="0"/>
      <c r="AKC3058" s="0"/>
      <c r="AKD3058" s="0"/>
      <c r="AKE3058" s="0"/>
      <c r="AKF3058" s="0"/>
      <c r="AKG3058" s="0"/>
      <c r="AKH3058" s="0"/>
      <c r="AKI3058" s="0"/>
      <c r="AKJ3058" s="0"/>
      <c r="AKK3058" s="0"/>
      <c r="AKL3058" s="0"/>
      <c r="AKM3058" s="0"/>
      <c r="AKN3058" s="0"/>
      <c r="AKO3058" s="0"/>
      <c r="AKP3058" s="0"/>
      <c r="AKQ3058" s="0"/>
      <c r="AKR3058" s="0"/>
      <c r="AKS3058" s="0"/>
      <c r="AKT3058" s="0"/>
      <c r="AKU3058" s="0"/>
      <c r="AKV3058" s="0"/>
      <c r="AKW3058" s="0"/>
      <c r="AKX3058" s="0"/>
      <c r="AKY3058" s="0"/>
      <c r="AKZ3058" s="0"/>
      <c r="ALA3058" s="0"/>
      <c r="ALB3058" s="0"/>
      <c r="ALC3058" s="0"/>
      <c r="ALD3058" s="0"/>
      <c r="ALE3058" s="0"/>
      <c r="ALF3058" s="0"/>
      <c r="ALG3058" s="0"/>
      <c r="ALH3058" s="0"/>
      <c r="ALI3058" s="0"/>
      <c r="ALJ3058" s="0"/>
      <c r="ALK3058" s="0"/>
      <c r="ALL3058" s="0"/>
      <c r="ALM3058" s="0"/>
      <c r="ALN3058" s="0"/>
      <c r="ALO3058" s="0"/>
      <c r="ALP3058" s="0"/>
      <c r="ALQ3058" s="0"/>
      <c r="ALR3058" s="0"/>
      <c r="ALS3058" s="0"/>
      <c r="ALT3058" s="0"/>
      <c r="ALU3058" s="0"/>
      <c r="ALV3058" s="0"/>
      <c r="ALW3058" s="0"/>
      <c r="ALX3058" s="0"/>
      <c r="ALY3058" s="0"/>
      <c r="ALZ3058" s="0"/>
      <c r="AMA3058" s="0"/>
      <c r="AMB3058" s="0"/>
      <c r="AMC3058" s="0"/>
      <c r="AMD3058" s="0"/>
      <c r="AME3058" s="0"/>
      <c r="AMF3058" s="0"/>
      <c r="AMG3058" s="0"/>
      <c r="AMH3058" s="0"/>
      <c r="AMI3058" s="0"/>
    </row>
    <row r="3059" customFormat="false" ht="12.75" hidden="false" customHeight="false" outlineLevel="0" collapsed="false">
      <c r="A3059" s="1" t="s">
        <v>368</v>
      </c>
      <c r="C3059" s="19" t="s">
        <v>373</v>
      </c>
      <c r="D3059" s="19" t="s">
        <v>26</v>
      </c>
      <c r="E3059" s="20" t="n">
        <v>2.3</v>
      </c>
      <c r="F3059" s="21" t="n">
        <v>0.05</v>
      </c>
      <c r="G3059" s="24" t="s">
        <v>40</v>
      </c>
      <c r="H3059" s="3"/>
      <c r="BM3059" s="0"/>
      <c r="BN3059" s="0"/>
      <c r="BO3059" s="0"/>
      <c r="BP3059" s="0"/>
      <c r="BQ3059" s="0"/>
      <c r="BR3059" s="0"/>
      <c r="BS3059" s="0"/>
      <c r="BT3059" s="0"/>
      <c r="BU3059" s="0"/>
      <c r="BV3059" s="0"/>
      <c r="BW3059" s="0"/>
      <c r="BX3059" s="0"/>
      <c r="BY3059" s="0"/>
      <c r="BZ3059" s="0"/>
      <c r="CA3059" s="0"/>
      <c r="CB3059" s="0"/>
      <c r="CC3059" s="0"/>
      <c r="CD3059" s="0"/>
      <c r="CE3059" s="0"/>
      <c r="CF3059" s="0"/>
      <c r="CG3059" s="0"/>
      <c r="CH3059" s="0"/>
      <c r="CI3059" s="0"/>
      <c r="CJ3059" s="0"/>
      <c r="CK3059" s="0"/>
      <c r="CL3059" s="0"/>
      <c r="CM3059" s="0"/>
      <c r="CN3059" s="0"/>
      <c r="CO3059" s="0"/>
      <c r="CP3059" s="0"/>
      <c r="CQ3059" s="0"/>
      <c r="CR3059" s="0"/>
      <c r="CS3059" s="0"/>
      <c r="CT3059" s="0"/>
      <c r="CU3059" s="0"/>
      <c r="CV3059" s="0"/>
      <c r="CW3059" s="0"/>
      <c r="CX3059" s="0"/>
      <c r="CY3059" s="0"/>
      <c r="CZ3059" s="0"/>
      <c r="DA3059" s="0"/>
      <c r="DB3059" s="0"/>
      <c r="DC3059" s="0"/>
      <c r="DD3059" s="0"/>
      <c r="DE3059" s="0"/>
      <c r="DF3059" s="0"/>
      <c r="DG3059" s="0"/>
      <c r="DH3059" s="0"/>
      <c r="DI3059" s="0"/>
      <c r="DJ3059" s="0"/>
      <c r="DK3059" s="0"/>
      <c r="DL3059" s="0"/>
      <c r="DM3059" s="0"/>
      <c r="DN3059" s="0"/>
      <c r="DO3059" s="0"/>
      <c r="DP3059" s="0"/>
      <c r="DQ3059" s="0"/>
      <c r="DR3059" s="0"/>
      <c r="DS3059" s="0"/>
      <c r="DT3059" s="0"/>
      <c r="DU3059" s="0"/>
      <c r="DV3059" s="0"/>
      <c r="DW3059" s="0"/>
      <c r="DX3059" s="0"/>
      <c r="DY3059" s="0"/>
      <c r="DZ3059" s="0"/>
      <c r="EA3059" s="0"/>
      <c r="EB3059" s="0"/>
      <c r="EC3059" s="0"/>
      <c r="ED3059" s="0"/>
      <c r="EE3059" s="0"/>
      <c r="EF3059" s="0"/>
      <c r="EG3059" s="0"/>
      <c r="EH3059" s="0"/>
      <c r="EI3059" s="0"/>
      <c r="EJ3059" s="0"/>
      <c r="EK3059" s="0"/>
      <c r="EL3059" s="0"/>
      <c r="EM3059" s="0"/>
      <c r="EN3059" s="0"/>
      <c r="EO3059" s="0"/>
      <c r="EP3059" s="0"/>
      <c r="EQ3059" s="0"/>
      <c r="ER3059" s="0"/>
      <c r="ES3059" s="0"/>
      <c r="ET3059" s="0"/>
      <c r="EU3059" s="0"/>
      <c r="EV3059" s="0"/>
      <c r="EW3059" s="0"/>
      <c r="EX3059" s="0"/>
      <c r="EY3059" s="0"/>
      <c r="EZ3059" s="0"/>
      <c r="FA3059" s="0"/>
      <c r="FB3059" s="0"/>
      <c r="FC3059" s="0"/>
      <c r="FD3059" s="0"/>
      <c r="FE3059" s="0"/>
      <c r="FF3059" s="0"/>
      <c r="FG3059" s="0"/>
      <c r="FH3059" s="0"/>
      <c r="FI3059" s="0"/>
      <c r="FJ3059" s="0"/>
      <c r="FK3059" s="0"/>
      <c r="FL3059" s="0"/>
      <c r="FM3059" s="0"/>
      <c r="FN3059" s="0"/>
      <c r="FO3059" s="0"/>
      <c r="FP3059" s="0"/>
      <c r="FQ3059" s="0"/>
      <c r="FR3059" s="0"/>
      <c r="FS3059" s="0"/>
      <c r="FT3059" s="0"/>
      <c r="FU3059" s="0"/>
      <c r="FV3059" s="0"/>
      <c r="FW3059" s="0"/>
      <c r="FX3059" s="0"/>
      <c r="FY3059" s="0"/>
      <c r="FZ3059" s="0"/>
      <c r="GA3059" s="0"/>
      <c r="GB3059" s="0"/>
      <c r="GC3059" s="0"/>
      <c r="GD3059" s="0"/>
      <c r="GE3059" s="0"/>
      <c r="GF3059" s="0"/>
      <c r="GG3059" s="0"/>
      <c r="GH3059" s="0"/>
      <c r="GI3059" s="0"/>
      <c r="GJ3059" s="0"/>
      <c r="GK3059" s="0"/>
      <c r="GL3059" s="0"/>
      <c r="GM3059" s="0"/>
      <c r="GN3059" s="0"/>
      <c r="GO3059" s="0"/>
      <c r="GP3059" s="0"/>
      <c r="GQ3059" s="0"/>
      <c r="GR3059" s="0"/>
      <c r="GS3059" s="0"/>
      <c r="GT3059" s="0"/>
      <c r="GU3059" s="0"/>
      <c r="GV3059" s="0"/>
      <c r="GW3059" s="0"/>
      <c r="GX3059" s="0"/>
      <c r="GY3059" s="0"/>
      <c r="GZ3059" s="0"/>
      <c r="HA3059" s="0"/>
      <c r="HB3059" s="0"/>
      <c r="HC3059" s="0"/>
      <c r="HD3059" s="0"/>
      <c r="HE3059" s="0"/>
      <c r="HF3059" s="0"/>
      <c r="HG3059" s="0"/>
      <c r="HH3059" s="0"/>
      <c r="HI3059" s="0"/>
      <c r="HJ3059" s="0"/>
      <c r="HK3059" s="0"/>
      <c r="HL3059" s="0"/>
      <c r="HM3059" s="0"/>
      <c r="HN3059" s="0"/>
      <c r="HO3059" s="0"/>
      <c r="HP3059" s="0"/>
      <c r="HQ3059" s="0"/>
      <c r="HR3059" s="0"/>
      <c r="HS3059" s="0"/>
      <c r="HT3059" s="0"/>
      <c r="HU3059" s="0"/>
      <c r="HV3059" s="0"/>
      <c r="HW3059" s="0"/>
      <c r="HX3059" s="0"/>
      <c r="HY3059" s="0"/>
      <c r="HZ3059" s="0"/>
      <c r="IA3059" s="0"/>
      <c r="IB3059" s="0"/>
      <c r="IC3059" s="0"/>
      <c r="ID3059" s="0"/>
      <c r="IE3059" s="0"/>
      <c r="IF3059" s="0"/>
      <c r="IG3059" s="0"/>
      <c r="IH3059" s="0"/>
      <c r="II3059" s="0"/>
      <c r="IJ3059" s="0"/>
      <c r="IK3059" s="0"/>
      <c r="IL3059" s="0"/>
      <c r="IM3059" s="0"/>
      <c r="IN3059" s="0"/>
      <c r="IO3059" s="0"/>
      <c r="IP3059" s="0"/>
      <c r="IQ3059" s="0"/>
      <c r="IR3059" s="0"/>
      <c r="IS3059" s="0"/>
      <c r="IT3059" s="0"/>
      <c r="IU3059" s="0"/>
      <c r="IV3059" s="0"/>
      <c r="IW3059" s="0"/>
      <c r="IX3059" s="0"/>
      <c r="IY3059" s="0"/>
      <c r="IZ3059" s="0"/>
      <c r="JA3059" s="0"/>
      <c r="JB3059" s="0"/>
      <c r="JC3059" s="0"/>
      <c r="JD3059" s="0"/>
      <c r="JE3059" s="0"/>
      <c r="JF3059" s="0"/>
      <c r="JG3059" s="0"/>
      <c r="JH3059" s="0"/>
      <c r="JI3059" s="0"/>
      <c r="JJ3059" s="0"/>
      <c r="JK3059" s="0"/>
      <c r="JL3059" s="0"/>
      <c r="JM3059" s="0"/>
      <c r="JN3059" s="0"/>
      <c r="JO3059" s="0"/>
      <c r="JP3059" s="0"/>
      <c r="JQ3059" s="0"/>
      <c r="JR3059" s="0"/>
      <c r="JS3059" s="0"/>
      <c r="JT3059" s="0"/>
      <c r="JU3059" s="0"/>
      <c r="JV3059" s="0"/>
      <c r="JW3059" s="0"/>
      <c r="JX3059" s="0"/>
      <c r="JY3059" s="0"/>
      <c r="JZ3059" s="0"/>
      <c r="KA3059" s="0"/>
      <c r="KB3059" s="0"/>
      <c r="KC3059" s="0"/>
      <c r="KD3059" s="0"/>
      <c r="KE3059" s="0"/>
      <c r="KF3059" s="0"/>
      <c r="KG3059" s="0"/>
      <c r="KH3059" s="0"/>
      <c r="KI3059" s="0"/>
      <c r="KJ3059" s="0"/>
      <c r="KK3059" s="0"/>
      <c r="KL3059" s="0"/>
      <c r="KM3059" s="0"/>
      <c r="KN3059" s="0"/>
      <c r="KO3059" s="0"/>
      <c r="KP3059" s="0"/>
      <c r="KQ3059" s="0"/>
      <c r="KR3059" s="0"/>
      <c r="KS3059" s="0"/>
      <c r="KT3059" s="0"/>
      <c r="KU3059" s="0"/>
      <c r="KV3059" s="0"/>
      <c r="KW3059" s="0"/>
      <c r="KX3059" s="0"/>
      <c r="KY3059" s="0"/>
      <c r="KZ3059" s="0"/>
      <c r="LA3059" s="0"/>
      <c r="LB3059" s="0"/>
      <c r="LC3059" s="0"/>
      <c r="LD3059" s="0"/>
      <c r="LE3059" s="0"/>
      <c r="LF3059" s="0"/>
      <c r="LG3059" s="0"/>
      <c r="LH3059" s="0"/>
      <c r="LI3059" s="0"/>
      <c r="LJ3059" s="0"/>
      <c r="LK3059" s="0"/>
      <c r="LL3059" s="0"/>
      <c r="LM3059" s="0"/>
      <c r="LN3059" s="0"/>
      <c r="LO3059" s="0"/>
      <c r="LP3059" s="0"/>
      <c r="LQ3059" s="0"/>
      <c r="LR3059" s="0"/>
      <c r="LS3059" s="0"/>
      <c r="LT3059" s="0"/>
      <c r="LU3059" s="0"/>
      <c r="LV3059" s="0"/>
      <c r="LW3059" s="0"/>
      <c r="LX3059" s="0"/>
      <c r="LY3059" s="0"/>
      <c r="LZ3059" s="0"/>
      <c r="MA3059" s="0"/>
      <c r="MB3059" s="0"/>
      <c r="MC3059" s="0"/>
      <c r="MD3059" s="0"/>
      <c r="ME3059" s="0"/>
      <c r="MF3059" s="0"/>
      <c r="MG3059" s="0"/>
      <c r="MH3059" s="0"/>
      <c r="MI3059" s="0"/>
      <c r="MJ3059" s="0"/>
      <c r="MK3059" s="0"/>
      <c r="ML3059" s="0"/>
      <c r="MM3059" s="0"/>
      <c r="MN3059" s="0"/>
      <c r="MO3059" s="0"/>
      <c r="MP3059" s="0"/>
      <c r="MQ3059" s="0"/>
      <c r="MR3059" s="0"/>
      <c r="MS3059" s="0"/>
      <c r="MT3059" s="0"/>
      <c r="MU3059" s="0"/>
      <c r="MV3059" s="0"/>
      <c r="MW3059" s="0"/>
      <c r="MX3059" s="0"/>
      <c r="MY3059" s="0"/>
      <c r="MZ3059" s="0"/>
      <c r="NA3059" s="0"/>
      <c r="NB3059" s="0"/>
      <c r="NC3059" s="0"/>
      <c r="ND3059" s="0"/>
      <c r="NE3059" s="0"/>
      <c r="NF3059" s="0"/>
      <c r="NG3059" s="0"/>
      <c r="NH3059" s="0"/>
      <c r="NI3059" s="0"/>
      <c r="NJ3059" s="0"/>
      <c r="NK3059" s="0"/>
      <c r="NL3059" s="0"/>
      <c r="NM3059" s="0"/>
      <c r="NN3059" s="0"/>
      <c r="NO3059" s="0"/>
      <c r="NP3059" s="0"/>
      <c r="NQ3059" s="0"/>
      <c r="NR3059" s="0"/>
      <c r="NS3059" s="0"/>
      <c r="NT3059" s="0"/>
      <c r="NU3059" s="0"/>
      <c r="NV3059" s="0"/>
      <c r="NW3059" s="0"/>
      <c r="NX3059" s="0"/>
      <c r="NY3059" s="0"/>
      <c r="NZ3059" s="0"/>
      <c r="OA3059" s="0"/>
      <c r="OB3059" s="0"/>
      <c r="OC3059" s="0"/>
      <c r="OD3059" s="0"/>
      <c r="OE3059" s="0"/>
      <c r="OF3059" s="0"/>
      <c r="OG3059" s="0"/>
      <c r="OH3059" s="0"/>
      <c r="OI3059" s="0"/>
      <c r="OJ3059" s="0"/>
      <c r="OK3059" s="0"/>
      <c r="OL3059" s="0"/>
      <c r="OM3059" s="0"/>
      <c r="ON3059" s="0"/>
      <c r="OO3059" s="0"/>
      <c r="OP3059" s="0"/>
      <c r="OQ3059" s="0"/>
      <c r="OR3059" s="0"/>
      <c r="OS3059" s="0"/>
      <c r="OT3059" s="0"/>
      <c r="OU3059" s="0"/>
      <c r="OV3059" s="0"/>
      <c r="OW3059" s="0"/>
      <c r="OX3059" s="0"/>
      <c r="OY3059" s="0"/>
      <c r="OZ3059" s="0"/>
      <c r="PA3059" s="0"/>
      <c r="PB3059" s="0"/>
      <c r="PC3059" s="0"/>
      <c r="PD3059" s="0"/>
      <c r="PE3059" s="0"/>
      <c r="PF3059" s="0"/>
      <c r="PG3059" s="0"/>
      <c r="PH3059" s="0"/>
      <c r="PI3059" s="0"/>
      <c r="PJ3059" s="0"/>
      <c r="PK3059" s="0"/>
      <c r="PL3059" s="0"/>
      <c r="PM3059" s="0"/>
      <c r="PN3059" s="0"/>
      <c r="PO3059" s="0"/>
      <c r="PP3059" s="0"/>
      <c r="PQ3059" s="0"/>
      <c r="PR3059" s="0"/>
      <c r="PS3059" s="0"/>
      <c r="PT3059" s="0"/>
      <c r="PU3059" s="0"/>
      <c r="PV3059" s="0"/>
      <c r="PW3059" s="0"/>
      <c r="PX3059" s="0"/>
      <c r="PY3059" s="0"/>
      <c r="PZ3059" s="0"/>
      <c r="QA3059" s="0"/>
      <c r="QB3059" s="0"/>
      <c r="QC3059" s="0"/>
      <c r="QD3059" s="0"/>
      <c r="QE3059" s="0"/>
      <c r="QF3059" s="0"/>
      <c r="QG3059" s="0"/>
      <c r="QH3059" s="0"/>
      <c r="QI3059" s="0"/>
      <c r="QJ3059" s="0"/>
      <c r="QK3059" s="0"/>
      <c r="QL3059" s="0"/>
      <c r="QM3059" s="0"/>
      <c r="QN3059" s="0"/>
      <c r="QO3059" s="0"/>
      <c r="QP3059" s="0"/>
      <c r="QQ3059" s="0"/>
      <c r="QR3059" s="0"/>
      <c r="QS3059" s="0"/>
      <c r="QT3059" s="0"/>
      <c r="QU3059" s="0"/>
      <c r="QV3059" s="0"/>
      <c r="QW3059" s="0"/>
      <c r="QX3059" s="0"/>
      <c r="QY3059" s="0"/>
      <c r="QZ3059" s="0"/>
      <c r="RA3059" s="0"/>
      <c r="RB3059" s="0"/>
      <c r="RC3059" s="0"/>
      <c r="RD3059" s="0"/>
      <c r="RE3059" s="0"/>
      <c r="RF3059" s="0"/>
      <c r="RG3059" s="0"/>
      <c r="RH3059" s="0"/>
      <c r="RI3059" s="0"/>
      <c r="RJ3059" s="0"/>
      <c r="RK3059" s="0"/>
      <c r="RL3059" s="0"/>
      <c r="RM3059" s="0"/>
      <c r="RN3059" s="0"/>
      <c r="RO3059" s="0"/>
      <c r="RP3059" s="0"/>
      <c r="RQ3059" s="0"/>
      <c r="RR3059" s="0"/>
      <c r="RS3059" s="0"/>
      <c r="RT3059" s="0"/>
      <c r="RU3059" s="0"/>
      <c r="RV3059" s="0"/>
      <c r="RW3059" s="0"/>
      <c r="RX3059" s="0"/>
      <c r="RY3059" s="0"/>
      <c r="RZ3059" s="0"/>
      <c r="SA3059" s="0"/>
      <c r="SB3059" s="0"/>
      <c r="SC3059" s="0"/>
      <c r="SD3059" s="0"/>
      <c r="SE3059" s="0"/>
      <c r="SF3059" s="0"/>
      <c r="SG3059" s="0"/>
      <c r="SH3059" s="0"/>
      <c r="SI3059" s="0"/>
      <c r="SJ3059" s="0"/>
      <c r="SK3059" s="0"/>
      <c r="SL3059" s="0"/>
      <c r="SM3059" s="0"/>
      <c r="SN3059" s="0"/>
      <c r="SO3059" s="0"/>
      <c r="SP3059" s="0"/>
      <c r="SQ3059" s="0"/>
      <c r="SR3059" s="0"/>
      <c r="SS3059" s="0"/>
      <c r="ST3059" s="0"/>
      <c r="SU3059" s="0"/>
      <c r="SV3059" s="0"/>
      <c r="SW3059" s="0"/>
      <c r="SX3059" s="0"/>
      <c r="SY3059" s="0"/>
      <c r="SZ3059" s="0"/>
      <c r="TA3059" s="0"/>
      <c r="TB3059" s="0"/>
      <c r="TC3059" s="0"/>
      <c r="TD3059" s="0"/>
      <c r="TE3059" s="0"/>
      <c r="TF3059" s="0"/>
      <c r="TG3059" s="0"/>
      <c r="TH3059" s="0"/>
      <c r="TI3059" s="0"/>
      <c r="TJ3059" s="0"/>
      <c r="TK3059" s="0"/>
      <c r="TL3059" s="0"/>
      <c r="TM3059" s="0"/>
      <c r="TN3059" s="0"/>
      <c r="TO3059" s="0"/>
      <c r="TP3059" s="0"/>
      <c r="TQ3059" s="0"/>
      <c r="TR3059" s="0"/>
      <c r="TS3059" s="0"/>
      <c r="TT3059" s="0"/>
      <c r="TU3059" s="0"/>
      <c r="TV3059" s="0"/>
      <c r="TW3059" s="0"/>
      <c r="TX3059" s="0"/>
      <c r="TY3059" s="0"/>
      <c r="TZ3059" s="0"/>
      <c r="UA3059" s="0"/>
      <c r="UB3059" s="0"/>
      <c r="UC3059" s="0"/>
      <c r="UD3059" s="0"/>
      <c r="UE3059" s="0"/>
      <c r="UF3059" s="0"/>
      <c r="UG3059" s="0"/>
      <c r="UH3059" s="0"/>
      <c r="UI3059" s="0"/>
      <c r="UJ3059" s="0"/>
      <c r="UK3059" s="0"/>
      <c r="UL3059" s="0"/>
      <c r="UM3059" s="0"/>
      <c r="UN3059" s="0"/>
      <c r="UO3059" s="0"/>
      <c r="UP3059" s="0"/>
      <c r="UQ3059" s="0"/>
      <c r="UR3059" s="0"/>
      <c r="US3059" s="0"/>
      <c r="UT3059" s="0"/>
      <c r="UU3059" s="0"/>
      <c r="UV3059" s="0"/>
      <c r="UW3059" s="0"/>
      <c r="UX3059" s="0"/>
      <c r="UY3059" s="0"/>
      <c r="UZ3059" s="0"/>
      <c r="VA3059" s="0"/>
      <c r="VB3059" s="0"/>
      <c r="VC3059" s="0"/>
      <c r="VD3059" s="0"/>
      <c r="VE3059" s="0"/>
      <c r="VF3059" s="0"/>
      <c r="VG3059" s="0"/>
      <c r="VH3059" s="0"/>
      <c r="VI3059" s="0"/>
      <c r="VJ3059" s="0"/>
      <c r="VK3059" s="0"/>
      <c r="VL3059" s="0"/>
      <c r="VM3059" s="0"/>
      <c r="VN3059" s="0"/>
      <c r="VO3059" s="0"/>
      <c r="VP3059" s="0"/>
      <c r="VQ3059" s="0"/>
      <c r="VR3059" s="0"/>
      <c r="VS3059" s="0"/>
      <c r="VT3059" s="0"/>
      <c r="VU3059" s="0"/>
      <c r="VV3059" s="0"/>
      <c r="VW3059" s="0"/>
      <c r="VX3059" s="0"/>
      <c r="VY3059" s="0"/>
      <c r="VZ3059" s="0"/>
      <c r="WA3059" s="0"/>
      <c r="WB3059" s="0"/>
      <c r="WC3059" s="0"/>
      <c r="WD3059" s="0"/>
      <c r="WE3059" s="0"/>
      <c r="WF3059" s="0"/>
      <c r="WG3059" s="0"/>
      <c r="WH3059" s="0"/>
      <c r="WI3059" s="0"/>
      <c r="WJ3059" s="0"/>
      <c r="WK3059" s="0"/>
      <c r="WL3059" s="0"/>
      <c r="WM3059" s="0"/>
      <c r="WN3059" s="0"/>
      <c r="WO3059" s="0"/>
      <c r="WP3059" s="0"/>
      <c r="WQ3059" s="0"/>
      <c r="WR3059" s="0"/>
      <c r="WS3059" s="0"/>
      <c r="WT3059" s="0"/>
      <c r="WU3059" s="0"/>
      <c r="WV3059" s="0"/>
      <c r="WW3059" s="0"/>
      <c r="WX3059" s="0"/>
      <c r="WY3059" s="0"/>
      <c r="WZ3059" s="0"/>
      <c r="XA3059" s="0"/>
      <c r="XB3059" s="0"/>
      <c r="XC3059" s="0"/>
      <c r="XD3059" s="0"/>
      <c r="XE3059" s="0"/>
      <c r="XF3059" s="0"/>
      <c r="XG3059" s="0"/>
      <c r="XH3059" s="0"/>
      <c r="XI3059" s="0"/>
      <c r="XJ3059" s="0"/>
      <c r="XK3059" s="0"/>
      <c r="XL3059" s="0"/>
      <c r="XM3059" s="0"/>
      <c r="XN3059" s="0"/>
      <c r="XO3059" s="0"/>
      <c r="XP3059" s="0"/>
      <c r="XQ3059" s="0"/>
      <c r="XR3059" s="0"/>
      <c r="XS3059" s="0"/>
      <c r="XT3059" s="0"/>
      <c r="XU3059" s="0"/>
      <c r="XV3059" s="0"/>
      <c r="XW3059" s="0"/>
      <c r="XX3059" s="0"/>
      <c r="XY3059" s="0"/>
      <c r="XZ3059" s="0"/>
      <c r="YA3059" s="0"/>
      <c r="YB3059" s="0"/>
      <c r="YC3059" s="0"/>
      <c r="YD3059" s="0"/>
      <c r="YE3059" s="0"/>
      <c r="YF3059" s="0"/>
      <c r="YG3059" s="0"/>
      <c r="YH3059" s="0"/>
      <c r="YI3059" s="0"/>
      <c r="YJ3059" s="0"/>
      <c r="YK3059" s="0"/>
      <c r="YL3059" s="0"/>
      <c r="YM3059" s="0"/>
      <c r="YN3059" s="0"/>
      <c r="YO3059" s="0"/>
      <c r="YP3059" s="0"/>
      <c r="YQ3059" s="0"/>
      <c r="YR3059" s="0"/>
      <c r="YS3059" s="0"/>
      <c r="YT3059" s="0"/>
      <c r="YU3059" s="0"/>
      <c r="YV3059" s="0"/>
      <c r="YW3059" s="0"/>
      <c r="YX3059" s="0"/>
      <c r="YY3059" s="0"/>
      <c r="YZ3059" s="0"/>
      <c r="ZA3059" s="0"/>
      <c r="ZB3059" s="0"/>
      <c r="ZC3059" s="0"/>
      <c r="ZD3059" s="0"/>
      <c r="ZE3059" s="0"/>
      <c r="ZF3059" s="0"/>
      <c r="ZG3059" s="0"/>
      <c r="ZH3059" s="0"/>
      <c r="ZI3059" s="0"/>
      <c r="ZJ3059" s="0"/>
      <c r="ZK3059" s="0"/>
      <c r="ZL3059" s="0"/>
      <c r="ZM3059" s="0"/>
      <c r="ZN3059" s="0"/>
      <c r="ZO3059" s="0"/>
      <c r="ZP3059" s="0"/>
      <c r="ZQ3059" s="0"/>
      <c r="ZR3059" s="0"/>
      <c r="ZS3059" s="0"/>
      <c r="ZT3059" s="0"/>
      <c r="ZU3059" s="0"/>
      <c r="ZV3059" s="0"/>
      <c r="ZW3059" s="0"/>
      <c r="ZX3059" s="0"/>
      <c r="ZY3059" s="0"/>
      <c r="ZZ3059" s="0"/>
      <c r="AAA3059" s="0"/>
      <c r="AAB3059" s="0"/>
      <c r="AAC3059" s="0"/>
      <c r="AAD3059" s="0"/>
      <c r="AAE3059" s="0"/>
      <c r="AAF3059" s="0"/>
      <c r="AAG3059" s="0"/>
      <c r="AAH3059" s="0"/>
      <c r="AAI3059" s="0"/>
      <c r="AAJ3059" s="0"/>
      <c r="AAK3059" s="0"/>
      <c r="AAL3059" s="0"/>
      <c r="AAM3059" s="0"/>
      <c r="AAN3059" s="0"/>
      <c r="AAO3059" s="0"/>
      <c r="AAP3059" s="0"/>
      <c r="AAQ3059" s="0"/>
      <c r="AAR3059" s="0"/>
      <c r="AAS3059" s="0"/>
      <c r="AAT3059" s="0"/>
      <c r="AAU3059" s="0"/>
      <c r="AAV3059" s="0"/>
      <c r="AAW3059" s="0"/>
      <c r="AAX3059" s="0"/>
      <c r="AAY3059" s="0"/>
      <c r="AAZ3059" s="0"/>
      <c r="ABA3059" s="0"/>
      <c r="ABB3059" s="0"/>
      <c r="ABC3059" s="0"/>
      <c r="ABD3059" s="0"/>
      <c r="ABE3059" s="0"/>
      <c r="ABF3059" s="0"/>
      <c r="ABG3059" s="0"/>
      <c r="ABH3059" s="0"/>
      <c r="ABI3059" s="0"/>
      <c r="ABJ3059" s="0"/>
      <c r="ABK3059" s="0"/>
      <c r="ABL3059" s="0"/>
      <c r="ABM3059" s="0"/>
      <c r="ABN3059" s="0"/>
      <c r="ABO3059" s="0"/>
      <c r="ABP3059" s="0"/>
      <c r="ABQ3059" s="0"/>
      <c r="ABR3059" s="0"/>
      <c r="ABS3059" s="0"/>
      <c r="ABT3059" s="0"/>
      <c r="ABU3059" s="0"/>
      <c r="ABV3059" s="0"/>
      <c r="ABW3059" s="0"/>
      <c r="ABX3059" s="0"/>
      <c r="ABY3059" s="0"/>
      <c r="ABZ3059" s="0"/>
      <c r="ACA3059" s="0"/>
      <c r="ACB3059" s="0"/>
      <c r="ACC3059" s="0"/>
      <c r="ACD3059" s="0"/>
      <c r="ACE3059" s="0"/>
      <c r="ACF3059" s="0"/>
      <c r="ACG3059" s="0"/>
      <c r="ACH3059" s="0"/>
      <c r="ACI3059" s="0"/>
      <c r="ACJ3059" s="0"/>
      <c r="ACK3059" s="0"/>
      <c r="ACL3059" s="0"/>
      <c r="ACM3059" s="0"/>
      <c r="ACN3059" s="0"/>
      <c r="ACO3059" s="0"/>
      <c r="ACP3059" s="0"/>
      <c r="ACQ3059" s="0"/>
      <c r="ACR3059" s="0"/>
      <c r="ACS3059" s="0"/>
      <c r="ACT3059" s="0"/>
      <c r="ACU3059" s="0"/>
      <c r="ACV3059" s="0"/>
      <c r="ACW3059" s="0"/>
      <c r="ACX3059" s="0"/>
      <c r="ACY3059" s="0"/>
      <c r="ACZ3059" s="0"/>
      <c r="ADA3059" s="0"/>
      <c r="ADB3059" s="0"/>
      <c r="ADC3059" s="0"/>
      <c r="ADD3059" s="0"/>
      <c r="ADE3059" s="0"/>
      <c r="ADF3059" s="0"/>
      <c r="ADG3059" s="0"/>
      <c r="ADH3059" s="0"/>
      <c r="ADI3059" s="0"/>
      <c r="ADJ3059" s="0"/>
      <c r="ADK3059" s="0"/>
      <c r="ADL3059" s="0"/>
      <c r="ADM3059" s="0"/>
      <c r="ADN3059" s="0"/>
      <c r="ADO3059" s="0"/>
      <c r="ADP3059" s="0"/>
      <c r="ADQ3059" s="0"/>
      <c r="ADR3059" s="0"/>
      <c r="ADS3059" s="0"/>
      <c r="ADT3059" s="0"/>
      <c r="ADU3059" s="0"/>
      <c r="ADV3059" s="0"/>
      <c r="ADW3059" s="0"/>
      <c r="ADX3059" s="0"/>
      <c r="ADY3059" s="0"/>
      <c r="ADZ3059" s="0"/>
      <c r="AEA3059" s="0"/>
      <c r="AEB3059" s="0"/>
      <c r="AEC3059" s="0"/>
      <c r="AED3059" s="0"/>
      <c r="AEE3059" s="0"/>
      <c r="AEF3059" s="0"/>
      <c r="AEG3059" s="0"/>
      <c r="AEH3059" s="0"/>
      <c r="AEI3059" s="0"/>
      <c r="AEJ3059" s="0"/>
      <c r="AEK3059" s="0"/>
      <c r="AEL3059" s="0"/>
      <c r="AEM3059" s="0"/>
      <c r="AEN3059" s="0"/>
      <c r="AEO3059" s="0"/>
      <c r="AEP3059" s="0"/>
      <c r="AEQ3059" s="0"/>
      <c r="AER3059" s="0"/>
      <c r="AES3059" s="0"/>
      <c r="AET3059" s="0"/>
      <c r="AEU3059" s="0"/>
      <c r="AEV3059" s="0"/>
      <c r="AEW3059" s="0"/>
      <c r="AEX3059" s="0"/>
      <c r="AEY3059" s="0"/>
      <c r="AEZ3059" s="0"/>
      <c r="AFA3059" s="0"/>
      <c r="AFB3059" s="0"/>
      <c r="AFC3059" s="0"/>
      <c r="AFD3059" s="0"/>
      <c r="AFE3059" s="0"/>
      <c r="AFF3059" s="0"/>
      <c r="AFG3059" s="0"/>
      <c r="AFH3059" s="0"/>
      <c r="AFI3059" s="0"/>
      <c r="AFJ3059" s="0"/>
      <c r="AFK3059" s="0"/>
      <c r="AFL3059" s="0"/>
      <c r="AFM3059" s="0"/>
      <c r="AFN3059" s="0"/>
      <c r="AFO3059" s="0"/>
      <c r="AFP3059" s="0"/>
      <c r="AFQ3059" s="0"/>
      <c r="AFR3059" s="0"/>
      <c r="AFS3059" s="0"/>
      <c r="AFT3059" s="0"/>
      <c r="AFU3059" s="0"/>
      <c r="AFV3059" s="0"/>
      <c r="AFW3059" s="0"/>
      <c r="AFX3059" s="0"/>
      <c r="AFY3059" s="0"/>
      <c r="AFZ3059" s="0"/>
      <c r="AGA3059" s="0"/>
      <c r="AGB3059" s="0"/>
      <c r="AGC3059" s="0"/>
      <c r="AGD3059" s="0"/>
      <c r="AGE3059" s="0"/>
      <c r="AGF3059" s="0"/>
      <c r="AGG3059" s="0"/>
      <c r="AGH3059" s="0"/>
      <c r="AGI3059" s="0"/>
      <c r="AGJ3059" s="0"/>
      <c r="AGK3059" s="0"/>
      <c r="AGL3059" s="0"/>
      <c r="AGM3059" s="0"/>
      <c r="AGN3059" s="0"/>
      <c r="AGO3059" s="0"/>
      <c r="AGP3059" s="0"/>
      <c r="AGQ3059" s="0"/>
      <c r="AGR3059" s="0"/>
      <c r="AGS3059" s="0"/>
      <c r="AGT3059" s="0"/>
      <c r="AGU3059" s="0"/>
      <c r="AGV3059" s="0"/>
      <c r="AGW3059" s="0"/>
      <c r="AGX3059" s="0"/>
      <c r="AGY3059" s="0"/>
      <c r="AGZ3059" s="0"/>
      <c r="AHA3059" s="0"/>
      <c r="AHB3059" s="0"/>
      <c r="AHC3059" s="0"/>
      <c r="AHD3059" s="0"/>
      <c r="AHE3059" s="0"/>
      <c r="AHF3059" s="0"/>
      <c r="AHG3059" s="0"/>
      <c r="AHH3059" s="0"/>
      <c r="AHI3059" s="0"/>
      <c r="AHJ3059" s="0"/>
      <c r="AHK3059" s="0"/>
      <c r="AHL3059" s="0"/>
      <c r="AHM3059" s="0"/>
      <c r="AHN3059" s="0"/>
      <c r="AHO3059" s="0"/>
      <c r="AHP3059" s="0"/>
      <c r="AHQ3059" s="0"/>
      <c r="AHR3059" s="0"/>
      <c r="AHS3059" s="0"/>
      <c r="AHT3059" s="0"/>
      <c r="AHU3059" s="0"/>
      <c r="AHV3059" s="0"/>
      <c r="AHW3059" s="0"/>
      <c r="AHX3059" s="0"/>
      <c r="AHY3059" s="0"/>
      <c r="AHZ3059" s="0"/>
      <c r="AIA3059" s="0"/>
      <c r="AIB3059" s="0"/>
      <c r="AIC3059" s="0"/>
      <c r="AID3059" s="0"/>
      <c r="AIE3059" s="0"/>
      <c r="AIF3059" s="0"/>
      <c r="AIG3059" s="0"/>
      <c r="AIH3059" s="0"/>
      <c r="AII3059" s="0"/>
      <c r="AIJ3059" s="0"/>
      <c r="AIK3059" s="0"/>
      <c r="AIL3059" s="0"/>
      <c r="AIM3059" s="0"/>
      <c r="AIN3059" s="0"/>
      <c r="AIO3059" s="0"/>
      <c r="AIP3059" s="0"/>
      <c r="AIQ3059" s="0"/>
      <c r="AIR3059" s="0"/>
      <c r="AIS3059" s="0"/>
      <c r="AIT3059" s="0"/>
      <c r="AIU3059" s="0"/>
      <c r="AIV3059" s="0"/>
      <c r="AIW3059" s="0"/>
      <c r="AIX3059" s="0"/>
      <c r="AIY3059" s="0"/>
      <c r="AIZ3059" s="0"/>
      <c r="AJA3059" s="0"/>
      <c r="AJB3059" s="0"/>
      <c r="AJC3059" s="0"/>
      <c r="AJD3059" s="0"/>
      <c r="AJE3059" s="0"/>
      <c r="AJF3059" s="0"/>
      <c r="AJG3059" s="0"/>
      <c r="AJH3059" s="0"/>
      <c r="AJI3059" s="0"/>
      <c r="AJJ3059" s="0"/>
      <c r="AJK3059" s="0"/>
      <c r="AJL3059" s="0"/>
      <c r="AJM3059" s="0"/>
      <c r="AJN3059" s="0"/>
      <c r="AJO3059" s="0"/>
      <c r="AJP3059" s="0"/>
      <c r="AJQ3059" s="0"/>
      <c r="AJR3059" s="0"/>
      <c r="AJS3059" s="0"/>
      <c r="AJT3059" s="0"/>
      <c r="AJU3059" s="0"/>
      <c r="AJV3059" s="0"/>
      <c r="AJW3059" s="0"/>
      <c r="AJX3059" s="0"/>
      <c r="AJY3059" s="0"/>
      <c r="AJZ3059" s="0"/>
      <c r="AKA3059" s="0"/>
      <c r="AKB3059" s="0"/>
      <c r="AKC3059" s="0"/>
      <c r="AKD3059" s="0"/>
      <c r="AKE3059" s="0"/>
      <c r="AKF3059" s="0"/>
      <c r="AKG3059" s="0"/>
      <c r="AKH3059" s="0"/>
      <c r="AKI3059" s="0"/>
      <c r="AKJ3059" s="0"/>
      <c r="AKK3059" s="0"/>
      <c r="AKL3059" s="0"/>
      <c r="AKM3059" s="0"/>
      <c r="AKN3059" s="0"/>
      <c r="AKO3059" s="0"/>
      <c r="AKP3059" s="0"/>
      <c r="AKQ3059" s="0"/>
      <c r="AKR3059" s="0"/>
      <c r="AKS3059" s="0"/>
      <c r="AKT3059" s="0"/>
      <c r="AKU3059" s="0"/>
      <c r="AKV3059" s="0"/>
      <c r="AKW3059" s="0"/>
      <c r="AKX3059" s="0"/>
      <c r="AKY3059" s="0"/>
      <c r="AKZ3059" s="0"/>
      <c r="ALA3059" s="0"/>
      <c r="ALB3059" s="0"/>
      <c r="ALC3059" s="0"/>
      <c r="ALD3059" s="0"/>
      <c r="ALE3059" s="0"/>
      <c r="ALF3059" s="0"/>
      <c r="ALG3059" s="0"/>
      <c r="ALH3059" s="0"/>
      <c r="ALI3059" s="0"/>
      <c r="ALJ3059" s="0"/>
      <c r="ALK3059" s="0"/>
      <c r="ALL3059" s="0"/>
      <c r="ALM3059" s="0"/>
      <c r="ALN3059" s="0"/>
      <c r="ALO3059" s="0"/>
      <c r="ALP3059" s="0"/>
      <c r="ALQ3059" s="0"/>
      <c r="ALR3059" s="0"/>
      <c r="ALS3059" s="0"/>
      <c r="ALT3059" s="0"/>
      <c r="ALU3059" s="0"/>
      <c r="ALV3059" s="0"/>
      <c r="ALW3059" s="0"/>
      <c r="ALX3059" s="0"/>
      <c r="ALY3059" s="0"/>
      <c r="ALZ3059" s="0"/>
      <c r="AMA3059" s="0"/>
      <c r="AMB3059" s="0"/>
      <c r="AMC3059" s="0"/>
      <c r="AMD3059" s="0"/>
      <c r="AME3059" s="0"/>
      <c r="AMF3059" s="0"/>
      <c r="AMG3059" s="0"/>
      <c r="AMH3059" s="0"/>
      <c r="AMI3059" s="0"/>
    </row>
    <row r="3060" customFormat="false" ht="12.75" hidden="false" customHeight="false" outlineLevel="0" collapsed="false">
      <c r="A3060" s="1" t="s">
        <v>368</v>
      </c>
      <c r="C3060" s="19" t="s">
        <v>374</v>
      </c>
      <c r="D3060" s="19" t="s">
        <v>51</v>
      </c>
      <c r="E3060" s="20" t="n">
        <v>2.3</v>
      </c>
      <c r="F3060" s="21" t="n">
        <v>0.05</v>
      </c>
      <c r="G3060" s="24" t="s">
        <v>40</v>
      </c>
      <c r="H3060" s="3"/>
      <c r="BM3060" s="0"/>
      <c r="BN3060" s="0"/>
      <c r="BO3060" s="0"/>
      <c r="BP3060" s="0"/>
      <c r="BQ3060" s="0"/>
      <c r="BR3060" s="0"/>
      <c r="BS3060" s="0"/>
      <c r="BT3060" s="0"/>
      <c r="BU3060" s="0"/>
      <c r="BV3060" s="0"/>
      <c r="BW3060" s="0"/>
      <c r="BX3060" s="0"/>
      <c r="BY3060" s="0"/>
      <c r="BZ3060" s="0"/>
      <c r="CA3060" s="0"/>
      <c r="CB3060" s="0"/>
      <c r="CC3060" s="0"/>
      <c r="CD3060" s="0"/>
      <c r="CE3060" s="0"/>
      <c r="CF3060" s="0"/>
      <c r="CG3060" s="0"/>
      <c r="CH3060" s="0"/>
      <c r="CI3060" s="0"/>
      <c r="CJ3060" s="0"/>
      <c r="CK3060" s="0"/>
      <c r="CL3060" s="0"/>
      <c r="CM3060" s="0"/>
      <c r="CN3060" s="0"/>
      <c r="CO3060" s="0"/>
      <c r="CP3060" s="0"/>
      <c r="CQ3060" s="0"/>
      <c r="CR3060" s="0"/>
      <c r="CS3060" s="0"/>
      <c r="CT3060" s="0"/>
      <c r="CU3060" s="0"/>
      <c r="CV3060" s="0"/>
      <c r="CW3060" s="0"/>
      <c r="CX3060" s="0"/>
      <c r="CY3060" s="0"/>
      <c r="CZ3060" s="0"/>
      <c r="DA3060" s="0"/>
      <c r="DB3060" s="0"/>
      <c r="DC3060" s="0"/>
      <c r="DD3060" s="0"/>
      <c r="DE3060" s="0"/>
      <c r="DF3060" s="0"/>
      <c r="DG3060" s="0"/>
      <c r="DH3060" s="0"/>
      <c r="DI3060" s="0"/>
      <c r="DJ3060" s="0"/>
      <c r="DK3060" s="0"/>
      <c r="DL3060" s="0"/>
      <c r="DM3060" s="0"/>
      <c r="DN3060" s="0"/>
      <c r="DO3060" s="0"/>
      <c r="DP3060" s="0"/>
      <c r="DQ3060" s="0"/>
      <c r="DR3060" s="0"/>
      <c r="DS3060" s="0"/>
      <c r="DT3060" s="0"/>
      <c r="DU3060" s="0"/>
      <c r="DV3060" s="0"/>
      <c r="DW3060" s="0"/>
      <c r="DX3060" s="0"/>
      <c r="DY3060" s="0"/>
      <c r="DZ3060" s="0"/>
      <c r="EA3060" s="0"/>
      <c r="EB3060" s="0"/>
      <c r="EC3060" s="0"/>
      <c r="ED3060" s="0"/>
      <c r="EE3060" s="0"/>
      <c r="EF3060" s="0"/>
      <c r="EG3060" s="0"/>
      <c r="EH3060" s="0"/>
      <c r="EI3060" s="0"/>
      <c r="EJ3060" s="0"/>
      <c r="EK3060" s="0"/>
      <c r="EL3060" s="0"/>
      <c r="EM3060" s="0"/>
      <c r="EN3060" s="0"/>
      <c r="EO3060" s="0"/>
      <c r="EP3060" s="0"/>
      <c r="EQ3060" s="0"/>
      <c r="ER3060" s="0"/>
      <c r="ES3060" s="0"/>
      <c r="ET3060" s="0"/>
      <c r="EU3060" s="0"/>
      <c r="EV3060" s="0"/>
      <c r="EW3060" s="0"/>
      <c r="EX3060" s="0"/>
      <c r="EY3060" s="0"/>
      <c r="EZ3060" s="0"/>
      <c r="FA3060" s="0"/>
      <c r="FB3060" s="0"/>
      <c r="FC3060" s="0"/>
      <c r="FD3060" s="0"/>
      <c r="FE3060" s="0"/>
      <c r="FF3060" s="0"/>
      <c r="FG3060" s="0"/>
      <c r="FH3060" s="0"/>
      <c r="FI3060" s="0"/>
      <c r="FJ3060" s="0"/>
      <c r="FK3060" s="0"/>
      <c r="FL3060" s="0"/>
      <c r="FM3060" s="0"/>
      <c r="FN3060" s="0"/>
      <c r="FO3060" s="0"/>
      <c r="FP3060" s="0"/>
      <c r="FQ3060" s="0"/>
      <c r="FR3060" s="0"/>
      <c r="FS3060" s="0"/>
      <c r="FT3060" s="0"/>
      <c r="FU3060" s="0"/>
      <c r="FV3060" s="0"/>
      <c r="FW3060" s="0"/>
      <c r="FX3060" s="0"/>
      <c r="FY3060" s="0"/>
      <c r="FZ3060" s="0"/>
      <c r="GA3060" s="0"/>
      <c r="GB3060" s="0"/>
      <c r="GC3060" s="0"/>
      <c r="GD3060" s="0"/>
      <c r="GE3060" s="0"/>
      <c r="GF3060" s="0"/>
      <c r="GG3060" s="0"/>
      <c r="GH3060" s="0"/>
      <c r="GI3060" s="0"/>
      <c r="GJ3060" s="0"/>
      <c r="GK3060" s="0"/>
      <c r="GL3060" s="0"/>
      <c r="GM3060" s="0"/>
      <c r="GN3060" s="0"/>
      <c r="GO3060" s="0"/>
      <c r="GP3060" s="0"/>
      <c r="GQ3060" s="0"/>
      <c r="GR3060" s="0"/>
      <c r="GS3060" s="0"/>
      <c r="GT3060" s="0"/>
      <c r="GU3060" s="0"/>
      <c r="GV3060" s="0"/>
      <c r="GW3060" s="0"/>
      <c r="GX3060" s="0"/>
      <c r="GY3060" s="0"/>
      <c r="GZ3060" s="0"/>
      <c r="HA3060" s="0"/>
      <c r="HB3060" s="0"/>
      <c r="HC3060" s="0"/>
      <c r="HD3060" s="0"/>
      <c r="HE3060" s="0"/>
      <c r="HF3060" s="0"/>
      <c r="HG3060" s="0"/>
      <c r="HH3060" s="0"/>
      <c r="HI3060" s="0"/>
      <c r="HJ3060" s="0"/>
      <c r="HK3060" s="0"/>
      <c r="HL3060" s="0"/>
      <c r="HM3060" s="0"/>
      <c r="HN3060" s="0"/>
      <c r="HO3060" s="0"/>
      <c r="HP3060" s="0"/>
      <c r="HQ3060" s="0"/>
      <c r="HR3060" s="0"/>
      <c r="HS3060" s="0"/>
      <c r="HT3060" s="0"/>
      <c r="HU3060" s="0"/>
      <c r="HV3060" s="0"/>
      <c r="HW3060" s="0"/>
      <c r="HX3060" s="0"/>
      <c r="HY3060" s="0"/>
      <c r="HZ3060" s="0"/>
      <c r="IA3060" s="0"/>
      <c r="IB3060" s="0"/>
      <c r="IC3060" s="0"/>
      <c r="ID3060" s="0"/>
      <c r="IE3060" s="0"/>
      <c r="IF3060" s="0"/>
      <c r="IG3060" s="0"/>
      <c r="IH3060" s="0"/>
      <c r="II3060" s="0"/>
      <c r="IJ3060" s="0"/>
      <c r="IK3060" s="0"/>
      <c r="IL3060" s="0"/>
      <c r="IM3060" s="0"/>
      <c r="IN3060" s="0"/>
      <c r="IO3060" s="0"/>
      <c r="IP3060" s="0"/>
      <c r="IQ3060" s="0"/>
      <c r="IR3060" s="0"/>
      <c r="IS3060" s="0"/>
      <c r="IT3060" s="0"/>
      <c r="IU3060" s="0"/>
      <c r="IV3060" s="0"/>
      <c r="IW3060" s="0"/>
      <c r="IX3060" s="0"/>
      <c r="IY3060" s="0"/>
      <c r="IZ3060" s="0"/>
      <c r="JA3060" s="0"/>
      <c r="JB3060" s="0"/>
      <c r="JC3060" s="0"/>
      <c r="JD3060" s="0"/>
      <c r="JE3060" s="0"/>
      <c r="JF3060" s="0"/>
      <c r="JG3060" s="0"/>
      <c r="JH3060" s="0"/>
      <c r="JI3060" s="0"/>
      <c r="JJ3060" s="0"/>
      <c r="JK3060" s="0"/>
      <c r="JL3060" s="0"/>
      <c r="JM3060" s="0"/>
      <c r="JN3060" s="0"/>
      <c r="JO3060" s="0"/>
      <c r="JP3060" s="0"/>
      <c r="JQ3060" s="0"/>
      <c r="JR3060" s="0"/>
      <c r="JS3060" s="0"/>
      <c r="JT3060" s="0"/>
      <c r="JU3060" s="0"/>
      <c r="JV3060" s="0"/>
      <c r="JW3060" s="0"/>
      <c r="JX3060" s="0"/>
      <c r="JY3060" s="0"/>
      <c r="JZ3060" s="0"/>
      <c r="KA3060" s="0"/>
      <c r="KB3060" s="0"/>
      <c r="KC3060" s="0"/>
      <c r="KD3060" s="0"/>
      <c r="KE3060" s="0"/>
      <c r="KF3060" s="0"/>
      <c r="KG3060" s="0"/>
      <c r="KH3060" s="0"/>
      <c r="KI3060" s="0"/>
      <c r="KJ3060" s="0"/>
      <c r="KK3060" s="0"/>
      <c r="KL3060" s="0"/>
      <c r="KM3060" s="0"/>
      <c r="KN3060" s="0"/>
      <c r="KO3060" s="0"/>
      <c r="KP3060" s="0"/>
      <c r="KQ3060" s="0"/>
      <c r="KR3060" s="0"/>
      <c r="KS3060" s="0"/>
      <c r="KT3060" s="0"/>
      <c r="KU3060" s="0"/>
      <c r="KV3060" s="0"/>
      <c r="KW3060" s="0"/>
      <c r="KX3060" s="0"/>
      <c r="KY3060" s="0"/>
      <c r="KZ3060" s="0"/>
      <c r="LA3060" s="0"/>
      <c r="LB3060" s="0"/>
      <c r="LC3060" s="0"/>
      <c r="LD3060" s="0"/>
      <c r="LE3060" s="0"/>
      <c r="LF3060" s="0"/>
      <c r="LG3060" s="0"/>
      <c r="LH3060" s="0"/>
      <c r="LI3060" s="0"/>
      <c r="LJ3060" s="0"/>
      <c r="LK3060" s="0"/>
      <c r="LL3060" s="0"/>
      <c r="LM3060" s="0"/>
      <c r="LN3060" s="0"/>
      <c r="LO3060" s="0"/>
      <c r="LP3060" s="0"/>
      <c r="LQ3060" s="0"/>
      <c r="LR3060" s="0"/>
      <c r="LS3060" s="0"/>
      <c r="LT3060" s="0"/>
      <c r="LU3060" s="0"/>
      <c r="LV3060" s="0"/>
      <c r="LW3060" s="0"/>
      <c r="LX3060" s="0"/>
      <c r="LY3060" s="0"/>
      <c r="LZ3060" s="0"/>
      <c r="MA3060" s="0"/>
      <c r="MB3060" s="0"/>
      <c r="MC3060" s="0"/>
      <c r="MD3060" s="0"/>
      <c r="ME3060" s="0"/>
      <c r="MF3060" s="0"/>
      <c r="MG3060" s="0"/>
      <c r="MH3060" s="0"/>
      <c r="MI3060" s="0"/>
      <c r="MJ3060" s="0"/>
      <c r="MK3060" s="0"/>
      <c r="ML3060" s="0"/>
      <c r="MM3060" s="0"/>
      <c r="MN3060" s="0"/>
      <c r="MO3060" s="0"/>
      <c r="MP3060" s="0"/>
      <c r="MQ3060" s="0"/>
      <c r="MR3060" s="0"/>
      <c r="MS3060" s="0"/>
      <c r="MT3060" s="0"/>
      <c r="MU3060" s="0"/>
      <c r="MV3060" s="0"/>
      <c r="MW3060" s="0"/>
      <c r="MX3060" s="0"/>
      <c r="MY3060" s="0"/>
      <c r="MZ3060" s="0"/>
      <c r="NA3060" s="0"/>
      <c r="NB3060" s="0"/>
      <c r="NC3060" s="0"/>
      <c r="ND3060" s="0"/>
      <c r="NE3060" s="0"/>
      <c r="NF3060" s="0"/>
      <c r="NG3060" s="0"/>
      <c r="NH3060" s="0"/>
      <c r="NI3060" s="0"/>
      <c r="NJ3060" s="0"/>
      <c r="NK3060" s="0"/>
      <c r="NL3060" s="0"/>
      <c r="NM3060" s="0"/>
      <c r="NN3060" s="0"/>
      <c r="NO3060" s="0"/>
      <c r="NP3060" s="0"/>
      <c r="NQ3060" s="0"/>
      <c r="NR3060" s="0"/>
      <c r="NS3060" s="0"/>
      <c r="NT3060" s="0"/>
      <c r="NU3060" s="0"/>
      <c r="NV3060" s="0"/>
      <c r="NW3060" s="0"/>
      <c r="NX3060" s="0"/>
      <c r="NY3060" s="0"/>
      <c r="NZ3060" s="0"/>
      <c r="OA3060" s="0"/>
      <c r="OB3060" s="0"/>
      <c r="OC3060" s="0"/>
      <c r="OD3060" s="0"/>
      <c r="OE3060" s="0"/>
      <c r="OF3060" s="0"/>
      <c r="OG3060" s="0"/>
      <c r="OH3060" s="0"/>
      <c r="OI3060" s="0"/>
      <c r="OJ3060" s="0"/>
      <c r="OK3060" s="0"/>
      <c r="OL3060" s="0"/>
      <c r="OM3060" s="0"/>
      <c r="ON3060" s="0"/>
      <c r="OO3060" s="0"/>
      <c r="OP3060" s="0"/>
      <c r="OQ3060" s="0"/>
      <c r="OR3060" s="0"/>
      <c r="OS3060" s="0"/>
      <c r="OT3060" s="0"/>
      <c r="OU3060" s="0"/>
      <c r="OV3060" s="0"/>
      <c r="OW3060" s="0"/>
      <c r="OX3060" s="0"/>
      <c r="OY3060" s="0"/>
      <c r="OZ3060" s="0"/>
      <c r="PA3060" s="0"/>
      <c r="PB3060" s="0"/>
      <c r="PC3060" s="0"/>
      <c r="PD3060" s="0"/>
      <c r="PE3060" s="0"/>
      <c r="PF3060" s="0"/>
      <c r="PG3060" s="0"/>
      <c r="PH3060" s="0"/>
      <c r="PI3060" s="0"/>
      <c r="PJ3060" s="0"/>
      <c r="PK3060" s="0"/>
      <c r="PL3060" s="0"/>
      <c r="PM3060" s="0"/>
      <c r="PN3060" s="0"/>
      <c r="PO3060" s="0"/>
      <c r="PP3060" s="0"/>
      <c r="PQ3060" s="0"/>
      <c r="PR3060" s="0"/>
      <c r="PS3060" s="0"/>
      <c r="PT3060" s="0"/>
      <c r="PU3060" s="0"/>
      <c r="PV3060" s="0"/>
      <c r="PW3060" s="0"/>
      <c r="PX3060" s="0"/>
      <c r="PY3060" s="0"/>
      <c r="PZ3060" s="0"/>
      <c r="QA3060" s="0"/>
      <c r="QB3060" s="0"/>
      <c r="QC3060" s="0"/>
      <c r="QD3060" s="0"/>
      <c r="QE3060" s="0"/>
      <c r="QF3060" s="0"/>
      <c r="QG3060" s="0"/>
      <c r="QH3060" s="0"/>
      <c r="QI3060" s="0"/>
      <c r="QJ3060" s="0"/>
      <c r="QK3060" s="0"/>
      <c r="QL3060" s="0"/>
      <c r="QM3060" s="0"/>
      <c r="QN3060" s="0"/>
      <c r="QO3060" s="0"/>
      <c r="QP3060" s="0"/>
      <c r="QQ3060" s="0"/>
      <c r="QR3060" s="0"/>
      <c r="QS3060" s="0"/>
      <c r="QT3060" s="0"/>
      <c r="QU3060" s="0"/>
      <c r="QV3060" s="0"/>
      <c r="QW3060" s="0"/>
      <c r="QX3060" s="0"/>
      <c r="QY3060" s="0"/>
      <c r="QZ3060" s="0"/>
      <c r="RA3060" s="0"/>
      <c r="RB3060" s="0"/>
      <c r="RC3060" s="0"/>
      <c r="RD3060" s="0"/>
      <c r="RE3060" s="0"/>
      <c r="RF3060" s="0"/>
      <c r="RG3060" s="0"/>
      <c r="RH3060" s="0"/>
      <c r="RI3060" s="0"/>
      <c r="RJ3060" s="0"/>
      <c r="RK3060" s="0"/>
      <c r="RL3060" s="0"/>
      <c r="RM3060" s="0"/>
      <c r="RN3060" s="0"/>
      <c r="RO3060" s="0"/>
      <c r="RP3060" s="0"/>
      <c r="RQ3060" s="0"/>
      <c r="RR3060" s="0"/>
      <c r="RS3060" s="0"/>
      <c r="RT3060" s="0"/>
      <c r="RU3060" s="0"/>
      <c r="RV3060" s="0"/>
      <c r="RW3060" s="0"/>
      <c r="RX3060" s="0"/>
      <c r="RY3060" s="0"/>
      <c r="RZ3060" s="0"/>
      <c r="SA3060" s="0"/>
      <c r="SB3060" s="0"/>
      <c r="SC3060" s="0"/>
      <c r="SD3060" s="0"/>
      <c r="SE3060" s="0"/>
      <c r="SF3060" s="0"/>
      <c r="SG3060" s="0"/>
      <c r="SH3060" s="0"/>
      <c r="SI3060" s="0"/>
      <c r="SJ3060" s="0"/>
      <c r="SK3060" s="0"/>
      <c r="SL3060" s="0"/>
      <c r="SM3060" s="0"/>
      <c r="SN3060" s="0"/>
      <c r="SO3060" s="0"/>
      <c r="SP3060" s="0"/>
      <c r="SQ3060" s="0"/>
      <c r="SR3060" s="0"/>
      <c r="SS3060" s="0"/>
      <c r="ST3060" s="0"/>
      <c r="SU3060" s="0"/>
      <c r="SV3060" s="0"/>
      <c r="SW3060" s="0"/>
      <c r="SX3060" s="0"/>
      <c r="SY3060" s="0"/>
      <c r="SZ3060" s="0"/>
      <c r="TA3060" s="0"/>
      <c r="TB3060" s="0"/>
      <c r="TC3060" s="0"/>
      <c r="TD3060" s="0"/>
      <c r="TE3060" s="0"/>
      <c r="TF3060" s="0"/>
      <c r="TG3060" s="0"/>
      <c r="TH3060" s="0"/>
      <c r="TI3060" s="0"/>
      <c r="TJ3060" s="0"/>
      <c r="TK3060" s="0"/>
      <c r="TL3060" s="0"/>
      <c r="TM3060" s="0"/>
      <c r="TN3060" s="0"/>
      <c r="TO3060" s="0"/>
      <c r="TP3060" s="0"/>
      <c r="TQ3060" s="0"/>
      <c r="TR3060" s="0"/>
      <c r="TS3060" s="0"/>
      <c r="TT3060" s="0"/>
      <c r="TU3060" s="0"/>
      <c r="TV3060" s="0"/>
      <c r="TW3060" s="0"/>
      <c r="TX3060" s="0"/>
      <c r="TY3060" s="0"/>
      <c r="TZ3060" s="0"/>
      <c r="UA3060" s="0"/>
      <c r="UB3060" s="0"/>
      <c r="UC3060" s="0"/>
      <c r="UD3060" s="0"/>
      <c r="UE3060" s="0"/>
      <c r="UF3060" s="0"/>
      <c r="UG3060" s="0"/>
      <c r="UH3060" s="0"/>
      <c r="UI3060" s="0"/>
      <c r="UJ3060" s="0"/>
      <c r="UK3060" s="0"/>
      <c r="UL3060" s="0"/>
      <c r="UM3060" s="0"/>
      <c r="UN3060" s="0"/>
      <c r="UO3060" s="0"/>
      <c r="UP3060" s="0"/>
      <c r="UQ3060" s="0"/>
      <c r="UR3060" s="0"/>
      <c r="US3060" s="0"/>
      <c r="UT3060" s="0"/>
      <c r="UU3060" s="0"/>
      <c r="UV3060" s="0"/>
      <c r="UW3060" s="0"/>
      <c r="UX3060" s="0"/>
      <c r="UY3060" s="0"/>
      <c r="UZ3060" s="0"/>
      <c r="VA3060" s="0"/>
      <c r="VB3060" s="0"/>
      <c r="VC3060" s="0"/>
      <c r="VD3060" s="0"/>
      <c r="VE3060" s="0"/>
      <c r="VF3060" s="0"/>
      <c r="VG3060" s="0"/>
      <c r="VH3060" s="0"/>
      <c r="VI3060" s="0"/>
      <c r="VJ3060" s="0"/>
      <c r="VK3060" s="0"/>
      <c r="VL3060" s="0"/>
      <c r="VM3060" s="0"/>
      <c r="VN3060" s="0"/>
      <c r="VO3060" s="0"/>
      <c r="VP3060" s="0"/>
      <c r="VQ3060" s="0"/>
      <c r="VR3060" s="0"/>
      <c r="VS3060" s="0"/>
      <c r="VT3060" s="0"/>
      <c r="VU3060" s="0"/>
      <c r="VV3060" s="0"/>
      <c r="VW3060" s="0"/>
      <c r="VX3060" s="0"/>
      <c r="VY3060" s="0"/>
      <c r="VZ3060" s="0"/>
      <c r="WA3060" s="0"/>
      <c r="WB3060" s="0"/>
      <c r="WC3060" s="0"/>
      <c r="WD3060" s="0"/>
      <c r="WE3060" s="0"/>
      <c r="WF3060" s="0"/>
      <c r="WG3060" s="0"/>
      <c r="WH3060" s="0"/>
      <c r="WI3060" s="0"/>
      <c r="WJ3060" s="0"/>
      <c r="WK3060" s="0"/>
      <c r="WL3060" s="0"/>
      <c r="WM3060" s="0"/>
      <c r="WN3060" s="0"/>
      <c r="WO3060" s="0"/>
      <c r="WP3060" s="0"/>
      <c r="WQ3060" s="0"/>
      <c r="WR3060" s="0"/>
      <c r="WS3060" s="0"/>
      <c r="WT3060" s="0"/>
      <c r="WU3060" s="0"/>
      <c r="WV3060" s="0"/>
      <c r="WW3060" s="0"/>
      <c r="WX3060" s="0"/>
      <c r="WY3060" s="0"/>
      <c r="WZ3060" s="0"/>
      <c r="XA3060" s="0"/>
      <c r="XB3060" s="0"/>
      <c r="XC3060" s="0"/>
      <c r="XD3060" s="0"/>
      <c r="XE3060" s="0"/>
      <c r="XF3060" s="0"/>
      <c r="XG3060" s="0"/>
      <c r="XH3060" s="0"/>
      <c r="XI3060" s="0"/>
      <c r="XJ3060" s="0"/>
      <c r="XK3060" s="0"/>
      <c r="XL3060" s="0"/>
      <c r="XM3060" s="0"/>
      <c r="XN3060" s="0"/>
      <c r="XO3060" s="0"/>
      <c r="XP3060" s="0"/>
      <c r="XQ3060" s="0"/>
      <c r="XR3060" s="0"/>
      <c r="XS3060" s="0"/>
      <c r="XT3060" s="0"/>
      <c r="XU3060" s="0"/>
      <c r="XV3060" s="0"/>
      <c r="XW3060" s="0"/>
      <c r="XX3060" s="0"/>
      <c r="XY3060" s="0"/>
      <c r="XZ3060" s="0"/>
      <c r="YA3060" s="0"/>
      <c r="YB3060" s="0"/>
      <c r="YC3060" s="0"/>
      <c r="YD3060" s="0"/>
      <c r="YE3060" s="0"/>
      <c r="YF3060" s="0"/>
      <c r="YG3060" s="0"/>
      <c r="YH3060" s="0"/>
      <c r="YI3060" s="0"/>
      <c r="YJ3060" s="0"/>
      <c r="YK3060" s="0"/>
      <c r="YL3060" s="0"/>
      <c r="YM3060" s="0"/>
      <c r="YN3060" s="0"/>
      <c r="YO3060" s="0"/>
      <c r="YP3060" s="0"/>
      <c r="YQ3060" s="0"/>
      <c r="YR3060" s="0"/>
      <c r="YS3060" s="0"/>
      <c r="YT3060" s="0"/>
      <c r="YU3060" s="0"/>
      <c r="YV3060" s="0"/>
      <c r="YW3060" s="0"/>
      <c r="YX3060" s="0"/>
      <c r="YY3060" s="0"/>
      <c r="YZ3060" s="0"/>
      <c r="ZA3060" s="0"/>
      <c r="ZB3060" s="0"/>
      <c r="ZC3060" s="0"/>
      <c r="ZD3060" s="0"/>
      <c r="ZE3060" s="0"/>
      <c r="ZF3060" s="0"/>
      <c r="ZG3060" s="0"/>
      <c r="ZH3060" s="0"/>
      <c r="ZI3060" s="0"/>
      <c r="ZJ3060" s="0"/>
      <c r="ZK3060" s="0"/>
      <c r="ZL3060" s="0"/>
      <c r="ZM3060" s="0"/>
      <c r="ZN3060" s="0"/>
      <c r="ZO3060" s="0"/>
      <c r="ZP3060" s="0"/>
      <c r="ZQ3060" s="0"/>
      <c r="ZR3060" s="0"/>
      <c r="ZS3060" s="0"/>
      <c r="ZT3060" s="0"/>
      <c r="ZU3060" s="0"/>
      <c r="ZV3060" s="0"/>
      <c r="ZW3060" s="0"/>
      <c r="ZX3060" s="0"/>
      <c r="ZY3060" s="0"/>
      <c r="ZZ3060" s="0"/>
      <c r="AAA3060" s="0"/>
      <c r="AAB3060" s="0"/>
      <c r="AAC3060" s="0"/>
      <c r="AAD3060" s="0"/>
      <c r="AAE3060" s="0"/>
      <c r="AAF3060" s="0"/>
      <c r="AAG3060" s="0"/>
      <c r="AAH3060" s="0"/>
      <c r="AAI3060" s="0"/>
      <c r="AAJ3060" s="0"/>
      <c r="AAK3060" s="0"/>
      <c r="AAL3060" s="0"/>
      <c r="AAM3060" s="0"/>
      <c r="AAN3060" s="0"/>
      <c r="AAO3060" s="0"/>
      <c r="AAP3060" s="0"/>
      <c r="AAQ3060" s="0"/>
      <c r="AAR3060" s="0"/>
      <c r="AAS3060" s="0"/>
      <c r="AAT3060" s="0"/>
      <c r="AAU3060" s="0"/>
      <c r="AAV3060" s="0"/>
      <c r="AAW3060" s="0"/>
      <c r="AAX3060" s="0"/>
      <c r="AAY3060" s="0"/>
      <c r="AAZ3060" s="0"/>
      <c r="ABA3060" s="0"/>
      <c r="ABB3060" s="0"/>
      <c r="ABC3060" s="0"/>
      <c r="ABD3060" s="0"/>
      <c r="ABE3060" s="0"/>
      <c r="ABF3060" s="0"/>
      <c r="ABG3060" s="0"/>
      <c r="ABH3060" s="0"/>
      <c r="ABI3060" s="0"/>
      <c r="ABJ3060" s="0"/>
      <c r="ABK3060" s="0"/>
      <c r="ABL3060" s="0"/>
      <c r="ABM3060" s="0"/>
      <c r="ABN3060" s="0"/>
      <c r="ABO3060" s="0"/>
      <c r="ABP3060" s="0"/>
      <c r="ABQ3060" s="0"/>
      <c r="ABR3060" s="0"/>
      <c r="ABS3060" s="0"/>
      <c r="ABT3060" s="0"/>
      <c r="ABU3060" s="0"/>
      <c r="ABV3060" s="0"/>
      <c r="ABW3060" s="0"/>
      <c r="ABX3060" s="0"/>
      <c r="ABY3060" s="0"/>
      <c r="ABZ3060" s="0"/>
      <c r="ACA3060" s="0"/>
      <c r="ACB3060" s="0"/>
      <c r="ACC3060" s="0"/>
      <c r="ACD3060" s="0"/>
      <c r="ACE3060" s="0"/>
      <c r="ACF3060" s="0"/>
      <c r="ACG3060" s="0"/>
      <c r="ACH3060" s="0"/>
      <c r="ACI3060" s="0"/>
      <c r="ACJ3060" s="0"/>
      <c r="ACK3060" s="0"/>
      <c r="ACL3060" s="0"/>
      <c r="ACM3060" s="0"/>
      <c r="ACN3060" s="0"/>
      <c r="ACO3060" s="0"/>
      <c r="ACP3060" s="0"/>
      <c r="ACQ3060" s="0"/>
      <c r="ACR3060" s="0"/>
      <c r="ACS3060" s="0"/>
      <c r="ACT3060" s="0"/>
      <c r="ACU3060" s="0"/>
      <c r="ACV3060" s="0"/>
      <c r="ACW3060" s="0"/>
      <c r="ACX3060" s="0"/>
      <c r="ACY3060" s="0"/>
      <c r="ACZ3060" s="0"/>
      <c r="ADA3060" s="0"/>
      <c r="ADB3060" s="0"/>
      <c r="ADC3060" s="0"/>
      <c r="ADD3060" s="0"/>
      <c r="ADE3060" s="0"/>
      <c r="ADF3060" s="0"/>
      <c r="ADG3060" s="0"/>
      <c r="ADH3060" s="0"/>
      <c r="ADI3060" s="0"/>
      <c r="ADJ3060" s="0"/>
      <c r="ADK3060" s="0"/>
      <c r="ADL3060" s="0"/>
      <c r="ADM3060" s="0"/>
      <c r="ADN3060" s="0"/>
      <c r="ADO3060" s="0"/>
      <c r="ADP3060" s="0"/>
      <c r="ADQ3060" s="0"/>
      <c r="ADR3060" s="0"/>
      <c r="ADS3060" s="0"/>
      <c r="ADT3060" s="0"/>
      <c r="ADU3060" s="0"/>
      <c r="ADV3060" s="0"/>
      <c r="ADW3060" s="0"/>
      <c r="ADX3060" s="0"/>
      <c r="ADY3060" s="0"/>
      <c r="ADZ3060" s="0"/>
      <c r="AEA3060" s="0"/>
      <c r="AEB3060" s="0"/>
      <c r="AEC3060" s="0"/>
      <c r="AED3060" s="0"/>
      <c r="AEE3060" s="0"/>
      <c r="AEF3060" s="0"/>
      <c r="AEG3060" s="0"/>
      <c r="AEH3060" s="0"/>
      <c r="AEI3060" s="0"/>
      <c r="AEJ3060" s="0"/>
      <c r="AEK3060" s="0"/>
      <c r="AEL3060" s="0"/>
      <c r="AEM3060" s="0"/>
      <c r="AEN3060" s="0"/>
      <c r="AEO3060" s="0"/>
      <c r="AEP3060" s="0"/>
      <c r="AEQ3060" s="0"/>
      <c r="AER3060" s="0"/>
      <c r="AES3060" s="0"/>
      <c r="AET3060" s="0"/>
      <c r="AEU3060" s="0"/>
      <c r="AEV3060" s="0"/>
      <c r="AEW3060" s="0"/>
      <c r="AEX3060" s="0"/>
      <c r="AEY3060" s="0"/>
      <c r="AEZ3060" s="0"/>
      <c r="AFA3060" s="0"/>
      <c r="AFB3060" s="0"/>
      <c r="AFC3060" s="0"/>
      <c r="AFD3060" s="0"/>
      <c r="AFE3060" s="0"/>
      <c r="AFF3060" s="0"/>
      <c r="AFG3060" s="0"/>
      <c r="AFH3060" s="0"/>
      <c r="AFI3060" s="0"/>
      <c r="AFJ3060" s="0"/>
      <c r="AFK3060" s="0"/>
      <c r="AFL3060" s="0"/>
      <c r="AFM3060" s="0"/>
      <c r="AFN3060" s="0"/>
      <c r="AFO3060" s="0"/>
      <c r="AFP3060" s="0"/>
      <c r="AFQ3060" s="0"/>
      <c r="AFR3060" s="0"/>
      <c r="AFS3060" s="0"/>
      <c r="AFT3060" s="0"/>
      <c r="AFU3060" s="0"/>
      <c r="AFV3060" s="0"/>
      <c r="AFW3060" s="0"/>
      <c r="AFX3060" s="0"/>
      <c r="AFY3060" s="0"/>
      <c r="AFZ3060" s="0"/>
      <c r="AGA3060" s="0"/>
      <c r="AGB3060" s="0"/>
      <c r="AGC3060" s="0"/>
      <c r="AGD3060" s="0"/>
      <c r="AGE3060" s="0"/>
      <c r="AGF3060" s="0"/>
      <c r="AGG3060" s="0"/>
      <c r="AGH3060" s="0"/>
      <c r="AGI3060" s="0"/>
      <c r="AGJ3060" s="0"/>
      <c r="AGK3060" s="0"/>
      <c r="AGL3060" s="0"/>
      <c r="AGM3060" s="0"/>
      <c r="AGN3060" s="0"/>
      <c r="AGO3060" s="0"/>
      <c r="AGP3060" s="0"/>
      <c r="AGQ3060" s="0"/>
      <c r="AGR3060" s="0"/>
      <c r="AGS3060" s="0"/>
      <c r="AGT3060" s="0"/>
      <c r="AGU3060" s="0"/>
      <c r="AGV3060" s="0"/>
      <c r="AGW3060" s="0"/>
      <c r="AGX3060" s="0"/>
      <c r="AGY3060" s="0"/>
      <c r="AGZ3060" s="0"/>
      <c r="AHA3060" s="0"/>
      <c r="AHB3060" s="0"/>
      <c r="AHC3060" s="0"/>
      <c r="AHD3060" s="0"/>
      <c r="AHE3060" s="0"/>
      <c r="AHF3060" s="0"/>
      <c r="AHG3060" s="0"/>
      <c r="AHH3060" s="0"/>
      <c r="AHI3060" s="0"/>
      <c r="AHJ3060" s="0"/>
      <c r="AHK3060" s="0"/>
      <c r="AHL3060" s="0"/>
      <c r="AHM3060" s="0"/>
      <c r="AHN3060" s="0"/>
      <c r="AHO3060" s="0"/>
      <c r="AHP3060" s="0"/>
      <c r="AHQ3060" s="0"/>
      <c r="AHR3060" s="0"/>
      <c r="AHS3060" s="0"/>
      <c r="AHT3060" s="0"/>
      <c r="AHU3060" s="0"/>
      <c r="AHV3060" s="0"/>
      <c r="AHW3060" s="0"/>
      <c r="AHX3060" s="0"/>
      <c r="AHY3060" s="0"/>
      <c r="AHZ3060" s="0"/>
      <c r="AIA3060" s="0"/>
      <c r="AIB3060" s="0"/>
      <c r="AIC3060" s="0"/>
      <c r="AID3060" s="0"/>
      <c r="AIE3060" s="0"/>
      <c r="AIF3060" s="0"/>
      <c r="AIG3060" s="0"/>
      <c r="AIH3060" s="0"/>
      <c r="AII3060" s="0"/>
      <c r="AIJ3060" s="0"/>
      <c r="AIK3060" s="0"/>
      <c r="AIL3060" s="0"/>
      <c r="AIM3060" s="0"/>
      <c r="AIN3060" s="0"/>
      <c r="AIO3060" s="0"/>
      <c r="AIP3060" s="0"/>
      <c r="AIQ3060" s="0"/>
      <c r="AIR3060" s="0"/>
      <c r="AIS3060" s="0"/>
      <c r="AIT3060" s="0"/>
      <c r="AIU3060" s="0"/>
      <c r="AIV3060" s="0"/>
      <c r="AIW3060" s="0"/>
      <c r="AIX3060" s="0"/>
      <c r="AIY3060" s="0"/>
      <c r="AIZ3060" s="0"/>
      <c r="AJA3060" s="0"/>
      <c r="AJB3060" s="0"/>
      <c r="AJC3060" s="0"/>
      <c r="AJD3060" s="0"/>
      <c r="AJE3060" s="0"/>
      <c r="AJF3060" s="0"/>
      <c r="AJG3060" s="0"/>
      <c r="AJH3060" s="0"/>
      <c r="AJI3060" s="0"/>
      <c r="AJJ3060" s="0"/>
      <c r="AJK3060" s="0"/>
      <c r="AJL3060" s="0"/>
      <c r="AJM3060" s="0"/>
      <c r="AJN3060" s="0"/>
      <c r="AJO3060" s="0"/>
      <c r="AJP3060" s="0"/>
      <c r="AJQ3060" s="0"/>
      <c r="AJR3060" s="0"/>
      <c r="AJS3060" s="0"/>
      <c r="AJT3060" s="0"/>
      <c r="AJU3060" s="0"/>
      <c r="AJV3060" s="0"/>
      <c r="AJW3060" s="0"/>
      <c r="AJX3060" s="0"/>
      <c r="AJY3060" s="0"/>
      <c r="AJZ3060" s="0"/>
      <c r="AKA3060" s="0"/>
      <c r="AKB3060" s="0"/>
      <c r="AKC3060" s="0"/>
      <c r="AKD3060" s="0"/>
      <c r="AKE3060" s="0"/>
      <c r="AKF3060" s="0"/>
      <c r="AKG3060" s="0"/>
      <c r="AKH3060" s="0"/>
      <c r="AKI3060" s="0"/>
      <c r="AKJ3060" s="0"/>
      <c r="AKK3060" s="0"/>
      <c r="AKL3060" s="0"/>
      <c r="AKM3060" s="0"/>
      <c r="AKN3060" s="0"/>
      <c r="AKO3060" s="0"/>
      <c r="AKP3060" s="0"/>
      <c r="AKQ3060" s="0"/>
      <c r="AKR3060" s="0"/>
      <c r="AKS3060" s="0"/>
      <c r="AKT3060" s="0"/>
      <c r="AKU3060" s="0"/>
      <c r="AKV3060" s="0"/>
      <c r="AKW3060" s="0"/>
      <c r="AKX3060" s="0"/>
      <c r="AKY3060" s="0"/>
      <c r="AKZ3060" s="0"/>
      <c r="ALA3060" s="0"/>
      <c r="ALB3060" s="0"/>
      <c r="ALC3060" s="0"/>
      <c r="ALD3060" s="0"/>
      <c r="ALE3060" s="0"/>
      <c r="ALF3060" s="0"/>
      <c r="ALG3060" s="0"/>
      <c r="ALH3060" s="0"/>
      <c r="ALI3060" s="0"/>
      <c r="ALJ3060" s="0"/>
      <c r="ALK3060" s="0"/>
      <c r="ALL3060" s="0"/>
      <c r="ALM3060" s="0"/>
      <c r="ALN3060" s="0"/>
      <c r="ALO3060" s="0"/>
      <c r="ALP3060" s="0"/>
      <c r="ALQ3060" s="0"/>
      <c r="ALR3060" s="0"/>
      <c r="ALS3060" s="0"/>
      <c r="ALT3060" s="0"/>
      <c r="ALU3060" s="0"/>
      <c r="ALV3060" s="0"/>
      <c r="ALW3060" s="0"/>
      <c r="ALX3060" s="0"/>
      <c r="ALY3060" s="0"/>
      <c r="ALZ3060" s="0"/>
      <c r="AMA3060" s="0"/>
      <c r="AMB3060" s="0"/>
      <c r="AMC3060" s="0"/>
      <c r="AMD3060" s="0"/>
      <c r="AME3060" s="0"/>
      <c r="AMF3060" s="0"/>
      <c r="AMG3060" s="0"/>
      <c r="AMH3060" s="0"/>
      <c r="AMI3060" s="0"/>
    </row>
    <row r="3061" customFormat="false" ht="12.75" hidden="false" customHeight="false" outlineLevel="0" collapsed="false">
      <c r="A3061" s="1" t="s">
        <v>368</v>
      </c>
      <c r="C3061" s="19" t="s">
        <v>375</v>
      </c>
      <c r="D3061" s="19" t="s">
        <v>24</v>
      </c>
      <c r="E3061" s="20" t="n">
        <v>2.3</v>
      </c>
      <c r="F3061" s="21" t="n">
        <v>0.05</v>
      </c>
      <c r="G3061" s="24" t="s">
        <v>40</v>
      </c>
      <c r="H3061" s="3"/>
      <c r="BM3061" s="0"/>
      <c r="BN3061" s="0"/>
      <c r="BO3061" s="0"/>
      <c r="BP3061" s="0"/>
      <c r="BQ3061" s="0"/>
      <c r="BR3061" s="0"/>
      <c r="BS3061" s="0"/>
      <c r="BT3061" s="0"/>
      <c r="BU3061" s="0"/>
      <c r="BV3061" s="0"/>
      <c r="BW3061" s="0"/>
      <c r="BX3061" s="0"/>
      <c r="BY3061" s="0"/>
      <c r="BZ3061" s="0"/>
      <c r="CA3061" s="0"/>
      <c r="CB3061" s="0"/>
      <c r="CC3061" s="0"/>
      <c r="CD3061" s="0"/>
      <c r="CE3061" s="0"/>
      <c r="CF3061" s="0"/>
      <c r="CG3061" s="0"/>
      <c r="CH3061" s="0"/>
      <c r="CI3061" s="0"/>
      <c r="CJ3061" s="0"/>
      <c r="CK3061" s="0"/>
      <c r="CL3061" s="0"/>
      <c r="CM3061" s="0"/>
      <c r="CN3061" s="0"/>
      <c r="CO3061" s="0"/>
      <c r="CP3061" s="0"/>
      <c r="CQ3061" s="0"/>
      <c r="CR3061" s="0"/>
      <c r="CS3061" s="0"/>
      <c r="CT3061" s="0"/>
      <c r="CU3061" s="0"/>
      <c r="CV3061" s="0"/>
      <c r="CW3061" s="0"/>
      <c r="CX3061" s="0"/>
      <c r="CY3061" s="0"/>
      <c r="CZ3061" s="0"/>
      <c r="DA3061" s="0"/>
      <c r="DB3061" s="0"/>
      <c r="DC3061" s="0"/>
      <c r="DD3061" s="0"/>
      <c r="DE3061" s="0"/>
      <c r="DF3061" s="0"/>
      <c r="DG3061" s="0"/>
      <c r="DH3061" s="0"/>
      <c r="DI3061" s="0"/>
      <c r="DJ3061" s="0"/>
      <c r="DK3061" s="0"/>
      <c r="DL3061" s="0"/>
      <c r="DM3061" s="0"/>
      <c r="DN3061" s="0"/>
      <c r="DO3061" s="0"/>
      <c r="DP3061" s="0"/>
      <c r="DQ3061" s="0"/>
      <c r="DR3061" s="0"/>
      <c r="DS3061" s="0"/>
      <c r="DT3061" s="0"/>
      <c r="DU3061" s="0"/>
      <c r="DV3061" s="0"/>
      <c r="DW3061" s="0"/>
      <c r="DX3061" s="0"/>
      <c r="DY3061" s="0"/>
      <c r="DZ3061" s="0"/>
      <c r="EA3061" s="0"/>
      <c r="EB3061" s="0"/>
      <c r="EC3061" s="0"/>
      <c r="ED3061" s="0"/>
      <c r="EE3061" s="0"/>
      <c r="EF3061" s="0"/>
      <c r="EG3061" s="0"/>
      <c r="EH3061" s="0"/>
      <c r="EI3061" s="0"/>
      <c r="EJ3061" s="0"/>
      <c r="EK3061" s="0"/>
      <c r="EL3061" s="0"/>
      <c r="EM3061" s="0"/>
      <c r="EN3061" s="0"/>
      <c r="EO3061" s="0"/>
      <c r="EP3061" s="0"/>
      <c r="EQ3061" s="0"/>
      <c r="ER3061" s="0"/>
      <c r="ES3061" s="0"/>
      <c r="ET3061" s="0"/>
      <c r="EU3061" s="0"/>
      <c r="EV3061" s="0"/>
      <c r="EW3061" s="0"/>
      <c r="EX3061" s="0"/>
      <c r="EY3061" s="0"/>
      <c r="EZ3061" s="0"/>
      <c r="FA3061" s="0"/>
      <c r="FB3061" s="0"/>
      <c r="FC3061" s="0"/>
      <c r="FD3061" s="0"/>
      <c r="FE3061" s="0"/>
      <c r="FF3061" s="0"/>
      <c r="FG3061" s="0"/>
      <c r="FH3061" s="0"/>
      <c r="FI3061" s="0"/>
      <c r="FJ3061" s="0"/>
      <c r="FK3061" s="0"/>
      <c r="FL3061" s="0"/>
      <c r="FM3061" s="0"/>
      <c r="FN3061" s="0"/>
      <c r="FO3061" s="0"/>
      <c r="FP3061" s="0"/>
      <c r="FQ3061" s="0"/>
      <c r="FR3061" s="0"/>
      <c r="FS3061" s="0"/>
      <c r="FT3061" s="0"/>
      <c r="FU3061" s="0"/>
      <c r="FV3061" s="0"/>
      <c r="FW3061" s="0"/>
      <c r="FX3061" s="0"/>
      <c r="FY3061" s="0"/>
      <c r="FZ3061" s="0"/>
      <c r="GA3061" s="0"/>
      <c r="GB3061" s="0"/>
      <c r="GC3061" s="0"/>
      <c r="GD3061" s="0"/>
      <c r="GE3061" s="0"/>
      <c r="GF3061" s="0"/>
      <c r="GG3061" s="0"/>
      <c r="GH3061" s="0"/>
      <c r="GI3061" s="0"/>
      <c r="GJ3061" s="0"/>
      <c r="GK3061" s="0"/>
      <c r="GL3061" s="0"/>
      <c r="GM3061" s="0"/>
      <c r="GN3061" s="0"/>
      <c r="GO3061" s="0"/>
      <c r="GP3061" s="0"/>
      <c r="GQ3061" s="0"/>
      <c r="GR3061" s="0"/>
      <c r="GS3061" s="0"/>
      <c r="GT3061" s="0"/>
      <c r="GU3061" s="0"/>
      <c r="GV3061" s="0"/>
      <c r="GW3061" s="0"/>
      <c r="GX3061" s="0"/>
      <c r="GY3061" s="0"/>
      <c r="GZ3061" s="0"/>
      <c r="HA3061" s="0"/>
      <c r="HB3061" s="0"/>
      <c r="HC3061" s="0"/>
      <c r="HD3061" s="0"/>
      <c r="HE3061" s="0"/>
      <c r="HF3061" s="0"/>
      <c r="HG3061" s="0"/>
      <c r="HH3061" s="0"/>
      <c r="HI3061" s="0"/>
      <c r="HJ3061" s="0"/>
      <c r="HK3061" s="0"/>
      <c r="HL3061" s="0"/>
      <c r="HM3061" s="0"/>
      <c r="HN3061" s="0"/>
      <c r="HO3061" s="0"/>
      <c r="HP3061" s="0"/>
      <c r="HQ3061" s="0"/>
      <c r="HR3061" s="0"/>
      <c r="HS3061" s="0"/>
      <c r="HT3061" s="0"/>
      <c r="HU3061" s="0"/>
      <c r="HV3061" s="0"/>
      <c r="HW3061" s="0"/>
      <c r="HX3061" s="0"/>
      <c r="HY3061" s="0"/>
      <c r="HZ3061" s="0"/>
      <c r="IA3061" s="0"/>
      <c r="IB3061" s="0"/>
      <c r="IC3061" s="0"/>
      <c r="ID3061" s="0"/>
      <c r="IE3061" s="0"/>
      <c r="IF3061" s="0"/>
      <c r="IG3061" s="0"/>
      <c r="IH3061" s="0"/>
      <c r="II3061" s="0"/>
      <c r="IJ3061" s="0"/>
      <c r="IK3061" s="0"/>
      <c r="IL3061" s="0"/>
      <c r="IM3061" s="0"/>
      <c r="IN3061" s="0"/>
      <c r="IO3061" s="0"/>
      <c r="IP3061" s="0"/>
      <c r="IQ3061" s="0"/>
      <c r="IR3061" s="0"/>
      <c r="IS3061" s="0"/>
      <c r="IT3061" s="0"/>
      <c r="IU3061" s="0"/>
      <c r="IV3061" s="0"/>
      <c r="IW3061" s="0"/>
      <c r="IX3061" s="0"/>
      <c r="IY3061" s="0"/>
      <c r="IZ3061" s="0"/>
      <c r="JA3061" s="0"/>
      <c r="JB3061" s="0"/>
      <c r="JC3061" s="0"/>
      <c r="JD3061" s="0"/>
      <c r="JE3061" s="0"/>
      <c r="JF3061" s="0"/>
      <c r="JG3061" s="0"/>
      <c r="JH3061" s="0"/>
      <c r="JI3061" s="0"/>
      <c r="JJ3061" s="0"/>
      <c r="JK3061" s="0"/>
      <c r="JL3061" s="0"/>
      <c r="JM3061" s="0"/>
      <c r="JN3061" s="0"/>
      <c r="JO3061" s="0"/>
      <c r="JP3061" s="0"/>
      <c r="JQ3061" s="0"/>
      <c r="JR3061" s="0"/>
      <c r="JS3061" s="0"/>
      <c r="JT3061" s="0"/>
      <c r="JU3061" s="0"/>
      <c r="JV3061" s="0"/>
      <c r="JW3061" s="0"/>
      <c r="JX3061" s="0"/>
      <c r="JY3061" s="0"/>
      <c r="JZ3061" s="0"/>
      <c r="KA3061" s="0"/>
      <c r="KB3061" s="0"/>
      <c r="KC3061" s="0"/>
      <c r="KD3061" s="0"/>
      <c r="KE3061" s="0"/>
      <c r="KF3061" s="0"/>
      <c r="KG3061" s="0"/>
      <c r="KH3061" s="0"/>
      <c r="KI3061" s="0"/>
      <c r="KJ3061" s="0"/>
      <c r="KK3061" s="0"/>
      <c r="KL3061" s="0"/>
      <c r="KM3061" s="0"/>
      <c r="KN3061" s="0"/>
      <c r="KO3061" s="0"/>
      <c r="KP3061" s="0"/>
      <c r="KQ3061" s="0"/>
      <c r="KR3061" s="0"/>
      <c r="KS3061" s="0"/>
      <c r="KT3061" s="0"/>
      <c r="KU3061" s="0"/>
      <c r="KV3061" s="0"/>
      <c r="KW3061" s="0"/>
      <c r="KX3061" s="0"/>
      <c r="KY3061" s="0"/>
      <c r="KZ3061" s="0"/>
      <c r="LA3061" s="0"/>
      <c r="LB3061" s="0"/>
      <c r="LC3061" s="0"/>
      <c r="LD3061" s="0"/>
      <c r="LE3061" s="0"/>
      <c r="LF3061" s="0"/>
      <c r="LG3061" s="0"/>
      <c r="LH3061" s="0"/>
      <c r="LI3061" s="0"/>
      <c r="LJ3061" s="0"/>
      <c r="LK3061" s="0"/>
      <c r="LL3061" s="0"/>
      <c r="LM3061" s="0"/>
      <c r="LN3061" s="0"/>
      <c r="LO3061" s="0"/>
      <c r="LP3061" s="0"/>
      <c r="LQ3061" s="0"/>
      <c r="LR3061" s="0"/>
      <c r="LS3061" s="0"/>
      <c r="LT3061" s="0"/>
      <c r="LU3061" s="0"/>
      <c r="LV3061" s="0"/>
      <c r="LW3061" s="0"/>
      <c r="LX3061" s="0"/>
      <c r="LY3061" s="0"/>
      <c r="LZ3061" s="0"/>
      <c r="MA3061" s="0"/>
      <c r="MB3061" s="0"/>
      <c r="MC3061" s="0"/>
      <c r="MD3061" s="0"/>
      <c r="ME3061" s="0"/>
      <c r="MF3061" s="0"/>
      <c r="MG3061" s="0"/>
      <c r="MH3061" s="0"/>
      <c r="MI3061" s="0"/>
      <c r="MJ3061" s="0"/>
      <c r="MK3061" s="0"/>
      <c r="ML3061" s="0"/>
      <c r="MM3061" s="0"/>
      <c r="MN3061" s="0"/>
      <c r="MO3061" s="0"/>
      <c r="MP3061" s="0"/>
      <c r="MQ3061" s="0"/>
      <c r="MR3061" s="0"/>
      <c r="MS3061" s="0"/>
      <c r="MT3061" s="0"/>
      <c r="MU3061" s="0"/>
      <c r="MV3061" s="0"/>
      <c r="MW3061" s="0"/>
      <c r="MX3061" s="0"/>
      <c r="MY3061" s="0"/>
      <c r="MZ3061" s="0"/>
      <c r="NA3061" s="0"/>
      <c r="NB3061" s="0"/>
      <c r="NC3061" s="0"/>
      <c r="ND3061" s="0"/>
      <c r="NE3061" s="0"/>
      <c r="NF3061" s="0"/>
      <c r="NG3061" s="0"/>
      <c r="NH3061" s="0"/>
      <c r="NI3061" s="0"/>
      <c r="NJ3061" s="0"/>
      <c r="NK3061" s="0"/>
      <c r="NL3061" s="0"/>
      <c r="NM3061" s="0"/>
      <c r="NN3061" s="0"/>
      <c r="NO3061" s="0"/>
      <c r="NP3061" s="0"/>
      <c r="NQ3061" s="0"/>
      <c r="NR3061" s="0"/>
      <c r="NS3061" s="0"/>
      <c r="NT3061" s="0"/>
      <c r="NU3061" s="0"/>
      <c r="NV3061" s="0"/>
      <c r="NW3061" s="0"/>
      <c r="NX3061" s="0"/>
      <c r="NY3061" s="0"/>
      <c r="NZ3061" s="0"/>
      <c r="OA3061" s="0"/>
      <c r="OB3061" s="0"/>
      <c r="OC3061" s="0"/>
      <c r="OD3061" s="0"/>
      <c r="OE3061" s="0"/>
      <c r="OF3061" s="0"/>
      <c r="OG3061" s="0"/>
      <c r="OH3061" s="0"/>
      <c r="OI3061" s="0"/>
      <c r="OJ3061" s="0"/>
      <c r="OK3061" s="0"/>
      <c r="OL3061" s="0"/>
      <c r="OM3061" s="0"/>
      <c r="ON3061" s="0"/>
      <c r="OO3061" s="0"/>
      <c r="OP3061" s="0"/>
      <c r="OQ3061" s="0"/>
      <c r="OR3061" s="0"/>
      <c r="OS3061" s="0"/>
      <c r="OT3061" s="0"/>
      <c r="OU3061" s="0"/>
      <c r="OV3061" s="0"/>
      <c r="OW3061" s="0"/>
      <c r="OX3061" s="0"/>
      <c r="OY3061" s="0"/>
      <c r="OZ3061" s="0"/>
      <c r="PA3061" s="0"/>
      <c r="PB3061" s="0"/>
      <c r="PC3061" s="0"/>
      <c r="PD3061" s="0"/>
      <c r="PE3061" s="0"/>
      <c r="PF3061" s="0"/>
      <c r="PG3061" s="0"/>
      <c r="PH3061" s="0"/>
      <c r="PI3061" s="0"/>
      <c r="PJ3061" s="0"/>
      <c r="PK3061" s="0"/>
      <c r="PL3061" s="0"/>
      <c r="PM3061" s="0"/>
      <c r="PN3061" s="0"/>
      <c r="PO3061" s="0"/>
      <c r="PP3061" s="0"/>
      <c r="PQ3061" s="0"/>
      <c r="PR3061" s="0"/>
      <c r="PS3061" s="0"/>
      <c r="PT3061" s="0"/>
      <c r="PU3061" s="0"/>
      <c r="PV3061" s="0"/>
      <c r="PW3061" s="0"/>
      <c r="PX3061" s="0"/>
      <c r="PY3061" s="0"/>
      <c r="PZ3061" s="0"/>
      <c r="QA3061" s="0"/>
      <c r="QB3061" s="0"/>
      <c r="QC3061" s="0"/>
      <c r="QD3061" s="0"/>
      <c r="QE3061" s="0"/>
      <c r="QF3061" s="0"/>
      <c r="QG3061" s="0"/>
      <c r="QH3061" s="0"/>
      <c r="QI3061" s="0"/>
      <c r="QJ3061" s="0"/>
      <c r="QK3061" s="0"/>
      <c r="QL3061" s="0"/>
      <c r="QM3061" s="0"/>
      <c r="QN3061" s="0"/>
      <c r="QO3061" s="0"/>
      <c r="QP3061" s="0"/>
      <c r="QQ3061" s="0"/>
      <c r="QR3061" s="0"/>
      <c r="QS3061" s="0"/>
      <c r="QT3061" s="0"/>
      <c r="QU3061" s="0"/>
      <c r="QV3061" s="0"/>
      <c r="QW3061" s="0"/>
      <c r="QX3061" s="0"/>
      <c r="QY3061" s="0"/>
      <c r="QZ3061" s="0"/>
      <c r="RA3061" s="0"/>
      <c r="RB3061" s="0"/>
      <c r="RC3061" s="0"/>
      <c r="RD3061" s="0"/>
      <c r="RE3061" s="0"/>
      <c r="RF3061" s="0"/>
      <c r="RG3061" s="0"/>
      <c r="RH3061" s="0"/>
      <c r="RI3061" s="0"/>
      <c r="RJ3061" s="0"/>
      <c r="RK3061" s="0"/>
      <c r="RL3061" s="0"/>
      <c r="RM3061" s="0"/>
      <c r="RN3061" s="0"/>
      <c r="RO3061" s="0"/>
      <c r="RP3061" s="0"/>
      <c r="RQ3061" s="0"/>
      <c r="RR3061" s="0"/>
      <c r="RS3061" s="0"/>
      <c r="RT3061" s="0"/>
      <c r="RU3061" s="0"/>
      <c r="RV3061" s="0"/>
      <c r="RW3061" s="0"/>
      <c r="RX3061" s="0"/>
      <c r="RY3061" s="0"/>
      <c r="RZ3061" s="0"/>
      <c r="SA3061" s="0"/>
      <c r="SB3061" s="0"/>
      <c r="SC3061" s="0"/>
      <c r="SD3061" s="0"/>
      <c r="SE3061" s="0"/>
      <c r="SF3061" s="0"/>
      <c r="SG3061" s="0"/>
      <c r="SH3061" s="0"/>
      <c r="SI3061" s="0"/>
      <c r="SJ3061" s="0"/>
      <c r="SK3061" s="0"/>
      <c r="SL3061" s="0"/>
      <c r="SM3061" s="0"/>
      <c r="SN3061" s="0"/>
      <c r="SO3061" s="0"/>
      <c r="SP3061" s="0"/>
      <c r="SQ3061" s="0"/>
      <c r="SR3061" s="0"/>
      <c r="SS3061" s="0"/>
      <c r="ST3061" s="0"/>
      <c r="SU3061" s="0"/>
      <c r="SV3061" s="0"/>
      <c r="SW3061" s="0"/>
      <c r="SX3061" s="0"/>
      <c r="SY3061" s="0"/>
      <c r="SZ3061" s="0"/>
      <c r="TA3061" s="0"/>
      <c r="TB3061" s="0"/>
      <c r="TC3061" s="0"/>
      <c r="TD3061" s="0"/>
      <c r="TE3061" s="0"/>
      <c r="TF3061" s="0"/>
      <c r="TG3061" s="0"/>
      <c r="TH3061" s="0"/>
      <c r="TI3061" s="0"/>
      <c r="TJ3061" s="0"/>
      <c r="TK3061" s="0"/>
      <c r="TL3061" s="0"/>
      <c r="TM3061" s="0"/>
      <c r="TN3061" s="0"/>
      <c r="TO3061" s="0"/>
      <c r="TP3061" s="0"/>
      <c r="TQ3061" s="0"/>
      <c r="TR3061" s="0"/>
      <c r="TS3061" s="0"/>
      <c r="TT3061" s="0"/>
      <c r="TU3061" s="0"/>
      <c r="TV3061" s="0"/>
      <c r="TW3061" s="0"/>
      <c r="TX3061" s="0"/>
      <c r="TY3061" s="0"/>
      <c r="TZ3061" s="0"/>
      <c r="UA3061" s="0"/>
      <c r="UB3061" s="0"/>
      <c r="UC3061" s="0"/>
      <c r="UD3061" s="0"/>
      <c r="UE3061" s="0"/>
      <c r="UF3061" s="0"/>
      <c r="UG3061" s="0"/>
      <c r="UH3061" s="0"/>
      <c r="UI3061" s="0"/>
      <c r="UJ3061" s="0"/>
      <c r="UK3061" s="0"/>
      <c r="UL3061" s="0"/>
      <c r="UM3061" s="0"/>
      <c r="UN3061" s="0"/>
      <c r="UO3061" s="0"/>
      <c r="UP3061" s="0"/>
      <c r="UQ3061" s="0"/>
      <c r="UR3061" s="0"/>
      <c r="US3061" s="0"/>
      <c r="UT3061" s="0"/>
      <c r="UU3061" s="0"/>
      <c r="UV3061" s="0"/>
      <c r="UW3061" s="0"/>
      <c r="UX3061" s="0"/>
      <c r="UY3061" s="0"/>
      <c r="UZ3061" s="0"/>
      <c r="VA3061" s="0"/>
      <c r="VB3061" s="0"/>
      <c r="VC3061" s="0"/>
      <c r="VD3061" s="0"/>
      <c r="VE3061" s="0"/>
      <c r="VF3061" s="0"/>
      <c r="VG3061" s="0"/>
      <c r="VH3061" s="0"/>
      <c r="VI3061" s="0"/>
      <c r="VJ3061" s="0"/>
      <c r="VK3061" s="0"/>
      <c r="VL3061" s="0"/>
      <c r="VM3061" s="0"/>
      <c r="VN3061" s="0"/>
      <c r="VO3061" s="0"/>
      <c r="VP3061" s="0"/>
      <c r="VQ3061" s="0"/>
      <c r="VR3061" s="0"/>
      <c r="VS3061" s="0"/>
      <c r="VT3061" s="0"/>
      <c r="VU3061" s="0"/>
      <c r="VV3061" s="0"/>
      <c r="VW3061" s="0"/>
      <c r="VX3061" s="0"/>
      <c r="VY3061" s="0"/>
      <c r="VZ3061" s="0"/>
      <c r="WA3061" s="0"/>
      <c r="WB3061" s="0"/>
      <c r="WC3061" s="0"/>
      <c r="WD3061" s="0"/>
      <c r="WE3061" s="0"/>
      <c r="WF3061" s="0"/>
      <c r="WG3061" s="0"/>
      <c r="WH3061" s="0"/>
      <c r="WI3061" s="0"/>
      <c r="WJ3061" s="0"/>
      <c r="WK3061" s="0"/>
      <c r="WL3061" s="0"/>
      <c r="WM3061" s="0"/>
      <c r="WN3061" s="0"/>
      <c r="WO3061" s="0"/>
      <c r="WP3061" s="0"/>
      <c r="WQ3061" s="0"/>
      <c r="WR3061" s="0"/>
      <c r="WS3061" s="0"/>
      <c r="WT3061" s="0"/>
      <c r="WU3061" s="0"/>
      <c r="WV3061" s="0"/>
      <c r="WW3061" s="0"/>
      <c r="WX3061" s="0"/>
      <c r="WY3061" s="0"/>
      <c r="WZ3061" s="0"/>
      <c r="XA3061" s="0"/>
      <c r="XB3061" s="0"/>
      <c r="XC3061" s="0"/>
      <c r="XD3061" s="0"/>
      <c r="XE3061" s="0"/>
      <c r="XF3061" s="0"/>
      <c r="XG3061" s="0"/>
      <c r="XH3061" s="0"/>
      <c r="XI3061" s="0"/>
      <c r="XJ3061" s="0"/>
      <c r="XK3061" s="0"/>
      <c r="XL3061" s="0"/>
      <c r="XM3061" s="0"/>
      <c r="XN3061" s="0"/>
      <c r="XO3061" s="0"/>
      <c r="XP3061" s="0"/>
      <c r="XQ3061" s="0"/>
      <c r="XR3061" s="0"/>
      <c r="XS3061" s="0"/>
      <c r="XT3061" s="0"/>
      <c r="XU3061" s="0"/>
      <c r="XV3061" s="0"/>
      <c r="XW3061" s="0"/>
      <c r="XX3061" s="0"/>
      <c r="XY3061" s="0"/>
      <c r="XZ3061" s="0"/>
      <c r="YA3061" s="0"/>
      <c r="YB3061" s="0"/>
      <c r="YC3061" s="0"/>
      <c r="YD3061" s="0"/>
      <c r="YE3061" s="0"/>
      <c r="YF3061" s="0"/>
      <c r="YG3061" s="0"/>
      <c r="YH3061" s="0"/>
      <c r="YI3061" s="0"/>
      <c r="YJ3061" s="0"/>
      <c r="YK3061" s="0"/>
      <c r="YL3061" s="0"/>
      <c r="YM3061" s="0"/>
      <c r="YN3061" s="0"/>
      <c r="YO3061" s="0"/>
      <c r="YP3061" s="0"/>
      <c r="YQ3061" s="0"/>
      <c r="YR3061" s="0"/>
      <c r="YS3061" s="0"/>
      <c r="YT3061" s="0"/>
      <c r="YU3061" s="0"/>
      <c r="YV3061" s="0"/>
      <c r="YW3061" s="0"/>
      <c r="YX3061" s="0"/>
      <c r="YY3061" s="0"/>
      <c r="YZ3061" s="0"/>
      <c r="ZA3061" s="0"/>
      <c r="ZB3061" s="0"/>
      <c r="ZC3061" s="0"/>
      <c r="ZD3061" s="0"/>
      <c r="ZE3061" s="0"/>
      <c r="ZF3061" s="0"/>
      <c r="ZG3061" s="0"/>
      <c r="ZH3061" s="0"/>
      <c r="ZI3061" s="0"/>
      <c r="ZJ3061" s="0"/>
      <c r="ZK3061" s="0"/>
      <c r="ZL3061" s="0"/>
      <c r="ZM3061" s="0"/>
      <c r="ZN3061" s="0"/>
      <c r="ZO3061" s="0"/>
      <c r="ZP3061" s="0"/>
      <c r="ZQ3061" s="0"/>
      <c r="ZR3061" s="0"/>
      <c r="ZS3061" s="0"/>
      <c r="ZT3061" s="0"/>
      <c r="ZU3061" s="0"/>
      <c r="ZV3061" s="0"/>
      <c r="ZW3061" s="0"/>
      <c r="ZX3061" s="0"/>
      <c r="ZY3061" s="0"/>
      <c r="ZZ3061" s="0"/>
      <c r="AAA3061" s="0"/>
      <c r="AAB3061" s="0"/>
      <c r="AAC3061" s="0"/>
      <c r="AAD3061" s="0"/>
      <c r="AAE3061" s="0"/>
      <c r="AAF3061" s="0"/>
      <c r="AAG3061" s="0"/>
      <c r="AAH3061" s="0"/>
      <c r="AAI3061" s="0"/>
      <c r="AAJ3061" s="0"/>
      <c r="AAK3061" s="0"/>
      <c r="AAL3061" s="0"/>
      <c r="AAM3061" s="0"/>
      <c r="AAN3061" s="0"/>
      <c r="AAO3061" s="0"/>
      <c r="AAP3061" s="0"/>
      <c r="AAQ3061" s="0"/>
      <c r="AAR3061" s="0"/>
      <c r="AAS3061" s="0"/>
      <c r="AAT3061" s="0"/>
      <c r="AAU3061" s="0"/>
      <c r="AAV3061" s="0"/>
      <c r="AAW3061" s="0"/>
      <c r="AAX3061" s="0"/>
      <c r="AAY3061" s="0"/>
      <c r="AAZ3061" s="0"/>
      <c r="ABA3061" s="0"/>
      <c r="ABB3061" s="0"/>
      <c r="ABC3061" s="0"/>
      <c r="ABD3061" s="0"/>
      <c r="ABE3061" s="0"/>
      <c r="ABF3061" s="0"/>
      <c r="ABG3061" s="0"/>
      <c r="ABH3061" s="0"/>
      <c r="ABI3061" s="0"/>
      <c r="ABJ3061" s="0"/>
      <c r="ABK3061" s="0"/>
      <c r="ABL3061" s="0"/>
      <c r="ABM3061" s="0"/>
      <c r="ABN3061" s="0"/>
      <c r="ABO3061" s="0"/>
      <c r="ABP3061" s="0"/>
      <c r="ABQ3061" s="0"/>
      <c r="ABR3061" s="0"/>
      <c r="ABS3061" s="0"/>
      <c r="ABT3061" s="0"/>
      <c r="ABU3061" s="0"/>
      <c r="ABV3061" s="0"/>
      <c r="ABW3061" s="0"/>
      <c r="ABX3061" s="0"/>
      <c r="ABY3061" s="0"/>
      <c r="ABZ3061" s="0"/>
      <c r="ACA3061" s="0"/>
      <c r="ACB3061" s="0"/>
      <c r="ACC3061" s="0"/>
      <c r="ACD3061" s="0"/>
      <c r="ACE3061" s="0"/>
      <c r="ACF3061" s="0"/>
      <c r="ACG3061" s="0"/>
      <c r="ACH3061" s="0"/>
      <c r="ACI3061" s="0"/>
      <c r="ACJ3061" s="0"/>
      <c r="ACK3061" s="0"/>
      <c r="ACL3061" s="0"/>
      <c r="ACM3061" s="0"/>
      <c r="ACN3061" s="0"/>
      <c r="ACO3061" s="0"/>
      <c r="ACP3061" s="0"/>
      <c r="ACQ3061" s="0"/>
      <c r="ACR3061" s="0"/>
      <c r="ACS3061" s="0"/>
      <c r="ACT3061" s="0"/>
      <c r="ACU3061" s="0"/>
      <c r="ACV3061" s="0"/>
      <c r="ACW3061" s="0"/>
      <c r="ACX3061" s="0"/>
      <c r="ACY3061" s="0"/>
      <c r="ACZ3061" s="0"/>
      <c r="ADA3061" s="0"/>
      <c r="ADB3061" s="0"/>
      <c r="ADC3061" s="0"/>
      <c r="ADD3061" s="0"/>
      <c r="ADE3061" s="0"/>
      <c r="ADF3061" s="0"/>
      <c r="ADG3061" s="0"/>
      <c r="ADH3061" s="0"/>
      <c r="ADI3061" s="0"/>
      <c r="ADJ3061" s="0"/>
      <c r="ADK3061" s="0"/>
      <c r="ADL3061" s="0"/>
      <c r="ADM3061" s="0"/>
      <c r="ADN3061" s="0"/>
      <c r="ADO3061" s="0"/>
      <c r="ADP3061" s="0"/>
      <c r="ADQ3061" s="0"/>
      <c r="ADR3061" s="0"/>
      <c r="ADS3061" s="0"/>
      <c r="ADT3061" s="0"/>
      <c r="ADU3061" s="0"/>
      <c r="ADV3061" s="0"/>
      <c r="ADW3061" s="0"/>
      <c r="ADX3061" s="0"/>
      <c r="ADY3061" s="0"/>
      <c r="ADZ3061" s="0"/>
      <c r="AEA3061" s="0"/>
      <c r="AEB3061" s="0"/>
      <c r="AEC3061" s="0"/>
      <c r="AED3061" s="0"/>
      <c r="AEE3061" s="0"/>
      <c r="AEF3061" s="0"/>
      <c r="AEG3061" s="0"/>
      <c r="AEH3061" s="0"/>
      <c r="AEI3061" s="0"/>
      <c r="AEJ3061" s="0"/>
      <c r="AEK3061" s="0"/>
      <c r="AEL3061" s="0"/>
      <c r="AEM3061" s="0"/>
      <c r="AEN3061" s="0"/>
      <c r="AEO3061" s="0"/>
      <c r="AEP3061" s="0"/>
      <c r="AEQ3061" s="0"/>
      <c r="AER3061" s="0"/>
      <c r="AES3061" s="0"/>
      <c r="AET3061" s="0"/>
      <c r="AEU3061" s="0"/>
      <c r="AEV3061" s="0"/>
      <c r="AEW3061" s="0"/>
      <c r="AEX3061" s="0"/>
      <c r="AEY3061" s="0"/>
      <c r="AEZ3061" s="0"/>
      <c r="AFA3061" s="0"/>
      <c r="AFB3061" s="0"/>
      <c r="AFC3061" s="0"/>
      <c r="AFD3061" s="0"/>
      <c r="AFE3061" s="0"/>
      <c r="AFF3061" s="0"/>
      <c r="AFG3061" s="0"/>
      <c r="AFH3061" s="0"/>
      <c r="AFI3061" s="0"/>
      <c r="AFJ3061" s="0"/>
      <c r="AFK3061" s="0"/>
      <c r="AFL3061" s="0"/>
      <c r="AFM3061" s="0"/>
      <c r="AFN3061" s="0"/>
      <c r="AFO3061" s="0"/>
      <c r="AFP3061" s="0"/>
      <c r="AFQ3061" s="0"/>
      <c r="AFR3061" s="0"/>
      <c r="AFS3061" s="0"/>
      <c r="AFT3061" s="0"/>
      <c r="AFU3061" s="0"/>
      <c r="AFV3061" s="0"/>
      <c r="AFW3061" s="0"/>
      <c r="AFX3061" s="0"/>
      <c r="AFY3061" s="0"/>
      <c r="AFZ3061" s="0"/>
      <c r="AGA3061" s="0"/>
      <c r="AGB3061" s="0"/>
      <c r="AGC3061" s="0"/>
      <c r="AGD3061" s="0"/>
      <c r="AGE3061" s="0"/>
      <c r="AGF3061" s="0"/>
      <c r="AGG3061" s="0"/>
      <c r="AGH3061" s="0"/>
      <c r="AGI3061" s="0"/>
      <c r="AGJ3061" s="0"/>
      <c r="AGK3061" s="0"/>
      <c r="AGL3061" s="0"/>
      <c r="AGM3061" s="0"/>
      <c r="AGN3061" s="0"/>
      <c r="AGO3061" s="0"/>
      <c r="AGP3061" s="0"/>
      <c r="AGQ3061" s="0"/>
      <c r="AGR3061" s="0"/>
      <c r="AGS3061" s="0"/>
      <c r="AGT3061" s="0"/>
      <c r="AGU3061" s="0"/>
      <c r="AGV3061" s="0"/>
      <c r="AGW3061" s="0"/>
      <c r="AGX3061" s="0"/>
      <c r="AGY3061" s="0"/>
      <c r="AGZ3061" s="0"/>
      <c r="AHA3061" s="0"/>
      <c r="AHB3061" s="0"/>
      <c r="AHC3061" s="0"/>
      <c r="AHD3061" s="0"/>
      <c r="AHE3061" s="0"/>
      <c r="AHF3061" s="0"/>
      <c r="AHG3061" s="0"/>
      <c r="AHH3061" s="0"/>
      <c r="AHI3061" s="0"/>
      <c r="AHJ3061" s="0"/>
      <c r="AHK3061" s="0"/>
      <c r="AHL3061" s="0"/>
      <c r="AHM3061" s="0"/>
      <c r="AHN3061" s="0"/>
      <c r="AHO3061" s="0"/>
      <c r="AHP3061" s="0"/>
      <c r="AHQ3061" s="0"/>
      <c r="AHR3061" s="0"/>
      <c r="AHS3061" s="0"/>
      <c r="AHT3061" s="0"/>
      <c r="AHU3061" s="0"/>
      <c r="AHV3061" s="0"/>
      <c r="AHW3061" s="0"/>
      <c r="AHX3061" s="0"/>
      <c r="AHY3061" s="0"/>
      <c r="AHZ3061" s="0"/>
      <c r="AIA3061" s="0"/>
      <c r="AIB3061" s="0"/>
      <c r="AIC3061" s="0"/>
      <c r="AID3061" s="0"/>
      <c r="AIE3061" s="0"/>
      <c r="AIF3061" s="0"/>
      <c r="AIG3061" s="0"/>
      <c r="AIH3061" s="0"/>
      <c r="AII3061" s="0"/>
      <c r="AIJ3061" s="0"/>
      <c r="AIK3061" s="0"/>
      <c r="AIL3061" s="0"/>
      <c r="AIM3061" s="0"/>
      <c r="AIN3061" s="0"/>
      <c r="AIO3061" s="0"/>
      <c r="AIP3061" s="0"/>
      <c r="AIQ3061" s="0"/>
      <c r="AIR3061" s="0"/>
      <c r="AIS3061" s="0"/>
      <c r="AIT3061" s="0"/>
      <c r="AIU3061" s="0"/>
      <c r="AIV3061" s="0"/>
      <c r="AIW3061" s="0"/>
      <c r="AIX3061" s="0"/>
      <c r="AIY3061" s="0"/>
      <c r="AIZ3061" s="0"/>
      <c r="AJA3061" s="0"/>
      <c r="AJB3061" s="0"/>
      <c r="AJC3061" s="0"/>
      <c r="AJD3061" s="0"/>
      <c r="AJE3061" s="0"/>
      <c r="AJF3061" s="0"/>
      <c r="AJG3061" s="0"/>
      <c r="AJH3061" s="0"/>
      <c r="AJI3061" s="0"/>
      <c r="AJJ3061" s="0"/>
      <c r="AJK3061" s="0"/>
      <c r="AJL3061" s="0"/>
      <c r="AJM3061" s="0"/>
      <c r="AJN3061" s="0"/>
      <c r="AJO3061" s="0"/>
      <c r="AJP3061" s="0"/>
      <c r="AJQ3061" s="0"/>
      <c r="AJR3061" s="0"/>
      <c r="AJS3061" s="0"/>
      <c r="AJT3061" s="0"/>
      <c r="AJU3061" s="0"/>
      <c r="AJV3061" s="0"/>
      <c r="AJW3061" s="0"/>
      <c r="AJX3061" s="0"/>
      <c r="AJY3061" s="0"/>
      <c r="AJZ3061" s="0"/>
      <c r="AKA3061" s="0"/>
      <c r="AKB3061" s="0"/>
      <c r="AKC3061" s="0"/>
      <c r="AKD3061" s="0"/>
      <c r="AKE3061" s="0"/>
      <c r="AKF3061" s="0"/>
      <c r="AKG3061" s="0"/>
      <c r="AKH3061" s="0"/>
      <c r="AKI3061" s="0"/>
      <c r="AKJ3061" s="0"/>
      <c r="AKK3061" s="0"/>
      <c r="AKL3061" s="0"/>
      <c r="AKM3061" s="0"/>
      <c r="AKN3061" s="0"/>
      <c r="AKO3061" s="0"/>
      <c r="AKP3061" s="0"/>
      <c r="AKQ3061" s="0"/>
      <c r="AKR3061" s="0"/>
      <c r="AKS3061" s="0"/>
      <c r="AKT3061" s="0"/>
      <c r="AKU3061" s="0"/>
      <c r="AKV3061" s="0"/>
      <c r="AKW3061" s="0"/>
      <c r="AKX3061" s="0"/>
      <c r="AKY3061" s="0"/>
      <c r="AKZ3061" s="0"/>
      <c r="ALA3061" s="0"/>
      <c r="ALB3061" s="0"/>
      <c r="ALC3061" s="0"/>
      <c r="ALD3061" s="0"/>
      <c r="ALE3061" s="0"/>
      <c r="ALF3061" s="0"/>
      <c r="ALG3061" s="0"/>
      <c r="ALH3061" s="0"/>
      <c r="ALI3061" s="0"/>
      <c r="ALJ3061" s="0"/>
      <c r="ALK3061" s="0"/>
      <c r="ALL3061" s="0"/>
      <c r="ALM3061" s="0"/>
      <c r="ALN3061" s="0"/>
      <c r="ALO3061" s="0"/>
      <c r="ALP3061" s="0"/>
      <c r="ALQ3061" s="0"/>
      <c r="ALR3061" s="0"/>
      <c r="ALS3061" s="0"/>
      <c r="ALT3061" s="0"/>
      <c r="ALU3061" s="0"/>
      <c r="ALV3061" s="0"/>
      <c r="ALW3061" s="0"/>
      <c r="ALX3061" s="0"/>
      <c r="ALY3061" s="0"/>
      <c r="ALZ3061" s="0"/>
      <c r="AMA3061" s="0"/>
      <c r="AMB3061" s="0"/>
      <c r="AMC3061" s="0"/>
      <c r="AMD3061" s="0"/>
      <c r="AME3061" s="0"/>
      <c r="AMF3061" s="0"/>
      <c r="AMG3061" s="0"/>
      <c r="AMH3061" s="0"/>
      <c r="AMI3061" s="0"/>
    </row>
    <row r="3062" customFormat="false" ht="12.75" hidden="false" customHeight="false" outlineLevel="0" collapsed="false">
      <c r="A3062" s="1" t="s">
        <v>368</v>
      </c>
      <c r="C3062" s="19" t="s">
        <v>376</v>
      </c>
      <c r="D3062" s="19" t="s">
        <v>20</v>
      </c>
      <c r="E3062" s="20" t="n">
        <v>2.4</v>
      </c>
      <c r="F3062" s="21" t="n">
        <v>0.05</v>
      </c>
      <c r="G3062" s="24" t="s">
        <v>40</v>
      </c>
      <c r="H3062" s="3"/>
      <c r="BM3062" s="0"/>
      <c r="BN3062" s="0"/>
      <c r="BO3062" s="0"/>
      <c r="BP3062" s="0"/>
      <c r="BQ3062" s="0"/>
      <c r="BR3062" s="0"/>
      <c r="BS3062" s="0"/>
      <c r="BT3062" s="0"/>
      <c r="BU3062" s="0"/>
      <c r="BV3062" s="0"/>
      <c r="BW3062" s="0"/>
      <c r="BX3062" s="0"/>
      <c r="BY3062" s="0"/>
      <c r="BZ3062" s="0"/>
      <c r="CA3062" s="0"/>
      <c r="CB3062" s="0"/>
      <c r="CC3062" s="0"/>
      <c r="CD3062" s="0"/>
      <c r="CE3062" s="0"/>
      <c r="CF3062" s="0"/>
      <c r="CG3062" s="0"/>
      <c r="CH3062" s="0"/>
      <c r="CI3062" s="0"/>
      <c r="CJ3062" s="0"/>
      <c r="CK3062" s="0"/>
      <c r="CL3062" s="0"/>
      <c r="CM3062" s="0"/>
      <c r="CN3062" s="0"/>
      <c r="CO3062" s="0"/>
      <c r="CP3062" s="0"/>
      <c r="CQ3062" s="0"/>
      <c r="CR3062" s="0"/>
      <c r="CS3062" s="0"/>
      <c r="CT3062" s="0"/>
      <c r="CU3062" s="0"/>
      <c r="CV3062" s="0"/>
      <c r="CW3062" s="0"/>
      <c r="CX3062" s="0"/>
      <c r="CY3062" s="0"/>
      <c r="CZ3062" s="0"/>
      <c r="DA3062" s="0"/>
      <c r="DB3062" s="0"/>
      <c r="DC3062" s="0"/>
      <c r="DD3062" s="0"/>
      <c r="DE3062" s="0"/>
      <c r="DF3062" s="0"/>
      <c r="DG3062" s="0"/>
      <c r="DH3062" s="0"/>
      <c r="DI3062" s="0"/>
      <c r="DJ3062" s="0"/>
      <c r="DK3062" s="0"/>
      <c r="DL3062" s="0"/>
      <c r="DM3062" s="0"/>
      <c r="DN3062" s="0"/>
      <c r="DO3062" s="0"/>
      <c r="DP3062" s="0"/>
      <c r="DQ3062" s="0"/>
      <c r="DR3062" s="0"/>
      <c r="DS3062" s="0"/>
      <c r="DT3062" s="0"/>
      <c r="DU3062" s="0"/>
      <c r="DV3062" s="0"/>
      <c r="DW3062" s="0"/>
      <c r="DX3062" s="0"/>
      <c r="DY3062" s="0"/>
      <c r="DZ3062" s="0"/>
      <c r="EA3062" s="0"/>
      <c r="EB3062" s="0"/>
      <c r="EC3062" s="0"/>
      <c r="ED3062" s="0"/>
      <c r="EE3062" s="0"/>
      <c r="EF3062" s="0"/>
      <c r="EG3062" s="0"/>
      <c r="EH3062" s="0"/>
      <c r="EI3062" s="0"/>
      <c r="EJ3062" s="0"/>
      <c r="EK3062" s="0"/>
      <c r="EL3062" s="0"/>
      <c r="EM3062" s="0"/>
      <c r="EN3062" s="0"/>
      <c r="EO3062" s="0"/>
      <c r="EP3062" s="0"/>
      <c r="EQ3062" s="0"/>
      <c r="ER3062" s="0"/>
      <c r="ES3062" s="0"/>
      <c r="ET3062" s="0"/>
      <c r="EU3062" s="0"/>
      <c r="EV3062" s="0"/>
      <c r="EW3062" s="0"/>
      <c r="EX3062" s="0"/>
      <c r="EY3062" s="0"/>
      <c r="EZ3062" s="0"/>
      <c r="FA3062" s="0"/>
      <c r="FB3062" s="0"/>
      <c r="FC3062" s="0"/>
      <c r="FD3062" s="0"/>
      <c r="FE3062" s="0"/>
      <c r="FF3062" s="0"/>
      <c r="FG3062" s="0"/>
      <c r="FH3062" s="0"/>
      <c r="FI3062" s="0"/>
      <c r="FJ3062" s="0"/>
      <c r="FK3062" s="0"/>
      <c r="FL3062" s="0"/>
      <c r="FM3062" s="0"/>
      <c r="FN3062" s="0"/>
      <c r="FO3062" s="0"/>
      <c r="FP3062" s="0"/>
      <c r="FQ3062" s="0"/>
      <c r="FR3062" s="0"/>
      <c r="FS3062" s="0"/>
      <c r="FT3062" s="0"/>
      <c r="FU3062" s="0"/>
      <c r="FV3062" s="0"/>
      <c r="FW3062" s="0"/>
      <c r="FX3062" s="0"/>
      <c r="FY3062" s="0"/>
      <c r="FZ3062" s="0"/>
      <c r="GA3062" s="0"/>
      <c r="GB3062" s="0"/>
      <c r="GC3062" s="0"/>
      <c r="GD3062" s="0"/>
      <c r="GE3062" s="0"/>
      <c r="GF3062" s="0"/>
      <c r="GG3062" s="0"/>
      <c r="GH3062" s="0"/>
      <c r="GI3062" s="0"/>
      <c r="GJ3062" s="0"/>
      <c r="GK3062" s="0"/>
      <c r="GL3062" s="0"/>
      <c r="GM3062" s="0"/>
      <c r="GN3062" s="0"/>
      <c r="GO3062" s="0"/>
      <c r="GP3062" s="0"/>
      <c r="GQ3062" s="0"/>
      <c r="GR3062" s="0"/>
      <c r="GS3062" s="0"/>
      <c r="GT3062" s="0"/>
      <c r="GU3062" s="0"/>
      <c r="GV3062" s="0"/>
      <c r="GW3062" s="0"/>
      <c r="GX3062" s="0"/>
      <c r="GY3062" s="0"/>
      <c r="GZ3062" s="0"/>
      <c r="HA3062" s="0"/>
      <c r="HB3062" s="0"/>
      <c r="HC3062" s="0"/>
      <c r="HD3062" s="0"/>
      <c r="HE3062" s="0"/>
      <c r="HF3062" s="0"/>
      <c r="HG3062" s="0"/>
      <c r="HH3062" s="0"/>
      <c r="HI3062" s="0"/>
      <c r="HJ3062" s="0"/>
      <c r="HK3062" s="0"/>
      <c r="HL3062" s="0"/>
      <c r="HM3062" s="0"/>
      <c r="HN3062" s="0"/>
      <c r="HO3062" s="0"/>
      <c r="HP3062" s="0"/>
      <c r="HQ3062" s="0"/>
      <c r="HR3062" s="0"/>
      <c r="HS3062" s="0"/>
      <c r="HT3062" s="0"/>
      <c r="HU3062" s="0"/>
      <c r="HV3062" s="0"/>
      <c r="HW3062" s="0"/>
      <c r="HX3062" s="0"/>
      <c r="HY3062" s="0"/>
      <c r="HZ3062" s="0"/>
      <c r="IA3062" s="0"/>
      <c r="IB3062" s="0"/>
      <c r="IC3062" s="0"/>
      <c r="ID3062" s="0"/>
      <c r="IE3062" s="0"/>
      <c r="IF3062" s="0"/>
      <c r="IG3062" s="0"/>
      <c r="IH3062" s="0"/>
      <c r="II3062" s="0"/>
      <c r="IJ3062" s="0"/>
      <c r="IK3062" s="0"/>
      <c r="IL3062" s="0"/>
      <c r="IM3062" s="0"/>
      <c r="IN3062" s="0"/>
      <c r="IO3062" s="0"/>
      <c r="IP3062" s="0"/>
      <c r="IQ3062" s="0"/>
      <c r="IR3062" s="0"/>
      <c r="IS3062" s="0"/>
      <c r="IT3062" s="0"/>
      <c r="IU3062" s="0"/>
      <c r="IV3062" s="0"/>
      <c r="IW3062" s="0"/>
      <c r="IX3062" s="0"/>
      <c r="IY3062" s="0"/>
      <c r="IZ3062" s="0"/>
      <c r="JA3062" s="0"/>
      <c r="JB3062" s="0"/>
      <c r="JC3062" s="0"/>
      <c r="JD3062" s="0"/>
      <c r="JE3062" s="0"/>
      <c r="JF3062" s="0"/>
      <c r="JG3062" s="0"/>
      <c r="JH3062" s="0"/>
      <c r="JI3062" s="0"/>
      <c r="JJ3062" s="0"/>
      <c r="JK3062" s="0"/>
      <c r="JL3062" s="0"/>
      <c r="JM3062" s="0"/>
      <c r="JN3062" s="0"/>
      <c r="JO3062" s="0"/>
      <c r="JP3062" s="0"/>
      <c r="JQ3062" s="0"/>
      <c r="JR3062" s="0"/>
      <c r="JS3062" s="0"/>
      <c r="JT3062" s="0"/>
      <c r="JU3062" s="0"/>
      <c r="JV3062" s="0"/>
      <c r="JW3062" s="0"/>
      <c r="JX3062" s="0"/>
      <c r="JY3062" s="0"/>
      <c r="JZ3062" s="0"/>
      <c r="KA3062" s="0"/>
      <c r="KB3062" s="0"/>
      <c r="KC3062" s="0"/>
      <c r="KD3062" s="0"/>
      <c r="KE3062" s="0"/>
      <c r="KF3062" s="0"/>
      <c r="KG3062" s="0"/>
      <c r="KH3062" s="0"/>
      <c r="KI3062" s="0"/>
      <c r="KJ3062" s="0"/>
      <c r="KK3062" s="0"/>
      <c r="KL3062" s="0"/>
      <c r="KM3062" s="0"/>
      <c r="KN3062" s="0"/>
      <c r="KO3062" s="0"/>
      <c r="KP3062" s="0"/>
      <c r="KQ3062" s="0"/>
      <c r="KR3062" s="0"/>
      <c r="KS3062" s="0"/>
      <c r="KT3062" s="0"/>
      <c r="KU3062" s="0"/>
      <c r="KV3062" s="0"/>
      <c r="KW3062" s="0"/>
      <c r="KX3062" s="0"/>
      <c r="KY3062" s="0"/>
      <c r="KZ3062" s="0"/>
      <c r="LA3062" s="0"/>
      <c r="LB3062" s="0"/>
      <c r="LC3062" s="0"/>
      <c r="LD3062" s="0"/>
      <c r="LE3062" s="0"/>
      <c r="LF3062" s="0"/>
      <c r="LG3062" s="0"/>
      <c r="LH3062" s="0"/>
      <c r="LI3062" s="0"/>
      <c r="LJ3062" s="0"/>
      <c r="LK3062" s="0"/>
      <c r="LL3062" s="0"/>
      <c r="LM3062" s="0"/>
      <c r="LN3062" s="0"/>
      <c r="LO3062" s="0"/>
      <c r="LP3062" s="0"/>
      <c r="LQ3062" s="0"/>
      <c r="LR3062" s="0"/>
      <c r="LS3062" s="0"/>
      <c r="LT3062" s="0"/>
      <c r="LU3062" s="0"/>
      <c r="LV3062" s="0"/>
      <c r="LW3062" s="0"/>
      <c r="LX3062" s="0"/>
      <c r="LY3062" s="0"/>
      <c r="LZ3062" s="0"/>
      <c r="MA3062" s="0"/>
      <c r="MB3062" s="0"/>
      <c r="MC3062" s="0"/>
      <c r="MD3062" s="0"/>
      <c r="ME3062" s="0"/>
      <c r="MF3062" s="0"/>
      <c r="MG3062" s="0"/>
      <c r="MH3062" s="0"/>
      <c r="MI3062" s="0"/>
      <c r="MJ3062" s="0"/>
      <c r="MK3062" s="0"/>
      <c r="ML3062" s="0"/>
      <c r="MM3062" s="0"/>
      <c r="MN3062" s="0"/>
      <c r="MO3062" s="0"/>
      <c r="MP3062" s="0"/>
      <c r="MQ3062" s="0"/>
      <c r="MR3062" s="0"/>
      <c r="MS3062" s="0"/>
      <c r="MT3062" s="0"/>
      <c r="MU3062" s="0"/>
      <c r="MV3062" s="0"/>
      <c r="MW3062" s="0"/>
      <c r="MX3062" s="0"/>
      <c r="MY3062" s="0"/>
      <c r="MZ3062" s="0"/>
      <c r="NA3062" s="0"/>
      <c r="NB3062" s="0"/>
      <c r="NC3062" s="0"/>
      <c r="ND3062" s="0"/>
      <c r="NE3062" s="0"/>
      <c r="NF3062" s="0"/>
      <c r="NG3062" s="0"/>
      <c r="NH3062" s="0"/>
      <c r="NI3062" s="0"/>
      <c r="NJ3062" s="0"/>
      <c r="NK3062" s="0"/>
      <c r="NL3062" s="0"/>
      <c r="NM3062" s="0"/>
      <c r="NN3062" s="0"/>
      <c r="NO3062" s="0"/>
      <c r="NP3062" s="0"/>
      <c r="NQ3062" s="0"/>
      <c r="NR3062" s="0"/>
      <c r="NS3062" s="0"/>
      <c r="NT3062" s="0"/>
      <c r="NU3062" s="0"/>
      <c r="NV3062" s="0"/>
      <c r="NW3062" s="0"/>
      <c r="NX3062" s="0"/>
      <c r="NY3062" s="0"/>
      <c r="NZ3062" s="0"/>
      <c r="OA3062" s="0"/>
      <c r="OB3062" s="0"/>
      <c r="OC3062" s="0"/>
      <c r="OD3062" s="0"/>
      <c r="OE3062" s="0"/>
      <c r="OF3062" s="0"/>
      <c r="OG3062" s="0"/>
      <c r="OH3062" s="0"/>
      <c r="OI3062" s="0"/>
      <c r="OJ3062" s="0"/>
      <c r="OK3062" s="0"/>
      <c r="OL3062" s="0"/>
      <c r="OM3062" s="0"/>
      <c r="ON3062" s="0"/>
      <c r="OO3062" s="0"/>
      <c r="OP3062" s="0"/>
      <c r="OQ3062" s="0"/>
      <c r="OR3062" s="0"/>
      <c r="OS3062" s="0"/>
      <c r="OT3062" s="0"/>
      <c r="OU3062" s="0"/>
      <c r="OV3062" s="0"/>
      <c r="OW3062" s="0"/>
      <c r="OX3062" s="0"/>
      <c r="OY3062" s="0"/>
      <c r="OZ3062" s="0"/>
      <c r="PA3062" s="0"/>
      <c r="PB3062" s="0"/>
      <c r="PC3062" s="0"/>
      <c r="PD3062" s="0"/>
      <c r="PE3062" s="0"/>
      <c r="PF3062" s="0"/>
      <c r="PG3062" s="0"/>
      <c r="PH3062" s="0"/>
      <c r="PI3062" s="0"/>
      <c r="PJ3062" s="0"/>
      <c r="PK3062" s="0"/>
      <c r="PL3062" s="0"/>
      <c r="PM3062" s="0"/>
      <c r="PN3062" s="0"/>
      <c r="PO3062" s="0"/>
      <c r="PP3062" s="0"/>
      <c r="PQ3062" s="0"/>
      <c r="PR3062" s="0"/>
      <c r="PS3062" s="0"/>
      <c r="PT3062" s="0"/>
      <c r="PU3062" s="0"/>
      <c r="PV3062" s="0"/>
      <c r="PW3062" s="0"/>
      <c r="PX3062" s="0"/>
      <c r="PY3062" s="0"/>
      <c r="PZ3062" s="0"/>
      <c r="QA3062" s="0"/>
      <c r="QB3062" s="0"/>
      <c r="QC3062" s="0"/>
      <c r="QD3062" s="0"/>
      <c r="QE3062" s="0"/>
      <c r="QF3062" s="0"/>
      <c r="QG3062" s="0"/>
      <c r="QH3062" s="0"/>
      <c r="QI3062" s="0"/>
      <c r="QJ3062" s="0"/>
      <c r="QK3062" s="0"/>
      <c r="QL3062" s="0"/>
      <c r="QM3062" s="0"/>
      <c r="QN3062" s="0"/>
      <c r="QO3062" s="0"/>
      <c r="QP3062" s="0"/>
      <c r="QQ3062" s="0"/>
      <c r="QR3062" s="0"/>
      <c r="QS3062" s="0"/>
      <c r="QT3062" s="0"/>
      <c r="QU3062" s="0"/>
      <c r="QV3062" s="0"/>
      <c r="QW3062" s="0"/>
      <c r="QX3062" s="0"/>
      <c r="QY3062" s="0"/>
      <c r="QZ3062" s="0"/>
      <c r="RA3062" s="0"/>
      <c r="RB3062" s="0"/>
      <c r="RC3062" s="0"/>
      <c r="RD3062" s="0"/>
      <c r="RE3062" s="0"/>
      <c r="RF3062" s="0"/>
      <c r="RG3062" s="0"/>
      <c r="RH3062" s="0"/>
      <c r="RI3062" s="0"/>
      <c r="RJ3062" s="0"/>
      <c r="RK3062" s="0"/>
      <c r="RL3062" s="0"/>
      <c r="RM3062" s="0"/>
      <c r="RN3062" s="0"/>
      <c r="RO3062" s="0"/>
      <c r="RP3062" s="0"/>
      <c r="RQ3062" s="0"/>
      <c r="RR3062" s="0"/>
      <c r="RS3062" s="0"/>
      <c r="RT3062" s="0"/>
      <c r="RU3062" s="0"/>
      <c r="RV3062" s="0"/>
      <c r="RW3062" s="0"/>
      <c r="RX3062" s="0"/>
      <c r="RY3062" s="0"/>
      <c r="RZ3062" s="0"/>
      <c r="SA3062" s="0"/>
      <c r="SB3062" s="0"/>
      <c r="SC3062" s="0"/>
      <c r="SD3062" s="0"/>
      <c r="SE3062" s="0"/>
      <c r="SF3062" s="0"/>
      <c r="SG3062" s="0"/>
      <c r="SH3062" s="0"/>
      <c r="SI3062" s="0"/>
      <c r="SJ3062" s="0"/>
      <c r="SK3062" s="0"/>
      <c r="SL3062" s="0"/>
      <c r="SM3062" s="0"/>
      <c r="SN3062" s="0"/>
      <c r="SO3062" s="0"/>
      <c r="SP3062" s="0"/>
      <c r="SQ3062" s="0"/>
      <c r="SR3062" s="0"/>
      <c r="SS3062" s="0"/>
      <c r="ST3062" s="0"/>
      <c r="SU3062" s="0"/>
      <c r="SV3062" s="0"/>
      <c r="SW3062" s="0"/>
      <c r="SX3062" s="0"/>
      <c r="SY3062" s="0"/>
      <c r="SZ3062" s="0"/>
      <c r="TA3062" s="0"/>
      <c r="TB3062" s="0"/>
      <c r="TC3062" s="0"/>
      <c r="TD3062" s="0"/>
      <c r="TE3062" s="0"/>
      <c r="TF3062" s="0"/>
      <c r="TG3062" s="0"/>
      <c r="TH3062" s="0"/>
      <c r="TI3062" s="0"/>
      <c r="TJ3062" s="0"/>
      <c r="TK3062" s="0"/>
      <c r="TL3062" s="0"/>
      <c r="TM3062" s="0"/>
      <c r="TN3062" s="0"/>
      <c r="TO3062" s="0"/>
      <c r="TP3062" s="0"/>
      <c r="TQ3062" s="0"/>
      <c r="TR3062" s="0"/>
      <c r="TS3062" s="0"/>
      <c r="TT3062" s="0"/>
      <c r="TU3062" s="0"/>
      <c r="TV3062" s="0"/>
      <c r="TW3062" s="0"/>
      <c r="TX3062" s="0"/>
      <c r="TY3062" s="0"/>
      <c r="TZ3062" s="0"/>
      <c r="UA3062" s="0"/>
      <c r="UB3062" s="0"/>
      <c r="UC3062" s="0"/>
      <c r="UD3062" s="0"/>
      <c r="UE3062" s="0"/>
      <c r="UF3062" s="0"/>
      <c r="UG3062" s="0"/>
      <c r="UH3062" s="0"/>
      <c r="UI3062" s="0"/>
      <c r="UJ3062" s="0"/>
      <c r="UK3062" s="0"/>
      <c r="UL3062" s="0"/>
      <c r="UM3062" s="0"/>
      <c r="UN3062" s="0"/>
      <c r="UO3062" s="0"/>
      <c r="UP3062" s="0"/>
      <c r="UQ3062" s="0"/>
      <c r="UR3062" s="0"/>
      <c r="US3062" s="0"/>
      <c r="UT3062" s="0"/>
      <c r="UU3062" s="0"/>
      <c r="UV3062" s="0"/>
      <c r="UW3062" s="0"/>
      <c r="UX3062" s="0"/>
      <c r="UY3062" s="0"/>
      <c r="UZ3062" s="0"/>
      <c r="VA3062" s="0"/>
      <c r="VB3062" s="0"/>
      <c r="VC3062" s="0"/>
      <c r="VD3062" s="0"/>
      <c r="VE3062" s="0"/>
      <c r="VF3062" s="0"/>
      <c r="VG3062" s="0"/>
      <c r="VH3062" s="0"/>
      <c r="VI3062" s="0"/>
      <c r="VJ3062" s="0"/>
      <c r="VK3062" s="0"/>
      <c r="VL3062" s="0"/>
      <c r="VM3062" s="0"/>
      <c r="VN3062" s="0"/>
      <c r="VO3062" s="0"/>
      <c r="VP3062" s="0"/>
      <c r="VQ3062" s="0"/>
      <c r="VR3062" s="0"/>
      <c r="VS3062" s="0"/>
      <c r="VT3062" s="0"/>
      <c r="VU3062" s="0"/>
      <c r="VV3062" s="0"/>
      <c r="VW3062" s="0"/>
      <c r="VX3062" s="0"/>
      <c r="VY3062" s="0"/>
      <c r="VZ3062" s="0"/>
      <c r="WA3062" s="0"/>
      <c r="WB3062" s="0"/>
      <c r="WC3062" s="0"/>
      <c r="WD3062" s="0"/>
      <c r="WE3062" s="0"/>
      <c r="WF3062" s="0"/>
      <c r="WG3062" s="0"/>
      <c r="WH3062" s="0"/>
      <c r="WI3062" s="0"/>
      <c r="WJ3062" s="0"/>
      <c r="WK3062" s="0"/>
      <c r="WL3062" s="0"/>
      <c r="WM3062" s="0"/>
      <c r="WN3062" s="0"/>
      <c r="WO3062" s="0"/>
      <c r="WP3062" s="0"/>
      <c r="WQ3062" s="0"/>
      <c r="WR3062" s="0"/>
      <c r="WS3062" s="0"/>
      <c r="WT3062" s="0"/>
      <c r="WU3062" s="0"/>
      <c r="WV3062" s="0"/>
      <c r="WW3062" s="0"/>
      <c r="WX3062" s="0"/>
      <c r="WY3062" s="0"/>
      <c r="WZ3062" s="0"/>
      <c r="XA3062" s="0"/>
      <c r="XB3062" s="0"/>
      <c r="XC3062" s="0"/>
      <c r="XD3062" s="0"/>
      <c r="XE3062" s="0"/>
      <c r="XF3062" s="0"/>
      <c r="XG3062" s="0"/>
      <c r="XH3062" s="0"/>
      <c r="XI3062" s="0"/>
      <c r="XJ3062" s="0"/>
      <c r="XK3062" s="0"/>
      <c r="XL3062" s="0"/>
      <c r="XM3062" s="0"/>
      <c r="XN3062" s="0"/>
      <c r="XO3062" s="0"/>
      <c r="XP3062" s="0"/>
      <c r="XQ3062" s="0"/>
      <c r="XR3062" s="0"/>
      <c r="XS3062" s="0"/>
      <c r="XT3062" s="0"/>
      <c r="XU3062" s="0"/>
      <c r="XV3062" s="0"/>
      <c r="XW3062" s="0"/>
      <c r="XX3062" s="0"/>
      <c r="XY3062" s="0"/>
      <c r="XZ3062" s="0"/>
      <c r="YA3062" s="0"/>
      <c r="YB3062" s="0"/>
      <c r="YC3062" s="0"/>
      <c r="YD3062" s="0"/>
      <c r="YE3062" s="0"/>
      <c r="YF3062" s="0"/>
      <c r="YG3062" s="0"/>
      <c r="YH3062" s="0"/>
      <c r="YI3062" s="0"/>
      <c r="YJ3062" s="0"/>
      <c r="YK3062" s="0"/>
      <c r="YL3062" s="0"/>
      <c r="YM3062" s="0"/>
      <c r="YN3062" s="0"/>
      <c r="YO3062" s="0"/>
      <c r="YP3062" s="0"/>
      <c r="YQ3062" s="0"/>
      <c r="YR3062" s="0"/>
      <c r="YS3062" s="0"/>
      <c r="YT3062" s="0"/>
      <c r="YU3062" s="0"/>
      <c r="YV3062" s="0"/>
      <c r="YW3062" s="0"/>
      <c r="YX3062" s="0"/>
      <c r="YY3062" s="0"/>
      <c r="YZ3062" s="0"/>
      <c r="ZA3062" s="0"/>
      <c r="ZB3062" s="0"/>
      <c r="ZC3062" s="0"/>
      <c r="ZD3062" s="0"/>
      <c r="ZE3062" s="0"/>
      <c r="ZF3062" s="0"/>
      <c r="ZG3062" s="0"/>
      <c r="ZH3062" s="0"/>
      <c r="ZI3062" s="0"/>
      <c r="ZJ3062" s="0"/>
      <c r="ZK3062" s="0"/>
      <c r="ZL3062" s="0"/>
      <c r="ZM3062" s="0"/>
      <c r="ZN3062" s="0"/>
      <c r="ZO3062" s="0"/>
      <c r="ZP3062" s="0"/>
      <c r="ZQ3062" s="0"/>
      <c r="ZR3062" s="0"/>
      <c r="ZS3062" s="0"/>
      <c r="ZT3062" s="0"/>
      <c r="ZU3062" s="0"/>
      <c r="ZV3062" s="0"/>
      <c r="ZW3062" s="0"/>
      <c r="ZX3062" s="0"/>
      <c r="ZY3062" s="0"/>
      <c r="ZZ3062" s="0"/>
      <c r="AAA3062" s="0"/>
      <c r="AAB3062" s="0"/>
      <c r="AAC3062" s="0"/>
      <c r="AAD3062" s="0"/>
      <c r="AAE3062" s="0"/>
      <c r="AAF3062" s="0"/>
      <c r="AAG3062" s="0"/>
      <c r="AAH3062" s="0"/>
      <c r="AAI3062" s="0"/>
      <c r="AAJ3062" s="0"/>
      <c r="AAK3062" s="0"/>
      <c r="AAL3062" s="0"/>
      <c r="AAM3062" s="0"/>
      <c r="AAN3062" s="0"/>
      <c r="AAO3062" s="0"/>
      <c r="AAP3062" s="0"/>
      <c r="AAQ3062" s="0"/>
      <c r="AAR3062" s="0"/>
      <c r="AAS3062" s="0"/>
      <c r="AAT3062" s="0"/>
      <c r="AAU3062" s="0"/>
      <c r="AAV3062" s="0"/>
      <c r="AAW3062" s="0"/>
      <c r="AAX3062" s="0"/>
      <c r="AAY3062" s="0"/>
      <c r="AAZ3062" s="0"/>
      <c r="ABA3062" s="0"/>
      <c r="ABB3062" s="0"/>
      <c r="ABC3062" s="0"/>
      <c r="ABD3062" s="0"/>
      <c r="ABE3062" s="0"/>
      <c r="ABF3062" s="0"/>
      <c r="ABG3062" s="0"/>
      <c r="ABH3062" s="0"/>
      <c r="ABI3062" s="0"/>
      <c r="ABJ3062" s="0"/>
      <c r="ABK3062" s="0"/>
      <c r="ABL3062" s="0"/>
      <c r="ABM3062" s="0"/>
      <c r="ABN3062" s="0"/>
      <c r="ABO3062" s="0"/>
      <c r="ABP3062" s="0"/>
      <c r="ABQ3062" s="0"/>
      <c r="ABR3062" s="0"/>
      <c r="ABS3062" s="0"/>
      <c r="ABT3062" s="0"/>
      <c r="ABU3062" s="0"/>
      <c r="ABV3062" s="0"/>
      <c r="ABW3062" s="0"/>
      <c r="ABX3062" s="0"/>
      <c r="ABY3062" s="0"/>
      <c r="ABZ3062" s="0"/>
      <c r="ACA3062" s="0"/>
      <c r="ACB3062" s="0"/>
      <c r="ACC3062" s="0"/>
      <c r="ACD3062" s="0"/>
      <c r="ACE3062" s="0"/>
      <c r="ACF3062" s="0"/>
      <c r="ACG3062" s="0"/>
      <c r="ACH3062" s="0"/>
      <c r="ACI3062" s="0"/>
      <c r="ACJ3062" s="0"/>
      <c r="ACK3062" s="0"/>
      <c r="ACL3062" s="0"/>
      <c r="ACM3062" s="0"/>
      <c r="ACN3062" s="0"/>
      <c r="ACO3062" s="0"/>
      <c r="ACP3062" s="0"/>
      <c r="ACQ3062" s="0"/>
      <c r="ACR3062" s="0"/>
      <c r="ACS3062" s="0"/>
      <c r="ACT3062" s="0"/>
      <c r="ACU3062" s="0"/>
      <c r="ACV3062" s="0"/>
      <c r="ACW3062" s="0"/>
      <c r="ACX3062" s="0"/>
      <c r="ACY3062" s="0"/>
      <c r="ACZ3062" s="0"/>
      <c r="ADA3062" s="0"/>
      <c r="ADB3062" s="0"/>
      <c r="ADC3062" s="0"/>
      <c r="ADD3062" s="0"/>
      <c r="ADE3062" s="0"/>
      <c r="ADF3062" s="0"/>
      <c r="ADG3062" s="0"/>
      <c r="ADH3062" s="0"/>
      <c r="ADI3062" s="0"/>
      <c r="ADJ3062" s="0"/>
      <c r="ADK3062" s="0"/>
      <c r="ADL3062" s="0"/>
      <c r="ADM3062" s="0"/>
      <c r="ADN3062" s="0"/>
      <c r="ADO3062" s="0"/>
      <c r="ADP3062" s="0"/>
      <c r="ADQ3062" s="0"/>
      <c r="ADR3062" s="0"/>
      <c r="ADS3062" s="0"/>
      <c r="ADT3062" s="0"/>
      <c r="ADU3062" s="0"/>
      <c r="ADV3062" s="0"/>
      <c r="ADW3062" s="0"/>
      <c r="ADX3062" s="0"/>
      <c r="ADY3062" s="0"/>
      <c r="ADZ3062" s="0"/>
      <c r="AEA3062" s="0"/>
      <c r="AEB3062" s="0"/>
      <c r="AEC3062" s="0"/>
      <c r="AED3062" s="0"/>
      <c r="AEE3062" s="0"/>
      <c r="AEF3062" s="0"/>
      <c r="AEG3062" s="0"/>
      <c r="AEH3062" s="0"/>
      <c r="AEI3062" s="0"/>
      <c r="AEJ3062" s="0"/>
      <c r="AEK3062" s="0"/>
      <c r="AEL3062" s="0"/>
      <c r="AEM3062" s="0"/>
      <c r="AEN3062" s="0"/>
      <c r="AEO3062" s="0"/>
      <c r="AEP3062" s="0"/>
      <c r="AEQ3062" s="0"/>
      <c r="AER3062" s="0"/>
      <c r="AES3062" s="0"/>
      <c r="AET3062" s="0"/>
      <c r="AEU3062" s="0"/>
      <c r="AEV3062" s="0"/>
      <c r="AEW3062" s="0"/>
      <c r="AEX3062" s="0"/>
      <c r="AEY3062" s="0"/>
      <c r="AEZ3062" s="0"/>
      <c r="AFA3062" s="0"/>
      <c r="AFB3062" s="0"/>
      <c r="AFC3062" s="0"/>
      <c r="AFD3062" s="0"/>
      <c r="AFE3062" s="0"/>
      <c r="AFF3062" s="0"/>
      <c r="AFG3062" s="0"/>
      <c r="AFH3062" s="0"/>
      <c r="AFI3062" s="0"/>
      <c r="AFJ3062" s="0"/>
      <c r="AFK3062" s="0"/>
      <c r="AFL3062" s="0"/>
      <c r="AFM3062" s="0"/>
      <c r="AFN3062" s="0"/>
      <c r="AFO3062" s="0"/>
      <c r="AFP3062" s="0"/>
      <c r="AFQ3062" s="0"/>
      <c r="AFR3062" s="0"/>
      <c r="AFS3062" s="0"/>
      <c r="AFT3062" s="0"/>
      <c r="AFU3062" s="0"/>
      <c r="AFV3062" s="0"/>
      <c r="AFW3062" s="0"/>
      <c r="AFX3062" s="0"/>
      <c r="AFY3062" s="0"/>
      <c r="AFZ3062" s="0"/>
      <c r="AGA3062" s="0"/>
      <c r="AGB3062" s="0"/>
      <c r="AGC3062" s="0"/>
      <c r="AGD3062" s="0"/>
      <c r="AGE3062" s="0"/>
      <c r="AGF3062" s="0"/>
      <c r="AGG3062" s="0"/>
      <c r="AGH3062" s="0"/>
      <c r="AGI3062" s="0"/>
      <c r="AGJ3062" s="0"/>
      <c r="AGK3062" s="0"/>
      <c r="AGL3062" s="0"/>
      <c r="AGM3062" s="0"/>
      <c r="AGN3062" s="0"/>
      <c r="AGO3062" s="0"/>
      <c r="AGP3062" s="0"/>
      <c r="AGQ3062" s="0"/>
      <c r="AGR3062" s="0"/>
      <c r="AGS3062" s="0"/>
      <c r="AGT3062" s="0"/>
      <c r="AGU3062" s="0"/>
      <c r="AGV3062" s="0"/>
      <c r="AGW3062" s="0"/>
      <c r="AGX3062" s="0"/>
      <c r="AGY3062" s="0"/>
      <c r="AGZ3062" s="0"/>
      <c r="AHA3062" s="0"/>
      <c r="AHB3062" s="0"/>
      <c r="AHC3062" s="0"/>
      <c r="AHD3062" s="0"/>
      <c r="AHE3062" s="0"/>
      <c r="AHF3062" s="0"/>
      <c r="AHG3062" s="0"/>
      <c r="AHH3062" s="0"/>
      <c r="AHI3062" s="0"/>
      <c r="AHJ3062" s="0"/>
      <c r="AHK3062" s="0"/>
      <c r="AHL3062" s="0"/>
      <c r="AHM3062" s="0"/>
      <c r="AHN3062" s="0"/>
      <c r="AHO3062" s="0"/>
      <c r="AHP3062" s="0"/>
      <c r="AHQ3062" s="0"/>
      <c r="AHR3062" s="0"/>
      <c r="AHS3062" s="0"/>
      <c r="AHT3062" s="0"/>
      <c r="AHU3062" s="0"/>
      <c r="AHV3062" s="0"/>
      <c r="AHW3062" s="0"/>
      <c r="AHX3062" s="0"/>
      <c r="AHY3062" s="0"/>
      <c r="AHZ3062" s="0"/>
      <c r="AIA3062" s="0"/>
      <c r="AIB3062" s="0"/>
      <c r="AIC3062" s="0"/>
      <c r="AID3062" s="0"/>
      <c r="AIE3062" s="0"/>
      <c r="AIF3062" s="0"/>
      <c r="AIG3062" s="0"/>
      <c r="AIH3062" s="0"/>
      <c r="AII3062" s="0"/>
      <c r="AIJ3062" s="0"/>
      <c r="AIK3062" s="0"/>
      <c r="AIL3062" s="0"/>
      <c r="AIM3062" s="0"/>
      <c r="AIN3062" s="0"/>
      <c r="AIO3062" s="0"/>
      <c r="AIP3062" s="0"/>
      <c r="AIQ3062" s="0"/>
      <c r="AIR3062" s="0"/>
      <c r="AIS3062" s="0"/>
      <c r="AIT3062" s="0"/>
      <c r="AIU3062" s="0"/>
      <c r="AIV3062" s="0"/>
      <c r="AIW3062" s="0"/>
      <c r="AIX3062" s="0"/>
      <c r="AIY3062" s="0"/>
      <c r="AIZ3062" s="0"/>
      <c r="AJA3062" s="0"/>
      <c r="AJB3062" s="0"/>
      <c r="AJC3062" s="0"/>
      <c r="AJD3062" s="0"/>
      <c r="AJE3062" s="0"/>
      <c r="AJF3062" s="0"/>
      <c r="AJG3062" s="0"/>
      <c r="AJH3062" s="0"/>
      <c r="AJI3062" s="0"/>
      <c r="AJJ3062" s="0"/>
      <c r="AJK3062" s="0"/>
      <c r="AJL3062" s="0"/>
      <c r="AJM3062" s="0"/>
      <c r="AJN3062" s="0"/>
      <c r="AJO3062" s="0"/>
      <c r="AJP3062" s="0"/>
      <c r="AJQ3062" s="0"/>
      <c r="AJR3062" s="0"/>
      <c r="AJS3062" s="0"/>
      <c r="AJT3062" s="0"/>
      <c r="AJU3062" s="0"/>
      <c r="AJV3062" s="0"/>
      <c r="AJW3062" s="0"/>
      <c r="AJX3062" s="0"/>
      <c r="AJY3062" s="0"/>
      <c r="AJZ3062" s="0"/>
      <c r="AKA3062" s="0"/>
      <c r="AKB3062" s="0"/>
      <c r="AKC3062" s="0"/>
      <c r="AKD3062" s="0"/>
      <c r="AKE3062" s="0"/>
      <c r="AKF3062" s="0"/>
      <c r="AKG3062" s="0"/>
      <c r="AKH3062" s="0"/>
      <c r="AKI3062" s="0"/>
      <c r="AKJ3062" s="0"/>
      <c r="AKK3062" s="0"/>
      <c r="AKL3062" s="0"/>
      <c r="AKM3062" s="0"/>
      <c r="AKN3062" s="0"/>
      <c r="AKO3062" s="0"/>
      <c r="AKP3062" s="0"/>
      <c r="AKQ3062" s="0"/>
      <c r="AKR3062" s="0"/>
      <c r="AKS3062" s="0"/>
      <c r="AKT3062" s="0"/>
      <c r="AKU3062" s="0"/>
      <c r="AKV3062" s="0"/>
      <c r="AKW3062" s="0"/>
      <c r="AKX3062" s="0"/>
      <c r="AKY3062" s="0"/>
      <c r="AKZ3062" s="0"/>
      <c r="ALA3062" s="0"/>
      <c r="ALB3062" s="0"/>
      <c r="ALC3062" s="0"/>
      <c r="ALD3062" s="0"/>
      <c r="ALE3062" s="0"/>
      <c r="ALF3062" s="0"/>
      <c r="ALG3062" s="0"/>
      <c r="ALH3062" s="0"/>
      <c r="ALI3062" s="0"/>
      <c r="ALJ3062" s="0"/>
      <c r="ALK3062" s="0"/>
      <c r="ALL3062" s="0"/>
      <c r="ALM3062" s="0"/>
      <c r="ALN3062" s="0"/>
      <c r="ALO3062" s="0"/>
      <c r="ALP3062" s="0"/>
      <c r="ALQ3062" s="0"/>
      <c r="ALR3062" s="0"/>
      <c r="ALS3062" s="0"/>
      <c r="ALT3062" s="0"/>
      <c r="ALU3062" s="0"/>
      <c r="ALV3062" s="0"/>
      <c r="ALW3062" s="0"/>
      <c r="ALX3062" s="0"/>
      <c r="ALY3062" s="0"/>
      <c r="ALZ3062" s="0"/>
      <c r="AMA3062" s="0"/>
      <c r="AMB3062" s="0"/>
      <c r="AMC3062" s="0"/>
      <c r="AMD3062" s="0"/>
      <c r="AME3062" s="0"/>
      <c r="AMF3062" s="0"/>
      <c r="AMG3062" s="0"/>
      <c r="AMH3062" s="0"/>
      <c r="AMI3062" s="0"/>
    </row>
    <row r="3063" customFormat="false" ht="12.75" hidden="false" customHeight="false" outlineLevel="0" collapsed="false">
      <c r="A3063" s="1" t="s">
        <v>368</v>
      </c>
      <c r="C3063" s="19" t="s">
        <v>377</v>
      </c>
      <c r="D3063" s="19" t="s">
        <v>79</v>
      </c>
      <c r="E3063" s="20" t="n">
        <v>2.5</v>
      </c>
      <c r="F3063" s="21" t="n">
        <v>0.05</v>
      </c>
      <c r="G3063" s="24" t="s">
        <v>40</v>
      </c>
      <c r="H3063" s="3"/>
      <c r="BM3063" s="0"/>
      <c r="BN3063" s="0"/>
      <c r="BO3063" s="0"/>
      <c r="BP3063" s="0"/>
      <c r="BQ3063" s="0"/>
      <c r="BR3063" s="0"/>
      <c r="BS3063" s="0"/>
      <c r="BT3063" s="0"/>
      <c r="BU3063" s="0"/>
      <c r="BV3063" s="0"/>
      <c r="BW3063" s="0"/>
      <c r="BX3063" s="0"/>
      <c r="BY3063" s="0"/>
      <c r="BZ3063" s="0"/>
      <c r="CA3063" s="0"/>
      <c r="CB3063" s="0"/>
      <c r="CC3063" s="0"/>
      <c r="CD3063" s="0"/>
      <c r="CE3063" s="0"/>
      <c r="CF3063" s="0"/>
      <c r="CG3063" s="0"/>
      <c r="CH3063" s="0"/>
      <c r="CI3063" s="0"/>
      <c r="CJ3063" s="0"/>
      <c r="CK3063" s="0"/>
      <c r="CL3063" s="0"/>
      <c r="CM3063" s="0"/>
      <c r="CN3063" s="0"/>
      <c r="CO3063" s="0"/>
      <c r="CP3063" s="0"/>
      <c r="CQ3063" s="0"/>
      <c r="CR3063" s="0"/>
      <c r="CS3063" s="0"/>
      <c r="CT3063" s="0"/>
      <c r="CU3063" s="0"/>
      <c r="CV3063" s="0"/>
      <c r="CW3063" s="0"/>
      <c r="CX3063" s="0"/>
      <c r="CY3063" s="0"/>
      <c r="CZ3063" s="0"/>
      <c r="DA3063" s="0"/>
      <c r="DB3063" s="0"/>
      <c r="DC3063" s="0"/>
      <c r="DD3063" s="0"/>
      <c r="DE3063" s="0"/>
      <c r="DF3063" s="0"/>
      <c r="DG3063" s="0"/>
      <c r="DH3063" s="0"/>
      <c r="DI3063" s="0"/>
      <c r="DJ3063" s="0"/>
      <c r="DK3063" s="0"/>
      <c r="DL3063" s="0"/>
      <c r="DM3063" s="0"/>
      <c r="DN3063" s="0"/>
      <c r="DO3063" s="0"/>
      <c r="DP3063" s="0"/>
      <c r="DQ3063" s="0"/>
      <c r="DR3063" s="0"/>
      <c r="DS3063" s="0"/>
      <c r="DT3063" s="0"/>
      <c r="DU3063" s="0"/>
      <c r="DV3063" s="0"/>
      <c r="DW3063" s="0"/>
      <c r="DX3063" s="0"/>
      <c r="DY3063" s="0"/>
      <c r="DZ3063" s="0"/>
      <c r="EA3063" s="0"/>
      <c r="EB3063" s="0"/>
      <c r="EC3063" s="0"/>
      <c r="ED3063" s="0"/>
      <c r="EE3063" s="0"/>
      <c r="EF3063" s="0"/>
      <c r="EG3063" s="0"/>
      <c r="EH3063" s="0"/>
      <c r="EI3063" s="0"/>
      <c r="EJ3063" s="0"/>
      <c r="EK3063" s="0"/>
      <c r="EL3063" s="0"/>
      <c r="EM3063" s="0"/>
      <c r="EN3063" s="0"/>
      <c r="EO3063" s="0"/>
      <c r="EP3063" s="0"/>
      <c r="EQ3063" s="0"/>
      <c r="ER3063" s="0"/>
      <c r="ES3063" s="0"/>
      <c r="ET3063" s="0"/>
      <c r="EU3063" s="0"/>
      <c r="EV3063" s="0"/>
      <c r="EW3063" s="0"/>
      <c r="EX3063" s="0"/>
      <c r="EY3063" s="0"/>
      <c r="EZ3063" s="0"/>
      <c r="FA3063" s="0"/>
      <c r="FB3063" s="0"/>
      <c r="FC3063" s="0"/>
      <c r="FD3063" s="0"/>
      <c r="FE3063" s="0"/>
      <c r="FF3063" s="0"/>
      <c r="FG3063" s="0"/>
      <c r="FH3063" s="0"/>
      <c r="FI3063" s="0"/>
      <c r="FJ3063" s="0"/>
      <c r="FK3063" s="0"/>
      <c r="FL3063" s="0"/>
      <c r="FM3063" s="0"/>
      <c r="FN3063" s="0"/>
      <c r="FO3063" s="0"/>
      <c r="FP3063" s="0"/>
      <c r="FQ3063" s="0"/>
      <c r="FR3063" s="0"/>
      <c r="FS3063" s="0"/>
      <c r="FT3063" s="0"/>
      <c r="FU3063" s="0"/>
      <c r="FV3063" s="0"/>
      <c r="FW3063" s="0"/>
      <c r="FX3063" s="0"/>
      <c r="FY3063" s="0"/>
      <c r="FZ3063" s="0"/>
      <c r="GA3063" s="0"/>
      <c r="GB3063" s="0"/>
      <c r="GC3063" s="0"/>
      <c r="GD3063" s="0"/>
      <c r="GE3063" s="0"/>
      <c r="GF3063" s="0"/>
      <c r="GG3063" s="0"/>
      <c r="GH3063" s="0"/>
      <c r="GI3063" s="0"/>
      <c r="GJ3063" s="0"/>
      <c r="GK3063" s="0"/>
      <c r="GL3063" s="0"/>
      <c r="GM3063" s="0"/>
      <c r="GN3063" s="0"/>
      <c r="GO3063" s="0"/>
      <c r="GP3063" s="0"/>
      <c r="GQ3063" s="0"/>
      <c r="GR3063" s="0"/>
      <c r="GS3063" s="0"/>
      <c r="GT3063" s="0"/>
      <c r="GU3063" s="0"/>
      <c r="GV3063" s="0"/>
      <c r="GW3063" s="0"/>
      <c r="GX3063" s="0"/>
      <c r="GY3063" s="0"/>
      <c r="GZ3063" s="0"/>
      <c r="HA3063" s="0"/>
      <c r="HB3063" s="0"/>
      <c r="HC3063" s="0"/>
      <c r="HD3063" s="0"/>
      <c r="HE3063" s="0"/>
      <c r="HF3063" s="0"/>
      <c r="HG3063" s="0"/>
      <c r="HH3063" s="0"/>
      <c r="HI3063" s="0"/>
      <c r="HJ3063" s="0"/>
      <c r="HK3063" s="0"/>
      <c r="HL3063" s="0"/>
      <c r="HM3063" s="0"/>
      <c r="HN3063" s="0"/>
      <c r="HO3063" s="0"/>
      <c r="HP3063" s="0"/>
      <c r="HQ3063" s="0"/>
      <c r="HR3063" s="0"/>
      <c r="HS3063" s="0"/>
      <c r="HT3063" s="0"/>
      <c r="HU3063" s="0"/>
      <c r="HV3063" s="0"/>
      <c r="HW3063" s="0"/>
      <c r="HX3063" s="0"/>
      <c r="HY3063" s="0"/>
      <c r="HZ3063" s="0"/>
      <c r="IA3063" s="0"/>
      <c r="IB3063" s="0"/>
      <c r="IC3063" s="0"/>
      <c r="ID3063" s="0"/>
      <c r="IE3063" s="0"/>
      <c r="IF3063" s="0"/>
      <c r="IG3063" s="0"/>
      <c r="IH3063" s="0"/>
      <c r="II3063" s="0"/>
      <c r="IJ3063" s="0"/>
      <c r="IK3063" s="0"/>
      <c r="IL3063" s="0"/>
      <c r="IM3063" s="0"/>
      <c r="IN3063" s="0"/>
      <c r="IO3063" s="0"/>
      <c r="IP3063" s="0"/>
      <c r="IQ3063" s="0"/>
      <c r="IR3063" s="0"/>
      <c r="IS3063" s="0"/>
      <c r="IT3063" s="0"/>
      <c r="IU3063" s="0"/>
      <c r="IV3063" s="0"/>
      <c r="IW3063" s="0"/>
      <c r="IX3063" s="0"/>
      <c r="IY3063" s="0"/>
      <c r="IZ3063" s="0"/>
      <c r="JA3063" s="0"/>
      <c r="JB3063" s="0"/>
      <c r="JC3063" s="0"/>
      <c r="JD3063" s="0"/>
      <c r="JE3063" s="0"/>
      <c r="JF3063" s="0"/>
      <c r="JG3063" s="0"/>
      <c r="JH3063" s="0"/>
      <c r="JI3063" s="0"/>
      <c r="JJ3063" s="0"/>
      <c r="JK3063" s="0"/>
      <c r="JL3063" s="0"/>
      <c r="JM3063" s="0"/>
      <c r="JN3063" s="0"/>
      <c r="JO3063" s="0"/>
      <c r="JP3063" s="0"/>
      <c r="JQ3063" s="0"/>
      <c r="JR3063" s="0"/>
      <c r="JS3063" s="0"/>
      <c r="JT3063" s="0"/>
      <c r="JU3063" s="0"/>
      <c r="JV3063" s="0"/>
      <c r="JW3063" s="0"/>
      <c r="JX3063" s="0"/>
      <c r="JY3063" s="0"/>
      <c r="JZ3063" s="0"/>
      <c r="KA3063" s="0"/>
      <c r="KB3063" s="0"/>
      <c r="KC3063" s="0"/>
      <c r="KD3063" s="0"/>
      <c r="KE3063" s="0"/>
      <c r="KF3063" s="0"/>
      <c r="KG3063" s="0"/>
      <c r="KH3063" s="0"/>
      <c r="KI3063" s="0"/>
      <c r="KJ3063" s="0"/>
      <c r="KK3063" s="0"/>
      <c r="KL3063" s="0"/>
      <c r="KM3063" s="0"/>
      <c r="KN3063" s="0"/>
      <c r="KO3063" s="0"/>
      <c r="KP3063" s="0"/>
      <c r="KQ3063" s="0"/>
      <c r="KR3063" s="0"/>
      <c r="KS3063" s="0"/>
      <c r="KT3063" s="0"/>
      <c r="KU3063" s="0"/>
      <c r="KV3063" s="0"/>
      <c r="KW3063" s="0"/>
      <c r="KX3063" s="0"/>
      <c r="KY3063" s="0"/>
      <c r="KZ3063" s="0"/>
      <c r="LA3063" s="0"/>
      <c r="LB3063" s="0"/>
      <c r="LC3063" s="0"/>
      <c r="LD3063" s="0"/>
      <c r="LE3063" s="0"/>
      <c r="LF3063" s="0"/>
      <c r="LG3063" s="0"/>
      <c r="LH3063" s="0"/>
      <c r="LI3063" s="0"/>
      <c r="LJ3063" s="0"/>
      <c r="LK3063" s="0"/>
      <c r="LL3063" s="0"/>
      <c r="LM3063" s="0"/>
      <c r="LN3063" s="0"/>
      <c r="LO3063" s="0"/>
      <c r="LP3063" s="0"/>
      <c r="LQ3063" s="0"/>
      <c r="LR3063" s="0"/>
      <c r="LS3063" s="0"/>
      <c r="LT3063" s="0"/>
      <c r="LU3063" s="0"/>
      <c r="LV3063" s="0"/>
      <c r="LW3063" s="0"/>
      <c r="LX3063" s="0"/>
      <c r="LY3063" s="0"/>
      <c r="LZ3063" s="0"/>
      <c r="MA3063" s="0"/>
      <c r="MB3063" s="0"/>
      <c r="MC3063" s="0"/>
      <c r="MD3063" s="0"/>
      <c r="ME3063" s="0"/>
      <c r="MF3063" s="0"/>
      <c r="MG3063" s="0"/>
      <c r="MH3063" s="0"/>
      <c r="MI3063" s="0"/>
      <c r="MJ3063" s="0"/>
      <c r="MK3063" s="0"/>
      <c r="ML3063" s="0"/>
      <c r="MM3063" s="0"/>
      <c r="MN3063" s="0"/>
      <c r="MO3063" s="0"/>
      <c r="MP3063" s="0"/>
      <c r="MQ3063" s="0"/>
      <c r="MR3063" s="0"/>
      <c r="MS3063" s="0"/>
      <c r="MT3063" s="0"/>
      <c r="MU3063" s="0"/>
      <c r="MV3063" s="0"/>
      <c r="MW3063" s="0"/>
      <c r="MX3063" s="0"/>
      <c r="MY3063" s="0"/>
      <c r="MZ3063" s="0"/>
      <c r="NA3063" s="0"/>
      <c r="NB3063" s="0"/>
      <c r="NC3063" s="0"/>
      <c r="ND3063" s="0"/>
      <c r="NE3063" s="0"/>
      <c r="NF3063" s="0"/>
      <c r="NG3063" s="0"/>
      <c r="NH3063" s="0"/>
      <c r="NI3063" s="0"/>
      <c r="NJ3063" s="0"/>
      <c r="NK3063" s="0"/>
      <c r="NL3063" s="0"/>
      <c r="NM3063" s="0"/>
      <c r="NN3063" s="0"/>
      <c r="NO3063" s="0"/>
      <c r="NP3063" s="0"/>
      <c r="NQ3063" s="0"/>
      <c r="NR3063" s="0"/>
      <c r="NS3063" s="0"/>
      <c r="NT3063" s="0"/>
      <c r="NU3063" s="0"/>
      <c r="NV3063" s="0"/>
      <c r="NW3063" s="0"/>
      <c r="NX3063" s="0"/>
      <c r="NY3063" s="0"/>
      <c r="NZ3063" s="0"/>
      <c r="OA3063" s="0"/>
      <c r="OB3063" s="0"/>
      <c r="OC3063" s="0"/>
      <c r="OD3063" s="0"/>
      <c r="OE3063" s="0"/>
      <c r="OF3063" s="0"/>
      <c r="OG3063" s="0"/>
      <c r="OH3063" s="0"/>
      <c r="OI3063" s="0"/>
      <c r="OJ3063" s="0"/>
      <c r="OK3063" s="0"/>
      <c r="OL3063" s="0"/>
      <c r="OM3063" s="0"/>
      <c r="ON3063" s="0"/>
      <c r="OO3063" s="0"/>
      <c r="OP3063" s="0"/>
      <c r="OQ3063" s="0"/>
      <c r="OR3063" s="0"/>
      <c r="OS3063" s="0"/>
      <c r="OT3063" s="0"/>
      <c r="OU3063" s="0"/>
      <c r="OV3063" s="0"/>
      <c r="OW3063" s="0"/>
      <c r="OX3063" s="0"/>
      <c r="OY3063" s="0"/>
      <c r="OZ3063" s="0"/>
      <c r="PA3063" s="0"/>
      <c r="PB3063" s="0"/>
      <c r="PC3063" s="0"/>
      <c r="PD3063" s="0"/>
      <c r="PE3063" s="0"/>
      <c r="PF3063" s="0"/>
      <c r="PG3063" s="0"/>
      <c r="PH3063" s="0"/>
      <c r="PI3063" s="0"/>
      <c r="PJ3063" s="0"/>
      <c r="PK3063" s="0"/>
      <c r="PL3063" s="0"/>
      <c r="PM3063" s="0"/>
      <c r="PN3063" s="0"/>
      <c r="PO3063" s="0"/>
      <c r="PP3063" s="0"/>
      <c r="PQ3063" s="0"/>
      <c r="PR3063" s="0"/>
      <c r="PS3063" s="0"/>
      <c r="PT3063" s="0"/>
      <c r="PU3063" s="0"/>
      <c r="PV3063" s="0"/>
      <c r="PW3063" s="0"/>
      <c r="PX3063" s="0"/>
      <c r="PY3063" s="0"/>
      <c r="PZ3063" s="0"/>
      <c r="QA3063" s="0"/>
      <c r="QB3063" s="0"/>
      <c r="QC3063" s="0"/>
      <c r="QD3063" s="0"/>
      <c r="QE3063" s="0"/>
      <c r="QF3063" s="0"/>
      <c r="QG3063" s="0"/>
      <c r="QH3063" s="0"/>
      <c r="QI3063" s="0"/>
      <c r="QJ3063" s="0"/>
      <c r="QK3063" s="0"/>
      <c r="QL3063" s="0"/>
      <c r="QM3063" s="0"/>
      <c r="QN3063" s="0"/>
      <c r="QO3063" s="0"/>
      <c r="QP3063" s="0"/>
      <c r="QQ3063" s="0"/>
      <c r="QR3063" s="0"/>
      <c r="QS3063" s="0"/>
      <c r="QT3063" s="0"/>
      <c r="QU3063" s="0"/>
      <c r="QV3063" s="0"/>
      <c r="QW3063" s="0"/>
      <c r="QX3063" s="0"/>
      <c r="QY3063" s="0"/>
      <c r="QZ3063" s="0"/>
      <c r="RA3063" s="0"/>
      <c r="RB3063" s="0"/>
      <c r="RC3063" s="0"/>
      <c r="RD3063" s="0"/>
      <c r="RE3063" s="0"/>
      <c r="RF3063" s="0"/>
      <c r="RG3063" s="0"/>
      <c r="RH3063" s="0"/>
      <c r="RI3063" s="0"/>
      <c r="RJ3063" s="0"/>
      <c r="RK3063" s="0"/>
      <c r="RL3063" s="0"/>
      <c r="RM3063" s="0"/>
      <c r="RN3063" s="0"/>
      <c r="RO3063" s="0"/>
      <c r="RP3063" s="0"/>
      <c r="RQ3063" s="0"/>
      <c r="RR3063" s="0"/>
      <c r="RS3063" s="0"/>
      <c r="RT3063" s="0"/>
      <c r="RU3063" s="0"/>
      <c r="RV3063" s="0"/>
      <c r="RW3063" s="0"/>
      <c r="RX3063" s="0"/>
      <c r="RY3063" s="0"/>
      <c r="RZ3063" s="0"/>
      <c r="SA3063" s="0"/>
      <c r="SB3063" s="0"/>
      <c r="SC3063" s="0"/>
      <c r="SD3063" s="0"/>
      <c r="SE3063" s="0"/>
      <c r="SF3063" s="0"/>
      <c r="SG3063" s="0"/>
      <c r="SH3063" s="0"/>
      <c r="SI3063" s="0"/>
      <c r="SJ3063" s="0"/>
      <c r="SK3063" s="0"/>
      <c r="SL3063" s="0"/>
      <c r="SM3063" s="0"/>
      <c r="SN3063" s="0"/>
      <c r="SO3063" s="0"/>
      <c r="SP3063" s="0"/>
      <c r="SQ3063" s="0"/>
      <c r="SR3063" s="0"/>
      <c r="SS3063" s="0"/>
      <c r="ST3063" s="0"/>
      <c r="SU3063" s="0"/>
      <c r="SV3063" s="0"/>
      <c r="SW3063" s="0"/>
      <c r="SX3063" s="0"/>
      <c r="SY3063" s="0"/>
      <c r="SZ3063" s="0"/>
      <c r="TA3063" s="0"/>
      <c r="TB3063" s="0"/>
      <c r="TC3063" s="0"/>
      <c r="TD3063" s="0"/>
      <c r="TE3063" s="0"/>
      <c r="TF3063" s="0"/>
      <c r="TG3063" s="0"/>
      <c r="TH3063" s="0"/>
      <c r="TI3063" s="0"/>
      <c r="TJ3063" s="0"/>
      <c r="TK3063" s="0"/>
      <c r="TL3063" s="0"/>
      <c r="TM3063" s="0"/>
      <c r="TN3063" s="0"/>
      <c r="TO3063" s="0"/>
      <c r="TP3063" s="0"/>
      <c r="TQ3063" s="0"/>
      <c r="TR3063" s="0"/>
      <c r="TS3063" s="0"/>
      <c r="TT3063" s="0"/>
      <c r="TU3063" s="0"/>
      <c r="TV3063" s="0"/>
      <c r="TW3063" s="0"/>
      <c r="TX3063" s="0"/>
      <c r="TY3063" s="0"/>
      <c r="TZ3063" s="0"/>
      <c r="UA3063" s="0"/>
      <c r="UB3063" s="0"/>
      <c r="UC3063" s="0"/>
      <c r="UD3063" s="0"/>
      <c r="UE3063" s="0"/>
      <c r="UF3063" s="0"/>
      <c r="UG3063" s="0"/>
      <c r="UH3063" s="0"/>
      <c r="UI3063" s="0"/>
      <c r="UJ3063" s="0"/>
      <c r="UK3063" s="0"/>
      <c r="UL3063" s="0"/>
      <c r="UM3063" s="0"/>
      <c r="UN3063" s="0"/>
      <c r="UO3063" s="0"/>
      <c r="UP3063" s="0"/>
      <c r="UQ3063" s="0"/>
      <c r="UR3063" s="0"/>
      <c r="US3063" s="0"/>
      <c r="UT3063" s="0"/>
      <c r="UU3063" s="0"/>
      <c r="UV3063" s="0"/>
      <c r="UW3063" s="0"/>
      <c r="UX3063" s="0"/>
      <c r="UY3063" s="0"/>
      <c r="UZ3063" s="0"/>
      <c r="VA3063" s="0"/>
      <c r="VB3063" s="0"/>
      <c r="VC3063" s="0"/>
      <c r="VD3063" s="0"/>
      <c r="VE3063" s="0"/>
      <c r="VF3063" s="0"/>
      <c r="VG3063" s="0"/>
      <c r="VH3063" s="0"/>
      <c r="VI3063" s="0"/>
      <c r="VJ3063" s="0"/>
      <c r="VK3063" s="0"/>
      <c r="VL3063" s="0"/>
      <c r="VM3063" s="0"/>
      <c r="VN3063" s="0"/>
      <c r="VO3063" s="0"/>
      <c r="VP3063" s="0"/>
      <c r="VQ3063" s="0"/>
      <c r="VR3063" s="0"/>
      <c r="VS3063" s="0"/>
      <c r="VT3063" s="0"/>
      <c r="VU3063" s="0"/>
      <c r="VV3063" s="0"/>
      <c r="VW3063" s="0"/>
      <c r="VX3063" s="0"/>
      <c r="VY3063" s="0"/>
      <c r="VZ3063" s="0"/>
      <c r="WA3063" s="0"/>
      <c r="WB3063" s="0"/>
      <c r="WC3063" s="0"/>
      <c r="WD3063" s="0"/>
      <c r="WE3063" s="0"/>
      <c r="WF3063" s="0"/>
      <c r="WG3063" s="0"/>
      <c r="WH3063" s="0"/>
      <c r="WI3063" s="0"/>
      <c r="WJ3063" s="0"/>
      <c r="WK3063" s="0"/>
      <c r="WL3063" s="0"/>
      <c r="WM3063" s="0"/>
      <c r="WN3063" s="0"/>
      <c r="WO3063" s="0"/>
      <c r="WP3063" s="0"/>
      <c r="WQ3063" s="0"/>
      <c r="WR3063" s="0"/>
      <c r="WS3063" s="0"/>
      <c r="WT3063" s="0"/>
      <c r="WU3063" s="0"/>
      <c r="WV3063" s="0"/>
      <c r="WW3063" s="0"/>
      <c r="WX3063" s="0"/>
      <c r="WY3063" s="0"/>
      <c r="WZ3063" s="0"/>
      <c r="XA3063" s="0"/>
      <c r="XB3063" s="0"/>
      <c r="XC3063" s="0"/>
      <c r="XD3063" s="0"/>
      <c r="XE3063" s="0"/>
      <c r="XF3063" s="0"/>
      <c r="XG3063" s="0"/>
      <c r="XH3063" s="0"/>
      <c r="XI3063" s="0"/>
      <c r="XJ3063" s="0"/>
      <c r="XK3063" s="0"/>
      <c r="XL3063" s="0"/>
      <c r="XM3063" s="0"/>
      <c r="XN3063" s="0"/>
      <c r="XO3063" s="0"/>
      <c r="XP3063" s="0"/>
      <c r="XQ3063" s="0"/>
      <c r="XR3063" s="0"/>
      <c r="XS3063" s="0"/>
      <c r="XT3063" s="0"/>
      <c r="XU3063" s="0"/>
      <c r="XV3063" s="0"/>
      <c r="XW3063" s="0"/>
      <c r="XX3063" s="0"/>
      <c r="XY3063" s="0"/>
      <c r="XZ3063" s="0"/>
      <c r="YA3063" s="0"/>
      <c r="YB3063" s="0"/>
      <c r="YC3063" s="0"/>
      <c r="YD3063" s="0"/>
      <c r="YE3063" s="0"/>
      <c r="YF3063" s="0"/>
      <c r="YG3063" s="0"/>
      <c r="YH3063" s="0"/>
      <c r="YI3063" s="0"/>
      <c r="YJ3063" s="0"/>
      <c r="YK3063" s="0"/>
      <c r="YL3063" s="0"/>
      <c r="YM3063" s="0"/>
      <c r="YN3063" s="0"/>
      <c r="YO3063" s="0"/>
      <c r="YP3063" s="0"/>
      <c r="YQ3063" s="0"/>
      <c r="YR3063" s="0"/>
      <c r="YS3063" s="0"/>
      <c r="YT3063" s="0"/>
      <c r="YU3063" s="0"/>
      <c r="YV3063" s="0"/>
      <c r="YW3063" s="0"/>
      <c r="YX3063" s="0"/>
      <c r="YY3063" s="0"/>
      <c r="YZ3063" s="0"/>
      <c r="ZA3063" s="0"/>
      <c r="ZB3063" s="0"/>
      <c r="ZC3063" s="0"/>
      <c r="ZD3063" s="0"/>
      <c r="ZE3063" s="0"/>
      <c r="ZF3063" s="0"/>
      <c r="ZG3063" s="0"/>
      <c r="ZH3063" s="0"/>
      <c r="ZI3063" s="0"/>
      <c r="ZJ3063" s="0"/>
      <c r="ZK3063" s="0"/>
      <c r="ZL3063" s="0"/>
      <c r="ZM3063" s="0"/>
      <c r="ZN3063" s="0"/>
      <c r="ZO3063" s="0"/>
      <c r="ZP3063" s="0"/>
      <c r="ZQ3063" s="0"/>
      <c r="ZR3063" s="0"/>
      <c r="ZS3063" s="0"/>
      <c r="ZT3063" s="0"/>
      <c r="ZU3063" s="0"/>
      <c r="ZV3063" s="0"/>
      <c r="ZW3063" s="0"/>
      <c r="ZX3063" s="0"/>
      <c r="ZY3063" s="0"/>
      <c r="ZZ3063" s="0"/>
      <c r="AAA3063" s="0"/>
      <c r="AAB3063" s="0"/>
      <c r="AAC3063" s="0"/>
      <c r="AAD3063" s="0"/>
      <c r="AAE3063" s="0"/>
      <c r="AAF3063" s="0"/>
      <c r="AAG3063" s="0"/>
      <c r="AAH3063" s="0"/>
      <c r="AAI3063" s="0"/>
      <c r="AAJ3063" s="0"/>
      <c r="AAK3063" s="0"/>
      <c r="AAL3063" s="0"/>
      <c r="AAM3063" s="0"/>
      <c r="AAN3063" s="0"/>
      <c r="AAO3063" s="0"/>
      <c r="AAP3063" s="0"/>
      <c r="AAQ3063" s="0"/>
      <c r="AAR3063" s="0"/>
      <c r="AAS3063" s="0"/>
      <c r="AAT3063" s="0"/>
      <c r="AAU3063" s="0"/>
      <c r="AAV3063" s="0"/>
      <c r="AAW3063" s="0"/>
      <c r="AAX3063" s="0"/>
      <c r="AAY3063" s="0"/>
      <c r="AAZ3063" s="0"/>
      <c r="ABA3063" s="0"/>
      <c r="ABB3063" s="0"/>
      <c r="ABC3063" s="0"/>
      <c r="ABD3063" s="0"/>
      <c r="ABE3063" s="0"/>
      <c r="ABF3063" s="0"/>
      <c r="ABG3063" s="0"/>
      <c r="ABH3063" s="0"/>
      <c r="ABI3063" s="0"/>
      <c r="ABJ3063" s="0"/>
      <c r="ABK3063" s="0"/>
      <c r="ABL3063" s="0"/>
      <c r="ABM3063" s="0"/>
      <c r="ABN3063" s="0"/>
      <c r="ABO3063" s="0"/>
      <c r="ABP3063" s="0"/>
      <c r="ABQ3063" s="0"/>
      <c r="ABR3063" s="0"/>
      <c r="ABS3063" s="0"/>
      <c r="ABT3063" s="0"/>
      <c r="ABU3063" s="0"/>
      <c r="ABV3063" s="0"/>
      <c r="ABW3063" s="0"/>
      <c r="ABX3063" s="0"/>
      <c r="ABY3063" s="0"/>
      <c r="ABZ3063" s="0"/>
      <c r="ACA3063" s="0"/>
      <c r="ACB3063" s="0"/>
      <c r="ACC3063" s="0"/>
      <c r="ACD3063" s="0"/>
      <c r="ACE3063" s="0"/>
      <c r="ACF3063" s="0"/>
      <c r="ACG3063" s="0"/>
      <c r="ACH3063" s="0"/>
      <c r="ACI3063" s="0"/>
      <c r="ACJ3063" s="0"/>
      <c r="ACK3063" s="0"/>
      <c r="ACL3063" s="0"/>
      <c r="ACM3063" s="0"/>
      <c r="ACN3063" s="0"/>
      <c r="ACO3063" s="0"/>
      <c r="ACP3063" s="0"/>
      <c r="ACQ3063" s="0"/>
      <c r="ACR3063" s="0"/>
      <c r="ACS3063" s="0"/>
      <c r="ACT3063" s="0"/>
      <c r="ACU3063" s="0"/>
      <c r="ACV3063" s="0"/>
      <c r="ACW3063" s="0"/>
      <c r="ACX3063" s="0"/>
      <c r="ACY3063" s="0"/>
      <c r="ACZ3063" s="0"/>
      <c r="ADA3063" s="0"/>
      <c r="ADB3063" s="0"/>
      <c r="ADC3063" s="0"/>
      <c r="ADD3063" s="0"/>
      <c r="ADE3063" s="0"/>
      <c r="ADF3063" s="0"/>
      <c r="ADG3063" s="0"/>
      <c r="ADH3063" s="0"/>
      <c r="ADI3063" s="0"/>
      <c r="ADJ3063" s="0"/>
      <c r="ADK3063" s="0"/>
      <c r="ADL3063" s="0"/>
      <c r="ADM3063" s="0"/>
      <c r="ADN3063" s="0"/>
      <c r="ADO3063" s="0"/>
      <c r="ADP3063" s="0"/>
      <c r="ADQ3063" s="0"/>
      <c r="ADR3063" s="0"/>
      <c r="ADS3063" s="0"/>
      <c r="ADT3063" s="0"/>
      <c r="ADU3063" s="0"/>
      <c r="ADV3063" s="0"/>
      <c r="ADW3063" s="0"/>
      <c r="ADX3063" s="0"/>
      <c r="ADY3063" s="0"/>
      <c r="ADZ3063" s="0"/>
      <c r="AEA3063" s="0"/>
      <c r="AEB3063" s="0"/>
      <c r="AEC3063" s="0"/>
      <c r="AED3063" s="0"/>
      <c r="AEE3063" s="0"/>
      <c r="AEF3063" s="0"/>
      <c r="AEG3063" s="0"/>
      <c r="AEH3063" s="0"/>
      <c r="AEI3063" s="0"/>
      <c r="AEJ3063" s="0"/>
      <c r="AEK3063" s="0"/>
      <c r="AEL3063" s="0"/>
      <c r="AEM3063" s="0"/>
      <c r="AEN3063" s="0"/>
      <c r="AEO3063" s="0"/>
      <c r="AEP3063" s="0"/>
      <c r="AEQ3063" s="0"/>
      <c r="AER3063" s="0"/>
      <c r="AES3063" s="0"/>
      <c r="AET3063" s="0"/>
      <c r="AEU3063" s="0"/>
      <c r="AEV3063" s="0"/>
      <c r="AEW3063" s="0"/>
      <c r="AEX3063" s="0"/>
      <c r="AEY3063" s="0"/>
      <c r="AEZ3063" s="0"/>
      <c r="AFA3063" s="0"/>
      <c r="AFB3063" s="0"/>
      <c r="AFC3063" s="0"/>
      <c r="AFD3063" s="0"/>
      <c r="AFE3063" s="0"/>
      <c r="AFF3063" s="0"/>
      <c r="AFG3063" s="0"/>
      <c r="AFH3063" s="0"/>
      <c r="AFI3063" s="0"/>
      <c r="AFJ3063" s="0"/>
      <c r="AFK3063" s="0"/>
      <c r="AFL3063" s="0"/>
      <c r="AFM3063" s="0"/>
      <c r="AFN3063" s="0"/>
      <c r="AFO3063" s="0"/>
      <c r="AFP3063" s="0"/>
      <c r="AFQ3063" s="0"/>
      <c r="AFR3063" s="0"/>
      <c r="AFS3063" s="0"/>
      <c r="AFT3063" s="0"/>
      <c r="AFU3063" s="0"/>
      <c r="AFV3063" s="0"/>
      <c r="AFW3063" s="0"/>
      <c r="AFX3063" s="0"/>
      <c r="AFY3063" s="0"/>
      <c r="AFZ3063" s="0"/>
      <c r="AGA3063" s="0"/>
      <c r="AGB3063" s="0"/>
      <c r="AGC3063" s="0"/>
      <c r="AGD3063" s="0"/>
      <c r="AGE3063" s="0"/>
      <c r="AGF3063" s="0"/>
      <c r="AGG3063" s="0"/>
      <c r="AGH3063" s="0"/>
      <c r="AGI3063" s="0"/>
      <c r="AGJ3063" s="0"/>
      <c r="AGK3063" s="0"/>
      <c r="AGL3063" s="0"/>
      <c r="AGM3063" s="0"/>
      <c r="AGN3063" s="0"/>
      <c r="AGO3063" s="0"/>
      <c r="AGP3063" s="0"/>
      <c r="AGQ3063" s="0"/>
      <c r="AGR3063" s="0"/>
      <c r="AGS3063" s="0"/>
      <c r="AGT3063" s="0"/>
      <c r="AGU3063" s="0"/>
      <c r="AGV3063" s="0"/>
      <c r="AGW3063" s="0"/>
      <c r="AGX3063" s="0"/>
      <c r="AGY3063" s="0"/>
      <c r="AGZ3063" s="0"/>
      <c r="AHA3063" s="0"/>
      <c r="AHB3063" s="0"/>
      <c r="AHC3063" s="0"/>
      <c r="AHD3063" s="0"/>
      <c r="AHE3063" s="0"/>
      <c r="AHF3063" s="0"/>
      <c r="AHG3063" s="0"/>
      <c r="AHH3063" s="0"/>
      <c r="AHI3063" s="0"/>
      <c r="AHJ3063" s="0"/>
      <c r="AHK3063" s="0"/>
      <c r="AHL3063" s="0"/>
      <c r="AHM3063" s="0"/>
      <c r="AHN3063" s="0"/>
      <c r="AHO3063" s="0"/>
      <c r="AHP3063" s="0"/>
      <c r="AHQ3063" s="0"/>
      <c r="AHR3063" s="0"/>
      <c r="AHS3063" s="0"/>
      <c r="AHT3063" s="0"/>
      <c r="AHU3063" s="0"/>
      <c r="AHV3063" s="0"/>
      <c r="AHW3063" s="0"/>
      <c r="AHX3063" s="0"/>
      <c r="AHY3063" s="0"/>
      <c r="AHZ3063" s="0"/>
      <c r="AIA3063" s="0"/>
      <c r="AIB3063" s="0"/>
      <c r="AIC3063" s="0"/>
      <c r="AID3063" s="0"/>
      <c r="AIE3063" s="0"/>
      <c r="AIF3063" s="0"/>
      <c r="AIG3063" s="0"/>
      <c r="AIH3063" s="0"/>
      <c r="AII3063" s="0"/>
      <c r="AIJ3063" s="0"/>
      <c r="AIK3063" s="0"/>
      <c r="AIL3063" s="0"/>
      <c r="AIM3063" s="0"/>
      <c r="AIN3063" s="0"/>
      <c r="AIO3063" s="0"/>
      <c r="AIP3063" s="0"/>
      <c r="AIQ3063" s="0"/>
      <c r="AIR3063" s="0"/>
      <c r="AIS3063" s="0"/>
      <c r="AIT3063" s="0"/>
      <c r="AIU3063" s="0"/>
      <c r="AIV3063" s="0"/>
      <c r="AIW3063" s="0"/>
      <c r="AIX3063" s="0"/>
      <c r="AIY3063" s="0"/>
      <c r="AIZ3063" s="0"/>
      <c r="AJA3063" s="0"/>
      <c r="AJB3063" s="0"/>
      <c r="AJC3063" s="0"/>
      <c r="AJD3063" s="0"/>
      <c r="AJE3063" s="0"/>
      <c r="AJF3063" s="0"/>
      <c r="AJG3063" s="0"/>
      <c r="AJH3063" s="0"/>
      <c r="AJI3063" s="0"/>
      <c r="AJJ3063" s="0"/>
      <c r="AJK3063" s="0"/>
      <c r="AJL3063" s="0"/>
      <c r="AJM3063" s="0"/>
      <c r="AJN3063" s="0"/>
      <c r="AJO3063" s="0"/>
      <c r="AJP3063" s="0"/>
      <c r="AJQ3063" s="0"/>
      <c r="AJR3063" s="0"/>
      <c r="AJS3063" s="0"/>
      <c r="AJT3063" s="0"/>
      <c r="AJU3063" s="0"/>
      <c r="AJV3063" s="0"/>
      <c r="AJW3063" s="0"/>
      <c r="AJX3063" s="0"/>
      <c r="AJY3063" s="0"/>
      <c r="AJZ3063" s="0"/>
      <c r="AKA3063" s="0"/>
      <c r="AKB3063" s="0"/>
      <c r="AKC3063" s="0"/>
      <c r="AKD3063" s="0"/>
      <c r="AKE3063" s="0"/>
      <c r="AKF3063" s="0"/>
      <c r="AKG3063" s="0"/>
      <c r="AKH3063" s="0"/>
      <c r="AKI3063" s="0"/>
      <c r="AKJ3063" s="0"/>
      <c r="AKK3063" s="0"/>
      <c r="AKL3063" s="0"/>
      <c r="AKM3063" s="0"/>
      <c r="AKN3063" s="0"/>
      <c r="AKO3063" s="0"/>
      <c r="AKP3063" s="0"/>
      <c r="AKQ3063" s="0"/>
      <c r="AKR3063" s="0"/>
      <c r="AKS3063" s="0"/>
      <c r="AKT3063" s="0"/>
      <c r="AKU3063" s="0"/>
      <c r="AKV3063" s="0"/>
      <c r="AKW3063" s="0"/>
      <c r="AKX3063" s="0"/>
      <c r="AKY3063" s="0"/>
      <c r="AKZ3063" s="0"/>
      <c r="ALA3063" s="0"/>
      <c r="ALB3063" s="0"/>
      <c r="ALC3063" s="0"/>
      <c r="ALD3063" s="0"/>
      <c r="ALE3063" s="0"/>
      <c r="ALF3063" s="0"/>
      <c r="ALG3063" s="0"/>
      <c r="ALH3063" s="0"/>
      <c r="ALI3063" s="0"/>
      <c r="ALJ3063" s="0"/>
      <c r="ALK3063" s="0"/>
      <c r="ALL3063" s="0"/>
      <c r="ALM3063" s="0"/>
      <c r="ALN3063" s="0"/>
      <c r="ALO3063" s="0"/>
      <c r="ALP3063" s="0"/>
      <c r="ALQ3063" s="0"/>
      <c r="ALR3063" s="0"/>
      <c r="ALS3063" s="0"/>
      <c r="ALT3063" s="0"/>
      <c r="ALU3063" s="0"/>
      <c r="ALV3063" s="0"/>
      <c r="ALW3063" s="0"/>
      <c r="ALX3063" s="0"/>
      <c r="ALY3063" s="0"/>
      <c r="ALZ3063" s="0"/>
      <c r="AMA3063" s="0"/>
      <c r="AMB3063" s="0"/>
      <c r="AMC3063" s="0"/>
      <c r="AMD3063" s="0"/>
      <c r="AME3063" s="0"/>
      <c r="AMF3063" s="0"/>
      <c r="AMG3063" s="0"/>
      <c r="AMH3063" s="0"/>
      <c r="AMI3063" s="0"/>
    </row>
    <row r="3064" customFormat="false" ht="12.75" hidden="false" customHeight="false" outlineLevel="0" collapsed="false">
      <c r="A3064" s="1" t="s">
        <v>368</v>
      </c>
      <c r="C3064" s="19" t="s">
        <v>3319</v>
      </c>
      <c r="D3064" s="19" t="s">
        <v>13</v>
      </c>
      <c r="E3064" s="20" t="n">
        <v>2</v>
      </c>
      <c r="F3064" s="21" t="n">
        <v>0.37</v>
      </c>
      <c r="G3064" s="24" t="s">
        <v>3308</v>
      </c>
      <c r="H3064" s="3"/>
      <c r="BM3064" s="0"/>
      <c r="BN3064" s="0"/>
      <c r="BO3064" s="0"/>
      <c r="BP3064" s="0"/>
      <c r="BQ3064" s="0"/>
      <c r="BR3064" s="0"/>
      <c r="BS3064" s="0"/>
      <c r="BT3064" s="0"/>
      <c r="BU3064" s="0"/>
      <c r="BV3064" s="0"/>
      <c r="BW3064" s="0"/>
      <c r="BX3064" s="0"/>
      <c r="BY3064" s="0"/>
      <c r="BZ3064" s="0"/>
      <c r="CA3064" s="0"/>
      <c r="CB3064" s="0"/>
      <c r="CC3064" s="0"/>
      <c r="CD3064" s="0"/>
      <c r="CE3064" s="0"/>
      <c r="CF3064" s="0"/>
      <c r="CG3064" s="0"/>
      <c r="CH3064" s="0"/>
      <c r="CI3064" s="0"/>
      <c r="CJ3064" s="0"/>
      <c r="CK3064" s="0"/>
      <c r="CL3064" s="0"/>
      <c r="CM3064" s="0"/>
      <c r="CN3064" s="0"/>
      <c r="CO3064" s="0"/>
      <c r="CP3064" s="0"/>
      <c r="CQ3064" s="0"/>
      <c r="CR3064" s="0"/>
      <c r="CS3064" s="0"/>
      <c r="CT3064" s="0"/>
      <c r="CU3064" s="0"/>
      <c r="CV3064" s="0"/>
      <c r="CW3064" s="0"/>
      <c r="CX3064" s="0"/>
      <c r="CY3064" s="0"/>
      <c r="CZ3064" s="0"/>
      <c r="DA3064" s="0"/>
      <c r="DB3064" s="0"/>
      <c r="DC3064" s="0"/>
      <c r="DD3064" s="0"/>
      <c r="DE3064" s="0"/>
      <c r="DF3064" s="0"/>
      <c r="DG3064" s="0"/>
      <c r="DH3064" s="0"/>
      <c r="DI3064" s="0"/>
      <c r="DJ3064" s="0"/>
      <c r="DK3064" s="0"/>
      <c r="DL3064" s="0"/>
      <c r="DM3064" s="0"/>
      <c r="DN3064" s="0"/>
      <c r="DO3064" s="0"/>
      <c r="DP3064" s="0"/>
      <c r="DQ3064" s="0"/>
      <c r="DR3064" s="0"/>
      <c r="DS3064" s="0"/>
      <c r="DT3064" s="0"/>
      <c r="DU3064" s="0"/>
      <c r="DV3064" s="0"/>
      <c r="DW3064" s="0"/>
      <c r="DX3064" s="0"/>
      <c r="DY3064" s="0"/>
      <c r="DZ3064" s="0"/>
      <c r="EA3064" s="0"/>
      <c r="EB3064" s="0"/>
      <c r="EC3064" s="0"/>
      <c r="ED3064" s="0"/>
      <c r="EE3064" s="0"/>
      <c r="EF3064" s="0"/>
      <c r="EG3064" s="0"/>
      <c r="EH3064" s="0"/>
      <c r="EI3064" s="0"/>
      <c r="EJ3064" s="0"/>
      <c r="EK3064" s="0"/>
      <c r="EL3064" s="0"/>
      <c r="EM3064" s="0"/>
      <c r="EN3064" s="0"/>
      <c r="EO3064" s="0"/>
      <c r="EP3064" s="0"/>
      <c r="EQ3064" s="0"/>
      <c r="ER3064" s="0"/>
      <c r="ES3064" s="0"/>
      <c r="ET3064" s="0"/>
      <c r="EU3064" s="0"/>
      <c r="EV3064" s="0"/>
      <c r="EW3064" s="0"/>
      <c r="EX3064" s="0"/>
      <c r="EY3064" s="0"/>
      <c r="EZ3064" s="0"/>
      <c r="FA3064" s="0"/>
      <c r="FB3064" s="0"/>
      <c r="FC3064" s="0"/>
      <c r="FD3064" s="0"/>
      <c r="FE3064" s="0"/>
      <c r="FF3064" s="0"/>
      <c r="FG3064" s="0"/>
      <c r="FH3064" s="0"/>
      <c r="FI3064" s="0"/>
      <c r="FJ3064" s="0"/>
      <c r="FK3064" s="0"/>
      <c r="FL3064" s="0"/>
      <c r="FM3064" s="0"/>
      <c r="FN3064" s="0"/>
      <c r="FO3064" s="0"/>
      <c r="FP3064" s="0"/>
      <c r="FQ3064" s="0"/>
      <c r="FR3064" s="0"/>
      <c r="FS3064" s="0"/>
      <c r="FT3064" s="0"/>
      <c r="FU3064" s="0"/>
      <c r="FV3064" s="0"/>
      <c r="FW3064" s="0"/>
      <c r="FX3064" s="0"/>
      <c r="FY3064" s="0"/>
      <c r="FZ3064" s="0"/>
      <c r="GA3064" s="0"/>
      <c r="GB3064" s="0"/>
      <c r="GC3064" s="0"/>
      <c r="GD3064" s="0"/>
      <c r="GE3064" s="0"/>
      <c r="GF3064" s="0"/>
      <c r="GG3064" s="0"/>
      <c r="GH3064" s="0"/>
      <c r="GI3064" s="0"/>
      <c r="GJ3064" s="0"/>
      <c r="GK3064" s="0"/>
      <c r="GL3064" s="0"/>
      <c r="GM3064" s="0"/>
      <c r="GN3064" s="0"/>
      <c r="GO3064" s="0"/>
      <c r="GP3064" s="0"/>
      <c r="GQ3064" s="0"/>
      <c r="GR3064" s="0"/>
      <c r="GS3064" s="0"/>
      <c r="GT3064" s="0"/>
      <c r="GU3064" s="0"/>
      <c r="GV3064" s="0"/>
      <c r="GW3064" s="0"/>
      <c r="GX3064" s="0"/>
      <c r="GY3064" s="0"/>
      <c r="GZ3064" s="0"/>
      <c r="HA3064" s="0"/>
      <c r="HB3064" s="0"/>
      <c r="HC3064" s="0"/>
      <c r="HD3064" s="0"/>
      <c r="HE3064" s="0"/>
      <c r="HF3064" s="0"/>
      <c r="HG3064" s="0"/>
      <c r="HH3064" s="0"/>
      <c r="HI3064" s="0"/>
      <c r="HJ3064" s="0"/>
      <c r="HK3064" s="0"/>
      <c r="HL3064" s="0"/>
      <c r="HM3064" s="0"/>
      <c r="HN3064" s="0"/>
      <c r="HO3064" s="0"/>
      <c r="HP3064" s="0"/>
      <c r="HQ3064" s="0"/>
      <c r="HR3064" s="0"/>
      <c r="HS3064" s="0"/>
      <c r="HT3064" s="0"/>
      <c r="HU3064" s="0"/>
      <c r="HV3064" s="0"/>
      <c r="HW3064" s="0"/>
      <c r="HX3064" s="0"/>
      <c r="HY3064" s="0"/>
      <c r="HZ3064" s="0"/>
      <c r="IA3064" s="0"/>
      <c r="IB3064" s="0"/>
      <c r="IC3064" s="0"/>
      <c r="ID3064" s="0"/>
      <c r="IE3064" s="0"/>
      <c r="IF3064" s="0"/>
      <c r="IG3064" s="0"/>
      <c r="IH3064" s="0"/>
      <c r="II3064" s="0"/>
      <c r="IJ3064" s="0"/>
      <c r="IK3064" s="0"/>
      <c r="IL3064" s="0"/>
      <c r="IM3064" s="0"/>
      <c r="IN3064" s="0"/>
      <c r="IO3064" s="0"/>
      <c r="IP3064" s="0"/>
      <c r="IQ3064" s="0"/>
      <c r="IR3064" s="0"/>
      <c r="IS3064" s="0"/>
      <c r="IT3064" s="0"/>
      <c r="IU3064" s="0"/>
      <c r="IV3064" s="0"/>
      <c r="IW3064" s="0"/>
      <c r="IX3064" s="0"/>
      <c r="IY3064" s="0"/>
      <c r="IZ3064" s="0"/>
      <c r="JA3064" s="0"/>
      <c r="JB3064" s="0"/>
      <c r="JC3064" s="0"/>
      <c r="JD3064" s="0"/>
      <c r="JE3064" s="0"/>
      <c r="JF3064" s="0"/>
      <c r="JG3064" s="0"/>
      <c r="JH3064" s="0"/>
      <c r="JI3064" s="0"/>
      <c r="JJ3064" s="0"/>
      <c r="JK3064" s="0"/>
      <c r="JL3064" s="0"/>
      <c r="JM3064" s="0"/>
      <c r="JN3064" s="0"/>
      <c r="JO3064" s="0"/>
      <c r="JP3064" s="0"/>
      <c r="JQ3064" s="0"/>
      <c r="JR3064" s="0"/>
      <c r="JS3064" s="0"/>
      <c r="JT3064" s="0"/>
      <c r="JU3064" s="0"/>
      <c r="JV3064" s="0"/>
      <c r="JW3064" s="0"/>
      <c r="JX3064" s="0"/>
      <c r="JY3064" s="0"/>
      <c r="JZ3064" s="0"/>
      <c r="KA3064" s="0"/>
      <c r="KB3064" s="0"/>
      <c r="KC3064" s="0"/>
      <c r="KD3064" s="0"/>
      <c r="KE3064" s="0"/>
      <c r="KF3064" s="0"/>
      <c r="KG3064" s="0"/>
      <c r="KH3064" s="0"/>
      <c r="KI3064" s="0"/>
      <c r="KJ3064" s="0"/>
      <c r="KK3064" s="0"/>
      <c r="KL3064" s="0"/>
      <c r="KM3064" s="0"/>
      <c r="KN3064" s="0"/>
      <c r="KO3064" s="0"/>
      <c r="KP3064" s="0"/>
      <c r="KQ3064" s="0"/>
      <c r="KR3064" s="0"/>
      <c r="KS3064" s="0"/>
      <c r="KT3064" s="0"/>
      <c r="KU3064" s="0"/>
      <c r="KV3064" s="0"/>
      <c r="KW3064" s="0"/>
      <c r="KX3064" s="0"/>
      <c r="KY3064" s="0"/>
      <c r="KZ3064" s="0"/>
      <c r="LA3064" s="0"/>
      <c r="LB3064" s="0"/>
      <c r="LC3064" s="0"/>
      <c r="LD3064" s="0"/>
      <c r="LE3064" s="0"/>
      <c r="LF3064" s="0"/>
      <c r="LG3064" s="0"/>
      <c r="LH3064" s="0"/>
      <c r="LI3064" s="0"/>
      <c r="LJ3064" s="0"/>
      <c r="LK3064" s="0"/>
      <c r="LL3064" s="0"/>
      <c r="LM3064" s="0"/>
      <c r="LN3064" s="0"/>
      <c r="LO3064" s="0"/>
      <c r="LP3064" s="0"/>
      <c r="LQ3064" s="0"/>
      <c r="LR3064" s="0"/>
      <c r="LS3064" s="0"/>
      <c r="LT3064" s="0"/>
      <c r="LU3064" s="0"/>
      <c r="LV3064" s="0"/>
      <c r="LW3064" s="0"/>
      <c r="LX3064" s="0"/>
      <c r="LY3064" s="0"/>
      <c r="LZ3064" s="0"/>
      <c r="MA3064" s="0"/>
      <c r="MB3064" s="0"/>
      <c r="MC3064" s="0"/>
      <c r="MD3064" s="0"/>
      <c r="ME3064" s="0"/>
      <c r="MF3064" s="0"/>
      <c r="MG3064" s="0"/>
      <c r="MH3064" s="0"/>
      <c r="MI3064" s="0"/>
      <c r="MJ3064" s="0"/>
      <c r="MK3064" s="0"/>
      <c r="ML3064" s="0"/>
      <c r="MM3064" s="0"/>
      <c r="MN3064" s="0"/>
      <c r="MO3064" s="0"/>
      <c r="MP3064" s="0"/>
      <c r="MQ3064" s="0"/>
      <c r="MR3064" s="0"/>
      <c r="MS3064" s="0"/>
      <c r="MT3064" s="0"/>
      <c r="MU3064" s="0"/>
      <c r="MV3064" s="0"/>
      <c r="MW3064" s="0"/>
      <c r="MX3064" s="0"/>
      <c r="MY3064" s="0"/>
      <c r="MZ3064" s="0"/>
      <c r="NA3064" s="0"/>
      <c r="NB3064" s="0"/>
      <c r="NC3064" s="0"/>
      <c r="ND3064" s="0"/>
      <c r="NE3064" s="0"/>
      <c r="NF3064" s="0"/>
      <c r="NG3064" s="0"/>
      <c r="NH3064" s="0"/>
      <c r="NI3064" s="0"/>
      <c r="NJ3064" s="0"/>
      <c r="NK3064" s="0"/>
      <c r="NL3064" s="0"/>
      <c r="NM3064" s="0"/>
      <c r="NN3064" s="0"/>
      <c r="NO3064" s="0"/>
      <c r="NP3064" s="0"/>
      <c r="NQ3064" s="0"/>
      <c r="NR3064" s="0"/>
      <c r="NS3064" s="0"/>
      <c r="NT3064" s="0"/>
      <c r="NU3064" s="0"/>
      <c r="NV3064" s="0"/>
      <c r="NW3064" s="0"/>
      <c r="NX3064" s="0"/>
      <c r="NY3064" s="0"/>
      <c r="NZ3064" s="0"/>
      <c r="OA3064" s="0"/>
      <c r="OB3064" s="0"/>
      <c r="OC3064" s="0"/>
      <c r="OD3064" s="0"/>
      <c r="OE3064" s="0"/>
      <c r="OF3064" s="0"/>
      <c r="OG3064" s="0"/>
      <c r="OH3064" s="0"/>
      <c r="OI3064" s="0"/>
      <c r="OJ3064" s="0"/>
      <c r="OK3064" s="0"/>
      <c r="OL3064" s="0"/>
      <c r="OM3064" s="0"/>
      <c r="ON3064" s="0"/>
      <c r="OO3064" s="0"/>
      <c r="OP3064" s="0"/>
      <c r="OQ3064" s="0"/>
      <c r="OR3064" s="0"/>
      <c r="OS3064" s="0"/>
      <c r="OT3064" s="0"/>
      <c r="OU3064" s="0"/>
      <c r="OV3064" s="0"/>
      <c r="OW3064" s="0"/>
      <c r="OX3064" s="0"/>
      <c r="OY3064" s="0"/>
      <c r="OZ3064" s="0"/>
      <c r="PA3064" s="0"/>
      <c r="PB3064" s="0"/>
      <c r="PC3064" s="0"/>
      <c r="PD3064" s="0"/>
      <c r="PE3064" s="0"/>
      <c r="PF3064" s="0"/>
      <c r="PG3064" s="0"/>
      <c r="PH3064" s="0"/>
      <c r="PI3064" s="0"/>
      <c r="PJ3064" s="0"/>
      <c r="PK3064" s="0"/>
      <c r="PL3064" s="0"/>
      <c r="PM3064" s="0"/>
      <c r="PN3064" s="0"/>
      <c r="PO3064" s="0"/>
      <c r="PP3064" s="0"/>
      <c r="PQ3064" s="0"/>
      <c r="PR3064" s="0"/>
      <c r="PS3064" s="0"/>
      <c r="PT3064" s="0"/>
      <c r="PU3064" s="0"/>
      <c r="PV3064" s="0"/>
      <c r="PW3064" s="0"/>
      <c r="PX3064" s="0"/>
      <c r="PY3064" s="0"/>
      <c r="PZ3064" s="0"/>
      <c r="QA3064" s="0"/>
      <c r="QB3064" s="0"/>
      <c r="QC3064" s="0"/>
      <c r="QD3064" s="0"/>
      <c r="QE3064" s="0"/>
      <c r="QF3064" s="0"/>
      <c r="QG3064" s="0"/>
      <c r="QH3064" s="0"/>
      <c r="QI3064" s="0"/>
      <c r="QJ3064" s="0"/>
      <c r="QK3064" s="0"/>
      <c r="QL3064" s="0"/>
      <c r="QM3064" s="0"/>
      <c r="QN3064" s="0"/>
      <c r="QO3064" s="0"/>
      <c r="QP3064" s="0"/>
      <c r="QQ3064" s="0"/>
      <c r="QR3064" s="0"/>
      <c r="QS3064" s="0"/>
      <c r="QT3064" s="0"/>
      <c r="QU3064" s="0"/>
      <c r="QV3064" s="0"/>
      <c r="QW3064" s="0"/>
      <c r="QX3064" s="0"/>
      <c r="QY3064" s="0"/>
      <c r="QZ3064" s="0"/>
      <c r="RA3064" s="0"/>
      <c r="RB3064" s="0"/>
      <c r="RC3064" s="0"/>
      <c r="RD3064" s="0"/>
      <c r="RE3064" s="0"/>
      <c r="RF3064" s="0"/>
      <c r="RG3064" s="0"/>
      <c r="RH3064" s="0"/>
      <c r="RI3064" s="0"/>
      <c r="RJ3064" s="0"/>
      <c r="RK3064" s="0"/>
      <c r="RL3064" s="0"/>
      <c r="RM3064" s="0"/>
      <c r="RN3064" s="0"/>
      <c r="RO3064" s="0"/>
      <c r="RP3064" s="0"/>
      <c r="RQ3064" s="0"/>
      <c r="RR3064" s="0"/>
      <c r="RS3064" s="0"/>
      <c r="RT3064" s="0"/>
      <c r="RU3064" s="0"/>
      <c r="RV3064" s="0"/>
      <c r="RW3064" s="0"/>
      <c r="RX3064" s="0"/>
      <c r="RY3064" s="0"/>
      <c r="RZ3064" s="0"/>
      <c r="SA3064" s="0"/>
      <c r="SB3064" s="0"/>
      <c r="SC3064" s="0"/>
      <c r="SD3064" s="0"/>
      <c r="SE3064" s="0"/>
      <c r="SF3064" s="0"/>
      <c r="SG3064" s="0"/>
      <c r="SH3064" s="0"/>
      <c r="SI3064" s="0"/>
      <c r="SJ3064" s="0"/>
      <c r="SK3064" s="0"/>
      <c r="SL3064" s="0"/>
      <c r="SM3064" s="0"/>
      <c r="SN3064" s="0"/>
      <c r="SO3064" s="0"/>
      <c r="SP3064" s="0"/>
      <c r="SQ3064" s="0"/>
      <c r="SR3064" s="0"/>
      <c r="SS3064" s="0"/>
      <c r="ST3064" s="0"/>
      <c r="SU3064" s="0"/>
      <c r="SV3064" s="0"/>
      <c r="SW3064" s="0"/>
      <c r="SX3064" s="0"/>
      <c r="SY3064" s="0"/>
      <c r="SZ3064" s="0"/>
      <c r="TA3064" s="0"/>
      <c r="TB3064" s="0"/>
      <c r="TC3064" s="0"/>
      <c r="TD3064" s="0"/>
      <c r="TE3064" s="0"/>
      <c r="TF3064" s="0"/>
      <c r="TG3064" s="0"/>
      <c r="TH3064" s="0"/>
      <c r="TI3064" s="0"/>
      <c r="TJ3064" s="0"/>
      <c r="TK3064" s="0"/>
      <c r="TL3064" s="0"/>
      <c r="TM3064" s="0"/>
      <c r="TN3064" s="0"/>
      <c r="TO3064" s="0"/>
      <c r="TP3064" s="0"/>
      <c r="TQ3064" s="0"/>
      <c r="TR3064" s="0"/>
      <c r="TS3064" s="0"/>
      <c r="TT3064" s="0"/>
      <c r="TU3064" s="0"/>
      <c r="TV3064" s="0"/>
      <c r="TW3064" s="0"/>
      <c r="TX3064" s="0"/>
      <c r="TY3064" s="0"/>
      <c r="TZ3064" s="0"/>
      <c r="UA3064" s="0"/>
      <c r="UB3064" s="0"/>
      <c r="UC3064" s="0"/>
      <c r="UD3064" s="0"/>
      <c r="UE3064" s="0"/>
      <c r="UF3064" s="0"/>
      <c r="UG3064" s="0"/>
      <c r="UH3064" s="0"/>
      <c r="UI3064" s="0"/>
      <c r="UJ3064" s="0"/>
      <c r="UK3064" s="0"/>
      <c r="UL3064" s="0"/>
      <c r="UM3064" s="0"/>
      <c r="UN3064" s="0"/>
      <c r="UO3064" s="0"/>
      <c r="UP3064" s="0"/>
      <c r="UQ3064" s="0"/>
      <c r="UR3064" s="0"/>
      <c r="US3064" s="0"/>
      <c r="UT3064" s="0"/>
      <c r="UU3064" s="0"/>
      <c r="UV3064" s="0"/>
      <c r="UW3064" s="0"/>
      <c r="UX3064" s="0"/>
      <c r="UY3064" s="0"/>
      <c r="UZ3064" s="0"/>
      <c r="VA3064" s="0"/>
      <c r="VB3064" s="0"/>
      <c r="VC3064" s="0"/>
      <c r="VD3064" s="0"/>
      <c r="VE3064" s="0"/>
      <c r="VF3064" s="0"/>
      <c r="VG3064" s="0"/>
      <c r="VH3064" s="0"/>
      <c r="VI3064" s="0"/>
      <c r="VJ3064" s="0"/>
      <c r="VK3064" s="0"/>
      <c r="VL3064" s="0"/>
      <c r="VM3064" s="0"/>
      <c r="VN3064" s="0"/>
      <c r="VO3064" s="0"/>
      <c r="VP3064" s="0"/>
      <c r="VQ3064" s="0"/>
      <c r="VR3064" s="0"/>
      <c r="VS3064" s="0"/>
      <c r="VT3064" s="0"/>
      <c r="VU3064" s="0"/>
      <c r="VV3064" s="0"/>
      <c r="VW3064" s="0"/>
      <c r="VX3064" s="0"/>
      <c r="VY3064" s="0"/>
      <c r="VZ3064" s="0"/>
      <c r="WA3064" s="0"/>
      <c r="WB3064" s="0"/>
      <c r="WC3064" s="0"/>
      <c r="WD3064" s="0"/>
      <c r="WE3064" s="0"/>
      <c r="WF3064" s="0"/>
      <c r="WG3064" s="0"/>
      <c r="WH3064" s="0"/>
      <c r="WI3064" s="0"/>
      <c r="WJ3064" s="0"/>
      <c r="WK3064" s="0"/>
      <c r="WL3064" s="0"/>
      <c r="WM3064" s="0"/>
      <c r="WN3064" s="0"/>
      <c r="WO3064" s="0"/>
      <c r="WP3064" s="0"/>
      <c r="WQ3064" s="0"/>
      <c r="WR3064" s="0"/>
      <c r="WS3064" s="0"/>
      <c r="WT3064" s="0"/>
      <c r="WU3064" s="0"/>
      <c r="WV3064" s="0"/>
      <c r="WW3064" s="0"/>
      <c r="WX3064" s="0"/>
      <c r="WY3064" s="0"/>
      <c r="WZ3064" s="0"/>
      <c r="XA3064" s="0"/>
      <c r="XB3064" s="0"/>
      <c r="XC3064" s="0"/>
      <c r="XD3064" s="0"/>
      <c r="XE3064" s="0"/>
      <c r="XF3064" s="0"/>
      <c r="XG3064" s="0"/>
      <c r="XH3064" s="0"/>
      <c r="XI3064" s="0"/>
      <c r="XJ3064" s="0"/>
      <c r="XK3064" s="0"/>
      <c r="XL3064" s="0"/>
      <c r="XM3064" s="0"/>
      <c r="XN3064" s="0"/>
      <c r="XO3064" s="0"/>
      <c r="XP3064" s="0"/>
      <c r="XQ3064" s="0"/>
      <c r="XR3064" s="0"/>
      <c r="XS3064" s="0"/>
      <c r="XT3064" s="0"/>
      <c r="XU3064" s="0"/>
      <c r="XV3064" s="0"/>
      <c r="XW3064" s="0"/>
      <c r="XX3064" s="0"/>
      <c r="XY3064" s="0"/>
      <c r="XZ3064" s="0"/>
      <c r="YA3064" s="0"/>
      <c r="YB3064" s="0"/>
      <c r="YC3064" s="0"/>
      <c r="YD3064" s="0"/>
      <c r="YE3064" s="0"/>
      <c r="YF3064" s="0"/>
      <c r="YG3064" s="0"/>
      <c r="YH3064" s="0"/>
      <c r="YI3064" s="0"/>
      <c r="YJ3064" s="0"/>
      <c r="YK3064" s="0"/>
      <c r="YL3064" s="0"/>
      <c r="YM3064" s="0"/>
      <c r="YN3064" s="0"/>
      <c r="YO3064" s="0"/>
      <c r="YP3064" s="0"/>
      <c r="YQ3064" s="0"/>
      <c r="YR3064" s="0"/>
      <c r="YS3064" s="0"/>
      <c r="YT3064" s="0"/>
      <c r="YU3064" s="0"/>
      <c r="YV3064" s="0"/>
      <c r="YW3064" s="0"/>
      <c r="YX3064" s="0"/>
      <c r="YY3064" s="0"/>
      <c r="YZ3064" s="0"/>
      <c r="ZA3064" s="0"/>
      <c r="ZB3064" s="0"/>
      <c r="ZC3064" s="0"/>
      <c r="ZD3064" s="0"/>
      <c r="ZE3064" s="0"/>
      <c r="ZF3064" s="0"/>
      <c r="ZG3064" s="0"/>
      <c r="ZH3064" s="0"/>
      <c r="ZI3064" s="0"/>
      <c r="ZJ3064" s="0"/>
      <c r="ZK3064" s="0"/>
      <c r="ZL3064" s="0"/>
      <c r="ZM3064" s="0"/>
      <c r="ZN3064" s="0"/>
      <c r="ZO3064" s="0"/>
      <c r="ZP3064" s="0"/>
      <c r="ZQ3064" s="0"/>
      <c r="ZR3064" s="0"/>
      <c r="ZS3064" s="0"/>
      <c r="ZT3064" s="0"/>
      <c r="ZU3064" s="0"/>
      <c r="ZV3064" s="0"/>
      <c r="ZW3064" s="0"/>
      <c r="ZX3064" s="0"/>
      <c r="ZY3064" s="0"/>
      <c r="ZZ3064" s="0"/>
      <c r="AAA3064" s="0"/>
      <c r="AAB3064" s="0"/>
      <c r="AAC3064" s="0"/>
      <c r="AAD3064" s="0"/>
      <c r="AAE3064" s="0"/>
      <c r="AAF3064" s="0"/>
      <c r="AAG3064" s="0"/>
      <c r="AAH3064" s="0"/>
      <c r="AAI3064" s="0"/>
      <c r="AAJ3064" s="0"/>
      <c r="AAK3064" s="0"/>
      <c r="AAL3064" s="0"/>
      <c r="AAM3064" s="0"/>
      <c r="AAN3064" s="0"/>
      <c r="AAO3064" s="0"/>
      <c r="AAP3064" s="0"/>
      <c r="AAQ3064" s="0"/>
      <c r="AAR3064" s="0"/>
      <c r="AAS3064" s="0"/>
      <c r="AAT3064" s="0"/>
      <c r="AAU3064" s="0"/>
      <c r="AAV3064" s="0"/>
      <c r="AAW3064" s="0"/>
      <c r="AAX3064" s="0"/>
      <c r="AAY3064" s="0"/>
      <c r="AAZ3064" s="0"/>
      <c r="ABA3064" s="0"/>
      <c r="ABB3064" s="0"/>
      <c r="ABC3064" s="0"/>
      <c r="ABD3064" s="0"/>
      <c r="ABE3064" s="0"/>
      <c r="ABF3064" s="0"/>
      <c r="ABG3064" s="0"/>
      <c r="ABH3064" s="0"/>
      <c r="ABI3064" s="0"/>
      <c r="ABJ3064" s="0"/>
      <c r="ABK3064" s="0"/>
      <c r="ABL3064" s="0"/>
      <c r="ABM3064" s="0"/>
      <c r="ABN3064" s="0"/>
      <c r="ABO3064" s="0"/>
      <c r="ABP3064" s="0"/>
      <c r="ABQ3064" s="0"/>
      <c r="ABR3064" s="0"/>
      <c r="ABS3064" s="0"/>
      <c r="ABT3064" s="0"/>
      <c r="ABU3064" s="0"/>
      <c r="ABV3064" s="0"/>
      <c r="ABW3064" s="0"/>
      <c r="ABX3064" s="0"/>
      <c r="ABY3064" s="0"/>
      <c r="ABZ3064" s="0"/>
      <c r="ACA3064" s="0"/>
      <c r="ACB3064" s="0"/>
      <c r="ACC3064" s="0"/>
      <c r="ACD3064" s="0"/>
      <c r="ACE3064" s="0"/>
      <c r="ACF3064" s="0"/>
      <c r="ACG3064" s="0"/>
      <c r="ACH3064" s="0"/>
      <c r="ACI3064" s="0"/>
      <c r="ACJ3064" s="0"/>
      <c r="ACK3064" s="0"/>
      <c r="ACL3064" s="0"/>
      <c r="ACM3064" s="0"/>
      <c r="ACN3064" s="0"/>
      <c r="ACO3064" s="0"/>
      <c r="ACP3064" s="0"/>
      <c r="ACQ3064" s="0"/>
      <c r="ACR3064" s="0"/>
      <c r="ACS3064" s="0"/>
      <c r="ACT3064" s="0"/>
      <c r="ACU3064" s="0"/>
      <c r="ACV3064" s="0"/>
      <c r="ACW3064" s="0"/>
      <c r="ACX3064" s="0"/>
      <c r="ACY3064" s="0"/>
      <c r="ACZ3064" s="0"/>
      <c r="ADA3064" s="0"/>
      <c r="ADB3064" s="0"/>
      <c r="ADC3064" s="0"/>
      <c r="ADD3064" s="0"/>
      <c r="ADE3064" s="0"/>
      <c r="ADF3064" s="0"/>
      <c r="ADG3064" s="0"/>
      <c r="ADH3064" s="0"/>
      <c r="ADI3064" s="0"/>
      <c r="ADJ3064" s="0"/>
      <c r="ADK3064" s="0"/>
      <c r="ADL3064" s="0"/>
      <c r="ADM3064" s="0"/>
      <c r="ADN3064" s="0"/>
      <c r="ADO3064" s="0"/>
      <c r="ADP3064" s="0"/>
      <c r="ADQ3064" s="0"/>
      <c r="ADR3064" s="0"/>
      <c r="ADS3064" s="0"/>
      <c r="ADT3064" s="0"/>
      <c r="ADU3064" s="0"/>
      <c r="ADV3064" s="0"/>
      <c r="ADW3064" s="0"/>
      <c r="ADX3064" s="0"/>
      <c r="ADY3064" s="0"/>
      <c r="ADZ3064" s="0"/>
      <c r="AEA3064" s="0"/>
      <c r="AEB3064" s="0"/>
      <c r="AEC3064" s="0"/>
      <c r="AED3064" s="0"/>
      <c r="AEE3064" s="0"/>
      <c r="AEF3064" s="0"/>
      <c r="AEG3064" s="0"/>
      <c r="AEH3064" s="0"/>
      <c r="AEI3064" s="0"/>
      <c r="AEJ3064" s="0"/>
      <c r="AEK3064" s="0"/>
      <c r="AEL3064" s="0"/>
      <c r="AEM3064" s="0"/>
      <c r="AEN3064" s="0"/>
      <c r="AEO3064" s="0"/>
      <c r="AEP3064" s="0"/>
      <c r="AEQ3064" s="0"/>
      <c r="AER3064" s="0"/>
      <c r="AES3064" s="0"/>
      <c r="AET3064" s="0"/>
      <c r="AEU3064" s="0"/>
      <c r="AEV3064" s="0"/>
      <c r="AEW3064" s="0"/>
      <c r="AEX3064" s="0"/>
      <c r="AEY3064" s="0"/>
      <c r="AEZ3064" s="0"/>
      <c r="AFA3064" s="0"/>
      <c r="AFB3064" s="0"/>
      <c r="AFC3064" s="0"/>
      <c r="AFD3064" s="0"/>
      <c r="AFE3064" s="0"/>
      <c r="AFF3064" s="0"/>
      <c r="AFG3064" s="0"/>
      <c r="AFH3064" s="0"/>
      <c r="AFI3064" s="0"/>
      <c r="AFJ3064" s="0"/>
      <c r="AFK3064" s="0"/>
      <c r="AFL3064" s="0"/>
      <c r="AFM3064" s="0"/>
      <c r="AFN3064" s="0"/>
      <c r="AFO3064" s="0"/>
      <c r="AFP3064" s="0"/>
      <c r="AFQ3064" s="0"/>
      <c r="AFR3064" s="0"/>
      <c r="AFS3064" s="0"/>
      <c r="AFT3064" s="0"/>
      <c r="AFU3064" s="0"/>
      <c r="AFV3064" s="0"/>
      <c r="AFW3064" s="0"/>
      <c r="AFX3064" s="0"/>
      <c r="AFY3064" s="0"/>
      <c r="AFZ3064" s="0"/>
      <c r="AGA3064" s="0"/>
      <c r="AGB3064" s="0"/>
      <c r="AGC3064" s="0"/>
      <c r="AGD3064" s="0"/>
      <c r="AGE3064" s="0"/>
      <c r="AGF3064" s="0"/>
      <c r="AGG3064" s="0"/>
      <c r="AGH3064" s="0"/>
      <c r="AGI3064" s="0"/>
      <c r="AGJ3064" s="0"/>
      <c r="AGK3064" s="0"/>
      <c r="AGL3064" s="0"/>
      <c r="AGM3064" s="0"/>
      <c r="AGN3064" s="0"/>
      <c r="AGO3064" s="0"/>
      <c r="AGP3064" s="0"/>
      <c r="AGQ3064" s="0"/>
      <c r="AGR3064" s="0"/>
      <c r="AGS3064" s="0"/>
      <c r="AGT3064" s="0"/>
      <c r="AGU3064" s="0"/>
      <c r="AGV3064" s="0"/>
      <c r="AGW3064" s="0"/>
      <c r="AGX3064" s="0"/>
      <c r="AGY3064" s="0"/>
      <c r="AGZ3064" s="0"/>
      <c r="AHA3064" s="0"/>
      <c r="AHB3064" s="0"/>
      <c r="AHC3064" s="0"/>
      <c r="AHD3064" s="0"/>
      <c r="AHE3064" s="0"/>
      <c r="AHF3064" s="0"/>
      <c r="AHG3064" s="0"/>
      <c r="AHH3064" s="0"/>
      <c r="AHI3064" s="0"/>
      <c r="AHJ3064" s="0"/>
      <c r="AHK3064" s="0"/>
      <c r="AHL3064" s="0"/>
      <c r="AHM3064" s="0"/>
      <c r="AHN3064" s="0"/>
      <c r="AHO3064" s="0"/>
      <c r="AHP3064" s="0"/>
      <c r="AHQ3064" s="0"/>
      <c r="AHR3064" s="0"/>
      <c r="AHS3064" s="0"/>
      <c r="AHT3064" s="0"/>
      <c r="AHU3064" s="0"/>
      <c r="AHV3064" s="0"/>
      <c r="AHW3064" s="0"/>
      <c r="AHX3064" s="0"/>
      <c r="AHY3064" s="0"/>
      <c r="AHZ3064" s="0"/>
      <c r="AIA3064" s="0"/>
      <c r="AIB3064" s="0"/>
      <c r="AIC3064" s="0"/>
      <c r="AID3064" s="0"/>
      <c r="AIE3064" s="0"/>
      <c r="AIF3064" s="0"/>
      <c r="AIG3064" s="0"/>
      <c r="AIH3064" s="0"/>
      <c r="AII3064" s="0"/>
      <c r="AIJ3064" s="0"/>
      <c r="AIK3064" s="0"/>
      <c r="AIL3064" s="0"/>
      <c r="AIM3064" s="0"/>
      <c r="AIN3064" s="0"/>
      <c r="AIO3064" s="0"/>
      <c r="AIP3064" s="0"/>
      <c r="AIQ3064" s="0"/>
      <c r="AIR3064" s="0"/>
      <c r="AIS3064" s="0"/>
      <c r="AIT3064" s="0"/>
      <c r="AIU3064" s="0"/>
      <c r="AIV3064" s="0"/>
      <c r="AIW3064" s="0"/>
      <c r="AIX3064" s="0"/>
      <c r="AIY3064" s="0"/>
      <c r="AIZ3064" s="0"/>
      <c r="AJA3064" s="0"/>
      <c r="AJB3064" s="0"/>
      <c r="AJC3064" s="0"/>
      <c r="AJD3064" s="0"/>
      <c r="AJE3064" s="0"/>
      <c r="AJF3064" s="0"/>
      <c r="AJG3064" s="0"/>
      <c r="AJH3064" s="0"/>
      <c r="AJI3064" s="0"/>
      <c r="AJJ3064" s="0"/>
      <c r="AJK3064" s="0"/>
      <c r="AJL3064" s="0"/>
      <c r="AJM3064" s="0"/>
      <c r="AJN3064" s="0"/>
      <c r="AJO3064" s="0"/>
      <c r="AJP3064" s="0"/>
      <c r="AJQ3064" s="0"/>
      <c r="AJR3064" s="0"/>
      <c r="AJS3064" s="0"/>
      <c r="AJT3064" s="0"/>
      <c r="AJU3064" s="0"/>
      <c r="AJV3064" s="0"/>
      <c r="AJW3064" s="0"/>
      <c r="AJX3064" s="0"/>
      <c r="AJY3064" s="0"/>
      <c r="AJZ3064" s="0"/>
      <c r="AKA3064" s="0"/>
      <c r="AKB3064" s="0"/>
      <c r="AKC3064" s="0"/>
      <c r="AKD3064" s="0"/>
      <c r="AKE3064" s="0"/>
      <c r="AKF3064" s="0"/>
      <c r="AKG3064" s="0"/>
      <c r="AKH3064" s="0"/>
      <c r="AKI3064" s="0"/>
      <c r="AKJ3064" s="0"/>
      <c r="AKK3064" s="0"/>
      <c r="AKL3064" s="0"/>
      <c r="AKM3064" s="0"/>
      <c r="AKN3064" s="0"/>
      <c r="AKO3064" s="0"/>
      <c r="AKP3064" s="0"/>
      <c r="AKQ3064" s="0"/>
      <c r="AKR3064" s="0"/>
      <c r="AKS3064" s="0"/>
      <c r="AKT3064" s="0"/>
      <c r="AKU3064" s="0"/>
      <c r="AKV3064" s="0"/>
      <c r="AKW3064" s="0"/>
      <c r="AKX3064" s="0"/>
      <c r="AKY3064" s="0"/>
      <c r="AKZ3064" s="0"/>
      <c r="ALA3064" s="0"/>
      <c r="ALB3064" s="0"/>
      <c r="ALC3064" s="0"/>
      <c r="ALD3064" s="0"/>
      <c r="ALE3064" s="0"/>
      <c r="ALF3064" s="0"/>
      <c r="ALG3064" s="0"/>
      <c r="ALH3064" s="0"/>
      <c r="ALI3064" s="0"/>
      <c r="ALJ3064" s="0"/>
      <c r="ALK3064" s="0"/>
      <c r="ALL3064" s="0"/>
      <c r="ALM3064" s="0"/>
      <c r="ALN3064" s="0"/>
      <c r="ALO3064" s="0"/>
      <c r="ALP3064" s="0"/>
      <c r="ALQ3064" s="0"/>
      <c r="ALR3064" s="0"/>
      <c r="ALS3064" s="0"/>
      <c r="ALT3064" s="0"/>
      <c r="ALU3064" s="0"/>
      <c r="ALV3064" s="0"/>
      <c r="ALW3064" s="0"/>
      <c r="ALX3064" s="0"/>
      <c r="ALY3064" s="0"/>
      <c r="ALZ3064" s="0"/>
      <c r="AMA3064" s="0"/>
      <c r="AMB3064" s="0"/>
      <c r="AMC3064" s="0"/>
      <c r="AMD3064" s="0"/>
      <c r="AME3064" s="0"/>
      <c r="AMF3064" s="0"/>
      <c r="AMG3064" s="0"/>
      <c r="AMH3064" s="0"/>
      <c r="AMI3064" s="0"/>
    </row>
    <row r="3065" customFormat="false" ht="12.75" hidden="false" customHeight="false" outlineLevel="0" collapsed="false">
      <c r="A3065" s="1" t="s">
        <v>368</v>
      </c>
      <c r="C3065" s="19" t="s">
        <v>3320</v>
      </c>
      <c r="D3065" s="19" t="s">
        <v>13</v>
      </c>
      <c r="E3065" s="20" t="n">
        <v>2.3</v>
      </c>
      <c r="F3065" s="21" t="n">
        <v>0.14</v>
      </c>
      <c r="G3065" s="24" t="s">
        <v>3308</v>
      </c>
      <c r="H3065" s="3"/>
      <c r="BM3065" s="0"/>
      <c r="BN3065" s="0"/>
      <c r="BO3065" s="0"/>
      <c r="BP3065" s="0"/>
      <c r="BQ3065" s="0"/>
      <c r="BR3065" s="0"/>
      <c r="BS3065" s="0"/>
      <c r="BT3065" s="0"/>
      <c r="BU3065" s="0"/>
      <c r="BV3065" s="0"/>
      <c r="BW3065" s="0"/>
      <c r="BX3065" s="0"/>
      <c r="BY3065" s="0"/>
      <c r="BZ3065" s="0"/>
      <c r="CA3065" s="0"/>
      <c r="CB3065" s="0"/>
      <c r="CC3065" s="0"/>
      <c r="CD3065" s="0"/>
      <c r="CE3065" s="0"/>
      <c r="CF3065" s="0"/>
      <c r="CG3065" s="0"/>
      <c r="CH3065" s="0"/>
      <c r="CI3065" s="0"/>
      <c r="CJ3065" s="0"/>
      <c r="CK3065" s="0"/>
      <c r="CL3065" s="0"/>
      <c r="CM3065" s="0"/>
      <c r="CN3065" s="0"/>
      <c r="CO3065" s="0"/>
      <c r="CP3065" s="0"/>
      <c r="CQ3065" s="0"/>
      <c r="CR3065" s="0"/>
      <c r="CS3065" s="0"/>
      <c r="CT3065" s="0"/>
      <c r="CU3065" s="0"/>
      <c r="CV3065" s="0"/>
      <c r="CW3065" s="0"/>
      <c r="CX3065" s="0"/>
      <c r="CY3065" s="0"/>
      <c r="CZ3065" s="0"/>
      <c r="DA3065" s="0"/>
      <c r="DB3065" s="0"/>
      <c r="DC3065" s="0"/>
      <c r="DD3065" s="0"/>
      <c r="DE3065" s="0"/>
      <c r="DF3065" s="0"/>
      <c r="DG3065" s="0"/>
      <c r="DH3065" s="0"/>
      <c r="DI3065" s="0"/>
      <c r="DJ3065" s="0"/>
      <c r="DK3065" s="0"/>
      <c r="DL3065" s="0"/>
      <c r="DM3065" s="0"/>
      <c r="DN3065" s="0"/>
      <c r="DO3065" s="0"/>
      <c r="DP3065" s="0"/>
      <c r="DQ3065" s="0"/>
      <c r="DR3065" s="0"/>
      <c r="DS3065" s="0"/>
      <c r="DT3065" s="0"/>
      <c r="DU3065" s="0"/>
      <c r="DV3065" s="0"/>
      <c r="DW3065" s="0"/>
      <c r="DX3065" s="0"/>
      <c r="DY3065" s="0"/>
      <c r="DZ3065" s="0"/>
      <c r="EA3065" s="0"/>
      <c r="EB3065" s="0"/>
      <c r="EC3065" s="0"/>
      <c r="ED3065" s="0"/>
      <c r="EE3065" s="0"/>
      <c r="EF3065" s="0"/>
      <c r="EG3065" s="0"/>
      <c r="EH3065" s="0"/>
      <c r="EI3065" s="0"/>
      <c r="EJ3065" s="0"/>
      <c r="EK3065" s="0"/>
      <c r="EL3065" s="0"/>
      <c r="EM3065" s="0"/>
      <c r="EN3065" s="0"/>
      <c r="EO3065" s="0"/>
      <c r="EP3065" s="0"/>
      <c r="EQ3065" s="0"/>
      <c r="ER3065" s="0"/>
      <c r="ES3065" s="0"/>
      <c r="ET3065" s="0"/>
      <c r="EU3065" s="0"/>
      <c r="EV3065" s="0"/>
      <c r="EW3065" s="0"/>
      <c r="EX3065" s="0"/>
      <c r="EY3065" s="0"/>
      <c r="EZ3065" s="0"/>
      <c r="FA3065" s="0"/>
      <c r="FB3065" s="0"/>
      <c r="FC3065" s="0"/>
      <c r="FD3065" s="0"/>
      <c r="FE3065" s="0"/>
      <c r="FF3065" s="0"/>
      <c r="FG3065" s="0"/>
      <c r="FH3065" s="0"/>
      <c r="FI3065" s="0"/>
      <c r="FJ3065" s="0"/>
      <c r="FK3065" s="0"/>
      <c r="FL3065" s="0"/>
      <c r="FM3065" s="0"/>
      <c r="FN3065" s="0"/>
      <c r="FO3065" s="0"/>
      <c r="FP3065" s="0"/>
      <c r="FQ3065" s="0"/>
      <c r="FR3065" s="0"/>
      <c r="FS3065" s="0"/>
      <c r="FT3065" s="0"/>
      <c r="FU3065" s="0"/>
      <c r="FV3065" s="0"/>
      <c r="FW3065" s="0"/>
      <c r="FX3065" s="0"/>
      <c r="FY3065" s="0"/>
      <c r="FZ3065" s="0"/>
      <c r="GA3065" s="0"/>
      <c r="GB3065" s="0"/>
      <c r="GC3065" s="0"/>
      <c r="GD3065" s="0"/>
      <c r="GE3065" s="0"/>
      <c r="GF3065" s="0"/>
      <c r="GG3065" s="0"/>
      <c r="GH3065" s="0"/>
      <c r="GI3065" s="0"/>
      <c r="GJ3065" s="0"/>
      <c r="GK3065" s="0"/>
      <c r="GL3065" s="0"/>
      <c r="GM3065" s="0"/>
      <c r="GN3065" s="0"/>
      <c r="GO3065" s="0"/>
      <c r="GP3065" s="0"/>
      <c r="GQ3065" s="0"/>
      <c r="GR3065" s="0"/>
      <c r="GS3065" s="0"/>
      <c r="GT3065" s="0"/>
      <c r="GU3065" s="0"/>
      <c r="GV3065" s="0"/>
      <c r="GW3065" s="0"/>
      <c r="GX3065" s="0"/>
      <c r="GY3065" s="0"/>
      <c r="GZ3065" s="0"/>
      <c r="HA3065" s="0"/>
      <c r="HB3065" s="0"/>
      <c r="HC3065" s="0"/>
      <c r="HD3065" s="0"/>
      <c r="HE3065" s="0"/>
      <c r="HF3065" s="0"/>
      <c r="HG3065" s="0"/>
      <c r="HH3065" s="0"/>
      <c r="HI3065" s="0"/>
      <c r="HJ3065" s="0"/>
      <c r="HK3065" s="0"/>
      <c r="HL3065" s="0"/>
      <c r="HM3065" s="0"/>
      <c r="HN3065" s="0"/>
      <c r="HO3065" s="0"/>
      <c r="HP3065" s="0"/>
      <c r="HQ3065" s="0"/>
      <c r="HR3065" s="0"/>
      <c r="HS3065" s="0"/>
      <c r="HT3065" s="0"/>
      <c r="HU3065" s="0"/>
      <c r="HV3065" s="0"/>
      <c r="HW3065" s="0"/>
      <c r="HX3065" s="0"/>
      <c r="HY3065" s="0"/>
      <c r="HZ3065" s="0"/>
      <c r="IA3065" s="0"/>
      <c r="IB3065" s="0"/>
      <c r="IC3065" s="0"/>
      <c r="ID3065" s="0"/>
      <c r="IE3065" s="0"/>
      <c r="IF3065" s="0"/>
      <c r="IG3065" s="0"/>
      <c r="IH3065" s="0"/>
      <c r="II3065" s="0"/>
      <c r="IJ3065" s="0"/>
      <c r="IK3065" s="0"/>
      <c r="IL3065" s="0"/>
      <c r="IM3065" s="0"/>
      <c r="IN3065" s="0"/>
      <c r="IO3065" s="0"/>
      <c r="IP3065" s="0"/>
      <c r="IQ3065" s="0"/>
      <c r="IR3065" s="0"/>
      <c r="IS3065" s="0"/>
      <c r="IT3065" s="0"/>
      <c r="IU3065" s="0"/>
      <c r="IV3065" s="0"/>
      <c r="IW3065" s="0"/>
      <c r="IX3065" s="0"/>
      <c r="IY3065" s="0"/>
      <c r="IZ3065" s="0"/>
      <c r="JA3065" s="0"/>
      <c r="JB3065" s="0"/>
      <c r="JC3065" s="0"/>
      <c r="JD3065" s="0"/>
      <c r="JE3065" s="0"/>
      <c r="JF3065" s="0"/>
      <c r="JG3065" s="0"/>
      <c r="JH3065" s="0"/>
      <c r="JI3065" s="0"/>
      <c r="JJ3065" s="0"/>
      <c r="JK3065" s="0"/>
      <c r="JL3065" s="0"/>
      <c r="JM3065" s="0"/>
      <c r="JN3065" s="0"/>
      <c r="JO3065" s="0"/>
      <c r="JP3065" s="0"/>
      <c r="JQ3065" s="0"/>
      <c r="JR3065" s="0"/>
      <c r="JS3065" s="0"/>
      <c r="JT3065" s="0"/>
      <c r="JU3065" s="0"/>
      <c r="JV3065" s="0"/>
      <c r="JW3065" s="0"/>
      <c r="JX3065" s="0"/>
      <c r="JY3065" s="0"/>
      <c r="JZ3065" s="0"/>
      <c r="KA3065" s="0"/>
      <c r="KB3065" s="0"/>
      <c r="KC3065" s="0"/>
      <c r="KD3065" s="0"/>
      <c r="KE3065" s="0"/>
      <c r="KF3065" s="0"/>
      <c r="KG3065" s="0"/>
      <c r="KH3065" s="0"/>
      <c r="KI3065" s="0"/>
      <c r="KJ3065" s="0"/>
      <c r="KK3065" s="0"/>
      <c r="KL3065" s="0"/>
      <c r="KM3065" s="0"/>
      <c r="KN3065" s="0"/>
      <c r="KO3065" s="0"/>
      <c r="KP3065" s="0"/>
      <c r="KQ3065" s="0"/>
      <c r="KR3065" s="0"/>
      <c r="KS3065" s="0"/>
      <c r="KT3065" s="0"/>
      <c r="KU3065" s="0"/>
      <c r="KV3065" s="0"/>
      <c r="KW3065" s="0"/>
      <c r="KX3065" s="0"/>
      <c r="KY3065" s="0"/>
      <c r="KZ3065" s="0"/>
      <c r="LA3065" s="0"/>
      <c r="LB3065" s="0"/>
      <c r="LC3065" s="0"/>
      <c r="LD3065" s="0"/>
      <c r="LE3065" s="0"/>
      <c r="LF3065" s="0"/>
      <c r="LG3065" s="0"/>
      <c r="LH3065" s="0"/>
      <c r="LI3065" s="0"/>
      <c r="LJ3065" s="0"/>
      <c r="LK3065" s="0"/>
      <c r="LL3065" s="0"/>
      <c r="LM3065" s="0"/>
      <c r="LN3065" s="0"/>
      <c r="LO3065" s="0"/>
      <c r="LP3065" s="0"/>
      <c r="LQ3065" s="0"/>
      <c r="LR3065" s="0"/>
      <c r="LS3065" s="0"/>
      <c r="LT3065" s="0"/>
      <c r="LU3065" s="0"/>
      <c r="LV3065" s="0"/>
      <c r="LW3065" s="0"/>
      <c r="LX3065" s="0"/>
      <c r="LY3065" s="0"/>
      <c r="LZ3065" s="0"/>
      <c r="MA3065" s="0"/>
      <c r="MB3065" s="0"/>
      <c r="MC3065" s="0"/>
      <c r="MD3065" s="0"/>
      <c r="ME3065" s="0"/>
      <c r="MF3065" s="0"/>
      <c r="MG3065" s="0"/>
      <c r="MH3065" s="0"/>
      <c r="MI3065" s="0"/>
      <c r="MJ3065" s="0"/>
      <c r="MK3065" s="0"/>
      <c r="ML3065" s="0"/>
      <c r="MM3065" s="0"/>
      <c r="MN3065" s="0"/>
      <c r="MO3065" s="0"/>
      <c r="MP3065" s="0"/>
      <c r="MQ3065" s="0"/>
      <c r="MR3065" s="0"/>
      <c r="MS3065" s="0"/>
      <c r="MT3065" s="0"/>
      <c r="MU3065" s="0"/>
      <c r="MV3065" s="0"/>
      <c r="MW3065" s="0"/>
      <c r="MX3065" s="0"/>
      <c r="MY3065" s="0"/>
      <c r="MZ3065" s="0"/>
      <c r="NA3065" s="0"/>
      <c r="NB3065" s="0"/>
      <c r="NC3065" s="0"/>
      <c r="ND3065" s="0"/>
      <c r="NE3065" s="0"/>
      <c r="NF3065" s="0"/>
      <c r="NG3065" s="0"/>
      <c r="NH3065" s="0"/>
      <c r="NI3065" s="0"/>
      <c r="NJ3065" s="0"/>
      <c r="NK3065" s="0"/>
      <c r="NL3065" s="0"/>
      <c r="NM3065" s="0"/>
      <c r="NN3065" s="0"/>
      <c r="NO3065" s="0"/>
      <c r="NP3065" s="0"/>
      <c r="NQ3065" s="0"/>
      <c r="NR3065" s="0"/>
      <c r="NS3065" s="0"/>
      <c r="NT3065" s="0"/>
      <c r="NU3065" s="0"/>
      <c r="NV3065" s="0"/>
      <c r="NW3065" s="0"/>
      <c r="NX3065" s="0"/>
      <c r="NY3065" s="0"/>
      <c r="NZ3065" s="0"/>
      <c r="OA3065" s="0"/>
      <c r="OB3065" s="0"/>
      <c r="OC3065" s="0"/>
      <c r="OD3065" s="0"/>
      <c r="OE3065" s="0"/>
      <c r="OF3065" s="0"/>
      <c r="OG3065" s="0"/>
      <c r="OH3065" s="0"/>
      <c r="OI3065" s="0"/>
      <c r="OJ3065" s="0"/>
      <c r="OK3065" s="0"/>
      <c r="OL3065" s="0"/>
      <c r="OM3065" s="0"/>
      <c r="ON3065" s="0"/>
      <c r="OO3065" s="0"/>
      <c r="OP3065" s="0"/>
      <c r="OQ3065" s="0"/>
      <c r="OR3065" s="0"/>
      <c r="OS3065" s="0"/>
      <c r="OT3065" s="0"/>
      <c r="OU3065" s="0"/>
      <c r="OV3065" s="0"/>
      <c r="OW3065" s="0"/>
      <c r="OX3065" s="0"/>
      <c r="OY3065" s="0"/>
      <c r="OZ3065" s="0"/>
      <c r="PA3065" s="0"/>
      <c r="PB3065" s="0"/>
      <c r="PC3065" s="0"/>
      <c r="PD3065" s="0"/>
      <c r="PE3065" s="0"/>
      <c r="PF3065" s="0"/>
      <c r="PG3065" s="0"/>
      <c r="PH3065" s="0"/>
      <c r="PI3065" s="0"/>
      <c r="PJ3065" s="0"/>
      <c r="PK3065" s="0"/>
      <c r="PL3065" s="0"/>
      <c r="PM3065" s="0"/>
      <c r="PN3065" s="0"/>
      <c r="PO3065" s="0"/>
      <c r="PP3065" s="0"/>
      <c r="PQ3065" s="0"/>
      <c r="PR3065" s="0"/>
      <c r="PS3065" s="0"/>
      <c r="PT3065" s="0"/>
      <c r="PU3065" s="0"/>
      <c r="PV3065" s="0"/>
      <c r="PW3065" s="0"/>
      <c r="PX3065" s="0"/>
      <c r="PY3065" s="0"/>
      <c r="PZ3065" s="0"/>
      <c r="QA3065" s="0"/>
      <c r="QB3065" s="0"/>
      <c r="QC3065" s="0"/>
      <c r="QD3065" s="0"/>
      <c r="QE3065" s="0"/>
      <c r="QF3065" s="0"/>
      <c r="QG3065" s="0"/>
      <c r="QH3065" s="0"/>
      <c r="QI3065" s="0"/>
      <c r="QJ3065" s="0"/>
      <c r="QK3065" s="0"/>
      <c r="QL3065" s="0"/>
      <c r="QM3065" s="0"/>
      <c r="QN3065" s="0"/>
      <c r="QO3065" s="0"/>
      <c r="QP3065" s="0"/>
      <c r="QQ3065" s="0"/>
      <c r="QR3065" s="0"/>
      <c r="QS3065" s="0"/>
      <c r="QT3065" s="0"/>
      <c r="QU3065" s="0"/>
      <c r="QV3065" s="0"/>
      <c r="QW3065" s="0"/>
      <c r="QX3065" s="0"/>
      <c r="QY3065" s="0"/>
      <c r="QZ3065" s="0"/>
      <c r="RA3065" s="0"/>
      <c r="RB3065" s="0"/>
      <c r="RC3065" s="0"/>
      <c r="RD3065" s="0"/>
      <c r="RE3065" s="0"/>
      <c r="RF3065" s="0"/>
      <c r="RG3065" s="0"/>
      <c r="RH3065" s="0"/>
      <c r="RI3065" s="0"/>
      <c r="RJ3065" s="0"/>
      <c r="RK3065" s="0"/>
      <c r="RL3065" s="0"/>
      <c r="RM3065" s="0"/>
      <c r="RN3065" s="0"/>
      <c r="RO3065" s="0"/>
      <c r="RP3065" s="0"/>
      <c r="RQ3065" s="0"/>
      <c r="RR3065" s="0"/>
      <c r="RS3065" s="0"/>
      <c r="RT3065" s="0"/>
      <c r="RU3065" s="0"/>
      <c r="RV3065" s="0"/>
      <c r="RW3065" s="0"/>
      <c r="RX3065" s="0"/>
      <c r="RY3065" s="0"/>
      <c r="RZ3065" s="0"/>
      <c r="SA3065" s="0"/>
      <c r="SB3065" s="0"/>
      <c r="SC3065" s="0"/>
      <c r="SD3065" s="0"/>
      <c r="SE3065" s="0"/>
      <c r="SF3065" s="0"/>
      <c r="SG3065" s="0"/>
      <c r="SH3065" s="0"/>
      <c r="SI3065" s="0"/>
      <c r="SJ3065" s="0"/>
      <c r="SK3065" s="0"/>
      <c r="SL3065" s="0"/>
      <c r="SM3065" s="0"/>
      <c r="SN3065" s="0"/>
      <c r="SO3065" s="0"/>
      <c r="SP3065" s="0"/>
      <c r="SQ3065" s="0"/>
      <c r="SR3065" s="0"/>
      <c r="SS3065" s="0"/>
      <c r="ST3065" s="0"/>
      <c r="SU3065" s="0"/>
      <c r="SV3065" s="0"/>
      <c r="SW3065" s="0"/>
      <c r="SX3065" s="0"/>
      <c r="SY3065" s="0"/>
      <c r="SZ3065" s="0"/>
      <c r="TA3065" s="0"/>
      <c r="TB3065" s="0"/>
      <c r="TC3065" s="0"/>
      <c r="TD3065" s="0"/>
      <c r="TE3065" s="0"/>
      <c r="TF3065" s="0"/>
      <c r="TG3065" s="0"/>
      <c r="TH3065" s="0"/>
      <c r="TI3065" s="0"/>
      <c r="TJ3065" s="0"/>
      <c r="TK3065" s="0"/>
      <c r="TL3065" s="0"/>
      <c r="TM3065" s="0"/>
      <c r="TN3065" s="0"/>
      <c r="TO3065" s="0"/>
      <c r="TP3065" s="0"/>
      <c r="TQ3065" s="0"/>
      <c r="TR3065" s="0"/>
      <c r="TS3065" s="0"/>
      <c r="TT3065" s="0"/>
      <c r="TU3065" s="0"/>
      <c r="TV3065" s="0"/>
      <c r="TW3065" s="0"/>
      <c r="TX3065" s="0"/>
      <c r="TY3065" s="0"/>
      <c r="TZ3065" s="0"/>
      <c r="UA3065" s="0"/>
      <c r="UB3065" s="0"/>
      <c r="UC3065" s="0"/>
      <c r="UD3065" s="0"/>
      <c r="UE3065" s="0"/>
      <c r="UF3065" s="0"/>
      <c r="UG3065" s="0"/>
      <c r="UH3065" s="0"/>
      <c r="UI3065" s="0"/>
      <c r="UJ3065" s="0"/>
      <c r="UK3065" s="0"/>
      <c r="UL3065" s="0"/>
      <c r="UM3065" s="0"/>
      <c r="UN3065" s="0"/>
      <c r="UO3065" s="0"/>
      <c r="UP3065" s="0"/>
      <c r="UQ3065" s="0"/>
      <c r="UR3065" s="0"/>
      <c r="US3065" s="0"/>
      <c r="UT3065" s="0"/>
      <c r="UU3065" s="0"/>
      <c r="UV3065" s="0"/>
      <c r="UW3065" s="0"/>
      <c r="UX3065" s="0"/>
      <c r="UY3065" s="0"/>
      <c r="UZ3065" s="0"/>
      <c r="VA3065" s="0"/>
      <c r="VB3065" s="0"/>
      <c r="VC3065" s="0"/>
      <c r="VD3065" s="0"/>
      <c r="VE3065" s="0"/>
      <c r="VF3065" s="0"/>
      <c r="VG3065" s="0"/>
      <c r="VH3065" s="0"/>
      <c r="VI3065" s="0"/>
      <c r="VJ3065" s="0"/>
      <c r="VK3065" s="0"/>
      <c r="VL3065" s="0"/>
      <c r="VM3065" s="0"/>
      <c r="VN3065" s="0"/>
      <c r="VO3065" s="0"/>
      <c r="VP3065" s="0"/>
      <c r="VQ3065" s="0"/>
      <c r="VR3065" s="0"/>
      <c r="VS3065" s="0"/>
      <c r="VT3065" s="0"/>
      <c r="VU3065" s="0"/>
      <c r="VV3065" s="0"/>
      <c r="VW3065" s="0"/>
      <c r="VX3065" s="0"/>
      <c r="VY3065" s="0"/>
      <c r="VZ3065" s="0"/>
      <c r="WA3065" s="0"/>
      <c r="WB3065" s="0"/>
      <c r="WC3065" s="0"/>
      <c r="WD3065" s="0"/>
      <c r="WE3065" s="0"/>
      <c r="WF3065" s="0"/>
      <c r="WG3065" s="0"/>
      <c r="WH3065" s="0"/>
      <c r="WI3065" s="0"/>
      <c r="WJ3065" s="0"/>
      <c r="WK3065" s="0"/>
      <c r="WL3065" s="0"/>
      <c r="WM3065" s="0"/>
      <c r="WN3065" s="0"/>
      <c r="WO3065" s="0"/>
      <c r="WP3065" s="0"/>
      <c r="WQ3065" s="0"/>
      <c r="WR3065" s="0"/>
      <c r="WS3065" s="0"/>
      <c r="WT3065" s="0"/>
      <c r="WU3065" s="0"/>
      <c r="WV3065" s="0"/>
      <c r="WW3065" s="0"/>
      <c r="WX3065" s="0"/>
      <c r="WY3065" s="0"/>
      <c r="WZ3065" s="0"/>
      <c r="XA3065" s="0"/>
      <c r="XB3065" s="0"/>
      <c r="XC3065" s="0"/>
      <c r="XD3065" s="0"/>
      <c r="XE3065" s="0"/>
      <c r="XF3065" s="0"/>
      <c r="XG3065" s="0"/>
      <c r="XH3065" s="0"/>
      <c r="XI3065" s="0"/>
      <c r="XJ3065" s="0"/>
      <c r="XK3065" s="0"/>
      <c r="XL3065" s="0"/>
      <c r="XM3065" s="0"/>
      <c r="XN3065" s="0"/>
      <c r="XO3065" s="0"/>
      <c r="XP3065" s="0"/>
      <c r="XQ3065" s="0"/>
      <c r="XR3065" s="0"/>
      <c r="XS3065" s="0"/>
      <c r="XT3065" s="0"/>
      <c r="XU3065" s="0"/>
      <c r="XV3065" s="0"/>
      <c r="XW3065" s="0"/>
      <c r="XX3065" s="0"/>
      <c r="XY3065" s="0"/>
      <c r="XZ3065" s="0"/>
      <c r="YA3065" s="0"/>
      <c r="YB3065" s="0"/>
      <c r="YC3065" s="0"/>
      <c r="YD3065" s="0"/>
      <c r="YE3065" s="0"/>
      <c r="YF3065" s="0"/>
      <c r="YG3065" s="0"/>
      <c r="YH3065" s="0"/>
      <c r="YI3065" s="0"/>
      <c r="YJ3065" s="0"/>
      <c r="YK3065" s="0"/>
      <c r="YL3065" s="0"/>
      <c r="YM3065" s="0"/>
      <c r="YN3065" s="0"/>
      <c r="YO3065" s="0"/>
      <c r="YP3065" s="0"/>
      <c r="YQ3065" s="0"/>
      <c r="YR3065" s="0"/>
      <c r="YS3065" s="0"/>
      <c r="YT3065" s="0"/>
      <c r="YU3065" s="0"/>
      <c r="YV3065" s="0"/>
      <c r="YW3065" s="0"/>
      <c r="YX3065" s="0"/>
      <c r="YY3065" s="0"/>
      <c r="YZ3065" s="0"/>
      <c r="ZA3065" s="0"/>
      <c r="ZB3065" s="0"/>
      <c r="ZC3065" s="0"/>
      <c r="ZD3065" s="0"/>
      <c r="ZE3065" s="0"/>
      <c r="ZF3065" s="0"/>
      <c r="ZG3065" s="0"/>
      <c r="ZH3065" s="0"/>
      <c r="ZI3065" s="0"/>
      <c r="ZJ3065" s="0"/>
      <c r="ZK3065" s="0"/>
      <c r="ZL3065" s="0"/>
      <c r="ZM3065" s="0"/>
      <c r="ZN3065" s="0"/>
      <c r="ZO3065" s="0"/>
      <c r="ZP3065" s="0"/>
      <c r="ZQ3065" s="0"/>
      <c r="ZR3065" s="0"/>
      <c r="ZS3065" s="0"/>
      <c r="ZT3065" s="0"/>
      <c r="ZU3065" s="0"/>
      <c r="ZV3065" s="0"/>
      <c r="ZW3065" s="0"/>
      <c r="ZX3065" s="0"/>
      <c r="ZY3065" s="0"/>
      <c r="ZZ3065" s="0"/>
      <c r="AAA3065" s="0"/>
      <c r="AAB3065" s="0"/>
      <c r="AAC3065" s="0"/>
      <c r="AAD3065" s="0"/>
      <c r="AAE3065" s="0"/>
      <c r="AAF3065" s="0"/>
      <c r="AAG3065" s="0"/>
      <c r="AAH3065" s="0"/>
      <c r="AAI3065" s="0"/>
      <c r="AAJ3065" s="0"/>
      <c r="AAK3065" s="0"/>
      <c r="AAL3065" s="0"/>
      <c r="AAM3065" s="0"/>
      <c r="AAN3065" s="0"/>
      <c r="AAO3065" s="0"/>
      <c r="AAP3065" s="0"/>
      <c r="AAQ3065" s="0"/>
      <c r="AAR3065" s="0"/>
      <c r="AAS3065" s="0"/>
      <c r="AAT3065" s="0"/>
      <c r="AAU3065" s="0"/>
      <c r="AAV3065" s="0"/>
      <c r="AAW3065" s="0"/>
      <c r="AAX3065" s="0"/>
      <c r="AAY3065" s="0"/>
      <c r="AAZ3065" s="0"/>
      <c r="ABA3065" s="0"/>
      <c r="ABB3065" s="0"/>
      <c r="ABC3065" s="0"/>
      <c r="ABD3065" s="0"/>
      <c r="ABE3065" s="0"/>
      <c r="ABF3065" s="0"/>
      <c r="ABG3065" s="0"/>
      <c r="ABH3065" s="0"/>
      <c r="ABI3065" s="0"/>
      <c r="ABJ3065" s="0"/>
      <c r="ABK3065" s="0"/>
      <c r="ABL3065" s="0"/>
      <c r="ABM3065" s="0"/>
      <c r="ABN3065" s="0"/>
      <c r="ABO3065" s="0"/>
      <c r="ABP3065" s="0"/>
      <c r="ABQ3065" s="0"/>
      <c r="ABR3065" s="0"/>
      <c r="ABS3065" s="0"/>
      <c r="ABT3065" s="0"/>
      <c r="ABU3065" s="0"/>
      <c r="ABV3065" s="0"/>
      <c r="ABW3065" s="0"/>
      <c r="ABX3065" s="0"/>
      <c r="ABY3065" s="0"/>
      <c r="ABZ3065" s="0"/>
      <c r="ACA3065" s="0"/>
      <c r="ACB3065" s="0"/>
      <c r="ACC3065" s="0"/>
      <c r="ACD3065" s="0"/>
      <c r="ACE3065" s="0"/>
      <c r="ACF3065" s="0"/>
      <c r="ACG3065" s="0"/>
      <c r="ACH3065" s="0"/>
      <c r="ACI3065" s="0"/>
      <c r="ACJ3065" s="0"/>
      <c r="ACK3065" s="0"/>
      <c r="ACL3065" s="0"/>
      <c r="ACM3065" s="0"/>
      <c r="ACN3065" s="0"/>
      <c r="ACO3065" s="0"/>
      <c r="ACP3065" s="0"/>
      <c r="ACQ3065" s="0"/>
      <c r="ACR3065" s="0"/>
      <c r="ACS3065" s="0"/>
      <c r="ACT3065" s="0"/>
      <c r="ACU3065" s="0"/>
      <c r="ACV3065" s="0"/>
      <c r="ACW3065" s="0"/>
      <c r="ACX3065" s="0"/>
      <c r="ACY3065" s="0"/>
      <c r="ACZ3065" s="0"/>
      <c r="ADA3065" s="0"/>
      <c r="ADB3065" s="0"/>
      <c r="ADC3065" s="0"/>
      <c r="ADD3065" s="0"/>
      <c r="ADE3065" s="0"/>
      <c r="ADF3065" s="0"/>
      <c r="ADG3065" s="0"/>
      <c r="ADH3065" s="0"/>
      <c r="ADI3065" s="0"/>
      <c r="ADJ3065" s="0"/>
      <c r="ADK3065" s="0"/>
      <c r="ADL3065" s="0"/>
      <c r="ADM3065" s="0"/>
      <c r="ADN3065" s="0"/>
      <c r="ADO3065" s="0"/>
      <c r="ADP3065" s="0"/>
      <c r="ADQ3065" s="0"/>
      <c r="ADR3065" s="0"/>
      <c r="ADS3065" s="0"/>
      <c r="ADT3065" s="0"/>
      <c r="ADU3065" s="0"/>
      <c r="ADV3065" s="0"/>
      <c r="ADW3065" s="0"/>
      <c r="ADX3065" s="0"/>
      <c r="ADY3065" s="0"/>
      <c r="ADZ3065" s="0"/>
      <c r="AEA3065" s="0"/>
      <c r="AEB3065" s="0"/>
      <c r="AEC3065" s="0"/>
      <c r="AED3065" s="0"/>
      <c r="AEE3065" s="0"/>
      <c r="AEF3065" s="0"/>
      <c r="AEG3065" s="0"/>
      <c r="AEH3065" s="0"/>
      <c r="AEI3065" s="0"/>
      <c r="AEJ3065" s="0"/>
      <c r="AEK3065" s="0"/>
      <c r="AEL3065" s="0"/>
      <c r="AEM3065" s="0"/>
      <c r="AEN3065" s="0"/>
      <c r="AEO3065" s="0"/>
      <c r="AEP3065" s="0"/>
      <c r="AEQ3065" s="0"/>
      <c r="AER3065" s="0"/>
      <c r="AES3065" s="0"/>
      <c r="AET3065" s="0"/>
      <c r="AEU3065" s="0"/>
      <c r="AEV3065" s="0"/>
      <c r="AEW3065" s="0"/>
      <c r="AEX3065" s="0"/>
      <c r="AEY3065" s="0"/>
      <c r="AEZ3065" s="0"/>
      <c r="AFA3065" s="0"/>
      <c r="AFB3065" s="0"/>
      <c r="AFC3065" s="0"/>
      <c r="AFD3065" s="0"/>
      <c r="AFE3065" s="0"/>
      <c r="AFF3065" s="0"/>
      <c r="AFG3065" s="0"/>
      <c r="AFH3065" s="0"/>
      <c r="AFI3065" s="0"/>
      <c r="AFJ3065" s="0"/>
      <c r="AFK3065" s="0"/>
      <c r="AFL3065" s="0"/>
      <c r="AFM3065" s="0"/>
      <c r="AFN3065" s="0"/>
      <c r="AFO3065" s="0"/>
      <c r="AFP3065" s="0"/>
      <c r="AFQ3065" s="0"/>
      <c r="AFR3065" s="0"/>
      <c r="AFS3065" s="0"/>
      <c r="AFT3065" s="0"/>
      <c r="AFU3065" s="0"/>
      <c r="AFV3065" s="0"/>
      <c r="AFW3065" s="0"/>
      <c r="AFX3065" s="0"/>
      <c r="AFY3065" s="0"/>
      <c r="AFZ3065" s="0"/>
      <c r="AGA3065" s="0"/>
      <c r="AGB3065" s="0"/>
      <c r="AGC3065" s="0"/>
      <c r="AGD3065" s="0"/>
      <c r="AGE3065" s="0"/>
      <c r="AGF3065" s="0"/>
      <c r="AGG3065" s="0"/>
      <c r="AGH3065" s="0"/>
      <c r="AGI3065" s="0"/>
      <c r="AGJ3065" s="0"/>
      <c r="AGK3065" s="0"/>
      <c r="AGL3065" s="0"/>
      <c r="AGM3065" s="0"/>
      <c r="AGN3065" s="0"/>
      <c r="AGO3065" s="0"/>
      <c r="AGP3065" s="0"/>
      <c r="AGQ3065" s="0"/>
      <c r="AGR3065" s="0"/>
      <c r="AGS3065" s="0"/>
      <c r="AGT3065" s="0"/>
      <c r="AGU3065" s="0"/>
      <c r="AGV3065" s="0"/>
      <c r="AGW3065" s="0"/>
      <c r="AGX3065" s="0"/>
      <c r="AGY3065" s="0"/>
      <c r="AGZ3065" s="0"/>
      <c r="AHA3065" s="0"/>
      <c r="AHB3065" s="0"/>
      <c r="AHC3065" s="0"/>
      <c r="AHD3065" s="0"/>
      <c r="AHE3065" s="0"/>
      <c r="AHF3065" s="0"/>
      <c r="AHG3065" s="0"/>
      <c r="AHH3065" s="0"/>
      <c r="AHI3065" s="0"/>
      <c r="AHJ3065" s="0"/>
      <c r="AHK3065" s="0"/>
      <c r="AHL3065" s="0"/>
      <c r="AHM3065" s="0"/>
      <c r="AHN3065" s="0"/>
      <c r="AHO3065" s="0"/>
      <c r="AHP3065" s="0"/>
      <c r="AHQ3065" s="0"/>
      <c r="AHR3065" s="0"/>
      <c r="AHS3065" s="0"/>
      <c r="AHT3065" s="0"/>
      <c r="AHU3065" s="0"/>
      <c r="AHV3065" s="0"/>
      <c r="AHW3065" s="0"/>
      <c r="AHX3065" s="0"/>
      <c r="AHY3065" s="0"/>
      <c r="AHZ3065" s="0"/>
      <c r="AIA3065" s="0"/>
      <c r="AIB3065" s="0"/>
      <c r="AIC3065" s="0"/>
      <c r="AID3065" s="0"/>
      <c r="AIE3065" s="0"/>
      <c r="AIF3065" s="0"/>
      <c r="AIG3065" s="0"/>
      <c r="AIH3065" s="0"/>
      <c r="AII3065" s="0"/>
      <c r="AIJ3065" s="0"/>
      <c r="AIK3065" s="0"/>
      <c r="AIL3065" s="0"/>
      <c r="AIM3065" s="0"/>
      <c r="AIN3065" s="0"/>
      <c r="AIO3065" s="0"/>
      <c r="AIP3065" s="0"/>
      <c r="AIQ3065" s="0"/>
      <c r="AIR3065" s="0"/>
      <c r="AIS3065" s="0"/>
      <c r="AIT3065" s="0"/>
      <c r="AIU3065" s="0"/>
      <c r="AIV3065" s="0"/>
      <c r="AIW3065" s="0"/>
      <c r="AIX3065" s="0"/>
      <c r="AIY3065" s="0"/>
      <c r="AIZ3065" s="0"/>
      <c r="AJA3065" s="0"/>
      <c r="AJB3065" s="0"/>
      <c r="AJC3065" s="0"/>
      <c r="AJD3065" s="0"/>
      <c r="AJE3065" s="0"/>
      <c r="AJF3065" s="0"/>
      <c r="AJG3065" s="0"/>
      <c r="AJH3065" s="0"/>
      <c r="AJI3065" s="0"/>
      <c r="AJJ3065" s="0"/>
      <c r="AJK3065" s="0"/>
      <c r="AJL3065" s="0"/>
      <c r="AJM3065" s="0"/>
      <c r="AJN3065" s="0"/>
      <c r="AJO3065" s="0"/>
      <c r="AJP3065" s="0"/>
      <c r="AJQ3065" s="0"/>
      <c r="AJR3065" s="0"/>
      <c r="AJS3065" s="0"/>
      <c r="AJT3065" s="0"/>
      <c r="AJU3065" s="0"/>
      <c r="AJV3065" s="0"/>
      <c r="AJW3065" s="0"/>
      <c r="AJX3065" s="0"/>
      <c r="AJY3065" s="0"/>
      <c r="AJZ3065" s="0"/>
      <c r="AKA3065" s="0"/>
      <c r="AKB3065" s="0"/>
      <c r="AKC3065" s="0"/>
      <c r="AKD3065" s="0"/>
      <c r="AKE3065" s="0"/>
      <c r="AKF3065" s="0"/>
      <c r="AKG3065" s="0"/>
      <c r="AKH3065" s="0"/>
      <c r="AKI3065" s="0"/>
      <c r="AKJ3065" s="0"/>
      <c r="AKK3065" s="0"/>
      <c r="AKL3065" s="0"/>
      <c r="AKM3065" s="0"/>
      <c r="AKN3065" s="0"/>
      <c r="AKO3065" s="0"/>
      <c r="AKP3065" s="0"/>
      <c r="AKQ3065" s="0"/>
      <c r="AKR3065" s="0"/>
      <c r="AKS3065" s="0"/>
      <c r="AKT3065" s="0"/>
      <c r="AKU3065" s="0"/>
      <c r="AKV3065" s="0"/>
      <c r="AKW3065" s="0"/>
      <c r="AKX3065" s="0"/>
      <c r="AKY3065" s="0"/>
      <c r="AKZ3065" s="0"/>
      <c r="ALA3065" s="0"/>
      <c r="ALB3065" s="0"/>
      <c r="ALC3065" s="0"/>
      <c r="ALD3065" s="0"/>
      <c r="ALE3065" s="0"/>
      <c r="ALF3065" s="0"/>
      <c r="ALG3065" s="0"/>
      <c r="ALH3065" s="0"/>
      <c r="ALI3065" s="0"/>
      <c r="ALJ3065" s="0"/>
      <c r="ALK3065" s="0"/>
      <c r="ALL3065" s="0"/>
      <c r="ALM3065" s="0"/>
      <c r="ALN3065" s="0"/>
      <c r="ALO3065" s="0"/>
      <c r="ALP3065" s="0"/>
      <c r="ALQ3065" s="0"/>
      <c r="ALR3065" s="0"/>
      <c r="ALS3065" s="0"/>
      <c r="ALT3065" s="0"/>
      <c r="ALU3065" s="0"/>
      <c r="ALV3065" s="0"/>
      <c r="ALW3065" s="0"/>
      <c r="ALX3065" s="0"/>
      <c r="ALY3065" s="0"/>
      <c r="ALZ3065" s="0"/>
      <c r="AMA3065" s="0"/>
      <c r="AMB3065" s="0"/>
      <c r="AMC3065" s="0"/>
      <c r="AMD3065" s="0"/>
      <c r="AME3065" s="0"/>
      <c r="AMF3065" s="0"/>
      <c r="AMG3065" s="0"/>
      <c r="AMH3065" s="0"/>
      <c r="AMI3065" s="0"/>
    </row>
    <row r="3066" customFormat="false" ht="12.75" hidden="false" customHeight="false" outlineLevel="0" collapsed="false">
      <c r="A3066" s="1" t="s">
        <v>368</v>
      </c>
      <c r="C3066" s="19" t="s">
        <v>3321</v>
      </c>
      <c r="D3066" s="19" t="s">
        <v>70</v>
      </c>
      <c r="E3066" s="20" t="n">
        <v>2.4</v>
      </c>
      <c r="F3066" s="21" t="n">
        <v>0.05</v>
      </c>
      <c r="G3066" s="24" t="s">
        <v>3308</v>
      </c>
      <c r="H3066" s="3"/>
      <c r="BM3066" s="0"/>
      <c r="BN3066" s="0"/>
      <c r="BO3066" s="0"/>
      <c r="BP3066" s="0"/>
      <c r="BQ3066" s="0"/>
      <c r="BR3066" s="0"/>
      <c r="BS3066" s="0"/>
      <c r="BT3066" s="0"/>
      <c r="BU3066" s="0"/>
      <c r="BV3066" s="0"/>
      <c r="BW3066" s="0"/>
      <c r="BX3066" s="0"/>
      <c r="BY3066" s="0"/>
      <c r="BZ3066" s="0"/>
      <c r="CA3066" s="0"/>
      <c r="CB3066" s="0"/>
      <c r="CC3066" s="0"/>
      <c r="CD3066" s="0"/>
      <c r="CE3066" s="0"/>
      <c r="CF3066" s="0"/>
      <c r="CG3066" s="0"/>
      <c r="CH3066" s="0"/>
      <c r="CI3066" s="0"/>
      <c r="CJ3066" s="0"/>
      <c r="CK3066" s="0"/>
      <c r="CL3066" s="0"/>
      <c r="CM3066" s="0"/>
      <c r="CN3066" s="0"/>
      <c r="CO3066" s="0"/>
      <c r="CP3066" s="0"/>
      <c r="CQ3066" s="0"/>
      <c r="CR3066" s="0"/>
      <c r="CS3066" s="0"/>
      <c r="CT3066" s="0"/>
      <c r="CU3066" s="0"/>
      <c r="CV3066" s="0"/>
      <c r="CW3066" s="0"/>
      <c r="CX3066" s="0"/>
      <c r="CY3066" s="0"/>
      <c r="CZ3066" s="0"/>
      <c r="DA3066" s="0"/>
      <c r="DB3066" s="0"/>
      <c r="DC3066" s="0"/>
      <c r="DD3066" s="0"/>
      <c r="DE3066" s="0"/>
      <c r="DF3066" s="0"/>
      <c r="DG3066" s="0"/>
      <c r="DH3066" s="0"/>
      <c r="DI3066" s="0"/>
      <c r="DJ3066" s="0"/>
      <c r="DK3066" s="0"/>
      <c r="DL3066" s="0"/>
      <c r="DM3066" s="0"/>
      <c r="DN3066" s="0"/>
      <c r="DO3066" s="0"/>
      <c r="DP3066" s="0"/>
      <c r="DQ3066" s="0"/>
      <c r="DR3066" s="0"/>
      <c r="DS3066" s="0"/>
      <c r="DT3066" s="0"/>
      <c r="DU3066" s="0"/>
      <c r="DV3066" s="0"/>
      <c r="DW3066" s="0"/>
      <c r="DX3066" s="0"/>
      <c r="DY3066" s="0"/>
      <c r="DZ3066" s="0"/>
      <c r="EA3066" s="0"/>
      <c r="EB3066" s="0"/>
      <c r="EC3066" s="0"/>
      <c r="ED3066" s="0"/>
      <c r="EE3066" s="0"/>
      <c r="EF3066" s="0"/>
      <c r="EG3066" s="0"/>
      <c r="EH3066" s="0"/>
      <c r="EI3066" s="0"/>
      <c r="EJ3066" s="0"/>
      <c r="EK3066" s="0"/>
      <c r="EL3066" s="0"/>
      <c r="EM3066" s="0"/>
      <c r="EN3066" s="0"/>
      <c r="EO3066" s="0"/>
      <c r="EP3066" s="0"/>
      <c r="EQ3066" s="0"/>
      <c r="ER3066" s="0"/>
      <c r="ES3066" s="0"/>
      <c r="ET3066" s="0"/>
      <c r="EU3066" s="0"/>
      <c r="EV3066" s="0"/>
      <c r="EW3066" s="0"/>
      <c r="EX3066" s="0"/>
      <c r="EY3066" s="0"/>
      <c r="EZ3066" s="0"/>
      <c r="FA3066" s="0"/>
      <c r="FB3066" s="0"/>
      <c r="FC3066" s="0"/>
      <c r="FD3066" s="0"/>
      <c r="FE3066" s="0"/>
      <c r="FF3066" s="0"/>
      <c r="FG3066" s="0"/>
      <c r="FH3066" s="0"/>
      <c r="FI3066" s="0"/>
      <c r="FJ3066" s="0"/>
      <c r="FK3066" s="0"/>
      <c r="FL3066" s="0"/>
      <c r="FM3066" s="0"/>
      <c r="FN3066" s="0"/>
      <c r="FO3066" s="0"/>
      <c r="FP3066" s="0"/>
      <c r="FQ3066" s="0"/>
      <c r="FR3066" s="0"/>
      <c r="FS3066" s="0"/>
      <c r="FT3066" s="0"/>
      <c r="FU3066" s="0"/>
      <c r="FV3066" s="0"/>
      <c r="FW3066" s="0"/>
      <c r="FX3066" s="0"/>
      <c r="FY3066" s="0"/>
      <c r="FZ3066" s="0"/>
      <c r="GA3066" s="0"/>
      <c r="GB3066" s="0"/>
      <c r="GC3066" s="0"/>
      <c r="GD3066" s="0"/>
      <c r="GE3066" s="0"/>
      <c r="GF3066" s="0"/>
      <c r="GG3066" s="0"/>
      <c r="GH3066" s="0"/>
      <c r="GI3066" s="0"/>
      <c r="GJ3066" s="0"/>
      <c r="GK3066" s="0"/>
      <c r="GL3066" s="0"/>
      <c r="GM3066" s="0"/>
      <c r="GN3066" s="0"/>
      <c r="GO3066" s="0"/>
      <c r="GP3066" s="0"/>
      <c r="GQ3066" s="0"/>
      <c r="GR3066" s="0"/>
      <c r="GS3066" s="0"/>
      <c r="GT3066" s="0"/>
      <c r="GU3066" s="0"/>
      <c r="GV3066" s="0"/>
      <c r="GW3066" s="0"/>
      <c r="GX3066" s="0"/>
      <c r="GY3066" s="0"/>
      <c r="GZ3066" s="0"/>
      <c r="HA3066" s="0"/>
      <c r="HB3066" s="0"/>
      <c r="HC3066" s="0"/>
      <c r="HD3066" s="0"/>
      <c r="HE3066" s="0"/>
      <c r="HF3066" s="0"/>
      <c r="HG3066" s="0"/>
      <c r="HH3066" s="0"/>
      <c r="HI3066" s="0"/>
      <c r="HJ3066" s="0"/>
      <c r="HK3066" s="0"/>
      <c r="HL3066" s="0"/>
      <c r="HM3066" s="0"/>
      <c r="HN3066" s="0"/>
      <c r="HO3066" s="0"/>
      <c r="HP3066" s="0"/>
      <c r="HQ3066" s="0"/>
      <c r="HR3066" s="0"/>
      <c r="HS3066" s="0"/>
      <c r="HT3066" s="0"/>
      <c r="HU3066" s="0"/>
      <c r="HV3066" s="0"/>
      <c r="HW3066" s="0"/>
      <c r="HX3066" s="0"/>
      <c r="HY3066" s="0"/>
      <c r="HZ3066" s="0"/>
      <c r="IA3066" s="0"/>
      <c r="IB3066" s="0"/>
      <c r="IC3066" s="0"/>
      <c r="ID3066" s="0"/>
      <c r="IE3066" s="0"/>
      <c r="IF3066" s="0"/>
      <c r="IG3066" s="0"/>
      <c r="IH3066" s="0"/>
      <c r="II3066" s="0"/>
      <c r="IJ3066" s="0"/>
      <c r="IK3066" s="0"/>
      <c r="IL3066" s="0"/>
      <c r="IM3066" s="0"/>
      <c r="IN3066" s="0"/>
      <c r="IO3066" s="0"/>
      <c r="IP3066" s="0"/>
      <c r="IQ3066" s="0"/>
      <c r="IR3066" s="0"/>
      <c r="IS3066" s="0"/>
      <c r="IT3066" s="0"/>
      <c r="IU3066" s="0"/>
      <c r="IV3066" s="0"/>
      <c r="IW3066" s="0"/>
      <c r="IX3066" s="0"/>
      <c r="IY3066" s="0"/>
      <c r="IZ3066" s="0"/>
      <c r="JA3066" s="0"/>
      <c r="JB3066" s="0"/>
      <c r="JC3066" s="0"/>
      <c r="JD3066" s="0"/>
      <c r="JE3066" s="0"/>
      <c r="JF3066" s="0"/>
      <c r="JG3066" s="0"/>
      <c r="JH3066" s="0"/>
      <c r="JI3066" s="0"/>
      <c r="JJ3066" s="0"/>
      <c r="JK3066" s="0"/>
      <c r="JL3066" s="0"/>
      <c r="JM3066" s="0"/>
      <c r="JN3066" s="0"/>
      <c r="JO3066" s="0"/>
      <c r="JP3066" s="0"/>
      <c r="JQ3066" s="0"/>
      <c r="JR3066" s="0"/>
      <c r="JS3066" s="0"/>
      <c r="JT3066" s="0"/>
      <c r="JU3066" s="0"/>
      <c r="JV3066" s="0"/>
      <c r="JW3066" s="0"/>
      <c r="JX3066" s="0"/>
      <c r="JY3066" s="0"/>
      <c r="JZ3066" s="0"/>
      <c r="KA3066" s="0"/>
      <c r="KB3066" s="0"/>
      <c r="KC3066" s="0"/>
      <c r="KD3066" s="0"/>
      <c r="KE3066" s="0"/>
      <c r="KF3066" s="0"/>
      <c r="KG3066" s="0"/>
      <c r="KH3066" s="0"/>
      <c r="KI3066" s="0"/>
      <c r="KJ3066" s="0"/>
      <c r="KK3066" s="0"/>
      <c r="KL3066" s="0"/>
      <c r="KM3066" s="0"/>
      <c r="KN3066" s="0"/>
      <c r="KO3066" s="0"/>
      <c r="KP3066" s="0"/>
      <c r="KQ3066" s="0"/>
      <c r="KR3066" s="0"/>
      <c r="KS3066" s="0"/>
      <c r="KT3066" s="0"/>
      <c r="KU3066" s="0"/>
      <c r="KV3066" s="0"/>
      <c r="KW3066" s="0"/>
      <c r="KX3066" s="0"/>
      <c r="KY3066" s="0"/>
      <c r="KZ3066" s="0"/>
      <c r="LA3066" s="0"/>
      <c r="LB3066" s="0"/>
      <c r="LC3066" s="0"/>
      <c r="LD3066" s="0"/>
      <c r="LE3066" s="0"/>
      <c r="LF3066" s="0"/>
      <c r="LG3066" s="0"/>
      <c r="LH3066" s="0"/>
      <c r="LI3066" s="0"/>
      <c r="LJ3066" s="0"/>
      <c r="LK3066" s="0"/>
      <c r="LL3066" s="0"/>
      <c r="LM3066" s="0"/>
      <c r="LN3066" s="0"/>
      <c r="LO3066" s="0"/>
      <c r="LP3066" s="0"/>
      <c r="LQ3066" s="0"/>
      <c r="LR3066" s="0"/>
      <c r="LS3066" s="0"/>
      <c r="LT3066" s="0"/>
      <c r="LU3066" s="0"/>
      <c r="LV3066" s="0"/>
      <c r="LW3066" s="0"/>
      <c r="LX3066" s="0"/>
      <c r="LY3066" s="0"/>
      <c r="LZ3066" s="0"/>
      <c r="MA3066" s="0"/>
      <c r="MB3066" s="0"/>
      <c r="MC3066" s="0"/>
      <c r="MD3066" s="0"/>
      <c r="ME3066" s="0"/>
      <c r="MF3066" s="0"/>
      <c r="MG3066" s="0"/>
      <c r="MH3066" s="0"/>
      <c r="MI3066" s="0"/>
      <c r="MJ3066" s="0"/>
      <c r="MK3066" s="0"/>
      <c r="ML3066" s="0"/>
      <c r="MM3066" s="0"/>
      <c r="MN3066" s="0"/>
      <c r="MO3066" s="0"/>
      <c r="MP3066" s="0"/>
      <c r="MQ3066" s="0"/>
      <c r="MR3066" s="0"/>
      <c r="MS3066" s="0"/>
      <c r="MT3066" s="0"/>
      <c r="MU3066" s="0"/>
      <c r="MV3066" s="0"/>
      <c r="MW3066" s="0"/>
      <c r="MX3066" s="0"/>
      <c r="MY3066" s="0"/>
      <c r="MZ3066" s="0"/>
      <c r="NA3066" s="0"/>
      <c r="NB3066" s="0"/>
      <c r="NC3066" s="0"/>
      <c r="ND3066" s="0"/>
      <c r="NE3066" s="0"/>
      <c r="NF3066" s="0"/>
      <c r="NG3066" s="0"/>
      <c r="NH3066" s="0"/>
      <c r="NI3066" s="0"/>
      <c r="NJ3066" s="0"/>
      <c r="NK3066" s="0"/>
      <c r="NL3066" s="0"/>
      <c r="NM3066" s="0"/>
      <c r="NN3066" s="0"/>
      <c r="NO3066" s="0"/>
      <c r="NP3066" s="0"/>
      <c r="NQ3066" s="0"/>
      <c r="NR3066" s="0"/>
      <c r="NS3066" s="0"/>
      <c r="NT3066" s="0"/>
      <c r="NU3066" s="0"/>
      <c r="NV3066" s="0"/>
      <c r="NW3066" s="0"/>
      <c r="NX3066" s="0"/>
      <c r="NY3066" s="0"/>
      <c r="NZ3066" s="0"/>
      <c r="OA3066" s="0"/>
      <c r="OB3066" s="0"/>
      <c r="OC3066" s="0"/>
      <c r="OD3066" s="0"/>
      <c r="OE3066" s="0"/>
      <c r="OF3066" s="0"/>
      <c r="OG3066" s="0"/>
      <c r="OH3066" s="0"/>
      <c r="OI3066" s="0"/>
      <c r="OJ3066" s="0"/>
      <c r="OK3066" s="0"/>
      <c r="OL3066" s="0"/>
      <c r="OM3066" s="0"/>
      <c r="ON3066" s="0"/>
      <c r="OO3066" s="0"/>
      <c r="OP3066" s="0"/>
      <c r="OQ3066" s="0"/>
      <c r="OR3066" s="0"/>
      <c r="OS3066" s="0"/>
      <c r="OT3066" s="0"/>
      <c r="OU3066" s="0"/>
      <c r="OV3066" s="0"/>
      <c r="OW3066" s="0"/>
      <c r="OX3066" s="0"/>
      <c r="OY3066" s="0"/>
      <c r="OZ3066" s="0"/>
      <c r="PA3066" s="0"/>
      <c r="PB3066" s="0"/>
      <c r="PC3066" s="0"/>
      <c r="PD3066" s="0"/>
      <c r="PE3066" s="0"/>
      <c r="PF3066" s="0"/>
      <c r="PG3066" s="0"/>
      <c r="PH3066" s="0"/>
      <c r="PI3066" s="0"/>
      <c r="PJ3066" s="0"/>
      <c r="PK3066" s="0"/>
      <c r="PL3066" s="0"/>
      <c r="PM3066" s="0"/>
      <c r="PN3066" s="0"/>
      <c r="PO3066" s="0"/>
      <c r="PP3066" s="0"/>
      <c r="PQ3066" s="0"/>
      <c r="PR3066" s="0"/>
      <c r="PS3066" s="0"/>
      <c r="PT3066" s="0"/>
      <c r="PU3066" s="0"/>
      <c r="PV3066" s="0"/>
      <c r="PW3066" s="0"/>
      <c r="PX3066" s="0"/>
      <c r="PY3066" s="0"/>
      <c r="PZ3066" s="0"/>
      <c r="QA3066" s="0"/>
      <c r="QB3066" s="0"/>
      <c r="QC3066" s="0"/>
      <c r="QD3066" s="0"/>
      <c r="QE3066" s="0"/>
      <c r="QF3066" s="0"/>
      <c r="QG3066" s="0"/>
      <c r="QH3066" s="0"/>
      <c r="QI3066" s="0"/>
      <c r="QJ3066" s="0"/>
      <c r="QK3066" s="0"/>
      <c r="QL3066" s="0"/>
      <c r="QM3066" s="0"/>
      <c r="QN3066" s="0"/>
      <c r="QO3066" s="0"/>
      <c r="QP3066" s="0"/>
      <c r="QQ3066" s="0"/>
      <c r="QR3066" s="0"/>
      <c r="QS3066" s="0"/>
      <c r="QT3066" s="0"/>
      <c r="QU3066" s="0"/>
      <c r="QV3066" s="0"/>
      <c r="QW3066" s="0"/>
      <c r="QX3066" s="0"/>
      <c r="QY3066" s="0"/>
      <c r="QZ3066" s="0"/>
      <c r="RA3066" s="0"/>
      <c r="RB3066" s="0"/>
      <c r="RC3066" s="0"/>
      <c r="RD3066" s="0"/>
      <c r="RE3066" s="0"/>
      <c r="RF3066" s="0"/>
      <c r="RG3066" s="0"/>
      <c r="RH3066" s="0"/>
      <c r="RI3066" s="0"/>
      <c r="RJ3066" s="0"/>
      <c r="RK3066" s="0"/>
      <c r="RL3066" s="0"/>
      <c r="RM3066" s="0"/>
      <c r="RN3066" s="0"/>
      <c r="RO3066" s="0"/>
      <c r="RP3066" s="0"/>
      <c r="RQ3066" s="0"/>
      <c r="RR3066" s="0"/>
      <c r="RS3066" s="0"/>
      <c r="RT3066" s="0"/>
      <c r="RU3066" s="0"/>
      <c r="RV3066" s="0"/>
      <c r="RW3066" s="0"/>
      <c r="RX3066" s="0"/>
      <c r="RY3066" s="0"/>
      <c r="RZ3066" s="0"/>
      <c r="SA3066" s="0"/>
      <c r="SB3066" s="0"/>
      <c r="SC3066" s="0"/>
      <c r="SD3066" s="0"/>
      <c r="SE3066" s="0"/>
      <c r="SF3066" s="0"/>
      <c r="SG3066" s="0"/>
      <c r="SH3066" s="0"/>
      <c r="SI3066" s="0"/>
      <c r="SJ3066" s="0"/>
      <c r="SK3066" s="0"/>
      <c r="SL3066" s="0"/>
      <c r="SM3066" s="0"/>
      <c r="SN3066" s="0"/>
      <c r="SO3066" s="0"/>
      <c r="SP3066" s="0"/>
      <c r="SQ3066" s="0"/>
      <c r="SR3066" s="0"/>
      <c r="SS3066" s="0"/>
      <c r="ST3066" s="0"/>
      <c r="SU3066" s="0"/>
      <c r="SV3066" s="0"/>
      <c r="SW3066" s="0"/>
      <c r="SX3066" s="0"/>
      <c r="SY3066" s="0"/>
      <c r="SZ3066" s="0"/>
      <c r="TA3066" s="0"/>
      <c r="TB3066" s="0"/>
      <c r="TC3066" s="0"/>
      <c r="TD3066" s="0"/>
      <c r="TE3066" s="0"/>
      <c r="TF3066" s="0"/>
      <c r="TG3066" s="0"/>
      <c r="TH3066" s="0"/>
      <c r="TI3066" s="0"/>
      <c r="TJ3066" s="0"/>
      <c r="TK3066" s="0"/>
      <c r="TL3066" s="0"/>
      <c r="TM3066" s="0"/>
      <c r="TN3066" s="0"/>
      <c r="TO3066" s="0"/>
      <c r="TP3066" s="0"/>
      <c r="TQ3066" s="0"/>
      <c r="TR3066" s="0"/>
      <c r="TS3066" s="0"/>
      <c r="TT3066" s="0"/>
      <c r="TU3066" s="0"/>
      <c r="TV3066" s="0"/>
      <c r="TW3066" s="0"/>
      <c r="TX3066" s="0"/>
      <c r="TY3066" s="0"/>
      <c r="TZ3066" s="0"/>
      <c r="UA3066" s="0"/>
      <c r="UB3066" s="0"/>
      <c r="UC3066" s="0"/>
      <c r="UD3066" s="0"/>
      <c r="UE3066" s="0"/>
      <c r="UF3066" s="0"/>
      <c r="UG3066" s="0"/>
      <c r="UH3066" s="0"/>
      <c r="UI3066" s="0"/>
      <c r="UJ3066" s="0"/>
      <c r="UK3066" s="0"/>
      <c r="UL3066" s="0"/>
      <c r="UM3066" s="0"/>
      <c r="UN3066" s="0"/>
      <c r="UO3066" s="0"/>
      <c r="UP3066" s="0"/>
      <c r="UQ3066" s="0"/>
      <c r="UR3066" s="0"/>
      <c r="US3066" s="0"/>
      <c r="UT3066" s="0"/>
      <c r="UU3066" s="0"/>
      <c r="UV3066" s="0"/>
      <c r="UW3066" s="0"/>
      <c r="UX3066" s="0"/>
      <c r="UY3066" s="0"/>
      <c r="UZ3066" s="0"/>
      <c r="VA3066" s="0"/>
      <c r="VB3066" s="0"/>
      <c r="VC3066" s="0"/>
      <c r="VD3066" s="0"/>
      <c r="VE3066" s="0"/>
      <c r="VF3066" s="0"/>
      <c r="VG3066" s="0"/>
      <c r="VH3066" s="0"/>
      <c r="VI3066" s="0"/>
      <c r="VJ3066" s="0"/>
      <c r="VK3066" s="0"/>
      <c r="VL3066" s="0"/>
      <c r="VM3066" s="0"/>
      <c r="VN3066" s="0"/>
      <c r="VO3066" s="0"/>
      <c r="VP3066" s="0"/>
      <c r="VQ3066" s="0"/>
      <c r="VR3066" s="0"/>
      <c r="VS3066" s="0"/>
      <c r="VT3066" s="0"/>
      <c r="VU3066" s="0"/>
      <c r="VV3066" s="0"/>
      <c r="VW3066" s="0"/>
      <c r="VX3066" s="0"/>
      <c r="VY3066" s="0"/>
      <c r="VZ3066" s="0"/>
      <c r="WA3066" s="0"/>
      <c r="WB3066" s="0"/>
      <c r="WC3066" s="0"/>
      <c r="WD3066" s="0"/>
      <c r="WE3066" s="0"/>
      <c r="WF3066" s="0"/>
      <c r="WG3066" s="0"/>
      <c r="WH3066" s="0"/>
      <c r="WI3066" s="0"/>
      <c r="WJ3066" s="0"/>
      <c r="WK3066" s="0"/>
      <c r="WL3066" s="0"/>
      <c r="WM3066" s="0"/>
      <c r="WN3066" s="0"/>
      <c r="WO3066" s="0"/>
      <c r="WP3066" s="0"/>
      <c r="WQ3066" s="0"/>
      <c r="WR3066" s="0"/>
      <c r="WS3066" s="0"/>
      <c r="WT3066" s="0"/>
      <c r="WU3066" s="0"/>
      <c r="WV3066" s="0"/>
      <c r="WW3066" s="0"/>
      <c r="WX3066" s="0"/>
      <c r="WY3066" s="0"/>
      <c r="WZ3066" s="0"/>
      <c r="XA3066" s="0"/>
      <c r="XB3066" s="0"/>
      <c r="XC3066" s="0"/>
      <c r="XD3066" s="0"/>
      <c r="XE3066" s="0"/>
      <c r="XF3066" s="0"/>
      <c r="XG3066" s="0"/>
      <c r="XH3066" s="0"/>
      <c r="XI3066" s="0"/>
      <c r="XJ3066" s="0"/>
      <c r="XK3066" s="0"/>
      <c r="XL3066" s="0"/>
      <c r="XM3066" s="0"/>
      <c r="XN3066" s="0"/>
      <c r="XO3066" s="0"/>
      <c r="XP3066" s="0"/>
      <c r="XQ3066" s="0"/>
      <c r="XR3066" s="0"/>
      <c r="XS3066" s="0"/>
      <c r="XT3066" s="0"/>
      <c r="XU3066" s="0"/>
      <c r="XV3066" s="0"/>
      <c r="XW3066" s="0"/>
      <c r="XX3066" s="0"/>
      <c r="XY3066" s="0"/>
      <c r="XZ3066" s="0"/>
      <c r="YA3066" s="0"/>
      <c r="YB3066" s="0"/>
      <c r="YC3066" s="0"/>
      <c r="YD3066" s="0"/>
      <c r="YE3066" s="0"/>
      <c r="YF3066" s="0"/>
      <c r="YG3066" s="0"/>
      <c r="YH3066" s="0"/>
      <c r="YI3066" s="0"/>
      <c r="YJ3066" s="0"/>
      <c r="YK3066" s="0"/>
      <c r="YL3066" s="0"/>
      <c r="YM3066" s="0"/>
      <c r="YN3066" s="0"/>
      <c r="YO3066" s="0"/>
      <c r="YP3066" s="0"/>
      <c r="YQ3066" s="0"/>
      <c r="YR3066" s="0"/>
      <c r="YS3066" s="0"/>
      <c r="YT3066" s="0"/>
      <c r="YU3066" s="0"/>
      <c r="YV3066" s="0"/>
      <c r="YW3066" s="0"/>
      <c r="YX3066" s="0"/>
      <c r="YY3066" s="0"/>
      <c r="YZ3066" s="0"/>
      <c r="ZA3066" s="0"/>
      <c r="ZB3066" s="0"/>
      <c r="ZC3066" s="0"/>
      <c r="ZD3066" s="0"/>
      <c r="ZE3066" s="0"/>
      <c r="ZF3066" s="0"/>
      <c r="ZG3066" s="0"/>
      <c r="ZH3066" s="0"/>
      <c r="ZI3066" s="0"/>
      <c r="ZJ3066" s="0"/>
      <c r="ZK3066" s="0"/>
      <c r="ZL3066" s="0"/>
      <c r="ZM3066" s="0"/>
      <c r="ZN3066" s="0"/>
      <c r="ZO3066" s="0"/>
      <c r="ZP3066" s="0"/>
      <c r="ZQ3066" s="0"/>
      <c r="ZR3066" s="0"/>
      <c r="ZS3066" s="0"/>
      <c r="ZT3066" s="0"/>
      <c r="ZU3066" s="0"/>
      <c r="ZV3066" s="0"/>
      <c r="ZW3066" s="0"/>
      <c r="ZX3066" s="0"/>
      <c r="ZY3066" s="0"/>
      <c r="ZZ3066" s="0"/>
      <c r="AAA3066" s="0"/>
      <c r="AAB3066" s="0"/>
      <c r="AAC3066" s="0"/>
      <c r="AAD3066" s="0"/>
      <c r="AAE3066" s="0"/>
      <c r="AAF3066" s="0"/>
      <c r="AAG3066" s="0"/>
      <c r="AAH3066" s="0"/>
      <c r="AAI3066" s="0"/>
      <c r="AAJ3066" s="0"/>
      <c r="AAK3066" s="0"/>
      <c r="AAL3066" s="0"/>
      <c r="AAM3066" s="0"/>
      <c r="AAN3066" s="0"/>
      <c r="AAO3066" s="0"/>
      <c r="AAP3066" s="0"/>
      <c r="AAQ3066" s="0"/>
      <c r="AAR3066" s="0"/>
      <c r="AAS3066" s="0"/>
      <c r="AAT3066" s="0"/>
      <c r="AAU3066" s="0"/>
      <c r="AAV3066" s="0"/>
      <c r="AAW3066" s="0"/>
      <c r="AAX3066" s="0"/>
      <c r="AAY3066" s="0"/>
      <c r="AAZ3066" s="0"/>
      <c r="ABA3066" s="0"/>
      <c r="ABB3066" s="0"/>
      <c r="ABC3066" s="0"/>
      <c r="ABD3066" s="0"/>
      <c r="ABE3066" s="0"/>
      <c r="ABF3066" s="0"/>
      <c r="ABG3066" s="0"/>
      <c r="ABH3066" s="0"/>
      <c r="ABI3066" s="0"/>
      <c r="ABJ3066" s="0"/>
      <c r="ABK3066" s="0"/>
      <c r="ABL3066" s="0"/>
      <c r="ABM3066" s="0"/>
      <c r="ABN3066" s="0"/>
      <c r="ABO3066" s="0"/>
      <c r="ABP3066" s="0"/>
      <c r="ABQ3066" s="0"/>
      <c r="ABR3066" s="0"/>
      <c r="ABS3066" s="0"/>
      <c r="ABT3066" s="0"/>
      <c r="ABU3066" s="0"/>
      <c r="ABV3066" s="0"/>
      <c r="ABW3066" s="0"/>
      <c r="ABX3066" s="0"/>
      <c r="ABY3066" s="0"/>
      <c r="ABZ3066" s="0"/>
      <c r="ACA3066" s="0"/>
      <c r="ACB3066" s="0"/>
      <c r="ACC3066" s="0"/>
      <c r="ACD3066" s="0"/>
      <c r="ACE3066" s="0"/>
      <c r="ACF3066" s="0"/>
      <c r="ACG3066" s="0"/>
      <c r="ACH3066" s="0"/>
      <c r="ACI3066" s="0"/>
      <c r="ACJ3066" s="0"/>
      <c r="ACK3066" s="0"/>
      <c r="ACL3066" s="0"/>
      <c r="ACM3066" s="0"/>
      <c r="ACN3066" s="0"/>
      <c r="ACO3066" s="0"/>
      <c r="ACP3066" s="0"/>
      <c r="ACQ3066" s="0"/>
      <c r="ACR3066" s="0"/>
      <c r="ACS3066" s="0"/>
      <c r="ACT3066" s="0"/>
      <c r="ACU3066" s="0"/>
      <c r="ACV3066" s="0"/>
      <c r="ACW3066" s="0"/>
      <c r="ACX3066" s="0"/>
      <c r="ACY3066" s="0"/>
      <c r="ACZ3066" s="0"/>
      <c r="ADA3066" s="0"/>
      <c r="ADB3066" s="0"/>
      <c r="ADC3066" s="0"/>
      <c r="ADD3066" s="0"/>
      <c r="ADE3066" s="0"/>
      <c r="ADF3066" s="0"/>
      <c r="ADG3066" s="0"/>
      <c r="ADH3066" s="0"/>
      <c r="ADI3066" s="0"/>
      <c r="ADJ3066" s="0"/>
      <c r="ADK3066" s="0"/>
      <c r="ADL3066" s="0"/>
      <c r="ADM3066" s="0"/>
      <c r="ADN3066" s="0"/>
      <c r="ADO3066" s="0"/>
      <c r="ADP3066" s="0"/>
      <c r="ADQ3066" s="0"/>
      <c r="ADR3066" s="0"/>
      <c r="ADS3066" s="0"/>
      <c r="ADT3066" s="0"/>
      <c r="ADU3066" s="0"/>
      <c r="ADV3066" s="0"/>
      <c r="ADW3066" s="0"/>
      <c r="ADX3066" s="0"/>
      <c r="ADY3066" s="0"/>
      <c r="ADZ3066" s="0"/>
      <c r="AEA3066" s="0"/>
      <c r="AEB3066" s="0"/>
      <c r="AEC3066" s="0"/>
      <c r="AED3066" s="0"/>
      <c r="AEE3066" s="0"/>
      <c r="AEF3066" s="0"/>
      <c r="AEG3066" s="0"/>
      <c r="AEH3066" s="0"/>
      <c r="AEI3066" s="0"/>
      <c r="AEJ3066" s="0"/>
      <c r="AEK3066" s="0"/>
      <c r="AEL3066" s="0"/>
      <c r="AEM3066" s="0"/>
      <c r="AEN3066" s="0"/>
      <c r="AEO3066" s="0"/>
      <c r="AEP3066" s="0"/>
      <c r="AEQ3066" s="0"/>
      <c r="AER3066" s="0"/>
      <c r="AES3066" s="0"/>
      <c r="AET3066" s="0"/>
      <c r="AEU3066" s="0"/>
      <c r="AEV3066" s="0"/>
      <c r="AEW3066" s="0"/>
      <c r="AEX3066" s="0"/>
      <c r="AEY3066" s="0"/>
      <c r="AEZ3066" s="0"/>
      <c r="AFA3066" s="0"/>
      <c r="AFB3066" s="0"/>
      <c r="AFC3066" s="0"/>
      <c r="AFD3066" s="0"/>
      <c r="AFE3066" s="0"/>
      <c r="AFF3066" s="0"/>
      <c r="AFG3066" s="0"/>
      <c r="AFH3066" s="0"/>
      <c r="AFI3066" s="0"/>
      <c r="AFJ3066" s="0"/>
      <c r="AFK3066" s="0"/>
      <c r="AFL3066" s="0"/>
      <c r="AFM3066" s="0"/>
      <c r="AFN3066" s="0"/>
      <c r="AFO3066" s="0"/>
      <c r="AFP3066" s="0"/>
      <c r="AFQ3066" s="0"/>
      <c r="AFR3066" s="0"/>
      <c r="AFS3066" s="0"/>
      <c r="AFT3066" s="0"/>
      <c r="AFU3066" s="0"/>
      <c r="AFV3066" s="0"/>
      <c r="AFW3066" s="0"/>
      <c r="AFX3066" s="0"/>
      <c r="AFY3066" s="0"/>
      <c r="AFZ3066" s="0"/>
      <c r="AGA3066" s="0"/>
      <c r="AGB3066" s="0"/>
      <c r="AGC3066" s="0"/>
      <c r="AGD3066" s="0"/>
      <c r="AGE3066" s="0"/>
      <c r="AGF3066" s="0"/>
      <c r="AGG3066" s="0"/>
      <c r="AGH3066" s="0"/>
      <c r="AGI3066" s="0"/>
      <c r="AGJ3066" s="0"/>
      <c r="AGK3066" s="0"/>
      <c r="AGL3066" s="0"/>
      <c r="AGM3066" s="0"/>
      <c r="AGN3066" s="0"/>
      <c r="AGO3066" s="0"/>
      <c r="AGP3066" s="0"/>
      <c r="AGQ3066" s="0"/>
      <c r="AGR3066" s="0"/>
      <c r="AGS3066" s="0"/>
      <c r="AGT3066" s="0"/>
      <c r="AGU3066" s="0"/>
      <c r="AGV3066" s="0"/>
      <c r="AGW3066" s="0"/>
      <c r="AGX3066" s="0"/>
      <c r="AGY3066" s="0"/>
      <c r="AGZ3066" s="0"/>
      <c r="AHA3066" s="0"/>
      <c r="AHB3066" s="0"/>
      <c r="AHC3066" s="0"/>
      <c r="AHD3066" s="0"/>
      <c r="AHE3066" s="0"/>
      <c r="AHF3066" s="0"/>
      <c r="AHG3066" s="0"/>
      <c r="AHH3066" s="0"/>
      <c r="AHI3066" s="0"/>
      <c r="AHJ3066" s="0"/>
      <c r="AHK3066" s="0"/>
      <c r="AHL3066" s="0"/>
      <c r="AHM3066" s="0"/>
      <c r="AHN3066" s="0"/>
      <c r="AHO3066" s="0"/>
      <c r="AHP3066" s="0"/>
      <c r="AHQ3066" s="0"/>
      <c r="AHR3066" s="0"/>
      <c r="AHS3066" s="0"/>
      <c r="AHT3066" s="0"/>
      <c r="AHU3066" s="0"/>
      <c r="AHV3066" s="0"/>
      <c r="AHW3066" s="0"/>
      <c r="AHX3066" s="0"/>
      <c r="AHY3066" s="0"/>
      <c r="AHZ3066" s="0"/>
      <c r="AIA3066" s="0"/>
      <c r="AIB3066" s="0"/>
      <c r="AIC3066" s="0"/>
      <c r="AID3066" s="0"/>
      <c r="AIE3066" s="0"/>
      <c r="AIF3066" s="0"/>
      <c r="AIG3066" s="0"/>
      <c r="AIH3066" s="0"/>
      <c r="AII3066" s="0"/>
      <c r="AIJ3066" s="0"/>
      <c r="AIK3066" s="0"/>
      <c r="AIL3066" s="0"/>
      <c r="AIM3066" s="0"/>
      <c r="AIN3066" s="0"/>
      <c r="AIO3066" s="0"/>
      <c r="AIP3066" s="0"/>
      <c r="AIQ3066" s="0"/>
      <c r="AIR3066" s="0"/>
      <c r="AIS3066" s="0"/>
      <c r="AIT3066" s="0"/>
      <c r="AIU3066" s="0"/>
      <c r="AIV3066" s="0"/>
      <c r="AIW3066" s="0"/>
      <c r="AIX3066" s="0"/>
      <c r="AIY3066" s="0"/>
      <c r="AIZ3066" s="0"/>
      <c r="AJA3066" s="0"/>
      <c r="AJB3066" s="0"/>
      <c r="AJC3066" s="0"/>
      <c r="AJD3066" s="0"/>
      <c r="AJE3066" s="0"/>
      <c r="AJF3066" s="0"/>
      <c r="AJG3066" s="0"/>
      <c r="AJH3066" s="0"/>
      <c r="AJI3066" s="0"/>
      <c r="AJJ3066" s="0"/>
      <c r="AJK3066" s="0"/>
      <c r="AJL3066" s="0"/>
      <c r="AJM3066" s="0"/>
      <c r="AJN3066" s="0"/>
      <c r="AJO3066" s="0"/>
      <c r="AJP3066" s="0"/>
      <c r="AJQ3066" s="0"/>
      <c r="AJR3066" s="0"/>
      <c r="AJS3066" s="0"/>
      <c r="AJT3066" s="0"/>
      <c r="AJU3066" s="0"/>
      <c r="AJV3066" s="0"/>
      <c r="AJW3066" s="0"/>
      <c r="AJX3066" s="0"/>
      <c r="AJY3066" s="0"/>
      <c r="AJZ3066" s="0"/>
      <c r="AKA3066" s="0"/>
      <c r="AKB3066" s="0"/>
      <c r="AKC3066" s="0"/>
      <c r="AKD3066" s="0"/>
      <c r="AKE3066" s="0"/>
      <c r="AKF3066" s="0"/>
      <c r="AKG3066" s="0"/>
      <c r="AKH3066" s="0"/>
      <c r="AKI3066" s="0"/>
      <c r="AKJ3066" s="0"/>
      <c r="AKK3066" s="0"/>
      <c r="AKL3066" s="0"/>
      <c r="AKM3066" s="0"/>
      <c r="AKN3066" s="0"/>
      <c r="AKO3066" s="0"/>
      <c r="AKP3066" s="0"/>
      <c r="AKQ3066" s="0"/>
      <c r="AKR3066" s="0"/>
      <c r="AKS3066" s="0"/>
      <c r="AKT3066" s="0"/>
      <c r="AKU3066" s="0"/>
      <c r="AKV3066" s="0"/>
      <c r="AKW3066" s="0"/>
      <c r="AKX3066" s="0"/>
      <c r="AKY3066" s="0"/>
      <c r="AKZ3066" s="0"/>
      <c r="ALA3066" s="0"/>
      <c r="ALB3066" s="0"/>
      <c r="ALC3066" s="0"/>
      <c r="ALD3066" s="0"/>
      <c r="ALE3066" s="0"/>
      <c r="ALF3066" s="0"/>
      <c r="ALG3066" s="0"/>
      <c r="ALH3066" s="0"/>
      <c r="ALI3066" s="0"/>
      <c r="ALJ3066" s="0"/>
      <c r="ALK3066" s="0"/>
      <c r="ALL3066" s="0"/>
      <c r="ALM3066" s="0"/>
      <c r="ALN3066" s="0"/>
      <c r="ALO3066" s="0"/>
      <c r="ALP3066" s="0"/>
      <c r="ALQ3066" s="0"/>
      <c r="ALR3066" s="0"/>
      <c r="ALS3066" s="0"/>
      <c r="ALT3066" s="0"/>
      <c r="ALU3066" s="0"/>
      <c r="ALV3066" s="0"/>
      <c r="ALW3066" s="0"/>
      <c r="ALX3066" s="0"/>
      <c r="ALY3066" s="0"/>
      <c r="ALZ3066" s="0"/>
      <c r="AMA3066" s="0"/>
      <c r="AMB3066" s="0"/>
      <c r="AMC3066" s="0"/>
      <c r="AMD3066" s="0"/>
      <c r="AME3066" s="0"/>
      <c r="AMF3066" s="0"/>
      <c r="AMG3066" s="0"/>
      <c r="AMH3066" s="0"/>
      <c r="AMI3066" s="0"/>
    </row>
    <row r="3067" customFormat="false" ht="12.75" hidden="false" customHeight="false" outlineLevel="0" collapsed="false">
      <c r="A3067" s="1" t="s">
        <v>368</v>
      </c>
      <c r="C3067" s="19" t="s">
        <v>3322</v>
      </c>
      <c r="D3067" s="19" t="s">
        <v>13</v>
      </c>
      <c r="E3067" s="20" t="n">
        <v>2.4</v>
      </c>
      <c r="F3067" s="21" t="n">
        <v>0.14</v>
      </c>
      <c r="G3067" s="24" t="s">
        <v>3308</v>
      </c>
      <c r="H3067" s="3"/>
      <c r="BM3067" s="0"/>
      <c r="BN3067" s="0"/>
      <c r="BO3067" s="0"/>
      <c r="BP3067" s="0"/>
      <c r="BQ3067" s="0"/>
      <c r="BR3067" s="0"/>
      <c r="BS3067" s="0"/>
      <c r="BT3067" s="0"/>
      <c r="BU3067" s="0"/>
      <c r="BV3067" s="0"/>
      <c r="BW3067" s="0"/>
      <c r="BX3067" s="0"/>
      <c r="BY3067" s="0"/>
      <c r="BZ3067" s="0"/>
      <c r="CA3067" s="0"/>
      <c r="CB3067" s="0"/>
      <c r="CC3067" s="0"/>
      <c r="CD3067" s="0"/>
      <c r="CE3067" s="0"/>
      <c r="CF3067" s="0"/>
      <c r="CG3067" s="0"/>
      <c r="CH3067" s="0"/>
      <c r="CI3067" s="0"/>
      <c r="CJ3067" s="0"/>
      <c r="CK3067" s="0"/>
      <c r="CL3067" s="0"/>
      <c r="CM3067" s="0"/>
      <c r="CN3067" s="0"/>
      <c r="CO3067" s="0"/>
      <c r="CP3067" s="0"/>
      <c r="CQ3067" s="0"/>
      <c r="CR3067" s="0"/>
      <c r="CS3067" s="0"/>
      <c r="CT3067" s="0"/>
      <c r="CU3067" s="0"/>
      <c r="CV3067" s="0"/>
      <c r="CW3067" s="0"/>
      <c r="CX3067" s="0"/>
      <c r="CY3067" s="0"/>
      <c r="CZ3067" s="0"/>
      <c r="DA3067" s="0"/>
      <c r="DB3067" s="0"/>
      <c r="DC3067" s="0"/>
      <c r="DD3067" s="0"/>
      <c r="DE3067" s="0"/>
      <c r="DF3067" s="0"/>
      <c r="DG3067" s="0"/>
      <c r="DH3067" s="0"/>
      <c r="DI3067" s="0"/>
      <c r="DJ3067" s="0"/>
      <c r="DK3067" s="0"/>
      <c r="DL3067" s="0"/>
      <c r="DM3067" s="0"/>
      <c r="DN3067" s="0"/>
      <c r="DO3067" s="0"/>
      <c r="DP3067" s="0"/>
      <c r="DQ3067" s="0"/>
      <c r="DR3067" s="0"/>
      <c r="DS3067" s="0"/>
      <c r="DT3067" s="0"/>
      <c r="DU3067" s="0"/>
      <c r="DV3067" s="0"/>
      <c r="DW3067" s="0"/>
      <c r="DX3067" s="0"/>
      <c r="DY3067" s="0"/>
      <c r="DZ3067" s="0"/>
      <c r="EA3067" s="0"/>
      <c r="EB3067" s="0"/>
      <c r="EC3067" s="0"/>
      <c r="ED3067" s="0"/>
      <c r="EE3067" s="0"/>
      <c r="EF3067" s="0"/>
      <c r="EG3067" s="0"/>
      <c r="EH3067" s="0"/>
      <c r="EI3067" s="0"/>
      <c r="EJ3067" s="0"/>
      <c r="EK3067" s="0"/>
      <c r="EL3067" s="0"/>
      <c r="EM3067" s="0"/>
      <c r="EN3067" s="0"/>
      <c r="EO3067" s="0"/>
      <c r="EP3067" s="0"/>
      <c r="EQ3067" s="0"/>
      <c r="ER3067" s="0"/>
      <c r="ES3067" s="0"/>
      <c r="ET3067" s="0"/>
      <c r="EU3067" s="0"/>
      <c r="EV3067" s="0"/>
      <c r="EW3067" s="0"/>
      <c r="EX3067" s="0"/>
      <c r="EY3067" s="0"/>
      <c r="EZ3067" s="0"/>
      <c r="FA3067" s="0"/>
      <c r="FB3067" s="0"/>
      <c r="FC3067" s="0"/>
      <c r="FD3067" s="0"/>
      <c r="FE3067" s="0"/>
      <c r="FF3067" s="0"/>
      <c r="FG3067" s="0"/>
      <c r="FH3067" s="0"/>
      <c r="FI3067" s="0"/>
      <c r="FJ3067" s="0"/>
      <c r="FK3067" s="0"/>
      <c r="FL3067" s="0"/>
      <c r="FM3067" s="0"/>
      <c r="FN3067" s="0"/>
      <c r="FO3067" s="0"/>
      <c r="FP3067" s="0"/>
      <c r="FQ3067" s="0"/>
      <c r="FR3067" s="0"/>
      <c r="FS3067" s="0"/>
      <c r="FT3067" s="0"/>
      <c r="FU3067" s="0"/>
      <c r="FV3067" s="0"/>
      <c r="FW3067" s="0"/>
      <c r="FX3067" s="0"/>
      <c r="FY3067" s="0"/>
      <c r="FZ3067" s="0"/>
      <c r="GA3067" s="0"/>
      <c r="GB3067" s="0"/>
      <c r="GC3067" s="0"/>
      <c r="GD3067" s="0"/>
      <c r="GE3067" s="0"/>
      <c r="GF3067" s="0"/>
      <c r="GG3067" s="0"/>
      <c r="GH3067" s="0"/>
      <c r="GI3067" s="0"/>
      <c r="GJ3067" s="0"/>
      <c r="GK3067" s="0"/>
      <c r="GL3067" s="0"/>
      <c r="GM3067" s="0"/>
      <c r="GN3067" s="0"/>
      <c r="GO3067" s="0"/>
      <c r="GP3067" s="0"/>
      <c r="GQ3067" s="0"/>
      <c r="GR3067" s="0"/>
      <c r="GS3067" s="0"/>
      <c r="GT3067" s="0"/>
      <c r="GU3067" s="0"/>
      <c r="GV3067" s="0"/>
      <c r="GW3067" s="0"/>
      <c r="GX3067" s="0"/>
      <c r="GY3067" s="0"/>
      <c r="GZ3067" s="0"/>
      <c r="HA3067" s="0"/>
      <c r="HB3067" s="0"/>
      <c r="HC3067" s="0"/>
      <c r="HD3067" s="0"/>
      <c r="HE3067" s="0"/>
      <c r="HF3067" s="0"/>
      <c r="HG3067" s="0"/>
      <c r="HH3067" s="0"/>
      <c r="HI3067" s="0"/>
      <c r="HJ3067" s="0"/>
      <c r="HK3067" s="0"/>
      <c r="HL3067" s="0"/>
      <c r="HM3067" s="0"/>
      <c r="HN3067" s="0"/>
      <c r="HO3067" s="0"/>
      <c r="HP3067" s="0"/>
      <c r="HQ3067" s="0"/>
      <c r="HR3067" s="0"/>
      <c r="HS3067" s="0"/>
      <c r="HT3067" s="0"/>
      <c r="HU3067" s="0"/>
      <c r="HV3067" s="0"/>
      <c r="HW3067" s="0"/>
      <c r="HX3067" s="0"/>
      <c r="HY3067" s="0"/>
      <c r="HZ3067" s="0"/>
      <c r="IA3067" s="0"/>
      <c r="IB3067" s="0"/>
      <c r="IC3067" s="0"/>
      <c r="ID3067" s="0"/>
      <c r="IE3067" s="0"/>
      <c r="IF3067" s="0"/>
      <c r="IG3067" s="0"/>
      <c r="IH3067" s="0"/>
      <c r="II3067" s="0"/>
      <c r="IJ3067" s="0"/>
      <c r="IK3067" s="0"/>
      <c r="IL3067" s="0"/>
      <c r="IM3067" s="0"/>
      <c r="IN3067" s="0"/>
      <c r="IO3067" s="0"/>
      <c r="IP3067" s="0"/>
      <c r="IQ3067" s="0"/>
      <c r="IR3067" s="0"/>
      <c r="IS3067" s="0"/>
      <c r="IT3067" s="0"/>
      <c r="IU3067" s="0"/>
      <c r="IV3067" s="0"/>
      <c r="IW3067" s="0"/>
      <c r="IX3067" s="0"/>
      <c r="IY3067" s="0"/>
      <c r="IZ3067" s="0"/>
      <c r="JA3067" s="0"/>
      <c r="JB3067" s="0"/>
      <c r="JC3067" s="0"/>
      <c r="JD3067" s="0"/>
      <c r="JE3067" s="0"/>
      <c r="JF3067" s="0"/>
      <c r="JG3067" s="0"/>
      <c r="JH3067" s="0"/>
      <c r="JI3067" s="0"/>
      <c r="JJ3067" s="0"/>
      <c r="JK3067" s="0"/>
      <c r="JL3067" s="0"/>
      <c r="JM3067" s="0"/>
      <c r="JN3067" s="0"/>
      <c r="JO3067" s="0"/>
      <c r="JP3067" s="0"/>
      <c r="JQ3067" s="0"/>
      <c r="JR3067" s="0"/>
      <c r="JS3067" s="0"/>
      <c r="JT3067" s="0"/>
      <c r="JU3067" s="0"/>
      <c r="JV3067" s="0"/>
      <c r="JW3067" s="0"/>
      <c r="JX3067" s="0"/>
      <c r="JY3067" s="0"/>
      <c r="JZ3067" s="0"/>
      <c r="KA3067" s="0"/>
      <c r="KB3067" s="0"/>
      <c r="KC3067" s="0"/>
      <c r="KD3067" s="0"/>
      <c r="KE3067" s="0"/>
      <c r="KF3067" s="0"/>
      <c r="KG3067" s="0"/>
      <c r="KH3067" s="0"/>
      <c r="KI3067" s="0"/>
      <c r="KJ3067" s="0"/>
      <c r="KK3067" s="0"/>
      <c r="KL3067" s="0"/>
      <c r="KM3067" s="0"/>
      <c r="KN3067" s="0"/>
      <c r="KO3067" s="0"/>
      <c r="KP3067" s="0"/>
      <c r="KQ3067" s="0"/>
      <c r="KR3067" s="0"/>
      <c r="KS3067" s="0"/>
      <c r="KT3067" s="0"/>
      <c r="KU3067" s="0"/>
      <c r="KV3067" s="0"/>
      <c r="KW3067" s="0"/>
      <c r="KX3067" s="0"/>
      <c r="KY3067" s="0"/>
      <c r="KZ3067" s="0"/>
      <c r="LA3067" s="0"/>
      <c r="LB3067" s="0"/>
      <c r="LC3067" s="0"/>
      <c r="LD3067" s="0"/>
      <c r="LE3067" s="0"/>
      <c r="LF3067" s="0"/>
      <c r="LG3067" s="0"/>
      <c r="LH3067" s="0"/>
      <c r="LI3067" s="0"/>
      <c r="LJ3067" s="0"/>
      <c r="LK3067" s="0"/>
      <c r="LL3067" s="0"/>
      <c r="LM3067" s="0"/>
      <c r="LN3067" s="0"/>
      <c r="LO3067" s="0"/>
      <c r="LP3067" s="0"/>
      <c r="LQ3067" s="0"/>
      <c r="LR3067" s="0"/>
      <c r="LS3067" s="0"/>
      <c r="LT3067" s="0"/>
      <c r="LU3067" s="0"/>
      <c r="LV3067" s="0"/>
      <c r="LW3067" s="0"/>
      <c r="LX3067" s="0"/>
      <c r="LY3067" s="0"/>
      <c r="LZ3067" s="0"/>
      <c r="MA3067" s="0"/>
      <c r="MB3067" s="0"/>
      <c r="MC3067" s="0"/>
      <c r="MD3067" s="0"/>
      <c r="ME3067" s="0"/>
      <c r="MF3067" s="0"/>
      <c r="MG3067" s="0"/>
      <c r="MH3067" s="0"/>
      <c r="MI3067" s="0"/>
      <c r="MJ3067" s="0"/>
      <c r="MK3067" s="0"/>
      <c r="ML3067" s="0"/>
      <c r="MM3067" s="0"/>
      <c r="MN3067" s="0"/>
      <c r="MO3067" s="0"/>
      <c r="MP3067" s="0"/>
      <c r="MQ3067" s="0"/>
      <c r="MR3067" s="0"/>
      <c r="MS3067" s="0"/>
      <c r="MT3067" s="0"/>
      <c r="MU3067" s="0"/>
      <c r="MV3067" s="0"/>
      <c r="MW3067" s="0"/>
      <c r="MX3067" s="0"/>
      <c r="MY3067" s="0"/>
      <c r="MZ3067" s="0"/>
      <c r="NA3067" s="0"/>
      <c r="NB3067" s="0"/>
      <c r="NC3067" s="0"/>
      <c r="ND3067" s="0"/>
      <c r="NE3067" s="0"/>
      <c r="NF3067" s="0"/>
      <c r="NG3067" s="0"/>
      <c r="NH3067" s="0"/>
      <c r="NI3067" s="0"/>
      <c r="NJ3067" s="0"/>
      <c r="NK3067" s="0"/>
      <c r="NL3067" s="0"/>
      <c r="NM3067" s="0"/>
      <c r="NN3067" s="0"/>
      <c r="NO3067" s="0"/>
      <c r="NP3067" s="0"/>
      <c r="NQ3067" s="0"/>
      <c r="NR3067" s="0"/>
      <c r="NS3067" s="0"/>
      <c r="NT3067" s="0"/>
      <c r="NU3067" s="0"/>
      <c r="NV3067" s="0"/>
      <c r="NW3067" s="0"/>
      <c r="NX3067" s="0"/>
      <c r="NY3067" s="0"/>
      <c r="NZ3067" s="0"/>
      <c r="OA3067" s="0"/>
      <c r="OB3067" s="0"/>
      <c r="OC3067" s="0"/>
      <c r="OD3067" s="0"/>
      <c r="OE3067" s="0"/>
      <c r="OF3067" s="0"/>
      <c r="OG3067" s="0"/>
      <c r="OH3067" s="0"/>
      <c r="OI3067" s="0"/>
      <c r="OJ3067" s="0"/>
      <c r="OK3067" s="0"/>
      <c r="OL3067" s="0"/>
      <c r="OM3067" s="0"/>
      <c r="ON3067" s="0"/>
      <c r="OO3067" s="0"/>
      <c r="OP3067" s="0"/>
      <c r="OQ3067" s="0"/>
      <c r="OR3067" s="0"/>
      <c r="OS3067" s="0"/>
      <c r="OT3067" s="0"/>
      <c r="OU3067" s="0"/>
      <c r="OV3067" s="0"/>
      <c r="OW3067" s="0"/>
      <c r="OX3067" s="0"/>
      <c r="OY3067" s="0"/>
      <c r="OZ3067" s="0"/>
      <c r="PA3067" s="0"/>
      <c r="PB3067" s="0"/>
      <c r="PC3067" s="0"/>
      <c r="PD3067" s="0"/>
      <c r="PE3067" s="0"/>
      <c r="PF3067" s="0"/>
      <c r="PG3067" s="0"/>
      <c r="PH3067" s="0"/>
      <c r="PI3067" s="0"/>
      <c r="PJ3067" s="0"/>
      <c r="PK3067" s="0"/>
      <c r="PL3067" s="0"/>
      <c r="PM3067" s="0"/>
      <c r="PN3067" s="0"/>
      <c r="PO3067" s="0"/>
      <c r="PP3067" s="0"/>
      <c r="PQ3067" s="0"/>
      <c r="PR3067" s="0"/>
      <c r="PS3067" s="0"/>
      <c r="PT3067" s="0"/>
      <c r="PU3067" s="0"/>
      <c r="PV3067" s="0"/>
      <c r="PW3067" s="0"/>
      <c r="PX3067" s="0"/>
      <c r="PY3067" s="0"/>
      <c r="PZ3067" s="0"/>
      <c r="QA3067" s="0"/>
      <c r="QB3067" s="0"/>
      <c r="QC3067" s="0"/>
      <c r="QD3067" s="0"/>
      <c r="QE3067" s="0"/>
      <c r="QF3067" s="0"/>
      <c r="QG3067" s="0"/>
      <c r="QH3067" s="0"/>
      <c r="QI3067" s="0"/>
      <c r="QJ3067" s="0"/>
      <c r="QK3067" s="0"/>
      <c r="QL3067" s="0"/>
      <c r="QM3067" s="0"/>
      <c r="QN3067" s="0"/>
      <c r="QO3067" s="0"/>
      <c r="QP3067" s="0"/>
      <c r="QQ3067" s="0"/>
      <c r="QR3067" s="0"/>
      <c r="QS3067" s="0"/>
      <c r="QT3067" s="0"/>
      <c r="QU3067" s="0"/>
      <c r="QV3067" s="0"/>
      <c r="QW3067" s="0"/>
      <c r="QX3067" s="0"/>
      <c r="QY3067" s="0"/>
      <c r="QZ3067" s="0"/>
      <c r="RA3067" s="0"/>
      <c r="RB3067" s="0"/>
      <c r="RC3067" s="0"/>
      <c r="RD3067" s="0"/>
      <c r="RE3067" s="0"/>
      <c r="RF3067" s="0"/>
      <c r="RG3067" s="0"/>
      <c r="RH3067" s="0"/>
      <c r="RI3067" s="0"/>
      <c r="RJ3067" s="0"/>
      <c r="RK3067" s="0"/>
      <c r="RL3067" s="0"/>
      <c r="RM3067" s="0"/>
      <c r="RN3067" s="0"/>
      <c r="RO3067" s="0"/>
      <c r="RP3067" s="0"/>
      <c r="RQ3067" s="0"/>
      <c r="RR3067" s="0"/>
      <c r="RS3067" s="0"/>
      <c r="RT3067" s="0"/>
      <c r="RU3067" s="0"/>
      <c r="RV3067" s="0"/>
      <c r="RW3067" s="0"/>
      <c r="RX3067" s="0"/>
      <c r="RY3067" s="0"/>
      <c r="RZ3067" s="0"/>
      <c r="SA3067" s="0"/>
      <c r="SB3067" s="0"/>
      <c r="SC3067" s="0"/>
      <c r="SD3067" s="0"/>
      <c r="SE3067" s="0"/>
      <c r="SF3067" s="0"/>
      <c r="SG3067" s="0"/>
      <c r="SH3067" s="0"/>
      <c r="SI3067" s="0"/>
      <c r="SJ3067" s="0"/>
      <c r="SK3067" s="0"/>
      <c r="SL3067" s="0"/>
      <c r="SM3067" s="0"/>
      <c r="SN3067" s="0"/>
      <c r="SO3067" s="0"/>
      <c r="SP3067" s="0"/>
      <c r="SQ3067" s="0"/>
      <c r="SR3067" s="0"/>
      <c r="SS3067" s="0"/>
      <c r="ST3067" s="0"/>
      <c r="SU3067" s="0"/>
      <c r="SV3067" s="0"/>
      <c r="SW3067" s="0"/>
      <c r="SX3067" s="0"/>
      <c r="SY3067" s="0"/>
      <c r="SZ3067" s="0"/>
      <c r="TA3067" s="0"/>
      <c r="TB3067" s="0"/>
      <c r="TC3067" s="0"/>
      <c r="TD3067" s="0"/>
      <c r="TE3067" s="0"/>
      <c r="TF3067" s="0"/>
      <c r="TG3067" s="0"/>
      <c r="TH3067" s="0"/>
      <c r="TI3067" s="0"/>
      <c r="TJ3067" s="0"/>
      <c r="TK3067" s="0"/>
      <c r="TL3067" s="0"/>
      <c r="TM3067" s="0"/>
      <c r="TN3067" s="0"/>
      <c r="TO3067" s="0"/>
      <c r="TP3067" s="0"/>
      <c r="TQ3067" s="0"/>
      <c r="TR3067" s="0"/>
      <c r="TS3067" s="0"/>
      <c r="TT3067" s="0"/>
      <c r="TU3067" s="0"/>
      <c r="TV3067" s="0"/>
      <c r="TW3067" s="0"/>
      <c r="TX3067" s="0"/>
      <c r="TY3067" s="0"/>
      <c r="TZ3067" s="0"/>
      <c r="UA3067" s="0"/>
      <c r="UB3067" s="0"/>
      <c r="UC3067" s="0"/>
      <c r="UD3067" s="0"/>
      <c r="UE3067" s="0"/>
      <c r="UF3067" s="0"/>
      <c r="UG3067" s="0"/>
      <c r="UH3067" s="0"/>
      <c r="UI3067" s="0"/>
      <c r="UJ3067" s="0"/>
      <c r="UK3067" s="0"/>
      <c r="UL3067" s="0"/>
      <c r="UM3067" s="0"/>
      <c r="UN3067" s="0"/>
      <c r="UO3067" s="0"/>
      <c r="UP3067" s="0"/>
      <c r="UQ3067" s="0"/>
      <c r="UR3067" s="0"/>
      <c r="US3067" s="0"/>
      <c r="UT3067" s="0"/>
      <c r="UU3067" s="0"/>
      <c r="UV3067" s="0"/>
      <c r="UW3067" s="0"/>
      <c r="UX3067" s="0"/>
      <c r="UY3067" s="0"/>
      <c r="UZ3067" s="0"/>
      <c r="VA3067" s="0"/>
      <c r="VB3067" s="0"/>
      <c r="VC3067" s="0"/>
      <c r="VD3067" s="0"/>
      <c r="VE3067" s="0"/>
      <c r="VF3067" s="0"/>
      <c r="VG3067" s="0"/>
      <c r="VH3067" s="0"/>
      <c r="VI3067" s="0"/>
      <c r="VJ3067" s="0"/>
      <c r="VK3067" s="0"/>
      <c r="VL3067" s="0"/>
      <c r="VM3067" s="0"/>
      <c r="VN3067" s="0"/>
      <c r="VO3067" s="0"/>
      <c r="VP3067" s="0"/>
      <c r="VQ3067" s="0"/>
      <c r="VR3067" s="0"/>
      <c r="VS3067" s="0"/>
      <c r="VT3067" s="0"/>
      <c r="VU3067" s="0"/>
      <c r="VV3067" s="0"/>
      <c r="VW3067" s="0"/>
      <c r="VX3067" s="0"/>
      <c r="VY3067" s="0"/>
      <c r="VZ3067" s="0"/>
      <c r="WA3067" s="0"/>
      <c r="WB3067" s="0"/>
      <c r="WC3067" s="0"/>
      <c r="WD3067" s="0"/>
      <c r="WE3067" s="0"/>
      <c r="WF3067" s="0"/>
      <c r="WG3067" s="0"/>
      <c r="WH3067" s="0"/>
      <c r="WI3067" s="0"/>
      <c r="WJ3067" s="0"/>
      <c r="WK3067" s="0"/>
      <c r="WL3067" s="0"/>
      <c r="WM3067" s="0"/>
      <c r="WN3067" s="0"/>
      <c r="WO3067" s="0"/>
      <c r="WP3067" s="0"/>
      <c r="WQ3067" s="0"/>
      <c r="WR3067" s="0"/>
      <c r="WS3067" s="0"/>
      <c r="WT3067" s="0"/>
      <c r="WU3067" s="0"/>
      <c r="WV3067" s="0"/>
      <c r="WW3067" s="0"/>
      <c r="WX3067" s="0"/>
      <c r="WY3067" s="0"/>
      <c r="WZ3067" s="0"/>
      <c r="XA3067" s="0"/>
      <c r="XB3067" s="0"/>
      <c r="XC3067" s="0"/>
      <c r="XD3067" s="0"/>
      <c r="XE3067" s="0"/>
      <c r="XF3067" s="0"/>
      <c r="XG3067" s="0"/>
      <c r="XH3067" s="0"/>
      <c r="XI3067" s="0"/>
      <c r="XJ3067" s="0"/>
      <c r="XK3067" s="0"/>
      <c r="XL3067" s="0"/>
      <c r="XM3067" s="0"/>
      <c r="XN3067" s="0"/>
      <c r="XO3067" s="0"/>
      <c r="XP3067" s="0"/>
      <c r="XQ3067" s="0"/>
      <c r="XR3067" s="0"/>
      <c r="XS3067" s="0"/>
      <c r="XT3067" s="0"/>
      <c r="XU3067" s="0"/>
      <c r="XV3067" s="0"/>
      <c r="XW3067" s="0"/>
      <c r="XX3067" s="0"/>
      <c r="XY3067" s="0"/>
      <c r="XZ3067" s="0"/>
      <c r="YA3067" s="0"/>
      <c r="YB3067" s="0"/>
      <c r="YC3067" s="0"/>
      <c r="YD3067" s="0"/>
      <c r="YE3067" s="0"/>
      <c r="YF3067" s="0"/>
      <c r="YG3067" s="0"/>
      <c r="YH3067" s="0"/>
      <c r="YI3067" s="0"/>
      <c r="YJ3067" s="0"/>
      <c r="YK3067" s="0"/>
      <c r="YL3067" s="0"/>
      <c r="YM3067" s="0"/>
      <c r="YN3067" s="0"/>
      <c r="YO3067" s="0"/>
      <c r="YP3067" s="0"/>
      <c r="YQ3067" s="0"/>
      <c r="YR3067" s="0"/>
      <c r="YS3067" s="0"/>
      <c r="YT3067" s="0"/>
      <c r="YU3067" s="0"/>
      <c r="YV3067" s="0"/>
      <c r="YW3067" s="0"/>
      <c r="YX3067" s="0"/>
      <c r="YY3067" s="0"/>
      <c r="YZ3067" s="0"/>
      <c r="ZA3067" s="0"/>
      <c r="ZB3067" s="0"/>
      <c r="ZC3067" s="0"/>
      <c r="ZD3067" s="0"/>
      <c r="ZE3067" s="0"/>
      <c r="ZF3067" s="0"/>
      <c r="ZG3067" s="0"/>
      <c r="ZH3067" s="0"/>
      <c r="ZI3067" s="0"/>
      <c r="ZJ3067" s="0"/>
      <c r="ZK3067" s="0"/>
      <c r="ZL3067" s="0"/>
      <c r="ZM3067" s="0"/>
      <c r="ZN3067" s="0"/>
      <c r="ZO3067" s="0"/>
      <c r="ZP3067" s="0"/>
      <c r="ZQ3067" s="0"/>
      <c r="ZR3067" s="0"/>
      <c r="ZS3067" s="0"/>
      <c r="ZT3067" s="0"/>
      <c r="ZU3067" s="0"/>
      <c r="ZV3067" s="0"/>
      <c r="ZW3067" s="0"/>
      <c r="ZX3067" s="0"/>
      <c r="ZY3067" s="0"/>
      <c r="ZZ3067" s="0"/>
      <c r="AAA3067" s="0"/>
      <c r="AAB3067" s="0"/>
      <c r="AAC3067" s="0"/>
      <c r="AAD3067" s="0"/>
      <c r="AAE3067" s="0"/>
      <c r="AAF3067" s="0"/>
      <c r="AAG3067" s="0"/>
      <c r="AAH3067" s="0"/>
      <c r="AAI3067" s="0"/>
      <c r="AAJ3067" s="0"/>
      <c r="AAK3067" s="0"/>
      <c r="AAL3067" s="0"/>
      <c r="AAM3067" s="0"/>
      <c r="AAN3067" s="0"/>
      <c r="AAO3067" s="0"/>
      <c r="AAP3067" s="0"/>
      <c r="AAQ3067" s="0"/>
      <c r="AAR3067" s="0"/>
      <c r="AAS3067" s="0"/>
      <c r="AAT3067" s="0"/>
      <c r="AAU3067" s="0"/>
      <c r="AAV3067" s="0"/>
      <c r="AAW3067" s="0"/>
      <c r="AAX3067" s="0"/>
      <c r="AAY3067" s="0"/>
      <c r="AAZ3067" s="0"/>
      <c r="ABA3067" s="0"/>
      <c r="ABB3067" s="0"/>
      <c r="ABC3067" s="0"/>
      <c r="ABD3067" s="0"/>
      <c r="ABE3067" s="0"/>
      <c r="ABF3067" s="0"/>
      <c r="ABG3067" s="0"/>
      <c r="ABH3067" s="0"/>
      <c r="ABI3067" s="0"/>
      <c r="ABJ3067" s="0"/>
      <c r="ABK3067" s="0"/>
      <c r="ABL3067" s="0"/>
      <c r="ABM3067" s="0"/>
      <c r="ABN3067" s="0"/>
      <c r="ABO3067" s="0"/>
      <c r="ABP3067" s="0"/>
      <c r="ABQ3067" s="0"/>
      <c r="ABR3067" s="0"/>
      <c r="ABS3067" s="0"/>
      <c r="ABT3067" s="0"/>
      <c r="ABU3067" s="0"/>
      <c r="ABV3067" s="0"/>
      <c r="ABW3067" s="0"/>
      <c r="ABX3067" s="0"/>
      <c r="ABY3067" s="0"/>
      <c r="ABZ3067" s="0"/>
      <c r="ACA3067" s="0"/>
      <c r="ACB3067" s="0"/>
      <c r="ACC3067" s="0"/>
      <c r="ACD3067" s="0"/>
      <c r="ACE3067" s="0"/>
      <c r="ACF3067" s="0"/>
      <c r="ACG3067" s="0"/>
      <c r="ACH3067" s="0"/>
      <c r="ACI3067" s="0"/>
      <c r="ACJ3067" s="0"/>
      <c r="ACK3067" s="0"/>
      <c r="ACL3067" s="0"/>
      <c r="ACM3067" s="0"/>
      <c r="ACN3067" s="0"/>
      <c r="ACO3067" s="0"/>
      <c r="ACP3067" s="0"/>
      <c r="ACQ3067" s="0"/>
      <c r="ACR3067" s="0"/>
      <c r="ACS3067" s="0"/>
      <c r="ACT3067" s="0"/>
      <c r="ACU3067" s="0"/>
      <c r="ACV3067" s="0"/>
      <c r="ACW3067" s="0"/>
      <c r="ACX3067" s="0"/>
      <c r="ACY3067" s="0"/>
      <c r="ACZ3067" s="0"/>
      <c r="ADA3067" s="0"/>
      <c r="ADB3067" s="0"/>
      <c r="ADC3067" s="0"/>
      <c r="ADD3067" s="0"/>
      <c r="ADE3067" s="0"/>
      <c r="ADF3067" s="0"/>
      <c r="ADG3067" s="0"/>
      <c r="ADH3067" s="0"/>
      <c r="ADI3067" s="0"/>
      <c r="ADJ3067" s="0"/>
      <c r="ADK3067" s="0"/>
      <c r="ADL3067" s="0"/>
      <c r="ADM3067" s="0"/>
      <c r="ADN3067" s="0"/>
      <c r="ADO3067" s="0"/>
      <c r="ADP3067" s="0"/>
      <c r="ADQ3067" s="0"/>
      <c r="ADR3067" s="0"/>
      <c r="ADS3067" s="0"/>
      <c r="ADT3067" s="0"/>
      <c r="ADU3067" s="0"/>
      <c r="ADV3067" s="0"/>
      <c r="ADW3067" s="0"/>
      <c r="ADX3067" s="0"/>
      <c r="ADY3067" s="0"/>
      <c r="ADZ3067" s="0"/>
      <c r="AEA3067" s="0"/>
      <c r="AEB3067" s="0"/>
      <c r="AEC3067" s="0"/>
      <c r="AED3067" s="0"/>
      <c r="AEE3067" s="0"/>
      <c r="AEF3067" s="0"/>
      <c r="AEG3067" s="0"/>
      <c r="AEH3067" s="0"/>
      <c r="AEI3067" s="0"/>
      <c r="AEJ3067" s="0"/>
      <c r="AEK3067" s="0"/>
      <c r="AEL3067" s="0"/>
      <c r="AEM3067" s="0"/>
      <c r="AEN3067" s="0"/>
      <c r="AEO3067" s="0"/>
      <c r="AEP3067" s="0"/>
      <c r="AEQ3067" s="0"/>
      <c r="AER3067" s="0"/>
      <c r="AES3067" s="0"/>
      <c r="AET3067" s="0"/>
      <c r="AEU3067" s="0"/>
      <c r="AEV3067" s="0"/>
      <c r="AEW3067" s="0"/>
      <c r="AEX3067" s="0"/>
      <c r="AEY3067" s="0"/>
      <c r="AEZ3067" s="0"/>
      <c r="AFA3067" s="0"/>
      <c r="AFB3067" s="0"/>
      <c r="AFC3067" s="0"/>
      <c r="AFD3067" s="0"/>
      <c r="AFE3067" s="0"/>
      <c r="AFF3067" s="0"/>
      <c r="AFG3067" s="0"/>
      <c r="AFH3067" s="0"/>
      <c r="AFI3067" s="0"/>
      <c r="AFJ3067" s="0"/>
      <c r="AFK3067" s="0"/>
      <c r="AFL3067" s="0"/>
      <c r="AFM3067" s="0"/>
      <c r="AFN3067" s="0"/>
      <c r="AFO3067" s="0"/>
      <c r="AFP3067" s="0"/>
      <c r="AFQ3067" s="0"/>
      <c r="AFR3067" s="0"/>
      <c r="AFS3067" s="0"/>
      <c r="AFT3067" s="0"/>
      <c r="AFU3067" s="0"/>
      <c r="AFV3067" s="0"/>
      <c r="AFW3067" s="0"/>
      <c r="AFX3067" s="0"/>
      <c r="AFY3067" s="0"/>
      <c r="AFZ3067" s="0"/>
      <c r="AGA3067" s="0"/>
      <c r="AGB3067" s="0"/>
      <c r="AGC3067" s="0"/>
      <c r="AGD3067" s="0"/>
      <c r="AGE3067" s="0"/>
      <c r="AGF3067" s="0"/>
      <c r="AGG3067" s="0"/>
      <c r="AGH3067" s="0"/>
      <c r="AGI3067" s="0"/>
      <c r="AGJ3067" s="0"/>
      <c r="AGK3067" s="0"/>
      <c r="AGL3067" s="0"/>
      <c r="AGM3067" s="0"/>
      <c r="AGN3067" s="0"/>
      <c r="AGO3067" s="0"/>
      <c r="AGP3067" s="0"/>
      <c r="AGQ3067" s="0"/>
      <c r="AGR3067" s="0"/>
      <c r="AGS3067" s="0"/>
      <c r="AGT3067" s="0"/>
      <c r="AGU3067" s="0"/>
      <c r="AGV3067" s="0"/>
      <c r="AGW3067" s="0"/>
      <c r="AGX3067" s="0"/>
      <c r="AGY3067" s="0"/>
      <c r="AGZ3067" s="0"/>
      <c r="AHA3067" s="0"/>
      <c r="AHB3067" s="0"/>
      <c r="AHC3067" s="0"/>
      <c r="AHD3067" s="0"/>
      <c r="AHE3067" s="0"/>
      <c r="AHF3067" s="0"/>
      <c r="AHG3067" s="0"/>
      <c r="AHH3067" s="0"/>
      <c r="AHI3067" s="0"/>
      <c r="AHJ3067" s="0"/>
      <c r="AHK3067" s="0"/>
      <c r="AHL3067" s="0"/>
      <c r="AHM3067" s="0"/>
      <c r="AHN3067" s="0"/>
      <c r="AHO3067" s="0"/>
      <c r="AHP3067" s="0"/>
      <c r="AHQ3067" s="0"/>
      <c r="AHR3067" s="0"/>
      <c r="AHS3067" s="0"/>
      <c r="AHT3067" s="0"/>
      <c r="AHU3067" s="0"/>
      <c r="AHV3067" s="0"/>
      <c r="AHW3067" s="0"/>
      <c r="AHX3067" s="0"/>
      <c r="AHY3067" s="0"/>
      <c r="AHZ3067" s="0"/>
      <c r="AIA3067" s="0"/>
      <c r="AIB3067" s="0"/>
      <c r="AIC3067" s="0"/>
      <c r="AID3067" s="0"/>
      <c r="AIE3067" s="0"/>
      <c r="AIF3067" s="0"/>
      <c r="AIG3067" s="0"/>
      <c r="AIH3067" s="0"/>
      <c r="AII3067" s="0"/>
      <c r="AIJ3067" s="0"/>
      <c r="AIK3067" s="0"/>
      <c r="AIL3067" s="0"/>
      <c r="AIM3067" s="0"/>
      <c r="AIN3067" s="0"/>
      <c r="AIO3067" s="0"/>
      <c r="AIP3067" s="0"/>
      <c r="AIQ3067" s="0"/>
      <c r="AIR3067" s="0"/>
      <c r="AIS3067" s="0"/>
      <c r="AIT3067" s="0"/>
      <c r="AIU3067" s="0"/>
      <c r="AIV3067" s="0"/>
      <c r="AIW3067" s="0"/>
      <c r="AIX3067" s="0"/>
      <c r="AIY3067" s="0"/>
      <c r="AIZ3067" s="0"/>
      <c r="AJA3067" s="0"/>
      <c r="AJB3067" s="0"/>
      <c r="AJC3067" s="0"/>
      <c r="AJD3067" s="0"/>
      <c r="AJE3067" s="0"/>
      <c r="AJF3067" s="0"/>
      <c r="AJG3067" s="0"/>
      <c r="AJH3067" s="0"/>
      <c r="AJI3067" s="0"/>
      <c r="AJJ3067" s="0"/>
      <c r="AJK3067" s="0"/>
      <c r="AJL3067" s="0"/>
      <c r="AJM3067" s="0"/>
      <c r="AJN3067" s="0"/>
      <c r="AJO3067" s="0"/>
      <c r="AJP3067" s="0"/>
      <c r="AJQ3067" s="0"/>
      <c r="AJR3067" s="0"/>
      <c r="AJS3067" s="0"/>
      <c r="AJT3067" s="0"/>
      <c r="AJU3067" s="0"/>
      <c r="AJV3067" s="0"/>
      <c r="AJW3067" s="0"/>
      <c r="AJX3067" s="0"/>
      <c r="AJY3067" s="0"/>
      <c r="AJZ3067" s="0"/>
      <c r="AKA3067" s="0"/>
      <c r="AKB3067" s="0"/>
      <c r="AKC3067" s="0"/>
      <c r="AKD3067" s="0"/>
      <c r="AKE3067" s="0"/>
      <c r="AKF3067" s="0"/>
      <c r="AKG3067" s="0"/>
      <c r="AKH3067" s="0"/>
      <c r="AKI3067" s="0"/>
      <c r="AKJ3067" s="0"/>
      <c r="AKK3067" s="0"/>
      <c r="AKL3067" s="0"/>
      <c r="AKM3067" s="0"/>
      <c r="AKN3067" s="0"/>
      <c r="AKO3067" s="0"/>
      <c r="AKP3067" s="0"/>
      <c r="AKQ3067" s="0"/>
      <c r="AKR3067" s="0"/>
      <c r="AKS3067" s="0"/>
      <c r="AKT3067" s="0"/>
      <c r="AKU3067" s="0"/>
      <c r="AKV3067" s="0"/>
      <c r="AKW3067" s="0"/>
      <c r="AKX3067" s="0"/>
      <c r="AKY3067" s="0"/>
      <c r="AKZ3067" s="0"/>
      <c r="ALA3067" s="0"/>
      <c r="ALB3067" s="0"/>
      <c r="ALC3067" s="0"/>
      <c r="ALD3067" s="0"/>
      <c r="ALE3067" s="0"/>
      <c r="ALF3067" s="0"/>
      <c r="ALG3067" s="0"/>
      <c r="ALH3067" s="0"/>
      <c r="ALI3067" s="0"/>
      <c r="ALJ3067" s="0"/>
      <c r="ALK3067" s="0"/>
      <c r="ALL3067" s="0"/>
      <c r="ALM3067" s="0"/>
      <c r="ALN3067" s="0"/>
      <c r="ALO3067" s="0"/>
      <c r="ALP3067" s="0"/>
      <c r="ALQ3067" s="0"/>
      <c r="ALR3067" s="0"/>
      <c r="ALS3067" s="0"/>
      <c r="ALT3067" s="0"/>
      <c r="ALU3067" s="0"/>
      <c r="ALV3067" s="0"/>
      <c r="ALW3067" s="0"/>
      <c r="ALX3067" s="0"/>
      <c r="ALY3067" s="0"/>
      <c r="ALZ3067" s="0"/>
      <c r="AMA3067" s="0"/>
      <c r="AMB3067" s="0"/>
      <c r="AMC3067" s="0"/>
      <c r="AMD3067" s="0"/>
      <c r="AME3067" s="0"/>
      <c r="AMF3067" s="0"/>
      <c r="AMG3067" s="0"/>
      <c r="AMH3067" s="0"/>
      <c r="AMI3067" s="0"/>
    </row>
    <row r="3068" customFormat="false" ht="12.75" hidden="false" customHeight="false" outlineLevel="0" collapsed="false">
      <c r="A3068" s="1" t="s">
        <v>368</v>
      </c>
      <c r="C3068" s="19" t="s">
        <v>3323</v>
      </c>
      <c r="D3068" s="19" t="s">
        <v>88</v>
      </c>
      <c r="E3068" s="20" t="n">
        <v>2.5</v>
      </c>
      <c r="F3068" s="21" t="n">
        <v>0.05</v>
      </c>
      <c r="G3068" s="24" t="s">
        <v>3308</v>
      </c>
      <c r="H3068" s="3"/>
      <c r="BM3068" s="0"/>
      <c r="BN3068" s="0"/>
      <c r="BO3068" s="0"/>
      <c r="BP3068" s="0"/>
      <c r="BQ3068" s="0"/>
      <c r="BR3068" s="0"/>
      <c r="BS3068" s="0"/>
      <c r="BT3068" s="0"/>
      <c r="BU3068" s="0"/>
      <c r="BV3068" s="0"/>
      <c r="BW3068" s="0"/>
      <c r="BX3068" s="0"/>
      <c r="BY3068" s="0"/>
      <c r="BZ3068" s="0"/>
      <c r="CA3068" s="0"/>
      <c r="CB3068" s="0"/>
      <c r="CC3068" s="0"/>
      <c r="CD3068" s="0"/>
      <c r="CE3068" s="0"/>
      <c r="CF3068" s="0"/>
      <c r="CG3068" s="0"/>
      <c r="CH3068" s="0"/>
      <c r="CI3068" s="0"/>
      <c r="CJ3068" s="0"/>
      <c r="CK3068" s="0"/>
      <c r="CL3068" s="0"/>
      <c r="CM3068" s="0"/>
      <c r="CN3068" s="0"/>
      <c r="CO3068" s="0"/>
      <c r="CP3068" s="0"/>
      <c r="CQ3068" s="0"/>
      <c r="CR3068" s="0"/>
      <c r="CS3068" s="0"/>
      <c r="CT3068" s="0"/>
      <c r="CU3068" s="0"/>
      <c r="CV3068" s="0"/>
      <c r="CW3068" s="0"/>
      <c r="CX3068" s="0"/>
      <c r="CY3068" s="0"/>
      <c r="CZ3068" s="0"/>
      <c r="DA3068" s="0"/>
      <c r="DB3068" s="0"/>
      <c r="DC3068" s="0"/>
      <c r="DD3068" s="0"/>
      <c r="DE3068" s="0"/>
      <c r="DF3068" s="0"/>
      <c r="DG3068" s="0"/>
      <c r="DH3068" s="0"/>
      <c r="DI3068" s="0"/>
      <c r="DJ3068" s="0"/>
      <c r="DK3068" s="0"/>
      <c r="DL3068" s="0"/>
      <c r="DM3068" s="0"/>
      <c r="DN3068" s="0"/>
      <c r="DO3068" s="0"/>
      <c r="DP3068" s="0"/>
      <c r="DQ3068" s="0"/>
      <c r="DR3068" s="0"/>
      <c r="DS3068" s="0"/>
      <c r="DT3068" s="0"/>
      <c r="DU3068" s="0"/>
      <c r="DV3068" s="0"/>
      <c r="DW3068" s="0"/>
      <c r="DX3068" s="0"/>
      <c r="DY3068" s="0"/>
      <c r="DZ3068" s="0"/>
      <c r="EA3068" s="0"/>
      <c r="EB3068" s="0"/>
      <c r="EC3068" s="0"/>
      <c r="ED3068" s="0"/>
      <c r="EE3068" s="0"/>
      <c r="EF3068" s="0"/>
      <c r="EG3068" s="0"/>
      <c r="EH3068" s="0"/>
      <c r="EI3068" s="0"/>
      <c r="EJ3068" s="0"/>
      <c r="EK3068" s="0"/>
      <c r="EL3068" s="0"/>
      <c r="EM3068" s="0"/>
      <c r="EN3068" s="0"/>
      <c r="EO3068" s="0"/>
      <c r="EP3068" s="0"/>
      <c r="EQ3068" s="0"/>
      <c r="ER3068" s="0"/>
      <c r="ES3068" s="0"/>
      <c r="ET3068" s="0"/>
      <c r="EU3068" s="0"/>
      <c r="EV3068" s="0"/>
      <c r="EW3068" s="0"/>
      <c r="EX3068" s="0"/>
      <c r="EY3068" s="0"/>
      <c r="EZ3068" s="0"/>
      <c r="FA3068" s="0"/>
      <c r="FB3068" s="0"/>
      <c r="FC3068" s="0"/>
      <c r="FD3068" s="0"/>
      <c r="FE3068" s="0"/>
      <c r="FF3068" s="0"/>
      <c r="FG3068" s="0"/>
      <c r="FH3068" s="0"/>
      <c r="FI3068" s="0"/>
      <c r="FJ3068" s="0"/>
      <c r="FK3068" s="0"/>
      <c r="FL3068" s="0"/>
      <c r="FM3068" s="0"/>
      <c r="FN3068" s="0"/>
      <c r="FO3068" s="0"/>
      <c r="FP3068" s="0"/>
      <c r="FQ3068" s="0"/>
      <c r="FR3068" s="0"/>
      <c r="FS3068" s="0"/>
      <c r="FT3068" s="0"/>
      <c r="FU3068" s="0"/>
      <c r="FV3068" s="0"/>
      <c r="FW3068" s="0"/>
      <c r="FX3068" s="0"/>
      <c r="FY3068" s="0"/>
      <c r="FZ3068" s="0"/>
      <c r="GA3068" s="0"/>
      <c r="GB3068" s="0"/>
      <c r="GC3068" s="0"/>
      <c r="GD3068" s="0"/>
      <c r="GE3068" s="0"/>
      <c r="GF3068" s="0"/>
      <c r="GG3068" s="0"/>
      <c r="GH3068" s="0"/>
      <c r="GI3068" s="0"/>
      <c r="GJ3068" s="0"/>
      <c r="GK3068" s="0"/>
      <c r="GL3068" s="0"/>
      <c r="GM3068" s="0"/>
      <c r="GN3068" s="0"/>
      <c r="GO3068" s="0"/>
      <c r="GP3068" s="0"/>
      <c r="GQ3068" s="0"/>
      <c r="GR3068" s="0"/>
      <c r="GS3068" s="0"/>
      <c r="GT3068" s="0"/>
      <c r="GU3068" s="0"/>
      <c r="GV3068" s="0"/>
      <c r="GW3068" s="0"/>
      <c r="GX3068" s="0"/>
      <c r="GY3068" s="0"/>
      <c r="GZ3068" s="0"/>
      <c r="HA3068" s="0"/>
      <c r="HB3068" s="0"/>
      <c r="HC3068" s="0"/>
      <c r="HD3068" s="0"/>
      <c r="HE3068" s="0"/>
      <c r="HF3068" s="0"/>
      <c r="HG3068" s="0"/>
      <c r="HH3068" s="0"/>
      <c r="HI3068" s="0"/>
      <c r="HJ3068" s="0"/>
      <c r="HK3068" s="0"/>
      <c r="HL3068" s="0"/>
      <c r="HM3068" s="0"/>
      <c r="HN3068" s="0"/>
      <c r="HO3068" s="0"/>
      <c r="HP3068" s="0"/>
      <c r="HQ3068" s="0"/>
      <c r="HR3068" s="0"/>
      <c r="HS3068" s="0"/>
      <c r="HT3068" s="0"/>
      <c r="HU3068" s="0"/>
      <c r="HV3068" s="0"/>
      <c r="HW3068" s="0"/>
      <c r="HX3068" s="0"/>
      <c r="HY3068" s="0"/>
      <c r="HZ3068" s="0"/>
      <c r="IA3068" s="0"/>
      <c r="IB3068" s="0"/>
      <c r="IC3068" s="0"/>
      <c r="ID3068" s="0"/>
      <c r="IE3068" s="0"/>
      <c r="IF3068" s="0"/>
      <c r="IG3068" s="0"/>
      <c r="IH3068" s="0"/>
      <c r="II3068" s="0"/>
      <c r="IJ3068" s="0"/>
      <c r="IK3068" s="0"/>
      <c r="IL3068" s="0"/>
      <c r="IM3068" s="0"/>
      <c r="IN3068" s="0"/>
      <c r="IO3068" s="0"/>
      <c r="IP3068" s="0"/>
      <c r="IQ3068" s="0"/>
      <c r="IR3068" s="0"/>
      <c r="IS3068" s="0"/>
      <c r="IT3068" s="0"/>
      <c r="IU3068" s="0"/>
      <c r="IV3068" s="0"/>
      <c r="IW3068" s="0"/>
      <c r="IX3068" s="0"/>
      <c r="IY3068" s="0"/>
      <c r="IZ3068" s="0"/>
      <c r="JA3068" s="0"/>
      <c r="JB3068" s="0"/>
      <c r="JC3068" s="0"/>
      <c r="JD3068" s="0"/>
      <c r="JE3068" s="0"/>
      <c r="JF3068" s="0"/>
      <c r="JG3068" s="0"/>
      <c r="JH3068" s="0"/>
      <c r="JI3068" s="0"/>
      <c r="JJ3068" s="0"/>
      <c r="JK3068" s="0"/>
      <c r="JL3068" s="0"/>
      <c r="JM3068" s="0"/>
      <c r="JN3068" s="0"/>
      <c r="JO3068" s="0"/>
      <c r="JP3068" s="0"/>
      <c r="JQ3068" s="0"/>
      <c r="JR3068" s="0"/>
      <c r="JS3068" s="0"/>
      <c r="JT3068" s="0"/>
      <c r="JU3068" s="0"/>
      <c r="JV3068" s="0"/>
      <c r="JW3068" s="0"/>
      <c r="JX3068" s="0"/>
      <c r="JY3068" s="0"/>
      <c r="JZ3068" s="0"/>
      <c r="KA3068" s="0"/>
      <c r="KB3068" s="0"/>
      <c r="KC3068" s="0"/>
      <c r="KD3068" s="0"/>
      <c r="KE3068" s="0"/>
      <c r="KF3068" s="0"/>
      <c r="KG3068" s="0"/>
      <c r="KH3068" s="0"/>
      <c r="KI3068" s="0"/>
      <c r="KJ3068" s="0"/>
      <c r="KK3068" s="0"/>
      <c r="KL3068" s="0"/>
      <c r="KM3068" s="0"/>
      <c r="KN3068" s="0"/>
      <c r="KO3068" s="0"/>
      <c r="KP3068" s="0"/>
      <c r="KQ3068" s="0"/>
      <c r="KR3068" s="0"/>
      <c r="KS3068" s="0"/>
      <c r="KT3068" s="0"/>
      <c r="KU3068" s="0"/>
      <c r="KV3068" s="0"/>
      <c r="KW3068" s="0"/>
      <c r="KX3068" s="0"/>
      <c r="KY3068" s="0"/>
      <c r="KZ3068" s="0"/>
      <c r="LA3068" s="0"/>
      <c r="LB3068" s="0"/>
      <c r="LC3068" s="0"/>
      <c r="LD3068" s="0"/>
      <c r="LE3068" s="0"/>
      <c r="LF3068" s="0"/>
      <c r="LG3068" s="0"/>
      <c r="LH3068" s="0"/>
      <c r="LI3068" s="0"/>
      <c r="LJ3068" s="0"/>
      <c r="LK3068" s="0"/>
      <c r="LL3068" s="0"/>
      <c r="LM3068" s="0"/>
      <c r="LN3068" s="0"/>
      <c r="LO3068" s="0"/>
      <c r="LP3068" s="0"/>
      <c r="LQ3068" s="0"/>
      <c r="LR3068" s="0"/>
      <c r="LS3068" s="0"/>
      <c r="LT3068" s="0"/>
      <c r="LU3068" s="0"/>
      <c r="LV3068" s="0"/>
      <c r="LW3068" s="0"/>
      <c r="LX3068" s="0"/>
      <c r="LY3068" s="0"/>
      <c r="LZ3068" s="0"/>
      <c r="MA3068" s="0"/>
      <c r="MB3068" s="0"/>
      <c r="MC3068" s="0"/>
      <c r="MD3068" s="0"/>
      <c r="ME3068" s="0"/>
      <c r="MF3068" s="0"/>
      <c r="MG3068" s="0"/>
      <c r="MH3068" s="0"/>
      <c r="MI3068" s="0"/>
      <c r="MJ3068" s="0"/>
      <c r="MK3068" s="0"/>
      <c r="ML3068" s="0"/>
      <c r="MM3068" s="0"/>
      <c r="MN3068" s="0"/>
      <c r="MO3068" s="0"/>
      <c r="MP3068" s="0"/>
      <c r="MQ3068" s="0"/>
      <c r="MR3068" s="0"/>
      <c r="MS3068" s="0"/>
      <c r="MT3068" s="0"/>
      <c r="MU3068" s="0"/>
      <c r="MV3068" s="0"/>
      <c r="MW3068" s="0"/>
      <c r="MX3068" s="0"/>
      <c r="MY3068" s="0"/>
      <c r="MZ3068" s="0"/>
      <c r="NA3068" s="0"/>
      <c r="NB3068" s="0"/>
      <c r="NC3068" s="0"/>
      <c r="ND3068" s="0"/>
      <c r="NE3068" s="0"/>
      <c r="NF3068" s="0"/>
      <c r="NG3068" s="0"/>
      <c r="NH3068" s="0"/>
      <c r="NI3068" s="0"/>
      <c r="NJ3068" s="0"/>
      <c r="NK3068" s="0"/>
      <c r="NL3068" s="0"/>
      <c r="NM3068" s="0"/>
      <c r="NN3068" s="0"/>
      <c r="NO3068" s="0"/>
      <c r="NP3068" s="0"/>
      <c r="NQ3068" s="0"/>
      <c r="NR3068" s="0"/>
      <c r="NS3068" s="0"/>
      <c r="NT3068" s="0"/>
      <c r="NU3068" s="0"/>
      <c r="NV3068" s="0"/>
      <c r="NW3068" s="0"/>
      <c r="NX3068" s="0"/>
      <c r="NY3068" s="0"/>
      <c r="NZ3068" s="0"/>
      <c r="OA3068" s="0"/>
      <c r="OB3068" s="0"/>
      <c r="OC3068" s="0"/>
      <c r="OD3068" s="0"/>
      <c r="OE3068" s="0"/>
      <c r="OF3068" s="0"/>
      <c r="OG3068" s="0"/>
      <c r="OH3068" s="0"/>
      <c r="OI3068" s="0"/>
      <c r="OJ3068" s="0"/>
      <c r="OK3068" s="0"/>
      <c r="OL3068" s="0"/>
      <c r="OM3068" s="0"/>
      <c r="ON3068" s="0"/>
      <c r="OO3068" s="0"/>
      <c r="OP3068" s="0"/>
      <c r="OQ3068" s="0"/>
      <c r="OR3068" s="0"/>
      <c r="OS3068" s="0"/>
      <c r="OT3068" s="0"/>
      <c r="OU3068" s="0"/>
      <c r="OV3068" s="0"/>
      <c r="OW3068" s="0"/>
      <c r="OX3068" s="0"/>
      <c r="OY3068" s="0"/>
      <c r="OZ3068" s="0"/>
      <c r="PA3068" s="0"/>
      <c r="PB3068" s="0"/>
      <c r="PC3068" s="0"/>
      <c r="PD3068" s="0"/>
      <c r="PE3068" s="0"/>
      <c r="PF3068" s="0"/>
      <c r="PG3068" s="0"/>
      <c r="PH3068" s="0"/>
      <c r="PI3068" s="0"/>
      <c r="PJ3068" s="0"/>
      <c r="PK3068" s="0"/>
      <c r="PL3068" s="0"/>
      <c r="PM3068" s="0"/>
      <c r="PN3068" s="0"/>
      <c r="PO3068" s="0"/>
      <c r="PP3068" s="0"/>
      <c r="PQ3068" s="0"/>
      <c r="PR3068" s="0"/>
      <c r="PS3068" s="0"/>
      <c r="PT3068" s="0"/>
      <c r="PU3068" s="0"/>
      <c r="PV3068" s="0"/>
      <c r="PW3068" s="0"/>
      <c r="PX3068" s="0"/>
      <c r="PY3068" s="0"/>
      <c r="PZ3068" s="0"/>
      <c r="QA3068" s="0"/>
      <c r="QB3068" s="0"/>
      <c r="QC3068" s="0"/>
      <c r="QD3068" s="0"/>
      <c r="QE3068" s="0"/>
      <c r="QF3068" s="0"/>
      <c r="QG3068" s="0"/>
      <c r="QH3068" s="0"/>
      <c r="QI3068" s="0"/>
      <c r="QJ3068" s="0"/>
      <c r="QK3068" s="0"/>
      <c r="QL3068" s="0"/>
      <c r="QM3068" s="0"/>
      <c r="QN3068" s="0"/>
      <c r="QO3068" s="0"/>
      <c r="QP3068" s="0"/>
      <c r="QQ3068" s="0"/>
      <c r="QR3068" s="0"/>
      <c r="QS3068" s="0"/>
      <c r="QT3068" s="0"/>
      <c r="QU3068" s="0"/>
      <c r="QV3068" s="0"/>
      <c r="QW3068" s="0"/>
      <c r="QX3068" s="0"/>
      <c r="QY3068" s="0"/>
      <c r="QZ3068" s="0"/>
      <c r="RA3068" s="0"/>
      <c r="RB3068" s="0"/>
      <c r="RC3068" s="0"/>
      <c r="RD3068" s="0"/>
      <c r="RE3068" s="0"/>
      <c r="RF3068" s="0"/>
      <c r="RG3068" s="0"/>
      <c r="RH3068" s="0"/>
      <c r="RI3068" s="0"/>
      <c r="RJ3068" s="0"/>
      <c r="RK3068" s="0"/>
      <c r="RL3068" s="0"/>
      <c r="RM3068" s="0"/>
      <c r="RN3068" s="0"/>
      <c r="RO3068" s="0"/>
      <c r="RP3068" s="0"/>
      <c r="RQ3068" s="0"/>
      <c r="RR3068" s="0"/>
      <c r="RS3068" s="0"/>
      <c r="RT3068" s="0"/>
      <c r="RU3068" s="0"/>
      <c r="RV3068" s="0"/>
      <c r="RW3068" s="0"/>
      <c r="RX3068" s="0"/>
      <c r="RY3068" s="0"/>
      <c r="RZ3068" s="0"/>
      <c r="SA3068" s="0"/>
      <c r="SB3068" s="0"/>
      <c r="SC3068" s="0"/>
      <c r="SD3068" s="0"/>
      <c r="SE3068" s="0"/>
      <c r="SF3068" s="0"/>
      <c r="SG3068" s="0"/>
      <c r="SH3068" s="0"/>
      <c r="SI3068" s="0"/>
      <c r="SJ3068" s="0"/>
      <c r="SK3068" s="0"/>
      <c r="SL3068" s="0"/>
      <c r="SM3068" s="0"/>
      <c r="SN3068" s="0"/>
      <c r="SO3068" s="0"/>
      <c r="SP3068" s="0"/>
      <c r="SQ3068" s="0"/>
      <c r="SR3068" s="0"/>
      <c r="SS3068" s="0"/>
      <c r="ST3068" s="0"/>
      <c r="SU3068" s="0"/>
      <c r="SV3068" s="0"/>
      <c r="SW3068" s="0"/>
      <c r="SX3068" s="0"/>
      <c r="SY3068" s="0"/>
      <c r="SZ3068" s="0"/>
      <c r="TA3068" s="0"/>
      <c r="TB3068" s="0"/>
      <c r="TC3068" s="0"/>
      <c r="TD3068" s="0"/>
      <c r="TE3068" s="0"/>
      <c r="TF3068" s="0"/>
      <c r="TG3068" s="0"/>
      <c r="TH3068" s="0"/>
      <c r="TI3068" s="0"/>
      <c r="TJ3068" s="0"/>
      <c r="TK3068" s="0"/>
      <c r="TL3068" s="0"/>
      <c r="TM3068" s="0"/>
      <c r="TN3068" s="0"/>
      <c r="TO3068" s="0"/>
      <c r="TP3068" s="0"/>
      <c r="TQ3068" s="0"/>
      <c r="TR3068" s="0"/>
      <c r="TS3068" s="0"/>
      <c r="TT3068" s="0"/>
      <c r="TU3068" s="0"/>
      <c r="TV3068" s="0"/>
      <c r="TW3068" s="0"/>
      <c r="TX3068" s="0"/>
      <c r="TY3068" s="0"/>
      <c r="TZ3068" s="0"/>
      <c r="UA3068" s="0"/>
      <c r="UB3068" s="0"/>
      <c r="UC3068" s="0"/>
      <c r="UD3068" s="0"/>
      <c r="UE3068" s="0"/>
      <c r="UF3068" s="0"/>
      <c r="UG3068" s="0"/>
      <c r="UH3068" s="0"/>
      <c r="UI3068" s="0"/>
      <c r="UJ3068" s="0"/>
      <c r="UK3068" s="0"/>
      <c r="UL3068" s="0"/>
      <c r="UM3068" s="0"/>
      <c r="UN3068" s="0"/>
      <c r="UO3068" s="0"/>
      <c r="UP3068" s="0"/>
      <c r="UQ3068" s="0"/>
      <c r="UR3068" s="0"/>
      <c r="US3068" s="0"/>
      <c r="UT3068" s="0"/>
      <c r="UU3068" s="0"/>
      <c r="UV3068" s="0"/>
      <c r="UW3068" s="0"/>
      <c r="UX3068" s="0"/>
      <c r="UY3068" s="0"/>
      <c r="UZ3068" s="0"/>
      <c r="VA3068" s="0"/>
      <c r="VB3068" s="0"/>
      <c r="VC3068" s="0"/>
      <c r="VD3068" s="0"/>
      <c r="VE3068" s="0"/>
      <c r="VF3068" s="0"/>
      <c r="VG3068" s="0"/>
      <c r="VH3068" s="0"/>
      <c r="VI3068" s="0"/>
      <c r="VJ3068" s="0"/>
      <c r="VK3068" s="0"/>
      <c r="VL3068" s="0"/>
      <c r="VM3068" s="0"/>
      <c r="VN3068" s="0"/>
      <c r="VO3068" s="0"/>
      <c r="VP3068" s="0"/>
      <c r="VQ3068" s="0"/>
      <c r="VR3068" s="0"/>
      <c r="VS3068" s="0"/>
      <c r="VT3068" s="0"/>
      <c r="VU3068" s="0"/>
      <c r="VV3068" s="0"/>
      <c r="VW3068" s="0"/>
      <c r="VX3068" s="0"/>
      <c r="VY3068" s="0"/>
      <c r="VZ3068" s="0"/>
      <c r="WA3068" s="0"/>
      <c r="WB3068" s="0"/>
      <c r="WC3068" s="0"/>
      <c r="WD3068" s="0"/>
      <c r="WE3068" s="0"/>
      <c r="WF3068" s="0"/>
      <c r="WG3068" s="0"/>
      <c r="WH3068" s="0"/>
      <c r="WI3068" s="0"/>
      <c r="WJ3068" s="0"/>
      <c r="WK3068" s="0"/>
      <c r="WL3068" s="0"/>
      <c r="WM3068" s="0"/>
      <c r="WN3068" s="0"/>
      <c r="WO3068" s="0"/>
      <c r="WP3068" s="0"/>
      <c r="WQ3068" s="0"/>
      <c r="WR3068" s="0"/>
      <c r="WS3068" s="0"/>
      <c r="WT3068" s="0"/>
      <c r="WU3068" s="0"/>
      <c r="WV3068" s="0"/>
      <c r="WW3068" s="0"/>
      <c r="WX3068" s="0"/>
      <c r="WY3068" s="0"/>
      <c r="WZ3068" s="0"/>
      <c r="XA3068" s="0"/>
      <c r="XB3068" s="0"/>
      <c r="XC3068" s="0"/>
      <c r="XD3068" s="0"/>
      <c r="XE3068" s="0"/>
      <c r="XF3068" s="0"/>
      <c r="XG3068" s="0"/>
      <c r="XH3068" s="0"/>
      <c r="XI3068" s="0"/>
      <c r="XJ3068" s="0"/>
      <c r="XK3068" s="0"/>
      <c r="XL3068" s="0"/>
      <c r="XM3068" s="0"/>
      <c r="XN3068" s="0"/>
      <c r="XO3068" s="0"/>
      <c r="XP3068" s="0"/>
      <c r="XQ3068" s="0"/>
      <c r="XR3068" s="0"/>
      <c r="XS3068" s="0"/>
      <c r="XT3068" s="0"/>
      <c r="XU3068" s="0"/>
      <c r="XV3068" s="0"/>
      <c r="XW3068" s="0"/>
      <c r="XX3068" s="0"/>
      <c r="XY3068" s="0"/>
      <c r="XZ3068" s="0"/>
      <c r="YA3068" s="0"/>
      <c r="YB3068" s="0"/>
      <c r="YC3068" s="0"/>
      <c r="YD3068" s="0"/>
      <c r="YE3068" s="0"/>
      <c r="YF3068" s="0"/>
      <c r="YG3068" s="0"/>
      <c r="YH3068" s="0"/>
      <c r="YI3068" s="0"/>
      <c r="YJ3068" s="0"/>
      <c r="YK3068" s="0"/>
      <c r="YL3068" s="0"/>
      <c r="YM3068" s="0"/>
      <c r="YN3068" s="0"/>
      <c r="YO3068" s="0"/>
      <c r="YP3068" s="0"/>
      <c r="YQ3068" s="0"/>
      <c r="YR3068" s="0"/>
      <c r="YS3068" s="0"/>
      <c r="YT3068" s="0"/>
      <c r="YU3068" s="0"/>
      <c r="YV3068" s="0"/>
      <c r="YW3068" s="0"/>
      <c r="YX3068" s="0"/>
      <c r="YY3068" s="0"/>
      <c r="YZ3068" s="0"/>
      <c r="ZA3068" s="0"/>
      <c r="ZB3068" s="0"/>
      <c r="ZC3068" s="0"/>
      <c r="ZD3068" s="0"/>
      <c r="ZE3068" s="0"/>
      <c r="ZF3068" s="0"/>
      <c r="ZG3068" s="0"/>
      <c r="ZH3068" s="0"/>
      <c r="ZI3068" s="0"/>
      <c r="ZJ3068" s="0"/>
      <c r="ZK3068" s="0"/>
      <c r="ZL3068" s="0"/>
      <c r="ZM3068" s="0"/>
      <c r="ZN3068" s="0"/>
      <c r="ZO3068" s="0"/>
      <c r="ZP3068" s="0"/>
      <c r="ZQ3068" s="0"/>
      <c r="ZR3068" s="0"/>
      <c r="ZS3068" s="0"/>
      <c r="ZT3068" s="0"/>
      <c r="ZU3068" s="0"/>
      <c r="ZV3068" s="0"/>
      <c r="ZW3068" s="0"/>
      <c r="ZX3068" s="0"/>
      <c r="ZY3068" s="0"/>
      <c r="ZZ3068" s="0"/>
      <c r="AAA3068" s="0"/>
      <c r="AAB3068" s="0"/>
      <c r="AAC3068" s="0"/>
      <c r="AAD3068" s="0"/>
      <c r="AAE3068" s="0"/>
      <c r="AAF3068" s="0"/>
      <c r="AAG3068" s="0"/>
      <c r="AAH3068" s="0"/>
      <c r="AAI3068" s="0"/>
      <c r="AAJ3068" s="0"/>
      <c r="AAK3068" s="0"/>
      <c r="AAL3068" s="0"/>
      <c r="AAM3068" s="0"/>
      <c r="AAN3068" s="0"/>
      <c r="AAO3068" s="0"/>
      <c r="AAP3068" s="0"/>
      <c r="AAQ3068" s="0"/>
      <c r="AAR3068" s="0"/>
      <c r="AAS3068" s="0"/>
      <c r="AAT3068" s="0"/>
      <c r="AAU3068" s="0"/>
      <c r="AAV3068" s="0"/>
      <c r="AAW3068" s="0"/>
      <c r="AAX3068" s="0"/>
      <c r="AAY3068" s="0"/>
      <c r="AAZ3068" s="0"/>
      <c r="ABA3068" s="0"/>
      <c r="ABB3068" s="0"/>
      <c r="ABC3068" s="0"/>
      <c r="ABD3068" s="0"/>
      <c r="ABE3068" s="0"/>
      <c r="ABF3068" s="0"/>
      <c r="ABG3068" s="0"/>
      <c r="ABH3068" s="0"/>
      <c r="ABI3068" s="0"/>
      <c r="ABJ3068" s="0"/>
      <c r="ABK3068" s="0"/>
      <c r="ABL3068" s="0"/>
      <c r="ABM3068" s="0"/>
      <c r="ABN3068" s="0"/>
      <c r="ABO3068" s="0"/>
      <c r="ABP3068" s="0"/>
      <c r="ABQ3068" s="0"/>
      <c r="ABR3068" s="0"/>
      <c r="ABS3068" s="0"/>
      <c r="ABT3068" s="0"/>
      <c r="ABU3068" s="0"/>
      <c r="ABV3068" s="0"/>
      <c r="ABW3068" s="0"/>
      <c r="ABX3068" s="0"/>
      <c r="ABY3068" s="0"/>
      <c r="ABZ3068" s="0"/>
      <c r="ACA3068" s="0"/>
      <c r="ACB3068" s="0"/>
      <c r="ACC3068" s="0"/>
      <c r="ACD3068" s="0"/>
      <c r="ACE3068" s="0"/>
      <c r="ACF3068" s="0"/>
      <c r="ACG3068" s="0"/>
      <c r="ACH3068" s="0"/>
      <c r="ACI3068" s="0"/>
      <c r="ACJ3068" s="0"/>
      <c r="ACK3068" s="0"/>
      <c r="ACL3068" s="0"/>
      <c r="ACM3068" s="0"/>
      <c r="ACN3068" s="0"/>
      <c r="ACO3068" s="0"/>
      <c r="ACP3068" s="0"/>
      <c r="ACQ3068" s="0"/>
      <c r="ACR3068" s="0"/>
      <c r="ACS3068" s="0"/>
      <c r="ACT3068" s="0"/>
      <c r="ACU3068" s="0"/>
      <c r="ACV3068" s="0"/>
      <c r="ACW3068" s="0"/>
      <c r="ACX3068" s="0"/>
      <c r="ACY3068" s="0"/>
      <c r="ACZ3068" s="0"/>
      <c r="ADA3068" s="0"/>
      <c r="ADB3068" s="0"/>
      <c r="ADC3068" s="0"/>
      <c r="ADD3068" s="0"/>
      <c r="ADE3068" s="0"/>
      <c r="ADF3068" s="0"/>
      <c r="ADG3068" s="0"/>
      <c r="ADH3068" s="0"/>
      <c r="ADI3068" s="0"/>
      <c r="ADJ3068" s="0"/>
      <c r="ADK3068" s="0"/>
      <c r="ADL3068" s="0"/>
      <c r="ADM3068" s="0"/>
      <c r="ADN3068" s="0"/>
      <c r="ADO3068" s="0"/>
      <c r="ADP3068" s="0"/>
      <c r="ADQ3068" s="0"/>
      <c r="ADR3068" s="0"/>
      <c r="ADS3068" s="0"/>
      <c r="ADT3068" s="0"/>
      <c r="ADU3068" s="0"/>
      <c r="ADV3068" s="0"/>
      <c r="ADW3068" s="0"/>
      <c r="ADX3068" s="0"/>
      <c r="ADY3068" s="0"/>
      <c r="ADZ3068" s="0"/>
      <c r="AEA3068" s="0"/>
      <c r="AEB3068" s="0"/>
      <c r="AEC3068" s="0"/>
      <c r="AED3068" s="0"/>
      <c r="AEE3068" s="0"/>
      <c r="AEF3068" s="0"/>
      <c r="AEG3068" s="0"/>
      <c r="AEH3068" s="0"/>
      <c r="AEI3068" s="0"/>
      <c r="AEJ3068" s="0"/>
      <c r="AEK3068" s="0"/>
      <c r="AEL3068" s="0"/>
      <c r="AEM3068" s="0"/>
      <c r="AEN3068" s="0"/>
      <c r="AEO3068" s="0"/>
      <c r="AEP3068" s="0"/>
      <c r="AEQ3068" s="0"/>
      <c r="AER3068" s="0"/>
      <c r="AES3068" s="0"/>
      <c r="AET3068" s="0"/>
      <c r="AEU3068" s="0"/>
      <c r="AEV3068" s="0"/>
      <c r="AEW3068" s="0"/>
      <c r="AEX3068" s="0"/>
      <c r="AEY3068" s="0"/>
      <c r="AEZ3068" s="0"/>
      <c r="AFA3068" s="0"/>
      <c r="AFB3068" s="0"/>
      <c r="AFC3068" s="0"/>
      <c r="AFD3068" s="0"/>
      <c r="AFE3068" s="0"/>
      <c r="AFF3068" s="0"/>
      <c r="AFG3068" s="0"/>
      <c r="AFH3068" s="0"/>
      <c r="AFI3068" s="0"/>
      <c r="AFJ3068" s="0"/>
      <c r="AFK3068" s="0"/>
      <c r="AFL3068" s="0"/>
      <c r="AFM3068" s="0"/>
      <c r="AFN3068" s="0"/>
      <c r="AFO3068" s="0"/>
      <c r="AFP3068" s="0"/>
      <c r="AFQ3068" s="0"/>
      <c r="AFR3068" s="0"/>
      <c r="AFS3068" s="0"/>
      <c r="AFT3068" s="0"/>
      <c r="AFU3068" s="0"/>
      <c r="AFV3068" s="0"/>
      <c r="AFW3068" s="0"/>
      <c r="AFX3068" s="0"/>
      <c r="AFY3068" s="0"/>
      <c r="AFZ3068" s="0"/>
      <c r="AGA3068" s="0"/>
      <c r="AGB3068" s="0"/>
      <c r="AGC3068" s="0"/>
      <c r="AGD3068" s="0"/>
      <c r="AGE3068" s="0"/>
      <c r="AGF3068" s="0"/>
      <c r="AGG3068" s="0"/>
      <c r="AGH3068" s="0"/>
      <c r="AGI3068" s="0"/>
      <c r="AGJ3068" s="0"/>
      <c r="AGK3068" s="0"/>
      <c r="AGL3068" s="0"/>
      <c r="AGM3068" s="0"/>
      <c r="AGN3068" s="0"/>
      <c r="AGO3068" s="0"/>
      <c r="AGP3068" s="0"/>
      <c r="AGQ3068" s="0"/>
      <c r="AGR3068" s="0"/>
      <c r="AGS3068" s="0"/>
      <c r="AGT3068" s="0"/>
      <c r="AGU3068" s="0"/>
      <c r="AGV3068" s="0"/>
      <c r="AGW3068" s="0"/>
      <c r="AGX3068" s="0"/>
      <c r="AGY3068" s="0"/>
      <c r="AGZ3068" s="0"/>
      <c r="AHA3068" s="0"/>
      <c r="AHB3068" s="0"/>
      <c r="AHC3068" s="0"/>
      <c r="AHD3068" s="0"/>
      <c r="AHE3068" s="0"/>
      <c r="AHF3068" s="0"/>
      <c r="AHG3068" s="0"/>
      <c r="AHH3068" s="0"/>
      <c r="AHI3068" s="0"/>
      <c r="AHJ3068" s="0"/>
      <c r="AHK3068" s="0"/>
      <c r="AHL3068" s="0"/>
      <c r="AHM3068" s="0"/>
      <c r="AHN3068" s="0"/>
      <c r="AHO3068" s="0"/>
      <c r="AHP3068" s="0"/>
      <c r="AHQ3068" s="0"/>
      <c r="AHR3068" s="0"/>
      <c r="AHS3068" s="0"/>
      <c r="AHT3068" s="0"/>
      <c r="AHU3068" s="0"/>
      <c r="AHV3068" s="0"/>
      <c r="AHW3068" s="0"/>
      <c r="AHX3068" s="0"/>
      <c r="AHY3068" s="0"/>
      <c r="AHZ3068" s="0"/>
      <c r="AIA3068" s="0"/>
      <c r="AIB3068" s="0"/>
      <c r="AIC3068" s="0"/>
      <c r="AID3068" s="0"/>
      <c r="AIE3068" s="0"/>
      <c r="AIF3068" s="0"/>
      <c r="AIG3068" s="0"/>
      <c r="AIH3068" s="0"/>
      <c r="AII3068" s="0"/>
      <c r="AIJ3068" s="0"/>
      <c r="AIK3068" s="0"/>
      <c r="AIL3068" s="0"/>
      <c r="AIM3068" s="0"/>
      <c r="AIN3068" s="0"/>
      <c r="AIO3068" s="0"/>
      <c r="AIP3068" s="0"/>
      <c r="AIQ3068" s="0"/>
      <c r="AIR3068" s="0"/>
      <c r="AIS3068" s="0"/>
      <c r="AIT3068" s="0"/>
      <c r="AIU3068" s="0"/>
      <c r="AIV3068" s="0"/>
      <c r="AIW3068" s="0"/>
      <c r="AIX3068" s="0"/>
      <c r="AIY3068" s="0"/>
      <c r="AIZ3068" s="0"/>
      <c r="AJA3068" s="0"/>
      <c r="AJB3068" s="0"/>
      <c r="AJC3068" s="0"/>
      <c r="AJD3068" s="0"/>
      <c r="AJE3068" s="0"/>
      <c r="AJF3068" s="0"/>
      <c r="AJG3068" s="0"/>
      <c r="AJH3068" s="0"/>
      <c r="AJI3068" s="0"/>
      <c r="AJJ3068" s="0"/>
      <c r="AJK3068" s="0"/>
      <c r="AJL3068" s="0"/>
      <c r="AJM3068" s="0"/>
      <c r="AJN3068" s="0"/>
      <c r="AJO3068" s="0"/>
      <c r="AJP3068" s="0"/>
      <c r="AJQ3068" s="0"/>
      <c r="AJR3068" s="0"/>
      <c r="AJS3068" s="0"/>
      <c r="AJT3068" s="0"/>
      <c r="AJU3068" s="0"/>
      <c r="AJV3068" s="0"/>
      <c r="AJW3068" s="0"/>
      <c r="AJX3068" s="0"/>
      <c r="AJY3068" s="0"/>
      <c r="AJZ3068" s="0"/>
      <c r="AKA3068" s="0"/>
      <c r="AKB3068" s="0"/>
      <c r="AKC3068" s="0"/>
      <c r="AKD3068" s="0"/>
      <c r="AKE3068" s="0"/>
      <c r="AKF3068" s="0"/>
      <c r="AKG3068" s="0"/>
      <c r="AKH3068" s="0"/>
      <c r="AKI3068" s="0"/>
      <c r="AKJ3068" s="0"/>
      <c r="AKK3068" s="0"/>
      <c r="AKL3068" s="0"/>
      <c r="AKM3068" s="0"/>
      <c r="AKN3068" s="0"/>
      <c r="AKO3068" s="0"/>
      <c r="AKP3068" s="0"/>
      <c r="AKQ3068" s="0"/>
      <c r="AKR3068" s="0"/>
      <c r="AKS3068" s="0"/>
      <c r="AKT3068" s="0"/>
      <c r="AKU3068" s="0"/>
      <c r="AKV3068" s="0"/>
      <c r="AKW3068" s="0"/>
      <c r="AKX3068" s="0"/>
      <c r="AKY3068" s="0"/>
      <c r="AKZ3068" s="0"/>
      <c r="ALA3068" s="0"/>
      <c r="ALB3068" s="0"/>
      <c r="ALC3068" s="0"/>
      <c r="ALD3068" s="0"/>
      <c r="ALE3068" s="0"/>
      <c r="ALF3068" s="0"/>
      <c r="ALG3068" s="0"/>
      <c r="ALH3068" s="0"/>
      <c r="ALI3068" s="0"/>
      <c r="ALJ3068" s="0"/>
      <c r="ALK3068" s="0"/>
      <c r="ALL3068" s="0"/>
      <c r="ALM3068" s="0"/>
      <c r="ALN3068" s="0"/>
      <c r="ALO3068" s="0"/>
      <c r="ALP3068" s="0"/>
      <c r="ALQ3068" s="0"/>
      <c r="ALR3068" s="0"/>
      <c r="ALS3068" s="0"/>
      <c r="ALT3068" s="0"/>
      <c r="ALU3068" s="0"/>
      <c r="ALV3068" s="0"/>
      <c r="ALW3068" s="0"/>
      <c r="ALX3068" s="0"/>
      <c r="ALY3068" s="0"/>
      <c r="ALZ3068" s="0"/>
      <c r="AMA3068" s="0"/>
      <c r="AMB3068" s="0"/>
      <c r="AMC3068" s="0"/>
      <c r="AMD3068" s="0"/>
      <c r="AME3068" s="0"/>
      <c r="AMF3068" s="0"/>
      <c r="AMG3068" s="0"/>
      <c r="AMH3068" s="0"/>
      <c r="AMI3068" s="0"/>
    </row>
    <row r="3070" customFormat="false" ht="17.35" hidden="false" customHeight="false" outlineLevel="0" collapsed="false">
      <c r="C3070" s="57" t="s">
        <v>3324</v>
      </c>
      <c r="D3070" s="45" t="s">
        <v>1</v>
      </c>
      <c r="I3070" s="3"/>
      <c r="BM3070" s="0"/>
      <c r="BN3070" s="0"/>
      <c r="BO3070" s="0"/>
      <c r="BP3070" s="0"/>
      <c r="BQ3070" s="0"/>
      <c r="BR3070" s="0"/>
      <c r="BS3070" s="0"/>
      <c r="BT3070" s="0"/>
      <c r="BU3070" s="0"/>
      <c r="BV3070" s="0"/>
      <c r="BW3070" s="0"/>
      <c r="BX3070" s="0"/>
      <c r="BY3070" s="0"/>
      <c r="BZ3070" s="0"/>
      <c r="CA3070" s="0"/>
      <c r="CB3070" s="0"/>
      <c r="CC3070" s="0"/>
      <c r="CD3070" s="0"/>
      <c r="CE3070" s="0"/>
      <c r="CF3070" s="0"/>
      <c r="CG3070" s="0"/>
      <c r="CH3070" s="0"/>
      <c r="CI3070" s="0"/>
      <c r="CJ3070" s="0"/>
      <c r="CK3070" s="0"/>
      <c r="CL3070" s="0"/>
      <c r="CM3070" s="0"/>
      <c r="CN3070" s="0"/>
      <c r="CO3070" s="0"/>
      <c r="CP3070" s="0"/>
      <c r="CQ3070" s="0"/>
      <c r="CR3070" s="0"/>
      <c r="CS3070" s="0"/>
      <c r="CT3070" s="0"/>
      <c r="CU3070" s="0"/>
      <c r="CV3070" s="0"/>
      <c r="CW3070" s="0"/>
      <c r="CX3070" s="0"/>
      <c r="CY3070" s="0"/>
      <c r="CZ3070" s="0"/>
      <c r="DA3070" s="0"/>
      <c r="DB3070" s="0"/>
      <c r="DC3070" s="0"/>
      <c r="DD3070" s="0"/>
      <c r="DE3070" s="0"/>
      <c r="DF3070" s="0"/>
      <c r="DG3070" s="0"/>
      <c r="DH3070" s="0"/>
      <c r="DI3070" s="0"/>
      <c r="DJ3070" s="0"/>
      <c r="DK3070" s="0"/>
      <c r="DL3070" s="0"/>
      <c r="DM3070" s="0"/>
      <c r="DN3070" s="0"/>
      <c r="DO3070" s="0"/>
      <c r="DP3070" s="0"/>
      <c r="DQ3070" s="0"/>
      <c r="DR3070" s="0"/>
      <c r="DS3070" s="0"/>
      <c r="DT3070" s="0"/>
      <c r="DU3070" s="0"/>
      <c r="DV3070" s="0"/>
      <c r="DW3070" s="0"/>
      <c r="DX3070" s="0"/>
      <c r="DY3070" s="0"/>
      <c r="DZ3070" s="0"/>
      <c r="EA3070" s="0"/>
      <c r="EB3070" s="0"/>
      <c r="EC3070" s="0"/>
      <c r="ED3070" s="0"/>
      <c r="EE3070" s="0"/>
      <c r="EF3070" s="0"/>
      <c r="EG3070" s="0"/>
      <c r="EH3070" s="0"/>
      <c r="EI3070" s="0"/>
      <c r="EJ3070" s="0"/>
      <c r="EK3070" s="0"/>
      <c r="EL3070" s="0"/>
      <c r="EM3070" s="0"/>
      <c r="EN3070" s="0"/>
      <c r="EO3070" s="0"/>
      <c r="EP3070" s="0"/>
      <c r="EQ3070" s="0"/>
      <c r="ER3070" s="0"/>
      <c r="ES3070" s="0"/>
      <c r="ET3070" s="0"/>
      <c r="EU3070" s="0"/>
      <c r="EV3070" s="0"/>
      <c r="EW3070" s="0"/>
      <c r="EX3070" s="0"/>
      <c r="EY3070" s="0"/>
      <c r="EZ3070" s="0"/>
      <c r="FA3070" s="0"/>
      <c r="FB3070" s="0"/>
      <c r="FC3070" s="0"/>
      <c r="FD3070" s="0"/>
      <c r="FE3070" s="0"/>
      <c r="FF3070" s="0"/>
      <c r="FG3070" s="0"/>
      <c r="FH3070" s="0"/>
      <c r="FI3070" s="0"/>
      <c r="FJ3070" s="0"/>
      <c r="FK3070" s="0"/>
      <c r="FL3070" s="0"/>
      <c r="FM3070" s="0"/>
      <c r="FN3070" s="0"/>
      <c r="FO3070" s="0"/>
      <c r="FP3070" s="0"/>
      <c r="FQ3070" s="0"/>
      <c r="FR3070" s="0"/>
      <c r="FS3070" s="0"/>
      <c r="FT3070" s="0"/>
      <c r="FU3070" s="0"/>
      <c r="FV3070" s="0"/>
      <c r="FW3070" s="0"/>
      <c r="FX3070" s="0"/>
      <c r="FY3070" s="0"/>
      <c r="FZ3070" s="0"/>
      <c r="GA3070" s="0"/>
      <c r="GB3070" s="0"/>
      <c r="GC3070" s="0"/>
      <c r="GD3070" s="0"/>
      <c r="GE3070" s="0"/>
      <c r="GF3070" s="0"/>
      <c r="GG3070" s="0"/>
      <c r="GH3070" s="0"/>
      <c r="GI3070" s="0"/>
      <c r="GJ3070" s="0"/>
      <c r="GK3070" s="0"/>
      <c r="GL3070" s="0"/>
      <c r="GM3070" s="0"/>
      <c r="GN3070" s="0"/>
      <c r="GO3070" s="0"/>
      <c r="GP3070" s="0"/>
      <c r="GQ3070" s="0"/>
      <c r="GR3070" s="0"/>
      <c r="GS3070" s="0"/>
      <c r="GT3070" s="0"/>
      <c r="GU3070" s="0"/>
      <c r="GV3070" s="0"/>
      <c r="GW3070" s="0"/>
      <c r="GX3070" s="0"/>
      <c r="GY3070" s="0"/>
      <c r="GZ3070" s="0"/>
      <c r="HA3070" s="0"/>
      <c r="HB3070" s="0"/>
      <c r="HC3070" s="0"/>
      <c r="HD3070" s="0"/>
      <c r="HE3070" s="0"/>
      <c r="HF3070" s="0"/>
      <c r="HG3070" s="0"/>
      <c r="HH3070" s="0"/>
      <c r="HI3070" s="0"/>
      <c r="HJ3070" s="0"/>
      <c r="HK3070" s="0"/>
      <c r="HL3070" s="0"/>
      <c r="HM3070" s="0"/>
      <c r="HN3070" s="0"/>
      <c r="HO3070" s="0"/>
      <c r="HP3070" s="0"/>
      <c r="HQ3070" s="0"/>
      <c r="HR3070" s="0"/>
      <c r="HS3070" s="0"/>
      <c r="HT3070" s="0"/>
      <c r="HU3070" s="0"/>
      <c r="HV3070" s="0"/>
      <c r="HW3070" s="0"/>
      <c r="HX3070" s="0"/>
      <c r="HY3070" s="0"/>
      <c r="HZ3070" s="0"/>
      <c r="IA3070" s="0"/>
      <c r="IB3070" s="0"/>
      <c r="IC3070" s="0"/>
      <c r="ID3070" s="0"/>
      <c r="IE3070" s="0"/>
      <c r="IF3070" s="0"/>
      <c r="IG3070" s="0"/>
      <c r="IH3070" s="0"/>
      <c r="II3070" s="0"/>
      <c r="IJ3070" s="0"/>
      <c r="IK3070" s="0"/>
      <c r="IL3070" s="0"/>
      <c r="IM3070" s="0"/>
      <c r="IN3070" s="0"/>
      <c r="IO3070" s="0"/>
      <c r="IP3070" s="0"/>
      <c r="IQ3070" s="0"/>
      <c r="IR3070" s="0"/>
      <c r="IS3070" s="0"/>
      <c r="IT3070" s="0"/>
      <c r="IU3070" s="0"/>
      <c r="IV3070" s="0"/>
      <c r="IW3070" s="0"/>
      <c r="IX3070" s="0"/>
      <c r="IY3070" s="0"/>
      <c r="IZ3070" s="0"/>
      <c r="JA3070" s="0"/>
      <c r="JB3070" s="0"/>
      <c r="JC3070" s="0"/>
      <c r="JD3070" s="0"/>
      <c r="JE3070" s="0"/>
      <c r="JF3070" s="0"/>
      <c r="JG3070" s="0"/>
      <c r="JH3070" s="0"/>
      <c r="JI3070" s="0"/>
      <c r="JJ3070" s="0"/>
      <c r="JK3070" s="0"/>
      <c r="JL3070" s="0"/>
      <c r="JM3070" s="0"/>
      <c r="JN3070" s="0"/>
      <c r="JO3070" s="0"/>
      <c r="JP3070" s="0"/>
      <c r="JQ3070" s="0"/>
      <c r="JR3070" s="0"/>
      <c r="JS3070" s="0"/>
      <c r="JT3070" s="0"/>
      <c r="JU3070" s="0"/>
      <c r="JV3070" s="0"/>
      <c r="JW3070" s="0"/>
      <c r="JX3070" s="0"/>
      <c r="JY3070" s="0"/>
      <c r="JZ3070" s="0"/>
      <c r="KA3070" s="0"/>
      <c r="KB3070" s="0"/>
      <c r="KC3070" s="0"/>
      <c r="KD3070" s="0"/>
      <c r="KE3070" s="0"/>
      <c r="KF3070" s="0"/>
      <c r="KG3070" s="0"/>
      <c r="KH3070" s="0"/>
      <c r="KI3070" s="0"/>
      <c r="KJ3070" s="0"/>
      <c r="KK3070" s="0"/>
      <c r="KL3070" s="0"/>
      <c r="KM3070" s="0"/>
      <c r="KN3070" s="0"/>
      <c r="KO3070" s="0"/>
      <c r="KP3070" s="0"/>
      <c r="KQ3070" s="0"/>
      <c r="KR3070" s="0"/>
      <c r="KS3070" s="0"/>
      <c r="KT3070" s="0"/>
      <c r="KU3070" s="0"/>
      <c r="KV3070" s="0"/>
      <c r="KW3070" s="0"/>
      <c r="KX3070" s="0"/>
      <c r="KY3070" s="0"/>
      <c r="KZ3070" s="0"/>
      <c r="LA3070" s="0"/>
      <c r="LB3070" s="0"/>
      <c r="LC3070" s="0"/>
      <c r="LD3070" s="0"/>
      <c r="LE3070" s="0"/>
      <c r="LF3070" s="0"/>
      <c r="LG3070" s="0"/>
      <c r="LH3070" s="0"/>
      <c r="LI3070" s="0"/>
      <c r="LJ3070" s="0"/>
      <c r="LK3070" s="0"/>
      <c r="LL3070" s="0"/>
      <c r="LM3070" s="0"/>
      <c r="LN3070" s="0"/>
      <c r="LO3070" s="0"/>
      <c r="LP3070" s="0"/>
      <c r="LQ3070" s="0"/>
      <c r="LR3070" s="0"/>
      <c r="LS3070" s="0"/>
      <c r="LT3070" s="0"/>
      <c r="LU3070" s="0"/>
      <c r="LV3070" s="0"/>
      <c r="LW3070" s="0"/>
      <c r="LX3070" s="0"/>
      <c r="LY3070" s="0"/>
      <c r="LZ3070" s="0"/>
      <c r="MA3070" s="0"/>
      <c r="MB3070" s="0"/>
      <c r="MC3070" s="0"/>
      <c r="MD3070" s="0"/>
      <c r="ME3070" s="0"/>
      <c r="MF3070" s="0"/>
      <c r="MG3070" s="0"/>
      <c r="MH3070" s="0"/>
      <c r="MI3070" s="0"/>
      <c r="MJ3070" s="0"/>
      <c r="MK3070" s="0"/>
      <c r="ML3070" s="0"/>
      <c r="MM3070" s="0"/>
      <c r="MN3070" s="0"/>
      <c r="MO3070" s="0"/>
      <c r="MP3070" s="0"/>
      <c r="MQ3070" s="0"/>
      <c r="MR3070" s="0"/>
      <c r="MS3070" s="0"/>
      <c r="MT3070" s="0"/>
      <c r="MU3070" s="0"/>
      <c r="MV3070" s="0"/>
      <c r="MW3070" s="0"/>
      <c r="MX3070" s="0"/>
      <c r="MY3070" s="0"/>
      <c r="MZ3070" s="0"/>
      <c r="NA3070" s="0"/>
      <c r="NB3070" s="0"/>
      <c r="NC3070" s="0"/>
      <c r="ND3070" s="0"/>
      <c r="NE3070" s="0"/>
      <c r="NF3070" s="0"/>
      <c r="NG3070" s="0"/>
      <c r="NH3070" s="0"/>
      <c r="NI3070" s="0"/>
      <c r="NJ3070" s="0"/>
      <c r="NK3070" s="0"/>
      <c r="NL3070" s="0"/>
      <c r="NM3070" s="0"/>
      <c r="NN3070" s="0"/>
      <c r="NO3070" s="0"/>
      <c r="NP3070" s="0"/>
      <c r="NQ3070" s="0"/>
      <c r="NR3070" s="0"/>
      <c r="NS3070" s="0"/>
      <c r="NT3070" s="0"/>
      <c r="NU3070" s="0"/>
      <c r="NV3070" s="0"/>
      <c r="NW3070" s="0"/>
      <c r="NX3070" s="0"/>
      <c r="NY3070" s="0"/>
      <c r="NZ3070" s="0"/>
      <c r="OA3070" s="0"/>
      <c r="OB3070" s="0"/>
      <c r="OC3070" s="0"/>
      <c r="OD3070" s="0"/>
      <c r="OE3070" s="0"/>
      <c r="OF3070" s="0"/>
      <c r="OG3070" s="0"/>
      <c r="OH3070" s="0"/>
      <c r="OI3070" s="0"/>
      <c r="OJ3070" s="0"/>
      <c r="OK3070" s="0"/>
      <c r="OL3070" s="0"/>
      <c r="OM3070" s="0"/>
      <c r="ON3070" s="0"/>
      <c r="OO3070" s="0"/>
      <c r="OP3070" s="0"/>
      <c r="OQ3070" s="0"/>
      <c r="OR3070" s="0"/>
      <c r="OS3070" s="0"/>
      <c r="OT3070" s="0"/>
      <c r="OU3070" s="0"/>
      <c r="OV3070" s="0"/>
      <c r="OW3070" s="0"/>
      <c r="OX3070" s="0"/>
      <c r="OY3070" s="0"/>
      <c r="OZ3070" s="0"/>
      <c r="PA3070" s="0"/>
      <c r="PB3070" s="0"/>
      <c r="PC3070" s="0"/>
      <c r="PD3070" s="0"/>
      <c r="PE3070" s="0"/>
      <c r="PF3070" s="0"/>
      <c r="PG3070" s="0"/>
      <c r="PH3070" s="0"/>
      <c r="PI3070" s="0"/>
      <c r="PJ3070" s="0"/>
      <c r="PK3070" s="0"/>
      <c r="PL3070" s="0"/>
      <c r="PM3070" s="0"/>
      <c r="PN3070" s="0"/>
      <c r="PO3070" s="0"/>
      <c r="PP3070" s="0"/>
      <c r="PQ3070" s="0"/>
      <c r="PR3070" s="0"/>
      <c r="PS3070" s="0"/>
      <c r="PT3070" s="0"/>
      <c r="PU3070" s="0"/>
      <c r="PV3070" s="0"/>
      <c r="PW3070" s="0"/>
      <c r="PX3070" s="0"/>
      <c r="PY3070" s="0"/>
      <c r="PZ3070" s="0"/>
      <c r="QA3070" s="0"/>
      <c r="QB3070" s="0"/>
      <c r="QC3070" s="0"/>
      <c r="QD3070" s="0"/>
      <c r="QE3070" s="0"/>
      <c r="QF3070" s="0"/>
      <c r="QG3070" s="0"/>
      <c r="QH3070" s="0"/>
      <c r="QI3070" s="0"/>
      <c r="QJ3070" s="0"/>
      <c r="QK3070" s="0"/>
      <c r="QL3070" s="0"/>
      <c r="QM3070" s="0"/>
      <c r="QN3070" s="0"/>
      <c r="QO3070" s="0"/>
      <c r="QP3070" s="0"/>
      <c r="QQ3070" s="0"/>
      <c r="QR3070" s="0"/>
      <c r="QS3070" s="0"/>
      <c r="QT3070" s="0"/>
      <c r="QU3070" s="0"/>
      <c r="QV3070" s="0"/>
      <c r="QW3070" s="0"/>
      <c r="QX3070" s="0"/>
      <c r="QY3070" s="0"/>
      <c r="QZ3070" s="0"/>
      <c r="RA3070" s="0"/>
      <c r="RB3070" s="0"/>
      <c r="RC3070" s="0"/>
      <c r="RD3070" s="0"/>
      <c r="RE3070" s="0"/>
      <c r="RF3070" s="0"/>
      <c r="RG3070" s="0"/>
      <c r="RH3070" s="0"/>
      <c r="RI3070" s="0"/>
      <c r="RJ3070" s="0"/>
      <c r="RK3070" s="0"/>
      <c r="RL3070" s="0"/>
      <c r="RM3070" s="0"/>
      <c r="RN3070" s="0"/>
      <c r="RO3070" s="0"/>
      <c r="RP3070" s="0"/>
      <c r="RQ3070" s="0"/>
      <c r="RR3070" s="0"/>
      <c r="RS3070" s="0"/>
      <c r="RT3070" s="0"/>
      <c r="RU3070" s="0"/>
      <c r="RV3070" s="0"/>
      <c r="RW3070" s="0"/>
      <c r="RX3070" s="0"/>
      <c r="RY3070" s="0"/>
      <c r="RZ3070" s="0"/>
      <c r="SA3070" s="0"/>
      <c r="SB3070" s="0"/>
      <c r="SC3070" s="0"/>
      <c r="SD3070" s="0"/>
      <c r="SE3070" s="0"/>
      <c r="SF3070" s="0"/>
      <c r="SG3070" s="0"/>
      <c r="SH3070" s="0"/>
      <c r="SI3070" s="0"/>
      <c r="SJ3070" s="0"/>
      <c r="SK3070" s="0"/>
      <c r="SL3070" s="0"/>
      <c r="SM3070" s="0"/>
      <c r="SN3070" s="0"/>
      <c r="SO3070" s="0"/>
      <c r="SP3070" s="0"/>
      <c r="SQ3070" s="0"/>
      <c r="SR3070" s="0"/>
      <c r="SS3070" s="0"/>
      <c r="ST3070" s="0"/>
      <c r="SU3070" s="0"/>
      <c r="SV3070" s="0"/>
      <c r="SW3070" s="0"/>
      <c r="SX3070" s="0"/>
      <c r="SY3070" s="0"/>
      <c r="SZ3070" s="0"/>
      <c r="TA3070" s="0"/>
      <c r="TB3070" s="0"/>
      <c r="TC3070" s="0"/>
      <c r="TD3070" s="0"/>
      <c r="TE3070" s="0"/>
      <c r="TF3070" s="0"/>
      <c r="TG3070" s="0"/>
      <c r="TH3070" s="0"/>
      <c r="TI3070" s="0"/>
      <c r="TJ3070" s="0"/>
      <c r="TK3070" s="0"/>
      <c r="TL3070" s="0"/>
      <c r="TM3070" s="0"/>
      <c r="TN3070" s="0"/>
      <c r="TO3070" s="0"/>
      <c r="TP3070" s="0"/>
      <c r="TQ3070" s="0"/>
      <c r="TR3070" s="0"/>
      <c r="TS3070" s="0"/>
      <c r="TT3070" s="0"/>
      <c r="TU3070" s="0"/>
      <c r="TV3070" s="0"/>
      <c r="TW3070" s="0"/>
      <c r="TX3070" s="0"/>
      <c r="TY3070" s="0"/>
      <c r="TZ3070" s="0"/>
      <c r="UA3070" s="0"/>
      <c r="UB3070" s="0"/>
      <c r="UC3070" s="0"/>
      <c r="UD3070" s="0"/>
      <c r="UE3070" s="0"/>
      <c r="UF3070" s="0"/>
      <c r="UG3070" s="0"/>
      <c r="UH3070" s="0"/>
      <c r="UI3070" s="0"/>
      <c r="UJ3070" s="0"/>
      <c r="UK3070" s="0"/>
      <c r="UL3070" s="0"/>
      <c r="UM3070" s="0"/>
      <c r="UN3070" s="0"/>
      <c r="UO3070" s="0"/>
      <c r="UP3070" s="0"/>
      <c r="UQ3070" s="0"/>
      <c r="UR3070" s="0"/>
      <c r="US3070" s="0"/>
      <c r="UT3070" s="0"/>
      <c r="UU3070" s="0"/>
      <c r="UV3070" s="0"/>
      <c r="UW3070" s="0"/>
      <c r="UX3070" s="0"/>
      <c r="UY3070" s="0"/>
      <c r="UZ3070" s="0"/>
      <c r="VA3070" s="0"/>
      <c r="VB3070" s="0"/>
      <c r="VC3070" s="0"/>
      <c r="VD3070" s="0"/>
      <c r="VE3070" s="0"/>
      <c r="VF3070" s="0"/>
      <c r="VG3070" s="0"/>
      <c r="VH3070" s="0"/>
      <c r="VI3070" s="0"/>
      <c r="VJ3070" s="0"/>
      <c r="VK3070" s="0"/>
      <c r="VL3070" s="0"/>
      <c r="VM3070" s="0"/>
      <c r="VN3070" s="0"/>
      <c r="VO3070" s="0"/>
      <c r="VP3070" s="0"/>
      <c r="VQ3070" s="0"/>
      <c r="VR3070" s="0"/>
      <c r="VS3070" s="0"/>
      <c r="VT3070" s="0"/>
      <c r="VU3070" s="0"/>
      <c r="VV3070" s="0"/>
      <c r="VW3070" s="0"/>
      <c r="VX3070" s="0"/>
      <c r="VY3070" s="0"/>
      <c r="VZ3070" s="0"/>
      <c r="WA3070" s="0"/>
      <c r="WB3070" s="0"/>
      <c r="WC3070" s="0"/>
      <c r="WD3070" s="0"/>
      <c r="WE3070" s="0"/>
      <c r="WF3070" s="0"/>
      <c r="WG3070" s="0"/>
      <c r="WH3070" s="0"/>
      <c r="WI3070" s="0"/>
      <c r="WJ3070" s="0"/>
      <c r="WK3070" s="0"/>
      <c r="WL3070" s="0"/>
      <c r="WM3070" s="0"/>
      <c r="WN3070" s="0"/>
      <c r="WO3070" s="0"/>
      <c r="WP3070" s="0"/>
      <c r="WQ3070" s="0"/>
      <c r="WR3070" s="0"/>
      <c r="WS3070" s="0"/>
      <c r="WT3070" s="0"/>
      <c r="WU3070" s="0"/>
      <c r="WV3070" s="0"/>
      <c r="WW3070" s="0"/>
      <c r="WX3070" s="0"/>
      <c r="WY3070" s="0"/>
      <c r="WZ3070" s="0"/>
      <c r="XA3070" s="0"/>
      <c r="XB3070" s="0"/>
      <c r="XC3070" s="0"/>
      <c r="XD3070" s="0"/>
      <c r="XE3070" s="0"/>
      <c r="XF3070" s="0"/>
      <c r="XG3070" s="0"/>
      <c r="XH3070" s="0"/>
      <c r="XI3070" s="0"/>
      <c r="XJ3070" s="0"/>
      <c r="XK3070" s="0"/>
      <c r="XL3070" s="0"/>
      <c r="XM3070" s="0"/>
      <c r="XN3070" s="0"/>
      <c r="XO3070" s="0"/>
      <c r="XP3070" s="0"/>
      <c r="XQ3070" s="0"/>
      <c r="XR3070" s="0"/>
      <c r="XS3070" s="0"/>
      <c r="XT3070" s="0"/>
      <c r="XU3070" s="0"/>
      <c r="XV3070" s="0"/>
      <c r="XW3070" s="0"/>
      <c r="XX3070" s="0"/>
      <c r="XY3070" s="0"/>
      <c r="XZ3070" s="0"/>
      <c r="YA3070" s="0"/>
      <c r="YB3070" s="0"/>
      <c r="YC3070" s="0"/>
      <c r="YD3070" s="0"/>
      <c r="YE3070" s="0"/>
      <c r="YF3070" s="0"/>
      <c r="YG3070" s="0"/>
      <c r="YH3070" s="0"/>
      <c r="YI3070" s="0"/>
      <c r="YJ3070" s="0"/>
      <c r="YK3070" s="0"/>
      <c r="YL3070" s="0"/>
      <c r="YM3070" s="0"/>
      <c r="YN3070" s="0"/>
      <c r="YO3070" s="0"/>
      <c r="YP3070" s="0"/>
      <c r="YQ3070" s="0"/>
      <c r="YR3070" s="0"/>
      <c r="YS3070" s="0"/>
      <c r="YT3070" s="0"/>
      <c r="YU3070" s="0"/>
      <c r="YV3070" s="0"/>
      <c r="YW3070" s="0"/>
      <c r="YX3070" s="0"/>
      <c r="YY3070" s="0"/>
      <c r="YZ3070" s="0"/>
      <c r="ZA3070" s="0"/>
      <c r="ZB3070" s="0"/>
      <c r="ZC3070" s="0"/>
      <c r="ZD3070" s="0"/>
      <c r="ZE3070" s="0"/>
      <c r="ZF3070" s="0"/>
      <c r="ZG3070" s="0"/>
      <c r="ZH3070" s="0"/>
      <c r="ZI3070" s="0"/>
      <c r="ZJ3070" s="0"/>
      <c r="ZK3070" s="0"/>
      <c r="ZL3070" s="0"/>
      <c r="ZM3070" s="0"/>
      <c r="ZN3070" s="0"/>
      <c r="ZO3070" s="0"/>
      <c r="ZP3070" s="0"/>
      <c r="ZQ3070" s="0"/>
      <c r="ZR3070" s="0"/>
      <c r="ZS3070" s="0"/>
      <c r="ZT3070" s="0"/>
      <c r="ZU3070" s="0"/>
      <c r="ZV3070" s="0"/>
      <c r="ZW3070" s="0"/>
      <c r="ZX3070" s="0"/>
      <c r="ZY3070" s="0"/>
      <c r="ZZ3070" s="0"/>
      <c r="AAA3070" s="0"/>
      <c r="AAB3070" s="0"/>
      <c r="AAC3070" s="0"/>
      <c r="AAD3070" s="0"/>
      <c r="AAE3070" s="0"/>
      <c r="AAF3070" s="0"/>
      <c r="AAG3070" s="0"/>
      <c r="AAH3070" s="0"/>
      <c r="AAI3070" s="0"/>
      <c r="AAJ3070" s="0"/>
      <c r="AAK3070" s="0"/>
      <c r="AAL3070" s="0"/>
      <c r="AAM3070" s="0"/>
      <c r="AAN3070" s="0"/>
      <c r="AAO3070" s="0"/>
      <c r="AAP3070" s="0"/>
      <c r="AAQ3070" s="0"/>
      <c r="AAR3070" s="0"/>
      <c r="AAS3070" s="0"/>
      <c r="AAT3070" s="0"/>
      <c r="AAU3070" s="0"/>
      <c r="AAV3070" s="0"/>
      <c r="AAW3070" s="0"/>
      <c r="AAX3070" s="0"/>
      <c r="AAY3070" s="0"/>
      <c r="AAZ3070" s="0"/>
      <c r="ABA3070" s="0"/>
      <c r="ABB3070" s="0"/>
      <c r="ABC3070" s="0"/>
      <c r="ABD3070" s="0"/>
      <c r="ABE3070" s="0"/>
      <c r="ABF3070" s="0"/>
      <c r="ABG3070" s="0"/>
      <c r="ABH3070" s="0"/>
      <c r="ABI3070" s="0"/>
      <c r="ABJ3070" s="0"/>
      <c r="ABK3070" s="0"/>
      <c r="ABL3070" s="0"/>
      <c r="ABM3070" s="0"/>
      <c r="ABN3070" s="0"/>
      <c r="ABO3070" s="0"/>
      <c r="ABP3070" s="0"/>
      <c r="ABQ3070" s="0"/>
      <c r="ABR3070" s="0"/>
      <c r="ABS3070" s="0"/>
      <c r="ABT3070" s="0"/>
      <c r="ABU3070" s="0"/>
      <c r="ABV3070" s="0"/>
      <c r="ABW3070" s="0"/>
      <c r="ABX3070" s="0"/>
      <c r="ABY3070" s="0"/>
      <c r="ABZ3070" s="0"/>
      <c r="ACA3070" s="0"/>
      <c r="ACB3070" s="0"/>
      <c r="ACC3070" s="0"/>
      <c r="ACD3070" s="0"/>
      <c r="ACE3070" s="0"/>
      <c r="ACF3070" s="0"/>
      <c r="ACG3070" s="0"/>
      <c r="ACH3070" s="0"/>
      <c r="ACI3070" s="0"/>
      <c r="ACJ3070" s="0"/>
      <c r="ACK3070" s="0"/>
      <c r="ACL3070" s="0"/>
      <c r="ACM3070" s="0"/>
      <c r="ACN3070" s="0"/>
      <c r="ACO3070" s="0"/>
      <c r="ACP3070" s="0"/>
      <c r="ACQ3070" s="0"/>
      <c r="ACR3070" s="0"/>
      <c r="ACS3070" s="0"/>
      <c r="ACT3070" s="0"/>
      <c r="ACU3070" s="0"/>
      <c r="ACV3070" s="0"/>
      <c r="ACW3070" s="0"/>
      <c r="ACX3070" s="0"/>
      <c r="ACY3070" s="0"/>
      <c r="ACZ3070" s="0"/>
      <c r="ADA3070" s="0"/>
      <c r="ADB3070" s="0"/>
      <c r="ADC3070" s="0"/>
      <c r="ADD3070" s="0"/>
      <c r="ADE3070" s="0"/>
      <c r="ADF3070" s="0"/>
      <c r="ADG3070" s="0"/>
      <c r="ADH3070" s="0"/>
      <c r="ADI3070" s="0"/>
      <c r="ADJ3070" s="0"/>
      <c r="ADK3070" s="0"/>
      <c r="ADL3070" s="0"/>
      <c r="ADM3070" s="0"/>
      <c r="ADN3070" s="0"/>
      <c r="ADO3070" s="0"/>
      <c r="ADP3070" s="0"/>
      <c r="ADQ3070" s="0"/>
      <c r="ADR3070" s="0"/>
      <c r="ADS3070" s="0"/>
      <c r="ADT3070" s="0"/>
      <c r="ADU3070" s="0"/>
      <c r="ADV3070" s="0"/>
      <c r="ADW3070" s="0"/>
      <c r="ADX3070" s="0"/>
      <c r="ADY3070" s="0"/>
      <c r="ADZ3070" s="0"/>
      <c r="AEA3070" s="0"/>
      <c r="AEB3070" s="0"/>
      <c r="AEC3070" s="0"/>
      <c r="AED3070" s="0"/>
      <c r="AEE3070" s="0"/>
      <c r="AEF3070" s="0"/>
      <c r="AEG3070" s="0"/>
      <c r="AEH3070" s="0"/>
      <c r="AEI3070" s="0"/>
      <c r="AEJ3070" s="0"/>
      <c r="AEK3070" s="0"/>
      <c r="AEL3070" s="0"/>
      <c r="AEM3070" s="0"/>
      <c r="AEN3070" s="0"/>
      <c r="AEO3070" s="0"/>
      <c r="AEP3070" s="0"/>
      <c r="AEQ3070" s="0"/>
      <c r="AER3070" s="0"/>
      <c r="AES3070" s="0"/>
      <c r="AET3070" s="0"/>
      <c r="AEU3070" s="0"/>
      <c r="AEV3070" s="0"/>
      <c r="AEW3070" s="0"/>
      <c r="AEX3070" s="0"/>
      <c r="AEY3070" s="0"/>
      <c r="AEZ3070" s="0"/>
      <c r="AFA3070" s="0"/>
      <c r="AFB3070" s="0"/>
      <c r="AFC3070" s="0"/>
      <c r="AFD3070" s="0"/>
      <c r="AFE3070" s="0"/>
      <c r="AFF3070" s="0"/>
      <c r="AFG3070" s="0"/>
      <c r="AFH3070" s="0"/>
      <c r="AFI3070" s="0"/>
      <c r="AFJ3070" s="0"/>
      <c r="AFK3070" s="0"/>
      <c r="AFL3070" s="0"/>
      <c r="AFM3070" s="0"/>
      <c r="AFN3070" s="0"/>
      <c r="AFO3070" s="0"/>
      <c r="AFP3070" s="0"/>
      <c r="AFQ3070" s="0"/>
      <c r="AFR3070" s="0"/>
      <c r="AFS3070" s="0"/>
      <c r="AFT3070" s="0"/>
      <c r="AFU3070" s="0"/>
      <c r="AFV3070" s="0"/>
      <c r="AFW3070" s="0"/>
      <c r="AFX3070" s="0"/>
      <c r="AFY3070" s="0"/>
      <c r="AFZ3070" s="0"/>
      <c r="AGA3070" s="0"/>
      <c r="AGB3070" s="0"/>
      <c r="AGC3070" s="0"/>
      <c r="AGD3070" s="0"/>
      <c r="AGE3070" s="0"/>
      <c r="AGF3070" s="0"/>
      <c r="AGG3070" s="0"/>
      <c r="AGH3070" s="0"/>
      <c r="AGI3070" s="0"/>
      <c r="AGJ3070" s="0"/>
      <c r="AGK3070" s="0"/>
      <c r="AGL3070" s="0"/>
      <c r="AGM3070" s="0"/>
      <c r="AGN3070" s="0"/>
      <c r="AGO3070" s="0"/>
      <c r="AGP3070" s="0"/>
      <c r="AGQ3070" s="0"/>
      <c r="AGR3070" s="0"/>
      <c r="AGS3070" s="0"/>
      <c r="AGT3070" s="0"/>
      <c r="AGU3070" s="0"/>
      <c r="AGV3070" s="0"/>
      <c r="AGW3070" s="0"/>
      <c r="AGX3070" s="0"/>
      <c r="AGY3070" s="0"/>
      <c r="AGZ3070" s="0"/>
      <c r="AHA3070" s="0"/>
      <c r="AHB3070" s="0"/>
      <c r="AHC3070" s="0"/>
      <c r="AHD3070" s="0"/>
      <c r="AHE3070" s="0"/>
      <c r="AHF3070" s="0"/>
      <c r="AHG3070" s="0"/>
      <c r="AHH3070" s="0"/>
      <c r="AHI3070" s="0"/>
      <c r="AHJ3070" s="0"/>
      <c r="AHK3070" s="0"/>
      <c r="AHL3070" s="0"/>
      <c r="AHM3070" s="0"/>
      <c r="AHN3070" s="0"/>
      <c r="AHO3070" s="0"/>
      <c r="AHP3070" s="0"/>
      <c r="AHQ3070" s="0"/>
      <c r="AHR3070" s="0"/>
      <c r="AHS3070" s="0"/>
      <c r="AHT3070" s="0"/>
      <c r="AHU3070" s="0"/>
      <c r="AHV3070" s="0"/>
      <c r="AHW3070" s="0"/>
      <c r="AHX3070" s="0"/>
      <c r="AHY3070" s="0"/>
      <c r="AHZ3070" s="0"/>
      <c r="AIA3070" s="0"/>
      <c r="AIB3070" s="0"/>
      <c r="AIC3070" s="0"/>
      <c r="AID3070" s="0"/>
      <c r="AIE3070" s="0"/>
      <c r="AIF3070" s="0"/>
      <c r="AIG3070" s="0"/>
      <c r="AIH3070" s="0"/>
      <c r="AII3070" s="0"/>
      <c r="AIJ3070" s="0"/>
      <c r="AIK3070" s="0"/>
      <c r="AIL3070" s="0"/>
      <c r="AIM3070" s="0"/>
      <c r="AIN3070" s="0"/>
      <c r="AIO3070" s="0"/>
      <c r="AIP3070" s="0"/>
      <c r="AIQ3070" s="0"/>
      <c r="AIR3070" s="0"/>
      <c r="AIS3070" s="0"/>
      <c r="AIT3070" s="0"/>
      <c r="AIU3070" s="0"/>
      <c r="AIV3070" s="0"/>
      <c r="AIW3070" s="0"/>
      <c r="AIX3070" s="0"/>
      <c r="AIY3070" s="0"/>
      <c r="AIZ3070" s="0"/>
      <c r="AJA3070" s="0"/>
      <c r="AJB3070" s="0"/>
      <c r="AJC3070" s="0"/>
      <c r="AJD3070" s="0"/>
      <c r="AJE3070" s="0"/>
      <c r="AJF3070" s="0"/>
      <c r="AJG3070" s="0"/>
      <c r="AJH3070" s="0"/>
      <c r="AJI3070" s="0"/>
      <c r="AJJ3070" s="0"/>
      <c r="AJK3070" s="0"/>
      <c r="AJL3070" s="0"/>
      <c r="AJM3070" s="0"/>
      <c r="AJN3070" s="0"/>
      <c r="AJO3070" s="0"/>
      <c r="AJP3070" s="0"/>
      <c r="AJQ3070" s="0"/>
      <c r="AJR3070" s="0"/>
      <c r="AJS3070" s="0"/>
      <c r="AJT3070" s="0"/>
      <c r="AJU3070" s="0"/>
      <c r="AJV3070" s="0"/>
      <c r="AJW3070" s="0"/>
      <c r="AJX3070" s="0"/>
      <c r="AJY3070" s="0"/>
      <c r="AJZ3070" s="0"/>
      <c r="AKA3070" s="0"/>
      <c r="AKB3070" s="0"/>
      <c r="AKC3070" s="0"/>
      <c r="AKD3070" s="0"/>
      <c r="AKE3070" s="0"/>
      <c r="AKF3070" s="0"/>
      <c r="AKG3070" s="0"/>
      <c r="AKH3070" s="0"/>
      <c r="AKI3070" s="0"/>
      <c r="AKJ3070" s="0"/>
      <c r="AKK3070" s="0"/>
      <c r="AKL3070" s="0"/>
      <c r="AKM3070" s="0"/>
      <c r="AKN3070" s="0"/>
      <c r="AKO3070" s="0"/>
      <c r="AKP3070" s="0"/>
      <c r="AKQ3070" s="0"/>
      <c r="AKR3070" s="0"/>
      <c r="AKS3070" s="0"/>
      <c r="AKT3070" s="0"/>
      <c r="AKU3070" s="0"/>
      <c r="AKV3070" s="0"/>
      <c r="AKW3070" s="0"/>
      <c r="AKX3070" s="0"/>
      <c r="AKY3070" s="0"/>
      <c r="AKZ3070" s="0"/>
      <c r="ALA3070" s="0"/>
      <c r="ALB3070" s="0"/>
      <c r="ALC3070" s="0"/>
      <c r="ALD3070" s="0"/>
      <c r="ALE3070" s="0"/>
      <c r="ALF3070" s="0"/>
      <c r="ALG3070" s="0"/>
      <c r="ALH3070" s="0"/>
      <c r="ALI3070" s="0"/>
      <c r="ALJ3070" s="0"/>
      <c r="ALK3070" s="0"/>
      <c r="ALL3070" s="0"/>
      <c r="ALM3070" s="0"/>
      <c r="ALN3070" s="0"/>
      <c r="ALO3070" s="0"/>
      <c r="ALP3070" s="0"/>
      <c r="ALQ3070" s="0"/>
      <c r="ALR3070" s="0"/>
      <c r="ALS3070" s="0"/>
      <c r="ALT3070" s="0"/>
      <c r="ALU3070" s="0"/>
      <c r="ALV3070" s="0"/>
      <c r="ALW3070" s="0"/>
      <c r="ALX3070" s="0"/>
      <c r="ALY3070" s="0"/>
      <c r="ALZ3070" s="0"/>
      <c r="AMA3070" s="0"/>
      <c r="AMB3070" s="0"/>
      <c r="AMC3070" s="0"/>
      <c r="AMD3070" s="0"/>
      <c r="AME3070" s="0"/>
      <c r="AMF3070" s="0"/>
      <c r="AMG3070" s="0"/>
      <c r="AMH3070" s="0"/>
      <c r="AMI3070" s="0"/>
    </row>
    <row r="3071" customFormat="false" ht="12.75" hidden="false" customHeight="false" outlineLevel="0" collapsed="false">
      <c r="A3071" s="1" t="s">
        <v>3325</v>
      </c>
      <c r="C3071" s="64" t="s">
        <v>3326</v>
      </c>
      <c r="D3071" s="64" t="s">
        <v>20</v>
      </c>
      <c r="E3071" s="65" t="n">
        <v>2</v>
      </c>
      <c r="F3071" s="66" t="n">
        <v>1.99</v>
      </c>
      <c r="G3071" s="67" t="s">
        <v>3327</v>
      </c>
      <c r="H3071" s="67" t="s">
        <v>3328</v>
      </c>
      <c r="I3071" s="104" t="n">
        <v>1.99</v>
      </c>
      <c r="J3071" s="67" t="s">
        <v>3308</v>
      </c>
      <c r="BM3071" s="0"/>
      <c r="BN3071" s="0"/>
      <c r="BO3071" s="0"/>
      <c r="BP3071" s="0"/>
      <c r="BQ3071" s="0"/>
      <c r="BR3071" s="0"/>
      <c r="BS3071" s="0"/>
      <c r="BT3071" s="0"/>
      <c r="BU3071" s="0"/>
      <c r="BV3071" s="0"/>
      <c r="BW3071" s="0"/>
      <c r="BX3071" s="0"/>
      <c r="BY3071" s="0"/>
      <c r="BZ3071" s="0"/>
      <c r="CA3071" s="0"/>
      <c r="CB3071" s="0"/>
      <c r="CC3071" s="0"/>
      <c r="CD3071" s="0"/>
      <c r="CE3071" s="0"/>
      <c r="CF3071" s="0"/>
      <c r="CG3071" s="0"/>
      <c r="CH3071" s="0"/>
      <c r="CI3071" s="0"/>
      <c r="CJ3071" s="0"/>
      <c r="CK3071" s="0"/>
      <c r="CL3071" s="0"/>
      <c r="CM3071" s="0"/>
      <c r="CN3071" s="0"/>
      <c r="CO3071" s="0"/>
      <c r="CP3071" s="0"/>
      <c r="CQ3071" s="0"/>
      <c r="CR3071" s="0"/>
      <c r="CS3071" s="0"/>
      <c r="CT3071" s="0"/>
      <c r="CU3071" s="0"/>
      <c r="CV3071" s="0"/>
      <c r="CW3071" s="0"/>
      <c r="CX3071" s="0"/>
      <c r="CY3071" s="0"/>
      <c r="CZ3071" s="0"/>
      <c r="DA3071" s="0"/>
      <c r="DB3071" s="0"/>
      <c r="DC3071" s="0"/>
      <c r="DD3071" s="0"/>
      <c r="DE3071" s="0"/>
      <c r="DF3071" s="0"/>
      <c r="DG3071" s="0"/>
      <c r="DH3071" s="0"/>
      <c r="DI3071" s="0"/>
      <c r="DJ3071" s="0"/>
      <c r="DK3071" s="0"/>
      <c r="DL3071" s="0"/>
      <c r="DM3071" s="0"/>
      <c r="DN3071" s="0"/>
      <c r="DO3071" s="0"/>
      <c r="DP3071" s="0"/>
      <c r="DQ3071" s="0"/>
      <c r="DR3071" s="0"/>
      <c r="DS3071" s="0"/>
      <c r="DT3071" s="0"/>
      <c r="DU3071" s="0"/>
      <c r="DV3071" s="0"/>
      <c r="DW3071" s="0"/>
      <c r="DX3071" s="0"/>
      <c r="DY3071" s="0"/>
      <c r="DZ3071" s="0"/>
      <c r="EA3071" s="0"/>
      <c r="EB3071" s="0"/>
      <c r="EC3071" s="0"/>
      <c r="ED3071" s="0"/>
      <c r="EE3071" s="0"/>
      <c r="EF3071" s="0"/>
      <c r="EG3071" s="0"/>
      <c r="EH3071" s="0"/>
      <c r="EI3071" s="0"/>
      <c r="EJ3071" s="0"/>
      <c r="EK3071" s="0"/>
      <c r="EL3071" s="0"/>
      <c r="EM3071" s="0"/>
      <c r="EN3071" s="0"/>
      <c r="EO3071" s="0"/>
      <c r="EP3071" s="0"/>
      <c r="EQ3071" s="0"/>
      <c r="ER3071" s="0"/>
      <c r="ES3071" s="0"/>
      <c r="ET3071" s="0"/>
      <c r="EU3071" s="0"/>
      <c r="EV3071" s="0"/>
      <c r="EW3071" s="0"/>
      <c r="EX3071" s="0"/>
      <c r="EY3071" s="0"/>
      <c r="EZ3071" s="0"/>
      <c r="FA3071" s="0"/>
      <c r="FB3071" s="0"/>
      <c r="FC3071" s="0"/>
      <c r="FD3071" s="0"/>
      <c r="FE3071" s="0"/>
      <c r="FF3071" s="0"/>
      <c r="FG3071" s="0"/>
      <c r="FH3071" s="0"/>
      <c r="FI3071" s="0"/>
      <c r="FJ3071" s="0"/>
      <c r="FK3071" s="0"/>
      <c r="FL3071" s="0"/>
      <c r="FM3071" s="0"/>
      <c r="FN3071" s="0"/>
      <c r="FO3071" s="0"/>
      <c r="FP3071" s="0"/>
      <c r="FQ3071" s="0"/>
      <c r="FR3071" s="0"/>
      <c r="FS3071" s="0"/>
      <c r="FT3071" s="0"/>
      <c r="FU3071" s="0"/>
      <c r="FV3071" s="0"/>
      <c r="FW3071" s="0"/>
      <c r="FX3071" s="0"/>
      <c r="FY3071" s="0"/>
      <c r="FZ3071" s="0"/>
      <c r="GA3071" s="0"/>
      <c r="GB3071" s="0"/>
      <c r="GC3071" s="0"/>
      <c r="GD3071" s="0"/>
      <c r="GE3071" s="0"/>
      <c r="GF3071" s="0"/>
      <c r="GG3071" s="0"/>
      <c r="GH3071" s="0"/>
      <c r="GI3071" s="0"/>
      <c r="GJ3071" s="0"/>
      <c r="GK3071" s="0"/>
      <c r="GL3071" s="0"/>
      <c r="GM3071" s="0"/>
      <c r="GN3071" s="0"/>
      <c r="GO3071" s="0"/>
      <c r="GP3071" s="0"/>
      <c r="GQ3071" s="0"/>
      <c r="GR3071" s="0"/>
      <c r="GS3071" s="0"/>
      <c r="GT3071" s="0"/>
      <c r="GU3071" s="0"/>
      <c r="GV3071" s="0"/>
      <c r="GW3071" s="0"/>
      <c r="GX3071" s="0"/>
      <c r="GY3071" s="0"/>
      <c r="GZ3071" s="0"/>
      <c r="HA3071" s="0"/>
      <c r="HB3071" s="0"/>
      <c r="HC3071" s="0"/>
      <c r="HD3071" s="0"/>
      <c r="HE3071" s="0"/>
      <c r="HF3071" s="0"/>
      <c r="HG3071" s="0"/>
      <c r="HH3071" s="0"/>
      <c r="HI3071" s="0"/>
      <c r="HJ3071" s="0"/>
      <c r="HK3071" s="0"/>
      <c r="HL3071" s="0"/>
      <c r="HM3071" s="0"/>
      <c r="HN3071" s="0"/>
      <c r="HO3071" s="0"/>
      <c r="HP3071" s="0"/>
      <c r="HQ3071" s="0"/>
      <c r="HR3071" s="0"/>
      <c r="HS3071" s="0"/>
      <c r="HT3071" s="0"/>
      <c r="HU3071" s="0"/>
      <c r="HV3071" s="0"/>
      <c r="HW3071" s="0"/>
      <c r="HX3071" s="0"/>
      <c r="HY3071" s="0"/>
      <c r="HZ3071" s="0"/>
      <c r="IA3071" s="0"/>
      <c r="IB3071" s="0"/>
      <c r="IC3071" s="0"/>
      <c r="ID3071" s="0"/>
      <c r="IE3071" s="0"/>
      <c r="IF3071" s="0"/>
      <c r="IG3071" s="0"/>
      <c r="IH3071" s="0"/>
      <c r="II3071" s="0"/>
      <c r="IJ3071" s="0"/>
      <c r="IK3071" s="0"/>
      <c r="IL3071" s="0"/>
      <c r="IM3071" s="0"/>
      <c r="IN3071" s="0"/>
      <c r="IO3071" s="0"/>
      <c r="IP3071" s="0"/>
      <c r="IQ3071" s="0"/>
      <c r="IR3071" s="0"/>
      <c r="IS3071" s="0"/>
      <c r="IT3071" s="0"/>
      <c r="IU3071" s="0"/>
      <c r="IV3071" s="0"/>
      <c r="IW3071" s="0"/>
      <c r="IX3071" s="0"/>
      <c r="IY3071" s="0"/>
      <c r="IZ3071" s="0"/>
      <c r="JA3071" s="0"/>
      <c r="JB3071" s="0"/>
      <c r="JC3071" s="0"/>
      <c r="JD3071" s="0"/>
      <c r="JE3071" s="0"/>
      <c r="JF3071" s="0"/>
      <c r="JG3071" s="0"/>
      <c r="JH3071" s="0"/>
      <c r="JI3071" s="0"/>
      <c r="JJ3071" s="0"/>
      <c r="JK3071" s="0"/>
      <c r="JL3071" s="0"/>
      <c r="JM3071" s="0"/>
      <c r="JN3071" s="0"/>
      <c r="JO3071" s="0"/>
      <c r="JP3071" s="0"/>
      <c r="JQ3071" s="0"/>
      <c r="JR3071" s="0"/>
      <c r="JS3071" s="0"/>
      <c r="JT3071" s="0"/>
      <c r="JU3071" s="0"/>
      <c r="JV3071" s="0"/>
      <c r="JW3071" s="0"/>
      <c r="JX3071" s="0"/>
      <c r="JY3071" s="0"/>
      <c r="JZ3071" s="0"/>
      <c r="KA3071" s="0"/>
      <c r="KB3071" s="0"/>
      <c r="KC3071" s="0"/>
      <c r="KD3071" s="0"/>
      <c r="KE3071" s="0"/>
      <c r="KF3071" s="0"/>
      <c r="KG3071" s="0"/>
      <c r="KH3071" s="0"/>
      <c r="KI3071" s="0"/>
      <c r="KJ3071" s="0"/>
      <c r="KK3071" s="0"/>
      <c r="KL3071" s="0"/>
      <c r="KM3071" s="0"/>
      <c r="KN3071" s="0"/>
      <c r="KO3071" s="0"/>
      <c r="KP3071" s="0"/>
      <c r="KQ3071" s="0"/>
      <c r="KR3071" s="0"/>
      <c r="KS3071" s="0"/>
      <c r="KT3071" s="0"/>
      <c r="KU3071" s="0"/>
      <c r="KV3071" s="0"/>
      <c r="KW3071" s="0"/>
      <c r="KX3071" s="0"/>
      <c r="KY3071" s="0"/>
      <c r="KZ3071" s="0"/>
      <c r="LA3071" s="0"/>
      <c r="LB3071" s="0"/>
      <c r="LC3071" s="0"/>
      <c r="LD3071" s="0"/>
      <c r="LE3071" s="0"/>
      <c r="LF3071" s="0"/>
      <c r="LG3071" s="0"/>
      <c r="LH3071" s="0"/>
      <c r="LI3071" s="0"/>
      <c r="LJ3071" s="0"/>
      <c r="LK3071" s="0"/>
      <c r="LL3071" s="0"/>
      <c r="LM3071" s="0"/>
      <c r="LN3071" s="0"/>
      <c r="LO3071" s="0"/>
      <c r="LP3071" s="0"/>
      <c r="LQ3071" s="0"/>
      <c r="LR3071" s="0"/>
      <c r="LS3071" s="0"/>
      <c r="LT3071" s="0"/>
      <c r="LU3071" s="0"/>
      <c r="LV3071" s="0"/>
      <c r="LW3071" s="0"/>
      <c r="LX3071" s="0"/>
      <c r="LY3071" s="0"/>
      <c r="LZ3071" s="0"/>
      <c r="MA3071" s="0"/>
      <c r="MB3071" s="0"/>
      <c r="MC3071" s="0"/>
      <c r="MD3071" s="0"/>
      <c r="ME3071" s="0"/>
      <c r="MF3071" s="0"/>
      <c r="MG3071" s="0"/>
      <c r="MH3071" s="0"/>
      <c r="MI3071" s="0"/>
      <c r="MJ3071" s="0"/>
      <c r="MK3071" s="0"/>
      <c r="ML3071" s="0"/>
      <c r="MM3071" s="0"/>
      <c r="MN3071" s="0"/>
      <c r="MO3071" s="0"/>
      <c r="MP3071" s="0"/>
      <c r="MQ3071" s="0"/>
      <c r="MR3071" s="0"/>
      <c r="MS3071" s="0"/>
      <c r="MT3071" s="0"/>
      <c r="MU3071" s="0"/>
      <c r="MV3071" s="0"/>
      <c r="MW3071" s="0"/>
      <c r="MX3071" s="0"/>
      <c r="MY3071" s="0"/>
      <c r="MZ3071" s="0"/>
      <c r="NA3071" s="0"/>
      <c r="NB3071" s="0"/>
      <c r="NC3071" s="0"/>
      <c r="ND3071" s="0"/>
      <c r="NE3071" s="0"/>
      <c r="NF3071" s="0"/>
      <c r="NG3071" s="0"/>
      <c r="NH3071" s="0"/>
      <c r="NI3071" s="0"/>
      <c r="NJ3071" s="0"/>
      <c r="NK3071" s="0"/>
      <c r="NL3071" s="0"/>
      <c r="NM3071" s="0"/>
      <c r="NN3071" s="0"/>
      <c r="NO3071" s="0"/>
      <c r="NP3071" s="0"/>
      <c r="NQ3071" s="0"/>
      <c r="NR3071" s="0"/>
      <c r="NS3071" s="0"/>
      <c r="NT3071" s="0"/>
      <c r="NU3071" s="0"/>
      <c r="NV3071" s="0"/>
      <c r="NW3071" s="0"/>
      <c r="NX3071" s="0"/>
      <c r="NY3071" s="0"/>
      <c r="NZ3071" s="0"/>
      <c r="OA3071" s="0"/>
      <c r="OB3071" s="0"/>
      <c r="OC3071" s="0"/>
      <c r="OD3071" s="0"/>
      <c r="OE3071" s="0"/>
      <c r="OF3071" s="0"/>
      <c r="OG3071" s="0"/>
      <c r="OH3071" s="0"/>
      <c r="OI3071" s="0"/>
      <c r="OJ3071" s="0"/>
      <c r="OK3071" s="0"/>
      <c r="OL3071" s="0"/>
      <c r="OM3071" s="0"/>
      <c r="ON3071" s="0"/>
      <c r="OO3071" s="0"/>
      <c r="OP3071" s="0"/>
      <c r="OQ3071" s="0"/>
      <c r="OR3071" s="0"/>
      <c r="OS3071" s="0"/>
      <c r="OT3071" s="0"/>
      <c r="OU3071" s="0"/>
      <c r="OV3071" s="0"/>
      <c r="OW3071" s="0"/>
      <c r="OX3071" s="0"/>
      <c r="OY3071" s="0"/>
      <c r="OZ3071" s="0"/>
      <c r="PA3071" s="0"/>
      <c r="PB3071" s="0"/>
      <c r="PC3071" s="0"/>
      <c r="PD3071" s="0"/>
      <c r="PE3071" s="0"/>
      <c r="PF3071" s="0"/>
      <c r="PG3071" s="0"/>
      <c r="PH3071" s="0"/>
      <c r="PI3071" s="0"/>
      <c r="PJ3071" s="0"/>
      <c r="PK3071" s="0"/>
      <c r="PL3071" s="0"/>
      <c r="PM3071" s="0"/>
      <c r="PN3071" s="0"/>
      <c r="PO3071" s="0"/>
      <c r="PP3071" s="0"/>
      <c r="PQ3071" s="0"/>
      <c r="PR3071" s="0"/>
      <c r="PS3071" s="0"/>
      <c r="PT3071" s="0"/>
      <c r="PU3071" s="0"/>
      <c r="PV3071" s="0"/>
      <c r="PW3071" s="0"/>
      <c r="PX3071" s="0"/>
      <c r="PY3071" s="0"/>
      <c r="PZ3071" s="0"/>
      <c r="QA3071" s="0"/>
      <c r="QB3071" s="0"/>
      <c r="QC3071" s="0"/>
      <c r="QD3071" s="0"/>
      <c r="QE3071" s="0"/>
      <c r="QF3071" s="0"/>
      <c r="QG3071" s="0"/>
      <c r="QH3071" s="0"/>
      <c r="QI3071" s="0"/>
      <c r="QJ3071" s="0"/>
      <c r="QK3071" s="0"/>
      <c r="QL3071" s="0"/>
      <c r="QM3071" s="0"/>
      <c r="QN3071" s="0"/>
      <c r="QO3071" s="0"/>
      <c r="QP3071" s="0"/>
      <c r="QQ3071" s="0"/>
      <c r="QR3071" s="0"/>
      <c r="QS3071" s="0"/>
      <c r="QT3071" s="0"/>
      <c r="QU3071" s="0"/>
      <c r="QV3071" s="0"/>
      <c r="QW3071" s="0"/>
      <c r="QX3071" s="0"/>
      <c r="QY3071" s="0"/>
      <c r="QZ3071" s="0"/>
      <c r="RA3071" s="0"/>
      <c r="RB3071" s="0"/>
      <c r="RC3071" s="0"/>
      <c r="RD3071" s="0"/>
      <c r="RE3071" s="0"/>
      <c r="RF3071" s="0"/>
      <c r="RG3071" s="0"/>
      <c r="RH3071" s="0"/>
      <c r="RI3071" s="0"/>
      <c r="RJ3071" s="0"/>
      <c r="RK3071" s="0"/>
      <c r="RL3071" s="0"/>
      <c r="RM3071" s="0"/>
      <c r="RN3071" s="0"/>
      <c r="RO3071" s="0"/>
      <c r="RP3071" s="0"/>
      <c r="RQ3071" s="0"/>
      <c r="RR3071" s="0"/>
      <c r="RS3071" s="0"/>
      <c r="RT3071" s="0"/>
      <c r="RU3071" s="0"/>
      <c r="RV3071" s="0"/>
      <c r="RW3071" s="0"/>
      <c r="RX3071" s="0"/>
      <c r="RY3071" s="0"/>
      <c r="RZ3071" s="0"/>
      <c r="SA3071" s="0"/>
      <c r="SB3071" s="0"/>
      <c r="SC3071" s="0"/>
      <c r="SD3071" s="0"/>
      <c r="SE3071" s="0"/>
      <c r="SF3071" s="0"/>
      <c r="SG3071" s="0"/>
      <c r="SH3071" s="0"/>
      <c r="SI3071" s="0"/>
      <c r="SJ3071" s="0"/>
      <c r="SK3071" s="0"/>
      <c r="SL3071" s="0"/>
      <c r="SM3071" s="0"/>
      <c r="SN3071" s="0"/>
      <c r="SO3071" s="0"/>
      <c r="SP3071" s="0"/>
      <c r="SQ3071" s="0"/>
      <c r="SR3071" s="0"/>
      <c r="SS3071" s="0"/>
      <c r="ST3071" s="0"/>
      <c r="SU3071" s="0"/>
      <c r="SV3071" s="0"/>
      <c r="SW3071" s="0"/>
      <c r="SX3071" s="0"/>
      <c r="SY3071" s="0"/>
      <c r="SZ3071" s="0"/>
      <c r="TA3071" s="0"/>
      <c r="TB3071" s="0"/>
      <c r="TC3071" s="0"/>
      <c r="TD3071" s="0"/>
      <c r="TE3071" s="0"/>
      <c r="TF3071" s="0"/>
      <c r="TG3071" s="0"/>
      <c r="TH3071" s="0"/>
      <c r="TI3071" s="0"/>
      <c r="TJ3071" s="0"/>
      <c r="TK3071" s="0"/>
      <c r="TL3071" s="0"/>
      <c r="TM3071" s="0"/>
      <c r="TN3071" s="0"/>
      <c r="TO3071" s="0"/>
      <c r="TP3071" s="0"/>
      <c r="TQ3071" s="0"/>
      <c r="TR3071" s="0"/>
      <c r="TS3071" s="0"/>
      <c r="TT3071" s="0"/>
      <c r="TU3071" s="0"/>
      <c r="TV3071" s="0"/>
      <c r="TW3071" s="0"/>
      <c r="TX3071" s="0"/>
      <c r="TY3071" s="0"/>
      <c r="TZ3071" s="0"/>
      <c r="UA3071" s="0"/>
      <c r="UB3071" s="0"/>
      <c r="UC3071" s="0"/>
      <c r="UD3071" s="0"/>
      <c r="UE3071" s="0"/>
      <c r="UF3071" s="0"/>
      <c r="UG3071" s="0"/>
      <c r="UH3071" s="0"/>
      <c r="UI3071" s="0"/>
      <c r="UJ3071" s="0"/>
      <c r="UK3071" s="0"/>
      <c r="UL3071" s="0"/>
      <c r="UM3071" s="0"/>
      <c r="UN3071" s="0"/>
      <c r="UO3071" s="0"/>
      <c r="UP3071" s="0"/>
      <c r="UQ3071" s="0"/>
      <c r="UR3071" s="0"/>
      <c r="US3071" s="0"/>
      <c r="UT3071" s="0"/>
      <c r="UU3071" s="0"/>
      <c r="UV3071" s="0"/>
      <c r="UW3071" s="0"/>
      <c r="UX3071" s="0"/>
      <c r="UY3071" s="0"/>
      <c r="UZ3071" s="0"/>
      <c r="VA3071" s="0"/>
      <c r="VB3071" s="0"/>
      <c r="VC3071" s="0"/>
      <c r="VD3071" s="0"/>
      <c r="VE3071" s="0"/>
      <c r="VF3071" s="0"/>
      <c r="VG3071" s="0"/>
      <c r="VH3071" s="0"/>
      <c r="VI3071" s="0"/>
      <c r="VJ3071" s="0"/>
      <c r="VK3071" s="0"/>
      <c r="VL3071" s="0"/>
      <c r="VM3071" s="0"/>
      <c r="VN3071" s="0"/>
      <c r="VO3071" s="0"/>
      <c r="VP3071" s="0"/>
      <c r="VQ3071" s="0"/>
      <c r="VR3071" s="0"/>
      <c r="VS3071" s="0"/>
      <c r="VT3071" s="0"/>
      <c r="VU3071" s="0"/>
      <c r="VV3071" s="0"/>
      <c r="VW3071" s="0"/>
      <c r="VX3071" s="0"/>
      <c r="VY3071" s="0"/>
      <c r="VZ3071" s="0"/>
      <c r="WA3071" s="0"/>
      <c r="WB3071" s="0"/>
      <c r="WC3071" s="0"/>
      <c r="WD3071" s="0"/>
      <c r="WE3071" s="0"/>
      <c r="WF3071" s="0"/>
      <c r="WG3071" s="0"/>
      <c r="WH3071" s="0"/>
      <c r="WI3071" s="0"/>
      <c r="WJ3071" s="0"/>
      <c r="WK3071" s="0"/>
      <c r="WL3071" s="0"/>
      <c r="WM3071" s="0"/>
      <c r="WN3071" s="0"/>
      <c r="WO3071" s="0"/>
      <c r="WP3071" s="0"/>
      <c r="WQ3071" s="0"/>
      <c r="WR3071" s="0"/>
      <c r="WS3071" s="0"/>
      <c r="WT3071" s="0"/>
      <c r="WU3071" s="0"/>
      <c r="WV3071" s="0"/>
      <c r="WW3071" s="0"/>
      <c r="WX3071" s="0"/>
      <c r="WY3071" s="0"/>
      <c r="WZ3071" s="0"/>
      <c r="XA3071" s="0"/>
      <c r="XB3071" s="0"/>
      <c r="XC3071" s="0"/>
      <c r="XD3071" s="0"/>
      <c r="XE3071" s="0"/>
      <c r="XF3071" s="0"/>
      <c r="XG3071" s="0"/>
      <c r="XH3071" s="0"/>
      <c r="XI3071" s="0"/>
      <c r="XJ3071" s="0"/>
      <c r="XK3071" s="0"/>
      <c r="XL3071" s="0"/>
      <c r="XM3071" s="0"/>
      <c r="XN3071" s="0"/>
      <c r="XO3071" s="0"/>
      <c r="XP3071" s="0"/>
      <c r="XQ3071" s="0"/>
      <c r="XR3071" s="0"/>
      <c r="XS3071" s="0"/>
      <c r="XT3071" s="0"/>
      <c r="XU3071" s="0"/>
      <c r="XV3071" s="0"/>
      <c r="XW3071" s="0"/>
      <c r="XX3071" s="0"/>
      <c r="XY3071" s="0"/>
      <c r="XZ3071" s="0"/>
      <c r="YA3071" s="0"/>
      <c r="YB3071" s="0"/>
      <c r="YC3071" s="0"/>
      <c r="YD3071" s="0"/>
      <c r="YE3071" s="0"/>
      <c r="YF3071" s="0"/>
      <c r="YG3071" s="0"/>
      <c r="YH3071" s="0"/>
      <c r="YI3071" s="0"/>
      <c r="YJ3071" s="0"/>
      <c r="YK3071" s="0"/>
      <c r="YL3071" s="0"/>
      <c r="YM3071" s="0"/>
      <c r="YN3071" s="0"/>
      <c r="YO3071" s="0"/>
      <c r="YP3071" s="0"/>
      <c r="YQ3071" s="0"/>
      <c r="YR3071" s="0"/>
      <c r="YS3071" s="0"/>
      <c r="YT3071" s="0"/>
      <c r="YU3071" s="0"/>
      <c r="YV3071" s="0"/>
      <c r="YW3071" s="0"/>
      <c r="YX3071" s="0"/>
      <c r="YY3071" s="0"/>
      <c r="YZ3071" s="0"/>
      <c r="ZA3071" s="0"/>
      <c r="ZB3071" s="0"/>
      <c r="ZC3071" s="0"/>
      <c r="ZD3071" s="0"/>
      <c r="ZE3071" s="0"/>
      <c r="ZF3071" s="0"/>
      <c r="ZG3071" s="0"/>
      <c r="ZH3071" s="0"/>
      <c r="ZI3071" s="0"/>
      <c r="ZJ3071" s="0"/>
      <c r="ZK3071" s="0"/>
      <c r="ZL3071" s="0"/>
      <c r="ZM3071" s="0"/>
      <c r="ZN3071" s="0"/>
      <c r="ZO3071" s="0"/>
      <c r="ZP3071" s="0"/>
      <c r="ZQ3071" s="0"/>
      <c r="ZR3071" s="0"/>
      <c r="ZS3071" s="0"/>
      <c r="ZT3071" s="0"/>
      <c r="ZU3071" s="0"/>
      <c r="ZV3071" s="0"/>
      <c r="ZW3071" s="0"/>
      <c r="ZX3071" s="0"/>
      <c r="ZY3071" s="0"/>
      <c r="ZZ3071" s="0"/>
      <c r="AAA3071" s="0"/>
      <c r="AAB3071" s="0"/>
      <c r="AAC3071" s="0"/>
      <c r="AAD3071" s="0"/>
      <c r="AAE3071" s="0"/>
      <c r="AAF3071" s="0"/>
      <c r="AAG3071" s="0"/>
      <c r="AAH3071" s="0"/>
      <c r="AAI3071" s="0"/>
      <c r="AAJ3071" s="0"/>
      <c r="AAK3071" s="0"/>
      <c r="AAL3071" s="0"/>
      <c r="AAM3071" s="0"/>
      <c r="AAN3071" s="0"/>
      <c r="AAO3071" s="0"/>
      <c r="AAP3071" s="0"/>
      <c r="AAQ3071" s="0"/>
      <c r="AAR3071" s="0"/>
      <c r="AAS3071" s="0"/>
      <c r="AAT3071" s="0"/>
      <c r="AAU3071" s="0"/>
      <c r="AAV3071" s="0"/>
      <c r="AAW3071" s="0"/>
      <c r="AAX3071" s="0"/>
      <c r="AAY3071" s="0"/>
      <c r="AAZ3071" s="0"/>
      <c r="ABA3071" s="0"/>
      <c r="ABB3071" s="0"/>
      <c r="ABC3071" s="0"/>
      <c r="ABD3071" s="0"/>
      <c r="ABE3071" s="0"/>
      <c r="ABF3071" s="0"/>
      <c r="ABG3071" s="0"/>
      <c r="ABH3071" s="0"/>
      <c r="ABI3071" s="0"/>
      <c r="ABJ3071" s="0"/>
      <c r="ABK3071" s="0"/>
      <c r="ABL3071" s="0"/>
      <c r="ABM3071" s="0"/>
      <c r="ABN3071" s="0"/>
      <c r="ABO3071" s="0"/>
      <c r="ABP3071" s="0"/>
      <c r="ABQ3071" s="0"/>
      <c r="ABR3071" s="0"/>
      <c r="ABS3071" s="0"/>
      <c r="ABT3071" s="0"/>
      <c r="ABU3071" s="0"/>
      <c r="ABV3071" s="0"/>
      <c r="ABW3071" s="0"/>
      <c r="ABX3071" s="0"/>
      <c r="ABY3071" s="0"/>
      <c r="ABZ3071" s="0"/>
      <c r="ACA3071" s="0"/>
      <c r="ACB3071" s="0"/>
      <c r="ACC3071" s="0"/>
      <c r="ACD3071" s="0"/>
      <c r="ACE3071" s="0"/>
      <c r="ACF3071" s="0"/>
      <c r="ACG3071" s="0"/>
      <c r="ACH3071" s="0"/>
      <c r="ACI3071" s="0"/>
      <c r="ACJ3071" s="0"/>
      <c r="ACK3071" s="0"/>
      <c r="ACL3071" s="0"/>
      <c r="ACM3071" s="0"/>
      <c r="ACN3071" s="0"/>
      <c r="ACO3071" s="0"/>
      <c r="ACP3071" s="0"/>
      <c r="ACQ3071" s="0"/>
      <c r="ACR3071" s="0"/>
      <c r="ACS3071" s="0"/>
      <c r="ACT3071" s="0"/>
      <c r="ACU3071" s="0"/>
      <c r="ACV3071" s="0"/>
      <c r="ACW3071" s="0"/>
      <c r="ACX3071" s="0"/>
      <c r="ACY3071" s="0"/>
      <c r="ACZ3071" s="0"/>
      <c r="ADA3071" s="0"/>
      <c r="ADB3071" s="0"/>
      <c r="ADC3071" s="0"/>
      <c r="ADD3071" s="0"/>
      <c r="ADE3071" s="0"/>
      <c r="ADF3071" s="0"/>
      <c r="ADG3071" s="0"/>
      <c r="ADH3071" s="0"/>
      <c r="ADI3071" s="0"/>
      <c r="ADJ3071" s="0"/>
      <c r="ADK3071" s="0"/>
      <c r="ADL3071" s="0"/>
      <c r="ADM3071" s="0"/>
      <c r="ADN3071" s="0"/>
      <c r="ADO3071" s="0"/>
      <c r="ADP3071" s="0"/>
      <c r="ADQ3071" s="0"/>
      <c r="ADR3071" s="0"/>
      <c r="ADS3071" s="0"/>
      <c r="ADT3071" s="0"/>
      <c r="ADU3071" s="0"/>
      <c r="ADV3071" s="0"/>
      <c r="ADW3071" s="0"/>
      <c r="ADX3071" s="0"/>
      <c r="ADY3071" s="0"/>
      <c r="ADZ3071" s="0"/>
      <c r="AEA3071" s="0"/>
      <c r="AEB3071" s="0"/>
      <c r="AEC3071" s="0"/>
      <c r="AED3071" s="0"/>
      <c r="AEE3071" s="0"/>
      <c r="AEF3071" s="0"/>
      <c r="AEG3071" s="0"/>
      <c r="AEH3071" s="0"/>
      <c r="AEI3071" s="0"/>
      <c r="AEJ3071" s="0"/>
      <c r="AEK3071" s="0"/>
      <c r="AEL3071" s="0"/>
      <c r="AEM3071" s="0"/>
      <c r="AEN3071" s="0"/>
      <c r="AEO3071" s="0"/>
      <c r="AEP3071" s="0"/>
      <c r="AEQ3071" s="0"/>
      <c r="AER3071" s="0"/>
      <c r="AES3071" s="0"/>
      <c r="AET3071" s="0"/>
      <c r="AEU3071" s="0"/>
      <c r="AEV3071" s="0"/>
      <c r="AEW3071" s="0"/>
      <c r="AEX3071" s="0"/>
      <c r="AEY3071" s="0"/>
      <c r="AEZ3071" s="0"/>
      <c r="AFA3071" s="0"/>
      <c r="AFB3071" s="0"/>
      <c r="AFC3071" s="0"/>
      <c r="AFD3071" s="0"/>
      <c r="AFE3071" s="0"/>
      <c r="AFF3071" s="0"/>
      <c r="AFG3071" s="0"/>
      <c r="AFH3071" s="0"/>
      <c r="AFI3071" s="0"/>
      <c r="AFJ3071" s="0"/>
      <c r="AFK3071" s="0"/>
      <c r="AFL3071" s="0"/>
      <c r="AFM3071" s="0"/>
      <c r="AFN3071" s="0"/>
      <c r="AFO3071" s="0"/>
      <c r="AFP3071" s="0"/>
      <c r="AFQ3071" s="0"/>
      <c r="AFR3071" s="0"/>
      <c r="AFS3071" s="0"/>
      <c r="AFT3071" s="0"/>
      <c r="AFU3071" s="0"/>
      <c r="AFV3071" s="0"/>
      <c r="AFW3071" s="0"/>
      <c r="AFX3071" s="0"/>
      <c r="AFY3071" s="0"/>
      <c r="AFZ3071" s="0"/>
      <c r="AGA3071" s="0"/>
      <c r="AGB3071" s="0"/>
      <c r="AGC3071" s="0"/>
      <c r="AGD3071" s="0"/>
      <c r="AGE3071" s="0"/>
      <c r="AGF3071" s="0"/>
      <c r="AGG3071" s="0"/>
      <c r="AGH3071" s="0"/>
      <c r="AGI3071" s="0"/>
      <c r="AGJ3071" s="0"/>
      <c r="AGK3071" s="0"/>
      <c r="AGL3071" s="0"/>
      <c r="AGM3071" s="0"/>
      <c r="AGN3071" s="0"/>
      <c r="AGO3071" s="0"/>
      <c r="AGP3071" s="0"/>
      <c r="AGQ3071" s="0"/>
      <c r="AGR3071" s="0"/>
      <c r="AGS3071" s="0"/>
      <c r="AGT3071" s="0"/>
      <c r="AGU3071" s="0"/>
      <c r="AGV3071" s="0"/>
      <c r="AGW3071" s="0"/>
      <c r="AGX3071" s="0"/>
      <c r="AGY3071" s="0"/>
      <c r="AGZ3071" s="0"/>
      <c r="AHA3071" s="0"/>
      <c r="AHB3071" s="0"/>
      <c r="AHC3071" s="0"/>
      <c r="AHD3071" s="0"/>
      <c r="AHE3071" s="0"/>
      <c r="AHF3071" s="0"/>
      <c r="AHG3071" s="0"/>
      <c r="AHH3071" s="0"/>
      <c r="AHI3071" s="0"/>
      <c r="AHJ3071" s="0"/>
      <c r="AHK3071" s="0"/>
      <c r="AHL3071" s="0"/>
      <c r="AHM3071" s="0"/>
      <c r="AHN3071" s="0"/>
      <c r="AHO3071" s="0"/>
      <c r="AHP3071" s="0"/>
      <c r="AHQ3071" s="0"/>
      <c r="AHR3071" s="0"/>
      <c r="AHS3071" s="0"/>
      <c r="AHT3071" s="0"/>
      <c r="AHU3071" s="0"/>
      <c r="AHV3071" s="0"/>
      <c r="AHW3071" s="0"/>
      <c r="AHX3071" s="0"/>
      <c r="AHY3071" s="0"/>
      <c r="AHZ3071" s="0"/>
      <c r="AIA3071" s="0"/>
      <c r="AIB3071" s="0"/>
      <c r="AIC3071" s="0"/>
      <c r="AID3071" s="0"/>
      <c r="AIE3071" s="0"/>
      <c r="AIF3071" s="0"/>
      <c r="AIG3071" s="0"/>
      <c r="AIH3071" s="0"/>
      <c r="AII3071" s="0"/>
      <c r="AIJ3071" s="0"/>
      <c r="AIK3071" s="0"/>
      <c r="AIL3071" s="0"/>
      <c r="AIM3071" s="0"/>
      <c r="AIN3071" s="0"/>
      <c r="AIO3071" s="0"/>
      <c r="AIP3071" s="0"/>
      <c r="AIQ3071" s="0"/>
      <c r="AIR3071" s="0"/>
      <c r="AIS3071" s="0"/>
      <c r="AIT3071" s="0"/>
      <c r="AIU3071" s="0"/>
      <c r="AIV3071" s="0"/>
      <c r="AIW3071" s="0"/>
      <c r="AIX3071" s="0"/>
      <c r="AIY3071" s="0"/>
      <c r="AIZ3071" s="0"/>
      <c r="AJA3071" s="0"/>
      <c r="AJB3071" s="0"/>
      <c r="AJC3071" s="0"/>
      <c r="AJD3071" s="0"/>
      <c r="AJE3071" s="0"/>
      <c r="AJF3071" s="0"/>
      <c r="AJG3071" s="0"/>
      <c r="AJH3071" s="0"/>
      <c r="AJI3071" s="0"/>
      <c r="AJJ3071" s="0"/>
      <c r="AJK3071" s="0"/>
      <c r="AJL3071" s="0"/>
      <c r="AJM3071" s="0"/>
      <c r="AJN3071" s="0"/>
      <c r="AJO3071" s="0"/>
      <c r="AJP3071" s="0"/>
      <c r="AJQ3071" s="0"/>
      <c r="AJR3071" s="0"/>
      <c r="AJS3071" s="0"/>
      <c r="AJT3071" s="0"/>
      <c r="AJU3071" s="0"/>
      <c r="AJV3071" s="0"/>
      <c r="AJW3071" s="0"/>
      <c r="AJX3071" s="0"/>
      <c r="AJY3071" s="0"/>
      <c r="AJZ3071" s="0"/>
      <c r="AKA3071" s="0"/>
      <c r="AKB3071" s="0"/>
      <c r="AKC3071" s="0"/>
      <c r="AKD3071" s="0"/>
      <c r="AKE3071" s="0"/>
      <c r="AKF3071" s="0"/>
      <c r="AKG3071" s="0"/>
      <c r="AKH3071" s="0"/>
      <c r="AKI3071" s="0"/>
      <c r="AKJ3071" s="0"/>
      <c r="AKK3071" s="0"/>
      <c r="AKL3071" s="0"/>
      <c r="AKM3071" s="0"/>
      <c r="AKN3071" s="0"/>
      <c r="AKO3071" s="0"/>
      <c r="AKP3071" s="0"/>
      <c r="AKQ3071" s="0"/>
      <c r="AKR3071" s="0"/>
      <c r="AKS3071" s="0"/>
      <c r="AKT3071" s="0"/>
      <c r="AKU3071" s="0"/>
      <c r="AKV3071" s="0"/>
      <c r="AKW3071" s="0"/>
      <c r="AKX3071" s="0"/>
      <c r="AKY3071" s="0"/>
      <c r="AKZ3071" s="0"/>
      <c r="ALA3071" s="0"/>
      <c r="ALB3071" s="0"/>
      <c r="ALC3071" s="0"/>
      <c r="ALD3071" s="0"/>
      <c r="ALE3071" s="0"/>
      <c r="ALF3071" s="0"/>
      <c r="ALG3071" s="0"/>
      <c r="ALH3071" s="0"/>
      <c r="ALI3071" s="0"/>
      <c r="ALJ3071" s="0"/>
      <c r="ALK3071" s="0"/>
      <c r="ALL3071" s="0"/>
      <c r="ALM3071" s="0"/>
      <c r="ALN3071" s="0"/>
      <c r="ALO3071" s="0"/>
      <c r="ALP3071" s="0"/>
      <c r="ALQ3071" s="0"/>
      <c r="ALR3071" s="0"/>
      <c r="ALS3071" s="0"/>
      <c r="ALT3071" s="0"/>
      <c r="ALU3071" s="0"/>
      <c r="ALV3071" s="0"/>
      <c r="ALW3071" s="0"/>
      <c r="ALX3071" s="0"/>
      <c r="ALY3071" s="0"/>
      <c r="ALZ3071" s="0"/>
      <c r="AMA3071" s="0"/>
      <c r="AMB3071" s="0"/>
      <c r="AMC3071" s="0"/>
      <c r="AMD3071" s="0"/>
      <c r="AME3071" s="0"/>
      <c r="AMF3071" s="0"/>
      <c r="AMG3071" s="0"/>
      <c r="AMH3071" s="0"/>
      <c r="AMI3071" s="0"/>
    </row>
    <row r="3072" customFormat="false" ht="12.75" hidden="false" customHeight="false" outlineLevel="0" collapsed="false">
      <c r="A3072" s="1" t="s">
        <v>3325</v>
      </c>
      <c r="C3072" s="70" t="s">
        <v>3329</v>
      </c>
      <c r="D3072" s="70" t="s">
        <v>49</v>
      </c>
      <c r="E3072" s="72" t="n">
        <v>2</v>
      </c>
      <c r="F3072" s="73" t="n">
        <v>1.99</v>
      </c>
      <c r="G3072" s="74" t="s">
        <v>3327</v>
      </c>
      <c r="I3072" s="3"/>
      <c r="BM3072" s="0"/>
      <c r="BN3072" s="0"/>
      <c r="BO3072" s="0"/>
      <c r="BP3072" s="0"/>
      <c r="BQ3072" s="0"/>
      <c r="BR3072" s="0"/>
      <c r="BS3072" s="0"/>
      <c r="BT3072" s="0"/>
      <c r="BU3072" s="0"/>
      <c r="BV3072" s="0"/>
      <c r="BW3072" s="0"/>
      <c r="BX3072" s="0"/>
      <c r="BY3072" s="0"/>
      <c r="BZ3072" s="0"/>
      <c r="CA3072" s="0"/>
      <c r="CB3072" s="0"/>
      <c r="CC3072" s="0"/>
      <c r="CD3072" s="0"/>
      <c r="CE3072" s="0"/>
      <c r="CF3072" s="0"/>
      <c r="CG3072" s="0"/>
      <c r="CH3072" s="0"/>
      <c r="CI3072" s="0"/>
      <c r="CJ3072" s="0"/>
      <c r="CK3072" s="0"/>
      <c r="CL3072" s="0"/>
      <c r="CM3072" s="0"/>
      <c r="CN3072" s="0"/>
      <c r="CO3072" s="0"/>
      <c r="CP3072" s="0"/>
      <c r="CQ3072" s="0"/>
      <c r="CR3072" s="0"/>
      <c r="CS3072" s="0"/>
      <c r="CT3072" s="0"/>
      <c r="CU3072" s="0"/>
      <c r="CV3072" s="0"/>
      <c r="CW3072" s="0"/>
      <c r="CX3072" s="0"/>
      <c r="CY3072" s="0"/>
      <c r="CZ3072" s="0"/>
      <c r="DA3072" s="0"/>
      <c r="DB3072" s="0"/>
      <c r="DC3072" s="0"/>
      <c r="DD3072" s="0"/>
      <c r="DE3072" s="0"/>
      <c r="DF3072" s="0"/>
      <c r="DG3072" s="0"/>
      <c r="DH3072" s="0"/>
      <c r="DI3072" s="0"/>
      <c r="DJ3072" s="0"/>
      <c r="DK3072" s="0"/>
      <c r="DL3072" s="0"/>
      <c r="DM3072" s="0"/>
      <c r="DN3072" s="0"/>
      <c r="DO3072" s="0"/>
      <c r="DP3072" s="0"/>
      <c r="DQ3072" s="0"/>
      <c r="DR3072" s="0"/>
      <c r="DS3072" s="0"/>
      <c r="DT3072" s="0"/>
      <c r="DU3072" s="0"/>
      <c r="DV3072" s="0"/>
      <c r="DW3072" s="0"/>
      <c r="DX3072" s="0"/>
      <c r="DY3072" s="0"/>
      <c r="DZ3072" s="0"/>
      <c r="EA3072" s="0"/>
      <c r="EB3072" s="0"/>
      <c r="EC3072" s="0"/>
      <c r="ED3072" s="0"/>
      <c r="EE3072" s="0"/>
      <c r="EF3072" s="0"/>
      <c r="EG3072" s="0"/>
      <c r="EH3072" s="0"/>
      <c r="EI3072" s="0"/>
      <c r="EJ3072" s="0"/>
      <c r="EK3072" s="0"/>
      <c r="EL3072" s="0"/>
      <c r="EM3072" s="0"/>
      <c r="EN3072" s="0"/>
      <c r="EO3072" s="0"/>
      <c r="EP3072" s="0"/>
      <c r="EQ3072" s="0"/>
      <c r="ER3072" s="0"/>
      <c r="ES3072" s="0"/>
      <c r="ET3072" s="0"/>
      <c r="EU3072" s="0"/>
      <c r="EV3072" s="0"/>
      <c r="EW3072" s="0"/>
      <c r="EX3072" s="0"/>
      <c r="EY3072" s="0"/>
      <c r="EZ3072" s="0"/>
      <c r="FA3072" s="0"/>
      <c r="FB3072" s="0"/>
      <c r="FC3072" s="0"/>
      <c r="FD3072" s="0"/>
      <c r="FE3072" s="0"/>
      <c r="FF3072" s="0"/>
      <c r="FG3072" s="0"/>
      <c r="FH3072" s="0"/>
      <c r="FI3072" s="0"/>
      <c r="FJ3072" s="0"/>
      <c r="FK3072" s="0"/>
      <c r="FL3072" s="0"/>
      <c r="FM3072" s="0"/>
      <c r="FN3072" s="0"/>
      <c r="FO3072" s="0"/>
      <c r="FP3072" s="0"/>
      <c r="FQ3072" s="0"/>
      <c r="FR3072" s="0"/>
      <c r="FS3072" s="0"/>
      <c r="FT3072" s="0"/>
      <c r="FU3072" s="0"/>
      <c r="FV3072" s="0"/>
      <c r="FW3072" s="0"/>
      <c r="FX3072" s="0"/>
      <c r="FY3072" s="0"/>
      <c r="FZ3072" s="0"/>
      <c r="GA3072" s="0"/>
      <c r="GB3072" s="0"/>
      <c r="GC3072" s="0"/>
      <c r="GD3072" s="0"/>
      <c r="GE3072" s="0"/>
      <c r="GF3072" s="0"/>
      <c r="GG3072" s="0"/>
      <c r="GH3072" s="0"/>
      <c r="GI3072" s="0"/>
      <c r="GJ3072" s="0"/>
      <c r="GK3072" s="0"/>
      <c r="GL3072" s="0"/>
      <c r="GM3072" s="0"/>
      <c r="GN3072" s="0"/>
      <c r="GO3072" s="0"/>
      <c r="GP3072" s="0"/>
      <c r="GQ3072" s="0"/>
      <c r="GR3072" s="0"/>
      <c r="GS3072" s="0"/>
      <c r="GT3072" s="0"/>
      <c r="GU3072" s="0"/>
      <c r="GV3072" s="0"/>
      <c r="GW3072" s="0"/>
      <c r="GX3072" s="0"/>
      <c r="GY3072" s="0"/>
      <c r="GZ3072" s="0"/>
      <c r="HA3072" s="0"/>
      <c r="HB3072" s="0"/>
      <c r="HC3072" s="0"/>
      <c r="HD3072" s="0"/>
      <c r="HE3072" s="0"/>
      <c r="HF3072" s="0"/>
      <c r="HG3072" s="0"/>
      <c r="HH3072" s="0"/>
      <c r="HI3072" s="0"/>
      <c r="HJ3072" s="0"/>
      <c r="HK3072" s="0"/>
      <c r="HL3072" s="0"/>
      <c r="HM3072" s="0"/>
      <c r="HN3072" s="0"/>
      <c r="HO3072" s="0"/>
      <c r="HP3072" s="0"/>
      <c r="HQ3072" s="0"/>
      <c r="HR3072" s="0"/>
      <c r="HS3072" s="0"/>
      <c r="HT3072" s="0"/>
      <c r="HU3072" s="0"/>
      <c r="HV3072" s="0"/>
      <c r="HW3072" s="0"/>
      <c r="HX3072" s="0"/>
      <c r="HY3072" s="0"/>
      <c r="HZ3072" s="0"/>
      <c r="IA3072" s="0"/>
      <c r="IB3072" s="0"/>
      <c r="IC3072" s="0"/>
      <c r="ID3072" s="0"/>
      <c r="IE3072" s="0"/>
      <c r="IF3072" s="0"/>
      <c r="IG3072" s="0"/>
      <c r="IH3072" s="0"/>
      <c r="II3072" s="0"/>
      <c r="IJ3072" s="0"/>
      <c r="IK3072" s="0"/>
      <c r="IL3072" s="0"/>
      <c r="IM3072" s="0"/>
      <c r="IN3072" s="0"/>
      <c r="IO3072" s="0"/>
      <c r="IP3072" s="0"/>
      <c r="IQ3072" s="0"/>
      <c r="IR3072" s="0"/>
      <c r="IS3072" s="0"/>
      <c r="IT3072" s="0"/>
      <c r="IU3072" s="0"/>
      <c r="IV3072" s="0"/>
      <c r="IW3072" s="0"/>
      <c r="IX3072" s="0"/>
      <c r="IY3072" s="0"/>
      <c r="IZ3072" s="0"/>
      <c r="JA3072" s="0"/>
      <c r="JB3072" s="0"/>
      <c r="JC3072" s="0"/>
      <c r="JD3072" s="0"/>
      <c r="JE3072" s="0"/>
      <c r="JF3072" s="0"/>
      <c r="JG3072" s="0"/>
      <c r="JH3072" s="0"/>
      <c r="JI3072" s="0"/>
      <c r="JJ3072" s="0"/>
      <c r="JK3072" s="0"/>
      <c r="JL3072" s="0"/>
      <c r="JM3072" s="0"/>
      <c r="JN3072" s="0"/>
      <c r="JO3072" s="0"/>
      <c r="JP3072" s="0"/>
      <c r="JQ3072" s="0"/>
      <c r="JR3072" s="0"/>
      <c r="JS3072" s="0"/>
      <c r="JT3072" s="0"/>
      <c r="JU3072" s="0"/>
      <c r="JV3072" s="0"/>
      <c r="JW3072" s="0"/>
      <c r="JX3072" s="0"/>
      <c r="JY3072" s="0"/>
      <c r="JZ3072" s="0"/>
      <c r="KA3072" s="0"/>
      <c r="KB3072" s="0"/>
      <c r="KC3072" s="0"/>
      <c r="KD3072" s="0"/>
      <c r="KE3072" s="0"/>
      <c r="KF3072" s="0"/>
      <c r="KG3072" s="0"/>
      <c r="KH3072" s="0"/>
      <c r="KI3072" s="0"/>
      <c r="KJ3072" s="0"/>
      <c r="KK3072" s="0"/>
      <c r="KL3072" s="0"/>
      <c r="KM3072" s="0"/>
      <c r="KN3072" s="0"/>
      <c r="KO3072" s="0"/>
      <c r="KP3072" s="0"/>
      <c r="KQ3072" s="0"/>
      <c r="KR3072" s="0"/>
      <c r="KS3072" s="0"/>
      <c r="KT3072" s="0"/>
      <c r="KU3072" s="0"/>
      <c r="KV3072" s="0"/>
      <c r="KW3072" s="0"/>
      <c r="KX3072" s="0"/>
      <c r="KY3072" s="0"/>
      <c r="KZ3072" s="0"/>
      <c r="LA3072" s="0"/>
      <c r="LB3072" s="0"/>
      <c r="LC3072" s="0"/>
      <c r="LD3072" s="0"/>
      <c r="LE3072" s="0"/>
      <c r="LF3072" s="0"/>
      <c r="LG3072" s="0"/>
      <c r="LH3072" s="0"/>
      <c r="LI3072" s="0"/>
      <c r="LJ3072" s="0"/>
      <c r="LK3072" s="0"/>
      <c r="LL3072" s="0"/>
      <c r="LM3072" s="0"/>
      <c r="LN3072" s="0"/>
      <c r="LO3072" s="0"/>
      <c r="LP3072" s="0"/>
      <c r="LQ3072" s="0"/>
      <c r="LR3072" s="0"/>
      <c r="LS3072" s="0"/>
      <c r="LT3072" s="0"/>
      <c r="LU3072" s="0"/>
      <c r="LV3072" s="0"/>
      <c r="LW3072" s="0"/>
      <c r="LX3072" s="0"/>
      <c r="LY3072" s="0"/>
      <c r="LZ3072" s="0"/>
      <c r="MA3072" s="0"/>
      <c r="MB3072" s="0"/>
      <c r="MC3072" s="0"/>
      <c r="MD3072" s="0"/>
      <c r="ME3072" s="0"/>
      <c r="MF3072" s="0"/>
      <c r="MG3072" s="0"/>
      <c r="MH3072" s="0"/>
      <c r="MI3072" s="0"/>
      <c r="MJ3072" s="0"/>
      <c r="MK3072" s="0"/>
      <c r="ML3072" s="0"/>
      <c r="MM3072" s="0"/>
      <c r="MN3072" s="0"/>
      <c r="MO3072" s="0"/>
      <c r="MP3072" s="0"/>
      <c r="MQ3072" s="0"/>
      <c r="MR3072" s="0"/>
      <c r="MS3072" s="0"/>
      <c r="MT3072" s="0"/>
      <c r="MU3072" s="0"/>
      <c r="MV3072" s="0"/>
      <c r="MW3072" s="0"/>
      <c r="MX3072" s="0"/>
      <c r="MY3072" s="0"/>
      <c r="MZ3072" s="0"/>
      <c r="NA3072" s="0"/>
      <c r="NB3072" s="0"/>
      <c r="NC3072" s="0"/>
      <c r="ND3072" s="0"/>
      <c r="NE3072" s="0"/>
      <c r="NF3072" s="0"/>
      <c r="NG3072" s="0"/>
      <c r="NH3072" s="0"/>
      <c r="NI3072" s="0"/>
      <c r="NJ3072" s="0"/>
      <c r="NK3072" s="0"/>
      <c r="NL3072" s="0"/>
      <c r="NM3072" s="0"/>
      <c r="NN3072" s="0"/>
      <c r="NO3072" s="0"/>
      <c r="NP3072" s="0"/>
      <c r="NQ3072" s="0"/>
      <c r="NR3072" s="0"/>
      <c r="NS3072" s="0"/>
      <c r="NT3072" s="0"/>
      <c r="NU3072" s="0"/>
      <c r="NV3072" s="0"/>
      <c r="NW3072" s="0"/>
      <c r="NX3072" s="0"/>
      <c r="NY3072" s="0"/>
      <c r="NZ3072" s="0"/>
      <c r="OA3072" s="0"/>
      <c r="OB3072" s="0"/>
      <c r="OC3072" s="0"/>
      <c r="OD3072" s="0"/>
      <c r="OE3072" s="0"/>
      <c r="OF3072" s="0"/>
      <c r="OG3072" s="0"/>
      <c r="OH3072" s="0"/>
      <c r="OI3072" s="0"/>
      <c r="OJ3072" s="0"/>
      <c r="OK3072" s="0"/>
      <c r="OL3072" s="0"/>
      <c r="OM3072" s="0"/>
      <c r="ON3072" s="0"/>
      <c r="OO3072" s="0"/>
      <c r="OP3072" s="0"/>
      <c r="OQ3072" s="0"/>
      <c r="OR3072" s="0"/>
      <c r="OS3072" s="0"/>
      <c r="OT3072" s="0"/>
      <c r="OU3072" s="0"/>
      <c r="OV3072" s="0"/>
      <c r="OW3072" s="0"/>
      <c r="OX3072" s="0"/>
      <c r="OY3072" s="0"/>
      <c r="OZ3072" s="0"/>
      <c r="PA3072" s="0"/>
      <c r="PB3072" s="0"/>
      <c r="PC3072" s="0"/>
      <c r="PD3072" s="0"/>
      <c r="PE3072" s="0"/>
      <c r="PF3072" s="0"/>
      <c r="PG3072" s="0"/>
      <c r="PH3072" s="0"/>
      <c r="PI3072" s="0"/>
      <c r="PJ3072" s="0"/>
      <c r="PK3072" s="0"/>
      <c r="PL3072" s="0"/>
      <c r="PM3072" s="0"/>
      <c r="PN3072" s="0"/>
      <c r="PO3072" s="0"/>
      <c r="PP3072" s="0"/>
      <c r="PQ3072" s="0"/>
      <c r="PR3072" s="0"/>
      <c r="PS3072" s="0"/>
      <c r="PT3072" s="0"/>
      <c r="PU3072" s="0"/>
      <c r="PV3072" s="0"/>
      <c r="PW3072" s="0"/>
      <c r="PX3072" s="0"/>
      <c r="PY3072" s="0"/>
      <c r="PZ3072" s="0"/>
      <c r="QA3072" s="0"/>
      <c r="QB3072" s="0"/>
      <c r="QC3072" s="0"/>
      <c r="QD3072" s="0"/>
      <c r="QE3072" s="0"/>
      <c r="QF3072" s="0"/>
      <c r="QG3072" s="0"/>
      <c r="QH3072" s="0"/>
      <c r="QI3072" s="0"/>
      <c r="QJ3072" s="0"/>
      <c r="QK3072" s="0"/>
      <c r="QL3072" s="0"/>
      <c r="QM3072" s="0"/>
      <c r="QN3072" s="0"/>
      <c r="QO3072" s="0"/>
      <c r="QP3072" s="0"/>
      <c r="QQ3072" s="0"/>
      <c r="QR3072" s="0"/>
      <c r="QS3072" s="0"/>
      <c r="QT3072" s="0"/>
      <c r="QU3072" s="0"/>
      <c r="QV3072" s="0"/>
      <c r="QW3072" s="0"/>
      <c r="QX3072" s="0"/>
      <c r="QY3072" s="0"/>
      <c r="QZ3072" s="0"/>
      <c r="RA3072" s="0"/>
      <c r="RB3072" s="0"/>
      <c r="RC3072" s="0"/>
      <c r="RD3072" s="0"/>
      <c r="RE3072" s="0"/>
      <c r="RF3072" s="0"/>
      <c r="RG3072" s="0"/>
      <c r="RH3072" s="0"/>
      <c r="RI3072" s="0"/>
      <c r="RJ3072" s="0"/>
      <c r="RK3072" s="0"/>
      <c r="RL3072" s="0"/>
      <c r="RM3072" s="0"/>
      <c r="RN3072" s="0"/>
      <c r="RO3072" s="0"/>
      <c r="RP3072" s="0"/>
      <c r="RQ3072" s="0"/>
      <c r="RR3072" s="0"/>
      <c r="RS3072" s="0"/>
      <c r="RT3072" s="0"/>
      <c r="RU3072" s="0"/>
      <c r="RV3072" s="0"/>
      <c r="RW3072" s="0"/>
      <c r="RX3072" s="0"/>
      <c r="RY3072" s="0"/>
      <c r="RZ3072" s="0"/>
      <c r="SA3072" s="0"/>
      <c r="SB3072" s="0"/>
      <c r="SC3072" s="0"/>
      <c r="SD3072" s="0"/>
      <c r="SE3072" s="0"/>
      <c r="SF3072" s="0"/>
      <c r="SG3072" s="0"/>
      <c r="SH3072" s="0"/>
      <c r="SI3072" s="0"/>
      <c r="SJ3072" s="0"/>
      <c r="SK3072" s="0"/>
      <c r="SL3072" s="0"/>
      <c r="SM3072" s="0"/>
      <c r="SN3072" s="0"/>
      <c r="SO3072" s="0"/>
      <c r="SP3072" s="0"/>
      <c r="SQ3072" s="0"/>
      <c r="SR3072" s="0"/>
      <c r="SS3072" s="0"/>
      <c r="ST3072" s="0"/>
      <c r="SU3072" s="0"/>
      <c r="SV3072" s="0"/>
      <c r="SW3072" s="0"/>
      <c r="SX3072" s="0"/>
      <c r="SY3072" s="0"/>
      <c r="SZ3072" s="0"/>
      <c r="TA3072" s="0"/>
      <c r="TB3072" s="0"/>
      <c r="TC3072" s="0"/>
      <c r="TD3072" s="0"/>
      <c r="TE3072" s="0"/>
      <c r="TF3072" s="0"/>
      <c r="TG3072" s="0"/>
      <c r="TH3072" s="0"/>
      <c r="TI3072" s="0"/>
      <c r="TJ3072" s="0"/>
      <c r="TK3072" s="0"/>
      <c r="TL3072" s="0"/>
      <c r="TM3072" s="0"/>
      <c r="TN3072" s="0"/>
      <c r="TO3072" s="0"/>
      <c r="TP3072" s="0"/>
      <c r="TQ3072" s="0"/>
      <c r="TR3072" s="0"/>
      <c r="TS3072" s="0"/>
      <c r="TT3072" s="0"/>
      <c r="TU3072" s="0"/>
      <c r="TV3072" s="0"/>
      <c r="TW3072" s="0"/>
      <c r="TX3072" s="0"/>
      <c r="TY3072" s="0"/>
      <c r="TZ3072" s="0"/>
      <c r="UA3072" s="0"/>
      <c r="UB3072" s="0"/>
      <c r="UC3072" s="0"/>
      <c r="UD3072" s="0"/>
      <c r="UE3072" s="0"/>
      <c r="UF3072" s="0"/>
      <c r="UG3072" s="0"/>
      <c r="UH3072" s="0"/>
      <c r="UI3072" s="0"/>
      <c r="UJ3072" s="0"/>
      <c r="UK3072" s="0"/>
      <c r="UL3072" s="0"/>
      <c r="UM3072" s="0"/>
      <c r="UN3072" s="0"/>
      <c r="UO3072" s="0"/>
      <c r="UP3072" s="0"/>
      <c r="UQ3072" s="0"/>
      <c r="UR3072" s="0"/>
      <c r="US3072" s="0"/>
      <c r="UT3072" s="0"/>
      <c r="UU3072" s="0"/>
      <c r="UV3072" s="0"/>
      <c r="UW3072" s="0"/>
      <c r="UX3072" s="0"/>
      <c r="UY3072" s="0"/>
      <c r="UZ3072" s="0"/>
      <c r="VA3072" s="0"/>
      <c r="VB3072" s="0"/>
      <c r="VC3072" s="0"/>
      <c r="VD3072" s="0"/>
      <c r="VE3072" s="0"/>
      <c r="VF3072" s="0"/>
      <c r="VG3072" s="0"/>
      <c r="VH3072" s="0"/>
      <c r="VI3072" s="0"/>
      <c r="VJ3072" s="0"/>
      <c r="VK3072" s="0"/>
      <c r="VL3072" s="0"/>
      <c r="VM3072" s="0"/>
      <c r="VN3072" s="0"/>
      <c r="VO3072" s="0"/>
      <c r="VP3072" s="0"/>
      <c r="VQ3072" s="0"/>
      <c r="VR3072" s="0"/>
      <c r="VS3072" s="0"/>
      <c r="VT3072" s="0"/>
      <c r="VU3072" s="0"/>
      <c r="VV3072" s="0"/>
      <c r="VW3072" s="0"/>
      <c r="VX3072" s="0"/>
      <c r="VY3072" s="0"/>
      <c r="VZ3072" s="0"/>
      <c r="WA3072" s="0"/>
      <c r="WB3072" s="0"/>
      <c r="WC3072" s="0"/>
      <c r="WD3072" s="0"/>
      <c r="WE3072" s="0"/>
      <c r="WF3072" s="0"/>
      <c r="WG3072" s="0"/>
      <c r="WH3072" s="0"/>
      <c r="WI3072" s="0"/>
      <c r="WJ3072" s="0"/>
      <c r="WK3072" s="0"/>
      <c r="WL3072" s="0"/>
      <c r="WM3072" s="0"/>
      <c r="WN3072" s="0"/>
      <c r="WO3072" s="0"/>
      <c r="WP3072" s="0"/>
      <c r="WQ3072" s="0"/>
      <c r="WR3072" s="0"/>
      <c r="WS3072" s="0"/>
      <c r="WT3072" s="0"/>
      <c r="WU3072" s="0"/>
      <c r="WV3072" s="0"/>
      <c r="WW3072" s="0"/>
      <c r="WX3072" s="0"/>
      <c r="WY3072" s="0"/>
      <c r="WZ3072" s="0"/>
      <c r="XA3072" s="0"/>
      <c r="XB3072" s="0"/>
      <c r="XC3072" s="0"/>
      <c r="XD3072" s="0"/>
      <c r="XE3072" s="0"/>
      <c r="XF3072" s="0"/>
      <c r="XG3072" s="0"/>
      <c r="XH3072" s="0"/>
      <c r="XI3072" s="0"/>
      <c r="XJ3072" s="0"/>
      <c r="XK3072" s="0"/>
      <c r="XL3072" s="0"/>
      <c r="XM3072" s="0"/>
      <c r="XN3072" s="0"/>
      <c r="XO3072" s="0"/>
      <c r="XP3072" s="0"/>
      <c r="XQ3072" s="0"/>
      <c r="XR3072" s="0"/>
      <c r="XS3072" s="0"/>
      <c r="XT3072" s="0"/>
      <c r="XU3072" s="0"/>
      <c r="XV3072" s="0"/>
      <c r="XW3072" s="0"/>
      <c r="XX3072" s="0"/>
      <c r="XY3072" s="0"/>
      <c r="XZ3072" s="0"/>
      <c r="YA3072" s="0"/>
      <c r="YB3072" s="0"/>
      <c r="YC3072" s="0"/>
      <c r="YD3072" s="0"/>
      <c r="YE3072" s="0"/>
      <c r="YF3072" s="0"/>
      <c r="YG3072" s="0"/>
      <c r="YH3072" s="0"/>
      <c r="YI3072" s="0"/>
      <c r="YJ3072" s="0"/>
      <c r="YK3072" s="0"/>
      <c r="YL3072" s="0"/>
      <c r="YM3072" s="0"/>
      <c r="YN3072" s="0"/>
      <c r="YO3072" s="0"/>
      <c r="YP3072" s="0"/>
      <c r="YQ3072" s="0"/>
      <c r="YR3072" s="0"/>
      <c r="YS3072" s="0"/>
      <c r="YT3072" s="0"/>
      <c r="YU3072" s="0"/>
      <c r="YV3072" s="0"/>
      <c r="YW3072" s="0"/>
      <c r="YX3072" s="0"/>
      <c r="YY3072" s="0"/>
      <c r="YZ3072" s="0"/>
      <c r="ZA3072" s="0"/>
      <c r="ZB3072" s="0"/>
      <c r="ZC3072" s="0"/>
      <c r="ZD3072" s="0"/>
      <c r="ZE3072" s="0"/>
      <c r="ZF3072" s="0"/>
      <c r="ZG3072" s="0"/>
      <c r="ZH3072" s="0"/>
      <c r="ZI3072" s="0"/>
      <c r="ZJ3072" s="0"/>
      <c r="ZK3072" s="0"/>
      <c r="ZL3072" s="0"/>
      <c r="ZM3072" s="0"/>
      <c r="ZN3072" s="0"/>
      <c r="ZO3072" s="0"/>
      <c r="ZP3072" s="0"/>
      <c r="ZQ3072" s="0"/>
      <c r="ZR3072" s="0"/>
      <c r="ZS3072" s="0"/>
      <c r="ZT3072" s="0"/>
      <c r="ZU3072" s="0"/>
      <c r="ZV3072" s="0"/>
      <c r="ZW3072" s="0"/>
      <c r="ZX3072" s="0"/>
      <c r="ZY3072" s="0"/>
      <c r="ZZ3072" s="0"/>
      <c r="AAA3072" s="0"/>
      <c r="AAB3072" s="0"/>
      <c r="AAC3072" s="0"/>
      <c r="AAD3072" s="0"/>
      <c r="AAE3072" s="0"/>
      <c r="AAF3072" s="0"/>
      <c r="AAG3072" s="0"/>
      <c r="AAH3072" s="0"/>
      <c r="AAI3072" s="0"/>
      <c r="AAJ3072" s="0"/>
      <c r="AAK3072" s="0"/>
      <c r="AAL3072" s="0"/>
      <c r="AAM3072" s="0"/>
      <c r="AAN3072" s="0"/>
      <c r="AAO3072" s="0"/>
      <c r="AAP3072" s="0"/>
      <c r="AAQ3072" s="0"/>
      <c r="AAR3072" s="0"/>
      <c r="AAS3072" s="0"/>
      <c r="AAT3072" s="0"/>
      <c r="AAU3072" s="0"/>
      <c r="AAV3072" s="0"/>
      <c r="AAW3072" s="0"/>
      <c r="AAX3072" s="0"/>
      <c r="AAY3072" s="0"/>
      <c r="AAZ3072" s="0"/>
      <c r="ABA3072" s="0"/>
      <c r="ABB3072" s="0"/>
      <c r="ABC3072" s="0"/>
      <c r="ABD3072" s="0"/>
      <c r="ABE3072" s="0"/>
      <c r="ABF3072" s="0"/>
      <c r="ABG3072" s="0"/>
      <c r="ABH3072" s="0"/>
      <c r="ABI3072" s="0"/>
      <c r="ABJ3072" s="0"/>
      <c r="ABK3072" s="0"/>
      <c r="ABL3072" s="0"/>
      <c r="ABM3072" s="0"/>
      <c r="ABN3072" s="0"/>
      <c r="ABO3072" s="0"/>
      <c r="ABP3072" s="0"/>
      <c r="ABQ3072" s="0"/>
      <c r="ABR3072" s="0"/>
      <c r="ABS3072" s="0"/>
      <c r="ABT3072" s="0"/>
      <c r="ABU3072" s="0"/>
      <c r="ABV3072" s="0"/>
      <c r="ABW3072" s="0"/>
      <c r="ABX3072" s="0"/>
      <c r="ABY3072" s="0"/>
      <c r="ABZ3072" s="0"/>
      <c r="ACA3072" s="0"/>
      <c r="ACB3072" s="0"/>
      <c r="ACC3072" s="0"/>
      <c r="ACD3072" s="0"/>
      <c r="ACE3072" s="0"/>
      <c r="ACF3072" s="0"/>
      <c r="ACG3072" s="0"/>
      <c r="ACH3072" s="0"/>
      <c r="ACI3072" s="0"/>
      <c r="ACJ3072" s="0"/>
      <c r="ACK3072" s="0"/>
      <c r="ACL3072" s="0"/>
      <c r="ACM3072" s="0"/>
      <c r="ACN3072" s="0"/>
      <c r="ACO3072" s="0"/>
      <c r="ACP3072" s="0"/>
      <c r="ACQ3072" s="0"/>
      <c r="ACR3072" s="0"/>
      <c r="ACS3072" s="0"/>
      <c r="ACT3072" s="0"/>
      <c r="ACU3072" s="0"/>
      <c r="ACV3072" s="0"/>
      <c r="ACW3072" s="0"/>
      <c r="ACX3072" s="0"/>
      <c r="ACY3072" s="0"/>
      <c r="ACZ3072" s="0"/>
      <c r="ADA3072" s="0"/>
      <c r="ADB3072" s="0"/>
      <c r="ADC3072" s="0"/>
      <c r="ADD3072" s="0"/>
      <c r="ADE3072" s="0"/>
      <c r="ADF3072" s="0"/>
      <c r="ADG3072" s="0"/>
      <c r="ADH3072" s="0"/>
      <c r="ADI3072" s="0"/>
      <c r="ADJ3072" s="0"/>
      <c r="ADK3072" s="0"/>
      <c r="ADL3072" s="0"/>
      <c r="ADM3072" s="0"/>
      <c r="ADN3072" s="0"/>
      <c r="ADO3072" s="0"/>
      <c r="ADP3072" s="0"/>
      <c r="ADQ3072" s="0"/>
      <c r="ADR3072" s="0"/>
      <c r="ADS3072" s="0"/>
      <c r="ADT3072" s="0"/>
      <c r="ADU3072" s="0"/>
      <c r="ADV3072" s="0"/>
      <c r="ADW3072" s="0"/>
      <c r="ADX3072" s="0"/>
      <c r="ADY3072" s="0"/>
      <c r="ADZ3072" s="0"/>
      <c r="AEA3072" s="0"/>
      <c r="AEB3072" s="0"/>
      <c r="AEC3072" s="0"/>
      <c r="AED3072" s="0"/>
      <c r="AEE3072" s="0"/>
      <c r="AEF3072" s="0"/>
      <c r="AEG3072" s="0"/>
      <c r="AEH3072" s="0"/>
      <c r="AEI3072" s="0"/>
      <c r="AEJ3072" s="0"/>
      <c r="AEK3072" s="0"/>
      <c r="AEL3072" s="0"/>
      <c r="AEM3072" s="0"/>
      <c r="AEN3072" s="0"/>
      <c r="AEO3072" s="0"/>
      <c r="AEP3072" s="0"/>
      <c r="AEQ3072" s="0"/>
      <c r="AER3072" s="0"/>
      <c r="AES3072" s="0"/>
      <c r="AET3072" s="0"/>
      <c r="AEU3072" s="0"/>
      <c r="AEV3072" s="0"/>
      <c r="AEW3072" s="0"/>
      <c r="AEX3072" s="0"/>
      <c r="AEY3072" s="0"/>
      <c r="AEZ3072" s="0"/>
      <c r="AFA3072" s="0"/>
      <c r="AFB3072" s="0"/>
      <c r="AFC3072" s="0"/>
      <c r="AFD3072" s="0"/>
      <c r="AFE3072" s="0"/>
      <c r="AFF3072" s="0"/>
      <c r="AFG3072" s="0"/>
      <c r="AFH3072" s="0"/>
      <c r="AFI3072" s="0"/>
      <c r="AFJ3072" s="0"/>
      <c r="AFK3072" s="0"/>
      <c r="AFL3072" s="0"/>
      <c r="AFM3072" s="0"/>
      <c r="AFN3072" s="0"/>
      <c r="AFO3072" s="0"/>
      <c r="AFP3072" s="0"/>
      <c r="AFQ3072" s="0"/>
      <c r="AFR3072" s="0"/>
      <c r="AFS3072" s="0"/>
      <c r="AFT3072" s="0"/>
      <c r="AFU3072" s="0"/>
      <c r="AFV3072" s="0"/>
      <c r="AFW3072" s="0"/>
      <c r="AFX3072" s="0"/>
      <c r="AFY3072" s="0"/>
      <c r="AFZ3072" s="0"/>
      <c r="AGA3072" s="0"/>
      <c r="AGB3072" s="0"/>
      <c r="AGC3072" s="0"/>
      <c r="AGD3072" s="0"/>
      <c r="AGE3072" s="0"/>
      <c r="AGF3072" s="0"/>
      <c r="AGG3072" s="0"/>
      <c r="AGH3072" s="0"/>
      <c r="AGI3072" s="0"/>
      <c r="AGJ3072" s="0"/>
      <c r="AGK3072" s="0"/>
      <c r="AGL3072" s="0"/>
      <c r="AGM3072" s="0"/>
      <c r="AGN3072" s="0"/>
      <c r="AGO3072" s="0"/>
      <c r="AGP3072" s="0"/>
      <c r="AGQ3072" s="0"/>
      <c r="AGR3072" s="0"/>
      <c r="AGS3072" s="0"/>
      <c r="AGT3072" s="0"/>
      <c r="AGU3072" s="0"/>
      <c r="AGV3072" s="0"/>
      <c r="AGW3072" s="0"/>
      <c r="AGX3072" s="0"/>
      <c r="AGY3072" s="0"/>
      <c r="AGZ3072" s="0"/>
      <c r="AHA3072" s="0"/>
      <c r="AHB3072" s="0"/>
      <c r="AHC3072" s="0"/>
      <c r="AHD3072" s="0"/>
      <c r="AHE3072" s="0"/>
      <c r="AHF3072" s="0"/>
      <c r="AHG3072" s="0"/>
      <c r="AHH3072" s="0"/>
      <c r="AHI3072" s="0"/>
      <c r="AHJ3072" s="0"/>
      <c r="AHK3072" s="0"/>
      <c r="AHL3072" s="0"/>
      <c r="AHM3072" s="0"/>
      <c r="AHN3072" s="0"/>
      <c r="AHO3072" s="0"/>
      <c r="AHP3072" s="0"/>
      <c r="AHQ3072" s="0"/>
      <c r="AHR3072" s="0"/>
      <c r="AHS3072" s="0"/>
      <c r="AHT3072" s="0"/>
      <c r="AHU3072" s="0"/>
      <c r="AHV3072" s="0"/>
      <c r="AHW3072" s="0"/>
      <c r="AHX3072" s="0"/>
      <c r="AHY3072" s="0"/>
      <c r="AHZ3072" s="0"/>
      <c r="AIA3072" s="0"/>
      <c r="AIB3072" s="0"/>
      <c r="AIC3072" s="0"/>
      <c r="AID3072" s="0"/>
      <c r="AIE3072" s="0"/>
      <c r="AIF3072" s="0"/>
      <c r="AIG3072" s="0"/>
      <c r="AIH3072" s="0"/>
      <c r="AII3072" s="0"/>
      <c r="AIJ3072" s="0"/>
      <c r="AIK3072" s="0"/>
      <c r="AIL3072" s="0"/>
      <c r="AIM3072" s="0"/>
      <c r="AIN3072" s="0"/>
      <c r="AIO3072" s="0"/>
      <c r="AIP3072" s="0"/>
      <c r="AIQ3072" s="0"/>
      <c r="AIR3072" s="0"/>
      <c r="AIS3072" s="0"/>
      <c r="AIT3072" s="0"/>
      <c r="AIU3072" s="0"/>
      <c r="AIV3072" s="0"/>
      <c r="AIW3072" s="0"/>
      <c r="AIX3072" s="0"/>
      <c r="AIY3072" s="0"/>
      <c r="AIZ3072" s="0"/>
      <c r="AJA3072" s="0"/>
      <c r="AJB3072" s="0"/>
      <c r="AJC3072" s="0"/>
      <c r="AJD3072" s="0"/>
      <c r="AJE3072" s="0"/>
      <c r="AJF3072" s="0"/>
      <c r="AJG3072" s="0"/>
      <c r="AJH3072" s="0"/>
      <c r="AJI3072" s="0"/>
      <c r="AJJ3072" s="0"/>
      <c r="AJK3072" s="0"/>
      <c r="AJL3072" s="0"/>
      <c r="AJM3072" s="0"/>
      <c r="AJN3072" s="0"/>
      <c r="AJO3072" s="0"/>
      <c r="AJP3072" s="0"/>
      <c r="AJQ3072" s="0"/>
      <c r="AJR3072" s="0"/>
      <c r="AJS3072" s="0"/>
      <c r="AJT3072" s="0"/>
      <c r="AJU3072" s="0"/>
      <c r="AJV3072" s="0"/>
      <c r="AJW3072" s="0"/>
      <c r="AJX3072" s="0"/>
      <c r="AJY3072" s="0"/>
      <c r="AJZ3072" s="0"/>
      <c r="AKA3072" s="0"/>
      <c r="AKB3072" s="0"/>
      <c r="AKC3072" s="0"/>
      <c r="AKD3072" s="0"/>
      <c r="AKE3072" s="0"/>
      <c r="AKF3072" s="0"/>
      <c r="AKG3072" s="0"/>
      <c r="AKH3072" s="0"/>
      <c r="AKI3072" s="0"/>
      <c r="AKJ3072" s="0"/>
      <c r="AKK3072" s="0"/>
      <c r="AKL3072" s="0"/>
      <c r="AKM3072" s="0"/>
      <c r="AKN3072" s="0"/>
      <c r="AKO3072" s="0"/>
      <c r="AKP3072" s="0"/>
      <c r="AKQ3072" s="0"/>
      <c r="AKR3072" s="0"/>
      <c r="AKS3072" s="0"/>
      <c r="AKT3072" s="0"/>
      <c r="AKU3072" s="0"/>
      <c r="AKV3072" s="0"/>
      <c r="AKW3072" s="0"/>
      <c r="AKX3072" s="0"/>
      <c r="AKY3072" s="0"/>
      <c r="AKZ3072" s="0"/>
      <c r="ALA3072" s="0"/>
      <c r="ALB3072" s="0"/>
      <c r="ALC3072" s="0"/>
      <c r="ALD3072" s="0"/>
      <c r="ALE3072" s="0"/>
      <c r="ALF3072" s="0"/>
      <c r="ALG3072" s="0"/>
      <c r="ALH3072" s="0"/>
      <c r="ALI3072" s="0"/>
      <c r="ALJ3072" s="0"/>
      <c r="ALK3072" s="0"/>
      <c r="ALL3072" s="0"/>
      <c r="ALM3072" s="0"/>
      <c r="ALN3072" s="0"/>
      <c r="ALO3072" s="0"/>
      <c r="ALP3072" s="0"/>
      <c r="ALQ3072" s="0"/>
      <c r="ALR3072" s="0"/>
      <c r="ALS3072" s="0"/>
      <c r="ALT3072" s="0"/>
      <c r="ALU3072" s="0"/>
      <c r="ALV3072" s="0"/>
      <c r="ALW3072" s="0"/>
      <c r="ALX3072" s="0"/>
      <c r="ALY3072" s="0"/>
      <c r="ALZ3072" s="0"/>
      <c r="AMA3072" s="0"/>
      <c r="AMB3072" s="0"/>
      <c r="AMC3072" s="0"/>
      <c r="AMD3072" s="0"/>
      <c r="AME3072" s="0"/>
      <c r="AMF3072" s="0"/>
      <c r="AMG3072" s="0"/>
      <c r="AMH3072" s="0"/>
      <c r="AMI3072" s="0"/>
    </row>
    <row r="3073" customFormat="false" ht="12.75" hidden="false" customHeight="false" outlineLevel="0" collapsed="false">
      <c r="A3073" s="1" t="s">
        <v>3325</v>
      </c>
      <c r="C3073" s="70" t="s">
        <v>3330</v>
      </c>
      <c r="D3073" s="70" t="s">
        <v>16</v>
      </c>
      <c r="E3073" s="72" t="n">
        <v>2.1</v>
      </c>
      <c r="F3073" s="73" t="n">
        <v>1.99</v>
      </c>
      <c r="G3073" s="74" t="s">
        <v>3327</v>
      </c>
      <c r="I3073" s="3"/>
      <c r="BM3073" s="0"/>
      <c r="BN3073" s="0"/>
      <c r="BO3073" s="0"/>
      <c r="BP3073" s="0"/>
      <c r="BQ3073" s="0"/>
      <c r="BR3073" s="0"/>
      <c r="BS3073" s="0"/>
      <c r="BT3073" s="0"/>
      <c r="BU3073" s="0"/>
      <c r="BV3073" s="0"/>
      <c r="BW3073" s="0"/>
      <c r="BX3073" s="0"/>
      <c r="BY3073" s="0"/>
      <c r="BZ3073" s="0"/>
      <c r="CA3073" s="0"/>
      <c r="CB3073" s="0"/>
      <c r="CC3073" s="0"/>
      <c r="CD3073" s="0"/>
      <c r="CE3073" s="0"/>
      <c r="CF3073" s="0"/>
      <c r="CG3073" s="0"/>
      <c r="CH3073" s="0"/>
      <c r="CI3073" s="0"/>
      <c r="CJ3073" s="0"/>
      <c r="CK3073" s="0"/>
      <c r="CL3073" s="0"/>
      <c r="CM3073" s="0"/>
      <c r="CN3073" s="0"/>
      <c r="CO3073" s="0"/>
      <c r="CP3073" s="0"/>
      <c r="CQ3073" s="0"/>
      <c r="CR3073" s="0"/>
      <c r="CS3073" s="0"/>
      <c r="CT3073" s="0"/>
      <c r="CU3073" s="0"/>
      <c r="CV3073" s="0"/>
      <c r="CW3073" s="0"/>
      <c r="CX3073" s="0"/>
      <c r="CY3073" s="0"/>
      <c r="CZ3073" s="0"/>
      <c r="DA3073" s="0"/>
      <c r="DB3073" s="0"/>
      <c r="DC3073" s="0"/>
      <c r="DD3073" s="0"/>
      <c r="DE3073" s="0"/>
      <c r="DF3073" s="0"/>
      <c r="DG3073" s="0"/>
      <c r="DH3073" s="0"/>
      <c r="DI3073" s="0"/>
      <c r="DJ3073" s="0"/>
      <c r="DK3073" s="0"/>
      <c r="DL3073" s="0"/>
      <c r="DM3073" s="0"/>
      <c r="DN3073" s="0"/>
      <c r="DO3073" s="0"/>
      <c r="DP3073" s="0"/>
      <c r="DQ3073" s="0"/>
      <c r="DR3073" s="0"/>
      <c r="DS3073" s="0"/>
      <c r="DT3073" s="0"/>
      <c r="DU3073" s="0"/>
      <c r="DV3073" s="0"/>
      <c r="DW3073" s="0"/>
      <c r="DX3073" s="0"/>
      <c r="DY3073" s="0"/>
      <c r="DZ3073" s="0"/>
      <c r="EA3073" s="0"/>
      <c r="EB3073" s="0"/>
      <c r="EC3073" s="0"/>
      <c r="ED3073" s="0"/>
      <c r="EE3073" s="0"/>
      <c r="EF3073" s="0"/>
      <c r="EG3073" s="0"/>
      <c r="EH3073" s="0"/>
      <c r="EI3073" s="0"/>
      <c r="EJ3073" s="0"/>
      <c r="EK3073" s="0"/>
      <c r="EL3073" s="0"/>
      <c r="EM3073" s="0"/>
      <c r="EN3073" s="0"/>
      <c r="EO3073" s="0"/>
      <c r="EP3073" s="0"/>
      <c r="EQ3073" s="0"/>
      <c r="ER3073" s="0"/>
      <c r="ES3073" s="0"/>
      <c r="ET3073" s="0"/>
      <c r="EU3073" s="0"/>
      <c r="EV3073" s="0"/>
      <c r="EW3073" s="0"/>
      <c r="EX3073" s="0"/>
      <c r="EY3073" s="0"/>
      <c r="EZ3073" s="0"/>
      <c r="FA3073" s="0"/>
      <c r="FB3073" s="0"/>
      <c r="FC3073" s="0"/>
      <c r="FD3073" s="0"/>
      <c r="FE3073" s="0"/>
      <c r="FF3073" s="0"/>
      <c r="FG3073" s="0"/>
      <c r="FH3073" s="0"/>
      <c r="FI3073" s="0"/>
      <c r="FJ3073" s="0"/>
      <c r="FK3073" s="0"/>
      <c r="FL3073" s="0"/>
      <c r="FM3073" s="0"/>
      <c r="FN3073" s="0"/>
      <c r="FO3073" s="0"/>
      <c r="FP3073" s="0"/>
      <c r="FQ3073" s="0"/>
      <c r="FR3073" s="0"/>
      <c r="FS3073" s="0"/>
      <c r="FT3073" s="0"/>
      <c r="FU3073" s="0"/>
      <c r="FV3073" s="0"/>
      <c r="FW3073" s="0"/>
      <c r="FX3073" s="0"/>
      <c r="FY3073" s="0"/>
      <c r="FZ3073" s="0"/>
      <c r="GA3073" s="0"/>
      <c r="GB3073" s="0"/>
      <c r="GC3073" s="0"/>
      <c r="GD3073" s="0"/>
      <c r="GE3073" s="0"/>
      <c r="GF3073" s="0"/>
      <c r="GG3073" s="0"/>
      <c r="GH3073" s="0"/>
      <c r="GI3073" s="0"/>
      <c r="GJ3073" s="0"/>
      <c r="GK3073" s="0"/>
      <c r="GL3073" s="0"/>
      <c r="GM3073" s="0"/>
      <c r="GN3073" s="0"/>
      <c r="GO3073" s="0"/>
      <c r="GP3073" s="0"/>
      <c r="GQ3073" s="0"/>
      <c r="GR3073" s="0"/>
      <c r="GS3073" s="0"/>
      <c r="GT3073" s="0"/>
      <c r="GU3073" s="0"/>
      <c r="GV3073" s="0"/>
      <c r="GW3073" s="0"/>
      <c r="GX3073" s="0"/>
      <c r="GY3073" s="0"/>
      <c r="GZ3073" s="0"/>
      <c r="HA3073" s="0"/>
      <c r="HB3073" s="0"/>
      <c r="HC3073" s="0"/>
      <c r="HD3073" s="0"/>
      <c r="HE3073" s="0"/>
      <c r="HF3073" s="0"/>
      <c r="HG3073" s="0"/>
      <c r="HH3073" s="0"/>
      <c r="HI3073" s="0"/>
      <c r="HJ3073" s="0"/>
      <c r="HK3073" s="0"/>
      <c r="HL3073" s="0"/>
      <c r="HM3073" s="0"/>
      <c r="HN3073" s="0"/>
      <c r="HO3073" s="0"/>
      <c r="HP3073" s="0"/>
      <c r="HQ3073" s="0"/>
      <c r="HR3073" s="0"/>
      <c r="HS3073" s="0"/>
      <c r="HT3073" s="0"/>
      <c r="HU3073" s="0"/>
      <c r="HV3073" s="0"/>
      <c r="HW3073" s="0"/>
      <c r="HX3073" s="0"/>
      <c r="HY3073" s="0"/>
      <c r="HZ3073" s="0"/>
      <c r="IA3073" s="0"/>
      <c r="IB3073" s="0"/>
      <c r="IC3073" s="0"/>
      <c r="ID3073" s="0"/>
      <c r="IE3073" s="0"/>
      <c r="IF3073" s="0"/>
      <c r="IG3073" s="0"/>
      <c r="IH3073" s="0"/>
      <c r="II3073" s="0"/>
      <c r="IJ3073" s="0"/>
      <c r="IK3073" s="0"/>
      <c r="IL3073" s="0"/>
      <c r="IM3073" s="0"/>
      <c r="IN3073" s="0"/>
      <c r="IO3073" s="0"/>
      <c r="IP3073" s="0"/>
      <c r="IQ3073" s="0"/>
      <c r="IR3073" s="0"/>
      <c r="IS3073" s="0"/>
      <c r="IT3073" s="0"/>
      <c r="IU3073" s="0"/>
      <c r="IV3073" s="0"/>
      <c r="IW3073" s="0"/>
      <c r="IX3073" s="0"/>
      <c r="IY3073" s="0"/>
      <c r="IZ3073" s="0"/>
      <c r="JA3073" s="0"/>
      <c r="JB3073" s="0"/>
      <c r="JC3073" s="0"/>
      <c r="JD3073" s="0"/>
      <c r="JE3073" s="0"/>
      <c r="JF3073" s="0"/>
      <c r="JG3073" s="0"/>
      <c r="JH3073" s="0"/>
      <c r="JI3073" s="0"/>
      <c r="JJ3073" s="0"/>
      <c r="JK3073" s="0"/>
      <c r="JL3073" s="0"/>
      <c r="JM3073" s="0"/>
      <c r="JN3073" s="0"/>
      <c r="JO3073" s="0"/>
      <c r="JP3073" s="0"/>
      <c r="JQ3073" s="0"/>
      <c r="JR3073" s="0"/>
      <c r="JS3073" s="0"/>
      <c r="JT3073" s="0"/>
      <c r="JU3073" s="0"/>
      <c r="JV3073" s="0"/>
      <c r="JW3073" s="0"/>
      <c r="JX3073" s="0"/>
      <c r="JY3073" s="0"/>
      <c r="JZ3073" s="0"/>
      <c r="KA3073" s="0"/>
      <c r="KB3073" s="0"/>
      <c r="KC3073" s="0"/>
      <c r="KD3073" s="0"/>
      <c r="KE3073" s="0"/>
      <c r="KF3073" s="0"/>
      <c r="KG3073" s="0"/>
      <c r="KH3073" s="0"/>
      <c r="KI3073" s="0"/>
      <c r="KJ3073" s="0"/>
      <c r="KK3073" s="0"/>
      <c r="KL3073" s="0"/>
      <c r="KM3073" s="0"/>
      <c r="KN3073" s="0"/>
      <c r="KO3073" s="0"/>
      <c r="KP3073" s="0"/>
      <c r="KQ3073" s="0"/>
      <c r="KR3073" s="0"/>
      <c r="KS3073" s="0"/>
      <c r="KT3073" s="0"/>
      <c r="KU3073" s="0"/>
      <c r="KV3073" s="0"/>
      <c r="KW3073" s="0"/>
      <c r="KX3073" s="0"/>
      <c r="KY3073" s="0"/>
      <c r="KZ3073" s="0"/>
      <c r="LA3073" s="0"/>
      <c r="LB3073" s="0"/>
      <c r="LC3073" s="0"/>
      <c r="LD3073" s="0"/>
      <c r="LE3073" s="0"/>
      <c r="LF3073" s="0"/>
      <c r="LG3073" s="0"/>
      <c r="LH3073" s="0"/>
      <c r="LI3073" s="0"/>
      <c r="LJ3073" s="0"/>
      <c r="LK3073" s="0"/>
      <c r="LL3073" s="0"/>
      <c r="LM3073" s="0"/>
      <c r="LN3073" s="0"/>
      <c r="LO3073" s="0"/>
      <c r="LP3073" s="0"/>
      <c r="LQ3073" s="0"/>
      <c r="LR3073" s="0"/>
      <c r="LS3073" s="0"/>
      <c r="LT3073" s="0"/>
      <c r="LU3073" s="0"/>
      <c r="LV3073" s="0"/>
      <c r="LW3073" s="0"/>
      <c r="LX3073" s="0"/>
      <c r="LY3073" s="0"/>
      <c r="LZ3073" s="0"/>
      <c r="MA3073" s="0"/>
      <c r="MB3073" s="0"/>
      <c r="MC3073" s="0"/>
      <c r="MD3073" s="0"/>
      <c r="ME3073" s="0"/>
      <c r="MF3073" s="0"/>
      <c r="MG3073" s="0"/>
      <c r="MH3073" s="0"/>
      <c r="MI3073" s="0"/>
      <c r="MJ3073" s="0"/>
      <c r="MK3073" s="0"/>
      <c r="ML3073" s="0"/>
      <c r="MM3073" s="0"/>
      <c r="MN3073" s="0"/>
      <c r="MO3073" s="0"/>
      <c r="MP3073" s="0"/>
      <c r="MQ3073" s="0"/>
      <c r="MR3073" s="0"/>
      <c r="MS3073" s="0"/>
      <c r="MT3073" s="0"/>
      <c r="MU3073" s="0"/>
      <c r="MV3073" s="0"/>
      <c r="MW3073" s="0"/>
      <c r="MX3073" s="0"/>
      <c r="MY3073" s="0"/>
      <c r="MZ3073" s="0"/>
      <c r="NA3073" s="0"/>
      <c r="NB3073" s="0"/>
      <c r="NC3073" s="0"/>
      <c r="ND3073" s="0"/>
      <c r="NE3073" s="0"/>
      <c r="NF3073" s="0"/>
      <c r="NG3073" s="0"/>
      <c r="NH3073" s="0"/>
      <c r="NI3073" s="0"/>
      <c r="NJ3073" s="0"/>
      <c r="NK3073" s="0"/>
      <c r="NL3073" s="0"/>
      <c r="NM3073" s="0"/>
      <c r="NN3073" s="0"/>
      <c r="NO3073" s="0"/>
      <c r="NP3073" s="0"/>
      <c r="NQ3073" s="0"/>
      <c r="NR3073" s="0"/>
      <c r="NS3073" s="0"/>
      <c r="NT3073" s="0"/>
      <c r="NU3073" s="0"/>
      <c r="NV3073" s="0"/>
      <c r="NW3073" s="0"/>
      <c r="NX3073" s="0"/>
      <c r="NY3073" s="0"/>
      <c r="NZ3073" s="0"/>
      <c r="OA3073" s="0"/>
      <c r="OB3073" s="0"/>
      <c r="OC3073" s="0"/>
      <c r="OD3073" s="0"/>
      <c r="OE3073" s="0"/>
      <c r="OF3073" s="0"/>
      <c r="OG3073" s="0"/>
      <c r="OH3073" s="0"/>
      <c r="OI3073" s="0"/>
      <c r="OJ3073" s="0"/>
      <c r="OK3073" s="0"/>
      <c r="OL3073" s="0"/>
      <c r="OM3073" s="0"/>
      <c r="ON3073" s="0"/>
      <c r="OO3073" s="0"/>
      <c r="OP3073" s="0"/>
      <c r="OQ3073" s="0"/>
      <c r="OR3073" s="0"/>
      <c r="OS3073" s="0"/>
      <c r="OT3073" s="0"/>
      <c r="OU3073" s="0"/>
      <c r="OV3073" s="0"/>
      <c r="OW3073" s="0"/>
      <c r="OX3073" s="0"/>
      <c r="OY3073" s="0"/>
      <c r="OZ3073" s="0"/>
      <c r="PA3073" s="0"/>
      <c r="PB3073" s="0"/>
      <c r="PC3073" s="0"/>
      <c r="PD3073" s="0"/>
      <c r="PE3073" s="0"/>
      <c r="PF3073" s="0"/>
      <c r="PG3073" s="0"/>
      <c r="PH3073" s="0"/>
      <c r="PI3073" s="0"/>
      <c r="PJ3073" s="0"/>
      <c r="PK3073" s="0"/>
      <c r="PL3073" s="0"/>
      <c r="PM3073" s="0"/>
      <c r="PN3073" s="0"/>
      <c r="PO3073" s="0"/>
      <c r="PP3073" s="0"/>
      <c r="PQ3073" s="0"/>
      <c r="PR3073" s="0"/>
      <c r="PS3073" s="0"/>
      <c r="PT3073" s="0"/>
      <c r="PU3073" s="0"/>
      <c r="PV3073" s="0"/>
      <c r="PW3073" s="0"/>
      <c r="PX3073" s="0"/>
      <c r="PY3073" s="0"/>
      <c r="PZ3073" s="0"/>
      <c r="QA3073" s="0"/>
      <c r="QB3073" s="0"/>
      <c r="QC3073" s="0"/>
      <c r="QD3073" s="0"/>
      <c r="QE3073" s="0"/>
      <c r="QF3073" s="0"/>
      <c r="QG3073" s="0"/>
      <c r="QH3073" s="0"/>
      <c r="QI3073" s="0"/>
      <c r="QJ3073" s="0"/>
      <c r="QK3073" s="0"/>
      <c r="QL3073" s="0"/>
      <c r="QM3073" s="0"/>
      <c r="QN3073" s="0"/>
      <c r="QO3073" s="0"/>
      <c r="QP3073" s="0"/>
      <c r="QQ3073" s="0"/>
      <c r="QR3073" s="0"/>
      <c r="QS3073" s="0"/>
      <c r="QT3073" s="0"/>
      <c r="QU3073" s="0"/>
      <c r="QV3073" s="0"/>
      <c r="QW3073" s="0"/>
      <c r="QX3073" s="0"/>
      <c r="QY3073" s="0"/>
      <c r="QZ3073" s="0"/>
      <c r="RA3073" s="0"/>
      <c r="RB3073" s="0"/>
      <c r="RC3073" s="0"/>
      <c r="RD3073" s="0"/>
      <c r="RE3073" s="0"/>
      <c r="RF3073" s="0"/>
      <c r="RG3073" s="0"/>
      <c r="RH3073" s="0"/>
      <c r="RI3073" s="0"/>
      <c r="RJ3073" s="0"/>
      <c r="RK3073" s="0"/>
      <c r="RL3073" s="0"/>
      <c r="RM3073" s="0"/>
      <c r="RN3073" s="0"/>
      <c r="RO3073" s="0"/>
      <c r="RP3073" s="0"/>
      <c r="RQ3073" s="0"/>
      <c r="RR3073" s="0"/>
      <c r="RS3073" s="0"/>
      <c r="RT3073" s="0"/>
      <c r="RU3073" s="0"/>
      <c r="RV3073" s="0"/>
      <c r="RW3073" s="0"/>
      <c r="RX3073" s="0"/>
      <c r="RY3073" s="0"/>
      <c r="RZ3073" s="0"/>
      <c r="SA3073" s="0"/>
      <c r="SB3073" s="0"/>
      <c r="SC3073" s="0"/>
      <c r="SD3073" s="0"/>
      <c r="SE3073" s="0"/>
      <c r="SF3073" s="0"/>
      <c r="SG3073" s="0"/>
      <c r="SH3073" s="0"/>
      <c r="SI3073" s="0"/>
      <c r="SJ3073" s="0"/>
      <c r="SK3073" s="0"/>
      <c r="SL3073" s="0"/>
      <c r="SM3073" s="0"/>
      <c r="SN3073" s="0"/>
      <c r="SO3073" s="0"/>
      <c r="SP3073" s="0"/>
      <c r="SQ3073" s="0"/>
      <c r="SR3073" s="0"/>
      <c r="SS3073" s="0"/>
      <c r="ST3073" s="0"/>
      <c r="SU3073" s="0"/>
      <c r="SV3073" s="0"/>
      <c r="SW3073" s="0"/>
      <c r="SX3073" s="0"/>
      <c r="SY3073" s="0"/>
      <c r="SZ3073" s="0"/>
      <c r="TA3073" s="0"/>
      <c r="TB3073" s="0"/>
      <c r="TC3073" s="0"/>
      <c r="TD3073" s="0"/>
      <c r="TE3073" s="0"/>
      <c r="TF3073" s="0"/>
      <c r="TG3073" s="0"/>
      <c r="TH3073" s="0"/>
      <c r="TI3073" s="0"/>
      <c r="TJ3073" s="0"/>
      <c r="TK3073" s="0"/>
      <c r="TL3073" s="0"/>
      <c r="TM3073" s="0"/>
      <c r="TN3073" s="0"/>
      <c r="TO3073" s="0"/>
      <c r="TP3073" s="0"/>
      <c r="TQ3073" s="0"/>
      <c r="TR3073" s="0"/>
      <c r="TS3073" s="0"/>
      <c r="TT3073" s="0"/>
      <c r="TU3073" s="0"/>
      <c r="TV3073" s="0"/>
      <c r="TW3073" s="0"/>
      <c r="TX3073" s="0"/>
      <c r="TY3073" s="0"/>
      <c r="TZ3073" s="0"/>
      <c r="UA3073" s="0"/>
      <c r="UB3073" s="0"/>
      <c r="UC3073" s="0"/>
      <c r="UD3073" s="0"/>
      <c r="UE3073" s="0"/>
      <c r="UF3073" s="0"/>
      <c r="UG3073" s="0"/>
      <c r="UH3073" s="0"/>
      <c r="UI3073" s="0"/>
      <c r="UJ3073" s="0"/>
      <c r="UK3073" s="0"/>
      <c r="UL3073" s="0"/>
      <c r="UM3073" s="0"/>
      <c r="UN3073" s="0"/>
      <c r="UO3073" s="0"/>
      <c r="UP3073" s="0"/>
      <c r="UQ3073" s="0"/>
      <c r="UR3073" s="0"/>
      <c r="US3073" s="0"/>
      <c r="UT3073" s="0"/>
      <c r="UU3073" s="0"/>
      <c r="UV3073" s="0"/>
      <c r="UW3073" s="0"/>
      <c r="UX3073" s="0"/>
      <c r="UY3073" s="0"/>
      <c r="UZ3073" s="0"/>
      <c r="VA3073" s="0"/>
      <c r="VB3073" s="0"/>
      <c r="VC3073" s="0"/>
      <c r="VD3073" s="0"/>
      <c r="VE3073" s="0"/>
      <c r="VF3073" s="0"/>
      <c r="VG3073" s="0"/>
      <c r="VH3073" s="0"/>
      <c r="VI3073" s="0"/>
      <c r="VJ3073" s="0"/>
      <c r="VK3073" s="0"/>
      <c r="VL3073" s="0"/>
      <c r="VM3073" s="0"/>
      <c r="VN3073" s="0"/>
      <c r="VO3073" s="0"/>
      <c r="VP3073" s="0"/>
      <c r="VQ3073" s="0"/>
      <c r="VR3073" s="0"/>
      <c r="VS3073" s="0"/>
      <c r="VT3073" s="0"/>
      <c r="VU3073" s="0"/>
      <c r="VV3073" s="0"/>
      <c r="VW3073" s="0"/>
      <c r="VX3073" s="0"/>
      <c r="VY3073" s="0"/>
      <c r="VZ3073" s="0"/>
      <c r="WA3073" s="0"/>
      <c r="WB3073" s="0"/>
      <c r="WC3073" s="0"/>
      <c r="WD3073" s="0"/>
      <c r="WE3073" s="0"/>
      <c r="WF3073" s="0"/>
      <c r="WG3073" s="0"/>
      <c r="WH3073" s="0"/>
      <c r="WI3073" s="0"/>
      <c r="WJ3073" s="0"/>
      <c r="WK3073" s="0"/>
      <c r="WL3073" s="0"/>
      <c r="WM3073" s="0"/>
      <c r="WN3073" s="0"/>
      <c r="WO3073" s="0"/>
      <c r="WP3073" s="0"/>
      <c r="WQ3073" s="0"/>
      <c r="WR3073" s="0"/>
      <c r="WS3073" s="0"/>
      <c r="WT3073" s="0"/>
      <c r="WU3073" s="0"/>
      <c r="WV3073" s="0"/>
      <c r="WW3073" s="0"/>
      <c r="WX3073" s="0"/>
      <c r="WY3073" s="0"/>
      <c r="WZ3073" s="0"/>
      <c r="XA3073" s="0"/>
      <c r="XB3073" s="0"/>
      <c r="XC3073" s="0"/>
      <c r="XD3073" s="0"/>
      <c r="XE3073" s="0"/>
      <c r="XF3073" s="0"/>
      <c r="XG3073" s="0"/>
      <c r="XH3073" s="0"/>
      <c r="XI3073" s="0"/>
      <c r="XJ3073" s="0"/>
      <c r="XK3073" s="0"/>
      <c r="XL3073" s="0"/>
      <c r="XM3073" s="0"/>
      <c r="XN3073" s="0"/>
      <c r="XO3073" s="0"/>
      <c r="XP3073" s="0"/>
      <c r="XQ3073" s="0"/>
      <c r="XR3073" s="0"/>
      <c r="XS3073" s="0"/>
      <c r="XT3073" s="0"/>
      <c r="XU3073" s="0"/>
      <c r="XV3073" s="0"/>
      <c r="XW3073" s="0"/>
      <c r="XX3073" s="0"/>
      <c r="XY3073" s="0"/>
      <c r="XZ3073" s="0"/>
      <c r="YA3073" s="0"/>
      <c r="YB3073" s="0"/>
      <c r="YC3073" s="0"/>
      <c r="YD3073" s="0"/>
      <c r="YE3073" s="0"/>
      <c r="YF3073" s="0"/>
      <c r="YG3073" s="0"/>
      <c r="YH3073" s="0"/>
      <c r="YI3073" s="0"/>
      <c r="YJ3073" s="0"/>
      <c r="YK3073" s="0"/>
      <c r="YL3073" s="0"/>
      <c r="YM3073" s="0"/>
      <c r="YN3073" s="0"/>
      <c r="YO3073" s="0"/>
      <c r="YP3073" s="0"/>
      <c r="YQ3073" s="0"/>
      <c r="YR3073" s="0"/>
      <c r="YS3073" s="0"/>
      <c r="YT3073" s="0"/>
      <c r="YU3073" s="0"/>
      <c r="YV3073" s="0"/>
      <c r="YW3073" s="0"/>
      <c r="YX3073" s="0"/>
      <c r="YY3073" s="0"/>
      <c r="YZ3073" s="0"/>
      <c r="ZA3073" s="0"/>
      <c r="ZB3073" s="0"/>
      <c r="ZC3073" s="0"/>
      <c r="ZD3073" s="0"/>
      <c r="ZE3073" s="0"/>
      <c r="ZF3073" s="0"/>
      <c r="ZG3073" s="0"/>
      <c r="ZH3073" s="0"/>
      <c r="ZI3073" s="0"/>
      <c r="ZJ3073" s="0"/>
      <c r="ZK3073" s="0"/>
      <c r="ZL3073" s="0"/>
      <c r="ZM3073" s="0"/>
      <c r="ZN3073" s="0"/>
      <c r="ZO3073" s="0"/>
      <c r="ZP3073" s="0"/>
      <c r="ZQ3073" s="0"/>
      <c r="ZR3073" s="0"/>
      <c r="ZS3073" s="0"/>
      <c r="ZT3073" s="0"/>
      <c r="ZU3073" s="0"/>
      <c r="ZV3073" s="0"/>
      <c r="ZW3073" s="0"/>
      <c r="ZX3073" s="0"/>
      <c r="ZY3073" s="0"/>
      <c r="ZZ3073" s="0"/>
      <c r="AAA3073" s="0"/>
      <c r="AAB3073" s="0"/>
      <c r="AAC3073" s="0"/>
      <c r="AAD3073" s="0"/>
      <c r="AAE3073" s="0"/>
      <c r="AAF3073" s="0"/>
      <c r="AAG3073" s="0"/>
      <c r="AAH3073" s="0"/>
      <c r="AAI3073" s="0"/>
      <c r="AAJ3073" s="0"/>
      <c r="AAK3073" s="0"/>
      <c r="AAL3073" s="0"/>
      <c r="AAM3073" s="0"/>
      <c r="AAN3073" s="0"/>
      <c r="AAO3073" s="0"/>
      <c r="AAP3073" s="0"/>
      <c r="AAQ3073" s="0"/>
      <c r="AAR3073" s="0"/>
      <c r="AAS3073" s="0"/>
      <c r="AAT3073" s="0"/>
      <c r="AAU3073" s="0"/>
      <c r="AAV3073" s="0"/>
      <c r="AAW3073" s="0"/>
      <c r="AAX3073" s="0"/>
      <c r="AAY3073" s="0"/>
      <c r="AAZ3073" s="0"/>
      <c r="ABA3073" s="0"/>
      <c r="ABB3073" s="0"/>
      <c r="ABC3073" s="0"/>
      <c r="ABD3073" s="0"/>
      <c r="ABE3073" s="0"/>
      <c r="ABF3073" s="0"/>
      <c r="ABG3073" s="0"/>
      <c r="ABH3073" s="0"/>
      <c r="ABI3073" s="0"/>
      <c r="ABJ3073" s="0"/>
      <c r="ABK3073" s="0"/>
      <c r="ABL3073" s="0"/>
      <c r="ABM3073" s="0"/>
      <c r="ABN3073" s="0"/>
      <c r="ABO3073" s="0"/>
      <c r="ABP3073" s="0"/>
      <c r="ABQ3073" s="0"/>
      <c r="ABR3073" s="0"/>
      <c r="ABS3073" s="0"/>
      <c r="ABT3073" s="0"/>
      <c r="ABU3073" s="0"/>
      <c r="ABV3073" s="0"/>
      <c r="ABW3073" s="0"/>
      <c r="ABX3073" s="0"/>
      <c r="ABY3073" s="0"/>
      <c r="ABZ3073" s="0"/>
      <c r="ACA3073" s="0"/>
      <c r="ACB3073" s="0"/>
      <c r="ACC3073" s="0"/>
      <c r="ACD3073" s="0"/>
      <c r="ACE3073" s="0"/>
      <c r="ACF3073" s="0"/>
      <c r="ACG3073" s="0"/>
      <c r="ACH3073" s="0"/>
      <c r="ACI3073" s="0"/>
      <c r="ACJ3073" s="0"/>
      <c r="ACK3073" s="0"/>
      <c r="ACL3073" s="0"/>
      <c r="ACM3073" s="0"/>
      <c r="ACN3073" s="0"/>
      <c r="ACO3073" s="0"/>
      <c r="ACP3073" s="0"/>
      <c r="ACQ3073" s="0"/>
      <c r="ACR3073" s="0"/>
      <c r="ACS3073" s="0"/>
      <c r="ACT3073" s="0"/>
      <c r="ACU3073" s="0"/>
      <c r="ACV3073" s="0"/>
      <c r="ACW3073" s="0"/>
      <c r="ACX3073" s="0"/>
      <c r="ACY3073" s="0"/>
      <c r="ACZ3073" s="0"/>
      <c r="ADA3073" s="0"/>
      <c r="ADB3073" s="0"/>
      <c r="ADC3073" s="0"/>
      <c r="ADD3073" s="0"/>
      <c r="ADE3073" s="0"/>
      <c r="ADF3073" s="0"/>
      <c r="ADG3073" s="0"/>
      <c r="ADH3073" s="0"/>
      <c r="ADI3073" s="0"/>
      <c r="ADJ3073" s="0"/>
      <c r="ADK3073" s="0"/>
      <c r="ADL3073" s="0"/>
      <c r="ADM3073" s="0"/>
      <c r="ADN3073" s="0"/>
      <c r="ADO3073" s="0"/>
      <c r="ADP3073" s="0"/>
      <c r="ADQ3073" s="0"/>
      <c r="ADR3073" s="0"/>
      <c r="ADS3073" s="0"/>
      <c r="ADT3073" s="0"/>
      <c r="ADU3073" s="0"/>
      <c r="ADV3073" s="0"/>
      <c r="ADW3073" s="0"/>
      <c r="ADX3073" s="0"/>
      <c r="ADY3073" s="0"/>
      <c r="ADZ3073" s="0"/>
      <c r="AEA3073" s="0"/>
      <c r="AEB3073" s="0"/>
      <c r="AEC3073" s="0"/>
      <c r="AED3073" s="0"/>
      <c r="AEE3073" s="0"/>
      <c r="AEF3073" s="0"/>
      <c r="AEG3073" s="0"/>
      <c r="AEH3073" s="0"/>
      <c r="AEI3073" s="0"/>
      <c r="AEJ3073" s="0"/>
      <c r="AEK3073" s="0"/>
      <c r="AEL3073" s="0"/>
      <c r="AEM3073" s="0"/>
      <c r="AEN3073" s="0"/>
      <c r="AEO3073" s="0"/>
      <c r="AEP3073" s="0"/>
      <c r="AEQ3073" s="0"/>
      <c r="AER3073" s="0"/>
      <c r="AES3073" s="0"/>
      <c r="AET3073" s="0"/>
      <c r="AEU3073" s="0"/>
      <c r="AEV3073" s="0"/>
      <c r="AEW3073" s="0"/>
      <c r="AEX3073" s="0"/>
      <c r="AEY3073" s="0"/>
      <c r="AEZ3073" s="0"/>
      <c r="AFA3073" s="0"/>
      <c r="AFB3073" s="0"/>
      <c r="AFC3073" s="0"/>
      <c r="AFD3073" s="0"/>
      <c r="AFE3073" s="0"/>
      <c r="AFF3073" s="0"/>
      <c r="AFG3073" s="0"/>
      <c r="AFH3073" s="0"/>
      <c r="AFI3073" s="0"/>
      <c r="AFJ3073" s="0"/>
      <c r="AFK3073" s="0"/>
      <c r="AFL3073" s="0"/>
      <c r="AFM3073" s="0"/>
      <c r="AFN3073" s="0"/>
      <c r="AFO3073" s="0"/>
      <c r="AFP3073" s="0"/>
      <c r="AFQ3073" s="0"/>
      <c r="AFR3073" s="0"/>
      <c r="AFS3073" s="0"/>
      <c r="AFT3073" s="0"/>
      <c r="AFU3073" s="0"/>
      <c r="AFV3073" s="0"/>
      <c r="AFW3073" s="0"/>
      <c r="AFX3073" s="0"/>
      <c r="AFY3073" s="0"/>
      <c r="AFZ3073" s="0"/>
      <c r="AGA3073" s="0"/>
      <c r="AGB3073" s="0"/>
      <c r="AGC3073" s="0"/>
      <c r="AGD3073" s="0"/>
      <c r="AGE3073" s="0"/>
      <c r="AGF3073" s="0"/>
      <c r="AGG3073" s="0"/>
      <c r="AGH3073" s="0"/>
      <c r="AGI3073" s="0"/>
      <c r="AGJ3073" s="0"/>
      <c r="AGK3073" s="0"/>
      <c r="AGL3073" s="0"/>
      <c r="AGM3073" s="0"/>
      <c r="AGN3073" s="0"/>
      <c r="AGO3073" s="0"/>
      <c r="AGP3073" s="0"/>
      <c r="AGQ3073" s="0"/>
      <c r="AGR3073" s="0"/>
      <c r="AGS3073" s="0"/>
      <c r="AGT3073" s="0"/>
      <c r="AGU3073" s="0"/>
      <c r="AGV3073" s="0"/>
      <c r="AGW3073" s="0"/>
      <c r="AGX3073" s="0"/>
      <c r="AGY3073" s="0"/>
      <c r="AGZ3073" s="0"/>
      <c r="AHA3073" s="0"/>
      <c r="AHB3073" s="0"/>
      <c r="AHC3073" s="0"/>
      <c r="AHD3073" s="0"/>
      <c r="AHE3073" s="0"/>
      <c r="AHF3073" s="0"/>
      <c r="AHG3073" s="0"/>
      <c r="AHH3073" s="0"/>
      <c r="AHI3073" s="0"/>
      <c r="AHJ3073" s="0"/>
      <c r="AHK3073" s="0"/>
      <c r="AHL3073" s="0"/>
      <c r="AHM3073" s="0"/>
      <c r="AHN3073" s="0"/>
      <c r="AHO3073" s="0"/>
      <c r="AHP3073" s="0"/>
      <c r="AHQ3073" s="0"/>
      <c r="AHR3073" s="0"/>
      <c r="AHS3073" s="0"/>
      <c r="AHT3073" s="0"/>
      <c r="AHU3073" s="0"/>
      <c r="AHV3073" s="0"/>
      <c r="AHW3073" s="0"/>
      <c r="AHX3073" s="0"/>
      <c r="AHY3073" s="0"/>
      <c r="AHZ3073" s="0"/>
      <c r="AIA3073" s="0"/>
      <c r="AIB3073" s="0"/>
      <c r="AIC3073" s="0"/>
      <c r="AID3073" s="0"/>
      <c r="AIE3073" s="0"/>
      <c r="AIF3073" s="0"/>
      <c r="AIG3073" s="0"/>
      <c r="AIH3073" s="0"/>
      <c r="AII3073" s="0"/>
      <c r="AIJ3073" s="0"/>
      <c r="AIK3073" s="0"/>
      <c r="AIL3073" s="0"/>
      <c r="AIM3073" s="0"/>
      <c r="AIN3073" s="0"/>
      <c r="AIO3073" s="0"/>
      <c r="AIP3073" s="0"/>
      <c r="AIQ3073" s="0"/>
      <c r="AIR3073" s="0"/>
      <c r="AIS3073" s="0"/>
      <c r="AIT3073" s="0"/>
      <c r="AIU3073" s="0"/>
      <c r="AIV3073" s="0"/>
      <c r="AIW3073" s="0"/>
      <c r="AIX3073" s="0"/>
      <c r="AIY3073" s="0"/>
      <c r="AIZ3073" s="0"/>
      <c r="AJA3073" s="0"/>
      <c r="AJB3073" s="0"/>
      <c r="AJC3073" s="0"/>
      <c r="AJD3073" s="0"/>
      <c r="AJE3073" s="0"/>
      <c r="AJF3073" s="0"/>
      <c r="AJG3073" s="0"/>
      <c r="AJH3073" s="0"/>
      <c r="AJI3073" s="0"/>
      <c r="AJJ3073" s="0"/>
      <c r="AJK3073" s="0"/>
      <c r="AJL3073" s="0"/>
      <c r="AJM3073" s="0"/>
      <c r="AJN3073" s="0"/>
      <c r="AJO3073" s="0"/>
      <c r="AJP3073" s="0"/>
      <c r="AJQ3073" s="0"/>
      <c r="AJR3073" s="0"/>
      <c r="AJS3073" s="0"/>
      <c r="AJT3073" s="0"/>
      <c r="AJU3073" s="0"/>
      <c r="AJV3073" s="0"/>
      <c r="AJW3073" s="0"/>
      <c r="AJX3073" s="0"/>
      <c r="AJY3073" s="0"/>
      <c r="AJZ3073" s="0"/>
      <c r="AKA3073" s="0"/>
      <c r="AKB3073" s="0"/>
      <c r="AKC3073" s="0"/>
      <c r="AKD3073" s="0"/>
      <c r="AKE3073" s="0"/>
      <c r="AKF3073" s="0"/>
      <c r="AKG3073" s="0"/>
      <c r="AKH3073" s="0"/>
      <c r="AKI3073" s="0"/>
      <c r="AKJ3073" s="0"/>
      <c r="AKK3073" s="0"/>
      <c r="AKL3073" s="0"/>
      <c r="AKM3073" s="0"/>
      <c r="AKN3073" s="0"/>
      <c r="AKO3073" s="0"/>
      <c r="AKP3073" s="0"/>
      <c r="AKQ3073" s="0"/>
      <c r="AKR3073" s="0"/>
      <c r="AKS3073" s="0"/>
      <c r="AKT3073" s="0"/>
      <c r="AKU3073" s="0"/>
      <c r="AKV3073" s="0"/>
      <c r="AKW3073" s="0"/>
      <c r="AKX3073" s="0"/>
      <c r="AKY3073" s="0"/>
      <c r="AKZ3073" s="0"/>
      <c r="ALA3073" s="0"/>
      <c r="ALB3073" s="0"/>
      <c r="ALC3073" s="0"/>
      <c r="ALD3073" s="0"/>
      <c r="ALE3073" s="0"/>
      <c r="ALF3073" s="0"/>
      <c r="ALG3073" s="0"/>
      <c r="ALH3073" s="0"/>
      <c r="ALI3073" s="0"/>
      <c r="ALJ3073" s="0"/>
      <c r="ALK3073" s="0"/>
      <c r="ALL3073" s="0"/>
      <c r="ALM3073" s="0"/>
      <c r="ALN3073" s="0"/>
      <c r="ALO3073" s="0"/>
      <c r="ALP3073" s="0"/>
      <c r="ALQ3073" s="0"/>
      <c r="ALR3073" s="0"/>
      <c r="ALS3073" s="0"/>
      <c r="ALT3073" s="0"/>
      <c r="ALU3073" s="0"/>
      <c r="ALV3073" s="0"/>
      <c r="ALW3073" s="0"/>
      <c r="ALX3073" s="0"/>
      <c r="ALY3073" s="0"/>
      <c r="ALZ3073" s="0"/>
      <c r="AMA3073" s="0"/>
      <c r="AMB3073" s="0"/>
      <c r="AMC3073" s="0"/>
      <c r="AMD3073" s="0"/>
      <c r="AME3073" s="0"/>
      <c r="AMF3073" s="0"/>
      <c r="AMG3073" s="0"/>
      <c r="AMH3073" s="0"/>
      <c r="AMI3073" s="0"/>
    </row>
    <row r="3074" customFormat="false" ht="12.75" hidden="false" customHeight="false" outlineLevel="0" collapsed="false">
      <c r="A3074" s="1" t="s">
        <v>3325</v>
      </c>
      <c r="C3074" s="64" t="s">
        <v>3331</v>
      </c>
      <c r="D3074" s="64" t="s">
        <v>13</v>
      </c>
      <c r="E3074" s="65" t="n">
        <v>2.1</v>
      </c>
      <c r="F3074" s="66" t="n">
        <v>2.99</v>
      </c>
      <c r="G3074" s="67" t="s">
        <v>3327</v>
      </c>
      <c r="H3074" s="67" t="s">
        <v>522</v>
      </c>
      <c r="I3074" s="104" t="n">
        <v>2.54</v>
      </c>
      <c r="J3074" s="67" t="s">
        <v>3308</v>
      </c>
      <c r="BM3074" s="0"/>
      <c r="BN3074" s="0"/>
      <c r="BO3074" s="0"/>
      <c r="BP3074" s="0"/>
      <c r="BQ3074" s="0"/>
      <c r="BR3074" s="0"/>
      <c r="BS3074" s="0"/>
      <c r="BT3074" s="0"/>
      <c r="BU3074" s="0"/>
      <c r="BV3074" s="0"/>
      <c r="BW3074" s="0"/>
      <c r="BX3074" s="0"/>
      <c r="BY3074" s="0"/>
      <c r="BZ3074" s="0"/>
      <c r="CA3074" s="0"/>
      <c r="CB3074" s="0"/>
      <c r="CC3074" s="0"/>
      <c r="CD3074" s="0"/>
      <c r="CE3074" s="0"/>
      <c r="CF3074" s="0"/>
      <c r="CG3074" s="0"/>
      <c r="CH3074" s="0"/>
      <c r="CI3074" s="0"/>
      <c r="CJ3074" s="0"/>
      <c r="CK3074" s="0"/>
      <c r="CL3074" s="0"/>
      <c r="CM3074" s="0"/>
      <c r="CN3074" s="0"/>
      <c r="CO3074" s="0"/>
      <c r="CP3074" s="0"/>
      <c r="CQ3074" s="0"/>
      <c r="CR3074" s="0"/>
      <c r="CS3074" s="0"/>
      <c r="CT3074" s="0"/>
      <c r="CU3074" s="0"/>
      <c r="CV3074" s="0"/>
      <c r="CW3074" s="0"/>
      <c r="CX3074" s="0"/>
      <c r="CY3074" s="0"/>
      <c r="CZ3074" s="0"/>
      <c r="DA3074" s="0"/>
      <c r="DB3074" s="0"/>
      <c r="DC3074" s="0"/>
      <c r="DD3074" s="0"/>
      <c r="DE3074" s="0"/>
      <c r="DF3074" s="0"/>
      <c r="DG3074" s="0"/>
      <c r="DH3074" s="0"/>
      <c r="DI3074" s="0"/>
      <c r="DJ3074" s="0"/>
      <c r="DK3074" s="0"/>
      <c r="DL3074" s="0"/>
      <c r="DM3074" s="0"/>
      <c r="DN3074" s="0"/>
      <c r="DO3074" s="0"/>
      <c r="DP3074" s="0"/>
      <c r="DQ3074" s="0"/>
      <c r="DR3074" s="0"/>
      <c r="DS3074" s="0"/>
      <c r="DT3074" s="0"/>
      <c r="DU3074" s="0"/>
      <c r="DV3074" s="0"/>
      <c r="DW3074" s="0"/>
      <c r="DX3074" s="0"/>
      <c r="DY3074" s="0"/>
      <c r="DZ3074" s="0"/>
      <c r="EA3074" s="0"/>
      <c r="EB3074" s="0"/>
      <c r="EC3074" s="0"/>
      <c r="ED3074" s="0"/>
      <c r="EE3074" s="0"/>
      <c r="EF3074" s="0"/>
      <c r="EG3074" s="0"/>
      <c r="EH3074" s="0"/>
      <c r="EI3074" s="0"/>
      <c r="EJ3074" s="0"/>
      <c r="EK3074" s="0"/>
      <c r="EL3074" s="0"/>
      <c r="EM3074" s="0"/>
      <c r="EN3074" s="0"/>
      <c r="EO3074" s="0"/>
      <c r="EP3074" s="0"/>
      <c r="EQ3074" s="0"/>
      <c r="ER3074" s="0"/>
      <c r="ES3074" s="0"/>
      <c r="ET3074" s="0"/>
      <c r="EU3074" s="0"/>
      <c r="EV3074" s="0"/>
      <c r="EW3074" s="0"/>
      <c r="EX3074" s="0"/>
      <c r="EY3074" s="0"/>
      <c r="EZ3074" s="0"/>
      <c r="FA3074" s="0"/>
      <c r="FB3074" s="0"/>
      <c r="FC3074" s="0"/>
      <c r="FD3074" s="0"/>
      <c r="FE3074" s="0"/>
      <c r="FF3074" s="0"/>
      <c r="FG3074" s="0"/>
      <c r="FH3074" s="0"/>
      <c r="FI3074" s="0"/>
      <c r="FJ3074" s="0"/>
      <c r="FK3074" s="0"/>
      <c r="FL3074" s="0"/>
      <c r="FM3074" s="0"/>
      <c r="FN3074" s="0"/>
      <c r="FO3074" s="0"/>
      <c r="FP3074" s="0"/>
      <c r="FQ3074" s="0"/>
      <c r="FR3074" s="0"/>
      <c r="FS3074" s="0"/>
      <c r="FT3074" s="0"/>
      <c r="FU3074" s="0"/>
      <c r="FV3074" s="0"/>
      <c r="FW3074" s="0"/>
      <c r="FX3074" s="0"/>
      <c r="FY3074" s="0"/>
      <c r="FZ3074" s="0"/>
      <c r="GA3074" s="0"/>
      <c r="GB3074" s="0"/>
      <c r="GC3074" s="0"/>
      <c r="GD3074" s="0"/>
      <c r="GE3074" s="0"/>
      <c r="GF3074" s="0"/>
      <c r="GG3074" s="0"/>
      <c r="GH3074" s="0"/>
      <c r="GI3074" s="0"/>
      <c r="GJ3074" s="0"/>
      <c r="GK3074" s="0"/>
      <c r="GL3074" s="0"/>
      <c r="GM3074" s="0"/>
      <c r="GN3074" s="0"/>
      <c r="GO3074" s="0"/>
      <c r="GP3074" s="0"/>
      <c r="GQ3074" s="0"/>
      <c r="GR3074" s="0"/>
      <c r="GS3074" s="0"/>
      <c r="GT3074" s="0"/>
      <c r="GU3074" s="0"/>
      <c r="GV3074" s="0"/>
      <c r="GW3074" s="0"/>
      <c r="GX3074" s="0"/>
      <c r="GY3074" s="0"/>
      <c r="GZ3074" s="0"/>
      <c r="HA3074" s="0"/>
      <c r="HB3074" s="0"/>
      <c r="HC3074" s="0"/>
      <c r="HD3074" s="0"/>
      <c r="HE3074" s="0"/>
      <c r="HF3074" s="0"/>
      <c r="HG3074" s="0"/>
      <c r="HH3074" s="0"/>
      <c r="HI3074" s="0"/>
      <c r="HJ3074" s="0"/>
      <c r="HK3074" s="0"/>
      <c r="HL3074" s="0"/>
      <c r="HM3074" s="0"/>
      <c r="HN3074" s="0"/>
      <c r="HO3074" s="0"/>
      <c r="HP3074" s="0"/>
      <c r="HQ3074" s="0"/>
      <c r="HR3074" s="0"/>
      <c r="HS3074" s="0"/>
      <c r="HT3074" s="0"/>
      <c r="HU3074" s="0"/>
      <c r="HV3074" s="0"/>
      <c r="HW3074" s="0"/>
      <c r="HX3074" s="0"/>
      <c r="HY3074" s="0"/>
      <c r="HZ3074" s="0"/>
      <c r="IA3074" s="0"/>
      <c r="IB3074" s="0"/>
      <c r="IC3074" s="0"/>
      <c r="ID3074" s="0"/>
      <c r="IE3074" s="0"/>
      <c r="IF3074" s="0"/>
      <c r="IG3074" s="0"/>
      <c r="IH3074" s="0"/>
      <c r="II3074" s="0"/>
      <c r="IJ3074" s="0"/>
      <c r="IK3074" s="0"/>
      <c r="IL3074" s="0"/>
      <c r="IM3074" s="0"/>
      <c r="IN3074" s="0"/>
      <c r="IO3074" s="0"/>
      <c r="IP3074" s="0"/>
      <c r="IQ3074" s="0"/>
      <c r="IR3074" s="0"/>
      <c r="IS3074" s="0"/>
      <c r="IT3074" s="0"/>
      <c r="IU3074" s="0"/>
      <c r="IV3074" s="0"/>
      <c r="IW3074" s="0"/>
      <c r="IX3074" s="0"/>
      <c r="IY3074" s="0"/>
      <c r="IZ3074" s="0"/>
      <c r="JA3074" s="0"/>
      <c r="JB3074" s="0"/>
      <c r="JC3074" s="0"/>
      <c r="JD3074" s="0"/>
      <c r="JE3074" s="0"/>
      <c r="JF3074" s="0"/>
      <c r="JG3074" s="0"/>
      <c r="JH3074" s="0"/>
      <c r="JI3074" s="0"/>
      <c r="JJ3074" s="0"/>
      <c r="JK3074" s="0"/>
      <c r="JL3074" s="0"/>
      <c r="JM3074" s="0"/>
      <c r="JN3074" s="0"/>
      <c r="JO3074" s="0"/>
      <c r="JP3074" s="0"/>
      <c r="JQ3074" s="0"/>
      <c r="JR3074" s="0"/>
      <c r="JS3074" s="0"/>
      <c r="JT3074" s="0"/>
      <c r="JU3074" s="0"/>
      <c r="JV3074" s="0"/>
      <c r="JW3074" s="0"/>
      <c r="JX3074" s="0"/>
      <c r="JY3074" s="0"/>
      <c r="JZ3074" s="0"/>
      <c r="KA3074" s="0"/>
      <c r="KB3074" s="0"/>
      <c r="KC3074" s="0"/>
      <c r="KD3074" s="0"/>
      <c r="KE3074" s="0"/>
      <c r="KF3074" s="0"/>
      <c r="KG3074" s="0"/>
      <c r="KH3074" s="0"/>
      <c r="KI3074" s="0"/>
      <c r="KJ3074" s="0"/>
      <c r="KK3074" s="0"/>
      <c r="KL3074" s="0"/>
      <c r="KM3074" s="0"/>
      <c r="KN3074" s="0"/>
      <c r="KO3074" s="0"/>
      <c r="KP3074" s="0"/>
      <c r="KQ3074" s="0"/>
      <c r="KR3074" s="0"/>
      <c r="KS3074" s="0"/>
      <c r="KT3074" s="0"/>
      <c r="KU3074" s="0"/>
      <c r="KV3074" s="0"/>
      <c r="KW3074" s="0"/>
      <c r="KX3074" s="0"/>
      <c r="KY3074" s="0"/>
      <c r="KZ3074" s="0"/>
      <c r="LA3074" s="0"/>
      <c r="LB3074" s="0"/>
      <c r="LC3074" s="0"/>
      <c r="LD3074" s="0"/>
      <c r="LE3074" s="0"/>
      <c r="LF3074" s="0"/>
      <c r="LG3074" s="0"/>
      <c r="LH3074" s="0"/>
      <c r="LI3074" s="0"/>
      <c r="LJ3074" s="0"/>
      <c r="LK3074" s="0"/>
      <c r="LL3074" s="0"/>
      <c r="LM3074" s="0"/>
      <c r="LN3074" s="0"/>
      <c r="LO3074" s="0"/>
      <c r="LP3074" s="0"/>
      <c r="LQ3074" s="0"/>
      <c r="LR3074" s="0"/>
      <c r="LS3074" s="0"/>
      <c r="LT3074" s="0"/>
      <c r="LU3074" s="0"/>
      <c r="LV3074" s="0"/>
      <c r="LW3074" s="0"/>
      <c r="LX3074" s="0"/>
      <c r="LY3074" s="0"/>
      <c r="LZ3074" s="0"/>
      <c r="MA3074" s="0"/>
      <c r="MB3074" s="0"/>
      <c r="MC3074" s="0"/>
      <c r="MD3074" s="0"/>
      <c r="ME3074" s="0"/>
      <c r="MF3074" s="0"/>
      <c r="MG3074" s="0"/>
      <c r="MH3074" s="0"/>
      <c r="MI3074" s="0"/>
      <c r="MJ3074" s="0"/>
      <c r="MK3074" s="0"/>
      <c r="ML3074" s="0"/>
      <c r="MM3074" s="0"/>
      <c r="MN3074" s="0"/>
      <c r="MO3074" s="0"/>
      <c r="MP3074" s="0"/>
      <c r="MQ3074" s="0"/>
      <c r="MR3074" s="0"/>
      <c r="MS3074" s="0"/>
      <c r="MT3074" s="0"/>
      <c r="MU3074" s="0"/>
      <c r="MV3074" s="0"/>
      <c r="MW3074" s="0"/>
      <c r="MX3074" s="0"/>
      <c r="MY3074" s="0"/>
      <c r="MZ3074" s="0"/>
      <c r="NA3074" s="0"/>
      <c r="NB3074" s="0"/>
      <c r="NC3074" s="0"/>
      <c r="ND3074" s="0"/>
      <c r="NE3074" s="0"/>
      <c r="NF3074" s="0"/>
      <c r="NG3074" s="0"/>
      <c r="NH3074" s="0"/>
      <c r="NI3074" s="0"/>
      <c r="NJ3074" s="0"/>
      <c r="NK3074" s="0"/>
      <c r="NL3074" s="0"/>
      <c r="NM3074" s="0"/>
      <c r="NN3074" s="0"/>
      <c r="NO3074" s="0"/>
      <c r="NP3074" s="0"/>
      <c r="NQ3074" s="0"/>
      <c r="NR3074" s="0"/>
      <c r="NS3074" s="0"/>
      <c r="NT3074" s="0"/>
      <c r="NU3074" s="0"/>
      <c r="NV3074" s="0"/>
      <c r="NW3074" s="0"/>
      <c r="NX3074" s="0"/>
      <c r="NY3074" s="0"/>
      <c r="NZ3074" s="0"/>
      <c r="OA3074" s="0"/>
      <c r="OB3074" s="0"/>
      <c r="OC3074" s="0"/>
      <c r="OD3074" s="0"/>
      <c r="OE3074" s="0"/>
      <c r="OF3074" s="0"/>
      <c r="OG3074" s="0"/>
      <c r="OH3074" s="0"/>
      <c r="OI3074" s="0"/>
      <c r="OJ3074" s="0"/>
      <c r="OK3074" s="0"/>
      <c r="OL3074" s="0"/>
      <c r="OM3074" s="0"/>
      <c r="ON3074" s="0"/>
      <c r="OO3074" s="0"/>
      <c r="OP3074" s="0"/>
      <c r="OQ3074" s="0"/>
      <c r="OR3074" s="0"/>
      <c r="OS3074" s="0"/>
      <c r="OT3074" s="0"/>
      <c r="OU3074" s="0"/>
      <c r="OV3074" s="0"/>
      <c r="OW3074" s="0"/>
      <c r="OX3074" s="0"/>
      <c r="OY3074" s="0"/>
      <c r="OZ3074" s="0"/>
      <c r="PA3074" s="0"/>
      <c r="PB3074" s="0"/>
      <c r="PC3074" s="0"/>
      <c r="PD3074" s="0"/>
      <c r="PE3074" s="0"/>
      <c r="PF3074" s="0"/>
      <c r="PG3074" s="0"/>
      <c r="PH3074" s="0"/>
      <c r="PI3074" s="0"/>
      <c r="PJ3074" s="0"/>
      <c r="PK3074" s="0"/>
      <c r="PL3074" s="0"/>
      <c r="PM3074" s="0"/>
      <c r="PN3074" s="0"/>
      <c r="PO3074" s="0"/>
      <c r="PP3074" s="0"/>
      <c r="PQ3074" s="0"/>
      <c r="PR3074" s="0"/>
      <c r="PS3074" s="0"/>
      <c r="PT3074" s="0"/>
      <c r="PU3074" s="0"/>
      <c r="PV3074" s="0"/>
      <c r="PW3074" s="0"/>
      <c r="PX3074" s="0"/>
      <c r="PY3074" s="0"/>
      <c r="PZ3074" s="0"/>
      <c r="QA3074" s="0"/>
      <c r="QB3074" s="0"/>
      <c r="QC3074" s="0"/>
      <c r="QD3074" s="0"/>
      <c r="QE3074" s="0"/>
      <c r="QF3074" s="0"/>
      <c r="QG3074" s="0"/>
      <c r="QH3074" s="0"/>
      <c r="QI3074" s="0"/>
      <c r="QJ3074" s="0"/>
      <c r="QK3074" s="0"/>
      <c r="QL3074" s="0"/>
      <c r="QM3074" s="0"/>
      <c r="QN3074" s="0"/>
      <c r="QO3074" s="0"/>
      <c r="QP3074" s="0"/>
      <c r="QQ3074" s="0"/>
      <c r="QR3074" s="0"/>
      <c r="QS3074" s="0"/>
      <c r="QT3074" s="0"/>
      <c r="QU3074" s="0"/>
      <c r="QV3074" s="0"/>
      <c r="QW3074" s="0"/>
      <c r="QX3074" s="0"/>
      <c r="QY3074" s="0"/>
      <c r="QZ3074" s="0"/>
      <c r="RA3074" s="0"/>
      <c r="RB3074" s="0"/>
      <c r="RC3074" s="0"/>
      <c r="RD3074" s="0"/>
      <c r="RE3074" s="0"/>
      <c r="RF3074" s="0"/>
      <c r="RG3074" s="0"/>
      <c r="RH3074" s="0"/>
      <c r="RI3074" s="0"/>
      <c r="RJ3074" s="0"/>
      <c r="RK3074" s="0"/>
      <c r="RL3074" s="0"/>
      <c r="RM3074" s="0"/>
      <c r="RN3074" s="0"/>
      <c r="RO3074" s="0"/>
      <c r="RP3074" s="0"/>
      <c r="RQ3074" s="0"/>
      <c r="RR3074" s="0"/>
      <c r="RS3074" s="0"/>
      <c r="RT3074" s="0"/>
      <c r="RU3074" s="0"/>
      <c r="RV3074" s="0"/>
      <c r="RW3074" s="0"/>
      <c r="RX3074" s="0"/>
      <c r="RY3074" s="0"/>
      <c r="RZ3074" s="0"/>
      <c r="SA3074" s="0"/>
      <c r="SB3074" s="0"/>
      <c r="SC3074" s="0"/>
      <c r="SD3074" s="0"/>
      <c r="SE3074" s="0"/>
      <c r="SF3074" s="0"/>
      <c r="SG3074" s="0"/>
      <c r="SH3074" s="0"/>
      <c r="SI3074" s="0"/>
      <c r="SJ3074" s="0"/>
      <c r="SK3074" s="0"/>
      <c r="SL3074" s="0"/>
      <c r="SM3074" s="0"/>
      <c r="SN3074" s="0"/>
      <c r="SO3074" s="0"/>
      <c r="SP3074" s="0"/>
      <c r="SQ3074" s="0"/>
      <c r="SR3074" s="0"/>
      <c r="SS3074" s="0"/>
      <c r="ST3074" s="0"/>
      <c r="SU3074" s="0"/>
      <c r="SV3074" s="0"/>
      <c r="SW3074" s="0"/>
      <c r="SX3074" s="0"/>
      <c r="SY3074" s="0"/>
      <c r="SZ3074" s="0"/>
      <c r="TA3074" s="0"/>
      <c r="TB3074" s="0"/>
      <c r="TC3074" s="0"/>
      <c r="TD3074" s="0"/>
      <c r="TE3074" s="0"/>
      <c r="TF3074" s="0"/>
      <c r="TG3074" s="0"/>
      <c r="TH3074" s="0"/>
      <c r="TI3074" s="0"/>
      <c r="TJ3074" s="0"/>
      <c r="TK3074" s="0"/>
      <c r="TL3074" s="0"/>
      <c r="TM3074" s="0"/>
      <c r="TN3074" s="0"/>
      <c r="TO3074" s="0"/>
      <c r="TP3074" s="0"/>
      <c r="TQ3074" s="0"/>
      <c r="TR3074" s="0"/>
      <c r="TS3074" s="0"/>
      <c r="TT3074" s="0"/>
      <c r="TU3074" s="0"/>
      <c r="TV3074" s="0"/>
      <c r="TW3074" s="0"/>
      <c r="TX3074" s="0"/>
      <c r="TY3074" s="0"/>
      <c r="TZ3074" s="0"/>
      <c r="UA3074" s="0"/>
      <c r="UB3074" s="0"/>
      <c r="UC3074" s="0"/>
      <c r="UD3074" s="0"/>
      <c r="UE3074" s="0"/>
      <c r="UF3074" s="0"/>
      <c r="UG3074" s="0"/>
      <c r="UH3074" s="0"/>
      <c r="UI3074" s="0"/>
      <c r="UJ3074" s="0"/>
      <c r="UK3074" s="0"/>
      <c r="UL3074" s="0"/>
      <c r="UM3074" s="0"/>
      <c r="UN3074" s="0"/>
      <c r="UO3074" s="0"/>
      <c r="UP3074" s="0"/>
      <c r="UQ3074" s="0"/>
      <c r="UR3074" s="0"/>
      <c r="US3074" s="0"/>
      <c r="UT3074" s="0"/>
      <c r="UU3074" s="0"/>
      <c r="UV3074" s="0"/>
      <c r="UW3074" s="0"/>
      <c r="UX3074" s="0"/>
      <c r="UY3074" s="0"/>
      <c r="UZ3074" s="0"/>
      <c r="VA3074" s="0"/>
      <c r="VB3074" s="0"/>
      <c r="VC3074" s="0"/>
      <c r="VD3074" s="0"/>
      <c r="VE3074" s="0"/>
      <c r="VF3074" s="0"/>
      <c r="VG3074" s="0"/>
      <c r="VH3074" s="0"/>
      <c r="VI3074" s="0"/>
      <c r="VJ3074" s="0"/>
      <c r="VK3074" s="0"/>
      <c r="VL3074" s="0"/>
      <c r="VM3074" s="0"/>
      <c r="VN3074" s="0"/>
      <c r="VO3074" s="0"/>
      <c r="VP3074" s="0"/>
      <c r="VQ3074" s="0"/>
      <c r="VR3074" s="0"/>
      <c r="VS3074" s="0"/>
      <c r="VT3074" s="0"/>
      <c r="VU3074" s="0"/>
      <c r="VV3074" s="0"/>
      <c r="VW3074" s="0"/>
      <c r="VX3074" s="0"/>
      <c r="VY3074" s="0"/>
      <c r="VZ3074" s="0"/>
      <c r="WA3074" s="0"/>
      <c r="WB3074" s="0"/>
      <c r="WC3074" s="0"/>
      <c r="WD3074" s="0"/>
      <c r="WE3074" s="0"/>
      <c r="WF3074" s="0"/>
      <c r="WG3074" s="0"/>
      <c r="WH3074" s="0"/>
      <c r="WI3074" s="0"/>
      <c r="WJ3074" s="0"/>
      <c r="WK3074" s="0"/>
      <c r="WL3074" s="0"/>
      <c r="WM3074" s="0"/>
      <c r="WN3074" s="0"/>
      <c r="WO3074" s="0"/>
      <c r="WP3074" s="0"/>
      <c r="WQ3074" s="0"/>
      <c r="WR3074" s="0"/>
      <c r="WS3074" s="0"/>
      <c r="WT3074" s="0"/>
      <c r="WU3074" s="0"/>
      <c r="WV3074" s="0"/>
      <c r="WW3074" s="0"/>
      <c r="WX3074" s="0"/>
      <c r="WY3074" s="0"/>
      <c r="WZ3074" s="0"/>
      <c r="XA3074" s="0"/>
      <c r="XB3074" s="0"/>
      <c r="XC3074" s="0"/>
      <c r="XD3074" s="0"/>
      <c r="XE3074" s="0"/>
      <c r="XF3074" s="0"/>
      <c r="XG3074" s="0"/>
      <c r="XH3074" s="0"/>
      <c r="XI3074" s="0"/>
      <c r="XJ3074" s="0"/>
      <c r="XK3074" s="0"/>
      <c r="XL3074" s="0"/>
      <c r="XM3074" s="0"/>
      <c r="XN3074" s="0"/>
      <c r="XO3074" s="0"/>
      <c r="XP3074" s="0"/>
      <c r="XQ3074" s="0"/>
      <c r="XR3074" s="0"/>
      <c r="XS3074" s="0"/>
      <c r="XT3074" s="0"/>
      <c r="XU3074" s="0"/>
      <c r="XV3074" s="0"/>
      <c r="XW3074" s="0"/>
      <c r="XX3074" s="0"/>
      <c r="XY3074" s="0"/>
      <c r="XZ3074" s="0"/>
      <c r="YA3074" s="0"/>
      <c r="YB3074" s="0"/>
      <c r="YC3074" s="0"/>
      <c r="YD3074" s="0"/>
      <c r="YE3074" s="0"/>
      <c r="YF3074" s="0"/>
      <c r="YG3074" s="0"/>
      <c r="YH3074" s="0"/>
      <c r="YI3074" s="0"/>
      <c r="YJ3074" s="0"/>
      <c r="YK3074" s="0"/>
      <c r="YL3074" s="0"/>
      <c r="YM3074" s="0"/>
      <c r="YN3074" s="0"/>
      <c r="YO3074" s="0"/>
      <c r="YP3074" s="0"/>
      <c r="YQ3074" s="0"/>
      <c r="YR3074" s="0"/>
      <c r="YS3074" s="0"/>
      <c r="YT3074" s="0"/>
      <c r="YU3074" s="0"/>
      <c r="YV3074" s="0"/>
      <c r="YW3074" s="0"/>
      <c r="YX3074" s="0"/>
      <c r="YY3074" s="0"/>
      <c r="YZ3074" s="0"/>
      <c r="ZA3074" s="0"/>
      <c r="ZB3074" s="0"/>
      <c r="ZC3074" s="0"/>
      <c r="ZD3074" s="0"/>
      <c r="ZE3074" s="0"/>
      <c r="ZF3074" s="0"/>
      <c r="ZG3074" s="0"/>
      <c r="ZH3074" s="0"/>
      <c r="ZI3074" s="0"/>
      <c r="ZJ3074" s="0"/>
      <c r="ZK3074" s="0"/>
      <c r="ZL3074" s="0"/>
      <c r="ZM3074" s="0"/>
      <c r="ZN3074" s="0"/>
      <c r="ZO3074" s="0"/>
      <c r="ZP3074" s="0"/>
      <c r="ZQ3074" s="0"/>
      <c r="ZR3074" s="0"/>
      <c r="ZS3074" s="0"/>
      <c r="ZT3074" s="0"/>
      <c r="ZU3074" s="0"/>
      <c r="ZV3074" s="0"/>
      <c r="ZW3074" s="0"/>
      <c r="ZX3074" s="0"/>
      <c r="ZY3074" s="0"/>
      <c r="ZZ3074" s="0"/>
      <c r="AAA3074" s="0"/>
      <c r="AAB3074" s="0"/>
      <c r="AAC3074" s="0"/>
      <c r="AAD3074" s="0"/>
      <c r="AAE3074" s="0"/>
      <c r="AAF3074" s="0"/>
      <c r="AAG3074" s="0"/>
      <c r="AAH3074" s="0"/>
      <c r="AAI3074" s="0"/>
      <c r="AAJ3074" s="0"/>
      <c r="AAK3074" s="0"/>
      <c r="AAL3074" s="0"/>
      <c r="AAM3074" s="0"/>
      <c r="AAN3074" s="0"/>
      <c r="AAO3074" s="0"/>
      <c r="AAP3074" s="0"/>
      <c r="AAQ3074" s="0"/>
      <c r="AAR3074" s="0"/>
      <c r="AAS3074" s="0"/>
      <c r="AAT3074" s="0"/>
      <c r="AAU3074" s="0"/>
      <c r="AAV3074" s="0"/>
      <c r="AAW3074" s="0"/>
      <c r="AAX3074" s="0"/>
      <c r="AAY3074" s="0"/>
      <c r="AAZ3074" s="0"/>
      <c r="ABA3074" s="0"/>
      <c r="ABB3074" s="0"/>
      <c r="ABC3074" s="0"/>
      <c r="ABD3074" s="0"/>
      <c r="ABE3074" s="0"/>
      <c r="ABF3074" s="0"/>
      <c r="ABG3074" s="0"/>
      <c r="ABH3074" s="0"/>
      <c r="ABI3074" s="0"/>
      <c r="ABJ3074" s="0"/>
      <c r="ABK3074" s="0"/>
      <c r="ABL3074" s="0"/>
      <c r="ABM3074" s="0"/>
      <c r="ABN3074" s="0"/>
      <c r="ABO3074" s="0"/>
      <c r="ABP3074" s="0"/>
      <c r="ABQ3074" s="0"/>
      <c r="ABR3074" s="0"/>
      <c r="ABS3074" s="0"/>
      <c r="ABT3074" s="0"/>
      <c r="ABU3074" s="0"/>
      <c r="ABV3074" s="0"/>
      <c r="ABW3074" s="0"/>
      <c r="ABX3074" s="0"/>
      <c r="ABY3074" s="0"/>
      <c r="ABZ3074" s="0"/>
      <c r="ACA3074" s="0"/>
      <c r="ACB3074" s="0"/>
      <c r="ACC3074" s="0"/>
      <c r="ACD3074" s="0"/>
      <c r="ACE3074" s="0"/>
      <c r="ACF3074" s="0"/>
      <c r="ACG3074" s="0"/>
      <c r="ACH3074" s="0"/>
      <c r="ACI3074" s="0"/>
      <c r="ACJ3074" s="0"/>
      <c r="ACK3074" s="0"/>
      <c r="ACL3074" s="0"/>
      <c r="ACM3074" s="0"/>
      <c r="ACN3074" s="0"/>
      <c r="ACO3074" s="0"/>
      <c r="ACP3074" s="0"/>
      <c r="ACQ3074" s="0"/>
      <c r="ACR3074" s="0"/>
      <c r="ACS3074" s="0"/>
      <c r="ACT3074" s="0"/>
      <c r="ACU3074" s="0"/>
      <c r="ACV3074" s="0"/>
      <c r="ACW3074" s="0"/>
      <c r="ACX3074" s="0"/>
      <c r="ACY3074" s="0"/>
      <c r="ACZ3074" s="0"/>
      <c r="ADA3074" s="0"/>
      <c r="ADB3074" s="0"/>
      <c r="ADC3074" s="0"/>
      <c r="ADD3074" s="0"/>
      <c r="ADE3074" s="0"/>
      <c r="ADF3074" s="0"/>
      <c r="ADG3074" s="0"/>
      <c r="ADH3074" s="0"/>
      <c r="ADI3074" s="0"/>
      <c r="ADJ3074" s="0"/>
      <c r="ADK3074" s="0"/>
      <c r="ADL3074" s="0"/>
      <c r="ADM3074" s="0"/>
      <c r="ADN3074" s="0"/>
      <c r="ADO3074" s="0"/>
      <c r="ADP3074" s="0"/>
      <c r="ADQ3074" s="0"/>
      <c r="ADR3074" s="0"/>
      <c r="ADS3074" s="0"/>
      <c r="ADT3074" s="0"/>
      <c r="ADU3074" s="0"/>
      <c r="ADV3074" s="0"/>
      <c r="ADW3074" s="0"/>
      <c r="ADX3074" s="0"/>
      <c r="ADY3074" s="0"/>
      <c r="ADZ3074" s="0"/>
      <c r="AEA3074" s="0"/>
      <c r="AEB3074" s="0"/>
      <c r="AEC3074" s="0"/>
      <c r="AED3074" s="0"/>
      <c r="AEE3074" s="0"/>
      <c r="AEF3074" s="0"/>
      <c r="AEG3074" s="0"/>
      <c r="AEH3074" s="0"/>
      <c r="AEI3074" s="0"/>
      <c r="AEJ3074" s="0"/>
      <c r="AEK3074" s="0"/>
      <c r="AEL3074" s="0"/>
      <c r="AEM3074" s="0"/>
      <c r="AEN3074" s="0"/>
      <c r="AEO3074" s="0"/>
      <c r="AEP3074" s="0"/>
      <c r="AEQ3074" s="0"/>
      <c r="AER3074" s="0"/>
      <c r="AES3074" s="0"/>
      <c r="AET3074" s="0"/>
      <c r="AEU3074" s="0"/>
      <c r="AEV3074" s="0"/>
      <c r="AEW3074" s="0"/>
      <c r="AEX3074" s="0"/>
      <c r="AEY3074" s="0"/>
      <c r="AEZ3074" s="0"/>
      <c r="AFA3074" s="0"/>
      <c r="AFB3074" s="0"/>
      <c r="AFC3074" s="0"/>
      <c r="AFD3074" s="0"/>
      <c r="AFE3074" s="0"/>
      <c r="AFF3074" s="0"/>
      <c r="AFG3074" s="0"/>
      <c r="AFH3074" s="0"/>
      <c r="AFI3074" s="0"/>
      <c r="AFJ3074" s="0"/>
      <c r="AFK3074" s="0"/>
      <c r="AFL3074" s="0"/>
      <c r="AFM3074" s="0"/>
      <c r="AFN3074" s="0"/>
      <c r="AFO3074" s="0"/>
      <c r="AFP3074" s="0"/>
      <c r="AFQ3074" s="0"/>
      <c r="AFR3074" s="0"/>
      <c r="AFS3074" s="0"/>
      <c r="AFT3074" s="0"/>
      <c r="AFU3074" s="0"/>
      <c r="AFV3074" s="0"/>
      <c r="AFW3074" s="0"/>
      <c r="AFX3074" s="0"/>
      <c r="AFY3074" s="0"/>
      <c r="AFZ3074" s="0"/>
      <c r="AGA3074" s="0"/>
      <c r="AGB3074" s="0"/>
      <c r="AGC3074" s="0"/>
      <c r="AGD3074" s="0"/>
      <c r="AGE3074" s="0"/>
      <c r="AGF3074" s="0"/>
      <c r="AGG3074" s="0"/>
      <c r="AGH3074" s="0"/>
      <c r="AGI3074" s="0"/>
      <c r="AGJ3074" s="0"/>
      <c r="AGK3074" s="0"/>
      <c r="AGL3074" s="0"/>
      <c r="AGM3074" s="0"/>
      <c r="AGN3074" s="0"/>
      <c r="AGO3074" s="0"/>
      <c r="AGP3074" s="0"/>
      <c r="AGQ3074" s="0"/>
      <c r="AGR3074" s="0"/>
      <c r="AGS3074" s="0"/>
      <c r="AGT3074" s="0"/>
      <c r="AGU3074" s="0"/>
      <c r="AGV3074" s="0"/>
      <c r="AGW3074" s="0"/>
      <c r="AGX3074" s="0"/>
      <c r="AGY3074" s="0"/>
      <c r="AGZ3074" s="0"/>
      <c r="AHA3074" s="0"/>
      <c r="AHB3074" s="0"/>
      <c r="AHC3074" s="0"/>
      <c r="AHD3074" s="0"/>
      <c r="AHE3074" s="0"/>
      <c r="AHF3074" s="0"/>
      <c r="AHG3074" s="0"/>
      <c r="AHH3074" s="0"/>
      <c r="AHI3074" s="0"/>
      <c r="AHJ3074" s="0"/>
      <c r="AHK3074" s="0"/>
      <c r="AHL3074" s="0"/>
      <c r="AHM3074" s="0"/>
      <c r="AHN3074" s="0"/>
      <c r="AHO3074" s="0"/>
      <c r="AHP3074" s="0"/>
      <c r="AHQ3074" s="0"/>
      <c r="AHR3074" s="0"/>
      <c r="AHS3074" s="0"/>
      <c r="AHT3074" s="0"/>
      <c r="AHU3074" s="0"/>
      <c r="AHV3074" s="0"/>
      <c r="AHW3074" s="0"/>
      <c r="AHX3074" s="0"/>
      <c r="AHY3074" s="0"/>
      <c r="AHZ3074" s="0"/>
      <c r="AIA3074" s="0"/>
      <c r="AIB3074" s="0"/>
      <c r="AIC3074" s="0"/>
      <c r="AID3074" s="0"/>
      <c r="AIE3074" s="0"/>
      <c r="AIF3074" s="0"/>
      <c r="AIG3074" s="0"/>
      <c r="AIH3074" s="0"/>
      <c r="AII3074" s="0"/>
      <c r="AIJ3074" s="0"/>
      <c r="AIK3074" s="0"/>
      <c r="AIL3074" s="0"/>
      <c r="AIM3074" s="0"/>
      <c r="AIN3074" s="0"/>
      <c r="AIO3074" s="0"/>
      <c r="AIP3074" s="0"/>
      <c r="AIQ3074" s="0"/>
      <c r="AIR3074" s="0"/>
      <c r="AIS3074" s="0"/>
      <c r="AIT3074" s="0"/>
      <c r="AIU3074" s="0"/>
      <c r="AIV3074" s="0"/>
      <c r="AIW3074" s="0"/>
      <c r="AIX3074" s="0"/>
      <c r="AIY3074" s="0"/>
      <c r="AIZ3074" s="0"/>
      <c r="AJA3074" s="0"/>
      <c r="AJB3074" s="0"/>
      <c r="AJC3074" s="0"/>
      <c r="AJD3074" s="0"/>
      <c r="AJE3074" s="0"/>
      <c r="AJF3074" s="0"/>
      <c r="AJG3074" s="0"/>
      <c r="AJH3074" s="0"/>
      <c r="AJI3074" s="0"/>
      <c r="AJJ3074" s="0"/>
      <c r="AJK3074" s="0"/>
      <c r="AJL3074" s="0"/>
      <c r="AJM3074" s="0"/>
      <c r="AJN3074" s="0"/>
      <c r="AJO3074" s="0"/>
      <c r="AJP3074" s="0"/>
      <c r="AJQ3074" s="0"/>
      <c r="AJR3074" s="0"/>
      <c r="AJS3074" s="0"/>
      <c r="AJT3074" s="0"/>
      <c r="AJU3074" s="0"/>
      <c r="AJV3074" s="0"/>
      <c r="AJW3074" s="0"/>
      <c r="AJX3074" s="0"/>
      <c r="AJY3074" s="0"/>
      <c r="AJZ3074" s="0"/>
      <c r="AKA3074" s="0"/>
      <c r="AKB3074" s="0"/>
      <c r="AKC3074" s="0"/>
      <c r="AKD3074" s="0"/>
      <c r="AKE3074" s="0"/>
      <c r="AKF3074" s="0"/>
      <c r="AKG3074" s="0"/>
      <c r="AKH3074" s="0"/>
      <c r="AKI3074" s="0"/>
      <c r="AKJ3074" s="0"/>
      <c r="AKK3074" s="0"/>
      <c r="AKL3074" s="0"/>
      <c r="AKM3074" s="0"/>
      <c r="AKN3074" s="0"/>
      <c r="AKO3074" s="0"/>
      <c r="AKP3074" s="0"/>
      <c r="AKQ3074" s="0"/>
      <c r="AKR3074" s="0"/>
      <c r="AKS3074" s="0"/>
      <c r="AKT3074" s="0"/>
      <c r="AKU3074" s="0"/>
      <c r="AKV3074" s="0"/>
      <c r="AKW3074" s="0"/>
      <c r="AKX3074" s="0"/>
      <c r="AKY3074" s="0"/>
      <c r="AKZ3074" s="0"/>
      <c r="ALA3074" s="0"/>
      <c r="ALB3074" s="0"/>
      <c r="ALC3074" s="0"/>
      <c r="ALD3074" s="0"/>
      <c r="ALE3074" s="0"/>
      <c r="ALF3074" s="0"/>
      <c r="ALG3074" s="0"/>
      <c r="ALH3074" s="0"/>
      <c r="ALI3074" s="0"/>
      <c r="ALJ3074" s="0"/>
      <c r="ALK3074" s="0"/>
      <c r="ALL3074" s="0"/>
      <c r="ALM3074" s="0"/>
      <c r="ALN3074" s="0"/>
      <c r="ALO3074" s="0"/>
      <c r="ALP3074" s="0"/>
      <c r="ALQ3074" s="0"/>
      <c r="ALR3074" s="0"/>
      <c r="ALS3074" s="0"/>
      <c r="ALT3074" s="0"/>
      <c r="ALU3074" s="0"/>
      <c r="ALV3074" s="0"/>
      <c r="ALW3074" s="0"/>
      <c r="ALX3074" s="0"/>
      <c r="ALY3074" s="0"/>
      <c r="ALZ3074" s="0"/>
      <c r="AMA3074" s="0"/>
      <c r="AMB3074" s="0"/>
      <c r="AMC3074" s="0"/>
      <c r="AMD3074" s="0"/>
      <c r="AME3074" s="0"/>
      <c r="AMF3074" s="0"/>
      <c r="AMG3074" s="0"/>
      <c r="AMH3074" s="0"/>
      <c r="AMI3074" s="0"/>
    </row>
    <row r="3075" customFormat="false" ht="12.75" hidden="false" customHeight="false" outlineLevel="0" collapsed="false">
      <c r="A3075" s="1" t="s">
        <v>3325</v>
      </c>
      <c r="C3075" s="64" t="s">
        <v>3332</v>
      </c>
      <c r="D3075" s="64" t="s">
        <v>77</v>
      </c>
      <c r="E3075" s="65" t="n">
        <v>2.2</v>
      </c>
      <c r="F3075" s="66" t="n">
        <v>3.3</v>
      </c>
      <c r="G3075" s="67" t="s">
        <v>3327</v>
      </c>
      <c r="H3075" s="105" t="s">
        <v>168</v>
      </c>
      <c r="I3075" s="66" t="n">
        <v>3.29</v>
      </c>
      <c r="J3075" s="67" t="s">
        <v>3308</v>
      </c>
      <c r="BM3075" s="0"/>
      <c r="BN3075" s="0"/>
      <c r="BO3075" s="0"/>
      <c r="BP3075" s="0"/>
      <c r="BQ3075" s="0"/>
      <c r="BR3075" s="0"/>
      <c r="BS3075" s="0"/>
      <c r="BT3075" s="0"/>
      <c r="BU3075" s="0"/>
      <c r="BV3075" s="0"/>
      <c r="BW3075" s="0"/>
      <c r="BX3075" s="0"/>
      <c r="BY3075" s="0"/>
      <c r="BZ3075" s="0"/>
      <c r="CA3075" s="0"/>
      <c r="CB3075" s="0"/>
      <c r="CC3075" s="0"/>
      <c r="CD3075" s="0"/>
      <c r="CE3075" s="0"/>
      <c r="CF3075" s="0"/>
      <c r="CG3075" s="0"/>
      <c r="CH3075" s="0"/>
      <c r="CI3075" s="0"/>
      <c r="CJ3075" s="0"/>
      <c r="CK3075" s="0"/>
      <c r="CL3075" s="0"/>
      <c r="CM3075" s="0"/>
      <c r="CN3075" s="0"/>
      <c r="CO3075" s="0"/>
      <c r="CP3075" s="0"/>
      <c r="CQ3075" s="0"/>
      <c r="CR3075" s="0"/>
      <c r="CS3075" s="0"/>
      <c r="CT3075" s="0"/>
      <c r="CU3075" s="0"/>
      <c r="CV3075" s="0"/>
      <c r="CW3075" s="0"/>
      <c r="CX3075" s="0"/>
      <c r="CY3075" s="0"/>
      <c r="CZ3075" s="0"/>
      <c r="DA3075" s="0"/>
      <c r="DB3075" s="0"/>
      <c r="DC3075" s="0"/>
      <c r="DD3075" s="0"/>
      <c r="DE3075" s="0"/>
      <c r="DF3075" s="0"/>
      <c r="DG3075" s="0"/>
      <c r="DH3075" s="0"/>
      <c r="DI3075" s="0"/>
      <c r="DJ3075" s="0"/>
      <c r="DK3075" s="0"/>
      <c r="DL3075" s="0"/>
      <c r="DM3075" s="0"/>
      <c r="DN3075" s="0"/>
      <c r="DO3075" s="0"/>
      <c r="DP3075" s="0"/>
      <c r="DQ3075" s="0"/>
      <c r="DR3075" s="0"/>
      <c r="DS3075" s="0"/>
      <c r="DT3075" s="0"/>
      <c r="DU3075" s="0"/>
      <c r="DV3075" s="0"/>
      <c r="DW3075" s="0"/>
      <c r="DX3075" s="0"/>
      <c r="DY3075" s="0"/>
      <c r="DZ3075" s="0"/>
      <c r="EA3075" s="0"/>
      <c r="EB3075" s="0"/>
      <c r="EC3075" s="0"/>
      <c r="ED3075" s="0"/>
      <c r="EE3075" s="0"/>
      <c r="EF3075" s="0"/>
      <c r="EG3075" s="0"/>
      <c r="EH3075" s="0"/>
      <c r="EI3075" s="0"/>
      <c r="EJ3075" s="0"/>
      <c r="EK3075" s="0"/>
      <c r="EL3075" s="0"/>
      <c r="EM3075" s="0"/>
      <c r="EN3075" s="0"/>
      <c r="EO3075" s="0"/>
      <c r="EP3075" s="0"/>
      <c r="EQ3075" s="0"/>
      <c r="ER3075" s="0"/>
      <c r="ES3075" s="0"/>
      <c r="ET3075" s="0"/>
      <c r="EU3075" s="0"/>
      <c r="EV3075" s="0"/>
      <c r="EW3075" s="0"/>
      <c r="EX3075" s="0"/>
      <c r="EY3075" s="0"/>
      <c r="EZ3075" s="0"/>
      <c r="FA3075" s="0"/>
      <c r="FB3075" s="0"/>
      <c r="FC3075" s="0"/>
      <c r="FD3075" s="0"/>
      <c r="FE3075" s="0"/>
      <c r="FF3075" s="0"/>
      <c r="FG3075" s="0"/>
      <c r="FH3075" s="0"/>
      <c r="FI3075" s="0"/>
      <c r="FJ3075" s="0"/>
      <c r="FK3075" s="0"/>
      <c r="FL3075" s="0"/>
      <c r="FM3075" s="0"/>
      <c r="FN3075" s="0"/>
      <c r="FO3075" s="0"/>
      <c r="FP3075" s="0"/>
      <c r="FQ3075" s="0"/>
      <c r="FR3075" s="0"/>
      <c r="FS3075" s="0"/>
      <c r="FT3075" s="0"/>
      <c r="FU3075" s="0"/>
      <c r="FV3075" s="0"/>
      <c r="FW3075" s="0"/>
      <c r="FX3075" s="0"/>
      <c r="FY3075" s="0"/>
      <c r="FZ3075" s="0"/>
      <c r="GA3075" s="0"/>
      <c r="GB3075" s="0"/>
      <c r="GC3075" s="0"/>
      <c r="GD3075" s="0"/>
      <c r="GE3075" s="0"/>
      <c r="GF3075" s="0"/>
      <c r="GG3075" s="0"/>
      <c r="GH3075" s="0"/>
      <c r="GI3075" s="0"/>
      <c r="GJ3075" s="0"/>
      <c r="GK3075" s="0"/>
      <c r="GL3075" s="0"/>
      <c r="GM3075" s="0"/>
      <c r="GN3075" s="0"/>
      <c r="GO3075" s="0"/>
      <c r="GP3075" s="0"/>
      <c r="GQ3075" s="0"/>
      <c r="GR3075" s="0"/>
      <c r="GS3075" s="0"/>
      <c r="GT3075" s="0"/>
      <c r="GU3075" s="0"/>
      <c r="GV3075" s="0"/>
      <c r="GW3075" s="0"/>
      <c r="GX3075" s="0"/>
      <c r="GY3075" s="0"/>
      <c r="GZ3075" s="0"/>
      <c r="HA3075" s="0"/>
      <c r="HB3075" s="0"/>
      <c r="HC3075" s="0"/>
      <c r="HD3075" s="0"/>
      <c r="HE3075" s="0"/>
      <c r="HF3075" s="0"/>
      <c r="HG3075" s="0"/>
      <c r="HH3075" s="0"/>
      <c r="HI3075" s="0"/>
      <c r="HJ3075" s="0"/>
      <c r="HK3075" s="0"/>
      <c r="HL3075" s="0"/>
      <c r="HM3075" s="0"/>
      <c r="HN3075" s="0"/>
      <c r="HO3075" s="0"/>
      <c r="HP3075" s="0"/>
      <c r="HQ3075" s="0"/>
      <c r="HR3075" s="0"/>
      <c r="HS3075" s="0"/>
      <c r="HT3075" s="0"/>
      <c r="HU3075" s="0"/>
      <c r="HV3075" s="0"/>
      <c r="HW3075" s="0"/>
      <c r="HX3075" s="0"/>
      <c r="HY3075" s="0"/>
      <c r="HZ3075" s="0"/>
      <c r="IA3075" s="0"/>
      <c r="IB3075" s="0"/>
      <c r="IC3075" s="0"/>
      <c r="ID3075" s="0"/>
      <c r="IE3075" s="0"/>
      <c r="IF3075" s="0"/>
      <c r="IG3075" s="0"/>
      <c r="IH3075" s="0"/>
      <c r="II3075" s="0"/>
      <c r="IJ3075" s="0"/>
      <c r="IK3075" s="0"/>
      <c r="IL3075" s="0"/>
      <c r="IM3075" s="0"/>
      <c r="IN3075" s="0"/>
      <c r="IO3075" s="0"/>
      <c r="IP3075" s="0"/>
      <c r="IQ3075" s="0"/>
      <c r="IR3075" s="0"/>
      <c r="IS3075" s="0"/>
      <c r="IT3075" s="0"/>
      <c r="IU3075" s="0"/>
      <c r="IV3075" s="0"/>
      <c r="IW3075" s="0"/>
      <c r="IX3075" s="0"/>
      <c r="IY3075" s="0"/>
      <c r="IZ3075" s="0"/>
      <c r="JA3075" s="0"/>
      <c r="JB3075" s="0"/>
      <c r="JC3075" s="0"/>
      <c r="JD3075" s="0"/>
      <c r="JE3075" s="0"/>
      <c r="JF3075" s="0"/>
      <c r="JG3075" s="0"/>
      <c r="JH3075" s="0"/>
      <c r="JI3075" s="0"/>
      <c r="JJ3075" s="0"/>
      <c r="JK3075" s="0"/>
      <c r="JL3075" s="0"/>
      <c r="JM3075" s="0"/>
      <c r="JN3075" s="0"/>
      <c r="JO3075" s="0"/>
      <c r="JP3075" s="0"/>
      <c r="JQ3075" s="0"/>
      <c r="JR3075" s="0"/>
      <c r="JS3075" s="0"/>
      <c r="JT3075" s="0"/>
      <c r="JU3075" s="0"/>
      <c r="JV3075" s="0"/>
      <c r="JW3075" s="0"/>
      <c r="JX3075" s="0"/>
      <c r="JY3075" s="0"/>
      <c r="JZ3075" s="0"/>
      <c r="KA3075" s="0"/>
      <c r="KB3075" s="0"/>
      <c r="KC3075" s="0"/>
      <c r="KD3075" s="0"/>
      <c r="KE3075" s="0"/>
      <c r="KF3075" s="0"/>
      <c r="KG3075" s="0"/>
      <c r="KH3075" s="0"/>
      <c r="KI3075" s="0"/>
      <c r="KJ3075" s="0"/>
      <c r="KK3075" s="0"/>
      <c r="KL3075" s="0"/>
      <c r="KM3075" s="0"/>
      <c r="KN3075" s="0"/>
      <c r="KO3075" s="0"/>
      <c r="KP3075" s="0"/>
      <c r="KQ3075" s="0"/>
      <c r="KR3075" s="0"/>
      <c r="KS3075" s="0"/>
      <c r="KT3075" s="0"/>
      <c r="KU3075" s="0"/>
      <c r="KV3075" s="0"/>
      <c r="KW3075" s="0"/>
      <c r="KX3075" s="0"/>
      <c r="KY3075" s="0"/>
      <c r="KZ3075" s="0"/>
      <c r="LA3075" s="0"/>
      <c r="LB3075" s="0"/>
      <c r="LC3075" s="0"/>
      <c r="LD3075" s="0"/>
      <c r="LE3075" s="0"/>
      <c r="LF3075" s="0"/>
      <c r="LG3075" s="0"/>
      <c r="LH3075" s="0"/>
      <c r="LI3075" s="0"/>
      <c r="LJ3075" s="0"/>
      <c r="LK3075" s="0"/>
      <c r="LL3075" s="0"/>
      <c r="LM3075" s="0"/>
      <c r="LN3075" s="0"/>
      <c r="LO3075" s="0"/>
      <c r="LP3075" s="0"/>
      <c r="LQ3075" s="0"/>
      <c r="LR3075" s="0"/>
      <c r="LS3075" s="0"/>
      <c r="LT3075" s="0"/>
      <c r="LU3075" s="0"/>
      <c r="LV3075" s="0"/>
      <c r="LW3075" s="0"/>
      <c r="LX3075" s="0"/>
      <c r="LY3075" s="0"/>
      <c r="LZ3075" s="0"/>
      <c r="MA3075" s="0"/>
      <c r="MB3075" s="0"/>
      <c r="MC3075" s="0"/>
      <c r="MD3075" s="0"/>
      <c r="ME3075" s="0"/>
      <c r="MF3075" s="0"/>
      <c r="MG3075" s="0"/>
      <c r="MH3075" s="0"/>
      <c r="MI3075" s="0"/>
      <c r="MJ3075" s="0"/>
      <c r="MK3075" s="0"/>
      <c r="ML3075" s="0"/>
      <c r="MM3075" s="0"/>
      <c r="MN3075" s="0"/>
      <c r="MO3075" s="0"/>
      <c r="MP3075" s="0"/>
      <c r="MQ3075" s="0"/>
      <c r="MR3075" s="0"/>
      <c r="MS3075" s="0"/>
      <c r="MT3075" s="0"/>
      <c r="MU3075" s="0"/>
      <c r="MV3075" s="0"/>
      <c r="MW3075" s="0"/>
      <c r="MX3075" s="0"/>
      <c r="MY3075" s="0"/>
      <c r="MZ3075" s="0"/>
      <c r="NA3075" s="0"/>
      <c r="NB3075" s="0"/>
      <c r="NC3075" s="0"/>
      <c r="ND3075" s="0"/>
      <c r="NE3075" s="0"/>
      <c r="NF3075" s="0"/>
      <c r="NG3075" s="0"/>
      <c r="NH3075" s="0"/>
      <c r="NI3075" s="0"/>
      <c r="NJ3075" s="0"/>
      <c r="NK3075" s="0"/>
      <c r="NL3075" s="0"/>
      <c r="NM3075" s="0"/>
      <c r="NN3075" s="0"/>
      <c r="NO3075" s="0"/>
      <c r="NP3075" s="0"/>
      <c r="NQ3075" s="0"/>
      <c r="NR3075" s="0"/>
      <c r="NS3075" s="0"/>
      <c r="NT3075" s="0"/>
      <c r="NU3075" s="0"/>
      <c r="NV3075" s="0"/>
      <c r="NW3075" s="0"/>
      <c r="NX3075" s="0"/>
      <c r="NY3075" s="0"/>
      <c r="NZ3075" s="0"/>
      <c r="OA3075" s="0"/>
      <c r="OB3075" s="0"/>
      <c r="OC3075" s="0"/>
      <c r="OD3075" s="0"/>
      <c r="OE3075" s="0"/>
      <c r="OF3075" s="0"/>
      <c r="OG3075" s="0"/>
      <c r="OH3075" s="0"/>
      <c r="OI3075" s="0"/>
      <c r="OJ3075" s="0"/>
      <c r="OK3075" s="0"/>
      <c r="OL3075" s="0"/>
      <c r="OM3075" s="0"/>
      <c r="ON3075" s="0"/>
      <c r="OO3075" s="0"/>
      <c r="OP3075" s="0"/>
      <c r="OQ3075" s="0"/>
      <c r="OR3075" s="0"/>
      <c r="OS3075" s="0"/>
      <c r="OT3075" s="0"/>
      <c r="OU3075" s="0"/>
      <c r="OV3075" s="0"/>
      <c r="OW3075" s="0"/>
      <c r="OX3075" s="0"/>
      <c r="OY3075" s="0"/>
      <c r="OZ3075" s="0"/>
      <c r="PA3075" s="0"/>
      <c r="PB3075" s="0"/>
      <c r="PC3075" s="0"/>
      <c r="PD3075" s="0"/>
      <c r="PE3075" s="0"/>
      <c r="PF3075" s="0"/>
      <c r="PG3075" s="0"/>
      <c r="PH3075" s="0"/>
      <c r="PI3075" s="0"/>
      <c r="PJ3075" s="0"/>
      <c r="PK3075" s="0"/>
      <c r="PL3075" s="0"/>
      <c r="PM3075" s="0"/>
      <c r="PN3075" s="0"/>
      <c r="PO3075" s="0"/>
      <c r="PP3075" s="0"/>
      <c r="PQ3075" s="0"/>
      <c r="PR3075" s="0"/>
      <c r="PS3075" s="0"/>
      <c r="PT3075" s="0"/>
      <c r="PU3075" s="0"/>
      <c r="PV3075" s="0"/>
      <c r="PW3075" s="0"/>
      <c r="PX3075" s="0"/>
      <c r="PY3075" s="0"/>
      <c r="PZ3075" s="0"/>
      <c r="QA3075" s="0"/>
      <c r="QB3075" s="0"/>
      <c r="QC3075" s="0"/>
      <c r="QD3075" s="0"/>
      <c r="QE3075" s="0"/>
      <c r="QF3075" s="0"/>
      <c r="QG3075" s="0"/>
      <c r="QH3075" s="0"/>
      <c r="QI3075" s="0"/>
      <c r="QJ3075" s="0"/>
      <c r="QK3075" s="0"/>
      <c r="QL3075" s="0"/>
      <c r="QM3075" s="0"/>
      <c r="QN3075" s="0"/>
      <c r="QO3075" s="0"/>
      <c r="QP3075" s="0"/>
      <c r="QQ3075" s="0"/>
      <c r="QR3075" s="0"/>
      <c r="QS3075" s="0"/>
      <c r="QT3075" s="0"/>
      <c r="QU3075" s="0"/>
      <c r="QV3075" s="0"/>
      <c r="QW3075" s="0"/>
      <c r="QX3075" s="0"/>
      <c r="QY3075" s="0"/>
      <c r="QZ3075" s="0"/>
      <c r="RA3075" s="0"/>
      <c r="RB3075" s="0"/>
      <c r="RC3075" s="0"/>
      <c r="RD3075" s="0"/>
      <c r="RE3075" s="0"/>
      <c r="RF3075" s="0"/>
      <c r="RG3075" s="0"/>
      <c r="RH3075" s="0"/>
      <c r="RI3075" s="0"/>
      <c r="RJ3075" s="0"/>
      <c r="RK3075" s="0"/>
      <c r="RL3075" s="0"/>
      <c r="RM3075" s="0"/>
      <c r="RN3075" s="0"/>
      <c r="RO3075" s="0"/>
      <c r="RP3075" s="0"/>
      <c r="RQ3075" s="0"/>
      <c r="RR3075" s="0"/>
      <c r="RS3075" s="0"/>
      <c r="RT3075" s="0"/>
      <c r="RU3075" s="0"/>
      <c r="RV3075" s="0"/>
      <c r="RW3075" s="0"/>
      <c r="RX3075" s="0"/>
      <c r="RY3075" s="0"/>
      <c r="RZ3075" s="0"/>
      <c r="SA3075" s="0"/>
      <c r="SB3075" s="0"/>
      <c r="SC3075" s="0"/>
      <c r="SD3075" s="0"/>
      <c r="SE3075" s="0"/>
      <c r="SF3075" s="0"/>
      <c r="SG3075" s="0"/>
      <c r="SH3075" s="0"/>
      <c r="SI3075" s="0"/>
      <c r="SJ3075" s="0"/>
      <c r="SK3075" s="0"/>
      <c r="SL3075" s="0"/>
      <c r="SM3075" s="0"/>
      <c r="SN3075" s="0"/>
      <c r="SO3075" s="0"/>
      <c r="SP3075" s="0"/>
      <c r="SQ3075" s="0"/>
      <c r="SR3075" s="0"/>
      <c r="SS3075" s="0"/>
      <c r="ST3075" s="0"/>
      <c r="SU3075" s="0"/>
      <c r="SV3075" s="0"/>
      <c r="SW3075" s="0"/>
      <c r="SX3075" s="0"/>
      <c r="SY3075" s="0"/>
      <c r="SZ3075" s="0"/>
      <c r="TA3075" s="0"/>
      <c r="TB3075" s="0"/>
      <c r="TC3075" s="0"/>
      <c r="TD3075" s="0"/>
      <c r="TE3075" s="0"/>
      <c r="TF3075" s="0"/>
      <c r="TG3075" s="0"/>
      <c r="TH3075" s="0"/>
      <c r="TI3075" s="0"/>
      <c r="TJ3075" s="0"/>
      <c r="TK3075" s="0"/>
      <c r="TL3075" s="0"/>
      <c r="TM3075" s="0"/>
      <c r="TN3075" s="0"/>
      <c r="TO3075" s="0"/>
      <c r="TP3075" s="0"/>
      <c r="TQ3075" s="0"/>
      <c r="TR3075" s="0"/>
      <c r="TS3075" s="0"/>
      <c r="TT3075" s="0"/>
      <c r="TU3075" s="0"/>
      <c r="TV3075" s="0"/>
      <c r="TW3075" s="0"/>
      <c r="TX3075" s="0"/>
      <c r="TY3075" s="0"/>
      <c r="TZ3075" s="0"/>
      <c r="UA3075" s="0"/>
      <c r="UB3075" s="0"/>
      <c r="UC3075" s="0"/>
      <c r="UD3075" s="0"/>
      <c r="UE3075" s="0"/>
      <c r="UF3075" s="0"/>
      <c r="UG3075" s="0"/>
      <c r="UH3075" s="0"/>
      <c r="UI3075" s="0"/>
      <c r="UJ3075" s="0"/>
      <c r="UK3075" s="0"/>
      <c r="UL3075" s="0"/>
      <c r="UM3075" s="0"/>
      <c r="UN3075" s="0"/>
      <c r="UO3075" s="0"/>
      <c r="UP3075" s="0"/>
      <c r="UQ3075" s="0"/>
      <c r="UR3075" s="0"/>
      <c r="US3075" s="0"/>
      <c r="UT3075" s="0"/>
      <c r="UU3075" s="0"/>
      <c r="UV3075" s="0"/>
      <c r="UW3075" s="0"/>
      <c r="UX3075" s="0"/>
      <c r="UY3075" s="0"/>
      <c r="UZ3075" s="0"/>
      <c r="VA3075" s="0"/>
      <c r="VB3075" s="0"/>
      <c r="VC3075" s="0"/>
      <c r="VD3075" s="0"/>
      <c r="VE3075" s="0"/>
      <c r="VF3075" s="0"/>
      <c r="VG3075" s="0"/>
      <c r="VH3075" s="0"/>
      <c r="VI3075" s="0"/>
      <c r="VJ3075" s="0"/>
      <c r="VK3075" s="0"/>
      <c r="VL3075" s="0"/>
      <c r="VM3075" s="0"/>
      <c r="VN3075" s="0"/>
      <c r="VO3075" s="0"/>
      <c r="VP3075" s="0"/>
      <c r="VQ3075" s="0"/>
      <c r="VR3075" s="0"/>
      <c r="VS3075" s="0"/>
      <c r="VT3075" s="0"/>
      <c r="VU3075" s="0"/>
      <c r="VV3075" s="0"/>
      <c r="VW3075" s="0"/>
      <c r="VX3075" s="0"/>
      <c r="VY3075" s="0"/>
      <c r="VZ3075" s="0"/>
      <c r="WA3075" s="0"/>
      <c r="WB3075" s="0"/>
      <c r="WC3075" s="0"/>
      <c r="WD3075" s="0"/>
      <c r="WE3075" s="0"/>
      <c r="WF3075" s="0"/>
      <c r="WG3075" s="0"/>
      <c r="WH3075" s="0"/>
      <c r="WI3075" s="0"/>
      <c r="WJ3075" s="0"/>
      <c r="WK3075" s="0"/>
      <c r="WL3075" s="0"/>
      <c r="WM3075" s="0"/>
      <c r="WN3075" s="0"/>
      <c r="WO3075" s="0"/>
      <c r="WP3075" s="0"/>
      <c r="WQ3075" s="0"/>
      <c r="WR3075" s="0"/>
      <c r="WS3075" s="0"/>
      <c r="WT3075" s="0"/>
      <c r="WU3075" s="0"/>
      <c r="WV3075" s="0"/>
      <c r="WW3075" s="0"/>
      <c r="WX3075" s="0"/>
      <c r="WY3075" s="0"/>
      <c r="WZ3075" s="0"/>
      <c r="XA3075" s="0"/>
      <c r="XB3075" s="0"/>
      <c r="XC3075" s="0"/>
      <c r="XD3075" s="0"/>
      <c r="XE3075" s="0"/>
      <c r="XF3075" s="0"/>
      <c r="XG3075" s="0"/>
      <c r="XH3075" s="0"/>
      <c r="XI3075" s="0"/>
      <c r="XJ3075" s="0"/>
      <c r="XK3075" s="0"/>
      <c r="XL3075" s="0"/>
      <c r="XM3075" s="0"/>
      <c r="XN3075" s="0"/>
      <c r="XO3075" s="0"/>
      <c r="XP3075" s="0"/>
      <c r="XQ3075" s="0"/>
      <c r="XR3075" s="0"/>
      <c r="XS3075" s="0"/>
      <c r="XT3075" s="0"/>
      <c r="XU3075" s="0"/>
      <c r="XV3075" s="0"/>
      <c r="XW3075" s="0"/>
      <c r="XX3075" s="0"/>
      <c r="XY3075" s="0"/>
      <c r="XZ3075" s="0"/>
      <c r="YA3075" s="0"/>
      <c r="YB3075" s="0"/>
      <c r="YC3075" s="0"/>
      <c r="YD3075" s="0"/>
      <c r="YE3075" s="0"/>
      <c r="YF3075" s="0"/>
      <c r="YG3075" s="0"/>
      <c r="YH3075" s="0"/>
      <c r="YI3075" s="0"/>
      <c r="YJ3075" s="0"/>
      <c r="YK3075" s="0"/>
      <c r="YL3075" s="0"/>
      <c r="YM3075" s="0"/>
      <c r="YN3075" s="0"/>
      <c r="YO3075" s="0"/>
      <c r="YP3075" s="0"/>
      <c r="YQ3075" s="0"/>
      <c r="YR3075" s="0"/>
      <c r="YS3075" s="0"/>
      <c r="YT3075" s="0"/>
      <c r="YU3075" s="0"/>
      <c r="YV3075" s="0"/>
      <c r="YW3075" s="0"/>
      <c r="YX3075" s="0"/>
      <c r="YY3075" s="0"/>
      <c r="YZ3075" s="0"/>
      <c r="ZA3075" s="0"/>
      <c r="ZB3075" s="0"/>
      <c r="ZC3075" s="0"/>
      <c r="ZD3075" s="0"/>
      <c r="ZE3075" s="0"/>
      <c r="ZF3075" s="0"/>
      <c r="ZG3075" s="0"/>
      <c r="ZH3075" s="0"/>
      <c r="ZI3075" s="0"/>
      <c r="ZJ3075" s="0"/>
      <c r="ZK3075" s="0"/>
      <c r="ZL3075" s="0"/>
      <c r="ZM3075" s="0"/>
      <c r="ZN3075" s="0"/>
      <c r="ZO3075" s="0"/>
      <c r="ZP3075" s="0"/>
      <c r="ZQ3075" s="0"/>
      <c r="ZR3075" s="0"/>
      <c r="ZS3075" s="0"/>
      <c r="ZT3075" s="0"/>
      <c r="ZU3075" s="0"/>
      <c r="ZV3075" s="0"/>
      <c r="ZW3075" s="0"/>
      <c r="ZX3075" s="0"/>
      <c r="ZY3075" s="0"/>
      <c r="ZZ3075" s="0"/>
      <c r="AAA3075" s="0"/>
      <c r="AAB3075" s="0"/>
      <c r="AAC3075" s="0"/>
      <c r="AAD3075" s="0"/>
      <c r="AAE3075" s="0"/>
      <c r="AAF3075" s="0"/>
      <c r="AAG3075" s="0"/>
      <c r="AAH3075" s="0"/>
      <c r="AAI3075" s="0"/>
      <c r="AAJ3075" s="0"/>
      <c r="AAK3075" s="0"/>
      <c r="AAL3075" s="0"/>
      <c r="AAM3075" s="0"/>
      <c r="AAN3075" s="0"/>
      <c r="AAO3075" s="0"/>
      <c r="AAP3075" s="0"/>
      <c r="AAQ3075" s="0"/>
      <c r="AAR3075" s="0"/>
      <c r="AAS3075" s="0"/>
      <c r="AAT3075" s="0"/>
      <c r="AAU3075" s="0"/>
      <c r="AAV3075" s="0"/>
      <c r="AAW3075" s="0"/>
      <c r="AAX3075" s="0"/>
      <c r="AAY3075" s="0"/>
      <c r="AAZ3075" s="0"/>
      <c r="ABA3075" s="0"/>
      <c r="ABB3075" s="0"/>
      <c r="ABC3075" s="0"/>
      <c r="ABD3075" s="0"/>
      <c r="ABE3075" s="0"/>
      <c r="ABF3075" s="0"/>
      <c r="ABG3075" s="0"/>
      <c r="ABH3075" s="0"/>
      <c r="ABI3075" s="0"/>
      <c r="ABJ3075" s="0"/>
      <c r="ABK3075" s="0"/>
      <c r="ABL3075" s="0"/>
      <c r="ABM3075" s="0"/>
      <c r="ABN3075" s="0"/>
      <c r="ABO3075" s="0"/>
      <c r="ABP3075" s="0"/>
      <c r="ABQ3075" s="0"/>
      <c r="ABR3075" s="0"/>
      <c r="ABS3075" s="0"/>
      <c r="ABT3075" s="0"/>
      <c r="ABU3075" s="0"/>
      <c r="ABV3075" s="0"/>
      <c r="ABW3075" s="0"/>
      <c r="ABX3075" s="0"/>
      <c r="ABY3075" s="0"/>
      <c r="ABZ3075" s="0"/>
      <c r="ACA3075" s="0"/>
      <c r="ACB3075" s="0"/>
      <c r="ACC3075" s="0"/>
      <c r="ACD3075" s="0"/>
      <c r="ACE3075" s="0"/>
      <c r="ACF3075" s="0"/>
      <c r="ACG3075" s="0"/>
      <c r="ACH3075" s="0"/>
      <c r="ACI3075" s="0"/>
      <c r="ACJ3075" s="0"/>
      <c r="ACK3075" s="0"/>
      <c r="ACL3075" s="0"/>
      <c r="ACM3075" s="0"/>
      <c r="ACN3075" s="0"/>
      <c r="ACO3075" s="0"/>
      <c r="ACP3075" s="0"/>
      <c r="ACQ3075" s="0"/>
      <c r="ACR3075" s="0"/>
      <c r="ACS3075" s="0"/>
      <c r="ACT3075" s="0"/>
      <c r="ACU3075" s="0"/>
      <c r="ACV3075" s="0"/>
      <c r="ACW3075" s="0"/>
      <c r="ACX3075" s="0"/>
      <c r="ACY3075" s="0"/>
      <c r="ACZ3075" s="0"/>
      <c r="ADA3075" s="0"/>
      <c r="ADB3075" s="0"/>
      <c r="ADC3075" s="0"/>
      <c r="ADD3075" s="0"/>
      <c r="ADE3075" s="0"/>
      <c r="ADF3075" s="0"/>
      <c r="ADG3075" s="0"/>
      <c r="ADH3075" s="0"/>
      <c r="ADI3075" s="0"/>
      <c r="ADJ3075" s="0"/>
      <c r="ADK3075" s="0"/>
      <c r="ADL3075" s="0"/>
      <c r="ADM3075" s="0"/>
      <c r="ADN3075" s="0"/>
      <c r="ADO3075" s="0"/>
      <c r="ADP3075" s="0"/>
      <c r="ADQ3075" s="0"/>
      <c r="ADR3075" s="0"/>
      <c r="ADS3075" s="0"/>
      <c r="ADT3075" s="0"/>
      <c r="ADU3075" s="0"/>
      <c r="ADV3075" s="0"/>
      <c r="ADW3075" s="0"/>
      <c r="ADX3075" s="0"/>
      <c r="ADY3075" s="0"/>
      <c r="ADZ3075" s="0"/>
      <c r="AEA3075" s="0"/>
      <c r="AEB3075" s="0"/>
      <c r="AEC3075" s="0"/>
      <c r="AED3075" s="0"/>
      <c r="AEE3075" s="0"/>
      <c r="AEF3075" s="0"/>
      <c r="AEG3075" s="0"/>
      <c r="AEH3075" s="0"/>
      <c r="AEI3075" s="0"/>
      <c r="AEJ3075" s="0"/>
      <c r="AEK3075" s="0"/>
      <c r="AEL3075" s="0"/>
      <c r="AEM3075" s="0"/>
      <c r="AEN3075" s="0"/>
      <c r="AEO3075" s="0"/>
      <c r="AEP3075" s="0"/>
      <c r="AEQ3075" s="0"/>
      <c r="AER3075" s="0"/>
      <c r="AES3075" s="0"/>
      <c r="AET3075" s="0"/>
      <c r="AEU3075" s="0"/>
      <c r="AEV3075" s="0"/>
      <c r="AEW3075" s="0"/>
      <c r="AEX3075" s="0"/>
      <c r="AEY3075" s="0"/>
      <c r="AEZ3075" s="0"/>
      <c r="AFA3075" s="0"/>
      <c r="AFB3075" s="0"/>
      <c r="AFC3075" s="0"/>
      <c r="AFD3075" s="0"/>
      <c r="AFE3075" s="0"/>
      <c r="AFF3075" s="0"/>
      <c r="AFG3075" s="0"/>
      <c r="AFH3075" s="0"/>
      <c r="AFI3075" s="0"/>
      <c r="AFJ3075" s="0"/>
      <c r="AFK3075" s="0"/>
      <c r="AFL3075" s="0"/>
      <c r="AFM3075" s="0"/>
      <c r="AFN3075" s="0"/>
      <c r="AFO3075" s="0"/>
      <c r="AFP3075" s="0"/>
      <c r="AFQ3075" s="0"/>
      <c r="AFR3075" s="0"/>
      <c r="AFS3075" s="0"/>
      <c r="AFT3075" s="0"/>
      <c r="AFU3075" s="0"/>
      <c r="AFV3075" s="0"/>
      <c r="AFW3075" s="0"/>
      <c r="AFX3075" s="0"/>
      <c r="AFY3075" s="0"/>
      <c r="AFZ3075" s="0"/>
      <c r="AGA3075" s="0"/>
      <c r="AGB3075" s="0"/>
      <c r="AGC3075" s="0"/>
      <c r="AGD3075" s="0"/>
      <c r="AGE3075" s="0"/>
      <c r="AGF3075" s="0"/>
      <c r="AGG3075" s="0"/>
      <c r="AGH3075" s="0"/>
      <c r="AGI3075" s="0"/>
      <c r="AGJ3075" s="0"/>
      <c r="AGK3075" s="0"/>
      <c r="AGL3075" s="0"/>
      <c r="AGM3075" s="0"/>
      <c r="AGN3075" s="0"/>
      <c r="AGO3075" s="0"/>
      <c r="AGP3075" s="0"/>
      <c r="AGQ3075" s="0"/>
      <c r="AGR3075" s="0"/>
      <c r="AGS3075" s="0"/>
      <c r="AGT3075" s="0"/>
      <c r="AGU3075" s="0"/>
      <c r="AGV3075" s="0"/>
      <c r="AGW3075" s="0"/>
      <c r="AGX3075" s="0"/>
      <c r="AGY3075" s="0"/>
      <c r="AGZ3075" s="0"/>
      <c r="AHA3075" s="0"/>
      <c r="AHB3075" s="0"/>
      <c r="AHC3075" s="0"/>
      <c r="AHD3075" s="0"/>
      <c r="AHE3075" s="0"/>
      <c r="AHF3075" s="0"/>
      <c r="AHG3075" s="0"/>
      <c r="AHH3075" s="0"/>
      <c r="AHI3075" s="0"/>
      <c r="AHJ3075" s="0"/>
      <c r="AHK3075" s="0"/>
      <c r="AHL3075" s="0"/>
      <c r="AHM3075" s="0"/>
      <c r="AHN3075" s="0"/>
      <c r="AHO3075" s="0"/>
      <c r="AHP3075" s="0"/>
      <c r="AHQ3075" s="0"/>
      <c r="AHR3075" s="0"/>
      <c r="AHS3075" s="0"/>
      <c r="AHT3075" s="0"/>
      <c r="AHU3075" s="0"/>
      <c r="AHV3075" s="0"/>
      <c r="AHW3075" s="0"/>
      <c r="AHX3075" s="0"/>
      <c r="AHY3075" s="0"/>
      <c r="AHZ3075" s="0"/>
      <c r="AIA3075" s="0"/>
      <c r="AIB3075" s="0"/>
      <c r="AIC3075" s="0"/>
      <c r="AID3075" s="0"/>
      <c r="AIE3075" s="0"/>
      <c r="AIF3075" s="0"/>
      <c r="AIG3075" s="0"/>
      <c r="AIH3075" s="0"/>
      <c r="AII3075" s="0"/>
      <c r="AIJ3075" s="0"/>
      <c r="AIK3075" s="0"/>
      <c r="AIL3075" s="0"/>
      <c r="AIM3075" s="0"/>
      <c r="AIN3075" s="0"/>
      <c r="AIO3075" s="0"/>
      <c r="AIP3075" s="0"/>
      <c r="AIQ3075" s="0"/>
      <c r="AIR3075" s="0"/>
      <c r="AIS3075" s="0"/>
      <c r="AIT3075" s="0"/>
      <c r="AIU3075" s="0"/>
      <c r="AIV3075" s="0"/>
      <c r="AIW3075" s="0"/>
      <c r="AIX3075" s="0"/>
      <c r="AIY3075" s="0"/>
      <c r="AIZ3075" s="0"/>
      <c r="AJA3075" s="0"/>
      <c r="AJB3075" s="0"/>
      <c r="AJC3075" s="0"/>
      <c r="AJD3075" s="0"/>
      <c r="AJE3075" s="0"/>
      <c r="AJF3075" s="0"/>
      <c r="AJG3075" s="0"/>
      <c r="AJH3075" s="0"/>
      <c r="AJI3075" s="0"/>
      <c r="AJJ3075" s="0"/>
      <c r="AJK3075" s="0"/>
      <c r="AJL3075" s="0"/>
      <c r="AJM3075" s="0"/>
      <c r="AJN3075" s="0"/>
      <c r="AJO3075" s="0"/>
      <c r="AJP3075" s="0"/>
      <c r="AJQ3075" s="0"/>
      <c r="AJR3075" s="0"/>
      <c r="AJS3075" s="0"/>
      <c r="AJT3075" s="0"/>
      <c r="AJU3075" s="0"/>
      <c r="AJV3075" s="0"/>
      <c r="AJW3075" s="0"/>
      <c r="AJX3075" s="0"/>
      <c r="AJY3075" s="0"/>
      <c r="AJZ3075" s="0"/>
      <c r="AKA3075" s="0"/>
      <c r="AKB3075" s="0"/>
      <c r="AKC3075" s="0"/>
      <c r="AKD3075" s="0"/>
      <c r="AKE3075" s="0"/>
      <c r="AKF3075" s="0"/>
      <c r="AKG3075" s="0"/>
      <c r="AKH3075" s="0"/>
      <c r="AKI3075" s="0"/>
      <c r="AKJ3075" s="0"/>
      <c r="AKK3075" s="0"/>
      <c r="AKL3075" s="0"/>
      <c r="AKM3075" s="0"/>
      <c r="AKN3075" s="0"/>
      <c r="AKO3075" s="0"/>
      <c r="AKP3075" s="0"/>
      <c r="AKQ3075" s="0"/>
      <c r="AKR3075" s="0"/>
      <c r="AKS3075" s="0"/>
      <c r="AKT3075" s="0"/>
      <c r="AKU3075" s="0"/>
      <c r="AKV3075" s="0"/>
      <c r="AKW3075" s="0"/>
      <c r="AKX3075" s="0"/>
      <c r="AKY3075" s="0"/>
      <c r="AKZ3075" s="0"/>
      <c r="ALA3075" s="0"/>
      <c r="ALB3075" s="0"/>
      <c r="ALC3075" s="0"/>
      <c r="ALD3075" s="0"/>
      <c r="ALE3075" s="0"/>
      <c r="ALF3075" s="0"/>
      <c r="ALG3075" s="0"/>
      <c r="ALH3075" s="0"/>
      <c r="ALI3075" s="0"/>
      <c r="ALJ3075" s="0"/>
      <c r="ALK3075" s="0"/>
      <c r="ALL3075" s="0"/>
      <c r="ALM3075" s="0"/>
      <c r="ALN3075" s="0"/>
      <c r="ALO3075" s="0"/>
      <c r="ALP3075" s="0"/>
      <c r="ALQ3075" s="0"/>
      <c r="ALR3075" s="0"/>
      <c r="ALS3075" s="0"/>
      <c r="ALT3075" s="0"/>
      <c r="ALU3075" s="0"/>
      <c r="ALV3075" s="0"/>
      <c r="ALW3075" s="0"/>
      <c r="ALX3075" s="0"/>
      <c r="ALY3075" s="0"/>
      <c r="ALZ3075" s="0"/>
      <c r="AMA3075" s="0"/>
      <c r="AMB3075" s="0"/>
      <c r="AMC3075" s="0"/>
      <c r="AMD3075" s="0"/>
      <c r="AME3075" s="0"/>
      <c r="AMF3075" s="0"/>
      <c r="AMG3075" s="0"/>
      <c r="AMH3075" s="0"/>
      <c r="AMI3075" s="0"/>
    </row>
    <row r="3076" customFormat="false" ht="12.75" hidden="false" customHeight="false" outlineLevel="0" collapsed="false">
      <c r="A3076" s="1" t="s">
        <v>3325</v>
      </c>
      <c r="C3076" s="70" t="s">
        <v>3333</v>
      </c>
      <c r="D3076" s="70" t="s">
        <v>26</v>
      </c>
      <c r="E3076" s="72" t="n">
        <v>2.2</v>
      </c>
      <c r="F3076" s="73" t="n">
        <v>1.99</v>
      </c>
      <c r="G3076" s="74" t="s">
        <v>3327</v>
      </c>
      <c r="I3076" s="3"/>
      <c r="BM3076" s="0"/>
      <c r="BN3076" s="0"/>
      <c r="BO3076" s="0"/>
      <c r="BP3076" s="0"/>
      <c r="BQ3076" s="0"/>
      <c r="BR3076" s="0"/>
      <c r="BS3076" s="0"/>
      <c r="BT3076" s="0"/>
      <c r="BU3076" s="0"/>
      <c r="BV3076" s="0"/>
      <c r="BW3076" s="0"/>
      <c r="BX3076" s="0"/>
      <c r="BY3076" s="0"/>
      <c r="BZ3076" s="0"/>
      <c r="CA3076" s="0"/>
      <c r="CB3076" s="0"/>
      <c r="CC3076" s="0"/>
      <c r="CD3076" s="0"/>
      <c r="CE3076" s="0"/>
      <c r="CF3076" s="0"/>
      <c r="CG3076" s="0"/>
      <c r="CH3076" s="0"/>
      <c r="CI3076" s="0"/>
      <c r="CJ3076" s="0"/>
      <c r="CK3076" s="0"/>
      <c r="CL3076" s="0"/>
      <c r="CM3076" s="0"/>
      <c r="CN3076" s="0"/>
      <c r="CO3076" s="0"/>
      <c r="CP3076" s="0"/>
      <c r="CQ3076" s="0"/>
      <c r="CR3076" s="0"/>
      <c r="CS3076" s="0"/>
      <c r="CT3076" s="0"/>
      <c r="CU3076" s="0"/>
      <c r="CV3076" s="0"/>
      <c r="CW3076" s="0"/>
      <c r="CX3076" s="0"/>
      <c r="CY3076" s="0"/>
      <c r="CZ3076" s="0"/>
      <c r="DA3076" s="0"/>
      <c r="DB3076" s="0"/>
      <c r="DC3076" s="0"/>
      <c r="DD3076" s="0"/>
      <c r="DE3076" s="0"/>
      <c r="DF3076" s="0"/>
      <c r="DG3076" s="0"/>
      <c r="DH3076" s="0"/>
      <c r="DI3076" s="0"/>
      <c r="DJ3076" s="0"/>
      <c r="DK3076" s="0"/>
      <c r="DL3076" s="0"/>
      <c r="DM3076" s="0"/>
      <c r="DN3076" s="0"/>
      <c r="DO3076" s="0"/>
      <c r="DP3076" s="0"/>
      <c r="DQ3076" s="0"/>
      <c r="DR3076" s="0"/>
      <c r="DS3076" s="0"/>
      <c r="DT3076" s="0"/>
      <c r="DU3076" s="0"/>
      <c r="DV3076" s="0"/>
      <c r="DW3076" s="0"/>
      <c r="DX3076" s="0"/>
      <c r="DY3076" s="0"/>
      <c r="DZ3076" s="0"/>
      <c r="EA3076" s="0"/>
      <c r="EB3076" s="0"/>
      <c r="EC3076" s="0"/>
      <c r="ED3076" s="0"/>
      <c r="EE3076" s="0"/>
      <c r="EF3076" s="0"/>
      <c r="EG3076" s="0"/>
      <c r="EH3076" s="0"/>
      <c r="EI3076" s="0"/>
      <c r="EJ3076" s="0"/>
      <c r="EK3076" s="0"/>
      <c r="EL3076" s="0"/>
      <c r="EM3076" s="0"/>
      <c r="EN3076" s="0"/>
      <c r="EO3076" s="0"/>
      <c r="EP3076" s="0"/>
      <c r="EQ3076" s="0"/>
      <c r="ER3076" s="0"/>
      <c r="ES3076" s="0"/>
      <c r="ET3076" s="0"/>
      <c r="EU3076" s="0"/>
      <c r="EV3076" s="0"/>
      <c r="EW3076" s="0"/>
      <c r="EX3076" s="0"/>
      <c r="EY3076" s="0"/>
      <c r="EZ3076" s="0"/>
      <c r="FA3076" s="0"/>
      <c r="FB3076" s="0"/>
      <c r="FC3076" s="0"/>
      <c r="FD3076" s="0"/>
      <c r="FE3076" s="0"/>
      <c r="FF3076" s="0"/>
      <c r="FG3076" s="0"/>
      <c r="FH3076" s="0"/>
      <c r="FI3076" s="0"/>
      <c r="FJ3076" s="0"/>
      <c r="FK3076" s="0"/>
      <c r="FL3076" s="0"/>
      <c r="FM3076" s="0"/>
      <c r="FN3076" s="0"/>
      <c r="FO3076" s="0"/>
      <c r="FP3076" s="0"/>
      <c r="FQ3076" s="0"/>
      <c r="FR3076" s="0"/>
      <c r="FS3076" s="0"/>
      <c r="FT3076" s="0"/>
      <c r="FU3076" s="0"/>
      <c r="FV3076" s="0"/>
      <c r="FW3076" s="0"/>
      <c r="FX3076" s="0"/>
      <c r="FY3076" s="0"/>
      <c r="FZ3076" s="0"/>
      <c r="GA3076" s="0"/>
      <c r="GB3076" s="0"/>
      <c r="GC3076" s="0"/>
      <c r="GD3076" s="0"/>
      <c r="GE3076" s="0"/>
      <c r="GF3076" s="0"/>
      <c r="GG3076" s="0"/>
      <c r="GH3076" s="0"/>
      <c r="GI3076" s="0"/>
      <c r="GJ3076" s="0"/>
      <c r="GK3076" s="0"/>
      <c r="GL3076" s="0"/>
      <c r="GM3076" s="0"/>
      <c r="GN3076" s="0"/>
      <c r="GO3076" s="0"/>
      <c r="GP3076" s="0"/>
      <c r="GQ3076" s="0"/>
      <c r="GR3076" s="0"/>
      <c r="GS3076" s="0"/>
      <c r="GT3076" s="0"/>
      <c r="GU3076" s="0"/>
      <c r="GV3076" s="0"/>
      <c r="GW3076" s="0"/>
      <c r="GX3076" s="0"/>
      <c r="GY3076" s="0"/>
      <c r="GZ3076" s="0"/>
      <c r="HA3076" s="0"/>
      <c r="HB3076" s="0"/>
      <c r="HC3076" s="0"/>
      <c r="HD3076" s="0"/>
      <c r="HE3076" s="0"/>
      <c r="HF3076" s="0"/>
      <c r="HG3076" s="0"/>
      <c r="HH3076" s="0"/>
      <c r="HI3076" s="0"/>
      <c r="HJ3076" s="0"/>
      <c r="HK3076" s="0"/>
      <c r="HL3076" s="0"/>
      <c r="HM3076" s="0"/>
      <c r="HN3076" s="0"/>
      <c r="HO3076" s="0"/>
      <c r="HP3076" s="0"/>
      <c r="HQ3076" s="0"/>
      <c r="HR3076" s="0"/>
      <c r="HS3076" s="0"/>
      <c r="HT3076" s="0"/>
      <c r="HU3076" s="0"/>
      <c r="HV3076" s="0"/>
      <c r="HW3076" s="0"/>
      <c r="HX3076" s="0"/>
      <c r="HY3076" s="0"/>
      <c r="HZ3076" s="0"/>
      <c r="IA3076" s="0"/>
      <c r="IB3076" s="0"/>
      <c r="IC3076" s="0"/>
      <c r="ID3076" s="0"/>
      <c r="IE3076" s="0"/>
      <c r="IF3076" s="0"/>
      <c r="IG3076" s="0"/>
      <c r="IH3076" s="0"/>
      <c r="II3076" s="0"/>
      <c r="IJ3076" s="0"/>
      <c r="IK3076" s="0"/>
      <c r="IL3076" s="0"/>
      <c r="IM3076" s="0"/>
      <c r="IN3076" s="0"/>
      <c r="IO3076" s="0"/>
      <c r="IP3076" s="0"/>
      <c r="IQ3076" s="0"/>
      <c r="IR3076" s="0"/>
      <c r="IS3076" s="0"/>
      <c r="IT3076" s="0"/>
      <c r="IU3076" s="0"/>
      <c r="IV3076" s="0"/>
      <c r="IW3076" s="0"/>
      <c r="IX3076" s="0"/>
      <c r="IY3076" s="0"/>
      <c r="IZ3076" s="0"/>
      <c r="JA3076" s="0"/>
      <c r="JB3076" s="0"/>
      <c r="JC3076" s="0"/>
      <c r="JD3076" s="0"/>
      <c r="JE3076" s="0"/>
      <c r="JF3076" s="0"/>
      <c r="JG3076" s="0"/>
      <c r="JH3076" s="0"/>
      <c r="JI3076" s="0"/>
      <c r="JJ3076" s="0"/>
      <c r="JK3076" s="0"/>
      <c r="JL3076" s="0"/>
      <c r="JM3076" s="0"/>
      <c r="JN3076" s="0"/>
      <c r="JO3076" s="0"/>
      <c r="JP3076" s="0"/>
      <c r="JQ3076" s="0"/>
      <c r="JR3076" s="0"/>
      <c r="JS3076" s="0"/>
      <c r="JT3076" s="0"/>
      <c r="JU3076" s="0"/>
      <c r="JV3076" s="0"/>
      <c r="JW3076" s="0"/>
      <c r="JX3076" s="0"/>
      <c r="JY3076" s="0"/>
      <c r="JZ3076" s="0"/>
      <c r="KA3076" s="0"/>
      <c r="KB3076" s="0"/>
      <c r="KC3076" s="0"/>
      <c r="KD3076" s="0"/>
      <c r="KE3076" s="0"/>
      <c r="KF3076" s="0"/>
      <c r="KG3076" s="0"/>
      <c r="KH3076" s="0"/>
      <c r="KI3076" s="0"/>
      <c r="KJ3076" s="0"/>
      <c r="KK3076" s="0"/>
      <c r="KL3076" s="0"/>
      <c r="KM3076" s="0"/>
      <c r="KN3076" s="0"/>
      <c r="KO3076" s="0"/>
      <c r="KP3076" s="0"/>
      <c r="KQ3076" s="0"/>
      <c r="KR3076" s="0"/>
      <c r="KS3076" s="0"/>
      <c r="KT3076" s="0"/>
      <c r="KU3076" s="0"/>
      <c r="KV3076" s="0"/>
      <c r="KW3076" s="0"/>
      <c r="KX3076" s="0"/>
      <c r="KY3076" s="0"/>
      <c r="KZ3076" s="0"/>
      <c r="LA3076" s="0"/>
      <c r="LB3076" s="0"/>
      <c r="LC3076" s="0"/>
      <c r="LD3076" s="0"/>
      <c r="LE3076" s="0"/>
      <c r="LF3076" s="0"/>
      <c r="LG3076" s="0"/>
      <c r="LH3076" s="0"/>
      <c r="LI3076" s="0"/>
      <c r="LJ3076" s="0"/>
      <c r="LK3076" s="0"/>
      <c r="LL3076" s="0"/>
      <c r="LM3076" s="0"/>
      <c r="LN3076" s="0"/>
      <c r="LO3076" s="0"/>
      <c r="LP3076" s="0"/>
      <c r="LQ3076" s="0"/>
      <c r="LR3076" s="0"/>
      <c r="LS3076" s="0"/>
      <c r="LT3076" s="0"/>
      <c r="LU3076" s="0"/>
      <c r="LV3076" s="0"/>
      <c r="LW3076" s="0"/>
      <c r="LX3076" s="0"/>
      <c r="LY3076" s="0"/>
      <c r="LZ3076" s="0"/>
      <c r="MA3076" s="0"/>
      <c r="MB3076" s="0"/>
      <c r="MC3076" s="0"/>
      <c r="MD3076" s="0"/>
      <c r="ME3076" s="0"/>
      <c r="MF3076" s="0"/>
      <c r="MG3076" s="0"/>
      <c r="MH3076" s="0"/>
      <c r="MI3076" s="0"/>
      <c r="MJ3076" s="0"/>
      <c r="MK3076" s="0"/>
      <c r="ML3076" s="0"/>
      <c r="MM3076" s="0"/>
      <c r="MN3076" s="0"/>
      <c r="MO3076" s="0"/>
      <c r="MP3076" s="0"/>
      <c r="MQ3076" s="0"/>
      <c r="MR3076" s="0"/>
      <c r="MS3076" s="0"/>
      <c r="MT3076" s="0"/>
      <c r="MU3076" s="0"/>
      <c r="MV3076" s="0"/>
      <c r="MW3076" s="0"/>
      <c r="MX3076" s="0"/>
      <c r="MY3076" s="0"/>
      <c r="MZ3076" s="0"/>
      <c r="NA3076" s="0"/>
      <c r="NB3076" s="0"/>
      <c r="NC3076" s="0"/>
      <c r="ND3076" s="0"/>
      <c r="NE3076" s="0"/>
      <c r="NF3076" s="0"/>
      <c r="NG3076" s="0"/>
      <c r="NH3076" s="0"/>
      <c r="NI3076" s="0"/>
      <c r="NJ3076" s="0"/>
      <c r="NK3076" s="0"/>
      <c r="NL3076" s="0"/>
      <c r="NM3076" s="0"/>
      <c r="NN3076" s="0"/>
      <c r="NO3076" s="0"/>
      <c r="NP3076" s="0"/>
      <c r="NQ3076" s="0"/>
      <c r="NR3076" s="0"/>
      <c r="NS3076" s="0"/>
      <c r="NT3076" s="0"/>
      <c r="NU3076" s="0"/>
      <c r="NV3076" s="0"/>
      <c r="NW3076" s="0"/>
      <c r="NX3076" s="0"/>
      <c r="NY3076" s="0"/>
      <c r="NZ3076" s="0"/>
      <c r="OA3076" s="0"/>
      <c r="OB3076" s="0"/>
      <c r="OC3076" s="0"/>
      <c r="OD3076" s="0"/>
      <c r="OE3076" s="0"/>
      <c r="OF3076" s="0"/>
      <c r="OG3076" s="0"/>
      <c r="OH3076" s="0"/>
      <c r="OI3076" s="0"/>
      <c r="OJ3076" s="0"/>
      <c r="OK3076" s="0"/>
      <c r="OL3076" s="0"/>
      <c r="OM3076" s="0"/>
      <c r="ON3076" s="0"/>
      <c r="OO3076" s="0"/>
      <c r="OP3076" s="0"/>
      <c r="OQ3076" s="0"/>
      <c r="OR3076" s="0"/>
      <c r="OS3076" s="0"/>
      <c r="OT3076" s="0"/>
      <c r="OU3076" s="0"/>
      <c r="OV3076" s="0"/>
      <c r="OW3076" s="0"/>
      <c r="OX3076" s="0"/>
      <c r="OY3076" s="0"/>
      <c r="OZ3076" s="0"/>
      <c r="PA3076" s="0"/>
      <c r="PB3076" s="0"/>
      <c r="PC3076" s="0"/>
      <c r="PD3076" s="0"/>
      <c r="PE3076" s="0"/>
      <c r="PF3076" s="0"/>
      <c r="PG3076" s="0"/>
      <c r="PH3076" s="0"/>
      <c r="PI3076" s="0"/>
      <c r="PJ3076" s="0"/>
      <c r="PK3076" s="0"/>
      <c r="PL3076" s="0"/>
      <c r="PM3076" s="0"/>
      <c r="PN3076" s="0"/>
      <c r="PO3076" s="0"/>
      <c r="PP3076" s="0"/>
      <c r="PQ3076" s="0"/>
      <c r="PR3076" s="0"/>
      <c r="PS3076" s="0"/>
      <c r="PT3076" s="0"/>
      <c r="PU3076" s="0"/>
      <c r="PV3076" s="0"/>
      <c r="PW3076" s="0"/>
      <c r="PX3076" s="0"/>
      <c r="PY3076" s="0"/>
      <c r="PZ3076" s="0"/>
      <c r="QA3076" s="0"/>
      <c r="QB3076" s="0"/>
      <c r="QC3076" s="0"/>
      <c r="QD3076" s="0"/>
      <c r="QE3076" s="0"/>
      <c r="QF3076" s="0"/>
      <c r="QG3076" s="0"/>
      <c r="QH3076" s="0"/>
      <c r="QI3076" s="0"/>
      <c r="QJ3076" s="0"/>
      <c r="QK3076" s="0"/>
      <c r="QL3076" s="0"/>
      <c r="QM3076" s="0"/>
      <c r="QN3076" s="0"/>
      <c r="QO3076" s="0"/>
      <c r="QP3076" s="0"/>
      <c r="QQ3076" s="0"/>
      <c r="QR3076" s="0"/>
      <c r="QS3076" s="0"/>
      <c r="QT3076" s="0"/>
      <c r="QU3076" s="0"/>
      <c r="QV3076" s="0"/>
      <c r="QW3076" s="0"/>
      <c r="QX3076" s="0"/>
      <c r="QY3076" s="0"/>
      <c r="QZ3076" s="0"/>
      <c r="RA3076" s="0"/>
      <c r="RB3076" s="0"/>
      <c r="RC3076" s="0"/>
      <c r="RD3076" s="0"/>
      <c r="RE3076" s="0"/>
      <c r="RF3076" s="0"/>
      <c r="RG3076" s="0"/>
      <c r="RH3076" s="0"/>
      <c r="RI3076" s="0"/>
      <c r="RJ3076" s="0"/>
      <c r="RK3076" s="0"/>
      <c r="RL3076" s="0"/>
      <c r="RM3076" s="0"/>
      <c r="RN3076" s="0"/>
      <c r="RO3076" s="0"/>
      <c r="RP3076" s="0"/>
      <c r="RQ3076" s="0"/>
      <c r="RR3076" s="0"/>
      <c r="RS3076" s="0"/>
      <c r="RT3076" s="0"/>
      <c r="RU3076" s="0"/>
      <c r="RV3076" s="0"/>
      <c r="RW3076" s="0"/>
      <c r="RX3076" s="0"/>
      <c r="RY3076" s="0"/>
      <c r="RZ3076" s="0"/>
      <c r="SA3076" s="0"/>
      <c r="SB3076" s="0"/>
      <c r="SC3076" s="0"/>
      <c r="SD3076" s="0"/>
      <c r="SE3076" s="0"/>
      <c r="SF3076" s="0"/>
      <c r="SG3076" s="0"/>
      <c r="SH3076" s="0"/>
      <c r="SI3076" s="0"/>
      <c r="SJ3076" s="0"/>
      <c r="SK3076" s="0"/>
      <c r="SL3076" s="0"/>
      <c r="SM3076" s="0"/>
      <c r="SN3076" s="0"/>
      <c r="SO3076" s="0"/>
      <c r="SP3076" s="0"/>
      <c r="SQ3076" s="0"/>
      <c r="SR3076" s="0"/>
      <c r="SS3076" s="0"/>
      <c r="ST3076" s="0"/>
      <c r="SU3076" s="0"/>
      <c r="SV3076" s="0"/>
      <c r="SW3076" s="0"/>
      <c r="SX3076" s="0"/>
      <c r="SY3076" s="0"/>
      <c r="SZ3076" s="0"/>
      <c r="TA3076" s="0"/>
      <c r="TB3076" s="0"/>
      <c r="TC3076" s="0"/>
      <c r="TD3076" s="0"/>
      <c r="TE3076" s="0"/>
      <c r="TF3076" s="0"/>
      <c r="TG3076" s="0"/>
      <c r="TH3076" s="0"/>
      <c r="TI3076" s="0"/>
      <c r="TJ3076" s="0"/>
      <c r="TK3076" s="0"/>
      <c r="TL3076" s="0"/>
      <c r="TM3076" s="0"/>
      <c r="TN3076" s="0"/>
      <c r="TO3076" s="0"/>
      <c r="TP3076" s="0"/>
      <c r="TQ3076" s="0"/>
      <c r="TR3076" s="0"/>
      <c r="TS3076" s="0"/>
      <c r="TT3076" s="0"/>
      <c r="TU3076" s="0"/>
      <c r="TV3076" s="0"/>
      <c r="TW3076" s="0"/>
      <c r="TX3076" s="0"/>
      <c r="TY3076" s="0"/>
      <c r="TZ3076" s="0"/>
      <c r="UA3076" s="0"/>
      <c r="UB3076" s="0"/>
      <c r="UC3076" s="0"/>
      <c r="UD3076" s="0"/>
      <c r="UE3076" s="0"/>
      <c r="UF3076" s="0"/>
      <c r="UG3076" s="0"/>
      <c r="UH3076" s="0"/>
      <c r="UI3076" s="0"/>
      <c r="UJ3076" s="0"/>
      <c r="UK3076" s="0"/>
      <c r="UL3076" s="0"/>
      <c r="UM3076" s="0"/>
      <c r="UN3076" s="0"/>
      <c r="UO3076" s="0"/>
      <c r="UP3076" s="0"/>
      <c r="UQ3076" s="0"/>
      <c r="UR3076" s="0"/>
      <c r="US3076" s="0"/>
      <c r="UT3076" s="0"/>
      <c r="UU3076" s="0"/>
      <c r="UV3076" s="0"/>
      <c r="UW3076" s="0"/>
      <c r="UX3076" s="0"/>
      <c r="UY3076" s="0"/>
      <c r="UZ3076" s="0"/>
      <c r="VA3076" s="0"/>
      <c r="VB3076" s="0"/>
      <c r="VC3076" s="0"/>
      <c r="VD3076" s="0"/>
      <c r="VE3076" s="0"/>
      <c r="VF3076" s="0"/>
      <c r="VG3076" s="0"/>
      <c r="VH3076" s="0"/>
      <c r="VI3076" s="0"/>
      <c r="VJ3076" s="0"/>
      <c r="VK3076" s="0"/>
      <c r="VL3076" s="0"/>
      <c r="VM3076" s="0"/>
      <c r="VN3076" s="0"/>
      <c r="VO3076" s="0"/>
      <c r="VP3076" s="0"/>
      <c r="VQ3076" s="0"/>
      <c r="VR3076" s="0"/>
      <c r="VS3076" s="0"/>
      <c r="VT3076" s="0"/>
      <c r="VU3076" s="0"/>
      <c r="VV3076" s="0"/>
      <c r="VW3076" s="0"/>
      <c r="VX3076" s="0"/>
      <c r="VY3076" s="0"/>
      <c r="VZ3076" s="0"/>
      <c r="WA3076" s="0"/>
      <c r="WB3076" s="0"/>
      <c r="WC3076" s="0"/>
      <c r="WD3076" s="0"/>
      <c r="WE3076" s="0"/>
      <c r="WF3076" s="0"/>
      <c r="WG3076" s="0"/>
      <c r="WH3076" s="0"/>
      <c r="WI3076" s="0"/>
      <c r="WJ3076" s="0"/>
      <c r="WK3076" s="0"/>
      <c r="WL3076" s="0"/>
      <c r="WM3076" s="0"/>
      <c r="WN3076" s="0"/>
      <c r="WO3076" s="0"/>
      <c r="WP3076" s="0"/>
      <c r="WQ3076" s="0"/>
      <c r="WR3076" s="0"/>
      <c r="WS3076" s="0"/>
      <c r="WT3076" s="0"/>
      <c r="WU3076" s="0"/>
      <c r="WV3076" s="0"/>
      <c r="WW3076" s="0"/>
      <c r="WX3076" s="0"/>
      <c r="WY3076" s="0"/>
      <c r="WZ3076" s="0"/>
      <c r="XA3076" s="0"/>
      <c r="XB3076" s="0"/>
      <c r="XC3076" s="0"/>
      <c r="XD3076" s="0"/>
      <c r="XE3076" s="0"/>
      <c r="XF3076" s="0"/>
      <c r="XG3076" s="0"/>
      <c r="XH3076" s="0"/>
      <c r="XI3076" s="0"/>
      <c r="XJ3076" s="0"/>
      <c r="XK3076" s="0"/>
      <c r="XL3076" s="0"/>
      <c r="XM3076" s="0"/>
      <c r="XN3076" s="0"/>
      <c r="XO3076" s="0"/>
      <c r="XP3076" s="0"/>
      <c r="XQ3076" s="0"/>
      <c r="XR3076" s="0"/>
      <c r="XS3076" s="0"/>
      <c r="XT3076" s="0"/>
      <c r="XU3076" s="0"/>
      <c r="XV3076" s="0"/>
      <c r="XW3076" s="0"/>
      <c r="XX3076" s="0"/>
      <c r="XY3076" s="0"/>
      <c r="XZ3076" s="0"/>
      <c r="YA3076" s="0"/>
      <c r="YB3076" s="0"/>
      <c r="YC3076" s="0"/>
      <c r="YD3076" s="0"/>
      <c r="YE3076" s="0"/>
      <c r="YF3076" s="0"/>
      <c r="YG3076" s="0"/>
      <c r="YH3076" s="0"/>
      <c r="YI3076" s="0"/>
      <c r="YJ3076" s="0"/>
      <c r="YK3076" s="0"/>
      <c r="YL3076" s="0"/>
      <c r="YM3076" s="0"/>
      <c r="YN3076" s="0"/>
      <c r="YO3076" s="0"/>
      <c r="YP3076" s="0"/>
      <c r="YQ3076" s="0"/>
      <c r="YR3076" s="0"/>
      <c r="YS3076" s="0"/>
      <c r="YT3076" s="0"/>
      <c r="YU3076" s="0"/>
      <c r="YV3076" s="0"/>
      <c r="YW3076" s="0"/>
      <c r="YX3076" s="0"/>
      <c r="YY3076" s="0"/>
      <c r="YZ3076" s="0"/>
      <c r="ZA3076" s="0"/>
      <c r="ZB3076" s="0"/>
      <c r="ZC3076" s="0"/>
      <c r="ZD3076" s="0"/>
      <c r="ZE3076" s="0"/>
      <c r="ZF3076" s="0"/>
      <c r="ZG3076" s="0"/>
      <c r="ZH3076" s="0"/>
      <c r="ZI3076" s="0"/>
      <c r="ZJ3076" s="0"/>
      <c r="ZK3076" s="0"/>
      <c r="ZL3076" s="0"/>
      <c r="ZM3076" s="0"/>
      <c r="ZN3076" s="0"/>
      <c r="ZO3076" s="0"/>
      <c r="ZP3076" s="0"/>
      <c r="ZQ3076" s="0"/>
      <c r="ZR3076" s="0"/>
      <c r="ZS3076" s="0"/>
      <c r="ZT3076" s="0"/>
      <c r="ZU3076" s="0"/>
      <c r="ZV3076" s="0"/>
      <c r="ZW3076" s="0"/>
      <c r="ZX3076" s="0"/>
      <c r="ZY3076" s="0"/>
      <c r="ZZ3076" s="0"/>
      <c r="AAA3076" s="0"/>
      <c r="AAB3076" s="0"/>
      <c r="AAC3076" s="0"/>
      <c r="AAD3076" s="0"/>
      <c r="AAE3076" s="0"/>
      <c r="AAF3076" s="0"/>
      <c r="AAG3076" s="0"/>
      <c r="AAH3076" s="0"/>
      <c r="AAI3076" s="0"/>
      <c r="AAJ3076" s="0"/>
      <c r="AAK3076" s="0"/>
      <c r="AAL3076" s="0"/>
      <c r="AAM3076" s="0"/>
      <c r="AAN3076" s="0"/>
      <c r="AAO3076" s="0"/>
      <c r="AAP3076" s="0"/>
      <c r="AAQ3076" s="0"/>
      <c r="AAR3076" s="0"/>
      <c r="AAS3076" s="0"/>
      <c r="AAT3076" s="0"/>
      <c r="AAU3076" s="0"/>
      <c r="AAV3076" s="0"/>
      <c r="AAW3076" s="0"/>
      <c r="AAX3076" s="0"/>
      <c r="AAY3076" s="0"/>
      <c r="AAZ3076" s="0"/>
      <c r="ABA3076" s="0"/>
      <c r="ABB3076" s="0"/>
      <c r="ABC3076" s="0"/>
      <c r="ABD3076" s="0"/>
      <c r="ABE3076" s="0"/>
      <c r="ABF3076" s="0"/>
      <c r="ABG3076" s="0"/>
      <c r="ABH3076" s="0"/>
      <c r="ABI3076" s="0"/>
      <c r="ABJ3076" s="0"/>
      <c r="ABK3076" s="0"/>
      <c r="ABL3076" s="0"/>
      <c r="ABM3076" s="0"/>
      <c r="ABN3076" s="0"/>
      <c r="ABO3076" s="0"/>
      <c r="ABP3076" s="0"/>
      <c r="ABQ3076" s="0"/>
      <c r="ABR3076" s="0"/>
      <c r="ABS3076" s="0"/>
      <c r="ABT3076" s="0"/>
      <c r="ABU3076" s="0"/>
      <c r="ABV3076" s="0"/>
      <c r="ABW3076" s="0"/>
      <c r="ABX3076" s="0"/>
      <c r="ABY3076" s="0"/>
      <c r="ABZ3076" s="0"/>
      <c r="ACA3076" s="0"/>
      <c r="ACB3076" s="0"/>
      <c r="ACC3076" s="0"/>
      <c r="ACD3076" s="0"/>
      <c r="ACE3076" s="0"/>
      <c r="ACF3076" s="0"/>
      <c r="ACG3076" s="0"/>
      <c r="ACH3076" s="0"/>
      <c r="ACI3076" s="0"/>
      <c r="ACJ3076" s="0"/>
      <c r="ACK3076" s="0"/>
      <c r="ACL3076" s="0"/>
      <c r="ACM3076" s="0"/>
      <c r="ACN3076" s="0"/>
      <c r="ACO3076" s="0"/>
      <c r="ACP3076" s="0"/>
      <c r="ACQ3076" s="0"/>
      <c r="ACR3076" s="0"/>
      <c r="ACS3076" s="0"/>
      <c r="ACT3076" s="0"/>
      <c r="ACU3076" s="0"/>
      <c r="ACV3076" s="0"/>
      <c r="ACW3076" s="0"/>
      <c r="ACX3076" s="0"/>
      <c r="ACY3076" s="0"/>
      <c r="ACZ3076" s="0"/>
      <c r="ADA3076" s="0"/>
      <c r="ADB3076" s="0"/>
      <c r="ADC3076" s="0"/>
      <c r="ADD3076" s="0"/>
      <c r="ADE3076" s="0"/>
      <c r="ADF3076" s="0"/>
      <c r="ADG3076" s="0"/>
      <c r="ADH3076" s="0"/>
      <c r="ADI3076" s="0"/>
      <c r="ADJ3076" s="0"/>
      <c r="ADK3076" s="0"/>
      <c r="ADL3076" s="0"/>
      <c r="ADM3076" s="0"/>
      <c r="ADN3076" s="0"/>
      <c r="ADO3076" s="0"/>
      <c r="ADP3076" s="0"/>
      <c r="ADQ3076" s="0"/>
      <c r="ADR3076" s="0"/>
      <c r="ADS3076" s="0"/>
      <c r="ADT3076" s="0"/>
      <c r="ADU3076" s="0"/>
      <c r="ADV3076" s="0"/>
      <c r="ADW3076" s="0"/>
      <c r="ADX3076" s="0"/>
      <c r="ADY3076" s="0"/>
      <c r="ADZ3076" s="0"/>
      <c r="AEA3076" s="0"/>
      <c r="AEB3076" s="0"/>
      <c r="AEC3076" s="0"/>
      <c r="AED3076" s="0"/>
      <c r="AEE3076" s="0"/>
      <c r="AEF3076" s="0"/>
      <c r="AEG3076" s="0"/>
      <c r="AEH3076" s="0"/>
      <c r="AEI3076" s="0"/>
      <c r="AEJ3076" s="0"/>
      <c r="AEK3076" s="0"/>
      <c r="AEL3076" s="0"/>
      <c r="AEM3076" s="0"/>
      <c r="AEN3076" s="0"/>
      <c r="AEO3076" s="0"/>
      <c r="AEP3076" s="0"/>
      <c r="AEQ3076" s="0"/>
      <c r="AER3076" s="0"/>
      <c r="AES3076" s="0"/>
      <c r="AET3076" s="0"/>
      <c r="AEU3076" s="0"/>
      <c r="AEV3076" s="0"/>
      <c r="AEW3076" s="0"/>
      <c r="AEX3076" s="0"/>
      <c r="AEY3076" s="0"/>
      <c r="AEZ3076" s="0"/>
      <c r="AFA3076" s="0"/>
      <c r="AFB3076" s="0"/>
      <c r="AFC3076" s="0"/>
      <c r="AFD3076" s="0"/>
      <c r="AFE3076" s="0"/>
      <c r="AFF3076" s="0"/>
      <c r="AFG3076" s="0"/>
      <c r="AFH3076" s="0"/>
      <c r="AFI3076" s="0"/>
      <c r="AFJ3076" s="0"/>
      <c r="AFK3076" s="0"/>
      <c r="AFL3076" s="0"/>
      <c r="AFM3076" s="0"/>
      <c r="AFN3076" s="0"/>
      <c r="AFO3076" s="0"/>
      <c r="AFP3076" s="0"/>
      <c r="AFQ3076" s="0"/>
      <c r="AFR3076" s="0"/>
      <c r="AFS3076" s="0"/>
      <c r="AFT3076" s="0"/>
      <c r="AFU3076" s="0"/>
      <c r="AFV3076" s="0"/>
      <c r="AFW3076" s="0"/>
      <c r="AFX3076" s="0"/>
      <c r="AFY3076" s="0"/>
      <c r="AFZ3076" s="0"/>
      <c r="AGA3076" s="0"/>
      <c r="AGB3076" s="0"/>
      <c r="AGC3076" s="0"/>
      <c r="AGD3076" s="0"/>
      <c r="AGE3076" s="0"/>
      <c r="AGF3076" s="0"/>
      <c r="AGG3076" s="0"/>
      <c r="AGH3076" s="0"/>
      <c r="AGI3076" s="0"/>
      <c r="AGJ3076" s="0"/>
      <c r="AGK3076" s="0"/>
      <c r="AGL3076" s="0"/>
      <c r="AGM3076" s="0"/>
      <c r="AGN3076" s="0"/>
      <c r="AGO3076" s="0"/>
      <c r="AGP3076" s="0"/>
      <c r="AGQ3076" s="0"/>
      <c r="AGR3076" s="0"/>
      <c r="AGS3076" s="0"/>
      <c r="AGT3076" s="0"/>
      <c r="AGU3076" s="0"/>
      <c r="AGV3076" s="0"/>
      <c r="AGW3076" s="0"/>
      <c r="AGX3076" s="0"/>
      <c r="AGY3076" s="0"/>
      <c r="AGZ3076" s="0"/>
      <c r="AHA3076" s="0"/>
      <c r="AHB3076" s="0"/>
      <c r="AHC3076" s="0"/>
      <c r="AHD3076" s="0"/>
      <c r="AHE3076" s="0"/>
      <c r="AHF3076" s="0"/>
      <c r="AHG3076" s="0"/>
      <c r="AHH3076" s="0"/>
      <c r="AHI3076" s="0"/>
      <c r="AHJ3076" s="0"/>
      <c r="AHK3076" s="0"/>
      <c r="AHL3076" s="0"/>
      <c r="AHM3076" s="0"/>
      <c r="AHN3076" s="0"/>
      <c r="AHO3076" s="0"/>
      <c r="AHP3076" s="0"/>
      <c r="AHQ3076" s="0"/>
      <c r="AHR3076" s="0"/>
      <c r="AHS3076" s="0"/>
      <c r="AHT3076" s="0"/>
      <c r="AHU3076" s="0"/>
      <c r="AHV3076" s="0"/>
      <c r="AHW3076" s="0"/>
      <c r="AHX3076" s="0"/>
      <c r="AHY3076" s="0"/>
      <c r="AHZ3076" s="0"/>
      <c r="AIA3076" s="0"/>
      <c r="AIB3076" s="0"/>
      <c r="AIC3076" s="0"/>
      <c r="AID3076" s="0"/>
      <c r="AIE3076" s="0"/>
      <c r="AIF3076" s="0"/>
      <c r="AIG3076" s="0"/>
      <c r="AIH3076" s="0"/>
      <c r="AII3076" s="0"/>
      <c r="AIJ3076" s="0"/>
      <c r="AIK3076" s="0"/>
      <c r="AIL3076" s="0"/>
      <c r="AIM3076" s="0"/>
      <c r="AIN3076" s="0"/>
      <c r="AIO3076" s="0"/>
      <c r="AIP3076" s="0"/>
      <c r="AIQ3076" s="0"/>
      <c r="AIR3076" s="0"/>
      <c r="AIS3076" s="0"/>
      <c r="AIT3076" s="0"/>
      <c r="AIU3076" s="0"/>
      <c r="AIV3076" s="0"/>
      <c r="AIW3076" s="0"/>
      <c r="AIX3076" s="0"/>
      <c r="AIY3076" s="0"/>
      <c r="AIZ3076" s="0"/>
      <c r="AJA3076" s="0"/>
      <c r="AJB3076" s="0"/>
      <c r="AJC3076" s="0"/>
      <c r="AJD3076" s="0"/>
      <c r="AJE3076" s="0"/>
      <c r="AJF3076" s="0"/>
      <c r="AJG3076" s="0"/>
      <c r="AJH3076" s="0"/>
      <c r="AJI3076" s="0"/>
      <c r="AJJ3076" s="0"/>
      <c r="AJK3076" s="0"/>
      <c r="AJL3076" s="0"/>
      <c r="AJM3076" s="0"/>
      <c r="AJN3076" s="0"/>
      <c r="AJO3076" s="0"/>
      <c r="AJP3076" s="0"/>
      <c r="AJQ3076" s="0"/>
      <c r="AJR3076" s="0"/>
      <c r="AJS3076" s="0"/>
      <c r="AJT3076" s="0"/>
      <c r="AJU3076" s="0"/>
      <c r="AJV3076" s="0"/>
      <c r="AJW3076" s="0"/>
      <c r="AJX3076" s="0"/>
      <c r="AJY3076" s="0"/>
      <c r="AJZ3076" s="0"/>
      <c r="AKA3076" s="0"/>
      <c r="AKB3076" s="0"/>
      <c r="AKC3076" s="0"/>
      <c r="AKD3076" s="0"/>
      <c r="AKE3076" s="0"/>
      <c r="AKF3076" s="0"/>
      <c r="AKG3076" s="0"/>
      <c r="AKH3076" s="0"/>
      <c r="AKI3076" s="0"/>
      <c r="AKJ3076" s="0"/>
      <c r="AKK3076" s="0"/>
      <c r="AKL3076" s="0"/>
      <c r="AKM3076" s="0"/>
      <c r="AKN3076" s="0"/>
      <c r="AKO3076" s="0"/>
      <c r="AKP3076" s="0"/>
      <c r="AKQ3076" s="0"/>
      <c r="AKR3076" s="0"/>
      <c r="AKS3076" s="0"/>
      <c r="AKT3076" s="0"/>
      <c r="AKU3076" s="0"/>
      <c r="AKV3076" s="0"/>
      <c r="AKW3076" s="0"/>
      <c r="AKX3076" s="0"/>
      <c r="AKY3076" s="0"/>
      <c r="AKZ3076" s="0"/>
      <c r="ALA3076" s="0"/>
      <c r="ALB3076" s="0"/>
      <c r="ALC3076" s="0"/>
      <c r="ALD3076" s="0"/>
      <c r="ALE3076" s="0"/>
      <c r="ALF3076" s="0"/>
      <c r="ALG3076" s="0"/>
      <c r="ALH3076" s="0"/>
      <c r="ALI3076" s="0"/>
      <c r="ALJ3076" s="0"/>
      <c r="ALK3076" s="0"/>
      <c r="ALL3076" s="0"/>
      <c r="ALM3076" s="0"/>
      <c r="ALN3076" s="0"/>
      <c r="ALO3076" s="0"/>
      <c r="ALP3076" s="0"/>
      <c r="ALQ3076" s="0"/>
      <c r="ALR3076" s="0"/>
      <c r="ALS3076" s="0"/>
      <c r="ALT3076" s="0"/>
      <c r="ALU3076" s="0"/>
      <c r="ALV3076" s="0"/>
      <c r="ALW3076" s="0"/>
      <c r="ALX3076" s="0"/>
      <c r="ALY3076" s="0"/>
      <c r="ALZ3076" s="0"/>
      <c r="AMA3076" s="0"/>
      <c r="AMB3076" s="0"/>
      <c r="AMC3076" s="0"/>
      <c r="AMD3076" s="0"/>
      <c r="AME3076" s="0"/>
      <c r="AMF3076" s="0"/>
      <c r="AMG3076" s="0"/>
      <c r="AMH3076" s="0"/>
      <c r="AMI3076" s="0"/>
    </row>
    <row r="3077" customFormat="false" ht="12.75" hidden="false" customHeight="false" outlineLevel="0" collapsed="false">
      <c r="A3077" s="1" t="s">
        <v>3325</v>
      </c>
      <c r="C3077" s="70" t="s">
        <v>3334</v>
      </c>
      <c r="D3077" s="70" t="s">
        <v>24</v>
      </c>
      <c r="E3077" s="72" t="n">
        <v>2.4</v>
      </c>
      <c r="F3077" s="73" t="n">
        <v>1.99</v>
      </c>
      <c r="G3077" s="74" t="s">
        <v>3327</v>
      </c>
      <c r="I3077" s="3"/>
      <c r="BM3077" s="0"/>
      <c r="BN3077" s="0"/>
      <c r="BO3077" s="0"/>
      <c r="BP3077" s="0"/>
      <c r="BQ3077" s="0"/>
      <c r="BR3077" s="0"/>
      <c r="BS3077" s="0"/>
      <c r="BT3077" s="0"/>
      <c r="BU3077" s="0"/>
      <c r="BV3077" s="0"/>
      <c r="BW3077" s="0"/>
      <c r="BX3077" s="0"/>
      <c r="BY3077" s="0"/>
      <c r="BZ3077" s="0"/>
      <c r="CA3077" s="0"/>
      <c r="CB3077" s="0"/>
      <c r="CC3077" s="0"/>
      <c r="CD3077" s="0"/>
      <c r="CE3077" s="0"/>
      <c r="CF3077" s="0"/>
      <c r="CG3077" s="0"/>
      <c r="CH3077" s="0"/>
      <c r="CI3077" s="0"/>
      <c r="CJ3077" s="0"/>
      <c r="CK3077" s="0"/>
      <c r="CL3077" s="0"/>
      <c r="CM3077" s="0"/>
      <c r="CN3077" s="0"/>
      <c r="CO3077" s="0"/>
      <c r="CP3077" s="0"/>
      <c r="CQ3077" s="0"/>
      <c r="CR3077" s="0"/>
      <c r="CS3077" s="0"/>
      <c r="CT3077" s="0"/>
      <c r="CU3077" s="0"/>
      <c r="CV3077" s="0"/>
      <c r="CW3077" s="0"/>
      <c r="CX3077" s="0"/>
      <c r="CY3077" s="0"/>
      <c r="CZ3077" s="0"/>
      <c r="DA3077" s="0"/>
      <c r="DB3077" s="0"/>
      <c r="DC3077" s="0"/>
      <c r="DD3077" s="0"/>
      <c r="DE3077" s="0"/>
      <c r="DF3077" s="0"/>
      <c r="DG3077" s="0"/>
      <c r="DH3077" s="0"/>
      <c r="DI3077" s="0"/>
      <c r="DJ3077" s="0"/>
      <c r="DK3077" s="0"/>
      <c r="DL3077" s="0"/>
      <c r="DM3077" s="0"/>
      <c r="DN3077" s="0"/>
      <c r="DO3077" s="0"/>
      <c r="DP3077" s="0"/>
      <c r="DQ3077" s="0"/>
      <c r="DR3077" s="0"/>
      <c r="DS3077" s="0"/>
      <c r="DT3077" s="0"/>
      <c r="DU3077" s="0"/>
      <c r="DV3077" s="0"/>
      <c r="DW3077" s="0"/>
      <c r="DX3077" s="0"/>
      <c r="DY3077" s="0"/>
      <c r="DZ3077" s="0"/>
      <c r="EA3077" s="0"/>
      <c r="EB3077" s="0"/>
      <c r="EC3077" s="0"/>
      <c r="ED3077" s="0"/>
      <c r="EE3077" s="0"/>
      <c r="EF3077" s="0"/>
      <c r="EG3077" s="0"/>
      <c r="EH3077" s="0"/>
      <c r="EI3077" s="0"/>
      <c r="EJ3077" s="0"/>
      <c r="EK3077" s="0"/>
      <c r="EL3077" s="0"/>
      <c r="EM3077" s="0"/>
      <c r="EN3077" s="0"/>
      <c r="EO3077" s="0"/>
      <c r="EP3077" s="0"/>
      <c r="EQ3077" s="0"/>
      <c r="ER3077" s="0"/>
      <c r="ES3077" s="0"/>
      <c r="ET3077" s="0"/>
      <c r="EU3077" s="0"/>
      <c r="EV3077" s="0"/>
      <c r="EW3077" s="0"/>
      <c r="EX3077" s="0"/>
      <c r="EY3077" s="0"/>
      <c r="EZ3077" s="0"/>
      <c r="FA3077" s="0"/>
      <c r="FB3077" s="0"/>
      <c r="FC3077" s="0"/>
      <c r="FD3077" s="0"/>
      <c r="FE3077" s="0"/>
      <c r="FF3077" s="0"/>
      <c r="FG3077" s="0"/>
      <c r="FH3077" s="0"/>
      <c r="FI3077" s="0"/>
      <c r="FJ3077" s="0"/>
      <c r="FK3077" s="0"/>
      <c r="FL3077" s="0"/>
      <c r="FM3077" s="0"/>
      <c r="FN3077" s="0"/>
      <c r="FO3077" s="0"/>
      <c r="FP3077" s="0"/>
      <c r="FQ3077" s="0"/>
      <c r="FR3077" s="0"/>
      <c r="FS3077" s="0"/>
      <c r="FT3077" s="0"/>
      <c r="FU3077" s="0"/>
      <c r="FV3077" s="0"/>
      <c r="FW3077" s="0"/>
      <c r="FX3077" s="0"/>
      <c r="FY3077" s="0"/>
      <c r="FZ3077" s="0"/>
      <c r="GA3077" s="0"/>
      <c r="GB3077" s="0"/>
      <c r="GC3077" s="0"/>
      <c r="GD3077" s="0"/>
      <c r="GE3077" s="0"/>
      <c r="GF3077" s="0"/>
      <c r="GG3077" s="0"/>
      <c r="GH3077" s="0"/>
      <c r="GI3077" s="0"/>
      <c r="GJ3077" s="0"/>
      <c r="GK3077" s="0"/>
      <c r="GL3077" s="0"/>
      <c r="GM3077" s="0"/>
      <c r="GN3077" s="0"/>
      <c r="GO3077" s="0"/>
      <c r="GP3077" s="0"/>
      <c r="GQ3077" s="0"/>
      <c r="GR3077" s="0"/>
      <c r="GS3077" s="0"/>
      <c r="GT3077" s="0"/>
      <c r="GU3077" s="0"/>
      <c r="GV3077" s="0"/>
      <c r="GW3077" s="0"/>
      <c r="GX3077" s="0"/>
      <c r="GY3077" s="0"/>
      <c r="GZ3077" s="0"/>
      <c r="HA3077" s="0"/>
      <c r="HB3077" s="0"/>
      <c r="HC3077" s="0"/>
      <c r="HD3077" s="0"/>
      <c r="HE3077" s="0"/>
      <c r="HF3077" s="0"/>
      <c r="HG3077" s="0"/>
      <c r="HH3077" s="0"/>
      <c r="HI3077" s="0"/>
      <c r="HJ3077" s="0"/>
      <c r="HK3077" s="0"/>
      <c r="HL3077" s="0"/>
      <c r="HM3077" s="0"/>
      <c r="HN3077" s="0"/>
      <c r="HO3077" s="0"/>
      <c r="HP3077" s="0"/>
      <c r="HQ3077" s="0"/>
      <c r="HR3077" s="0"/>
      <c r="HS3077" s="0"/>
      <c r="HT3077" s="0"/>
      <c r="HU3077" s="0"/>
      <c r="HV3077" s="0"/>
      <c r="HW3077" s="0"/>
      <c r="HX3077" s="0"/>
      <c r="HY3077" s="0"/>
      <c r="HZ3077" s="0"/>
      <c r="IA3077" s="0"/>
      <c r="IB3077" s="0"/>
      <c r="IC3077" s="0"/>
      <c r="ID3077" s="0"/>
      <c r="IE3077" s="0"/>
      <c r="IF3077" s="0"/>
      <c r="IG3077" s="0"/>
      <c r="IH3077" s="0"/>
      <c r="II3077" s="0"/>
      <c r="IJ3077" s="0"/>
      <c r="IK3077" s="0"/>
      <c r="IL3077" s="0"/>
      <c r="IM3077" s="0"/>
      <c r="IN3077" s="0"/>
      <c r="IO3077" s="0"/>
      <c r="IP3077" s="0"/>
      <c r="IQ3077" s="0"/>
      <c r="IR3077" s="0"/>
      <c r="IS3077" s="0"/>
      <c r="IT3077" s="0"/>
      <c r="IU3077" s="0"/>
      <c r="IV3077" s="0"/>
      <c r="IW3077" s="0"/>
      <c r="IX3077" s="0"/>
      <c r="IY3077" s="0"/>
      <c r="IZ3077" s="0"/>
      <c r="JA3077" s="0"/>
      <c r="JB3077" s="0"/>
      <c r="JC3077" s="0"/>
      <c r="JD3077" s="0"/>
      <c r="JE3077" s="0"/>
      <c r="JF3077" s="0"/>
      <c r="JG3077" s="0"/>
      <c r="JH3077" s="0"/>
      <c r="JI3077" s="0"/>
      <c r="JJ3077" s="0"/>
      <c r="JK3077" s="0"/>
      <c r="JL3077" s="0"/>
      <c r="JM3077" s="0"/>
      <c r="JN3077" s="0"/>
      <c r="JO3077" s="0"/>
      <c r="JP3077" s="0"/>
      <c r="JQ3077" s="0"/>
      <c r="JR3077" s="0"/>
      <c r="JS3077" s="0"/>
      <c r="JT3077" s="0"/>
      <c r="JU3077" s="0"/>
      <c r="JV3077" s="0"/>
      <c r="JW3077" s="0"/>
      <c r="JX3077" s="0"/>
      <c r="JY3077" s="0"/>
      <c r="JZ3077" s="0"/>
      <c r="KA3077" s="0"/>
      <c r="KB3077" s="0"/>
      <c r="KC3077" s="0"/>
      <c r="KD3077" s="0"/>
      <c r="KE3077" s="0"/>
      <c r="KF3077" s="0"/>
      <c r="KG3077" s="0"/>
      <c r="KH3077" s="0"/>
      <c r="KI3077" s="0"/>
      <c r="KJ3077" s="0"/>
      <c r="KK3077" s="0"/>
      <c r="KL3077" s="0"/>
      <c r="KM3077" s="0"/>
      <c r="KN3077" s="0"/>
      <c r="KO3077" s="0"/>
      <c r="KP3077" s="0"/>
      <c r="KQ3077" s="0"/>
      <c r="KR3077" s="0"/>
      <c r="KS3077" s="0"/>
      <c r="KT3077" s="0"/>
      <c r="KU3077" s="0"/>
      <c r="KV3077" s="0"/>
      <c r="KW3077" s="0"/>
      <c r="KX3077" s="0"/>
      <c r="KY3077" s="0"/>
      <c r="KZ3077" s="0"/>
      <c r="LA3077" s="0"/>
      <c r="LB3077" s="0"/>
      <c r="LC3077" s="0"/>
      <c r="LD3077" s="0"/>
      <c r="LE3077" s="0"/>
      <c r="LF3077" s="0"/>
      <c r="LG3077" s="0"/>
      <c r="LH3077" s="0"/>
      <c r="LI3077" s="0"/>
      <c r="LJ3077" s="0"/>
      <c r="LK3077" s="0"/>
      <c r="LL3077" s="0"/>
      <c r="LM3077" s="0"/>
      <c r="LN3077" s="0"/>
      <c r="LO3077" s="0"/>
      <c r="LP3077" s="0"/>
      <c r="LQ3077" s="0"/>
      <c r="LR3077" s="0"/>
      <c r="LS3077" s="0"/>
      <c r="LT3077" s="0"/>
      <c r="LU3077" s="0"/>
      <c r="LV3077" s="0"/>
      <c r="LW3077" s="0"/>
      <c r="LX3077" s="0"/>
      <c r="LY3077" s="0"/>
      <c r="LZ3077" s="0"/>
      <c r="MA3077" s="0"/>
      <c r="MB3077" s="0"/>
      <c r="MC3077" s="0"/>
      <c r="MD3077" s="0"/>
      <c r="ME3077" s="0"/>
      <c r="MF3077" s="0"/>
      <c r="MG3077" s="0"/>
      <c r="MH3077" s="0"/>
      <c r="MI3077" s="0"/>
      <c r="MJ3077" s="0"/>
      <c r="MK3077" s="0"/>
      <c r="ML3077" s="0"/>
      <c r="MM3077" s="0"/>
      <c r="MN3077" s="0"/>
      <c r="MO3077" s="0"/>
      <c r="MP3077" s="0"/>
      <c r="MQ3077" s="0"/>
      <c r="MR3077" s="0"/>
      <c r="MS3077" s="0"/>
      <c r="MT3077" s="0"/>
      <c r="MU3077" s="0"/>
      <c r="MV3077" s="0"/>
      <c r="MW3077" s="0"/>
      <c r="MX3077" s="0"/>
      <c r="MY3077" s="0"/>
      <c r="MZ3077" s="0"/>
      <c r="NA3077" s="0"/>
      <c r="NB3077" s="0"/>
      <c r="NC3077" s="0"/>
      <c r="ND3077" s="0"/>
      <c r="NE3077" s="0"/>
      <c r="NF3077" s="0"/>
      <c r="NG3077" s="0"/>
      <c r="NH3077" s="0"/>
      <c r="NI3077" s="0"/>
      <c r="NJ3077" s="0"/>
      <c r="NK3077" s="0"/>
      <c r="NL3077" s="0"/>
      <c r="NM3077" s="0"/>
      <c r="NN3077" s="0"/>
      <c r="NO3077" s="0"/>
      <c r="NP3077" s="0"/>
      <c r="NQ3077" s="0"/>
      <c r="NR3077" s="0"/>
      <c r="NS3077" s="0"/>
      <c r="NT3077" s="0"/>
      <c r="NU3077" s="0"/>
      <c r="NV3077" s="0"/>
      <c r="NW3077" s="0"/>
      <c r="NX3077" s="0"/>
      <c r="NY3077" s="0"/>
      <c r="NZ3077" s="0"/>
      <c r="OA3077" s="0"/>
      <c r="OB3077" s="0"/>
      <c r="OC3077" s="0"/>
      <c r="OD3077" s="0"/>
      <c r="OE3077" s="0"/>
      <c r="OF3077" s="0"/>
      <c r="OG3077" s="0"/>
      <c r="OH3077" s="0"/>
      <c r="OI3077" s="0"/>
      <c r="OJ3077" s="0"/>
      <c r="OK3077" s="0"/>
      <c r="OL3077" s="0"/>
      <c r="OM3077" s="0"/>
      <c r="ON3077" s="0"/>
      <c r="OO3077" s="0"/>
      <c r="OP3077" s="0"/>
      <c r="OQ3077" s="0"/>
      <c r="OR3077" s="0"/>
      <c r="OS3077" s="0"/>
      <c r="OT3077" s="0"/>
      <c r="OU3077" s="0"/>
      <c r="OV3077" s="0"/>
      <c r="OW3077" s="0"/>
      <c r="OX3077" s="0"/>
      <c r="OY3077" s="0"/>
      <c r="OZ3077" s="0"/>
      <c r="PA3077" s="0"/>
      <c r="PB3077" s="0"/>
      <c r="PC3077" s="0"/>
      <c r="PD3077" s="0"/>
      <c r="PE3077" s="0"/>
      <c r="PF3077" s="0"/>
      <c r="PG3077" s="0"/>
      <c r="PH3077" s="0"/>
      <c r="PI3077" s="0"/>
      <c r="PJ3077" s="0"/>
      <c r="PK3077" s="0"/>
      <c r="PL3077" s="0"/>
      <c r="PM3077" s="0"/>
      <c r="PN3077" s="0"/>
      <c r="PO3077" s="0"/>
      <c r="PP3077" s="0"/>
      <c r="PQ3077" s="0"/>
      <c r="PR3077" s="0"/>
      <c r="PS3077" s="0"/>
      <c r="PT3077" s="0"/>
      <c r="PU3077" s="0"/>
      <c r="PV3077" s="0"/>
      <c r="PW3077" s="0"/>
      <c r="PX3077" s="0"/>
      <c r="PY3077" s="0"/>
      <c r="PZ3077" s="0"/>
      <c r="QA3077" s="0"/>
      <c r="QB3077" s="0"/>
      <c r="QC3077" s="0"/>
      <c r="QD3077" s="0"/>
      <c r="QE3077" s="0"/>
      <c r="QF3077" s="0"/>
      <c r="QG3077" s="0"/>
      <c r="QH3077" s="0"/>
      <c r="QI3077" s="0"/>
      <c r="QJ3077" s="0"/>
      <c r="QK3077" s="0"/>
      <c r="QL3077" s="0"/>
      <c r="QM3077" s="0"/>
      <c r="QN3077" s="0"/>
      <c r="QO3077" s="0"/>
      <c r="QP3077" s="0"/>
      <c r="QQ3077" s="0"/>
      <c r="QR3077" s="0"/>
      <c r="QS3077" s="0"/>
      <c r="QT3077" s="0"/>
      <c r="QU3077" s="0"/>
      <c r="QV3077" s="0"/>
      <c r="QW3077" s="0"/>
      <c r="QX3077" s="0"/>
      <c r="QY3077" s="0"/>
      <c r="QZ3077" s="0"/>
      <c r="RA3077" s="0"/>
      <c r="RB3077" s="0"/>
      <c r="RC3077" s="0"/>
      <c r="RD3077" s="0"/>
      <c r="RE3077" s="0"/>
      <c r="RF3077" s="0"/>
      <c r="RG3077" s="0"/>
      <c r="RH3077" s="0"/>
      <c r="RI3077" s="0"/>
      <c r="RJ3077" s="0"/>
      <c r="RK3077" s="0"/>
      <c r="RL3077" s="0"/>
      <c r="RM3077" s="0"/>
      <c r="RN3077" s="0"/>
      <c r="RO3077" s="0"/>
      <c r="RP3077" s="0"/>
      <c r="RQ3077" s="0"/>
      <c r="RR3077" s="0"/>
      <c r="RS3077" s="0"/>
      <c r="RT3077" s="0"/>
      <c r="RU3077" s="0"/>
      <c r="RV3077" s="0"/>
      <c r="RW3077" s="0"/>
      <c r="RX3077" s="0"/>
      <c r="RY3077" s="0"/>
      <c r="RZ3077" s="0"/>
      <c r="SA3077" s="0"/>
      <c r="SB3077" s="0"/>
      <c r="SC3077" s="0"/>
      <c r="SD3077" s="0"/>
      <c r="SE3077" s="0"/>
      <c r="SF3077" s="0"/>
      <c r="SG3077" s="0"/>
      <c r="SH3077" s="0"/>
      <c r="SI3077" s="0"/>
      <c r="SJ3077" s="0"/>
      <c r="SK3077" s="0"/>
      <c r="SL3077" s="0"/>
      <c r="SM3077" s="0"/>
      <c r="SN3077" s="0"/>
      <c r="SO3077" s="0"/>
      <c r="SP3077" s="0"/>
      <c r="SQ3077" s="0"/>
      <c r="SR3077" s="0"/>
      <c r="SS3077" s="0"/>
      <c r="ST3077" s="0"/>
      <c r="SU3077" s="0"/>
      <c r="SV3077" s="0"/>
      <c r="SW3077" s="0"/>
      <c r="SX3077" s="0"/>
      <c r="SY3077" s="0"/>
      <c r="SZ3077" s="0"/>
      <c r="TA3077" s="0"/>
      <c r="TB3077" s="0"/>
      <c r="TC3077" s="0"/>
      <c r="TD3077" s="0"/>
      <c r="TE3077" s="0"/>
      <c r="TF3077" s="0"/>
      <c r="TG3077" s="0"/>
      <c r="TH3077" s="0"/>
      <c r="TI3077" s="0"/>
      <c r="TJ3077" s="0"/>
      <c r="TK3077" s="0"/>
      <c r="TL3077" s="0"/>
      <c r="TM3077" s="0"/>
      <c r="TN3077" s="0"/>
      <c r="TO3077" s="0"/>
      <c r="TP3077" s="0"/>
      <c r="TQ3077" s="0"/>
      <c r="TR3077" s="0"/>
      <c r="TS3077" s="0"/>
      <c r="TT3077" s="0"/>
      <c r="TU3077" s="0"/>
      <c r="TV3077" s="0"/>
      <c r="TW3077" s="0"/>
      <c r="TX3077" s="0"/>
      <c r="TY3077" s="0"/>
      <c r="TZ3077" s="0"/>
      <c r="UA3077" s="0"/>
      <c r="UB3077" s="0"/>
      <c r="UC3077" s="0"/>
      <c r="UD3077" s="0"/>
      <c r="UE3077" s="0"/>
      <c r="UF3077" s="0"/>
      <c r="UG3077" s="0"/>
      <c r="UH3077" s="0"/>
      <c r="UI3077" s="0"/>
      <c r="UJ3077" s="0"/>
      <c r="UK3077" s="0"/>
      <c r="UL3077" s="0"/>
      <c r="UM3077" s="0"/>
      <c r="UN3077" s="0"/>
      <c r="UO3077" s="0"/>
      <c r="UP3077" s="0"/>
      <c r="UQ3077" s="0"/>
      <c r="UR3077" s="0"/>
      <c r="US3077" s="0"/>
      <c r="UT3077" s="0"/>
      <c r="UU3077" s="0"/>
      <c r="UV3077" s="0"/>
      <c r="UW3077" s="0"/>
      <c r="UX3077" s="0"/>
      <c r="UY3077" s="0"/>
      <c r="UZ3077" s="0"/>
      <c r="VA3077" s="0"/>
      <c r="VB3077" s="0"/>
      <c r="VC3077" s="0"/>
      <c r="VD3077" s="0"/>
      <c r="VE3077" s="0"/>
      <c r="VF3077" s="0"/>
      <c r="VG3077" s="0"/>
      <c r="VH3077" s="0"/>
      <c r="VI3077" s="0"/>
      <c r="VJ3077" s="0"/>
      <c r="VK3077" s="0"/>
      <c r="VL3077" s="0"/>
      <c r="VM3077" s="0"/>
      <c r="VN3077" s="0"/>
      <c r="VO3077" s="0"/>
      <c r="VP3077" s="0"/>
      <c r="VQ3077" s="0"/>
      <c r="VR3077" s="0"/>
      <c r="VS3077" s="0"/>
      <c r="VT3077" s="0"/>
      <c r="VU3077" s="0"/>
      <c r="VV3077" s="0"/>
      <c r="VW3077" s="0"/>
      <c r="VX3077" s="0"/>
      <c r="VY3077" s="0"/>
      <c r="VZ3077" s="0"/>
      <c r="WA3077" s="0"/>
      <c r="WB3077" s="0"/>
      <c r="WC3077" s="0"/>
      <c r="WD3077" s="0"/>
      <c r="WE3077" s="0"/>
      <c r="WF3077" s="0"/>
      <c r="WG3077" s="0"/>
      <c r="WH3077" s="0"/>
      <c r="WI3077" s="0"/>
      <c r="WJ3077" s="0"/>
      <c r="WK3077" s="0"/>
      <c r="WL3077" s="0"/>
      <c r="WM3077" s="0"/>
      <c r="WN3077" s="0"/>
      <c r="WO3077" s="0"/>
      <c r="WP3077" s="0"/>
      <c r="WQ3077" s="0"/>
      <c r="WR3077" s="0"/>
      <c r="WS3077" s="0"/>
      <c r="WT3077" s="0"/>
      <c r="WU3077" s="0"/>
      <c r="WV3077" s="0"/>
      <c r="WW3077" s="0"/>
      <c r="WX3077" s="0"/>
      <c r="WY3077" s="0"/>
      <c r="WZ3077" s="0"/>
      <c r="XA3077" s="0"/>
      <c r="XB3077" s="0"/>
      <c r="XC3077" s="0"/>
      <c r="XD3077" s="0"/>
      <c r="XE3077" s="0"/>
      <c r="XF3077" s="0"/>
      <c r="XG3077" s="0"/>
      <c r="XH3077" s="0"/>
      <c r="XI3077" s="0"/>
      <c r="XJ3077" s="0"/>
      <c r="XK3077" s="0"/>
      <c r="XL3077" s="0"/>
      <c r="XM3077" s="0"/>
      <c r="XN3077" s="0"/>
      <c r="XO3077" s="0"/>
      <c r="XP3077" s="0"/>
      <c r="XQ3077" s="0"/>
      <c r="XR3077" s="0"/>
      <c r="XS3077" s="0"/>
      <c r="XT3077" s="0"/>
      <c r="XU3077" s="0"/>
      <c r="XV3077" s="0"/>
      <c r="XW3077" s="0"/>
      <c r="XX3077" s="0"/>
      <c r="XY3077" s="0"/>
      <c r="XZ3077" s="0"/>
      <c r="YA3077" s="0"/>
      <c r="YB3077" s="0"/>
      <c r="YC3077" s="0"/>
      <c r="YD3077" s="0"/>
      <c r="YE3077" s="0"/>
      <c r="YF3077" s="0"/>
      <c r="YG3077" s="0"/>
      <c r="YH3077" s="0"/>
      <c r="YI3077" s="0"/>
      <c r="YJ3077" s="0"/>
      <c r="YK3077" s="0"/>
      <c r="YL3077" s="0"/>
      <c r="YM3077" s="0"/>
      <c r="YN3077" s="0"/>
      <c r="YO3077" s="0"/>
      <c r="YP3077" s="0"/>
      <c r="YQ3077" s="0"/>
      <c r="YR3077" s="0"/>
      <c r="YS3077" s="0"/>
      <c r="YT3077" s="0"/>
      <c r="YU3077" s="0"/>
      <c r="YV3077" s="0"/>
      <c r="YW3077" s="0"/>
      <c r="YX3077" s="0"/>
      <c r="YY3077" s="0"/>
      <c r="YZ3077" s="0"/>
      <c r="ZA3077" s="0"/>
      <c r="ZB3077" s="0"/>
      <c r="ZC3077" s="0"/>
      <c r="ZD3077" s="0"/>
      <c r="ZE3077" s="0"/>
      <c r="ZF3077" s="0"/>
      <c r="ZG3077" s="0"/>
      <c r="ZH3077" s="0"/>
      <c r="ZI3077" s="0"/>
      <c r="ZJ3077" s="0"/>
      <c r="ZK3077" s="0"/>
      <c r="ZL3077" s="0"/>
      <c r="ZM3077" s="0"/>
      <c r="ZN3077" s="0"/>
      <c r="ZO3077" s="0"/>
      <c r="ZP3077" s="0"/>
      <c r="ZQ3077" s="0"/>
      <c r="ZR3077" s="0"/>
      <c r="ZS3077" s="0"/>
      <c r="ZT3077" s="0"/>
      <c r="ZU3077" s="0"/>
      <c r="ZV3077" s="0"/>
      <c r="ZW3077" s="0"/>
      <c r="ZX3077" s="0"/>
      <c r="ZY3077" s="0"/>
      <c r="ZZ3077" s="0"/>
      <c r="AAA3077" s="0"/>
      <c r="AAB3077" s="0"/>
      <c r="AAC3077" s="0"/>
      <c r="AAD3077" s="0"/>
      <c r="AAE3077" s="0"/>
      <c r="AAF3077" s="0"/>
      <c r="AAG3077" s="0"/>
      <c r="AAH3077" s="0"/>
      <c r="AAI3077" s="0"/>
      <c r="AAJ3077" s="0"/>
      <c r="AAK3077" s="0"/>
      <c r="AAL3077" s="0"/>
      <c r="AAM3077" s="0"/>
      <c r="AAN3077" s="0"/>
      <c r="AAO3077" s="0"/>
      <c r="AAP3077" s="0"/>
      <c r="AAQ3077" s="0"/>
      <c r="AAR3077" s="0"/>
      <c r="AAS3077" s="0"/>
      <c r="AAT3077" s="0"/>
      <c r="AAU3077" s="0"/>
      <c r="AAV3077" s="0"/>
      <c r="AAW3077" s="0"/>
      <c r="AAX3077" s="0"/>
      <c r="AAY3077" s="0"/>
      <c r="AAZ3077" s="0"/>
      <c r="ABA3077" s="0"/>
      <c r="ABB3077" s="0"/>
      <c r="ABC3077" s="0"/>
      <c r="ABD3077" s="0"/>
      <c r="ABE3077" s="0"/>
      <c r="ABF3077" s="0"/>
      <c r="ABG3077" s="0"/>
      <c r="ABH3077" s="0"/>
      <c r="ABI3077" s="0"/>
      <c r="ABJ3077" s="0"/>
      <c r="ABK3077" s="0"/>
      <c r="ABL3077" s="0"/>
      <c r="ABM3077" s="0"/>
      <c r="ABN3077" s="0"/>
      <c r="ABO3077" s="0"/>
      <c r="ABP3077" s="0"/>
      <c r="ABQ3077" s="0"/>
      <c r="ABR3077" s="0"/>
      <c r="ABS3077" s="0"/>
      <c r="ABT3077" s="0"/>
      <c r="ABU3077" s="0"/>
      <c r="ABV3077" s="0"/>
      <c r="ABW3077" s="0"/>
      <c r="ABX3077" s="0"/>
      <c r="ABY3077" s="0"/>
      <c r="ABZ3077" s="0"/>
      <c r="ACA3077" s="0"/>
      <c r="ACB3077" s="0"/>
      <c r="ACC3077" s="0"/>
      <c r="ACD3077" s="0"/>
      <c r="ACE3077" s="0"/>
      <c r="ACF3077" s="0"/>
      <c r="ACG3077" s="0"/>
      <c r="ACH3077" s="0"/>
      <c r="ACI3077" s="0"/>
      <c r="ACJ3077" s="0"/>
      <c r="ACK3077" s="0"/>
      <c r="ACL3077" s="0"/>
      <c r="ACM3077" s="0"/>
      <c r="ACN3077" s="0"/>
      <c r="ACO3077" s="0"/>
      <c r="ACP3077" s="0"/>
      <c r="ACQ3077" s="0"/>
      <c r="ACR3077" s="0"/>
      <c r="ACS3077" s="0"/>
      <c r="ACT3077" s="0"/>
      <c r="ACU3077" s="0"/>
      <c r="ACV3077" s="0"/>
      <c r="ACW3077" s="0"/>
      <c r="ACX3077" s="0"/>
      <c r="ACY3077" s="0"/>
      <c r="ACZ3077" s="0"/>
      <c r="ADA3077" s="0"/>
      <c r="ADB3077" s="0"/>
      <c r="ADC3077" s="0"/>
      <c r="ADD3077" s="0"/>
      <c r="ADE3077" s="0"/>
      <c r="ADF3077" s="0"/>
      <c r="ADG3077" s="0"/>
      <c r="ADH3077" s="0"/>
      <c r="ADI3077" s="0"/>
      <c r="ADJ3077" s="0"/>
      <c r="ADK3077" s="0"/>
      <c r="ADL3077" s="0"/>
      <c r="ADM3077" s="0"/>
      <c r="ADN3077" s="0"/>
      <c r="ADO3077" s="0"/>
      <c r="ADP3077" s="0"/>
      <c r="ADQ3077" s="0"/>
      <c r="ADR3077" s="0"/>
      <c r="ADS3077" s="0"/>
      <c r="ADT3077" s="0"/>
      <c r="ADU3077" s="0"/>
      <c r="ADV3077" s="0"/>
      <c r="ADW3077" s="0"/>
      <c r="ADX3077" s="0"/>
      <c r="ADY3077" s="0"/>
      <c r="ADZ3077" s="0"/>
      <c r="AEA3077" s="0"/>
      <c r="AEB3077" s="0"/>
      <c r="AEC3077" s="0"/>
      <c r="AED3077" s="0"/>
      <c r="AEE3077" s="0"/>
      <c r="AEF3077" s="0"/>
      <c r="AEG3077" s="0"/>
      <c r="AEH3077" s="0"/>
      <c r="AEI3077" s="0"/>
      <c r="AEJ3077" s="0"/>
      <c r="AEK3077" s="0"/>
      <c r="AEL3077" s="0"/>
      <c r="AEM3077" s="0"/>
      <c r="AEN3077" s="0"/>
      <c r="AEO3077" s="0"/>
      <c r="AEP3077" s="0"/>
      <c r="AEQ3077" s="0"/>
      <c r="AER3077" s="0"/>
      <c r="AES3077" s="0"/>
      <c r="AET3077" s="0"/>
      <c r="AEU3077" s="0"/>
      <c r="AEV3077" s="0"/>
      <c r="AEW3077" s="0"/>
      <c r="AEX3077" s="0"/>
      <c r="AEY3077" s="0"/>
      <c r="AEZ3077" s="0"/>
      <c r="AFA3077" s="0"/>
      <c r="AFB3077" s="0"/>
      <c r="AFC3077" s="0"/>
      <c r="AFD3077" s="0"/>
      <c r="AFE3077" s="0"/>
      <c r="AFF3077" s="0"/>
      <c r="AFG3077" s="0"/>
      <c r="AFH3077" s="0"/>
      <c r="AFI3077" s="0"/>
      <c r="AFJ3077" s="0"/>
      <c r="AFK3077" s="0"/>
      <c r="AFL3077" s="0"/>
      <c r="AFM3077" s="0"/>
      <c r="AFN3077" s="0"/>
      <c r="AFO3077" s="0"/>
      <c r="AFP3077" s="0"/>
      <c r="AFQ3077" s="0"/>
      <c r="AFR3077" s="0"/>
      <c r="AFS3077" s="0"/>
      <c r="AFT3077" s="0"/>
      <c r="AFU3077" s="0"/>
      <c r="AFV3077" s="0"/>
      <c r="AFW3077" s="0"/>
      <c r="AFX3077" s="0"/>
      <c r="AFY3077" s="0"/>
      <c r="AFZ3077" s="0"/>
      <c r="AGA3077" s="0"/>
      <c r="AGB3077" s="0"/>
      <c r="AGC3077" s="0"/>
      <c r="AGD3077" s="0"/>
      <c r="AGE3077" s="0"/>
      <c r="AGF3077" s="0"/>
      <c r="AGG3077" s="0"/>
      <c r="AGH3077" s="0"/>
      <c r="AGI3077" s="0"/>
      <c r="AGJ3077" s="0"/>
      <c r="AGK3077" s="0"/>
      <c r="AGL3077" s="0"/>
      <c r="AGM3077" s="0"/>
      <c r="AGN3077" s="0"/>
      <c r="AGO3077" s="0"/>
      <c r="AGP3077" s="0"/>
      <c r="AGQ3077" s="0"/>
      <c r="AGR3077" s="0"/>
      <c r="AGS3077" s="0"/>
      <c r="AGT3077" s="0"/>
      <c r="AGU3077" s="0"/>
      <c r="AGV3077" s="0"/>
      <c r="AGW3077" s="0"/>
      <c r="AGX3077" s="0"/>
      <c r="AGY3077" s="0"/>
      <c r="AGZ3077" s="0"/>
      <c r="AHA3077" s="0"/>
      <c r="AHB3077" s="0"/>
      <c r="AHC3077" s="0"/>
      <c r="AHD3077" s="0"/>
      <c r="AHE3077" s="0"/>
      <c r="AHF3077" s="0"/>
      <c r="AHG3077" s="0"/>
      <c r="AHH3077" s="0"/>
      <c r="AHI3077" s="0"/>
      <c r="AHJ3077" s="0"/>
      <c r="AHK3077" s="0"/>
      <c r="AHL3077" s="0"/>
      <c r="AHM3077" s="0"/>
      <c r="AHN3077" s="0"/>
      <c r="AHO3077" s="0"/>
      <c r="AHP3077" s="0"/>
      <c r="AHQ3077" s="0"/>
      <c r="AHR3077" s="0"/>
      <c r="AHS3077" s="0"/>
      <c r="AHT3077" s="0"/>
      <c r="AHU3077" s="0"/>
      <c r="AHV3077" s="0"/>
      <c r="AHW3077" s="0"/>
      <c r="AHX3077" s="0"/>
      <c r="AHY3077" s="0"/>
      <c r="AHZ3077" s="0"/>
      <c r="AIA3077" s="0"/>
      <c r="AIB3077" s="0"/>
      <c r="AIC3077" s="0"/>
      <c r="AID3077" s="0"/>
      <c r="AIE3077" s="0"/>
      <c r="AIF3077" s="0"/>
      <c r="AIG3077" s="0"/>
      <c r="AIH3077" s="0"/>
      <c r="AII3077" s="0"/>
      <c r="AIJ3077" s="0"/>
      <c r="AIK3077" s="0"/>
      <c r="AIL3077" s="0"/>
      <c r="AIM3077" s="0"/>
      <c r="AIN3077" s="0"/>
      <c r="AIO3077" s="0"/>
      <c r="AIP3077" s="0"/>
      <c r="AIQ3077" s="0"/>
      <c r="AIR3077" s="0"/>
      <c r="AIS3077" s="0"/>
      <c r="AIT3077" s="0"/>
      <c r="AIU3077" s="0"/>
      <c r="AIV3077" s="0"/>
      <c r="AIW3077" s="0"/>
      <c r="AIX3077" s="0"/>
      <c r="AIY3077" s="0"/>
      <c r="AIZ3077" s="0"/>
      <c r="AJA3077" s="0"/>
      <c r="AJB3077" s="0"/>
      <c r="AJC3077" s="0"/>
      <c r="AJD3077" s="0"/>
      <c r="AJE3077" s="0"/>
      <c r="AJF3077" s="0"/>
      <c r="AJG3077" s="0"/>
      <c r="AJH3077" s="0"/>
      <c r="AJI3077" s="0"/>
      <c r="AJJ3077" s="0"/>
      <c r="AJK3077" s="0"/>
      <c r="AJL3077" s="0"/>
      <c r="AJM3077" s="0"/>
      <c r="AJN3077" s="0"/>
      <c r="AJO3077" s="0"/>
      <c r="AJP3077" s="0"/>
      <c r="AJQ3077" s="0"/>
      <c r="AJR3077" s="0"/>
      <c r="AJS3077" s="0"/>
      <c r="AJT3077" s="0"/>
      <c r="AJU3077" s="0"/>
      <c r="AJV3077" s="0"/>
      <c r="AJW3077" s="0"/>
      <c r="AJX3077" s="0"/>
      <c r="AJY3077" s="0"/>
      <c r="AJZ3077" s="0"/>
      <c r="AKA3077" s="0"/>
      <c r="AKB3077" s="0"/>
      <c r="AKC3077" s="0"/>
      <c r="AKD3077" s="0"/>
      <c r="AKE3077" s="0"/>
      <c r="AKF3077" s="0"/>
      <c r="AKG3077" s="0"/>
      <c r="AKH3077" s="0"/>
      <c r="AKI3077" s="0"/>
      <c r="AKJ3077" s="0"/>
      <c r="AKK3077" s="0"/>
      <c r="AKL3077" s="0"/>
      <c r="AKM3077" s="0"/>
      <c r="AKN3077" s="0"/>
      <c r="AKO3077" s="0"/>
      <c r="AKP3077" s="0"/>
      <c r="AKQ3077" s="0"/>
      <c r="AKR3077" s="0"/>
      <c r="AKS3077" s="0"/>
      <c r="AKT3077" s="0"/>
      <c r="AKU3077" s="0"/>
      <c r="AKV3077" s="0"/>
      <c r="AKW3077" s="0"/>
      <c r="AKX3077" s="0"/>
      <c r="AKY3077" s="0"/>
      <c r="AKZ3077" s="0"/>
      <c r="ALA3077" s="0"/>
      <c r="ALB3077" s="0"/>
      <c r="ALC3077" s="0"/>
      <c r="ALD3077" s="0"/>
      <c r="ALE3077" s="0"/>
      <c r="ALF3077" s="0"/>
      <c r="ALG3077" s="0"/>
      <c r="ALH3077" s="0"/>
      <c r="ALI3077" s="0"/>
      <c r="ALJ3077" s="0"/>
      <c r="ALK3077" s="0"/>
      <c r="ALL3077" s="0"/>
      <c r="ALM3077" s="0"/>
      <c r="ALN3077" s="0"/>
      <c r="ALO3077" s="0"/>
      <c r="ALP3077" s="0"/>
      <c r="ALQ3077" s="0"/>
      <c r="ALR3077" s="0"/>
      <c r="ALS3077" s="0"/>
      <c r="ALT3077" s="0"/>
      <c r="ALU3077" s="0"/>
      <c r="ALV3077" s="0"/>
      <c r="ALW3077" s="0"/>
      <c r="ALX3077" s="0"/>
      <c r="ALY3077" s="0"/>
      <c r="ALZ3077" s="0"/>
      <c r="AMA3077" s="0"/>
      <c r="AMB3077" s="0"/>
      <c r="AMC3077" s="0"/>
      <c r="AMD3077" s="0"/>
      <c r="AME3077" s="0"/>
      <c r="AMF3077" s="0"/>
      <c r="AMG3077" s="0"/>
      <c r="AMH3077" s="0"/>
      <c r="AMI3077" s="0"/>
    </row>
    <row r="3078" customFormat="false" ht="12.75" hidden="false" customHeight="false" outlineLevel="0" collapsed="false">
      <c r="A3078" s="1" t="s">
        <v>3335</v>
      </c>
      <c r="C3078" s="64" t="s">
        <v>3336</v>
      </c>
      <c r="D3078" s="64" t="s">
        <v>13</v>
      </c>
      <c r="E3078" s="65" t="n">
        <v>2.2</v>
      </c>
      <c r="F3078" s="66" t="n">
        <v>1.99</v>
      </c>
      <c r="G3078" s="67" t="s">
        <v>3327</v>
      </c>
      <c r="H3078" s="105" t="s">
        <v>168</v>
      </c>
      <c r="I3078" s="66" t="n">
        <v>1.99</v>
      </c>
      <c r="J3078" s="67" t="s">
        <v>3308</v>
      </c>
      <c r="BM3078" s="0"/>
      <c r="BN3078" s="0"/>
      <c r="BO3078" s="0"/>
      <c r="BP3078" s="0"/>
      <c r="BQ3078" s="0"/>
      <c r="BR3078" s="0"/>
      <c r="BS3078" s="0"/>
      <c r="BT3078" s="0"/>
      <c r="BU3078" s="0"/>
      <c r="BV3078" s="0"/>
      <c r="BW3078" s="0"/>
      <c r="BX3078" s="0"/>
      <c r="BY3078" s="0"/>
      <c r="BZ3078" s="0"/>
      <c r="CA3078" s="0"/>
      <c r="CB3078" s="0"/>
      <c r="CC3078" s="0"/>
      <c r="CD3078" s="0"/>
      <c r="CE3078" s="0"/>
      <c r="CF3078" s="0"/>
      <c r="CG3078" s="0"/>
      <c r="CH3078" s="0"/>
      <c r="CI3078" s="0"/>
      <c r="CJ3078" s="0"/>
      <c r="CK3078" s="0"/>
      <c r="CL3078" s="0"/>
      <c r="CM3078" s="0"/>
      <c r="CN3078" s="0"/>
      <c r="CO3078" s="0"/>
      <c r="CP3078" s="0"/>
      <c r="CQ3078" s="0"/>
      <c r="CR3078" s="0"/>
      <c r="CS3078" s="0"/>
      <c r="CT3078" s="0"/>
      <c r="CU3078" s="0"/>
      <c r="CV3078" s="0"/>
      <c r="CW3078" s="0"/>
      <c r="CX3078" s="0"/>
      <c r="CY3078" s="0"/>
      <c r="CZ3078" s="0"/>
      <c r="DA3078" s="0"/>
      <c r="DB3078" s="0"/>
      <c r="DC3078" s="0"/>
      <c r="DD3078" s="0"/>
      <c r="DE3078" s="0"/>
      <c r="DF3078" s="0"/>
      <c r="DG3078" s="0"/>
      <c r="DH3078" s="0"/>
      <c r="DI3078" s="0"/>
      <c r="DJ3078" s="0"/>
      <c r="DK3078" s="0"/>
      <c r="DL3078" s="0"/>
      <c r="DM3078" s="0"/>
      <c r="DN3078" s="0"/>
      <c r="DO3078" s="0"/>
      <c r="DP3078" s="0"/>
      <c r="DQ3078" s="0"/>
      <c r="DR3078" s="0"/>
      <c r="DS3078" s="0"/>
      <c r="DT3078" s="0"/>
      <c r="DU3078" s="0"/>
      <c r="DV3078" s="0"/>
      <c r="DW3078" s="0"/>
      <c r="DX3078" s="0"/>
      <c r="DY3078" s="0"/>
      <c r="DZ3078" s="0"/>
      <c r="EA3078" s="0"/>
      <c r="EB3078" s="0"/>
      <c r="EC3078" s="0"/>
      <c r="ED3078" s="0"/>
      <c r="EE3078" s="0"/>
      <c r="EF3078" s="0"/>
      <c r="EG3078" s="0"/>
      <c r="EH3078" s="0"/>
      <c r="EI3078" s="0"/>
      <c r="EJ3078" s="0"/>
      <c r="EK3078" s="0"/>
      <c r="EL3078" s="0"/>
      <c r="EM3078" s="0"/>
      <c r="EN3078" s="0"/>
      <c r="EO3078" s="0"/>
      <c r="EP3078" s="0"/>
      <c r="EQ3078" s="0"/>
      <c r="ER3078" s="0"/>
      <c r="ES3078" s="0"/>
      <c r="ET3078" s="0"/>
      <c r="EU3078" s="0"/>
      <c r="EV3078" s="0"/>
      <c r="EW3078" s="0"/>
      <c r="EX3078" s="0"/>
      <c r="EY3078" s="0"/>
      <c r="EZ3078" s="0"/>
      <c r="FA3078" s="0"/>
      <c r="FB3078" s="0"/>
      <c r="FC3078" s="0"/>
      <c r="FD3078" s="0"/>
      <c r="FE3078" s="0"/>
      <c r="FF3078" s="0"/>
      <c r="FG3078" s="0"/>
      <c r="FH3078" s="0"/>
      <c r="FI3078" s="0"/>
      <c r="FJ3078" s="0"/>
      <c r="FK3078" s="0"/>
      <c r="FL3078" s="0"/>
      <c r="FM3078" s="0"/>
      <c r="FN3078" s="0"/>
      <c r="FO3078" s="0"/>
      <c r="FP3078" s="0"/>
      <c r="FQ3078" s="0"/>
      <c r="FR3078" s="0"/>
      <c r="FS3078" s="0"/>
      <c r="FT3078" s="0"/>
      <c r="FU3078" s="0"/>
      <c r="FV3078" s="0"/>
      <c r="FW3078" s="0"/>
      <c r="FX3078" s="0"/>
      <c r="FY3078" s="0"/>
      <c r="FZ3078" s="0"/>
      <c r="GA3078" s="0"/>
      <c r="GB3078" s="0"/>
      <c r="GC3078" s="0"/>
      <c r="GD3078" s="0"/>
      <c r="GE3078" s="0"/>
      <c r="GF3078" s="0"/>
      <c r="GG3078" s="0"/>
      <c r="GH3078" s="0"/>
      <c r="GI3078" s="0"/>
      <c r="GJ3078" s="0"/>
      <c r="GK3078" s="0"/>
      <c r="GL3078" s="0"/>
      <c r="GM3078" s="0"/>
      <c r="GN3078" s="0"/>
      <c r="GO3078" s="0"/>
      <c r="GP3078" s="0"/>
      <c r="GQ3078" s="0"/>
      <c r="GR3078" s="0"/>
      <c r="GS3078" s="0"/>
      <c r="GT3078" s="0"/>
      <c r="GU3078" s="0"/>
      <c r="GV3078" s="0"/>
      <c r="GW3078" s="0"/>
      <c r="GX3078" s="0"/>
      <c r="GY3078" s="0"/>
      <c r="GZ3078" s="0"/>
      <c r="HA3078" s="0"/>
      <c r="HB3078" s="0"/>
      <c r="HC3078" s="0"/>
      <c r="HD3078" s="0"/>
      <c r="HE3078" s="0"/>
      <c r="HF3078" s="0"/>
      <c r="HG3078" s="0"/>
      <c r="HH3078" s="0"/>
      <c r="HI3078" s="0"/>
      <c r="HJ3078" s="0"/>
      <c r="HK3078" s="0"/>
      <c r="HL3078" s="0"/>
      <c r="HM3078" s="0"/>
      <c r="HN3078" s="0"/>
      <c r="HO3078" s="0"/>
      <c r="HP3078" s="0"/>
      <c r="HQ3078" s="0"/>
      <c r="HR3078" s="0"/>
      <c r="HS3078" s="0"/>
      <c r="HT3078" s="0"/>
      <c r="HU3078" s="0"/>
      <c r="HV3078" s="0"/>
      <c r="HW3078" s="0"/>
      <c r="HX3078" s="0"/>
      <c r="HY3078" s="0"/>
      <c r="HZ3078" s="0"/>
      <c r="IA3078" s="0"/>
      <c r="IB3078" s="0"/>
      <c r="IC3078" s="0"/>
      <c r="ID3078" s="0"/>
      <c r="IE3078" s="0"/>
      <c r="IF3078" s="0"/>
      <c r="IG3078" s="0"/>
      <c r="IH3078" s="0"/>
      <c r="II3078" s="0"/>
      <c r="IJ3078" s="0"/>
      <c r="IK3078" s="0"/>
      <c r="IL3078" s="0"/>
      <c r="IM3078" s="0"/>
      <c r="IN3078" s="0"/>
      <c r="IO3078" s="0"/>
      <c r="IP3078" s="0"/>
      <c r="IQ3078" s="0"/>
      <c r="IR3078" s="0"/>
      <c r="IS3078" s="0"/>
      <c r="IT3078" s="0"/>
      <c r="IU3078" s="0"/>
      <c r="IV3078" s="0"/>
      <c r="IW3078" s="0"/>
      <c r="IX3078" s="0"/>
      <c r="IY3078" s="0"/>
      <c r="IZ3078" s="0"/>
      <c r="JA3078" s="0"/>
      <c r="JB3078" s="0"/>
      <c r="JC3078" s="0"/>
      <c r="JD3078" s="0"/>
      <c r="JE3078" s="0"/>
      <c r="JF3078" s="0"/>
      <c r="JG3078" s="0"/>
      <c r="JH3078" s="0"/>
      <c r="JI3078" s="0"/>
      <c r="JJ3078" s="0"/>
      <c r="JK3078" s="0"/>
      <c r="JL3078" s="0"/>
      <c r="JM3078" s="0"/>
      <c r="JN3078" s="0"/>
      <c r="JO3078" s="0"/>
      <c r="JP3078" s="0"/>
      <c r="JQ3078" s="0"/>
      <c r="JR3078" s="0"/>
      <c r="JS3078" s="0"/>
      <c r="JT3078" s="0"/>
      <c r="JU3078" s="0"/>
      <c r="JV3078" s="0"/>
      <c r="JW3078" s="0"/>
      <c r="JX3078" s="0"/>
      <c r="JY3078" s="0"/>
      <c r="JZ3078" s="0"/>
      <c r="KA3078" s="0"/>
      <c r="KB3078" s="0"/>
      <c r="KC3078" s="0"/>
      <c r="KD3078" s="0"/>
      <c r="KE3078" s="0"/>
      <c r="KF3078" s="0"/>
      <c r="KG3078" s="0"/>
      <c r="KH3078" s="0"/>
      <c r="KI3078" s="0"/>
      <c r="KJ3078" s="0"/>
      <c r="KK3078" s="0"/>
      <c r="KL3078" s="0"/>
      <c r="KM3078" s="0"/>
      <c r="KN3078" s="0"/>
      <c r="KO3078" s="0"/>
      <c r="KP3078" s="0"/>
      <c r="KQ3078" s="0"/>
      <c r="KR3078" s="0"/>
      <c r="KS3078" s="0"/>
      <c r="KT3078" s="0"/>
      <c r="KU3078" s="0"/>
      <c r="KV3078" s="0"/>
      <c r="KW3078" s="0"/>
      <c r="KX3078" s="0"/>
      <c r="KY3078" s="0"/>
      <c r="KZ3078" s="0"/>
      <c r="LA3078" s="0"/>
      <c r="LB3078" s="0"/>
      <c r="LC3078" s="0"/>
      <c r="LD3078" s="0"/>
      <c r="LE3078" s="0"/>
      <c r="LF3078" s="0"/>
      <c r="LG3078" s="0"/>
      <c r="LH3078" s="0"/>
      <c r="LI3078" s="0"/>
      <c r="LJ3078" s="0"/>
      <c r="LK3078" s="0"/>
      <c r="LL3078" s="0"/>
      <c r="LM3078" s="0"/>
      <c r="LN3078" s="0"/>
      <c r="LO3078" s="0"/>
      <c r="LP3078" s="0"/>
      <c r="LQ3078" s="0"/>
      <c r="LR3078" s="0"/>
      <c r="LS3078" s="0"/>
      <c r="LT3078" s="0"/>
      <c r="LU3078" s="0"/>
      <c r="LV3078" s="0"/>
      <c r="LW3078" s="0"/>
      <c r="LX3078" s="0"/>
      <c r="LY3078" s="0"/>
      <c r="LZ3078" s="0"/>
      <c r="MA3078" s="0"/>
      <c r="MB3078" s="0"/>
      <c r="MC3078" s="0"/>
      <c r="MD3078" s="0"/>
      <c r="ME3078" s="0"/>
      <c r="MF3078" s="0"/>
      <c r="MG3078" s="0"/>
      <c r="MH3078" s="0"/>
      <c r="MI3078" s="0"/>
      <c r="MJ3078" s="0"/>
      <c r="MK3078" s="0"/>
      <c r="ML3078" s="0"/>
      <c r="MM3078" s="0"/>
      <c r="MN3078" s="0"/>
      <c r="MO3078" s="0"/>
      <c r="MP3078" s="0"/>
      <c r="MQ3078" s="0"/>
      <c r="MR3078" s="0"/>
      <c r="MS3078" s="0"/>
      <c r="MT3078" s="0"/>
      <c r="MU3078" s="0"/>
      <c r="MV3078" s="0"/>
      <c r="MW3078" s="0"/>
      <c r="MX3078" s="0"/>
      <c r="MY3078" s="0"/>
      <c r="MZ3078" s="0"/>
      <c r="NA3078" s="0"/>
      <c r="NB3078" s="0"/>
      <c r="NC3078" s="0"/>
      <c r="ND3078" s="0"/>
      <c r="NE3078" s="0"/>
      <c r="NF3078" s="0"/>
      <c r="NG3078" s="0"/>
      <c r="NH3078" s="0"/>
      <c r="NI3078" s="0"/>
      <c r="NJ3078" s="0"/>
      <c r="NK3078" s="0"/>
      <c r="NL3078" s="0"/>
      <c r="NM3078" s="0"/>
      <c r="NN3078" s="0"/>
      <c r="NO3078" s="0"/>
      <c r="NP3078" s="0"/>
      <c r="NQ3078" s="0"/>
      <c r="NR3078" s="0"/>
      <c r="NS3078" s="0"/>
      <c r="NT3078" s="0"/>
      <c r="NU3078" s="0"/>
      <c r="NV3078" s="0"/>
      <c r="NW3078" s="0"/>
      <c r="NX3078" s="0"/>
      <c r="NY3078" s="0"/>
      <c r="NZ3078" s="0"/>
      <c r="OA3078" s="0"/>
      <c r="OB3078" s="0"/>
      <c r="OC3078" s="0"/>
      <c r="OD3078" s="0"/>
      <c r="OE3078" s="0"/>
      <c r="OF3078" s="0"/>
      <c r="OG3078" s="0"/>
      <c r="OH3078" s="0"/>
      <c r="OI3078" s="0"/>
      <c r="OJ3078" s="0"/>
      <c r="OK3078" s="0"/>
      <c r="OL3078" s="0"/>
      <c r="OM3078" s="0"/>
      <c r="ON3078" s="0"/>
      <c r="OO3078" s="0"/>
      <c r="OP3078" s="0"/>
      <c r="OQ3078" s="0"/>
      <c r="OR3078" s="0"/>
      <c r="OS3078" s="0"/>
      <c r="OT3078" s="0"/>
      <c r="OU3078" s="0"/>
      <c r="OV3078" s="0"/>
      <c r="OW3078" s="0"/>
      <c r="OX3078" s="0"/>
      <c r="OY3078" s="0"/>
      <c r="OZ3078" s="0"/>
      <c r="PA3078" s="0"/>
      <c r="PB3078" s="0"/>
      <c r="PC3078" s="0"/>
      <c r="PD3078" s="0"/>
      <c r="PE3078" s="0"/>
      <c r="PF3078" s="0"/>
      <c r="PG3078" s="0"/>
      <c r="PH3078" s="0"/>
      <c r="PI3078" s="0"/>
      <c r="PJ3078" s="0"/>
      <c r="PK3078" s="0"/>
      <c r="PL3078" s="0"/>
      <c r="PM3078" s="0"/>
      <c r="PN3078" s="0"/>
      <c r="PO3078" s="0"/>
      <c r="PP3078" s="0"/>
      <c r="PQ3078" s="0"/>
      <c r="PR3078" s="0"/>
      <c r="PS3078" s="0"/>
      <c r="PT3078" s="0"/>
      <c r="PU3078" s="0"/>
      <c r="PV3078" s="0"/>
      <c r="PW3078" s="0"/>
      <c r="PX3078" s="0"/>
      <c r="PY3078" s="0"/>
      <c r="PZ3078" s="0"/>
      <c r="QA3078" s="0"/>
      <c r="QB3078" s="0"/>
      <c r="QC3078" s="0"/>
      <c r="QD3078" s="0"/>
      <c r="QE3078" s="0"/>
      <c r="QF3078" s="0"/>
      <c r="QG3078" s="0"/>
      <c r="QH3078" s="0"/>
      <c r="QI3078" s="0"/>
      <c r="QJ3078" s="0"/>
      <c r="QK3078" s="0"/>
      <c r="QL3078" s="0"/>
      <c r="QM3078" s="0"/>
      <c r="QN3078" s="0"/>
      <c r="QO3078" s="0"/>
      <c r="QP3078" s="0"/>
      <c r="QQ3078" s="0"/>
      <c r="QR3078" s="0"/>
      <c r="QS3078" s="0"/>
      <c r="QT3078" s="0"/>
      <c r="QU3078" s="0"/>
      <c r="QV3078" s="0"/>
      <c r="QW3078" s="0"/>
      <c r="QX3078" s="0"/>
      <c r="QY3078" s="0"/>
      <c r="QZ3078" s="0"/>
      <c r="RA3078" s="0"/>
      <c r="RB3078" s="0"/>
      <c r="RC3078" s="0"/>
      <c r="RD3078" s="0"/>
      <c r="RE3078" s="0"/>
      <c r="RF3078" s="0"/>
      <c r="RG3078" s="0"/>
      <c r="RH3078" s="0"/>
      <c r="RI3078" s="0"/>
      <c r="RJ3078" s="0"/>
      <c r="RK3078" s="0"/>
      <c r="RL3078" s="0"/>
      <c r="RM3078" s="0"/>
      <c r="RN3078" s="0"/>
      <c r="RO3078" s="0"/>
      <c r="RP3078" s="0"/>
      <c r="RQ3078" s="0"/>
      <c r="RR3078" s="0"/>
      <c r="RS3078" s="0"/>
      <c r="RT3078" s="0"/>
      <c r="RU3078" s="0"/>
      <c r="RV3078" s="0"/>
      <c r="RW3078" s="0"/>
      <c r="RX3078" s="0"/>
      <c r="RY3078" s="0"/>
      <c r="RZ3078" s="0"/>
      <c r="SA3078" s="0"/>
      <c r="SB3078" s="0"/>
      <c r="SC3078" s="0"/>
      <c r="SD3078" s="0"/>
      <c r="SE3078" s="0"/>
      <c r="SF3078" s="0"/>
      <c r="SG3078" s="0"/>
      <c r="SH3078" s="0"/>
      <c r="SI3078" s="0"/>
      <c r="SJ3078" s="0"/>
      <c r="SK3078" s="0"/>
      <c r="SL3078" s="0"/>
      <c r="SM3078" s="0"/>
      <c r="SN3078" s="0"/>
      <c r="SO3078" s="0"/>
      <c r="SP3078" s="0"/>
      <c r="SQ3078" s="0"/>
      <c r="SR3078" s="0"/>
      <c r="SS3078" s="0"/>
      <c r="ST3078" s="0"/>
      <c r="SU3078" s="0"/>
      <c r="SV3078" s="0"/>
      <c r="SW3078" s="0"/>
      <c r="SX3078" s="0"/>
      <c r="SY3078" s="0"/>
      <c r="SZ3078" s="0"/>
      <c r="TA3078" s="0"/>
      <c r="TB3078" s="0"/>
      <c r="TC3078" s="0"/>
      <c r="TD3078" s="0"/>
      <c r="TE3078" s="0"/>
      <c r="TF3078" s="0"/>
      <c r="TG3078" s="0"/>
      <c r="TH3078" s="0"/>
      <c r="TI3078" s="0"/>
      <c r="TJ3078" s="0"/>
      <c r="TK3078" s="0"/>
      <c r="TL3078" s="0"/>
      <c r="TM3078" s="0"/>
      <c r="TN3078" s="0"/>
      <c r="TO3078" s="0"/>
      <c r="TP3078" s="0"/>
      <c r="TQ3078" s="0"/>
      <c r="TR3078" s="0"/>
      <c r="TS3078" s="0"/>
      <c r="TT3078" s="0"/>
      <c r="TU3078" s="0"/>
      <c r="TV3078" s="0"/>
      <c r="TW3078" s="0"/>
      <c r="TX3078" s="0"/>
      <c r="TY3078" s="0"/>
      <c r="TZ3078" s="0"/>
      <c r="UA3078" s="0"/>
      <c r="UB3078" s="0"/>
      <c r="UC3078" s="0"/>
      <c r="UD3078" s="0"/>
      <c r="UE3078" s="0"/>
      <c r="UF3078" s="0"/>
      <c r="UG3078" s="0"/>
      <c r="UH3078" s="0"/>
      <c r="UI3078" s="0"/>
      <c r="UJ3078" s="0"/>
      <c r="UK3078" s="0"/>
      <c r="UL3078" s="0"/>
      <c r="UM3078" s="0"/>
      <c r="UN3078" s="0"/>
      <c r="UO3078" s="0"/>
      <c r="UP3078" s="0"/>
      <c r="UQ3078" s="0"/>
      <c r="UR3078" s="0"/>
      <c r="US3078" s="0"/>
      <c r="UT3078" s="0"/>
      <c r="UU3078" s="0"/>
      <c r="UV3078" s="0"/>
      <c r="UW3078" s="0"/>
      <c r="UX3078" s="0"/>
      <c r="UY3078" s="0"/>
      <c r="UZ3078" s="0"/>
      <c r="VA3078" s="0"/>
      <c r="VB3078" s="0"/>
      <c r="VC3078" s="0"/>
      <c r="VD3078" s="0"/>
      <c r="VE3078" s="0"/>
      <c r="VF3078" s="0"/>
      <c r="VG3078" s="0"/>
      <c r="VH3078" s="0"/>
      <c r="VI3078" s="0"/>
      <c r="VJ3078" s="0"/>
      <c r="VK3078" s="0"/>
      <c r="VL3078" s="0"/>
      <c r="VM3078" s="0"/>
      <c r="VN3078" s="0"/>
      <c r="VO3078" s="0"/>
      <c r="VP3078" s="0"/>
      <c r="VQ3078" s="0"/>
      <c r="VR3078" s="0"/>
      <c r="VS3078" s="0"/>
      <c r="VT3078" s="0"/>
      <c r="VU3078" s="0"/>
      <c r="VV3078" s="0"/>
      <c r="VW3078" s="0"/>
      <c r="VX3078" s="0"/>
      <c r="VY3078" s="0"/>
      <c r="VZ3078" s="0"/>
      <c r="WA3078" s="0"/>
      <c r="WB3078" s="0"/>
      <c r="WC3078" s="0"/>
      <c r="WD3078" s="0"/>
      <c r="WE3078" s="0"/>
      <c r="WF3078" s="0"/>
      <c r="WG3078" s="0"/>
      <c r="WH3078" s="0"/>
      <c r="WI3078" s="0"/>
      <c r="WJ3078" s="0"/>
      <c r="WK3078" s="0"/>
      <c r="WL3078" s="0"/>
      <c r="WM3078" s="0"/>
      <c r="WN3078" s="0"/>
      <c r="WO3078" s="0"/>
      <c r="WP3078" s="0"/>
      <c r="WQ3078" s="0"/>
      <c r="WR3078" s="0"/>
      <c r="WS3078" s="0"/>
      <c r="WT3078" s="0"/>
      <c r="WU3078" s="0"/>
      <c r="WV3078" s="0"/>
      <c r="WW3078" s="0"/>
      <c r="WX3078" s="0"/>
      <c r="WY3078" s="0"/>
      <c r="WZ3078" s="0"/>
      <c r="XA3078" s="0"/>
      <c r="XB3078" s="0"/>
      <c r="XC3078" s="0"/>
      <c r="XD3078" s="0"/>
      <c r="XE3078" s="0"/>
      <c r="XF3078" s="0"/>
      <c r="XG3078" s="0"/>
      <c r="XH3078" s="0"/>
      <c r="XI3078" s="0"/>
      <c r="XJ3078" s="0"/>
      <c r="XK3078" s="0"/>
      <c r="XL3078" s="0"/>
      <c r="XM3078" s="0"/>
      <c r="XN3078" s="0"/>
      <c r="XO3078" s="0"/>
      <c r="XP3078" s="0"/>
      <c r="XQ3078" s="0"/>
      <c r="XR3078" s="0"/>
      <c r="XS3078" s="0"/>
      <c r="XT3078" s="0"/>
      <c r="XU3078" s="0"/>
      <c r="XV3078" s="0"/>
      <c r="XW3078" s="0"/>
      <c r="XX3078" s="0"/>
      <c r="XY3078" s="0"/>
      <c r="XZ3078" s="0"/>
      <c r="YA3078" s="0"/>
      <c r="YB3078" s="0"/>
      <c r="YC3078" s="0"/>
      <c r="YD3078" s="0"/>
      <c r="YE3078" s="0"/>
      <c r="YF3078" s="0"/>
      <c r="YG3078" s="0"/>
      <c r="YH3078" s="0"/>
      <c r="YI3078" s="0"/>
      <c r="YJ3078" s="0"/>
      <c r="YK3078" s="0"/>
      <c r="YL3078" s="0"/>
      <c r="YM3078" s="0"/>
      <c r="YN3078" s="0"/>
      <c r="YO3078" s="0"/>
      <c r="YP3078" s="0"/>
      <c r="YQ3078" s="0"/>
      <c r="YR3078" s="0"/>
      <c r="YS3078" s="0"/>
      <c r="YT3078" s="0"/>
      <c r="YU3078" s="0"/>
      <c r="YV3078" s="0"/>
      <c r="YW3078" s="0"/>
      <c r="YX3078" s="0"/>
      <c r="YY3078" s="0"/>
      <c r="YZ3078" s="0"/>
      <c r="ZA3078" s="0"/>
      <c r="ZB3078" s="0"/>
      <c r="ZC3078" s="0"/>
      <c r="ZD3078" s="0"/>
      <c r="ZE3078" s="0"/>
      <c r="ZF3078" s="0"/>
      <c r="ZG3078" s="0"/>
      <c r="ZH3078" s="0"/>
      <c r="ZI3078" s="0"/>
      <c r="ZJ3078" s="0"/>
      <c r="ZK3078" s="0"/>
      <c r="ZL3078" s="0"/>
      <c r="ZM3078" s="0"/>
      <c r="ZN3078" s="0"/>
      <c r="ZO3078" s="0"/>
      <c r="ZP3078" s="0"/>
      <c r="ZQ3078" s="0"/>
      <c r="ZR3078" s="0"/>
      <c r="ZS3078" s="0"/>
      <c r="ZT3078" s="0"/>
      <c r="ZU3078" s="0"/>
      <c r="ZV3078" s="0"/>
      <c r="ZW3078" s="0"/>
      <c r="ZX3078" s="0"/>
      <c r="ZY3078" s="0"/>
      <c r="ZZ3078" s="0"/>
      <c r="AAA3078" s="0"/>
      <c r="AAB3078" s="0"/>
      <c r="AAC3078" s="0"/>
      <c r="AAD3078" s="0"/>
      <c r="AAE3078" s="0"/>
      <c r="AAF3078" s="0"/>
      <c r="AAG3078" s="0"/>
      <c r="AAH3078" s="0"/>
      <c r="AAI3078" s="0"/>
      <c r="AAJ3078" s="0"/>
      <c r="AAK3078" s="0"/>
      <c r="AAL3078" s="0"/>
      <c r="AAM3078" s="0"/>
      <c r="AAN3078" s="0"/>
      <c r="AAO3078" s="0"/>
      <c r="AAP3078" s="0"/>
      <c r="AAQ3078" s="0"/>
      <c r="AAR3078" s="0"/>
      <c r="AAS3078" s="0"/>
      <c r="AAT3078" s="0"/>
      <c r="AAU3078" s="0"/>
      <c r="AAV3078" s="0"/>
      <c r="AAW3078" s="0"/>
      <c r="AAX3078" s="0"/>
      <c r="AAY3078" s="0"/>
      <c r="AAZ3078" s="0"/>
      <c r="ABA3078" s="0"/>
      <c r="ABB3078" s="0"/>
      <c r="ABC3078" s="0"/>
      <c r="ABD3078" s="0"/>
      <c r="ABE3078" s="0"/>
      <c r="ABF3078" s="0"/>
      <c r="ABG3078" s="0"/>
      <c r="ABH3078" s="0"/>
      <c r="ABI3078" s="0"/>
      <c r="ABJ3078" s="0"/>
      <c r="ABK3078" s="0"/>
      <c r="ABL3078" s="0"/>
      <c r="ABM3078" s="0"/>
      <c r="ABN3078" s="0"/>
      <c r="ABO3078" s="0"/>
      <c r="ABP3078" s="0"/>
      <c r="ABQ3078" s="0"/>
      <c r="ABR3078" s="0"/>
      <c r="ABS3078" s="0"/>
      <c r="ABT3078" s="0"/>
      <c r="ABU3078" s="0"/>
      <c r="ABV3078" s="0"/>
      <c r="ABW3078" s="0"/>
      <c r="ABX3078" s="0"/>
      <c r="ABY3078" s="0"/>
      <c r="ABZ3078" s="0"/>
      <c r="ACA3078" s="0"/>
      <c r="ACB3078" s="0"/>
      <c r="ACC3078" s="0"/>
      <c r="ACD3078" s="0"/>
      <c r="ACE3078" s="0"/>
      <c r="ACF3078" s="0"/>
      <c r="ACG3078" s="0"/>
      <c r="ACH3078" s="0"/>
      <c r="ACI3078" s="0"/>
      <c r="ACJ3078" s="0"/>
      <c r="ACK3078" s="0"/>
      <c r="ACL3078" s="0"/>
      <c r="ACM3078" s="0"/>
      <c r="ACN3078" s="0"/>
      <c r="ACO3078" s="0"/>
      <c r="ACP3078" s="0"/>
      <c r="ACQ3078" s="0"/>
      <c r="ACR3078" s="0"/>
      <c r="ACS3078" s="0"/>
      <c r="ACT3078" s="0"/>
      <c r="ACU3078" s="0"/>
      <c r="ACV3078" s="0"/>
      <c r="ACW3078" s="0"/>
      <c r="ACX3078" s="0"/>
      <c r="ACY3078" s="0"/>
      <c r="ACZ3078" s="0"/>
      <c r="ADA3078" s="0"/>
      <c r="ADB3078" s="0"/>
      <c r="ADC3078" s="0"/>
      <c r="ADD3078" s="0"/>
      <c r="ADE3078" s="0"/>
      <c r="ADF3078" s="0"/>
      <c r="ADG3078" s="0"/>
      <c r="ADH3078" s="0"/>
      <c r="ADI3078" s="0"/>
      <c r="ADJ3078" s="0"/>
      <c r="ADK3078" s="0"/>
      <c r="ADL3078" s="0"/>
      <c r="ADM3078" s="0"/>
      <c r="ADN3078" s="0"/>
      <c r="ADO3078" s="0"/>
      <c r="ADP3078" s="0"/>
      <c r="ADQ3078" s="0"/>
      <c r="ADR3078" s="0"/>
      <c r="ADS3078" s="0"/>
      <c r="ADT3078" s="0"/>
      <c r="ADU3078" s="0"/>
      <c r="ADV3078" s="0"/>
      <c r="ADW3078" s="0"/>
      <c r="ADX3078" s="0"/>
      <c r="ADY3078" s="0"/>
      <c r="ADZ3078" s="0"/>
      <c r="AEA3078" s="0"/>
      <c r="AEB3078" s="0"/>
      <c r="AEC3078" s="0"/>
      <c r="AED3078" s="0"/>
      <c r="AEE3078" s="0"/>
      <c r="AEF3078" s="0"/>
      <c r="AEG3078" s="0"/>
      <c r="AEH3078" s="0"/>
      <c r="AEI3078" s="0"/>
      <c r="AEJ3078" s="0"/>
      <c r="AEK3078" s="0"/>
      <c r="AEL3078" s="0"/>
      <c r="AEM3078" s="0"/>
      <c r="AEN3078" s="0"/>
      <c r="AEO3078" s="0"/>
      <c r="AEP3078" s="0"/>
      <c r="AEQ3078" s="0"/>
      <c r="AER3078" s="0"/>
      <c r="AES3078" s="0"/>
      <c r="AET3078" s="0"/>
      <c r="AEU3078" s="0"/>
      <c r="AEV3078" s="0"/>
      <c r="AEW3078" s="0"/>
      <c r="AEX3078" s="0"/>
      <c r="AEY3078" s="0"/>
      <c r="AEZ3078" s="0"/>
      <c r="AFA3078" s="0"/>
      <c r="AFB3078" s="0"/>
      <c r="AFC3078" s="0"/>
      <c r="AFD3078" s="0"/>
      <c r="AFE3078" s="0"/>
      <c r="AFF3078" s="0"/>
      <c r="AFG3078" s="0"/>
      <c r="AFH3078" s="0"/>
      <c r="AFI3078" s="0"/>
      <c r="AFJ3078" s="0"/>
      <c r="AFK3078" s="0"/>
      <c r="AFL3078" s="0"/>
      <c r="AFM3078" s="0"/>
      <c r="AFN3078" s="0"/>
      <c r="AFO3078" s="0"/>
      <c r="AFP3078" s="0"/>
      <c r="AFQ3078" s="0"/>
      <c r="AFR3078" s="0"/>
      <c r="AFS3078" s="0"/>
      <c r="AFT3078" s="0"/>
      <c r="AFU3078" s="0"/>
      <c r="AFV3078" s="0"/>
      <c r="AFW3078" s="0"/>
      <c r="AFX3078" s="0"/>
      <c r="AFY3078" s="0"/>
      <c r="AFZ3078" s="0"/>
      <c r="AGA3078" s="0"/>
      <c r="AGB3078" s="0"/>
      <c r="AGC3078" s="0"/>
      <c r="AGD3078" s="0"/>
      <c r="AGE3078" s="0"/>
      <c r="AGF3078" s="0"/>
      <c r="AGG3078" s="0"/>
      <c r="AGH3078" s="0"/>
      <c r="AGI3078" s="0"/>
      <c r="AGJ3078" s="0"/>
      <c r="AGK3078" s="0"/>
      <c r="AGL3078" s="0"/>
      <c r="AGM3078" s="0"/>
      <c r="AGN3078" s="0"/>
      <c r="AGO3078" s="0"/>
      <c r="AGP3078" s="0"/>
      <c r="AGQ3078" s="0"/>
      <c r="AGR3078" s="0"/>
      <c r="AGS3078" s="0"/>
      <c r="AGT3078" s="0"/>
      <c r="AGU3078" s="0"/>
      <c r="AGV3078" s="0"/>
      <c r="AGW3078" s="0"/>
      <c r="AGX3078" s="0"/>
      <c r="AGY3078" s="0"/>
      <c r="AGZ3078" s="0"/>
      <c r="AHA3078" s="0"/>
      <c r="AHB3078" s="0"/>
      <c r="AHC3078" s="0"/>
      <c r="AHD3078" s="0"/>
      <c r="AHE3078" s="0"/>
      <c r="AHF3078" s="0"/>
      <c r="AHG3078" s="0"/>
      <c r="AHH3078" s="0"/>
      <c r="AHI3078" s="0"/>
      <c r="AHJ3078" s="0"/>
      <c r="AHK3078" s="0"/>
      <c r="AHL3078" s="0"/>
      <c r="AHM3078" s="0"/>
      <c r="AHN3078" s="0"/>
      <c r="AHO3078" s="0"/>
      <c r="AHP3078" s="0"/>
      <c r="AHQ3078" s="0"/>
      <c r="AHR3078" s="0"/>
      <c r="AHS3078" s="0"/>
      <c r="AHT3078" s="0"/>
      <c r="AHU3078" s="0"/>
      <c r="AHV3078" s="0"/>
      <c r="AHW3078" s="0"/>
      <c r="AHX3078" s="0"/>
      <c r="AHY3078" s="0"/>
      <c r="AHZ3078" s="0"/>
      <c r="AIA3078" s="0"/>
      <c r="AIB3078" s="0"/>
      <c r="AIC3078" s="0"/>
      <c r="AID3078" s="0"/>
      <c r="AIE3078" s="0"/>
      <c r="AIF3078" s="0"/>
      <c r="AIG3078" s="0"/>
      <c r="AIH3078" s="0"/>
      <c r="AII3078" s="0"/>
      <c r="AIJ3078" s="0"/>
      <c r="AIK3078" s="0"/>
      <c r="AIL3078" s="0"/>
      <c r="AIM3078" s="0"/>
      <c r="AIN3078" s="0"/>
      <c r="AIO3078" s="0"/>
      <c r="AIP3078" s="0"/>
      <c r="AIQ3078" s="0"/>
      <c r="AIR3078" s="0"/>
      <c r="AIS3078" s="0"/>
      <c r="AIT3078" s="0"/>
      <c r="AIU3078" s="0"/>
      <c r="AIV3078" s="0"/>
      <c r="AIW3078" s="0"/>
      <c r="AIX3078" s="0"/>
      <c r="AIY3078" s="0"/>
      <c r="AIZ3078" s="0"/>
      <c r="AJA3078" s="0"/>
      <c r="AJB3078" s="0"/>
      <c r="AJC3078" s="0"/>
      <c r="AJD3078" s="0"/>
      <c r="AJE3078" s="0"/>
      <c r="AJF3078" s="0"/>
      <c r="AJG3078" s="0"/>
      <c r="AJH3078" s="0"/>
      <c r="AJI3078" s="0"/>
      <c r="AJJ3078" s="0"/>
      <c r="AJK3078" s="0"/>
      <c r="AJL3078" s="0"/>
      <c r="AJM3078" s="0"/>
      <c r="AJN3078" s="0"/>
      <c r="AJO3078" s="0"/>
      <c r="AJP3078" s="0"/>
      <c r="AJQ3078" s="0"/>
      <c r="AJR3078" s="0"/>
      <c r="AJS3078" s="0"/>
      <c r="AJT3078" s="0"/>
      <c r="AJU3078" s="0"/>
      <c r="AJV3078" s="0"/>
      <c r="AJW3078" s="0"/>
      <c r="AJX3078" s="0"/>
      <c r="AJY3078" s="0"/>
      <c r="AJZ3078" s="0"/>
      <c r="AKA3078" s="0"/>
      <c r="AKB3078" s="0"/>
      <c r="AKC3078" s="0"/>
      <c r="AKD3078" s="0"/>
      <c r="AKE3078" s="0"/>
      <c r="AKF3078" s="0"/>
      <c r="AKG3078" s="0"/>
      <c r="AKH3078" s="0"/>
      <c r="AKI3078" s="0"/>
      <c r="AKJ3078" s="0"/>
      <c r="AKK3078" s="0"/>
      <c r="AKL3078" s="0"/>
      <c r="AKM3078" s="0"/>
      <c r="AKN3078" s="0"/>
      <c r="AKO3078" s="0"/>
      <c r="AKP3078" s="0"/>
      <c r="AKQ3078" s="0"/>
      <c r="AKR3078" s="0"/>
      <c r="AKS3078" s="0"/>
      <c r="AKT3078" s="0"/>
      <c r="AKU3078" s="0"/>
      <c r="AKV3078" s="0"/>
      <c r="AKW3078" s="0"/>
      <c r="AKX3078" s="0"/>
      <c r="AKY3078" s="0"/>
      <c r="AKZ3078" s="0"/>
      <c r="ALA3078" s="0"/>
      <c r="ALB3078" s="0"/>
      <c r="ALC3078" s="0"/>
      <c r="ALD3078" s="0"/>
      <c r="ALE3078" s="0"/>
      <c r="ALF3078" s="0"/>
      <c r="ALG3078" s="0"/>
      <c r="ALH3078" s="0"/>
      <c r="ALI3078" s="0"/>
      <c r="ALJ3078" s="0"/>
      <c r="ALK3078" s="0"/>
      <c r="ALL3078" s="0"/>
      <c r="ALM3078" s="0"/>
      <c r="ALN3078" s="0"/>
      <c r="ALO3078" s="0"/>
      <c r="ALP3078" s="0"/>
      <c r="ALQ3078" s="0"/>
      <c r="ALR3078" s="0"/>
      <c r="ALS3078" s="0"/>
      <c r="ALT3078" s="0"/>
      <c r="ALU3078" s="0"/>
      <c r="ALV3078" s="0"/>
      <c r="ALW3078" s="0"/>
      <c r="ALX3078" s="0"/>
      <c r="ALY3078" s="0"/>
      <c r="ALZ3078" s="0"/>
      <c r="AMA3078" s="0"/>
      <c r="AMB3078" s="0"/>
      <c r="AMC3078" s="0"/>
      <c r="AMD3078" s="0"/>
      <c r="AME3078" s="0"/>
      <c r="AMF3078" s="0"/>
      <c r="AMG3078" s="0"/>
      <c r="AMH3078" s="0"/>
      <c r="AMI3078" s="0"/>
    </row>
    <row r="3079" customFormat="false" ht="12.75" hidden="false" customHeight="false" outlineLevel="0" collapsed="false">
      <c r="A3079" s="1" t="s">
        <v>3335</v>
      </c>
      <c r="C3079" s="70" t="s">
        <v>3337</v>
      </c>
      <c r="D3079" s="70"/>
      <c r="E3079" s="72" t="n">
        <v>2.2</v>
      </c>
      <c r="F3079" s="73" t="n">
        <v>1.99</v>
      </c>
      <c r="G3079" s="74" t="s">
        <v>3327</v>
      </c>
      <c r="I3079" s="3"/>
      <c r="BM3079" s="0"/>
      <c r="BN3079" s="0"/>
      <c r="BO3079" s="0"/>
      <c r="BP3079" s="0"/>
      <c r="BQ3079" s="0"/>
      <c r="BR3079" s="0"/>
      <c r="BS3079" s="0"/>
      <c r="BT3079" s="0"/>
      <c r="BU3079" s="0"/>
      <c r="BV3079" s="0"/>
      <c r="BW3079" s="0"/>
      <c r="BX3079" s="0"/>
      <c r="BY3079" s="0"/>
      <c r="BZ3079" s="0"/>
      <c r="CA3079" s="0"/>
      <c r="CB3079" s="0"/>
      <c r="CC3079" s="0"/>
      <c r="CD3079" s="0"/>
      <c r="CE3079" s="0"/>
      <c r="CF3079" s="0"/>
      <c r="CG3079" s="0"/>
      <c r="CH3079" s="0"/>
      <c r="CI3079" s="0"/>
      <c r="CJ3079" s="0"/>
      <c r="CK3079" s="0"/>
      <c r="CL3079" s="0"/>
      <c r="CM3079" s="0"/>
      <c r="CN3079" s="0"/>
      <c r="CO3079" s="0"/>
      <c r="CP3079" s="0"/>
      <c r="CQ3079" s="0"/>
      <c r="CR3079" s="0"/>
      <c r="CS3079" s="0"/>
      <c r="CT3079" s="0"/>
      <c r="CU3079" s="0"/>
      <c r="CV3079" s="0"/>
      <c r="CW3079" s="0"/>
      <c r="CX3079" s="0"/>
      <c r="CY3079" s="0"/>
      <c r="CZ3079" s="0"/>
      <c r="DA3079" s="0"/>
      <c r="DB3079" s="0"/>
      <c r="DC3079" s="0"/>
      <c r="DD3079" s="0"/>
      <c r="DE3079" s="0"/>
      <c r="DF3079" s="0"/>
      <c r="DG3079" s="0"/>
      <c r="DH3079" s="0"/>
      <c r="DI3079" s="0"/>
      <c r="DJ3079" s="0"/>
      <c r="DK3079" s="0"/>
      <c r="DL3079" s="0"/>
      <c r="DM3079" s="0"/>
      <c r="DN3079" s="0"/>
      <c r="DO3079" s="0"/>
      <c r="DP3079" s="0"/>
      <c r="DQ3079" s="0"/>
      <c r="DR3079" s="0"/>
      <c r="DS3079" s="0"/>
      <c r="DT3079" s="0"/>
      <c r="DU3079" s="0"/>
      <c r="DV3079" s="0"/>
      <c r="DW3079" s="0"/>
      <c r="DX3079" s="0"/>
      <c r="DY3079" s="0"/>
      <c r="DZ3079" s="0"/>
      <c r="EA3079" s="0"/>
      <c r="EB3079" s="0"/>
      <c r="EC3079" s="0"/>
      <c r="ED3079" s="0"/>
      <c r="EE3079" s="0"/>
      <c r="EF3079" s="0"/>
      <c r="EG3079" s="0"/>
      <c r="EH3079" s="0"/>
      <c r="EI3079" s="0"/>
      <c r="EJ3079" s="0"/>
      <c r="EK3079" s="0"/>
      <c r="EL3079" s="0"/>
      <c r="EM3079" s="0"/>
      <c r="EN3079" s="0"/>
      <c r="EO3079" s="0"/>
      <c r="EP3079" s="0"/>
      <c r="EQ3079" s="0"/>
      <c r="ER3079" s="0"/>
      <c r="ES3079" s="0"/>
      <c r="ET3079" s="0"/>
      <c r="EU3079" s="0"/>
      <c r="EV3079" s="0"/>
      <c r="EW3079" s="0"/>
      <c r="EX3079" s="0"/>
      <c r="EY3079" s="0"/>
      <c r="EZ3079" s="0"/>
      <c r="FA3079" s="0"/>
      <c r="FB3079" s="0"/>
      <c r="FC3079" s="0"/>
      <c r="FD3079" s="0"/>
      <c r="FE3079" s="0"/>
      <c r="FF3079" s="0"/>
      <c r="FG3079" s="0"/>
      <c r="FH3079" s="0"/>
      <c r="FI3079" s="0"/>
      <c r="FJ3079" s="0"/>
      <c r="FK3079" s="0"/>
      <c r="FL3079" s="0"/>
      <c r="FM3079" s="0"/>
      <c r="FN3079" s="0"/>
      <c r="FO3079" s="0"/>
      <c r="FP3079" s="0"/>
      <c r="FQ3079" s="0"/>
      <c r="FR3079" s="0"/>
      <c r="FS3079" s="0"/>
      <c r="FT3079" s="0"/>
      <c r="FU3079" s="0"/>
      <c r="FV3079" s="0"/>
      <c r="FW3079" s="0"/>
      <c r="FX3079" s="0"/>
      <c r="FY3079" s="0"/>
      <c r="FZ3079" s="0"/>
      <c r="GA3079" s="0"/>
      <c r="GB3079" s="0"/>
      <c r="GC3079" s="0"/>
      <c r="GD3079" s="0"/>
      <c r="GE3079" s="0"/>
      <c r="GF3079" s="0"/>
      <c r="GG3079" s="0"/>
      <c r="GH3079" s="0"/>
      <c r="GI3079" s="0"/>
      <c r="GJ3079" s="0"/>
      <c r="GK3079" s="0"/>
      <c r="GL3079" s="0"/>
      <c r="GM3079" s="0"/>
      <c r="GN3079" s="0"/>
      <c r="GO3079" s="0"/>
      <c r="GP3079" s="0"/>
      <c r="GQ3079" s="0"/>
      <c r="GR3079" s="0"/>
      <c r="GS3079" s="0"/>
      <c r="GT3079" s="0"/>
      <c r="GU3079" s="0"/>
      <c r="GV3079" s="0"/>
      <c r="GW3079" s="0"/>
      <c r="GX3079" s="0"/>
      <c r="GY3079" s="0"/>
      <c r="GZ3079" s="0"/>
      <c r="HA3079" s="0"/>
      <c r="HB3079" s="0"/>
      <c r="HC3079" s="0"/>
      <c r="HD3079" s="0"/>
      <c r="HE3079" s="0"/>
      <c r="HF3079" s="0"/>
      <c r="HG3079" s="0"/>
      <c r="HH3079" s="0"/>
      <c r="HI3079" s="0"/>
      <c r="HJ3079" s="0"/>
      <c r="HK3079" s="0"/>
      <c r="HL3079" s="0"/>
      <c r="HM3079" s="0"/>
      <c r="HN3079" s="0"/>
      <c r="HO3079" s="0"/>
      <c r="HP3079" s="0"/>
      <c r="HQ3079" s="0"/>
      <c r="HR3079" s="0"/>
      <c r="HS3079" s="0"/>
      <c r="HT3079" s="0"/>
      <c r="HU3079" s="0"/>
      <c r="HV3079" s="0"/>
      <c r="HW3079" s="0"/>
      <c r="HX3079" s="0"/>
      <c r="HY3079" s="0"/>
      <c r="HZ3079" s="0"/>
      <c r="IA3079" s="0"/>
      <c r="IB3079" s="0"/>
      <c r="IC3079" s="0"/>
      <c r="ID3079" s="0"/>
      <c r="IE3079" s="0"/>
      <c r="IF3079" s="0"/>
      <c r="IG3079" s="0"/>
      <c r="IH3079" s="0"/>
      <c r="II3079" s="0"/>
      <c r="IJ3079" s="0"/>
      <c r="IK3079" s="0"/>
      <c r="IL3079" s="0"/>
      <c r="IM3079" s="0"/>
      <c r="IN3079" s="0"/>
      <c r="IO3079" s="0"/>
      <c r="IP3079" s="0"/>
      <c r="IQ3079" s="0"/>
      <c r="IR3079" s="0"/>
      <c r="IS3079" s="0"/>
      <c r="IT3079" s="0"/>
      <c r="IU3079" s="0"/>
      <c r="IV3079" s="0"/>
      <c r="IW3079" s="0"/>
      <c r="IX3079" s="0"/>
      <c r="IY3079" s="0"/>
      <c r="IZ3079" s="0"/>
      <c r="JA3079" s="0"/>
      <c r="JB3079" s="0"/>
      <c r="JC3079" s="0"/>
      <c r="JD3079" s="0"/>
      <c r="JE3079" s="0"/>
      <c r="JF3079" s="0"/>
      <c r="JG3079" s="0"/>
      <c r="JH3079" s="0"/>
      <c r="JI3079" s="0"/>
      <c r="JJ3079" s="0"/>
      <c r="JK3079" s="0"/>
      <c r="JL3079" s="0"/>
      <c r="JM3079" s="0"/>
      <c r="JN3079" s="0"/>
      <c r="JO3079" s="0"/>
      <c r="JP3079" s="0"/>
      <c r="JQ3079" s="0"/>
      <c r="JR3079" s="0"/>
      <c r="JS3079" s="0"/>
      <c r="JT3079" s="0"/>
      <c r="JU3079" s="0"/>
      <c r="JV3079" s="0"/>
      <c r="JW3079" s="0"/>
      <c r="JX3079" s="0"/>
      <c r="JY3079" s="0"/>
      <c r="JZ3079" s="0"/>
      <c r="KA3079" s="0"/>
      <c r="KB3079" s="0"/>
      <c r="KC3079" s="0"/>
      <c r="KD3079" s="0"/>
      <c r="KE3079" s="0"/>
      <c r="KF3079" s="0"/>
      <c r="KG3079" s="0"/>
      <c r="KH3079" s="0"/>
      <c r="KI3079" s="0"/>
      <c r="KJ3079" s="0"/>
      <c r="KK3079" s="0"/>
      <c r="KL3079" s="0"/>
      <c r="KM3079" s="0"/>
      <c r="KN3079" s="0"/>
      <c r="KO3079" s="0"/>
      <c r="KP3079" s="0"/>
      <c r="KQ3079" s="0"/>
      <c r="KR3079" s="0"/>
      <c r="KS3079" s="0"/>
      <c r="KT3079" s="0"/>
      <c r="KU3079" s="0"/>
      <c r="KV3079" s="0"/>
      <c r="KW3079" s="0"/>
      <c r="KX3079" s="0"/>
      <c r="KY3079" s="0"/>
      <c r="KZ3079" s="0"/>
      <c r="LA3079" s="0"/>
      <c r="LB3079" s="0"/>
      <c r="LC3079" s="0"/>
      <c r="LD3079" s="0"/>
      <c r="LE3079" s="0"/>
      <c r="LF3079" s="0"/>
      <c r="LG3079" s="0"/>
      <c r="LH3079" s="0"/>
      <c r="LI3079" s="0"/>
      <c r="LJ3079" s="0"/>
      <c r="LK3079" s="0"/>
      <c r="LL3079" s="0"/>
      <c r="LM3079" s="0"/>
      <c r="LN3079" s="0"/>
      <c r="LO3079" s="0"/>
      <c r="LP3079" s="0"/>
      <c r="LQ3079" s="0"/>
      <c r="LR3079" s="0"/>
      <c r="LS3079" s="0"/>
      <c r="LT3079" s="0"/>
      <c r="LU3079" s="0"/>
      <c r="LV3079" s="0"/>
      <c r="LW3079" s="0"/>
      <c r="LX3079" s="0"/>
      <c r="LY3079" s="0"/>
      <c r="LZ3079" s="0"/>
      <c r="MA3079" s="0"/>
      <c r="MB3079" s="0"/>
      <c r="MC3079" s="0"/>
      <c r="MD3079" s="0"/>
      <c r="ME3079" s="0"/>
      <c r="MF3079" s="0"/>
      <c r="MG3079" s="0"/>
      <c r="MH3079" s="0"/>
      <c r="MI3079" s="0"/>
      <c r="MJ3079" s="0"/>
      <c r="MK3079" s="0"/>
      <c r="ML3079" s="0"/>
      <c r="MM3079" s="0"/>
      <c r="MN3079" s="0"/>
      <c r="MO3079" s="0"/>
      <c r="MP3079" s="0"/>
      <c r="MQ3079" s="0"/>
      <c r="MR3079" s="0"/>
      <c r="MS3079" s="0"/>
      <c r="MT3079" s="0"/>
      <c r="MU3079" s="0"/>
      <c r="MV3079" s="0"/>
      <c r="MW3079" s="0"/>
      <c r="MX3079" s="0"/>
      <c r="MY3079" s="0"/>
      <c r="MZ3079" s="0"/>
      <c r="NA3079" s="0"/>
      <c r="NB3079" s="0"/>
      <c r="NC3079" s="0"/>
      <c r="ND3079" s="0"/>
      <c r="NE3079" s="0"/>
      <c r="NF3079" s="0"/>
      <c r="NG3079" s="0"/>
      <c r="NH3079" s="0"/>
      <c r="NI3079" s="0"/>
      <c r="NJ3079" s="0"/>
      <c r="NK3079" s="0"/>
      <c r="NL3079" s="0"/>
      <c r="NM3079" s="0"/>
      <c r="NN3079" s="0"/>
      <c r="NO3079" s="0"/>
      <c r="NP3079" s="0"/>
      <c r="NQ3079" s="0"/>
      <c r="NR3079" s="0"/>
      <c r="NS3079" s="0"/>
      <c r="NT3079" s="0"/>
      <c r="NU3079" s="0"/>
      <c r="NV3079" s="0"/>
      <c r="NW3079" s="0"/>
      <c r="NX3079" s="0"/>
      <c r="NY3079" s="0"/>
      <c r="NZ3079" s="0"/>
      <c r="OA3079" s="0"/>
      <c r="OB3079" s="0"/>
      <c r="OC3079" s="0"/>
      <c r="OD3079" s="0"/>
      <c r="OE3079" s="0"/>
      <c r="OF3079" s="0"/>
      <c r="OG3079" s="0"/>
      <c r="OH3079" s="0"/>
      <c r="OI3079" s="0"/>
      <c r="OJ3079" s="0"/>
      <c r="OK3079" s="0"/>
      <c r="OL3079" s="0"/>
      <c r="OM3079" s="0"/>
      <c r="ON3079" s="0"/>
      <c r="OO3079" s="0"/>
      <c r="OP3079" s="0"/>
      <c r="OQ3079" s="0"/>
      <c r="OR3079" s="0"/>
      <c r="OS3079" s="0"/>
      <c r="OT3079" s="0"/>
      <c r="OU3079" s="0"/>
      <c r="OV3079" s="0"/>
      <c r="OW3079" s="0"/>
      <c r="OX3079" s="0"/>
      <c r="OY3079" s="0"/>
      <c r="OZ3079" s="0"/>
      <c r="PA3079" s="0"/>
      <c r="PB3079" s="0"/>
      <c r="PC3079" s="0"/>
      <c r="PD3079" s="0"/>
      <c r="PE3079" s="0"/>
      <c r="PF3079" s="0"/>
      <c r="PG3079" s="0"/>
      <c r="PH3079" s="0"/>
      <c r="PI3079" s="0"/>
      <c r="PJ3079" s="0"/>
      <c r="PK3079" s="0"/>
      <c r="PL3079" s="0"/>
      <c r="PM3079" s="0"/>
      <c r="PN3079" s="0"/>
      <c r="PO3079" s="0"/>
      <c r="PP3079" s="0"/>
      <c r="PQ3079" s="0"/>
      <c r="PR3079" s="0"/>
      <c r="PS3079" s="0"/>
      <c r="PT3079" s="0"/>
      <c r="PU3079" s="0"/>
      <c r="PV3079" s="0"/>
      <c r="PW3079" s="0"/>
      <c r="PX3079" s="0"/>
      <c r="PY3079" s="0"/>
      <c r="PZ3079" s="0"/>
      <c r="QA3079" s="0"/>
      <c r="QB3079" s="0"/>
      <c r="QC3079" s="0"/>
      <c r="QD3079" s="0"/>
      <c r="QE3079" s="0"/>
      <c r="QF3079" s="0"/>
      <c r="QG3079" s="0"/>
      <c r="QH3079" s="0"/>
      <c r="QI3079" s="0"/>
      <c r="QJ3079" s="0"/>
      <c r="QK3079" s="0"/>
      <c r="QL3079" s="0"/>
      <c r="QM3079" s="0"/>
      <c r="QN3079" s="0"/>
      <c r="QO3079" s="0"/>
      <c r="QP3079" s="0"/>
      <c r="QQ3079" s="0"/>
      <c r="QR3079" s="0"/>
      <c r="QS3079" s="0"/>
      <c r="QT3079" s="0"/>
      <c r="QU3079" s="0"/>
      <c r="QV3079" s="0"/>
      <c r="QW3079" s="0"/>
      <c r="QX3079" s="0"/>
      <c r="QY3079" s="0"/>
      <c r="QZ3079" s="0"/>
      <c r="RA3079" s="0"/>
      <c r="RB3079" s="0"/>
      <c r="RC3079" s="0"/>
      <c r="RD3079" s="0"/>
      <c r="RE3079" s="0"/>
      <c r="RF3079" s="0"/>
      <c r="RG3079" s="0"/>
      <c r="RH3079" s="0"/>
      <c r="RI3079" s="0"/>
      <c r="RJ3079" s="0"/>
      <c r="RK3079" s="0"/>
      <c r="RL3079" s="0"/>
      <c r="RM3079" s="0"/>
      <c r="RN3079" s="0"/>
      <c r="RO3079" s="0"/>
      <c r="RP3079" s="0"/>
      <c r="RQ3079" s="0"/>
      <c r="RR3079" s="0"/>
      <c r="RS3079" s="0"/>
      <c r="RT3079" s="0"/>
      <c r="RU3079" s="0"/>
      <c r="RV3079" s="0"/>
      <c r="RW3079" s="0"/>
      <c r="RX3079" s="0"/>
      <c r="RY3079" s="0"/>
      <c r="RZ3079" s="0"/>
      <c r="SA3079" s="0"/>
      <c r="SB3079" s="0"/>
      <c r="SC3079" s="0"/>
      <c r="SD3079" s="0"/>
      <c r="SE3079" s="0"/>
      <c r="SF3079" s="0"/>
      <c r="SG3079" s="0"/>
      <c r="SH3079" s="0"/>
      <c r="SI3079" s="0"/>
      <c r="SJ3079" s="0"/>
      <c r="SK3079" s="0"/>
      <c r="SL3079" s="0"/>
      <c r="SM3079" s="0"/>
      <c r="SN3079" s="0"/>
      <c r="SO3079" s="0"/>
      <c r="SP3079" s="0"/>
      <c r="SQ3079" s="0"/>
      <c r="SR3079" s="0"/>
      <c r="SS3079" s="0"/>
      <c r="ST3079" s="0"/>
      <c r="SU3079" s="0"/>
      <c r="SV3079" s="0"/>
      <c r="SW3079" s="0"/>
      <c r="SX3079" s="0"/>
      <c r="SY3079" s="0"/>
      <c r="SZ3079" s="0"/>
      <c r="TA3079" s="0"/>
      <c r="TB3079" s="0"/>
      <c r="TC3079" s="0"/>
      <c r="TD3079" s="0"/>
      <c r="TE3079" s="0"/>
      <c r="TF3079" s="0"/>
      <c r="TG3079" s="0"/>
      <c r="TH3079" s="0"/>
      <c r="TI3079" s="0"/>
      <c r="TJ3079" s="0"/>
      <c r="TK3079" s="0"/>
      <c r="TL3079" s="0"/>
      <c r="TM3079" s="0"/>
      <c r="TN3079" s="0"/>
      <c r="TO3079" s="0"/>
      <c r="TP3079" s="0"/>
      <c r="TQ3079" s="0"/>
      <c r="TR3079" s="0"/>
      <c r="TS3079" s="0"/>
      <c r="TT3079" s="0"/>
      <c r="TU3079" s="0"/>
      <c r="TV3079" s="0"/>
      <c r="TW3079" s="0"/>
      <c r="TX3079" s="0"/>
      <c r="TY3079" s="0"/>
      <c r="TZ3079" s="0"/>
      <c r="UA3079" s="0"/>
      <c r="UB3079" s="0"/>
      <c r="UC3079" s="0"/>
      <c r="UD3079" s="0"/>
      <c r="UE3079" s="0"/>
      <c r="UF3079" s="0"/>
      <c r="UG3079" s="0"/>
      <c r="UH3079" s="0"/>
      <c r="UI3079" s="0"/>
      <c r="UJ3079" s="0"/>
      <c r="UK3079" s="0"/>
      <c r="UL3079" s="0"/>
      <c r="UM3079" s="0"/>
      <c r="UN3079" s="0"/>
      <c r="UO3079" s="0"/>
      <c r="UP3079" s="0"/>
      <c r="UQ3079" s="0"/>
      <c r="UR3079" s="0"/>
      <c r="US3079" s="0"/>
      <c r="UT3079" s="0"/>
      <c r="UU3079" s="0"/>
      <c r="UV3079" s="0"/>
      <c r="UW3079" s="0"/>
      <c r="UX3079" s="0"/>
      <c r="UY3079" s="0"/>
      <c r="UZ3079" s="0"/>
      <c r="VA3079" s="0"/>
      <c r="VB3079" s="0"/>
      <c r="VC3079" s="0"/>
      <c r="VD3079" s="0"/>
      <c r="VE3079" s="0"/>
      <c r="VF3079" s="0"/>
      <c r="VG3079" s="0"/>
      <c r="VH3079" s="0"/>
      <c r="VI3079" s="0"/>
      <c r="VJ3079" s="0"/>
      <c r="VK3079" s="0"/>
      <c r="VL3079" s="0"/>
      <c r="VM3079" s="0"/>
      <c r="VN3079" s="0"/>
      <c r="VO3079" s="0"/>
      <c r="VP3079" s="0"/>
      <c r="VQ3079" s="0"/>
      <c r="VR3079" s="0"/>
      <c r="VS3079" s="0"/>
      <c r="VT3079" s="0"/>
      <c r="VU3079" s="0"/>
      <c r="VV3079" s="0"/>
      <c r="VW3079" s="0"/>
      <c r="VX3079" s="0"/>
      <c r="VY3079" s="0"/>
      <c r="VZ3079" s="0"/>
      <c r="WA3079" s="0"/>
      <c r="WB3079" s="0"/>
      <c r="WC3079" s="0"/>
      <c r="WD3079" s="0"/>
      <c r="WE3079" s="0"/>
      <c r="WF3079" s="0"/>
      <c r="WG3079" s="0"/>
      <c r="WH3079" s="0"/>
      <c r="WI3079" s="0"/>
      <c r="WJ3079" s="0"/>
      <c r="WK3079" s="0"/>
      <c r="WL3079" s="0"/>
      <c r="WM3079" s="0"/>
      <c r="WN3079" s="0"/>
      <c r="WO3079" s="0"/>
      <c r="WP3079" s="0"/>
      <c r="WQ3079" s="0"/>
      <c r="WR3079" s="0"/>
      <c r="WS3079" s="0"/>
      <c r="WT3079" s="0"/>
      <c r="WU3079" s="0"/>
      <c r="WV3079" s="0"/>
      <c r="WW3079" s="0"/>
      <c r="WX3079" s="0"/>
      <c r="WY3079" s="0"/>
      <c r="WZ3079" s="0"/>
      <c r="XA3079" s="0"/>
      <c r="XB3079" s="0"/>
      <c r="XC3079" s="0"/>
      <c r="XD3079" s="0"/>
      <c r="XE3079" s="0"/>
      <c r="XF3079" s="0"/>
      <c r="XG3079" s="0"/>
      <c r="XH3079" s="0"/>
      <c r="XI3079" s="0"/>
      <c r="XJ3079" s="0"/>
      <c r="XK3079" s="0"/>
      <c r="XL3079" s="0"/>
      <c r="XM3079" s="0"/>
      <c r="XN3079" s="0"/>
      <c r="XO3079" s="0"/>
      <c r="XP3079" s="0"/>
      <c r="XQ3079" s="0"/>
      <c r="XR3079" s="0"/>
      <c r="XS3079" s="0"/>
      <c r="XT3079" s="0"/>
      <c r="XU3079" s="0"/>
      <c r="XV3079" s="0"/>
      <c r="XW3079" s="0"/>
      <c r="XX3079" s="0"/>
      <c r="XY3079" s="0"/>
      <c r="XZ3079" s="0"/>
      <c r="YA3079" s="0"/>
      <c r="YB3079" s="0"/>
      <c r="YC3079" s="0"/>
      <c r="YD3079" s="0"/>
      <c r="YE3079" s="0"/>
      <c r="YF3079" s="0"/>
      <c r="YG3079" s="0"/>
      <c r="YH3079" s="0"/>
      <c r="YI3079" s="0"/>
      <c r="YJ3079" s="0"/>
      <c r="YK3079" s="0"/>
      <c r="YL3079" s="0"/>
      <c r="YM3079" s="0"/>
      <c r="YN3079" s="0"/>
      <c r="YO3079" s="0"/>
      <c r="YP3079" s="0"/>
      <c r="YQ3079" s="0"/>
      <c r="YR3079" s="0"/>
      <c r="YS3079" s="0"/>
      <c r="YT3079" s="0"/>
      <c r="YU3079" s="0"/>
      <c r="YV3079" s="0"/>
      <c r="YW3079" s="0"/>
      <c r="YX3079" s="0"/>
      <c r="YY3079" s="0"/>
      <c r="YZ3079" s="0"/>
      <c r="ZA3079" s="0"/>
      <c r="ZB3079" s="0"/>
      <c r="ZC3079" s="0"/>
      <c r="ZD3079" s="0"/>
      <c r="ZE3079" s="0"/>
      <c r="ZF3079" s="0"/>
      <c r="ZG3079" s="0"/>
      <c r="ZH3079" s="0"/>
      <c r="ZI3079" s="0"/>
      <c r="ZJ3079" s="0"/>
      <c r="ZK3079" s="0"/>
      <c r="ZL3079" s="0"/>
      <c r="ZM3079" s="0"/>
      <c r="ZN3079" s="0"/>
      <c r="ZO3079" s="0"/>
      <c r="ZP3079" s="0"/>
      <c r="ZQ3079" s="0"/>
      <c r="ZR3079" s="0"/>
      <c r="ZS3079" s="0"/>
      <c r="ZT3079" s="0"/>
      <c r="ZU3079" s="0"/>
      <c r="ZV3079" s="0"/>
      <c r="ZW3079" s="0"/>
      <c r="ZX3079" s="0"/>
      <c r="ZY3079" s="0"/>
      <c r="ZZ3079" s="0"/>
      <c r="AAA3079" s="0"/>
      <c r="AAB3079" s="0"/>
      <c r="AAC3079" s="0"/>
      <c r="AAD3079" s="0"/>
      <c r="AAE3079" s="0"/>
      <c r="AAF3079" s="0"/>
      <c r="AAG3079" s="0"/>
      <c r="AAH3079" s="0"/>
      <c r="AAI3079" s="0"/>
      <c r="AAJ3079" s="0"/>
      <c r="AAK3079" s="0"/>
      <c r="AAL3079" s="0"/>
      <c r="AAM3079" s="0"/>
      <c r="AAN3079" s="0"/>
      <c r="AAO3079" s="0"/>
      <c r="AAP3079" s="0"/>
      <c r="AAQ3079" s="0"/>
      <c r="AAR3079" s="0"/>
      <c r="AAS3079" s="0"/>
      <c r="AAT3079" s="0"/>
      <c r="AAU3079" s="0"/>
      <c r="AAV3079" s="0"/>
      <c r="AAW3079" s="0"/>
      <c r="AAX3079" s="0"/>
      <c r="AAY3079" s="0"/>
      <c r="AAZ3079" s="0"/>
      <c r="ABA3079" s="0"/>
      <c r="ABB3079" s="0"/>
      <c r="ABC3079" s="0"/>
      <c r="ABD3079" s="0"/>
      <c r="ABE3079" s="0"/>
      <c r="ABF3079" s="0"/>
      <c r="ABG3079" s="0"/>
      <c r="ABH3079" s="0"/>
      <c r="ABI3079" s="0"/>
      <c r="ABJ3079" s="0"/>
      <c r="ABK3079" s="0"/>
      <c r="ABL3079" s="0"/>
      <c r="ABM3079" s="0"/>
      <c r="ABN3079" s="0"/>
      <c r="ABO3079" s="0"/>
      <c r="ABP3079" s="0"/>
      <c r="ABQ3079" s="0"/>
      <c r="ABR3079" s="0"/>
      <c r="ABS3079" s="0"/>
      <c r="ABT3079" s="0"/>
      <c r="ABU3079" s="0"/>
      <c r="ABV3079" s="0"/>
      <c r="ABW3079" s="0"/>
      <c r="ABX3079" s="0"/>
      <c r="ABY3079" s="0"/>
      <c r="ABZ3079" s="0"/>
      <c r="ACA3079" s="0"/>
      <c r="ACB3079" s="0"/>
      <c r="ACC3079" s="0"/>
      <c r="ACD3079" s="0"/>
      <c r="ACE3079" s="0"/>
      <c r="ACF3079" s="0"/>
      <c r="ACG3079" s="0"/>
      <c r="ACH3079" s="0"/>
      <c r="ACI3079" s="0"/>
      <c r="ACJ3079" s="0"/>
      <c r="ACK3079" s="0"/>
      <c r="ACL3079" s="0"/>
      <c r="ACM3079" s="0"/>
      <c r="ACN3079" s="0"/>
      <c r="ACO3079" s="0"/>
      <c r="ACP3079" s="0"/>
      <c r="ACQ3079" s="0"/>
      <c r="ACR3079" s="0"/>
      <c r="ACS3079" s="0"/>
      <c r="ACT3079" s="0"/>
      <c r="ACU3079" s="0"/>
      <c r="ACV3079" s="0"/>
      <c r="ACW3079" s="0"/>
      <c r="ACX3079" s="0"/>
      <c r="ACY3079" s="0"/>
      <c r="ACZ3079" s="0"/>
      <c r="ADA3079" s="0"/>
      <c r="ADB3079" s="0"/>
      <c r="ADC3079" s="0"/>
      <c r="ADD3079" s="0"/>
      <c r="ADE3079" s="0"/>
      <c r="ADF3079" s="0"/>
      <c r="ADG3079" s="0"/>
      <c r="ADH3079" s="0"/>
      <c r="ADI3079" s="0"/>
      <c r="ADJ3079" s="0"/>
      <c r="ADK3079" s="0"/>
      <c r="ADL3079" s="0"/>
      <c r="ADM3079" s="0"/>
      <c r="ADN3079" s="0"/>
      <c r="ADO3079" s="0"/>
      <c r="ADP3079" s="0"/>
      <c r="ADQ3079" s="0"/>
      <c r="ADR3079" s="0"/>
      <c r="ADS3079" s="0"/>
      <c r="ADT3079" s="0"/>
      <c r="ADU3079" s="0"/>
      <c r="ADV3079" s="0"/>
      <c r="ADW3079" s="0"/>
      <c r="ADX3079" s="0"/>
      <c r="ADY3079" s="0"/>
      <c r="ADZ3079" s="0"/>
      <c r="AEA3079" s="0"/>
      <c r="AEB3079" s="0"/>
      <c r="AEC3079" s="0"/>
      <c r="AED3079" s="0"/>
      <c r="AEE3079" s="0"/>
      <c r="AEF3079" s="0"/>
      <c r="AEG3079" s="0"/>
      <c r="AEH3079" s="0"/>
      <c r="AEI3079" s="0"/>
      <c r="AEJ3079" s="0"/>
      <c r="AEK3079" s="0"/>
      <c r="AEL3079" s="0"/>
      <c r="AEM3079" s="0"/>
      <c r="AEN3079" s="0"/>
      <c r="AEO3079" s="0"/>
      <c r="AEP3079" s="0"/>
      <c r="AEQ3079" s="0"/>
      <c r="AER3079" s="0"/>
      <c r="AES3079" s="0"/>
      <c r="AET3079" s="0"/>
      <c r="AEU3079" s="0"/>
      <c r="AEV3079" s="0"/>
      <c r="AEW3079" s="0"/>
      <c r="AEX3079" s="0"/>
      <c r="AEY3079" s="0"/>
      <c r="AEZ3079" s="0"/>
      <c r="AFA3079" s="0"/>
      <c r="AFB3079" s="0"/>
      <c r="AFC3079" s="0"/>
      <c r="AFD3079" s="0"/>
      <c r="AFE3079" s="0"/>
      <c r="AFF3079" s="0"/>
      <c r="AFG3079" s="0"/>
      <c r="AFH3079" s="0"/>
      <c r="AFI3079" s="0"/>
      <c r="AFJ3079" s="0"/>
      <c r="AFK3079" s="0"/>
      <c r="AFL3079" s="0"/>
      <c r="AFM3079" s="0"/>
      <c r="AFN3079" s="0"/>
      <c r="AFO3079" s="0"/>
      <c r="AFP3079" s="0"/>
      <c r="AFQ3079" s="0"/>
      <c r="AFR3079" s="0"/>
      <c r="AFS3079" s="0"/>
      <c r="AFT3079" s="0"/>
      <c r="AFU3079" s="0"/>
      <c r="AFV3079" s="0"/>
      <c r="AFW3079" s="0"/>
      <c r="AFX3079" s="0"/>
      <c r="AFY3079" s="0"/>
      <c r="AFZ3079" s="0"/>
      <c r="AGA3079" s="0"/>
      <c r="AGB3079" s="0"/>
      <c r="AGC3079" s="0"/>
      <c r="AGD3079" s="0"/>
      <c r="AGE3079" s="0"/>
      <c r="AGF3079" s="0"/>
      <c r="AGG3079" s="0"/>
      <c r="AGH3079" s="0"/>
      <c r="AGI3079" s="0"/>
      <c r="AGJ3079" s="0"/>
      <c r="AGK3079" s="0"/>
      <c r="AGL3079" s="0"/>
      <c r="AGM3079" s="0"/>
      <c r="AGN3079" s="0"/>
      <c r="AGO3079" s="0"/>
      <c r="AGP3079" s="0"/>
      <c r="AGQ3079" s="0"/>
      <c r="AGR3079" s="0"/>
      <c r="AGS3079" s="0"/>
      <c r="AGT3079" s="0"/>
      <c r="AGU3079" s="0"/>
      <c r="AGV3079" s="0"/>
      <c r="AGW3079" s="0"/>
      <c r="AGX3079" s="0"/>
      <c r="AGY3079" s="0"/>
      <c r="AGZ3079" s="0"/>
      <c r="AHA3079" s="0"/>
      <c r="AHB3079" s="0"/>
      <c r="AHC3079" s="0"/>
      <c r="AHD3079" s="0"/>
      <c r="AHE3079" s="0"/>
      <c r="AHF3079" s="0"/>
      <c r="AHG3079" s="0"/>
      <c r="AHH3079" s="0"/>
      <c r="AHI3079" s="0"/>
      <c r="AHJ3079" s="0"/>
      <c r="AHK3079" s="0"/>
      <c r="AHL3079" s="0"/>
      <c r="AHM3079" s="0"/>
      <c r="AHN3079" s="0"/>
      <c r="AHO3079" s="0"/>
      <c r="AHP3079" s="0"/>
      <c r="AHQ3079" s="0"/>
      <c r="AHR3079" s="0"/>
      <c r="AHS3079" s="0"/>
      <c r="AHT3079" s="0"/>
      <c r="AHU3079" s="0"/>
      <c r="AHV3079" s="0"/>
      <c r="AHW3079" s="0"/>
      <c r="AHX3079" s="0"/>
      <c r="AHY3079" s="0"/>
      <c r="AHZ3079" s="0"/>
      <c r="AIA3079" s="0"/>
      <c r="AIB3079" s="0"/>
      <c r="AIC3079" s="0"/>
      <c r="AID3079" s="0"/>
      <c r="AIE3079" s="0"/>
      <c r="AIF3079" s="0"/>
      <c r="AIG3079" s="0"/>
      <c r="AIH3079" s="0"/>
      <c r="AII3079" s="0"/>
      <c r="AIJ3079" s="0"/>
      <c r="AIK3079" s="0"/>
      <c r="AIL3079" s="0"/>
      <c r="AIM3079" s="0"/>
      <c r="AIN3079" s="0"/>
      <c r="AIO3079" s="0"/>
      <c r="AIP3079" s="0"/>
      <c r="AIQ3079" s="0"/>
      <c r="AIR3079" s="0"/>
      <c r="AIS3079" s="0"/>
      <c r="AIT3079" s="0"/>
      <c r="AIU3079" s="0"/>
      <c r="AIV3079" s="0"/>
      <c r="AIW3079" s="0"/>
      <c r="AIX3079" s="0"/>
      <c r="AIY3079" s="0"/>
      <c r="AIZ3079" s="0"/>
      <c r="AJA3079" s="0"/>
      <c r="AJB3079" s="0"/>
      <c r="AJC3079" s="0"/>
      <c r="AJD3079" s="0"/>
      <c r="AJE3079" s="0"/>
      <c r="AJF3079" s="0"/>
      <c r="AJG3079" s="0"/>
      <c r="AJH3079" s="0"/>
      <c r="AJI3079" s="0"/>
      <c r="AJJ3079" s="0"/>
      <c r="AJK3079" s="0"/>
      <c r="AJL3079" s="0"/>
      <c r="AJM3079" s="0"/>
      <c r="AJN3079" s="0"/>
      <c r="AJO3079" s="0"/>
      <c r="AJP3079" s="0"/>
      <c r="AJQ3079" s="0"/>
      <c r="AJR3079" s="0"/>
      <c r="AJS3079" s="0"/>
      <c r="AJT3079" s="0"/>
      <c r="AJU3079" s="0"/>
      <c r="AJV3079" s="0"/>
      <c r="AJW3079" s="0"/>
      <c r="AJX3079" s="0"/>
      <c r="AJY3079" s="0"/>
      <c r="AJZ3079" s="0"/>
      <c r="AKA3079" s="0"/>
      <c r="AKB3079" s="0"/>
      <c r="AKC3079" s="0"/>
      <c r="AKD3079" s="0"/>
      <c r="AKE3079" s="0"/>
      <c r="AKF3079" s="0"/>
      <c r="AKG3079" s="0"/>
      <c r="AKH3079" s="0"/>
      <c r="AKI3079" s="0"/>
      <c r="AKJ3079" s="0"/>
      <c r="AKK3079" s="0"/>
      <c r="AKL3079" s="0"/>
      <c r="AKM3079" s="0"/>
      <c r="AKN3079" s="0"/>
      <c r="AKO3079" s="0"/>
      <c r="AKP3079" s="0"/>
      <c r="AKQ3079" s="0"/>
      <c r="AKR3079" s="0"/>
      <c r="AKS3079" s="0"/>
      <c r="AKT3079" s="0"/>
      <c r="AKU3079" s="0"/>
      <c r="AKV3079" s="0"/>
      <c r="AKW3079" s="0"/>
      <c r="AKX3079" s="0"/>
      <c r="AKY3079" s="0"/>
      <c r="AKZ3079" s="0"/>
      <c r="ALA3079" s="0"/>
      <c r="ALB3079" s="0"/>
      <c r="ALC3079" s="0"/>
      <c r="ALD3079" s="0"/>
      <c r="ALE3079" s="0"/>
      <c r="ALF3079" s="0"/>
      <c r="ALG3079" s="0"/>
      <c r="ALH3079" s="0"/>
      <c r="ALI3079" s="0"/>
      <c r="ALJ3079" s="0"/>
      <c r="ALK3079" s="0"/>
      <c r="ALL3079" s="0"/>
      <c r="ALM3079" s="0"/>
      <c r="ALN3079" s="0"/>
      <c r="ALO3079" s="0"/>
      <c r="ALP3079" s="0"/>
      <c r="ALQ3079" s="0"/>
      <c r="ALR3079" s="0"/>
      <c r="ALS3079" s="0"/>
      <c r="ALT3079" s="0"/>
      <c r="ALU3079" s="0"/>
      <c r="ALV3079" s="0"/>
      <c r="ALW3079" s="0"/>
      <c r="ALX3079" s="0"/>
      <c r="ALY3079" s="0"/>
      <c r="ALZ3079" s="0"/>
      <c r="AMA3079" s="0"/>
      <c r="AMB3079" s="0"/>
      <c r="AMC3079" s="0"/>
      <c r="AMD3079" s="0"/>
      <c r="AME3079" s="0"/>
      <c r="AMF3079" s="0"/>
      <c r="AMG3079" s="0"/>
      <c r="AMH3079" s="0"/>
      <c r="AMI3079" s="0"/>
    </row>
    <row r="3080" customFormat="false" ht="12.75" hidden="false" customHeight="false" outlineLevel="0" collapsed="false">
      <c r="A3080" s="1" t="s">
        <v>3335</v>
      </c>
      <c r="C3080" s="64" t="s">
        <v>3338</v>
      </c>
      <c r="D3080" s="64" t="s">
        <v>49</v>
      </c>
      <c r="E3080" s="65" t="n">
        <v>2.3</v>
      </c>
      <c r="F3080" s="66" t="n">
        <v>1.79</v>
      </c>
      <c r="G3080" s="67" t="s">
        <v>3327</v>
      </c>
      <c r="H3080" s="105" t="s">
        <v>61</v>
      </c>
      <c r="I3080" s="66" t="n">
        <v>1.99</v>
      </c>
      <c r="J3080" s="67" t="s">
        <v>3308</v>
      </c>
      <c r="BM3080" s="0"/>
      <c r="BN3080" s="0"/>
      <c r="BO3080" s="0"/>
      <c r="BP3080" s="0"/>
      <c r="BQ3080" s="0"/>
      <c r="BR3080" s="0"/>
      <c r="BS3080" s="0"/>
      <c r="BT3080" s="0"/>
      <c r="BU3080" s="0"/>
      <c r="BV3080" s="0"/>
      <c r="BW3080" s="0"/>
      <c r="BX3080" s="0"/>
      <c r="BY3080" s="0"/>
      <c r="BZ3080" s="0"/>
      <c r="CA3080" s="0"/>
      <c r="CB3080" s="0"/>
      <c r="CC3080" s="0"/>
      <c r="CD3080" s="0"/>
      <c r="CE3080" s="0"/>
      <c r="CF3080" s="0"/>
      <c r="CG3080" s="0"/>
      <c r="CH3080" s="0"/>
      <c r="CI3080" s="0"/>
      <c r="CJ3080" s="0"/>
      <c r="CK3080" s="0"/>
      <c r="CL3080" s="0"/>
      <c r="CM3080" s="0"/>
      <c r="CN3080" s="0"/>
      <c r="CO3080" s="0"/>
      <c r="CP3080" s="0"/>
      <c r="CQ3080" s="0"/>
      <c r="CR3080" s="0"/>
      <c r="CS3080" s="0"/>
      <c r="CT3080" s="0"/>
      <c r="CU3080" s="0"/>
      <c r="CV3080" s="0"/>
      <c r="CW3080" s="0"/>
      <c r="CX3080" s="0"/>
      <c r="CY3080" s="0"/>
      <c r="CZ3080" s="0"/>
      <c r="DA3080" s="0"/>
      <c r="DB3080" s="0"/>
      <c r="DC3080" s="0"/>
      <c r="DD3080" s="0"/>
      <c r="DE3080" s="0"/>
      <c r="DF3080" s="0"/>
      <c r="DG3080" s="0"/>
      <c r="DH3080" s="0"/>
      <c r="DI3080" s="0"/>
      <c r="DJ3080" s="0"/>
      <c r="DK3080" s="0"/>
      <c r="DL3080" s="0"/>
      <c r="DM3080" s="0"/>
      <c r="DN3080" s="0"/>
      <c r="DO3080" s="0"/>
      <c r="DP3080" s="0"/>
      <c r="DQ3080" s="0"/>
      <c r="DR3080" s="0"/>
      <c r="DS3080" s="0"/>
      <c r="DT3080" s="0"/>
      <c r="DU3080" s="0"/>
      <c r="DV3080" s="0"/>
      <c r="DW3080" s="0"/>
      <c r="DX3080" s="0"/>
      <c r="DY3080" s="0"/>
      <c r="DZ3080" s="0"/>
      <c r="EA3080" s="0"/>
      <c r="EB3080" s="0"/>
      <c r="EC3080" s="0"/>
      <c r="ED3080" s="0"/>
      <c r="EE3080" s="0"/>
      <c r="EF3080" s="0"/>
      <c r="EG3080" s="0"/>
      <c r="EH3080" s="0"/>
      <c r="EI3080" s="0"/>
      <c r="EJ3080" s="0"/>
      <c r="EK3080" s="0"/>
      <c r="EL3080" s="0"/>
      <c r="EM3080" s="0"/>
      <c r="EN3080" s="0"/>
      <c r="EO3080" s="0"/>
      <c r="EP3080" s="0"/>
      <c r="EQ3080" s="0"/>
      <c r="ER3080" s="0"/>
      <c r="ES3080" s="0"/>
      <c r="ET3080" s="0"/>
      <c r="EU3080" s="0"/>
      <c r="EV3080" s="0"/>
      <c r="EW3080" s="0"/>
      <c r="EX3080" s="0"/>
      <c r="EY3080" s="0"/>
      <c r="EZ3080" s="0"/>
      <c r="FA3080" s="0"/>
      <c r="FB3080" s="0"/>
      <c r="FC3080" s="0"/>
      <c r="FD3080" s="0"/>
      <c r="FE3080" s="0"/>
      <c r="FF3080" s="0"/>
      <c r="FG3080" s="0"/>
      <c r="FH3080" s="0"/>
      <c r="FI3080" s="0"/>
      <c r="FJ3080" s="0"/>
      <c r="FK3080" s="0"/>
      <c r="FL3080" s="0"/>
      <c r="FM3080" s="0"/>
      <c r="FN3080" s="0"/>
      <c r="FO3080" s="0"/>
      <c r="FP3080" s="0"/>
      <c r="FQ3080" s="0"/>
      <c r="FR3080" s="0"/>
      <c r="FS3080" s="0"/>
      <c r="FT3080" s="0"/>
      <c r="FU3080" s="0"/>
      <c r="FV3080" s="0"/>
      <c r="FW3080" s="0"/>
      <c r="FX3080" s="0"/>
      <c r="FY3080" s="0"/>
      <c r="FZ3080" s="0"/>
      <c r="GA3080" s="0"/>
      <c r="GB3080" s="0"/>
      <c r="GC3080" s="0"/>
      <c r="GD3080" s="0"/>
      <c r="GE3080" s="0"/>
      <c r="GF3080" s="0"/>
      <c r="GG3080" s="0"/>
      <c r="GH3080" s="0"/>
      <c r="GI3080" s="0"/>
      <c r="GJ3080" s="0"/>
      <c r="GK3080" s="0"/>
      <c r="GL3080" s="0"/>
      <c r="GM3080" s="0"/>
      <c r="GN3080" s="0"/>
      <c r="GO3080" s="0"/>
      <c r="GP3080" s="0"/>
      <c r="GQ3080" s="0"/>
      <c r="GR3080" s="0"/>
      <c r="GS3080" s="0"/>
      <c r="GT3080" s="0"/>
      <c r="GU3080" s="0"/>
      <c r="GV3080" s="0"/>
      <c r="GW3080" s="0"/>
      <c r="GX3080" s="0"/>
      <c r="GY3080" s="0"/>
      <c r="GZ3080" s="0"/>
      <c r="HA3080" s="0"/>
      <c r="HB3080" s="0"/>
      <c r="HC3080" s="0"/>
      <c r="HD3080" s="0"/>
      <c r="HE3080" s="0"/>
      <c r="HF3080" s="0"/>
      <c r="HG3080" s="0"/>
      <c r="HH3080" s="0"/>
      <c r="HI3080" s="0"/>
      <c r="HJ3080" s="0"/>
      <c r="HK3080" s="0"/>
      <c r="HL3080" s="0"/>
      <c r="HM3080" s="0"/>
      <c r="HN3080" s="0"/>
      <c r="HO3080" s="0"/>
      <c r="HP3080" s="0"/>
      <c r="HQ3080" s="0"/>
      <c r="HR3080" s="0"/>
      <c r="HS3080" s="0"/>
      <c r="HT3080" s="0"/>
      <c r="HU3080" s="0"/>
      <c r="HV3080" s="0"/>
      <c r="HW3080" s="0"/>
      <c r="HX3080" s="0"/>
      <c r="HY3080" s="0"/>
      <c r="HZ3080" s="0"/>
      <c r="IA3080" s="0"/>
      <c r="IB3080" s="0"/>
      <c r="IC3080" s="0"/>
      <c r="ID3080" s="0"/>
      <c r="IE3080" s="0"/>
      <c r="IF3080" s="0"/>
      <c r="IG3080" s="0"/>
      <c r="IH3080" s="0"/>
      <c r="II3080" s="0"/>
      <c r="IJ3080" s="0"/>
      <c r="IK3080" s="0"/>
      <c r="IL3080" s="0"/>
      <c r="IM3080" s="0"/>
      <c r="IN3080" s="0"/>
      <c r="IO3080" s="0"/>
      <c r="IP3080" s="0"/>
      <c r="IQ3080" s="0"/>
      <c r="IR3080" s="0"/>
      <c r="IS3080" s="0"/>
      <c r="IT3080" s="0"/>
      <c r="IU3080" s="0"/>
      <c r="IV3080" s="0"/>
      <c r="IW3080" s="0"/>
      <c r="IX3080" s="0"/>
      <c r="IY3080" s="0"/>
      <c r="IZ3080" s="0"/>
      <c r="JA3080" s="0"/>
      <c r="JB3080" s="0"/>
      <c r="JC3080" s="0"/>
      <c r="JD3080" s="0"/>
      <c r="JE3080" s="0"/>
      <c r="JF3080" s="0"/>
      <c r="JG3080" s="0"/>
      <c r="JH3080" s="0"/>
      <c r="JI3080" s="0"/>
      <c r="JJ3080" s="0"/>
      <c r="JK3080" s="0"/>
      <c r="JL3080" s="0"/>
      <c r="JM3080" s="0"/>
      <c r="JN3080" s="0"/>
      <c r="JO3080" s="0"/>
      <c r="JP3080" s="0"/>
      <c r="JQ3080" s="0"/>
      <c r="JR3080" s="0"/>
      <c r="JS3080" s="0"/>
      <c r="JT3080" s="0"/>
      <c r="JU3080" s="0"/>
      <c r="JV3080" s="0"/>
      <c r="JW3080" s="0"/>
      <c r="JX3080" s="0"/>
      <c r="JY3080" s="0"/>
      <c r="JZ3080" s="0"/>
      <c r="KA3080" s="0"/>
      <c r="KB3080" s="0"/>
      <c r="KC3080" s="0"/>
      <c r="KD3080" s="0"/>
      <c r="KE3080" s="0"/>
      <c r="KF3080" s="0"/>
      <c r="KG3080" s="0"/>
      <c r="KH3080" s="0"/>
      <c r="KI3080" s="0"/>
      <c r="KJ3080" s="0"/>
      <c r="KK3080" s="0"/>
      <c r="KL3080" s="0"/>
      <c r="KM3080" s="0"/>
      <c r="KN3080" s="0"/>
      <c r="KO3080" s="0"/>
      <c r="KP3080" s="0"/>
      <c r="KQ3080" s="0"/>
      <c r="KR3080" s="0"/>
      <c r="KS3080" s="0"/>
      <c r="KT3080" s="0"/>
      <c r="KU3080" s="0"/>
      <c r="KV3080" s="0"/>
      <c r="KW3080" s="0"/>
      <c r="KX3080" s="0"/>
      <c r="KY3080" s="0"/>
      <c r="KZ3080" s="0"/>
      <c r="LA3080" s="0"/>
      <c r="LB3080" s="0"/>
      <c r="LC3080" s="0"/>
      <c r="LD3080" s="0"/>
      <c r="LE3080" s="0"/>
      <c r="LF3080" s="0"/>
      <c r="LG3080" s="0"/>
      <c r="LH3080" s="0"/>
      <c r="LI3080" s="0"/>
      <c r="LJ3080" s="0"/>
      <c r="LK3080" s="0"/>
      <c r="LL3080" s="0"/>
      <c r="LM3080" s="0"/>
      <c r="LN3080" s="0"/>
      <c r="LO3080" s="0"/>
      <c r="LP3080" s="0"/>
      <c r="LQ3080" s="0"/>
      <c r="LR3080" s="0"/>
      <c r="LS3080" s="0"/>
      <c r="LT3080" s="0"/>
      <c r="LU3080" s="0"/>
      <c r="LV3080" s="0"/>
      <c r="LW3080" s="0"/>
      <c r="LX3080" s="0"/>
      <c r="LY3080" s="0"/>
      <c r="LZ3080" s="0"/>
      <c r="MA3080" s="0"/>
      <c r="MB3080" s="0"/>
      <c r="MC3080" s="0"/>
      <c r="MD3080" s="0"/>
      <c r="ME3080" s="0"/>
      <c r="MF3080" s="0"/>
      <c r="MG3080" s="0"/>
      <c r="MH3080" s="0"/>
      <c r="MI3080" s="0"/>
      <c r="MJ3080" s="0"/>
      <c r="MK3080" s="0"/>
      <c r="ML3080" s="0"/>
      <c r="MM3080" s="0"/>
      <c r="MN3080" s="0"/>
      <c r="MO3080" s="0"/>
      <c r="MP3080" s="0"/>
      <c r="MQ3080" s="0"/>
      <c r="MR3080" s="0"/>
      <c r="MS3080" s="0"/>
      <c r="MT3080" s="0"/>
      <c r="MU3080" s="0"/>
      <c r="MV3080" s="0"/>
      <c r="MW3080" s="0"/>
      <c r="MX3080" s="0"/>
      <c r="MY3080" s="0"/>
      <c r="MZ3080" s="0"/>
      <c r="NA3080" s="0"/>
      <c r="NB3080" s="0"/>
      <c r="NC3080" s="0"/>
      <c r="ND3080" s="0"/>
      <c r="NE3080" s="0"/>
      <c r="NF3080" s="0"/>
      <c r="NG3080" s="0"/>
      <c r="NH3080" s="0"/>
      <c r="NI3080" s="0"/>
      <c r="NJ3080" s="0"/>
      <c r="NK3080" s="0"/>
      <c r="NL3080" s="0"/>
      <c r="NM3080" s="0"/>
      <c r="NN3080" s="0"/>
      <c r="NO3080" s="0"/>
      <c r="NP3080" s="0"/>
      <c r="NQ3080" s="0"/>
      <c r="NR3080" s="0"/>
      <c r="NS3080" s="0"/>
      <c r="NT3080" s="0"/>
      <c r="NU3080" s="0"/>
      <c r="NV3080" s="0"/>
      <c r="NW3080" s="0"/>
      <c r="NX3080" s="0"/>
      <c r="NY3080" s="0"/>
      <c r="NZ3080" s="0"/>
      <c r="OA3080" s="0"/>
      <c r="OB3080" s="0"/>
      <c r="OC3080" s="0"/>
      <c r="OD3080" s="0"/>
      <c r="OE3080" s="0"/>
      <c r="OF3080" s="0"/>
      <c r="OG3080" s="0"/>
      <c r="OH3080" s="0"/>
      <c r="OI3080" s="0"/>
      <c r="OJ3080" s="0"/>
      <c r="OK3080" s="0"/>
      <c r="OL3080" s="0"/>
      <c r="OM3080" s="0"/>
      <c r="ON3080" s="0"/>
      <c r="OO3080" s="0"/>
      <c r="OP3080" s="0"/>
      <c r="OQ3080" s="0"/>
      <c r="OR3080" s="0"/>
      <c r="OS3080" s="0"/>
      <c r="OT3080" s="0"/>
      <c r="OU3080" s="0"/>
      <c r="OV3080" s="0"/>
      <c r="OW3080" s="0"/>
      <c r="OX3080" s="0"/>
      <c r="OY3080" s="0"/>
      <c r="OZ3080" s="0"/>
      <c r="PA3080" s="0"/>
      <c r="PB3080" s="0"/>
      <c r="PC3080" s="0"/>
      <c r="PD3080" s="0"/>
      <c r="PE3080" s="0"/>
      <c r="PF3080" s="0"/>
      <c r="PG3080" s="0"/>
      <c r="PH3080" s="0"/>
      <c r="PI3080" s="0"/>
      <c r="PJ3080" s="0"/>
      <c r="PK3080" s="0"/>
      <c r="PL3080" s="0"/>
      <c r="PM3080" s="0"/>
      <c r="PN3080" s="0"/>
      <c r="PO3080" s="0"/>
      <c r="PP3080" s="0"/>
      <c r="PQ3080" s="0"/>
      <c r="PR3080" s="0"/>
      <c r="PS3080" s="0"/>
      <c r="PT3080" s="0"/>
      <c r="PU3080" s="0"/>
      <c r="PV3080" s="0"/>
      <c r="PW3080" s="0"/>
      <c r="PX3080" s="0"/>
      <c r="PY3080" s="0"/>
      <c r="PZ3080" s="0"/>
      <c r="QA3080" s="0"/>
      <c r="QB3080" s="0"/>
      <c r="QC3080" s="0"/>
      <c r="QD3080" s="0"/>
      <c r="QE3080" s="0"/>
      <c r="QF3080" s="0"/>
      <c r="QG3080" s="0"/>
      <c r="QH3080" s="0"/>
      <c r="QI3080" s="0"/>
      <c r="QJ3080" s="0"/>
      <c r="QK3080" s="0"/>
      <c r="QL3080" s="0"/>
      <c r="QM3080" s="0"/>
      <c r="QN3080" s="0"/>
      <c r="QO3080" s="0"/>
      <c r="QP3080" s="0"/>
      <c r="QQ3080" s="0"/>
      <c r="QR3080" s="0"/>
      <c r="QS3080" s="0"/>
      <c r="QT3080" s="0"/>
      <c r="QU3080" s="0"/>
      <c r="QV3080" s="0"/>
      <c r="QW3080" s="0"/>
      <c r="QX3080" s="0"/>
      <c r="QY3080" s="0"/>
      <c r="QZ3080" s="0"/>
      <c r="RA3080" s="0"/>
      <c r="RB3080" s="0"/>
      <c r="RC3080" s="0"/>
      <c r="RD3080" s="0"/>
      <c r="RE3080" s="0"/>
      <c r="RF3080" s="0"/>
      <c r="RG3080" s="0"/>
      <c r="RH3080" s="0"/>
      <c r="RI3080" s="0"/>
      <c r="RJ3080" s="0"/>
      <c r="RK3080" s="0"/>
      <c r="RL3080" s="0"/>
      <c r="RM3080" s="0"/>
      <c r="RN3080" s="0"/>
      <c r="RO3080" s="0"/>
      <c r="RP3080" s="0"/>
      <c r="RQ3080" s="0"/>
      <c r="RR3080" s="0"/>
      <c r="RS3080" s="0"/>
      <c r="RT3080" s="0"/>
      <c r="RU3080" s="0"/>
      <c r="RV3080" s="0"/>
      <c r="RW3080" s="0"/>
      <c r="RX3080" s="0"/>
      <c r="RY3080" s="0"/>
      <c r="RZ3080" s="0"/>
      <c r="SA3080" s="0"/>
      <c r="SB3080" s="0"/>
      <c r="SC3080" s="0"/>
      <c r="SD3080" s="0"/>
      <c r="SE3080" s="0"/>
      <c r="SF3080" s="0"/>
      <c r="SG3080" s="0"/>
      <c r="SH3080" s="0"/>
      <c r="SI3080" s="0"/>
      <c r="SJ3080" s="0"/>
      <c r="SK3080" s="0"/>
      <c r="SL3080" s="0"/>
      <c r="SM3080" s="0"/>
      <c r="SN3080" s="0"/>
      <c r="SO3080" s="0"/>
      <c r="SP3080" s="0"/>
      <c r="SQ3080" s="0"/>
      <c r="SR3080" s="0"/>
      <c r="SS3080" s="0"/>
      <c r="ST3080" s="0"/>
      <c r="SU3080" s="0"/>
      <c r="SV3080" s="0"/>
      <c r="SW3080" s="0"/>
      <c r="SX3080" s="0"/>
      <c r="SY3080" s="0"/>
      <c r="SZ3080" s="0"/>
      <c r="TA3080" s="0"/>
      <c r="TB3080" s="0"/>
      <c r="TC3080" s="0"/>
      <c r="TD3080" s="0"/>
      <c r="TE3080" s="0"/>
      <c r="TF3080" s="0"/>
      <c r="TG3080" s="0"/>
      <c r="TH3080" s="0"/>
      <c r="TI3080" s="0"/>
      <c r="TJ3080" s="0"/>
      <c r="TK3080" s="0"/>
      <c r="TL3080" s="0"/>
      <c r="TM3080" s="0"/>
      <c r="TN3080" s="0"/>
      <c r="TO3080" s="0"/>
      <c r="TP3080" s="0"/>
      <c r="TQ3080" s="0"/>
      <c r="TR3080" s="0"/>
      <c r="TS3080" s="0"/>
      <c r="TT3080" s="0"/>
      <c r="TU3080" s="0"/>
      <c r="TV3080" s="0"/>
      <c r="TW3080" s="0"/>
      <c r="TX3080" s="0"/>
      <c r="TY3080" s="0"/>
      <c r="TZ3080" s="0"/>
      <c r="UA3080" s="0"/>
      <c r="UB3080" s="0"/>
      <c r="UC3080" s="0"/>
      <c r="UD3080" s="0"/>
      <c r="UE3080" s="0"/>
      <c r="UF3080" s="0"/>
      <c r="UG3080" s="0"/>
      <c r="UH3080" s="0"/>
      <c r="UI3080" s="0"/>
      <c r="UJ3080" s="0"/>
      <c r="UK3080" s="0"/>
      <c r="UL3080" s="0"/>
      <c r="UM3080" s="0"/>
      <c r="UN3080" s="0"/>
      <c r="UO3080" s="0"/>
      <c r="UP3080" s="0"/>
      <c r="UQ3080" s="0"/>
      <c r="UR3080" s="0"/>
      <c r="US3080" s="0"/>
      <c r="UT3080" s="0"/>
      <c r="UU3080" s="0"/>
      <c r="UV3080" s="0"/>
      <c r="UW3080" s="0"/>
      <c r="UX3080" s="0"/>
      <c r="UY3080" s="0"/>
      <c r="UZ3080" s="0"/>
      <c r="VA3080" s="0"/>
      <c r="VB3080" s="0"/>
      <c r="VC3080" s="0"/>
      <c r="VD3080" s="0"/>
      <c r="VE3080" s="0"/>
      <c r="VF3080" s="0"/>
      <c r="VG3080" s="0"/>
      <c r="VH3080" s="0"/>
      <c r="VI3080" s="0"/>
      <c r="VJ3080" s="0"/>
      <c r="VK3080" s="0"/>
      <c r="VL3080" s="0"/>
      <c r="VM3080" s="0"/>
      <c r="VN3080" s="0"/>
      <c r="VO3080" s="0"/>
      <c r="VP3080" s="0"/>
      <c r="VQ3080" s="0"/>
      <c r="VR3080" s="0"/>
      <c r="VS3080" s="0"/>
      <c r="VT3080" s="0"/>
      <c r="VU3080" s="0"/>
      <c r="VV3080" s="0"/>
      <c r="VW3080" s="0"/>
      <c r="VX3080" s="0"/>
      <c r="VY3080" s="0"/>
      <c r="VZ3080" s="0"/>
      <c r="WA3080" s="0"/>
      <c r="WB3080" s="0"/>
      <c r="WC3080" s="0"/>
      <c r="WD3080" s="0"/>
      <c r="WE3080" s="0"/>
      <c r="WF3080" s="0"/>
      <c r="WG3080" s="0"/>
      <c r="WH3080" s="0"/>
      <c r="WI3080" s="0"/>
      <c r="WJ3080" s="0"/>
      <c r="WK3080" s="0"/>
      <c r="WL3080" s="0"/>
      <c r="WM3080" s="0"/>
      <c r="WN3080" s="0"/>
      <c r="WO3080" s="0"/>
      <c r="WP3080" s="0"/>
      <c r="WQ3080" s="0"/>
      <c r="WR3080" s="0"/>
      <c r="WS3080" s="0"/>
      <c r="WT3080" s="0"/>
      <c r="WU3080" s="0"/>
      <c r="WV3080" s="0"/>
      <c r="WW3080" s="0"/>
      <c r="WX3080" s="0"/>
      <c r="WY3080" s="0"/>
      <c r="WZ3080" s="0"/>
      <c r="XA3080" s="0"/>
      <c r="XB3080" s="0"/>
      <c r="XC3080" s="0"/>
      <c r="XD3080" s="0"/>
      <c r="XE3080" s="0"/>
      <c r="XF3080" s="0"/>
      <c r="XG3080" s="0"/>
      <c r="XH3080" s="0"/>
      <c r="XI3080" s="0"/>
      <c r="XJ3080" s="0"/>
      <c r="XK3080" s="0"/>
      <c r="XL3080" s="0"/>
      <c r="XM3080" s="0"/>
      <c r="XN3080" s="0"/>
      <c r="XO3080" s="0"/>
      <c r="XP3080" s="0"/>
      <c r="XQ3080" s="0"/>
      <c r="XR3080" s="0"/>
      <c r="XS3080" s="0"/>
      <c r="XT3080" s="0"/>
      <c r="XU3080" s="0"/>
      <c r="XV3080" s="0"/>
      <c r="XW3080" s="0"/>
      <c r="XX3080" s="0"/>
      <c r="XY3080" s="0"/>
      <c r="XZ3080" s="0"/>
      <c r="YA3080" s="0"/>
      <c r="YB3080" s="0"/>
      <c r="YC3080" s="0"/>
      <c r="YD3080" s="0"/>
      <c r="YE3080" s="0"/>
      <c r="YF3080" s="0"/>
      <c r="YG3080" s="0"/>
      <c r="YH3080" s="0"/>
      <c r="YI3080" s="0"/>
      <c r="YJ3080" s="0"/>
      <c r="YK3080" s="0"/>
      <c r="YL3080" s="0"/>
      <c r="YM3080" s="0"/>
      <c r="YN3080" s="0"/>
      <c r="YO3080" s="0"/>
      <c r="YP3080" s="0"/>
      <c r="YQ3080" s="0"/>
      <c r="YR3080" s="0"/>
      <c r="YS3080" s="0"/>
      <c r="YT3080" s="0"/>
      <c r="YU3080" s="0"/>
      <c r="YV3080" s="0"/>
      <c r="YW3080" s="0"/>
      <c r="YX3080" s="0"/>
      <c r="YY3080" s="0"/>
      <c r="YZ3080" s="0"/>
      <c r="ZA3080" s="0"/>
      <c r="ZB3080" s="0"/>
      <c r="ZC3080" s="0"/>
      <c r="ZD3080" s="0"/>
      <c r="ZE3080" s="0"/>
      <c r="ZF3080" s="0"/>
      <c r="ZG3080" s="0"/>
      <c r="ZH3080" s="0"/>
      <c r="ZI3080" s="0"/>
      <c r="ZJ3080" s="0"/>
      <c r="ZK3080" s="0"/>
      <c r="ZL3080" s="0"/>
      <c r="ZM3080" s="0"/>
      <c r="ZN3080" s="0"/>
      <c r="ZO3080" s="0"/>
      <c r="ZP3080" s="0"/>
      <c r="ZQ3080" s="0"/>
      <c r="ZR3080" s="0"/>
      <c r="ZS3080" s="0"/>
      <c r="ZT3080" s="0"/>
      <c r="ZU3080" s="0"/>
      <c r="ZV3080" s="0"/>
      <c r="ZW3080" s="0"/>
      <c r="ZX3080" s="0"/>
      <c r="ZY3080" s="0"/>
      <c r="ZZ3080" s="0"/>
      <c r="AAA3080" s="0"/>
      <c r="AAB3080" s="0"/>
      <c r="AAC3080" s="0"/>
      <c r="AAD3080" s="0"/>
      <c r="AAE3080" s="0"/>
      <c r="AAF3080" s="0"/>
      <c r="AAG3080" s="0"/>
      <c r="AAH3080" s="0"/>
      <c r="AAI3080" s="0"/>
      <c r="AAJ3080" s="0"/>
      <c r="AAK3080" s="0"/>
      <c r="AAL3080" s="0"/>
      <c r="AAM3080" s="0"/>
      <c r="AAN3080" s="0"/>
      <c r="AAO3080" s="0"/>
      <c r="AAP3080" s="0"/>
      <c r="AAQ3080" s="0"/>
      <c r="AAR3080" s="0"/>
      <c r="AAS3080" s="0"/>
      <c r="AAT3080" s="0"/>
      <c r="AAU3080" s="0"/>
      <c r="AAV3080" s="0"/>
      <c r="AAW3080" s="0"/>
      <c r="AAX3080" s="0"/>
      <c r="AAY3080" s="0"/>
      <c r="AAZ3080" s="0"/>
      <c r="ABA3080" s="0"/>
      <c r="ABB3080" s="0"/>
      <c r="ABC3080" s="0"/>
      <c r="ABD3080" s="0"/>
      <c r="ABE3080" s="0"/>
      <c r="ABF3080" s="0"/>
      <c r="ABG3080" s="0"/>
      <c r="ABH3080" s="0"/>
      <c r="ABI3080" s="0"/>
      <c r="ABJ3080" s="0"/>
      <c r="ABK3080" s="0"/>
      <c r="ABL3080" s="0"/>
      <c r="ABM3080" s="0"/>
      <c r="ABN3080" s="0"/>
      <c r="ABO3080" s="0"/>
      <c r="ABP3080" s="0"/>
      <c r="ABQ3080" s="0"/>
      <c r="ABR3080" s="0"/>
      <c r="ABS3080" s="0"/>
      <c r="ABT3080" s="0"/>
      <c r="ABU3080" s="0"/>
      <c r="ABV3080" s="0"/>
      <c r="ABW3080" s="0"/>
      <c r="ABX3080" s="0"/>
      <c r="ABY3080" s="0"/>
      <c r="ABZ3080" s="0"/>
      <c r="ACA3080" s="0"/>
      <c r="ACB3080" s="0"/>
      <c r="ACC3080" s="0"/>
      <c r="ACD3080" s="0"/>
      <c r="ACE3080" s="0"/>
      <c r="ACF3080" s="0"/>
      <c r="ACG3080" s="0"/>
      <c r="ACH3080" s="0"/>
      <c r="ACI3080" s="0"/>
      <c r="ACJ3080" s="0"/>
      <c r="ACK3080" s="0"/>
      <c r="ACL3080" s="0"/>
      <c r="ACM3080" s="0"/>
      <c r="ACN3080" s="0"/>
      <c r="ACO3080" s="0"/>
      <c r="ACP3080" s="0"/>
      <c r="ACQ3080" s="0"/>
      <c r="ACR3080" s="0"/>
      <c r="ACS3080" s="0"/>
      <c r="ACT3080" s="0"/>
      <c r="ACU3080" s="0"/>
      <c r="ACV3080" s="0"/>
      <c r="ACW3080" s="0"/>
      <c r="ACX3080" s="0"/>
      <c r="ACY3080" s="0"/>
      <c r="ACZ3080" s="0"/>
      <c r="ADA3080" s="0"/>
      <c r="ADB3080" s="0"/>
      <c r="ADC3080" s="0"/>
      <c r="ADD3080" s="0"/>
      <c r="ADE3080" s="0"/>
      <c r="ADF3080" s="0"/>
      <c r="ADG3080" s="0"/>
      <c r="ADH3080" s="0"/>
      <c r="ADI3080" s="0"/>
      <c r="ADJ3080" s="0"/>
      <c r="ADK3080" s="0"/>
      <c r="ADL3080" s="0"/>
      <c r="ADM3080" s="0"/>
      <c r="ADN3080" s="0"/>
      <c r="ADO3080" s="0"/>
      <c r="ADP3080" s="0"/>
      <c r="ADQ3080" s="0"/>
      <c r="ADR3080" s="0"/>
      <c r="ADS3080" s="0"/>
      <c r="ADT3080" s="0"/>
      <c r="ADU3080" s="0"/>
      <c r="ADV3080" s="0"/>
      <c r="ADW3080" s="0"/>
      <c r="ADX3080" s="0"/>
      <c r="ADY3080" s="0"/>
      <c r="ADZ3080" s="0"/>
      <c r="AEA3080" s="0"/>
      <c r="AEB3080" s="0"/>
      <c r="AEC3080" s="0"/>
      <c r="AED3080" s="0"/>
      <c r="AEE3080" s="0"/>
      <c r="AEF3080" s="0"/>
      <c r="AEG3080" s="0"/>
      <c r="AEH3080" s="0"/>
      <c r="AEI3080" s="0"/>
      <c r="AEJ3080" s="0"/>
      <c r="AEK3080" s="0"/>
      <c r="AEL3080" s="0"/>
      <c r="AEM3080" s="0"/>
      <c r="AEN3080" s="0"/>
      <c r="AEO3080" s="0"/>
      <c r="AEP3080" s="0"/>
      <c r="AEQ3080" s="0"/>
      <c r="AER3080" s="0"/>
      <c r="AES3080" s="0"/>
      <c r="AET3080" s="0"/>
      <c r="AEU3080" s="0"/>
      <c r="AEV3080" s="0"/>
      <c r="AEW3080" s="0"/>
      <c r="AEX3080" s="0"/>
      <c r="AEY3080" s="0"/>
      <c r="AEZ3080" s="0"/>
      <c r="AFA3080" s="0"/>
      <c r="AFB3080" s="0"/>
      <c r="AFC3080" s="0"/>
      <c r="AFD3080" s="0"/>
      <c r="AFE3080" s="0"/>
      <c r="AFF3080" s="0"/>
      <c r="AFG3080" s="0"/>
      <c r="AFH3080" s="0"/>
      <c r="AFI3080" s="0"/>
      <c r="AFJ3080" s="0"/>
      <c r="AFK3080" s="0"/>
      <c r="AFL3080" s="0"/>
      <c r="AFM3080" s="0"/>
      <c r="AFN3080" s="0"/>
      <c r="AFO3080" s="0"/>
      <c r="AFP3080" s="0"/>
      <c r="AFQ3080" s="0"/>
      <c r="AFR3080" s="0"/>
      <c r="AFS3080" s="0"/>
      <c r="AFT3080" s="0"/>
      <c r="AFU3080" s="0"/>
      <c r="AFV3080" s="0"/>
      <c r="AFW3080" s="0"/>
      <c r="AFX3080" s="0"/>
      <c r="AFY3080" s="0"/>
      <c r="AFZ3080" s="0"/>
      <c r="AGA3080" s="0"/>
      <c r="AGB3080" s="0"/>
      <c r="AGC3080" s="0"/>
      <c r="AGD3080" s="0"/>
      <c r="AGE3080" s="0"/>
      <c r="AGF3080" s="0"/>
      <c r="AGG3080" s="0"/>
      <c r="AGH3080" s="0"/>
      <c r="AGI3080" s="0"/>
      <c r="AGJ3080" s="0"/>
      <c r="AGK3080" s="0"/>
      <c r="AGL3080" s="0"/>
      <c r="AGM3080" s="0"/>
      <c r="AGN3080" s="0"/>
      <c r="AGO3080" s="0"/>
      <c r="AGP3080" s="0"/>
      <c r="AGQ3080" s="0"/>
      <c r="AGR3080" s="0"/>
      <c r="AGS3080" s="0"/>
      <c r="AGT3080" s="0"/>
      <c r="AGU3080" s="0"/>
      <c r="AGV3080" s="0"/>
      <c r="AGW3080" s="0"/>
      <c r="AGX3080" s="0"/>
      <c r="AGY3080" s="0"/>
      <c r="AGZ3080" s="0"/>
      <c r="AHA3080" s="0"/>
      <c r="AHB3080" s="0"/>
      <c r="AHC3080" s="0"/>
      <c r="AHD3080" s="0"/>
      <c r="AHE3080" s="0"/>
      <c r="AHF3080" s="0"/>
      <c r="AHG3080" s="0"/>
      <c r="AHH3080" s="0"/>
      <c r="AHI3080" s="0"/>
      <c r="AHJ3080" s="0"/>
      <c r="AHK3080" s="0"/>
      <c r="AHL3080" s="0"/>
      <c r="AHM3080" s="0"/>
      <c r="AHN3080" s="0"/>
      <c r="AHO3080" s="0"/>
      <c r="AHP3080" s="0"/>
      <c r="AHQ3080" s="0"/>
      <c r="AHR3080" s="0"/>
      <c r="AHS3080" s="0"/>
      <c r="AHT3080" s="0"/>
      <c r="AHU3080" s="0"/>
      <c r="AHV3080" s="0"/>
      <c r="AHW3080" s="0"/>
      <c r="AHX3080" s="0"/>
      <c r="AHY3080" s="0"/>
      <c r="AHZ3080" s="0"/>
      <c r="AIA3080" s="0"/>
      <c r="AIB3080" s="0"/>
      <c r="AIC3080" s="0"/>
      <c r="AID3080" s="0"/>
      <c r="AIE3080" s="0"/>
      <c r="AIF3080" s="0"/>
      <c r="AIG3080" s="0"/>
      <c r="AIH3080" s="0"/>
      <c r="AII3080" s="0"/>
      <c r="AIJ3080" s="0"/>
      <c r="AIK3080" s="0"/>
      <c r="AIL3080" s="0"/>
      <c r="AIM3080" s="0"/>
      <c r="AIN3080" s="0"/>
      <c r="AIO3080" s="0"/>
      <c r="AIP3080" s="0"/>
      <c r="AIQ3080" s="0"/>
      <c r="AIR3080" s="0"/>
      <c r="AIS3080" s="0"/>
      <c r="AIT3080" s="0"/>
      <c r="AIU3080" s="0"/>
      <c r="AIV3080" s="0"/>
      <c r="AIW3080" s="0"/>
      <c r="AIX3080" s="0"/>
      <c r="AIY3080" s="0"/>
      <c r="AIZ3080" s="0"/>
      <c r="AJA3080" s="0"/>
      <c r="AJB3080" s="0"/>
      <c r="AJC3080" s="0"/>
      <c r="AJD3080" s="0"/>
      <c r="AJE3080" s="0"/>
      <c r="AJF3080" s="0"/>
      <c r="AJG3080" s="0"/>
      <c r="AJH3080" s="0"/>
      <c r="AJI3080" s="0"/>
      <c r="AJJ3080" s="0"/>
      <c r="AJK3080" s="0"/>
      <c r="AJL3080" s="0"/>
      <c r="AJM3080" s="0"/>
      <c r="AJN3080" s="0"/>
      <c r="AJO3080" s="0"/>
      <c r="AJP3080" s="0"/>
      <c r="AJQ3080" s="0"/>
      <c r="AJR3080" s="0"/>
      <c r="AJS3080" s="0"/>
      <c r="AJT3080" s="0"/>
      <c r="AJU3080" s="0"/>
      <c r="AJV3080" s="0"/>
      <c r="AJW3080" s="0"/>
      <c r="AJX3080" s="0"/>
      <c r="AJY3080" s="0"/>
      <c r="AJZ3080" s="0"/>
      <c r="AKA3080" s="0"/>
      <c r="AKB3080" s="0"/>
      <c r="AKC3080" s="0"/>
      <c r="AKD3080" s="0"/>
      <c r="AKE3080" s="0"/>
      <c r="AKF3080" s="0"/>
      <c r="AKG3080" s="0"/>
      <c r="AKH3080" s="0"/>
      <c r="AKI3080" s="0"/>
      <c r="AKJ3080" s="0"/>
      <c r="AKK3080" s="0"/>
      <c r="AKL3080" s="0"/>
      <c r="AKM3080" s="0"/>
      <c r="AKN3080" s="0"/>
      <c r="AKO3080" s="0"/>
      <c r="AKP3080" s="0"/>
      <c r="AKQ3080" s="0"/>
      <c r="AKR3080" s="0"/>
      <c r="AKS3080" s="0"/>
      <c r="AKT3080" s="0"/>
      <c r="AKU3080" s="0"/>
      <c r="AKV3080" s="0"/>
      <c r="AKW3080" s="0"/>
      <c r="AKX3080" s="0"/>
      <c r="AKY3080" s="0"/>
      <c r="AKZ3080" s="0"/>
      <c r="ALA3080" s="0"/>
      <c r="ALB3080" s="0"/>
      <c r="ALC3080" s="0"/>
      <c r="ALD3080" s="0"/>
      <c r="ALE3080" s="0"/>
      <c r="ALF3080" s="0"/>
      <c r="ALG3080" s="0"/>
      <c r="ALH3080" s="0"/>
      <c r="ALI3080" s="0"/>
      <c r="ALJ3080" s="0"/>
      <c r="ALK3080" s="0"/>
      <c r="ALL3080" s="0"/>
      <c r="ALM3080" s="0"/>
      <c r="ALN3080" s="0"/>
      <c r="ALO3080" s="0"/>
      <c r="ALP3080" s="0"/>
      <c r="ALQ3080" s="0"/>
      <c r="ALR3080" s="0"/>
      <c r="ALS3080" s="0"/>
      <c r="ALT3080" s="0"/>
      <c r="ALU3080" s="0"/>
      <c r="ALV3080" s="0"/>
      <c r="ALW3080" s="0"/>
      <c r="ALX3080" s="0"/>
      <c r="ALY3080" s="0"/>
      <c r="ALZ3080" s="0"/>
      <c r="AMA3080" s="0"/>
      <c r="AMB3080" s="0"/>
      <c r="AMC3080" s="0"/>
      <c r="AMD3080" s="0"/>
      <c r="AME3080" s="0"/>
      <c r="AMF3080" s="0"/>
      <c r="AMG3080" s="0"/>
      <c r="AMH3080" s="0"/>
      <c r="AMI3080" s="0"/>
    </row>
    <row r="3081" customFormat="false" ht="12.75" hidden="false" customHeight="false" outlineLevel="0" collapsed="false">
      <c r="A3081" s="1" t="s">
        <v>3335</v>
      </c>
      <c r="C3081" s="70" t="s">
        <v>3339</v>
      </c>
      <c r="D3081" s="70" t="s">
        <v>22</v>
      </c>
      <c r="E3081" s="72" t="n">
        <v>2.5</v>
      </c>
      <c r="F3081" s="73" t="n">
        <v>1.29</v>
      </c>
      <c r="G3081" s="74" t="s">
        <v>3327</v>
      </c>
      <c r="I3081" s="3"/>
      <c r="BM3081" s="0"/>
      <c r="BN3081" s="0"/>
      <c r="BO3081" s="0"/>
      <c r="BP3081" s="0"/>
      <c r="BQ3081" s="0"/>
      <c r="BR3081" s="0"/>
      <c r="BS3081" s="0"/>
      <c r="BT3081" s="0"/>
      <c r="BU3081" s="0"/>
      <c r="BV3081" s="0"/>
      <c r="BW3081" s="0"/>
      <c r="BX3081" s="0"/>
      <c r="BY3081" s="0"/>
      <c r="BZ3081" s="0"/>
      <c r="CA3081" s="0"/>
      <c r="CB3081" s="0"/>
      <c r="CC3081" s="0"/>
      <c r="CD3081" s="0"/>
      <c r="CE3081" s="0"/>
      <c r="CF3081" s="0"/>
      <c r="CG3081" s="0"/>
      <c r="CH3081" s="0"/>
      <c r="CI3081" s="0"/>
      <c r="CJ3081" s="0"/>
      <c r="CK3081" s="0"/>
      <c r="CL3081" s="0"/>
      <c r="CM3081" s="0"/>
      <c r="CN3081" s="0"/>
      <c r="CO3081" s="0"/>
      <c r="CP3081" s="0"/>
      <c r="CQ3081" s="0"/>
      <c r="CR3081" s="0"/>
      <c r="CS3081" s="0"/>
      <c r="CT3081" s="0"/>
      <c r="CU3081" s="0"/>
      <c r="CV3081" s="0"/>
      <c r="CW3081" s="0"/>
      <c r="CX3081" s="0"/>
      <c r="CY3081" s="0"/>
      <c r="CZ3081" s="0"/>
      <c r="DA3081" s="0"/>
      <c r="DB3081" s="0"/>
      <c r="DC3081" s="0"/>
      <c r="DD3081" s="0"/>
      <c r="DE3081" s="0"/>
      <c r="DF3081" s="0"/>
      <c r="DG3081" s="0"/>
      <c r="DH3081" s="0"/>
      <c r="DI3081" s="0"/>
      <c r="DJ3081" s="0"/>
      <c r="DK3081" s="0"/>
      <c r="DL3081" s="0"/>
      <c r="DM3081" s="0"/>
      <c r="DN3081" s="0"/>
      <c r="DO3081" s="0"/>
      <c r="DP3081" s="0"/>
      <c r="DQ3081" s="0"/>
      <c r="DR3081" s="0"/>
      <c r="DS3081" s="0"/>
      <c r="DT3081" s="0"/>
      <c r="DU3081" s="0"/>
      <c r="DV3081" s="0"/>
      <c r="DW3081" s="0"/>
      <c r="DX3081" s="0"/>
      <c r="DY3081" s="0"/>
      <c r="DZ3081" s="0"/>
      <c r="EA3081" s="0"/>
      <c r="EB3081" s="0"/>
      <c r="EC3081" s="0"/>
      <c r="ED3081" s="0"/>
      <c r="EE3081" s="0"/>
      <c r="EF3081" s="0"/>
      <c r="EG3081" s="0"/>
      <c r="EH3081" s="0"/>
      <c r="EI3081" s="0"/>
      <c r="EJ3081" s="0"/>
      <c r="EK3081" s="0"/>
      <c r="EL3081" s="0"/>
      <c r="EM3081" s="0"/>
      <c r="EN3081" s="0"/>
      <c r="EO3081" s="0"/>
      <c r="EP3081" s="0"/>
      <c r="EQ3081" s="0"/>
      <c r="ER3081" s="0"/>
      <c r="ES3081" s="0"/>
      <c r="ET3081" s="0"/>
      <c r="EU3081" s="0"/>
      <c r="EV3081" s="0"/>
      <c r="EW3081" s="0"/>
      <c r="EX3081" s="0"/>
      <c r="EY3081" s="0"/>
      <c r="EZ3081" s="0"/>
      <c r="FA3081" s="0"/>
      <c r="FB3081" s="0"/>
      <c r="FC3081" s="0"/>
      <c r="FD3081" s="0"/>
      <c r="FE3081" s="0"/>
      <c r="FF3081" s="0"/>
      <c r="FG3081" s="0"/>
      <c r="FH3081" s="0"/>
      <c r="FI3081" s="0"/>
      <c r="FJ3081" s="0"/>
      <c r="FK3081" s="0"/>
      <c r="FL3081" s="0"/>
      <c r="FM3081" s="0"/>
      <c r="FN3081" s="0"/>
      <c r="FO3081" s="0"/>
      <c r="FP3081" s="0"/>
      <c r="FQ3081" s="0"/>
      <c r="FR3081" s="0"/>
      <c r="FS3081" s="0"/>
      <c r="FT3081" s="0"/>
      <c r="FU3081" s="0"/>
      <c r="FV3081" s="0"/>
      <c r="FW3081" s="0"/>
      <c r="FX3081" s="0"/>
      <c r="FY3081" s="0"/>
      <c r="FZ3081" s="0"/>
      <c r="GA3081" s="0"/>
      <c r="GB3081" s="0"/>
      <c r="GC3081" s="0"/>
      <c r="GD3081" s="0"/>
      <c r="GE3081" s="0"/>
      <c r="GF3081" s="0"/>
      <c r="GG3081" s="0"/>
      <c r="GH3081" s="0"/>
      <c r="GI3081" s="0"/>
      <c r="GJ3081" s="0"/>
      <c r="GK3081" s="0"/>
      <c r="GL3081" s="0"/>
      <c r="GM3081" s="0"/>
      <c r="GN3081" s="0"/>
      <c r="GO3081" s="0"/>
      <c r="GP3081" s="0"/>
      <c r="GQ3081" s="0"/>
      <c r="GR3081" s="0"/>
      <c r="GS3081" s="0"/>
      <c r="GT3081" s="0"/>
      <c r="GU3081" s="0"/>
      <c r="GV3081" s="0"/>
      <c r="GW3081" s="0"/>
      <c r="GX3081" s="0"/>
      <c r="GY3081" s="0"/>
      <c r="GZ3081" s="0"/>
      <c r="HA3081" s="0"/>
      <c r="HB3081" s="0"/>
      <c r="HC3081" s="0"/>
      <c r="HD3081" s="0"/>
      <c r="HE3081" s="0"/>
      <c r="HF3081" s="0"/>
      <c r="HG3081" s="0"/>
      <c r="HH3081" s="0"/>
      <c r="HI3081" s="0"/>
      <c r="HJ3081" s="0"/>
      <c r="HK3081" s="0"/>
      <c r="HL3081" s="0"/>
      <c r="HM3081" s="0"/>
      <c r="HN3081" s="0"/>
      <c r="HO3081" s="0"/>
      <c r="HP3081" s="0"/>
      <c r="HQ3081" s="0"/>
      <c r="HR3081" s="0"/>
      <c r="HS3081" s="0"/>
      <c r="HT3081" s="0"/>
      <c r="HU3081" s="0"/>
      <c r="HV3081" s="0"/>
      <c r="HW3081" s="0"/>
      <c r="HX3081" s="0"/>
      <c r="HY3081" s="0"/>
      <c r="HZ3081" s="0"/>
      <c r="IA3081" s="0"/>
      <c r="IB3081" s="0"/>
      <c r="IC3081" s="0"/>
      <c r="ID3081" s="0"/>
      <c r="IE3081" s="0"/>
      <c r="IF3081" s="0"/>
      <c r="IG3081" s="0"/>
      <c r="IH3081" s="0"/>
      <c r="II3081" s="0"/>
      <c r="IJ3081" s="0"/>
      <c r="IK3081" s="0"/>
      <c r="IL3081" s="0"/>
      <c r="IM3081" s="0"/>
      <c r="IN3081" s="0"/>
      <c r="IO3081" s="0"/>
      <c r="IP3081" s="0"/>
      <c r="IQ3081" s="0"/>
      <c r="IR3081" s="0"/>
      <c r="IS3081" s="0"/>
      <c r="IT3081" s="0"/>
      <c r="IU3081" s="0"/>
      <c r="IV3081" s="0"/>
      <c r="IW3081" s="0"/>
      <c r="IX3081" s="0"/>
      <c r="IY3081" s="0"/>
      <c r="IZ3081" s="0"/>
      <c r="JA3081" s="0"/>
      <c r="JB3081" s="0"/>
      <c r="JC3081" s="0"/>
      <c r="JD3081" s="0"/>
      <c r="JE3081" s="0"/>
      <c r="JF3081" s="0"/>
      <c r="JG3081" s="0"/>
      <c r="JH3081" s="0"/>
      <c r="JI3081" s="0"/>
      <c r="JJ3081" s="0"/>
      <c r="JK3081" s="0"/>
      <c r="JL3081" s="0"/>
      <c r="JM3081" s="0"/>
      <c r="JN3081" s="0"/>
      <c r="JO3081" s="0"/>
      <c r="JP3081" s="0"/>
      <c r="JQ3081" s="0"/>
      <c r="JR3081" s="0"/>
      <c r="JS3081" s="0"/>
      <c r="JT3081" s="0"/>
      <c r="JU3081" s="0"/>
      <c r="JV3081" s="0"/>
      <c r="JW3081" s="0"/>
      <c r="JX3081" s="0"/>
      <c r="JY3081" s="0"/>
      <c r="JZ3081" s="0"/>
      <c r="KA3081" s="0"/>
      <c r="KB3081" s="0"/>
      <c r="KC3081" s="0"/>
      <c r="KD3081" s="0"/>
      <c r="KE3081" s="0"/>
      <c r="KF3081" s="0"/>
      <c r="KG3081" s="0"/>
      <c r="KH3081" s="0"/>
      <c r="KI3081" s="0"/>
      <c r="KJ3081" s="0"/>
      <c r="KK3081" s="0"/>
      <c r="KL3081" s="0"/>
      <c r="KM3081" s="0"/>
      <c r="KN3081" s="0"/>
      <c r="KO3081" s="0"/>
      <c r="KP3081" s="0"/>
      <c r="KQ3081" s="0"/>
      <c r="KR3081" s="0"/>
      <c r="KS3081" s="0"/>
      <c r="KT3081" s="0"/>
      <c r="KU3081" s="0"/>
      <c r="KV3081" s="0"/>
      <c r="KW3081" s="0"/>
      <c r="KX3081" s="0"/>
      <c r="KY3081" s="0"/>
      <c r="KZ3081" s="0"/>
      <c r="LA3081" s="0"/>
      <c r="LB3081" s="0"/>
      <c r="LC3081" s="0"/>
      <c r="LD3081" s="0"/>
      <c r="LE3081" s="0"/>
      <c r="LF3081" s="0"/>
      <c r="LG3081" s="0"/>
      <c r="LH3081" s="0"/>
      <c r="LI3081" s="0"/>
      <c r="LJ3081" s="0"/>
      <c r="LK3081" s="0"/>
      <c r="LL3081" s="0"/>
      <c r="LM3081" s="0"/>
      <c r="LN3081" s="0"/>
      <c r="LO3081" s="0"/>
      <c r="LP3081" s="0"/>
      <c r="LQ3081" s="0"/>
      <c r="LR3081" s="0"/>
      <c r="LS3081" s="0"/>
      <c r="LT3081" s="0"/>
      <c r="LU3081" s="0"/>
      <c r="LV3081" s="0"/>
      <c r="LW3081" s="0"/>
      <c r="LX3081" s="0"/>
      <c r="LY3081" s="0"/>
      <c r="LZ3081" s="0"/>
      <c r="MA3081" s="0"/>
      <c r="MB3081" s="0"/>
      <c r="MC3081" s="0"/>
      <c r="MD3081" s="0"/>
      <c r="ME3081" s="0"/>
      <c r="MF3081" s="0"/>
      <c r="MG3081" s="0"/>
      <c r="MH3081" s="0"/>
      <c r="MI3081" s="0"/>
      <c r="MJ3081" s="0"/>
      <c r="MK3081" s="0"/>
      <c r="ML3081" s="0"/>
      <c r="MM3081" s="0"/>
      <c r="MN3081" s="0"/>
      <c r="MO3081" s="0"/>
      <c r="MP3081" s="0"/>
      <c r="MQ3081" s="0"/>
      <c r="MR3081" s="0"/>
      <c r="MS3081" s="0"/>
      <c r="MT3081" s="0"/>
      <c r="MU3081" s="0"/>
      <c r="MV3081" s="0"/>
      <c r="MW3081" s="0"/>
      <c r="MX3081" s="0"/>
      <c r="MY3081" s="0"/>
      <c r="MZ3081" s="0"/>
      <c r="NA3081" s="0"/>
      <c r="NB3081" s="0"/>
      <c r="NC3081" s="0"/>
      <c r="ND3081" s="0"/>
      <c r="NE3081" s="0"/>
      <c r="NF3081" s="0"/>
      <c r="NG3081" s="0"/>
      <c r="NH3081" s="0"/>
      <c r="NI3081" s="0"/>
      <c r="NJ3081" s="0"/>
      <c r="NK3081" s="0"/>
      <c r="NL3081" s="0"/>
      <c r="NM3081" s="0"/>
      <c r="NN3081" s="0"/>
      <c r="NO3081" s="0"/>
      <c r="NP3081" s="0"/>
      <c r="NQ3081" s="0"/>
      <c r="NR3081" s="0"/>
      <c r="NS3081" s="0"/>
      <c r="NT3081" s="0"/>
      <c r="NU3081" s="0"/>
      <c r="NV3081" s="0"/>
      <c r="NW3081" s="0"/>
      <c r="NX3081" s="0"/>
      <c r="NY3081" s="0"/>
      <c r="NZ3081" s="0"/>
      <c r="OA3081" s="0"/>
      <c r="OB3081" s="0"/>
      <c r="OC3081" s="0"/>
      <c r="OD3081" s="0"/>
      <c r="OE3081" s="0"/>
      <c r="OF3081" s="0"/>
      <c r="OG3081" s="0"/>
      <c r="OH3081" s="0"/>
      <c r="OI3081" s="0"/>
      <c r="OJ3081" s="0"/>
      <c r="OK3081" s="0"/>
      <c r="OL3081" s="0"/>
      <c r="OM3081" s="0"/>
      <c r="ON3081" s="0"/>
      <c r="OO3081" s="0"/>
      <c r="OP3081" s="0"/>
      <c r="OQ3081" s="0"/>
      <c r="OR3081" s="0"/>
      <c r="OS3081" s="0"/>
      <c r="OT3081" s="0"/>
      <c r="OU3081" s="0"/>
      <c r="OV3081" s="0"/>
      <c r="OW3081" s="0"/>
      <c r="OX3081" s="0"/>
      <c r="OY3081" s="0"/>
      <c r="OZ3081" s="0"/>
      <c r="PA3081" s="0"/>
      <c r="PB3081" s="0"/>
      <c r="PC3081" s="0"/>
      <c r="PD3081" s="0"/>
      <c r="PE3081" s="0"/>
      <c r="PF3081" s="0"/>
      <c r="PG3081" s="0"/>
      <c r="PH3081" s="0"/>
      <c r="PI3081" s="0"/>
      <c r="PJ3081" s="0"/>
      <c r="PK3081" s="0"/>
      <c r="PL3081" s="0"/>
      <c r="PM3081" s="0"/>
      <c r="PN3081" s="0"/>
      <c r="PO3081" s="0"/>
      <c r="PP3081" s="0"/>
      <c r="PQ3081" s="0"/>
      <c r="PR3081" s="0"/>
      <c r="PS3081" s="0"/>
      <c r="PT3081" s="0"/>
      <c r="PU3081" s="0"/>
      <c r="PV3081" s="0"/>
      <c r="PW3081" s="0"/>
      <c r="PX3081" s="0"/>
      <c r="PY3081" s="0"/>
      <c r="PZ3081" s="0"/>
      <c r="QA3081" s="0"/>
      <c r="QB3081" s="0"/>
      <c r="QC3081" s="0"/>
      <c r="QD3081" s="0"/>
      <c r="QE3081" s="0"/>
      <c r="QF3081" s="0"/>
      <c r="QG3081" s="0"/>
      <c r="QH3081" s="0"/>
      <c r="QI3081" s="0"/>
      <c r="QJ3081" s="0"/>
      <c r="QK3081" s="0"/>
      <c r="QL3081" s="0"/>
      <c r="QM3081" s="0"/>
      <c r="QN3081" s="0"/>
      <c r="QO3081" s="0"/>
      <c r="QP3081" s="0"/>
      <c r="QQ3081" s="0"/>
      <c r="QR3081" s="0"/>
      <c r="QS3081" s="0"/>
      <c r="QT3081" s="0"/>
      <c r="QU3081" s="0"/>
      <c r="QV3081" s="0"/>
      <c r="QW3081" s="0"/>
      <c r="QX3081" s="0"/>
      <c r="QY3081" s="0"/>
      <c r="QZ3081" s="0"/>
      <c r="RA3081" s="0"/>
      <c r="RB3081" s="0"/>
      <c r="RC3081" s="0"/>
      <c r="RD3081" s="0"/>
      <c r="RE3081" s="0"/>
      <c r="RF3081" s="0"/>
      <c r="RG3081" s="0"/>
      <c r="RH3081" s="0"/>
      <c r="RI3081" s="0"/>
      <c r="RJ3081" s="0"/>
      <c r="RK3081" s="0"/>
      <c r="RL3081" s="0"/>
      <c r="RM3081" s="0"/>
      <c r="RN3081" s="0"/>
      <c r="RO3081" s="0"/>
      <c r="RP3081" s="0"/>
      <c r="RQ3081" s="0"/>
      <c r="RR3081" s="0"/>
      <c r="RS3081" s="0"/>
      <c r="RT3081" s="0"/>
      <c r="RU3081" s="0"/>
      <c r="RV3081" s="0"/>
      <c r="RW3081" s="0"/>
      <c r="RX3081" s="0"/>
      <c r="RY3081" s="0"/>
      <c r="RZ3081" s="0"/>
      <c r="SA3081" s="0"/>
      <c r="SB3081" s="0"/>
      <c r="SC3081" s="0"/>
      <c r="SD3081" s="0"/>
      <c r="SE3081" s="0"/>
      <c r="SF3081" s="0"/>
      <c r="SG3081" s="0"/>
      <c r="SH3081" s="0"/>
      <c r="SI3081" s="0"/>
      <c r="SJ3081" s="0"/>
      <c r="SK3081" s="0"/>
      <c r="SL3081" s="0"/>
      <c r="SM3081" s="0"/>
      <c r="SN3081" s="0"/>
      <c r="SO3081" s="0"/>
      <c r="SP3081" s="0"/>
      <c r="SQ3081" s="0"/>
      <c r="SR3081" s="0"/>
      <c r="SS3081" s="0"/>
      <c r="ST3081" s="0"/>
      <c r="SU3081" s="0"/>
      <c r="SV3081" s="0"/>
      <c r="SW3081" s="0"/>
      <c r="SX3081" s="0"/>
      <c r="SY3081" s="0"/>
      <c r="SZ3081" s="0"/>
      <c r="TA3081" s="0"/>
      <c r="TB3081" s="0"/>
      <c r="TC3081" s="0"/>
      <c r="TD3081" s="0"/>
      <c r="TE3081" s="0"/>
      <c r="TF3081" s="0"/>
      <c r="TG3081" s="0"/>
      <c r="TH3081" s="0"/>
      <c r="TI3081" s="0"/>
      <c r="TJ3081" s="0"/>
      <c r="TK3081" s="0"/>
      <c r="TL3081" s="0"/>
      <c r="TM3081" s="0"/>
      <c r="TN3081" s="0"/>
      <c r="TO3081" s="0"/>
      <c r="TP3081" s="0"/>
      <c r="TQ3081" s="0"/>
      <c r="TR3081" s="0"/>
      <c r="TS3081" s="0"/>
      <c r="TT3081" s="0"/>
      <c r="TU3081" s="0"/>
      <c r="TV3081" s="0"/>
      <c r="TW3081" s="0"/>
      <c r="TX3081" s="0"/>
      <c r="TY3081" s="0"/>
      <c r="TZ3081" s="0"/>
      <c r="UA3081" s="0"/>
      <c r="UB3081" s="0"/>
      <c r="UC3081" s="0"/>
      <c r="UD3081" s="0"/>
      <c r="UE3081" s="0"/>
      <c r="UF3081" s="0"/>
      <c r="UG3081" s="0"/>
      <c r="UH3081" s="0"/>
      <c r="UI3081" s="0"/>
      <c r="UJ3081" s="0"/>
      <c r="UK3081" s="0"/>
      <c r="UL3081" s="0"/>
      <c r="UM3081" s="0"/>
      <c r="UN3081" s="0"/>
      <c r="UO3081" s="0"/>
      <c r="UP3081" s="0"/>
      <c r="UQ3081" s="0"/>
      <c r="UR3081" s="0"/>
      <c r="US3081" s="0"/>
      <c r="UT3081" s="0"/>
      <c r="UU3081" s="0"/>
      <c r="UV3081" s="0"/>
      <c r="UW3081" s="0"/>
      <c r="UX3081" s="0"/>
      <c r="UY3081" s="0"/>
      <c r="UZ3081" s="0"/>
      <c r="VA3081" s="0"/>
      <c r="VB3081" s="0"/>
      <c r="VC3081" s="0"/>
      <c r="VD3081" s="0"/>
      <c r="VE3081" s="0"/>
      <c r="VF3081" s="0"/>
      <c r="VG3081" s="0"/>
      <c r="VH3081" s="0"/>
      <c r="VI3081" s="0"/>
      <c r="VJ3081" s="0"/>
      <c r="VK3081" s="0"/>
      <c r="VL3081" s="0"/>
      <c r="VM3081" s="0"/>
      <c r="VN3081" s="0"/>
      <c r="VO3081" s="0"/>
      <c r="VP3081" s="0"/>
      <c r="VQ3081" s="0"/>
      <c r="VR3081" s="0"/>
      <c r="VS3081" s="0"/>
      <c r="VT3081" s="0"/>
      <c r="VU3081" s="0"/>
      <c r="VV3081" s="0"/>
      <c r="VW3081" s="0"/>
      <c r="VX3081" s="0"/>
      <c r="VY3081" s="0"/>
      <c r="VZ3081" s="0"/>
      <c r="WA3081" s="0"/>
      <c r="WB3081" s="0"/>
      <c r="WC3081" s="0"/>
      <c r="WD3081" s="0"/>
      <c r="WE3081" s="0"/>
      <c r="WF3081" s="0"/>
      <c r="WG3081" s="0"/>
      <c r="WH3081" s="0"/>
      <c r="WI3081" s="0"/>
      <c r="WJ3081" s="0"/>
      <c r="WK3081" s="0"/>
      <c r="WL3081" s="0"/>
      <c r="WM3081" s="0"/>
      <c r="WN3081" s="0"/>
      <c r="WO3081" s="0"/>
      <c r="WP3081" s="0"/>
      <c r="WQ3081" s="0"/>
      <c r="WR3081" s="0"/>
      <c r="WS3081" s="0"/>
      <c r="WT3081" s="0"/>
      <c r="WU3081" s="0"/>
      <c r="WV3081" s="0"/>
      <c r="WW3081" s="0"/>
      <c r="WX3081" s="0"/>
      <c r="WY3081" s="0"/>
      <c r="WZ3081" s="0"/>
      <c r="XA3081" s="0"/>
      <c r="XB3081" s="0"/>
      <c r="XC3081" s="0"/>
      <c r="XD3081" s="0"/>
      <c r="XE3081" s="0"/>
      <c r="XF3081" s="0"/>
      <c r="XG3081" s="0"/>
      <c r="XH3081" s="0"/>
      <c r="XI3081" s="0"/>
      <c r="XJ3081" s="0"/>
      <c r="XK3081" s="0"/>
      <c r="XL3081" s="0"/>
      <c r="XM3081" s="0"/>
      <c r="XN3081" s="0"/>
      <c r="XO3081" s="0"/>
      <c r="XP3081" s="0"/>
      <c r="XQ3081" s="0"/>
      <c r="XR3081" s="0"/>
      <c r="XS3081" s="0"/>
      <c r="XT3081" s="0"/>
      <c r="XU3081" s="0"/>
      <c r="XV3081" s="0"/>
      <c r="XW3081" s="0"/>
      <c r="XX3081" s="0"/>
      <c r="XY3081" s="0"/>
      <c r="XZ3081" s="0"/>
      <c r="YA3081" s="0"/>
      <c r="YB3081" s="0"/>
      <c r="YC3081" s="0"/>
      <c r="YD3081" s="0"/>
      <c r="YE3081" s="0"/>
      <c r="YF3081" s="0"/>
      <c r="YG3081" s="0"/>
      <c r="YH3081" s="0"/>
      <c r="YI3081" s="0"/>
      <c r="YJ3081" s="0"/>
      <c r="YK3081" s="0"/>
      <c r="YL3081" s="0"/>
      <c r="YM3081" s="0"/>
      <c r="YN3081" s="0"/>
      <c r="YO3081" s="0"/>
      <c r="YP3081" s="0"/>
      <c r="YQ3081" s="0"/>
      <c r="YR3081" s="0"/>
      <c r="YS3081" s="0"/>
      <c r="YT3081" s="0"/>
      <c r="YU3081" s="0"/>
      <c r="YV3081" s="0"/>
      <c r="YW3081" s="0"/>
      <c r="YX3081" s="0"/>
      <c r="YY3081" s="0"/>
      <c r="YZ3081" s="0"/>
      <c r="ZA3081" s="0"/>
      <c r="ZB3081" s="0"/>
      <c r="ZC3081" s="0"/>
      <c r="ZD3081" s="0"/>
      <c r="ZE3081" s="0"/>
      <c r="ZF3081" s="0"/>
      <c r="ZG3081" s="0"/>
      <c r="ZH3081" s="0"/>
      <c r="ZI3081" s="0"/>
      <c r="ZJ3081" s="0"/>
      <c r="ZK3081" s="0"/>
      <c r="ZL3081" s="0"/>
      <c r="ZM3081" s="0"/>
      <c r="ZN3081" s="0"/>
      <c r="ZO3081" s="0"/>
      <c r="ZP3081" s="0"/>
      <c r="ZQ3081" s="0"/>
      <c r="ZR3081" s="0"/>
      <c r="ZS3081" s="0"/>
      <c r="ZT3081" s="0"/>
      <c r="ZU3081" s="0"/>
      <c r="ZV3081" s="0"/>
      <c r="ZW3081" s="0"/>
      <c r="ZX3081" s="0"/>
      <c r="ZY3081" s="0"/>
      <c r="ZZ3081" s="0"/>
      <c r="AAA3081" s="0"/>
      <c r="AAB3081" s="0"/>
      <c r="AAC3081" s="0"/>
      <c r="AAD3081" s="0"/>
      <c r="AAE3081" s="0"/>
      <c r="AAF3081" s="0"/>
      <c r="AAG3081" s="0"/>
      <c r="AAH3081" s="0"/>
      <c r="AAI3081" s="0"/>
      <c r="AAJ3081" s="0"/>
      <c r="AAK3081" s="0"/>
      <c r="AAL3081" s="0"/>
      <c r="AAM3081" s="0"/>
      <c r="AAN3081" s="0"/>
      <c r="AAO3081" s="0"/>
      <c r="AAP3081" s="0"/>
      <c r="AAQ3081" s="0"/>
      <c r="AAR3081" s="0"/>
      <c r="AAS3081" s="0"/>
      <c r="AAT3081" s="0"/>
      <c r="AAU3081" s="0"/>
      <c r="AAV3081" s="0"/>
      <c r="AAW3081" s="0"/>
      <c r="AAX3081" s="0"/>
      <c r="AAY3081" s="0"/>
      <c r="AAZ3081" s="0"/>
      <c r="ABA3081" s="0"/>
      <c r="ABB3081" s="0"/>
      <c r="ABC3081" s="0"/>
      <c r="ABD3081" s="0"/>
      <c r="ABE3081" s="0"/>
      <c r="ABF3081" s="0"/>
      <c r="ABG3081" s="0"/>
      <c r="ABH3081" s="0"/>
      <c r="ABI3081" s="0"/>
      <c r="ABJ3081" s="0"/>
      <c r="ABK3081" s="0"/>
      <c r="ABL3081" s="0"/>
      <c r="ABM3081" s="0"/>
      <c r="ABN3081" s="0"/>
      <c r="ABO3081" s="0"/>
      <c r="ABP3081" s="0"/>
      <c r="ABQ3081" s="0"/>
      <c r="ABR3081" s="0"/>
      <c r="ABS3081" s="0"/>
      <c r="ABT3081" s="0"/>
      <c r="ABU3081" s="0"/>
      <c r="ABV3081" s="0"/>
      <c r="ABW3081" s="0"/>
      <c r="ABX3081" s="0"/>
      <c r="ABY3081" s="0"/>
      <c r="ABZ3081" s="0"/>
      <c r="ACA3081" s="0"/>
      <c r="ACB3081" s="0"/>
      <c r="ACC3081" s="0"/>
      <c r="ACD3081" s="0"/>
      <c r="ACE3081" s="0"/>
      <c r="ACF3081" s="0"/>
      <c r="ACG3081" s="0"/>
      <c r="ACH3081" s="0"/>
      <c r="ACI3081" s="0"/>
      <c r="ACJ3081" s="0"/>
      <c r="ACK3081" s="0"/>
      <c r="ACL3081" s="0"/>
      <c r="ACM3081" s="0"/>
      <c r="ACN3081" s="0"/>
      <c r="ACO3081" s="0"/>
      <c r="ACP3081" s="0"/>
      <c r="ACQ3081" s="0"/>
      <c r="ACR3081" s="0"/>
      <c r="ACS3081" s="0"/>
      <c r="ACT3081" s="0"/>
      <c r="ACU3081" s="0"/>
      <c r="ACV3081" s="0"/>
      <c r="ACW3081" s="0"/>
      <c r="ACX3081" s="0"/>
      <c r="ACY3081" s="0"/>
      <c r="ACZ3081" s="0"/>
      <c r="ADA3081" s="0"/>
      <c r="ADB3081" s="0"/>
      <c r="ADC3081" s="0"/>
      <c r="ADD3081" s="0"/>
      <c r="ADE3081" s="0"/>
      <c r="ADF3081" s="0"/>
      <c r="ADG3081" s="0"/>
      <c r="ADH3081" s="0"/>
      <c r="ADI3081" s="0"/>
      <c r="ADJ3081" s="0"/>
      <c r="ADK3081" s="0"/>
      <c r="ADL3081" s="0"/>
      <c r="ADM3081" s="0"/>
      <c r="ADN3081" s="0"/>
      <c r="ADO3081" s="0"/>
      <c r="ADP3081" s="0"/>
      <c r="ADQ3081" s="0"/>
      <c r="ADR3081" s="0"/>
      <c r="ADS3081" s="0"/>
      <c r="ADT3081" s="0"/>
      <c r="ADU3081" s="0"/>
      <c r="ADV3081" s="0"/>
      <c r="ADW3081" s="0"/>
      <c r="ADX3081" s="0"/>
      <c r="ADY3081" s="0"/>
      <c r="ADZ3081" s="0"/>
      <c r="AEA3081" s="0"/>
      <c r="AEB3081" s="0"/>
      <c r="AEC3081" s="0"/>
      <c r="AED3081" s="0"/>
      <c r="AEE3081" s="0"/>
      <c r="AEF3081" s="0"/>
      <c r="AEG3081" s="0"/>
      <c r="AEH3081" s="0"/>
      <c r="AEI3081" s="0"/>
      <c r="AEJ3081" s="0"/>
      <c r="AEK3081" s="0"/>
      <c r="AEL3081" s="0"/>
      <c r="AEM3081" s="0"/>
      <c r="AEN3081" s="0"/>
      <c r="AEO3081" s="0"/>
      <c r="AEP3081" s="0"/>
      <c r="AEQ3081" s="0"/>
      <c r="AER3081" s="0"/>
      <c r="AES3081" s="0"/>
      <c r="AET3081" s="0"/>
      <c r="AEU3081" s="0"/>
      <c r="AEV3081" s="0"/>
      <c r="AEW3081" s="0"/>
      <c r="AEX3081" s="0"/>
      <c r="AEY3081" s="0"/>
      <c r="AEZ3081" s="0"/>
      <c r="AFA3081" s="0"/>
      <c r="AFB3081" s="0"/>
      <c r="AFC3081" s="0"/>
      <c r="AFD3081" s="0"/>
      <c r="AFE3081" s="0"/>
      <c r="AFF3081" s="0"/>
      <c r="AFG3081" s="0"/>
      <c r="AFH3081" s="0"/>
      <c r="AFI3081" s="0"/>
      <c r="AFJ3081" s="0"/>
      <c r="AFK3081" s="0"/>
      <c r="AFL3081" s="0"/>
      <c r="AFM3081" s="0"/>
      <c r="AFN3081" s="0"/>
      <c r="AFO3081" s="0"/>
      <c r="AFP3081" s="0"/>
      <c r="AFQ3081" s="0"/>
      <c r="AFR3081" s="0"/>
      <c r="AFS3081" s="0"/>
      <c r="AFT3081" s="0"/>
      <c r="AFU3081" s="0"/>
      <c r="AFV3081" s="0"/>
      <c r="AFW3081" s="0"/>
      <c r="AFX3081" s="0"/>
      <c r="AFY3081" s="0"/>
      <c r="AFZ3081" s="0"/>
      <c r="AGA3081" s="0"/>
      <c r="AGB3081" s="0"/>
      <c r="AGC3081" s="0"/>
      <c r="AGD3081" s="0"/>
      <c r="AGE3081" s="0"/>
      <c r="AGF3081" s="0"/>
      <c r="AGG3081" s="0"/>
      <c r="AGH3081" s="0"/>
      <c r="AGI3081" s="0"/>
      <c r="AGJ3081" s="0"/>
      <c r="AGK3081" s="0"/>
      <c r="AGL3081" s="0"/>
      <c r="AGM3081" s="0"/>
      <c r="AGN3081" s="0"/>
      <c r="AGO3081" s="0"/>
      <c r="AGP3081" s="0"/>
      <c r="AGQ3081" s="0"/>
      <c r="AGR3081" s="0"/>
      <c r="AGS3081" s="0"/>
      <c r="AGT3081" s="0"/>
      <c r="AGU3081" s="0"/>
      <c r="AGV3081" s="0"/>
      <c r="AGW3081" s="0"/>
      <c r="AGX3081" s="0"/>
      <c r="AGY3081" s="0"/>
      <c r="AGZ3081" s="0"/>
      <c r="AHA3081" s="0"/>
      <c r="AHB3081" s="0"/>
      <c r="AHC3081" s="0"/>
      <c r="AHD3081" s="0"/>
      <c r="AHE3081" s="0"/>
      <c r="AHF3081" s="0"/>
      <c r="AHG3081" s="0"/>
      <c r="AHH3081" s="0"/>
      <c r="AHI3081" s="0"/>
      <c r="AHJ3081" s="0"/>
      <c r="AHK3081" s="0"/>
      <c r="AHL3081" s="0"/>
      <c r="AHM3081" s="0"/>
      <c r="AHN3081" s="0"/>
      <c r="AHO3081" s="0"/>
      <c r="AHP3081" s="0"/>
      <c r="AHQ3081" s="0"/>
      <c r="AHR3081" s="0"/>
      <c r="AHS3081" s="0"/>
      <c r="AHT3081" s="0"/>
      <c r="AHU3081" s="0"/>
      <c r="AHV3081" s="0"/>
      <c r="AHW3081" s="0"/>
      <c r="AHX3081" s="0"/>
      <c r="AHY3081" s="0"/>
      <c r="AHZ3081" s="0"/>
      <c r="AIA3081" s="0"/>
      <c r="AIB3081" s="0"/>
      <c r="AIC3081" s="0"/>
      <c r="AID3081" s="0"/>
      <c r="AIE3081" s="0"/>
      <c r="AIF3081" s="0"/>
      <c r="AIG3081" s="0"/>
      <c r="AIH3081" s="0"/>
      <c r="AII3081" s="0"/>
      <c r="AIJ3081" s="0"/>
      <c r="AIK3081" s="0"/>
      <c r="AIL3081" s="0"/>
      <c r="AIM3081" s="0"/>
      <c r="AIN3081" s="0"/>
      <c r="AIO3081" s="0"/>
      <c r="AIP3081" s="0"/>
      <c r="AIQ3081" s="0"/>
      <c r="AIR3081" s="0"/>
      <c r="AIS3081" s="0"/>
      <c r="AIT3081" s="0"/>
      <c r="AIU3081" s="0"/>
      <c r="AIV3081" s="0"/>
      <c r="AIW3081" s="0"/>
      <c r="AIX3081" s="0"/>
      <c r="AIY3081" s="0"/>
      <c r="AIZ3081" s="0"/>
      <c r="AJA3081" s="0"/>
      <c r="AJB3081" s="0"/>
      <c r="AJC3081" s="0"/>
      <c r="AJD3081" s="0"/>
      <c r="AJE3081" s="0"/>
      <c r="AJF3081" s="0"/>
      <c r="AJG3081" s="0"/>
      <c r="AJH3081" s="0"/>
      <c r="AJI3081" s="0"/>
      <c r="AJJ3081" s="0"/>
      <c r="AJK3081" s="0"/>
      <c r="AJL3081" s="0"/>
      <c r="AJM3081" s="0"/>
      <c r="AJN3081" s="0"/>
      <c r="AJO3081" s="0"/>
      <c r="AJP3081" s="0"/>
      <c r="AJQ3081" s="0"/>
      <c r="AJR3081" s="0"/>
      <c r="AJS3081" s="0"/>
      <c r="AJT3081" s="0"/>
      <c r="AJU3081" s="0"/>
      <c r="AJV3081" s="0"/>
      <c r="AJW3081" s="0"/>
      <c r="AJX3081" s="0"/>
      <c r="AJY3081" s="0"/>
      <c r="AJZ3081" s="0"/>
      <c r="AKA3081" s="0"/>
      <c r="AKB3081" s="0"/>
      <c r="AKC3081" s="0"/>
      <c r="AKD3081" s="0"/>
      <c r="AKE3081" s="0"/>
      <c r="AKF3081" s="0"/>
      <c r="AKG3081" s="0"/>
      <c r="AKH3081" s="0"/>
      <c r="AKI3081" s="0"/>
      <c r="AKJ3081" s="0"/>
      <c r="AKK3081" s="0"/>
      <c r="AKL3081" s="0"/>
      <c r="AKM3081" s="0"/>
      <c r="AKN3081" s="0"/>
      <c r="AKO3081" s="0"/>
      <c r="AKP3081" s="0"/>
      <c r="AKQ3081" s="0"/>
      <c r="AKR3081" s="0"/>
      <c r="AKS3081" s="0"/>
      <c r="AKT3081" s="0"/>
      <c r="AKU3081" s="0"/>
      <c r="AKV3081" s="0"/>
      <c r="AKW3081" s="0"/>
      <c r="AKX3081" s="0"/>
      <c r="AKY3081" s="0"/>
      <c r="AKZ3081" s="0"/>
      <c r="ALA3081" s="0"/>
      <c r="ALB3081" s="0"/>
      <c r="ALC3081" s="0"/>
      <c r="ALD3081" s="0"/>
      <c r="ALE3081" s="0"/>
      <c r="ALF3081" s="0"/>
      <c r="ALG3081" s="0"/>
      <c r="ALH3081" s="0"/>
      <c r="ALI3081" s="0"/>
      <c r="ALJ3081" s="0"/>
      <c r="ALK3081" s="0"/>
      <c r="ALL3081" s="0"/>
      <c r="ALM3081" s="0"/>
      <c r="ALN3081" s="0"/>
      <c r="ALO3081" s="0"/>
      <c r="ALP3081" s="0"/>
      <c r="ALQ3081" s="0"/>
      <c r="ALR3081" s="0"/>
      <c r="ALS3081" s="0"/>
      <c r="ALT3081" s="0"/>
      <c r="ALU3081" s="0"/>
      <c r="ALV3081" s="0"/>
      <c r="ALW3081" s="0"/>
      <c r="ALX3081" s="0"/>
      <c r="ALY3081" s="0"/>
      <c r="ALZ3081" s="0"/>
      <c r="AMA3081" s="0"/>
      <c r="AMB3081" s="0"/>
      <c r="AMC3081" s="0"/>
      <c r="AMD3081" s="0"/>
      <c r="AME3081" s="0"/>
      <c r="AMF3081" s="0"/>
      <c r="AMG3081" s="0"/>
      <c r="AMH3081" s="0"/>
      <c r="AMI3081" s="0"/>
    </row>
    <row r="3082" customFormat="false" ht="12.75" hidden="false" customHeight="false" outlineLevel="0" collapsed="false">
      <c r="A3082" s="1" t="s">
        <v>3335</v>
      </c>
      <c r="C3082" s="64" t="s">
        <v>3340</v>
      </c>
      <c r="D3082" s="64" t="s">
        <v>18</v>
      </c>
      <c r="E3082" s="65" t="n">
        <v>2.5</v>
      </c>
      <c r="F3082" s="66" t="n">
        <v>1.79</v>
      </c>
      <c r="G3082" s="67" t="s">
        <v>3327</v>
      </c>
      <c r="H3082" s="105" t="s">
        <v>168</v>
      </c>
      <c r="I3082" s="66" t="n">
        <v>1.99</v>
      </c>
      <c r="J3082" s="67" t="s">
        <v>3308</v>
      </c>
      <c r="BM3082" s="0"/>
      <c r="BN3082" s="0"/>
      <c r="BO3082" s="0"/>
      <c r="BP3082" s="0"/>
      <c r="BQ3082" s="0"/>
      <c r="BR3082" s="0"/>
      <c r="BS3082" s="0"/>
      <c r="BT3082" s="0"/>
      <c r="BU3082" s="0"/>
      <c r="BV3082" s="0"/>
      <c r="BW3082" s="0"/>
      <c r="BX3082" s="0"/>
      <c r="BY3082" s="0"/>
      <c r="BZ3082" s="0"/>
      <c r="CA3082" s="0"/>
      <c r="CB3082" s="0"/>
      <c r="CC3082" s="0"/>
      <c r="CD3082" s="0"/>
      <c r="CE3082" s="0"/>
      <c r="CF3082" s="0"/>
      <c r="CG3082" s="0"/>
      <c r="CH3082" s="0"/>
      <c r="CI3082" s="0"/>
      <c r="CJ3082" s="0"/>
      <c r="CK3082" s="0"/>
      <c r="CL3082" s="0"/>
      <c r="CM3082" s="0"/>
      <c r="CN3082" s="0"/>
      <c r="CO3082" s="0"/>
      <c r="CP3082" s="0"/>
      <c r="CQ3082" s="0"/>
      <c r="CR3082" s="0"/>
      <c r="CS3082" s="0"/>
      <c r="CT3082" s="0"/>
      <c r="CU3082" s="0"/>
      <c r="CV3082" s="0"/>
      <c r="CW3082" s="0"/>
      <c r="CX3082" s="0"/>
      <c r="CY3082" s="0"/>
      <c r="CZ3082" s="0"/>
      <c r="DA3082" s="0"/>
      <c r="DB3082" s="0"/>
      <c r="DC3082" s="0"/>
      <c r="DD3082" s="0"/>
      <c r="DE3082" s="0"/>
      <c r="DF3082" s="0"/>
      <c r="DG3082" s="0"/>
      <c r="DH3082" s="0"/>
      <c r="DI3082" s="0"/>
      <c r="DJ3082" s="0"/>
      <c r="DK3082" s="0"/>
      <c r="DL3082" s="0"/>
      <c r="DM3082" s="0"/>
      <c r="DN3082" s="0"/>
      <c r="DO3082" s="0"/>
      <c r="DP3082" s="0"/>
      <c r="DQ3082" s="0"/>
      <c r="DR3082" s="0"/>
      <c r="DS3082" s="0"/>
      <c r="DT3082" s="0"/>
      <c r="DU3082" s="0"/>
      <c r="DV3082" s="0"/>
      <c r="DW3082" s="0"/>
      <c r="DX3082" s="0"/>
      <c r="DY3082" s="0"/>
      <c r="DZ3082" s="0"/>
      <c r="EA3082" s="0"/>
      <c r="EB3082" s="0"/>
      <c r="EC3082" s="0"/>
      <c r="ED3082" s="0"/>
      <c r="EE3082" s="0"/>
      <c r="EF3082" s="0"/>
      <c r="EG3082" s="0"/>
      <c r="EH3082" s="0"/>
      <c r="EI3082" s="0"/>
      <c r="EJ3082" s="0"/>
      <c r="EK3082" s="0"/>
      <c r="EL3082" s="0"/>
      <c r="EM3082" s="0"/>
      <c r="EN3082" s="0"/>
      <c r="EO3082" s="0"/>
      <c r="EP3082" s="0"/>
      <c r="EQ3082" s="0"/>
      <c r="ER3082" s="0"/>
      <c r="ES3082" s="0"/>
      <c r="ET3082" s="0"/>
      <c r="EU3082" s="0"/>
      <c r="EV3082" s="0"/>
      <c r="EW3082" s="0"/>
      <c r="EX3082" s="0"/>
      <c r="EY3082" s="0"/>
      <c r="EZ3082" s="0"/>
      <c r="FA3082" s="0"/>
      <c r="FB3082" s="0"/>
      <c r="FC3082" s="0"/>
      <c r="FD3082" s="0"/>
      <c r="FE3082" s="0"/>
      <c r="FF3082" s="0"/>
      <c r="FG3082" s="0"/>
      <c r="FH3082" s="0"/>
      <c r="FI3082" s="0"/>
      <c r="FJ3082" s="0"/>
      <c r="FK3082" s="0"/>
      <c r="FL3082" s="0"/>
      <c r="FM3082" s="0"/>
      <c r="FN3082" s="0"/>
      <c r="FO3082" s="0"/>
      <c r="FP3082" s="0"/>
      <c r="FQ3082" s="0"/>
      <c r="FR3082" s="0"/>
      <c r="FS3082" s="0"/>
      <c r="FT3082" s="0"/>
      <c r="FU3082" s="0"/>
      <c r="FV3082" s="0"/>
      <c r="FW3082" s="0"/>
      <c r="FX3082" s="0"/>
      <c r="FY3082" s="0"/>
      <c r="FZ3082" s="0"/>
      <c r="GA3082" s="0"/>
      <c r="GB3082" s="0"/>
      <c r="GC3082" s="0"/>
      <c r="GD3082" s="0"/>
      <c r="GE3082" s="0"/>
      <c r="GF3082" s="0"/>
      <c r="GG3082" s="0"/>
      <c r="GH3082" s="0"/>
      <c r="GI3082" s="0"/>
      <c r="GJ3082" s="0"/>
      <c r="GK3082" s="0"/>
      <c r="GL3082" s="0"/>
      <c r="GM3082" s="0"/>
      <c r="GN3082" s="0"/>
      <c r="GO3082" s="0"/>
      <c r="GP3082" s="0"/>
      <c r="GQ3082" s="0"/>
      <c r="GR3082" s="0"/>
      <c r="GS3082" s="0"/>
      <c r="GT3082" s="0"/>
      <c r="GU3082" s="0"/>
      <c r="GV3082" s="0"/>
      <c r="GW3082" s="0"/>
      <c r="GX3082" s="0"/>
      <c r="GY3082" s="0"/>
      <c r="GZ3082" s="0"/>
      <c r="HA3082" s="0"/>
      <c r="HB3082" s="0"/>
      <c r="HC3082" s="0"/>
      <c r="HD3082" s="0"/>
      <c r="HE3082" s="0"/>
      <c r="HF3082" s="0"/>
      <c r="HG3082" s="0"/>
      <c r="HH3082" s="0"/>
      <c r="HI3082" s="0"/>
      <c r="HJ3082" s="0"/>
      <c r="HK3082" s="0"/>
      <c r="HL3082" s="0"/>
      <c r="HM3082" s="0"/>
      <c r="HN3082" s="0"/>
      <c r="HO3082" s="0"/>
      <c r="HP3082" s="0"/>
      <c r="HQ3082" s="0"/>
      <c r="HR3082" s="0"/>
      <c r="HS3082" s="0"/>
      <c r="HT3082" s="0"/>
      <c r="HU3082" s="0"/>
      <c r="HV3082" s="0"/>
      <c r="HW3082" s="0"/>
      <c r="HX3082" s="0"/>
      <c r="HY3082" s="0"/>
      <c r="HZ3082" s="0"/>
      <c r="IA3082" s="0"/>
      <c r="IB3082" s="0"/>
      <c r="IC3082" s="0"/>
      <c r="ID3082" s="0"/>
      <c r="IE3082" s="0"/>
      <c r="IF3082" s="0"/>
      <c r="IG3082" s="0"/>
      <c r="IH3082" s="0"/>
      <c r="II3082" s="0"/>
      <c r="IJ3082" s="0"/>
      <c r="IK3082" s="0"/>
      <c r="IL3082" s="0"/>
      <c r="IM3082" s="0"/>
      <c r="IN3082" s="0"/>
      <c r="IO3082" s="0"/>
      <c r="IP3082" s="0"/>
      <c r="IQ3082" s="0"/>
      <c r="IR3082" s="0"/>
      <c r="IS3082" s="0"/>
      <c r="IT3082" s="0"/>
      <c r="IU3082" s="0"/>
      <c r="IV3082" s="0"/>
      <c r="IW3082" s="0"/>
      <c r="IX3082" s="0"/>
      <c r="IY3082" s="0"/>
      <c r="IZ3082" s="0"/>
      <c r="JA3082" s="0"/>
      <c r="JB3082" s="0"/>
      <c r="JC3082" s="0"/>
      <c r="JD3082" s="0"/>
      <c r="JE3082" s="0"/>
      <c r="JF3082" s="0"/>
      <c r="JG3082" s="0"/>
      <c r="JH3082" s="0"/>
      <c r="JI3082" s="0"/>
      <c r="JJ3082" s="0"/>
      <c r="JK3082" s="0"/>
      <c r="JL3082" s="0"/>
      <c r="JM3082" s="0"/>
      <c r="JN3082" s="0"/>
      <c r="JO3082" s="0"/>
      <c r="JP3082" s="0"/>
      <c r="JQ3082" s="0"/>
      <c r="JR3082" s="0"/>
      <c r="JS3082" s="0"/>
      <c r="JT3082" s="0"/>
      <c r="JU3082" s="0"/>
      <c r="JV3082" s="0"/>
      <c r="JW3082" s="0"/>
      <c r="JX3082" s="0"/>
      <c r="JY3082" s="0"/>
      <c r="JZ3082" s="0"/>
      <c r="KA3082" s="0"/>
      <c r="KB3082" s="0"/>
      <c r="KC3082" s="0"/>
      <c r="KD3082" s="0"/>
      <c r="KE3082" s="0"/>
      <c r="KF3082" s="0"/>
      <c r="KG3082" s="0"/>
      <c r="KH3082" s="0"/>
      <c r="KI3082" s="0"/>
      <c r="KJ3082" s="0"/>
      <c r="KK3082" s="0"/>
      <c r="KL3082" s="0"/>
      <c r="KM3082" s="0"/>
      <c r="KN3082" s="0"/>
      <c r="KO3082" s="0"/>
      <c r="KP3082" s="0"/>
      <c r="KQ3082" s="0"/>
      <c r="KR3082" s="0"/>
      <c r="KS3082" s="0"/>
      <c r="KT3082" s="0"/>
      <c r="KU3082" s="0"/>
      <c r="KV3082" s="0"/>
      <c r="KW3082" s="0"/>
      <c r="KX3082" s="0"/>
      <c r="KY3082" s="0"/>
      <c r="KZ3082" s="0"/>
      <c r="LA3082" s="0"/>
      <c r="LB3082" s="0"/>
      <c r="LC3082" s="0"/>
      <c r="LD3082" s="0"/>
      <c r="LE3082" s="0"/>
      <c r="LF3082" s="0"/>
      <c r="LG3082" s="0"/>
      <c r="LH3082" s="0"/>
      <c r="LI3082" s="0"/>
      <c r="LJ3082" s="0"/>
      <c r="LK3082" s="0"/>
      <c r="LL3082" s="0"/>
      <c r="LM3082" s="0"/>
      <c r="LN3082" s="0"/>
      <c r="LO3082" s="0"/>
      <c r="LP3082" s="0"/>
      <c r="LQ3082" s="0"/>
      <c r="LR3082" s="0"/>
      <c r="LS3082" s="0"/>
      <c r="LT3082" s="0"/>
      <c r="LU3082" s="0"/>
      <c r="LV3082" s="0"/>
      <c r="LW3082" s="0"/>
      <c r="LX3082" s="0"/>
      <c r="LY3082" s="0"/>
      <c r="LZ3082" s="0"/>
      <c r="MA3082" s="0"/>
      <c r="MB3082" s="0"/>
      <c r="MC3082" s="0"/>
      <c r="MD3082" s="0"/>
      <c r="ME3082" s="0"/>
      <c r="MF3082" s="0"/>
      <c r="MG3082" s="0"/>
      <c r="MH3082" s="0"/>
      <c r="MI3082" s="0"/>
      <c r="MJ3082" s="0"/>
      <c r="MK3082" s="0"/>
      <c r="ML3082" s="0"/>
      <c r="MM3082" s="0"/>
      <c r="MN3082" s="0"/>
      <c r="MO3082" s="0"/>
      <c r="MP3082" s="0"/>
      <c r="MQ3082" s="0"/>
      <c r="MR3082" s="0"/>
      <c r="MS3082" s="0"/>
      <c r="MT3082" s="0"/>
      <c r="MU3082" s="0"/>
      <c r="MV3082" s="0"/>
      <c r="MW3082" s="0"/>
      <c r="MX3082" s="0"/>
      <c r="MY3082" s="0"/>
      <c r="MZ3082" s="0"/>
      <c r="NA3082" s="0"/>
      <c r="NB3082" s="0"/>
      <c r="NC3082" s="0"/>
      <c r="ND3082" s="0"/>
      <c r="NE3082" s="0"/>
      <c r="NF3082" s="0"/>
      <c r="NG3082" s="0"/>
      <c r="NH3082" s="0"/>
      <c r="NI3082" s="0"/>
      <c r="NJ3082" s="0"/>
      <c r="NK3082" s="0"/>
      <c r="NL3082" s="0"/>
      <c r="NM3082" s="0"/>
      <c r="NN3082" s="0"/>
      <c r="NO3082" s="0"/>
      <c r="NP3082" s="0"/>
      <c r="NQ3082" s="0"/>
      <c r="NR3082" s="0"/>
      <c r="NS3082" s="0"/>
      <c r="NT3082" s="0"/>
      <c r="NU3082" s="0"/>
      <c r="NV3082" s="0"/>
      <c r="NW3082" s="0"/>
      <c r="NX3082" s="0"/>
      <c r="NY3082" s="0"/>
      <c r="NZ3082" s="0"/>
      <c r="OA3082" s="0"/>
      <c r="OB3082" s="0"/>
      <c r="OC3082" s="0"/>
      <c r="OD3082" s="0"/>
      <c r="OE3082" s="0"/>
      <c r="OF3082" s="0"/>
      <c r="OG3082" s="0"/>
      <c r="OH3082" s="0"/>
      <c r="OI3082" s="0"/>
      <c r="OJ3082" s="0"/>
      <c r="OK3082" s="0"/>
      <c r="OL3082" s="0"/>
      <c r="OM3082" s="0"/>
      <c r="ON3082" s="0"/>
      <c r="OO3082" s="0"/>
      <c r="OP3082" s="0"/>
      <c r="OQ3082" s="0"/>
      <c r="OR3082" s="0"/>
      <c r="OS3082" s="0"/>
      <c r="OT3082" s="0"/>
      <c r="OU3082" s="0"/>
      <c r="OV3082" s="0"/>
      <c r="OW3082" s="0"/>
      <c r="OX3082" s="0"/>
      <c r="OY3082" s="0"/>
      <c r="OZ3082" s="0"/>
      <c r="PA3082" s="0"/>
      <c r="PB3082" s="0"/>
      <c r="PC3082" s="0"/>
      <c r="PD3082" s="0"/>
      <c r="PE3082" s="0"/>
      <c r="PF3082" s="0"/>
      <c r="PG3082" s="0"/>
      <c r="PH3082" s="0"/>
      <c r="PI3082" s="0"/>
      <c r="PJ3082" s="0"/>
      <c r="PK3082" s="0"/>
      <c r="PL3082" s="0"/>
      <c r="PM3082" s="0"/>
      <c r="PN3082" s="0"/>
      <c r="PO3082" s="0"/>
      <c r="PP3082" s="0"/>
      <c r="PQ3082" s="0"/>
      <c r="PR3082" s="0"/>
      <c r="PS3082" s="0"/>
      <c r="PT3082" s="0"/>
      <c r="PU3082" s="0"/>
      <c r="PV3082" s="0"/>
      <c r="PW3082" s="0"/>
      <c r="PX3082" s="0"/>
      <c r="PY3082" s="0"/>
      <c r="PZ3082" s="0"/>
      <c r="QA3082" s="0"/>
      <c r="QB3082" s="0"/>
      <c r="QC3082" s="0"/>
      <c r="QD3082" s="0"/>
      <c r="QE3082" s="0"/>
      <c r="QF3082" s="0"/>
      <c r="QG3082" s="0"/>
      <c r="QH3082" s="0"/>
      <c r="QI3082" s="0"/>
      <c r="QJ3082" s="0"/>
      <c r="QK3082" s="0"/>
      <c r="QL3082" s="0"/>
      <c r="QM3082" s="0"/>
      <c r="QN3082" s="0"/>
      <c r="QO3082" s="0"/>
      <c r="QP3082" s="0"/>
      <c r="QQ3082" s="0"/>
      <c r="QR3082" s="0"/>
      <c r="QS3082" s="0"/>
      <c r="QT3082" s="0"/>
      <c r="QU3082" s="0"/>
      <c r="QV3082" s="0"/>
      <c r="QW3082" s="0"/>
      <c r="QX3082" s="0"/>
      <c r="QY3082" s="0"/>
      <c r="QZ3082" s="0"/>
      <c r="RA3082" s="0"/>
      <c r="RB3082" s="0"/>
      <c r="RC3082" s="0"/>
      <c r="RD3082" s="0"/>
      <c r="RE3082" s="0"/>
      <c r="RF3082" s="0"/>
      <c r="RG3082" s="0"/>
      <c r="RH3082" s="0"/>
      <c r="RI3082" s="0"/>
      <c r="RJ3082" s="0"/>
      <c r="RK3082" s="0"/>
      <c r="RL3082" s="0"/>
      <c r="RM3082" s="0"/>
      <c r="RN3082" s="0"/>
      <c r="RO3082" s="0"/>
      <c r="RP3082" s="0"/>
      <c r="RQ3082" s="0"/>
      <c r="RR3082" s="0"/>
      <c r="RS3082" s="0"/>
      <c r="RT3082" s="0"/>
      <c r="RU3082" s="0"/>
      <c r="RV3082" s="0"/>
      <c r="RW3082" s="0"/>
      <c r="RX3082" s="0"/>
      <c r="RY3082" s="0"/>
      <c r="RZ3082" s="0"/>
      <c r="SA3082" s="0"/>
      <c r="SB3082" s="0"/>
      <c r="SC3082" s="0"/>
      <c r="SD3082" s="0"/>
      <c r="SE3082" s="0"/>
      <c r="SF3082" s="0"/>
      <c r="SG3082" s="0"/>
      <c r="SH3082" s="0"/>
      <c r="SI3082" s="0"/>
      <c r="SJ3082" s="0"/>
      <c r="SK3082" s="0"/>
      <c r="SL3082" s="0"/>
      <c r="SM3082" s="0"/>
      <c r="SN3082" s="0"/>
      <c r="SO3082" s="0"/>
      <c r="SP3082" s="0"/>
      <c r="SQ3082" s="0"/>
      <c r="SR3082" s="0"/>
      <c r="SS3082" s="0"/>
      <c r="ST3082" s="0"/>
      <c r="SU3082" s="0"/>
      <c r="SV3082" s="0"/>
      <c r="SW3082" s="0"/>
      <c r="SX3082" s="0"/>
      <c r="SY3082" s="0"/>
      <c r="SZ3082" s="0"/>
      <c r="TA3082" s="0"/>
      <c r="TB3082" s="0"/>
      <c r="TC3082" s="0"/>
      <c r="TD3082" s="0"/>
      <c r="TE3082" s="0"/>
      <c r="TF3082" s="0"/>
      <c r="TG3082" s="0"/>
      <c r="TH3082" s="0"/>
      <c r="TI3082" s="0"/>
      <c r="TJ3082" s="0"/>
      <c r="TK3082" s="0"/>
      <c r="TL3082" s="0"/>
      <c r="TM3082" s="0"/>
      <c r="TN3082" s="0"/>
      <c r="TO3082" s="0"/>
      <c r="TP3082" s="0"/>
      <c r="TQ3082" s="0"/>
      <c r="TR3082" s="0"/>
      <c r="TS3082" s="0"/>
      <c r="TT3082" s="0"/>
      <c r="TU3082" s="0"/>
      <c r="TV3082" s="0"/>
      <c r="TW3082" s="0"/>
      <c r="TX3082" s="0"/>
      <c r="TY3082" s="0"/>
      <c r="TZ3082" s="0"/>
      <c r="UA3082" s="0"/>
      <c r="UB3082" s="0"/>
      <c r="UC3082" s="0"/>
      <c r="UD3082" s="0"/>
      <c r="UE3082" s="0"/>
      <c r="UF3082" s="0"/>
      <c r="UG3082" s="0"/>
      <c r="UH3082" s="0"/>
      <c r="UI3082" s="0"/>
      <c r="UJ3082" s="0"/>
      <c r="UK3082" s="0"/>
      <c r="UL3082" s="0"/>
      <c r="UM3082" s="0"/>
      <c r="UN3082" s="0"/>
      <c r="UO3082" s="0"/>
      <c r="UP3082" s="0"/>
      <c r="UQ3082" s="0"/>
      <c r="UR3082" s="0"/>
      <c r="US3082" s="0"/>
      <c r="UT3082" s="0"/>
      <c r="UU3082" s="0"/>
      <c r="UV3082" s="0"/>
      <c r="UW3082" s="0"/>
      <c r="UX3082" s="0"/>
      <c r="UY3082" s="0"/>
      <c r="UZ3082" s="0"/>
      <c r="VA3082" s="0"/>
      <c r="VB3082" s="0"/>
      <c r="VC3082" s="0"/>
      <c r="VD3082" s="0"/>
      <c r="VE3082" s="0"/>
      <c r="VF3082" s="0"/>
      <c r="VG3082" s="0"/>
      <c r="VH3082" s="0"/>
      <c r="VI3082" s="0"/>
      <c r="VJ3082" s="0"/>
      <c r="VK3082" s="0"/>
      <c r="VL3082" s="0"/>
      <c r="VM3082" s="0"/>
      <c r="VN3082" s="0"/>
      <c r="VO3082" s="0"/>
      <c r="VP3082" s="0"/>
      <c r="VQ3082" s="0"/>
      <c r="VR3082" s="0"/>
      <c r="VS3082" s="0"/>
      <c r="VT3082" s="0"/>
      <c r="VU3082" s="0"/>
      <c r="VV3082" s="0"/>
      <c r="VW3082" s="0"/>
      <c r="VX3082" s="0"/>
      <c r="VY3082" s="0"/>
      <c r="VZ3082" s="0"/>
      <c r="WA3082" s="0"/>
      <c r="WB3082" s="0"/>
      <c r="WC3082" s="0"/>
      <c r="WD3082" s="0"/>
      <c r="WE3082" s="0"/>
      <c r="WF3082" s="0"/>
      <c r="WG3082" s="0"/>
      <c r="WH3082" s="0"/>
      <c r="WI3082" s="0"/>
      <c r="WJ3082" s="0"/>
      <c r="WK3082" s="0"/>
      <c r="WL3082" s="0"/>
      <c r="WM3082" s="0"/>
      <c r="WN3082" s="0"/>
      <c r="WO3082" s="0"/>
      <c r="WP3082" s="0"/>
      <c r="WQ3082" s="0"/>
      <c r="WR3082" s="0"/>
      <c r="WS3082" s="0"/>
      <c r="WT3082" s="0"/>
      <c r="WU3082" s="0"/>
      <c r="WV3082" s="0"/>
      <c r="WW3082" s="0"/>
      <c r="WX3082" s="0"/>
      <c r="WY3082" s="0"/>
      <c r="WZ3082" s="0"/>
      <c r="XA3082" s="0"/>
      <c r="XB3082" s="0"/>
      <c r="XC3082" s="0"/>
      <c r="XD3082" s="0"/>
      <c r="XE3082" s="0"/>
      <c r="XF3082" s="0"/>
      <c r="XG3082" s="0"/>
      <c r="XH3082" s="0"/>
      <c r="XI3082" s="0"/>
      <c r="XJ3082" s="0"/>
      <c r="XK3082" s="0"/>
      <c r="XL3082" s="0"/>
      <c r="XM3082" s="0"/>
      <c r="XN3082" s="0"/>
      <c r="XO3082" s="0"/>
      <c r="XP3082" s="0"/>
      <c r="XQ3082" s="0"/>
      <c r="XR3082" s="0"/>
      <c r="XS3082" s="0"/>
      <c r="XT3082" s="0"/>
      <c r="XU3082" s="0"/>
      <c r="XV3082" s="0"/>
      <c r="XW3082" s="0"/>
      <c r="XX3082" s="0"/>
      <c r="XY3082" s="0"/>
      <c r="XZ3082" s="0"/>
      <c r="YA3082" s="0"/>
      <c r="YB3082" s="0"/>
      <c r="YC3082" s="0"/>
      <c r="YD3082" s="0"/>
      <c r="YE3082" s="0"/>
      <c r="YF3082" s="0"/>
      <c r="YG3082" s="0"/>
      <c r="YH3082" s="0"/>
      <c r="YI3082" s="0"/>
      <c r="YJ3082" s="0"/>
      <c r="YK3082" s="0"/>
      <c r="YL3082" s="0"/>
      <c r="YM3082" s="0"/>
      <c r="YN3082" s="0"/>
      <c r="YO3082" s="0"/>
      <c r="YP3082" s="0"/>
      <c r="YQ3082" s="0"/>
      <c r="YR3082" s="0"/>
      <c r="YS3082" s="0"/>
      <c r="YT3082" s="0"/>
      <c r="YU3082" s="0"/>
      <c r="YV3082" s="0"/>
      <c r="YW3082" s="0"/>
      <c r="YX3082" s="0"/>
      <c r="YY3082" s="0"/>
      <c r="YZ3082" s="0"/>
      <c r="ZA3082" s="0"/>
      <c r="ZB3082" s="0"/>
      <c r="ZC3082" s="0"/>
      <c r="ZD3082" s="0"/>
      <c r="ZE3082" s="0"/>
      <c r="ZF3082" s="0"/>
      <c r="ZG3082" s="0"/>
      <c r="ZH3082" s="0"/>
      <c r="ZI3082" s="0"/>
      <c r="ZJ3082" s="0"/>
      <c r="ZK3082" s="0"/>
      <c r="ZL3082" s="0"/>
      <c r="ZM3082" s="0"/>
      <c r="ZN3082" s="0"/>
      <c r="ZO3082" s="0"/>
      <c r="ZP3082" s="0"/>
      <c r="ZQ3082" s="0"/>
      <c r="ZR3082" s="0"/>
      <c r="ZS3082" s="0"/>
      <c r="ZT3082" s="0"/>
      <c r="ZU3082" s="0"/>
      <c r="ZV3082" s="0"/>
      <c r="ZW3082" s="0"/>
      <c r="ZX3082" s="0"/>
      <c r="ZY3082" s="0"/>
      <c r="ZZ3082" s="0"/>
      <c r="AAA3082" s="0"/>
      <c r="AAB3082" s="0"/>
      <c r="AAC3082" s="0"/>
      <c r="AAD3082" s="0"/>
      <c r="AAE3082" s="0"/>
      <c r="AAF3082" s="0"/>
      <c r="AAG3082" s="0"/>
      <c r="AAH3082" s="0"/>
      <c r="AAI3082" s="0"/>
      <c r="AAJ3082" s="0"/>
      <c r="AAK3082" s="0"/>
      <c r="AAL3082" s="0"/>
      <c r="AAM3082" s="0"/>
      <c r="AAN3082" s="0"/>
      <c r="AAO3082" s="0"/>
      <c r="AAP3082" s="0"/>
      <c r="AAQ3082" s="0"/>
      <c r="AAR3082" s="0"/>
      <c r="AAS3082" s="0"/>
      <c r="AAT3082" s="0"/>
      <c r="AAU3082" s="0"/>
      <c r="AAV3082" s="0"/>
      <c r="AAW3082" s="0"/>
      <c r="AAX3082" s="0"/>
      <c r="AAY3082" s="0"/>
      <c r="AAZ3082" s="0"/>
      <c r="ABA3082" s="0"/>
      <c r="ABB3082" s="0"/>
      <c r="ABC3082" s="0"/>
      <c r="ABD3082" s="0"/>
      <c r="ABE3082" s="0"/>
      <c r="ABF3082" s="0"/>
      <c r="ABG3082" s="0"/>
      <c r="ABH3082" s="0"/>
      <c r="ABI3082" s="0"/>
      <c r="ABJ3082" s="0"/>
      <c r="ABK3082" s="0"/>
      <c r="ABL3082" s="0"/>
      <c r="ABM3082" s="0"/>
      <c r="ABN3082" s="0"/>
      <c r="ABO3082" s="0"/>
      <c r="ABP3082" s="0"/>
      <c r="ABQ3082" s="0"/>
      <c r="ABR3082" s="0"/>
      <c r="ABS3082" s="0"/>
      <c r="ABT3082" s="0"/>
      <c r="ABU3082" s="0"/>
      <c r="ABV3082" s="0"/>
      <c r="ABW3082" s="0"/>
      <c r="ABX3082" s="0"/>
      <c r="ABY3082" s="0"/>
      <c r="ABZ3082" s="0"/>
      <c r="ACA3082" s="0"/>
      <c r="ACB3082" s="0"/>
      <c r="ACC3082" s="0"/>
      <c r="ACD3082" s="0"/>
      <c r="ACE3082" s="0"/>
      <c r="ACF3082" s="0"/>
      <c r="ACG3082" s="0"/>
      <c r="ACH3082" s="0"/>
      <c r="ACI3082" s="0"/>
      <c r="ACJ3082" s="0"/>
      <c r="ACK3082" s="0"/>
      <c r="ACL3082" s="0"/>
      <c r="ACM3082" s="0"/>
      <c r="ACN3082" s="0"/>
      <c r="ACO3082" s="0"/>
      <c r="ACP3082" s="0"/>
      <c r="ACQ3082" s="0"/>
      <c r="ACR3082" s="0"/>
      <c r="ACS3082" s="0"/>
      <c r="ACT3082" s="0"/>
      <c r="ACU3082" s="0"/>
      <c r="ACV3082" s="0"/>
      <c r="ACW3082" s="0"/>
      <c r="ACX3082" s="0"/>
      <c r="ACY3082" s="0"/>
      <c r="ACZ3082" s="0"/>
      <c r="ADA3082" s="0"/>
      <c r="ADB3082" s="0"/>
      <c r="ADC3082" s="0"/>
      <c r="ADD3082" s="0"/>
      <c r="ADE3082" s="0"/>
      <c r="ADF3082" s="0"/>
      <c r="ADG3082" s="0"/>
      <c r="ADH3082" s="0"/>
      <c r="ADI3082" s="0"/>
      <c r="ADJ3082" s="0"/>
      <c r="ADK3082" s="0"/>
      <c r="ADL3082" s="0"/>
      <c r="ADM3082" s="0"/>
      <c r="ADN3082" s="0"/>
      <c r="ADO3082" s="0"/>
      <c r="ADP3082" s="0"/>
      <c r="ADQ3082" s="0"/>
      <c r="ADR3082" s="0"/>
      <c r="ADS3082" s="0"/>
      <c r="ADT3082" s="0"/>
      <c r="ADU3082" s="0"/>
      <c r="ADV3082" s="0"/>
      <c r="ADW3082" s="0"/>
      <c r="ADX3082" s="0"/>
      <c r="ADY3082" s="0"/>
      <c r="ADZ3082" s="0"/>
      <c r="AEA3082" s="0"/>
      <c r="AEB3082" s="0"/>
      <c r="AEC3082" s="0"/>
      <c r="AED3082" s="0"/>
      <c r="AEE3082" s="0"/>
      <c r="AEF3082" s="0"/>
      <c r="AEG3082" s="0"/>
      <c r="AEH3082" s="0"/>
      <c r="AEI3082" s="0"/>
      <c r="AEJ3082" s="0"/>
      <c r="AEK3082" s="0"/>
      <c r="AEL3082" s="0"/>
      <c r="AEM3082" s="0"/>
      <c r="AEN3082" s="0"/>
      <c r="AEO3082" s="0"/>
      <c r="AEP3082" s="0"/>
      <c r="AEQ3082" s="0"/>
      <c r="AER3082" s="0"/>
      <c r="AES3082" s="0"/>
      <c r="AET3082" s="0"/>
      <c r="AEU3082" s="0"/>
      <c r="AEV3082" s="0"/>
      <c r="AEW3082" s="0"/>
      <c r="AEX3082" s="0"/>
      <c r="AEY3082" s="0"/>
      <c r="AEZ3082" s="0"/>
      <c r="AFA3082" s="0"/>
      <c r="AFB3082" s="0"/>
      <c r="AFC3082" s="0"/>
      <c r="AFD3082" s="0"/>
      <c r="AFE3082" s="0"/>
      <c r="AFF3082" s="0"/>
      <c r="AFG3082" s="0"/>
      <c r="AFH3082" s="0"/>
      <c r="AFI3082" s="0"/>
      <c r="AFJ3082" s="0"/>
      <c r="AFK3082" s="0"/>
      <c r="AFL3082" s="0"/>
      <c r="AFM3082" s="0"/>
      <c r="AFN3082" s="0"/>
      <c r="AFO3082" s="0"/>
      <c r="AFP3082" s="0"/>
      <c r="AFQ3082" s="0"/>
      <c r="AFR3082" s="0"/>
      <c r="AFS3082" s="0"/>
      <c r="AFT3082" s="0"/>
      <c r="AFU3082" s="0"/>
      <c r="AFV3082" s="0"/>
      <c r="AFW3082" s="0"/>
      <c r="AFX3082" s="0"/>
      <c r="AFY3082" s="0"/>
      <c r="AFZ3082" s="0"/>
      <c r="AGA3082" s="0"/>
      <c r="AGB3082" s="0"/>
      <c r="AGC3082" s="0"/>
      <c r="AGD3082" s="0"/>
      <c r="AGE3082" s="0"/>
      <c r="AGF3082" s="0"/>
      <c r="AGG3082" s="0"/>
      <c r="AGH3082" s="0"/>
      <c r="AGI3082" s="0"/>
      <c r="AGJ3082" s="0"/>
      <c r="AGK3082" s="0"/>
      <c r="AGL3082" s="0"/>
      <c r="AGM3082" s="0"/>
      <c r="AGN3082" s="0"/>
      <c r="AGO3082" s="0"/>
      <c r="AGP3082" s="0"/>
      <c r="AGQ3082" s="0"/>
      <c r="AGR3082" s="0"/>
      <c r="AGS3082" s="0"/>
      <c r="AGT3082" s="0"/>
      <c r="AGU3082" s="0"/>
      <c r="AGV3082" s="0"/>
      <c r="AGW3082" s="0"/>
      <c r="AGX3082" s="0"/>
      <c r="AGY3082" s="0"/>
      <c r="AGZ3082" s="0"/>
      <c r="AHA3082" s="0"/>
      <c r="AHB3082" s="0"/>
      <c r="AHC3082" s="0"/>
      <c r="AHD3082" s="0"/>
      <c r="AHE3082" s="0"/>
      <c r="AHF3082" s="0"/>
      <c r="AHG3082" s="0"/>
      <c r="AHH3082" s="0"/>
      <c r="AHI3082" s="0"/>
      <c r="AHJ3082" s="0"/>
      <c r="AHK3082" s="0"/>
      <c r="AHL3082" s="0"/>
      <c r="AHM3082" s="0"/>
      <c r="AHN3082" s="0"/>
      <c r="AHO3082" s="0"/>
      <c r="AHP3082" s="0"/>
      <c r="AHQ3082" s="0"/>
      <c r="AHR3082" s="0"/>
      <c r="AHS3082" s="0"/>
      <c r="AHT3082" s="0"/>
      <c r="AHU3082" s="0"/>
      <c r="AHV3082" s="0"/>
      <c r="AHW3082" s="0"/>
      <c r="AHX3082" s="0"/>
      <c r="AHY3082" s="0"/>
      <c r="AHZ3082" s="0"/>
      <c r="AIA3082" s="0"/>
      <c r="AIB3082" s="0"/>
      <c r="AIC3082" s="0"/>
      <c r="AID3082" s="0"/>
      <c r="AIE3082" s="0"/>
      <c r="AIF3082" s="0"/>
      <c r="AIG3082" s="0"/>
      <c r="AIH3082" s="0"/>
      <c r="AII3082" s="0"/>
      <c r="AIJ3082" s="0"/>
      <c r="AIK3082" s="0"/>
      <c r="AIL3082" s="0"/>
      <c r="AIM3082" s="0"/>
      <c r="AIN3082" s="0"/>
      <c r="AIO3082" s="0"/>
      <c r="AIP3082" s="0"/>
      <c r="AIQ3082" s="0"/>
      <c r="AIR3082" s="0"/>
      <c r="AIS3082" s="0"/>
      <c r="AIT3082" s="0"/>
      <c r="AIU3082" s="0"/>
      <c r="AIV3082" s="0"/>
      <c r="AIW3082" s="0"/>
      <c r="AIX3082" s="0"/>
      <c r="AIY3082" s="0"/>
      <c r="AIZ3082" s="0"/>
      <c r="AJA3082" s="0"/>
      <c r="AJB3082" s="0"/>
      <c r="AJC3082" s="0"/>
      <c r="AJD3082" s="0"/>
      <c r="AJE3082" s="0"/>
      <c r="AJF3082" s="0"/>
      <c r="AJG3082" s="0"/>
      <c r="AJH3082" s="0"/>
      <c r="AJI3082" s="0"/>
      <c r="AJJ3082" s="0"/>
      <c r="AJK3082" s="0"/>
      <c r="AJL3082" s="0"/>
      <c r="AJM3082" s="0"/>
      <c r="AJN3082" s="0"/>
      <c r="AJO3082" s="0"/>
      <c r="AJP3082" s="0"/>
      <c r="AJQ3082" s="0"/>
      <c r="AJR3082" s="0"/>
      <c r="AJS3082" s="0"/>
      <c r="AJT3082" s="0"/>
      <c r="AJU3082" s="0"/>
      <c r="AJV3082" s="0"/>
      <c r="AJW3082" s="0"/>
      <c r="AJX3082" s="0"/>
      <c r="AJY3082" s="0"/>
      <c r="AJZ3082" s="0"/>
      <c r="AKA3082" s="0"/>
      <c r="AKB3082" s="0"/>
      <c r="AKC3082" s="0"/>
      <c r="AKD3082" s="0"/>
      <c r="AKE3082" s="0"/>
      <c r="AKF3082" s="0"/>
      <c r="AKG3082" s="0"/>
      <c r="AKH3082" s="0"/>
      <c r="AKI3082" s="0"/>
      <c r="AKJ3082" s="0"/>
      <c r="AKK3082" s="0"/>
      <c r="AKL3082" s="0"/>
      <c r="AKM3082" s="0"/>
      <c r="AKN3082" s="0"/>
      <c r="AKO3082" s="0"/>
      <c r="AKP3082" s="0"/>
      <c r="AKQ3082" s="0"/>
      <c r="AKR3082" s="0"/>
      <c r="AKS3082" s="0"/>
      <c r="AKT3082" s="0"/>
      <c r="AKU3082" s="0"/>
      <c r="AKV3082" s="0"/>
      <c r="AKW3082" s="0"/>
      <c r="AKX3082" s="0"/>
      <c r="AKY3082" s="0"/>
      <c r="AKZ3082" s="0"/>
      <c r="ALA3082" s="0"/>
      <c r="ALB3082" s="0"/>
      <c r="ALC3082" s="0"/>
      <c r="ALD3082" s="0"/>
      <c r="ALE3082" s="0"/>
      <c r="ALF3082" s="0"/>
      <c r="ALG3082" s="0"/>
      <c r="ALH3082" s="0"/>
      <c r="ALI3082" s="0"/>
      <c r="ALJ3082" s="0"/>
      <c r="ALK3082" s="0"/>
      <c r="ALL3082" s="0"/>
      <c r="ALM3082" s="0"/>
      <c r="ALN3082" s="0"/>
      <c r="ALO3082" s="0"/>
      <c r="ALP3082" s="0"/>
      <c r="ALQ3082" s="0"/>
      <c r="ALR3082" s="0"/>
      <c r="ALS3082" s="0"/>
      <c r="ALT3082" s="0"/>
      <c r="ALU3082" s="0"/>
      <c r="ALV3082" s="0"/>
      <c r="ALW3082" s="0"/>
      <c r="ALX3082" s="0"/>
      <c r="ALY3082" s="0"/>
      <c r="ALZ3082" s="0"/>
      <c r="AMA3082" s="0"/>
      <c r="AMB3082" s="0"/>
      <c r="AMC3082" s="0"/>
      <c r="AMD3082" s="0"/>
      <c r="AME3082" s="0"/>
      <c r="AMF3082" s="0"/>
      <c r="AMG3082" s="0"/>
      <c r="AMH3082" s="0"/>
      <c r="AMI3082" s="0"/>
    </row>
    <row r="3083" customFormat="false" ht="12.75" hidden="false" customHeight="false" outlineLevel="0" collapsed="false">
      <c r="A3083" s="1" t="s">
        <v>3335</v>
      </c>
      <c r="C3083" s="70" t="s">
        <v>3341</v>
      </c>
      <c r="D3083" s="70" t="s">
        <v>13</v>
      </c>
      <c r="E3083" s="72" t="n">
        <v>2.5</v>
      </c>
      <c r="F3083" s="73" t="n">
        <v>1.79</v>
      </c>
      <c r="G3083" s="74" t="s">
        <v>3327</v>
      </c>
      <c r="I3083" s="3"/>
      <c r="BM3083" s="0"/>
      <c r="BN3083" s="0"/>
      <c r="BO3083" s="0"/>
      <c r="BP3083" s="0"/>
      <c r="BQ3083" s="0"/>
      <c r="BR3083" s="0"/>
      <c r="BS3083" s="0"/>
      <c r="BT3083" s="0"/>
      <c r="BU3083" s="0"/>
      <c r="BV3083" s="0"/>
      <c r="BW3083" s="0"/>
      <c r="BX3083" s="0"/>
      <c r="BY3083" s="0"/>
      <c r="BZ3083" s="0"/>
      <c r="CA3083" s="0"/>
      <c r="CB3083" s="0"/>
      <c r="CC3083" s="0"/>
      <c r="CD3083" s="0"/>
      <c r="CE3083" s="0"/>
      <c r="CF3083" s="0"/>
      <c r="CG3083" s="0"/>
      <c r="CH3083" s="0"/>
      <c r="CI3083" s="0"/>
      <c r="CJ3083" s="0"/>
      <c r="CK3083" s="0"/>
      <c r="CL3083" s="0"/>
      <c r="CM3083" s="0"/>
      <c r="CN3083" s="0"/>
      <c r="CO3083" s="0"/>
      <c r="CP3083" s="0"/>
      <c r="CQ3083" s="0"/>
      <c r="CR3083" s="0"/>
      <c r="CS3083" s="0"/>
      <c r="CT3083" s="0"/>
      <c r="CU3083" s="0"/>
      <c r="CV3083" s="0"/>
      <c r="CW3083" s="0"/>
      <c r="CX3083" s="0"/>
      <c r="CY3083" s="0"/>
      <c r="CZ3083" s="0"/>
      <c r="DA3083" s="0"/>
      <c r="DB3083" s="0"/>
      <c r="DC3083" s="0"/>
      <c r="DD3083" s="0"/>
      <c r="DE3083" s="0"/>
      <c r="DF3083" s="0"/>
      <c r="DG3083" s="0"/>
      <c r="DH3083" s="0"/>
      <c r="DI3083" s="0"/>
      <c r="DJ3083" s="0"/>
      <c r="DK3083" s="0"/>
      <c r="DL3083" s="0"/>
      <c r="DM3083" s="0"/>
      <c r="DN3083" s="0"/>
      <c r="DO3083" s="0"/>
      <c r="DP3083" s="0"/>
      <c r="DQ3083" s="0"/>
      <c r="DR3083" s="0"/>
      <c r="DS3083" s="0"/>
      <c r="DT3083" s="0"/>
      <c r="DU3083" s="0"/>
      <c r="DV3083" s="0"/>
      <c r="DW3083" s="0"/>
      <c r="DX3083" s="0"/>
      <c r="DY3083" s="0"/>
      <c r="DZ3083" s="0"/>
      <c r="EA3083" s="0"/>
      <c r="EB3083" s="0"/>
      <c r="EC3083" s="0"/>
      <c r="ED3083" s="0"/>
      <c r="EE3083" s="0"/>
      <c r="EF3083" s="0"/>
      <c r="EG3083" s="0"/>
      <c r="EH3083" s="0"/>
      <c r="EI3083" s="0"/>
      <c r="EJ3083" s="0"/>
      <c r="EK3083" s="0"/>
      <c r="EL3083" s="0"/>
      <c r="EM3083" s="0"/>
      <c r="EN3083" s="0"/>
      <c r="EO3083" s="0"/>
      <c r="EP3083" s="0"/>
      <c r="EQ3083" s="0"/>
      <c r="ER3083" s="0"/>
      <c r="ES3083" s="0"/>
      <c r="ET3083" s="0"/>
      <c r="EU3083" s="0"/>
      <c r="EV3083" s="0"/>
      <c r="EW3083" s="0"/>
      <c r="EX3083" s="0"/>
      <c r="EY3083" s="0"/>
      <c r="EZ3083" s="0"/>
      <c r="FA3083" s="0"/>
      <c r="FB3083" s="0"/>
      <c r="FC3083" s="0"/>
      <c r="FD3083" s="0"/>
      <c r="FE3083" s="0"/>
      <c r="FF3083" s="0"/>
      <c r="FG3083" s="0"/>
      <c r="FH3083" s="0"/>
      <c r="FI3083" s="0"/>
      <c r="FJ3083" s="0"/>
      <c r="FK3083" s="0"/>
      <c r="FL3083" s="0"/>
      <c r="FM3083" s="0"/>
      <c r="FN3083" s="0"/>
      <c r="FO3083" s="0"/>
      <c r="FP3083" s="0"/>
      <c r="FQ3083" s="0"/>
      <c r="FR3083" s="0"/>
      <c r="FS3083" s="0"/>
      <c r="FT3083" s="0"/>
      <c r="FU3083" s="0"/>
      <c r="FV3083" s="0"/>
      <c r="FW3083" s="0"/>
      <c r="FX3083" s="0"/>
      <c r="FY3083" s="0"/>
      <c r="FZ3083" s="0"/>
      <c r="GA3083" s="0"/>
      <c r="GB3083" s="0"/>
      <c r="GC3083" s="0"/>
      <c r="GD3083" s="0"/>
      <c r="GE3083" s="0"/>
      <c r="GF3083" s="0"/>
      <c r="GG3083" s="0"/>
      <c r="GH3083" s="0"/>
      <c r="GI3083" s="0"/>
      <c r="GJ3083" s="0"/>
      <c r="GK3083" s="0"/>
      <c r="GL3083" s="0"/>
      <c r="GM3083" s="0"/>
      <c r="GN3083" s="0"/>
      <c r="GO3083" s="0"/>
      <c r="GP3083" s="0"/>
      <c r="GQ3083" s="0"/>
      <c r="GR3083" s="0"/>
      <c r="GS3083" s="0"/>
      <c r="GT3083" s="0"/>
      <c r="GU3083" s="0"/>
      <c r="GV3083" s="0"/>
      <c r="GW3083" s="0"/>
      <c r="GX3083" s="0"/>
      <c r="GY3083" s="0"/>
      <c r="GZ3083" s="0"/>
      <c r="HA3083" s="0"/>
      <c r="HB3083" s="0"/>
      <c r="HC3083" s="0"/>
      <c r="HD3083" s="0"/>
      <c r="HE3083" s="0"/>
      <c r="HF3083" s="0"/>
      <c r="HG3083" s="0"/>
      <c r="HH3083" s="0"/>
      <c r="HI3083" s="0"/>
      <c r="HJ3083" s="0"/>
      <c r="HK3083" s="0"/>
      <c r="HL3083" s="0"/>
      <c r="HM3083" s="0"/>
      <c r="HN3083" s="0"/>
      <c r="HO3083" s="0"/>
      <c r="HP3083" s="0"/>
      <c r="HQ3083" s="0"/>
      <c r="HR3083" s="0"/>
      <c r="HS3083" s="0"/>
      <c r="HT3083" s="0"/>
      <c r="HU3083" s="0"/>
      <c r="HV3083" s="0"/>
      <c r="HW3083" s="0"/>
      <c r="HX3083" s="0"/>
      <c r="HY3083" s="0"/>
      <c r="HZ3083" s="0"/>
      <c r="IA3083" s="0"/>
      <c r="IB3083" s="0"/>
      <c r="IC3083" s="0"/>
      <c r="ID3083" s="0"/>
      <c r="IE3083" s="0"/>
      <c r="IF3083" s="0"/>
      <c r="IG3083" s="0"/>
      <c r="IH3083" s="0"/>
      <c r="II3083" s="0"/>
      <c r="IJ3083" s="0"/>
      <c r="IK3083" s="0"/>
      <c r="IL3083" s="0"/>
      <c r="IM3083" s="0"/>
      <c r="IN3083" s="0"/>
      <c r="IO3083" s="0"/>
      <c r="IP3083" s="0"/>
      <c r="IQ3083" s="0"/>
      <c r="IR3083" s="0"/>
      <c r="IS3083" s="0"/>
      <c r="IT3083" s="0"/>
      <c r="IU3083" s="0"/>
      <c r="IV3083" s="0"/>
      <c r="IW3083" s="0"/>
      <c r="IX3083" s="0"/>
      <c r="IY3083" s="0"/>
      <c r="IZ3083" s="0"/>
      <c r="JA3083" s="0"/>
      <c r="JB3083" s="0"/>
      <c r="JC3083" s="0"/>
      <c r="JD3083" s="0"/>
      <c r="JE3083" s="0"/>
      <c r="JF3083" s="0"/>
      <c r="JG3083" s="0"/>
      <c r="JH3083" s="0"/>
      <c r="JI3083" s="0"/>
      <c r="JJ3083" s="0"/>
      <c r="JK3083" s="0"/>
      <c r="JL3083" s="0"/>
      <c r="JM3083" s="0"/>
      <c r="JN3083" s="0"/>
      <c r="JO3083" s="0"/>
      <c r="JP3083" s="0"/>
      <c r="JQ3083" s="0"/>
      <c r="JR3083" s="0"/>
      <c r="JS3083" s="0"/>
      <c r="JT3083" s="0"/>
      <c r="JU3083" s="0"/>
      <c r="JV3083" s="0"/>
      <c r="JW3083" s="0"/>
      <c r="JX3083" s="0"/>
      <c r="JY3083" s="0"/>
      <c r="JZ3083" s="0"/>
      <c r="KA3083" s="0"/>
      <c r="KB3083" s="0"/>
      <c r="KC3083" s="0"/>
      <c r="KD3083" s="0"/>
      <c r="KE3083" s="0"/>
      <c r="KF3083" s="0"/>
      <c r="KG3083" s="0"/>
      <c r="KH3083" s="0"/>
      <c r="KI3083" s="0"/>
      <c r="KJ3083" s="0"/>
      <c r="KK3083" s="0"/>
      <c r="KL3083" s="0"/>
      <c r="KM3083" s="0"/>
      <c r="KN3083" s="0"/>
      <c r="KO3083" s="0"/>
      <c r="KP3083" s="0"/>
      <c r="KQ3083" s="0"/>
      <c r="KR3083" s="0"/>
      <c r="KS3083" s="0"/>
      <c r="KT3083" s="0"/>
      <c r="KU3083" s="0"/>
      <c r="KV3083" s="0"/>
      <c r="KW3083" s="0"/>
      <c r="KX3083" s="0"/>
      <c r="KY3083" s="0"/>
      <c r="KZ3083" s="0"/>
      <c r="LA3083" s="0"/>
      <c r="LB3083" s="0"/>
      <c r="LC3083" s="0"/>
      <c r="LD3083" s="0"/>
      <c r="LE3083" s="0"/>
      <c r="LF3083" s="0"/>
      <c r="LG3083" s="0"/>
      <c r="LH3083" s="0"/>
      <c r="LI3083" s="0"/>
      <c r="LJ3083" s="0"/>
      <c r="LK3083" s="0"/>
      <c r="LL3083" s="0"/>
      <c r="LM3083" s="0"/>
      <c r="LN3083" s="0"/>
      <c r="LO3083" s="0"/>
      <c r="LP3083" s="0"/>
      <c r="LQ3083" s="0"/>
      <c r="LR3083" s="0"/>
      <c r="LS3083" s="0"/>
      <c r="LT3083" s="0"/>
      <c r="LU3083" s="0"/>
      <c r="LV3083" s="0"/>
      <c r="LW3083" s="0"/>
      <c r="LX3083" s="0"/>
      <c r="LY3083" s="0"/>
      <c r="LZ3083" s="0"/>
      <c r="MA3083" s="0"/>
      <c r="MB3083" s="0"/>
      <c r="MC3083" s="0"/>
      <c r="MD3083" s="0"/>
      <c r="ME3083" s="0"/>
      <c r="MF3083" s="0"/>
      <c r="MG3083" s="0"/>
      <c r="MH3083" s="0"/>
      <c r="MI3083" s="0"/>
      <c r="MJ3083" s="0"/>
      <c r="MK3083" s="0"/>
      <c r="ML3083" s="0"/>
      <c r="MM3083" s="0"/>
      <c r="MN3083" s="0"/>
      <c r="MO3083" s="0"/>
      <c r="MP3083" s="0"/>
      <c r="MQ3083" s="0"/>
      <c r="MR3083" s="0"/>
      <c r="MS3083" s="0"/>
      <c r="MT3083" s="0"/>
      <c r="MU3083" s="0"/>
      <c r="MV3083" s="0"/>
      <c r="MW3083" s="0"/>
      <c r="MX3083" s="0"/>
      <c r="MY3083" s="0"/>
      <c r="MZ3083" s="0"/>
      <c r="NA3083" s="0"/>
      <c r="NB3083" s="0"/>
      <c r="NC3083" s="0"/>
      <c r="ND3083" s="0"/>
      <c r="NE3083" s="0"/>
      <c r="NF3083" s="0"/>
      <c r="NG3083" s="0"/>
      <c r="NH3083" s="0"/>
      <c r="NI3083" s="0"/>
      <c r="NJ3083" s="0"/>
      <c r="NK3083" s="0"/>
      <c r="NL3083" s="0"/>
      <c r="NM3083" s="0"/>
      <c r="NN3083" s="0"/>
      <c r="NO3083" s="0"/>
      <c r="NP3083" s="0"/>
      <c r="NQ3083" s="0"/>
      <c r="NR3083" s="0"/>
      <c r="NS3083" s="0"/>
      <c r="NT3083" s="0"/>
      <c r="NU3083" s="0"/>
      <c r="NV3083" s="0"/>
      <c r="NW3083" s="0"/>
      <c r="NX3083" s="0"/>
      <c r="NY3083" s="0"/>
      <c r="NZ3083" s="0"/>
      <c r="OA3083" s="0"/>
      <c r="OB3083" s="0"/>
      <c r="OC3083" s="0"/>
      <c r="OD3083" s="0"/>
      <c r="OE3083" s="0"/>
      <c r="OF3083" s="0"/>
      <c r="OG3083" s="0"/>
      <c r="OH3083" s="0"/>
      <c r="OI3083" s="0"/>
      <c r="OJ3083" s="0"/>
      <c r="OK3083" s="0"/>
      <c r="OL3083" s="0"/>
      <c r="OM3083" s="0"/>
      <c r="ON3083" s="0"/>
      <c r="OO3083" s="0"/>
      <c r="OP3083" s="0"/>
      <c r="OQ3083" s="0"/>
      <c r="OR3083" s="0"/>
      <c r="OS3083" s="0"/>
      <c r="OT3083" s="0"/>
      <c r="OU3083" s="0"/>
      <c r="OV3083" s="0"/>
      <c r="OW3083" s="0"/>
      <c r="OX3083" s="0"/>
      <c r="OY3083" s="0"/>
      <c r="OZ3083" s="0"/>
      <c r="PA3083" s="0"/>
      <c r="PB3083" s="0"/>
      <c r="PC3083" s="0"/>
      <c r="PD3083" s="0"/>
      <c r="PE3083" s="0"/>
      <c r="PF3083" s="0"/>
      <c r="PG3083" s="0"/>
      <c r="PH3083" s="0"/>
      <c r="PI3083" s="0"/>
      <c r="PJ3083" s="0"/>
      <c r="PK3083" s="0"/>
      <c r="PL3083" s="0"/>
      <c r="PM3083" s="0"/>
      <c r="PN3083" s="0"/>
      <c r="PO3083" s="0"/>
      <c r="PP3083" s="0"/>
      <c r="PQ3083" s="0"/>
      <c r="PR3083" s="0"/>
      <c r="PS3083" s="0"/>
      <c r="PT3083" s="0"/>
      <c r="PU3083" s="0"/>
      <c r="PV3083" s="0"/>
      <c r="PW3083" s="0"/>
      <c r="PX3083" s="0"/>
      <c r="PY3083" s="0"/>
      <c r="PZ3083" s="0"/>
      <c r="QA3083" s="0"/>
      <c r="QB3083" s="0"/>
      <c r="QC3083" s="0"/>
      <c r="QD3083" s="0"/>
      <c r="QE3083" s="0"/>
      <c r="QF3083" s="0"/>
      <c r="QG3083" s="0"/>
      <c r="QH3083" s="0"/>
      <c r="QI3083" s="0"/>
      <c r="QJ3083" s="0"/>
      <c r="QK3083" s="0"/>
      <c r="QL3083" s="0"/>
      <c r="QM3083" s="0"/>
      <c r="QN3083" s="0"/>
      <c r="QO3083" s="0"/>
      <c r="QP3083" s="0"/>
      <c r="QQ3083" s="0"/>
      <c r="QR3083" s="0"/>
      <c r="QS3083" s="0"/>
      <c r="QT3083" s="0"/>
      <c r="QU3083" s="0"/>
      <c r="QV3083" s="0"/>
      <c r="QW3083" s="0"/>
      <c r="QX3083" s="0"/>
      <c r="QY3083" s="0"/>
      <c r="QZ3083" s="0"/>
      <c r="RA3083" s="0"/>
      <c r="RB3083" s="0"/>
      <c r="RC3083" s="0"/>
      <c r="RD3083" s="0"/>
      <c r="RE3083" s="0"/>
      <c r="RF3083" s="0"/>
      <c r="RG3083" s="0"/>
      <c r="RH3083" s="0"/>
      <c r="RI3083" s="0"/>
      <c r="RJ3083" s="0"/>
      <c r="RK3083" s="0"/>
      <c r="RL3083" s="0"/>
      <c r="RM3083" s="0"/>
      <c r="RN3083" s="0"/>
      <c r="RO3083" s="0"/>
      <c r="RP3083" s="0"/>
      <c r="RQ3083" s="0"/>
      <c r="RR3083" s="0"/>
      <c r="RS3083" s="0"/>
      <c r="RT3083" s="0"/>
      <c r="RU3083" s="0"/>
      <c r="RV3083" s="0"/>
      <c r="RW3083" s="0"/>
      <c r="RX3083" s="0"/>
      <c r="RY3083" s="0"/>
      <c r="RZ3083" s="0"/>
      <c r="SA3083" s="0"/>
      <c r="SB3083" s="0"/>
      <c r="SC3083" s="0"/>
      <c r="SD3083" s="0"/>
      <c r="SE3083" s="0"/>
      <c r="SF3083" s="0"/>
      <c r="SG3083" s="0"/>
      <c r="SH3083" s="0"/>
      <c r="SI3083" s="0"/>
      <c r="SJ3083" s="0"/>
      <c r="SK3083" s="0"/>
      <c r="SL3083" s="0"/>
      <c r="SM3083" s="0"/>
      <c r="SN3083" s="0"/>
      <c r="SO3083" s="0"/>
      <c r="SP3083" s="0"/>
      <c r="SQ3083" s="0"/>
      <c r="SR3083" s="0"/>
      <c r="SS3083" s="0"/>
      <c r="ST3083" s="0"/>
      <c r="SU3083" s="0"/>
      <c r="SV3083" s="0"/>
      <c r="SW3083" s="0"/>
      <c r="SX3083" s="0"/>
      <c r="SY3083" s="0"/>
      <c r="SZ3083" s="0"/>
      <c r="TA3083" s="0"/>
      <c r="TB3083" s="0"/>
      <c r="TC3083" s="0"/>
      <c r="TD3083" s="0"/>
      <c r="TE3083" s="0"/>
      <c r="TF3083" s="0"/>
      <c r="TG3083" s="0"/>
      <c r="TH3083" s="0"/>
      <c r="TI3083" s="0"/>
      <c r="TJ3083" s="0"/>
      <c r="TK3083" s="0"/>
      <c r="TL3083" s="0"/>
      <c r="TM3083" s="0"/>
      <c r="TN3083" s="0"/>
      <c r="TO3083" s="0"/>
      <c r="TP3083" s="0"/>
      <c r="TQ3083" s="0"/>
      <c r="TR3083" s="0"/>
      <c r="TS3083" s="0"/>
      <c r="TT3083" s="0"/>
      <c r="TU3083" s="0"/>
      <c r="TV3083" s="0"/>
      <c r="TW3083" s="0"/>
      <c r="TX3083" s="0"/>
      <c r="TY3083" s="0"/>
      <c r="TZ3083" s="0"/>
      <c r="UA3083" s="0"/>
      <c r="UB3083" s="0"/>
      <c r="UC3083" s="0"/>
      <c r="UD3083" s="0"/>
      <c r="UE3083" s="0"/>
      <c r="UF3083" s="0"/>
      <c r="UG3083" s="0"/>
      <c r="UH3083" s="0"/>
      <c r="UI3083" s="0"/>
      <c r="UJ3083" s="0"/>
      <c r="UK3083" s="0"/>
      <c r="UL3083" s="0"/>
      <c r="UM3083" s="0"/>
      <c r="UN3083" s="0"/>
      <c r="UO3083" s="0"/>
      <c r="UP3083" s="0"/>
      <c r="UQ3083" s="0"/>
      <c r="UR3083" s="0"/>
      <c r="US3083" s="0"/>
      <c r="UT3083" s="0"/>
      <c r="UU3083" s="0"/>
      <c r="UV3083" s="0"/>
      <c r="UW3083" s="0"/>
      <c r="UX3083" s="0"/>
      <c r="UY3083" s="0"/>
      <c r="UZ3083" s="0"/>
      <c r="VA3083" s="0"/>
      <c r="VB3083" s="0"/>
      <c r="VC3083" s="0"/>
      <c r="VD3083" s="0"/>
      <c r="VE3083" s="0"/>
      <c r="VF3083" s="0"/>
      <c r="VG3083" s="0"/>
      <c r="VH3083" s="0"/>
      <c r="VI3083" s="0"/>
      <c r="VJ3083" s="0"/>
      <c r="VK3083" s="0"/>
      <c r="VL3083" s="0"/>
      <c r="VM3083" s="0"/>
      <c r="VN3083" s="0"/>
      <c r="VO3083" s="0"/>
      <c r="VP3083" s="0"/>
      <c r="VQ3083" s="0"/>
      <c r="VR3083" s="0"/>
      <c r="VS3083" s="0"/>
      <c r="VT3083" s="0"/>
      <c r="VU3083" s="0"/>
      <c r="VV3083" s="0"/>
      <c r="VW3083" s="0"/>
      <c r="VX3083" s="0"/>
      <c r="VY3083" s="0"/>
      <c r="VZ3083" s="0"/>
      <c r="WA3083" s="0"/>
      <c r="WB3083" s="0"/>
      <c r="WC3083" s="0"/>
      <c r="WD3083" s="0"/>
      <c r="WE3083" s="0"/>
      <c r="WF3083" s="0"/>
      <c r="WG3083" s="0"/>
      <c r="WH3083" s="0"/>
      <c r="WI3083" s="0"/>
      <c r="WJ3083" s="0"/>
      <c r="WK3083" s="0"/>
      <c r="WL3083" s="0"/>
      <c r="WM3083" s="0"/>
      <c r="WN3083" s="0"/>
      <c r="WO3083" s="0"/>
      <c r="WP3083" s="0"/>
      <c r="WQ3083" s="0"/>
      <c r="WR3083" s="0"/>
      <c r="WS3083" s="0"/>
      <c r="WT3083" s="0"/>
      <c r="WU3083" s="0"/>
      <c r="WV3083" s="0"/>
      <c r="WW3083" s="0"/>
      <c r="WX3083" s="0"/>
      <c r="WY3083" s="0"/>
      <c r="WZ3083" s="0"/>
      <c r="XA3083" s="0"/>
      <c r="XB3083" s="0"/>
      <c r="XC3083" s="0"/>
      <c r="XD3083" s="0"/>
      <c r="XE3083" s="0"/>
      <c r="XF3083" s="0"/>
      <c r="XG3083" s="0"/>
      <c r="XH3083" s="0"/>
      <c r="XI3083" s="0"/>
      <c r="XJ3083" s="0"/>
      <c r="XK3083" s="0"/>
      <c r="XL3083" s="0"/>
      <c r="XM3083" s="0"/>
      <c r="XN3083" s="0"/>
      <c r="XO3083" s="0"/>
      <c r="XP3083" s="0"/>
      <c r="XQ3083" s="0"/>
      <c r="XR3083" s="0"/>
      <c r="XS3083" s="0"/>
      <c r="XT3083" s="0"/>
      <c r="XU3083" s="0"/>
      <c r="XV3083" s="0"/>
      <c r="XW3083" s="0"/>
      <c r="XX3083" s="0"/>
      <c r="XY3083" s="0"/>
      <c r="XZ3083" s="0"/>
      <c r="YA3083" s="0"/>
      <c r="YB3083" s="0"/>
      <c r="YC3083" s="0"/>
      <c r="YD3083" s="0"/>
      <c r="YE3083" s="0"/>
      <c r="YF3083" s="0"/>
      <c r="YG3083" s="0"/>
      <c r="YH3083" s="0"/>
      <c r="YI3083" s="0"/>
      <c r="YJ3083" s="0"/>
      <c r="YK3083" s="0"/>
      <c r="YL3083" s="0"/>
      <c r="YM3083" s="0"/>
      <c r="YN3083" s="0"/>
      <c r="YO3083" s="0"/>
      <c r="YP3083" s="0"/>
      <c r="YQ3083" s="0"/>
      <c r="YR3083" s="0"/>
      <c r="YS3083" s="0"/>
      <c r="YT3083" s="0"/>
      <c r="YU3083" s="0"/>
      <c r="YV3083" s="0"/>
      <c r="YW3083" s="0"/>
      <c r="YX3083" s="0"/>
      <c r="YY3083" s="0"/>
      <c r="YZ3083" s="0"/>
      <c r="ZA3083" s="0"/>
      <c r="ZB3083" s="0"/>
      <c r="ZC3083" s="0"/>
      <c r="ZD3083" s="0"/>
      <c r="ZE3083" s="0"/>
      <c r="ZF3083" s="0"/>
      <c r="ZG3083" s="0"/>
      <c r="ZH3083" s="0"/>
      <c r="ZI3083" s="0"/>
      <c r="ZJ3083" s="0"/>
      <c r="ZK3083" s="0"/>
      <c r="ZL3083" s="0"/>
      <c r="ZM3083" s="0"/>
      <c r="ZN3083" s="0"/>
      <c r="ZO3083" s="0"/>
      <c r="ZP3083" s="0"/>
      <c r="ZQ3083" s="0"/>
      <c r="ZR3083" s="0"/>
      <c r="ZS3083" s="0"/>
      <c r="ZT3083" s="0"/>
      <c r="ZU3083" s="0"/>
      <c r="ZV3083" s="0"/>
      <c r="ZW3083" s="0"/>
      <c r="ZX3083" s="0"/>
      <c r="ZY3083" s="0"/>
      <c r="ZZ3083" s="0"/>
      <c r="AAA3083" s="0"/>
      <c r="AAB3083" s="0"/>
      <c r="AAC3083" s="0"/>
      <c r="AAD3083" s="0"/>
      <c r="AAE3083" s="0"/>
      <c r="AAF3083" s="0"/>
      <c r="AAG3083" s="0"/>
      <c r="AAH3083" s="0"/>
      <c r="AAI3083" s="0"/>
      <c r="AAJ3083" s="0"/>
      <c r="AAK3083" s="0"/>
      <c r="AAL3083" s="0"/>
      <c r="AAM3083" s="0"/>
      <c r="AAN3083" s="0"/>
      <c r="AAO3083" s="0"/>
      <c r="AAP3083" s="0"/>
      <c r="AAQ3083" s="0"/>
      <c r="AAR3083" s="0"/>
      <c r="AAS3083" s="0"/>
      <c r="AAT3083" s="0"/>
      <c r="AAU3083" s="0"/>
      <c r="AAV3083" s="0"/>
      <c r="AAW3083" s="0"/>
      <c r="AAX3083" s="0"/>
      <c r="AAY3083" s="0"/>
      <c r="AAZ3083" s="0"/>
      <c r="ABA3083" s="0"/>
      <c r="ABB3083" s="0"/>
      <c r="ABC3083" s="0"/>
      <c r="ABD3083" s="0"/>
      <c r="ABE3083" s="0"/>
      <c r="ABF3083" s="0"/>
      <c r="ABG3083" s="0"/>
      <c r="ABH3083" s="0"/>
      <c r="ABI3083" s="0"/>
      <c r="ABJ3083" s="0"/>
      <c r="ABK3083" s="0"/>
      <c r="ABL3083" s="0"/>
      <c r="ABM3083" s="0"/>
      <c r="ABN3083" s="0"/>
      <c r="ABO3083" s="0"/>
      <c r="ABP3083" s="0"/>
      <c r="ABQ3083" s="0"/>
      <c r="ABR3083" s="0"/>
      <c r="ABS3083" s="0"/>
      <c r="ABT3083" s="0"/>
      <c r="ABU3083" s="0"/>
      <c r="ABV3083" s="0"/>
      <c r="ABW3083" s="0"/>
      <c r="ABX3083" s="0"/>
      <c r="ABY3083" s="0"/>
      <c r="ABZ3083" s="0"/>
      <c r="ACA3083" s="0"/>
      <c r="ACB3083" s="0"/>
      <c r="ACC3083" s="0"/>
      <c r="ACD3083" s="0"/>
      <c r="ACE3083" s="0"/>
      <c r="ACF3083" s="0"/>
      <c r="ACG3083" s="0"/>
      <c r="ACH3083" s="0"/>
      <c r="ACI3083" s="0"/>
      <c r="ACJ3083" s="0"/>
      <c r="ACK3083" s="0"/>
      <c r="ACL3083" s="0"/>
      <c r="ACM3083" s="0"/>
      <c r="ACN3083" s="0"/>
      <c r="ACO3083" s="0"/>
      <c r="ACP3083" s="0"/>
      <c r="ACQ3083" s="0"/>
      <c r="ACR3083" s="0"/>
      <c r="ACS3083" s="0"/>
      <c r="ACT3083" s="0"/>
      <c r="ACU3083" s="0"/>
      <c r="ACV3083" s="0"/>
      <c r="ACW3083" s="0"/>
      <c r="ACX3083" s="0"/>
      <c r="ACY3083" s="0"/>
      <c r="ACZ3083" s="0"/>
      <c r="ADA3083" s="0"/>
      <c r="ADB3083" s="0"/>
      <c r="ADC3083" s="0"/>
      <c r="ADD3083" s="0"/>
      <c r="ADE3083" s="0"/>
      <c r="ADF3083" s="0"/>
      <c r="ADG3083" s="0"/>
      <c r="ADH3083" s="0"/>
      <c r="ADI3083" s="0"/>
      <c r="ADJ3083" s="0"/>
      <c r="ADK3083" s="0"/>
      <c r="ADL3083" s="0"/>
      <c r="ADM3083" s="0"/>
      <c r="ADN3083" s="0"/>
      <c r="ADO3083" s="0"/>
      <c r="ADP3083" s="0"/>
      <c r="ADQ3083" s="0"/>
      <c r="ADR3083" s="0"/>
      <c r="ADS3083" s="0"/>
      <c r="ADT3083" s="0"/>
      <c r="ADU3083" s="0"/>
      <c r="ADV3083" s="0"/>
      <c r="ADW3083" s="0"/>
      <c r="ADX3083" s="0"/>
      <c r="ADY3083" s="0"/>
      <c r="ADZ3083" s="0"/>
      <c r="AEA3083" s="0"/>
      <c r="AEB3083" s="0"/>
      <c r="AEC3083" s="0"/>
      <c r="AED3083" s="0"/>
      <c r="AEE3083" s="0"/>
      <c r="AEF3083" s="0"/>
      <c r="AEG3083" s="0"/>
      <c r="AEH3083" s="0"/>
      <c r="AEI3083" s="0"/>
      <c r="AEJ3083" s="0"/>
      <c r="AEK3083" s="0"/>
      <c r="AEL3083" s="0"/>
      <c r="AEM3083" s="0"/>
      <c r="AEN3083" s="0"/>
      <c r="AEO3083" s="0"/>
      <c r="AEP3083" s="0"/>
      <c r="AEQ3083" s="0"/>
      <c r="AER3083" s="0"/>
      <c r="AES3083" s="0"/>
      <c r="AET3083" s="0"/>
      <c r="AEU3083" s="0"/>
      <c r="AEV3083" s="0"/>
      <c r="AEW3083" s="0"/>
      <c r="AEX3083" s="0"/>
      <c r="AEY3083" s="0"/>
      <c r="AEZ3083" s="0"/>
      <c r="AFA3083" s="0"/>
      <c r="AFB3083" s="0"/>
      <c r="AFC3083" s="0"/>
      <c r="AFD3083" s="0"/>
      <c r="AFE3083" s="0"/>
      <c r="AFF3083" s="0"/>
      <c r="AFG3083" s="0"/>
      <c r="AFH3083" s="0"/>
      <c r="AFI3083" s="0"/>
      <c r="AFJ3083" s="0"/>
      <c r="AFK3083" s="0"/>
      <c r="AFL3083" s="0"/>
      <c r="AFM3083" s="0"/>
      <c r="AFN3083" s="0"/>
      <c r="AFO3083" s="0"/>
      <c r="AFP3083" s="0"/>
      <c r="AFQ3083" s="0"/>
      <c r="AFR3083" s="0"/>
      <c r="AFS3083" s="0"/>
      <c r="AFT3083" s="0"/>
      <c r="AFU3083" s="0"/>
      <c r="AFV3083" s="0"/>
      <c r="AFW3083" s="0"/>
      <c r="AFX3083" s="0"/>
      <c r="AFY3083" s="0"/>
      <c r="AFZ3083" s="0"/>
      <c r="AGA3083" s="0"/>
      <c r="AGB3083" s="0"/>
      <c r="AGC3083" s="0"/>
      <c r="AGD3083" s="0"/>
      <c r="AGE3083" s="0"/>
      <c r="AGF3083" s="0"/>
      <c r="AGG3083" s="0"/>
      <c r="AGH3083" s="0"/>
      <c r="AGI3083" s="0"/>
      <c r="AGJ3083" s="0"/>
      <c r="AGK3083" s="0"/>
      <c r="AGL3083" s="0"/>
      <c r="AGM3083" s="0"/>
      <c r="AGN3083" s="0"/>
      <c r="AGO3083" s="0"/>
      <c r="AGP3083" s="0"/>
      <c r="AGQ3083" s="0"/>
      <c r="AGR3083" s="0"/>
      <c r="AGS3083" s="0"/>
      <c r="AGT3083" s="0"/>
      <c r="AGU3083" s="0"/>
      <c r="AGV3083" s="0"/>
      <c r="AGW3083" s="0"/>
      <c r="AGX3083" s="0"/>
      <c r="AGY3083" s="0"/>
      <c r="AGZ3083" s="0"/>
      <c r="AHA3083" s="0"/>
      <c r="AHB3083" s="0"/>
      <c r="AHC3083" s="0"/>
      <c r="AHD3083" s="0"/>
      <c r="AHE3083" s="0"/>
      <c r="AHF3083" s="0"/>
      <c r="AHG3083" s="0"/>
      <c r="AHH3083" s="0"/>
      <c r="AHI3083" s="0"/>
      <c r="AHJ3083" s="0"/>
      <c r="AHK3083" s="0"/>
      <c r="AHL3083" s="0"/>
      <c r="AHM3083" s="0"/>
      <c r="AHN3083" s="0"/>
      <c r="AHO3083" s="0"/>
      <c r="AHP3083" s="0"/>
      <c r="AHQ3083" s="0"/>
      <c r="AHR3083" s="0"/>
      <c r="AHS3083" s="0"/>
      <c r="AHT3083" s="0"/>
      <c r="AHU3083" s="0"/>
      <c r="AHV3083" s="0"/>
      <c r="AHW3083" s="0"/>
      <c r="AHX3083" s="0"/>
      <c r="AHY3083" s="0"/>
      <c r="AHZ3083" s="0"/>
      <c r="AIA3083" s="0"/>
      <c r="AIB3083" s="0"/>
      <c r="AIC3083" s="0"/>
      <c r="AID3083" s="0"/>
      <c r="AIE3083" s="0"/>
      <c r="AIF3083" s="0"/>
      <c r="AIG3083" s="0"/>
      <c r="AIH3083" s="0"/>
      <c r="AII3083" s="0"/>
      <c r="AIJ3083" s="0"/>
      <c r="AIK3083" s="0"/>
      <c r="AIL3083" s="0"/>
      <c r="AIM3083" s="0"/>
      <c r="AIN3083" s="0"/>
      <c r="AIO3083" s="0"/>
      <c r="AIP3083" s="0"/>
      <c r="AIQ3083" s="0"/>
      <c r="AIR3083" s="0"/>
      <c r="AIS3083" s="0"/>
      <c r="AIT3083" s="0"/>
      <c r="AIU3083" s="0"/>
      <c r="AIV3083" s="0"/>
      <c r="AIW3083" s="0"/>
      <c r="AIX3083" s="0"/>
      <c r="AIY3083" s="0"/>
      <c r="AIZ3083" s="0"/>
      <c r="AJA3083" s="0"/>
      <c r="AJB3083" s="0"/>
      <c r="AJC3083" s="0"/>
      <c r="AJD3083" s="0"/>
      <c r="AJE3083" s="0"/>
      <c r="AJF3083" s="0"/>
      <c r="AJG3083" s="0"/>
      <c r="AJH3083" s="0"/>
      <c r="AJI3083" s="0"/>
      <c r="AJJ3083" s="0"/>
      <c r="AJK3083" s="0"/>
      <c r="AJL3083" s="0"/>
      <c r="AJM3083" s="0"/>
      <c r="AJN3083" s="0"/>
      <c r="AJO3083" s="0"/>
      <c r="AJP3083" s="0"/>
      <c r="AJQ3083" s="0"/>
      <c r="AJR3083" s="0"/>
      <c r="AJS3083" s="0"/>
      <c r="AJT3083" s="0"/>
      <c r="AJU3083" s="0"/>
      <c r="AJV3083" s="0"/>
      <c r="AJW3083" s="0"/>
      <c r="AJX3083" s="0"/>
      <c r="AJY3083" s="0"/>
      <c r="AJZ3083" s="0"/>
      <c r="AKA3083" s="0"/>
      <c r="AKB3083" s="0"/>
      <c r="AKC3083" s="0"/>
      <c r="AKD3083" s="0"/>
      <c r="AKE3083" s="0"/>
      <c r="AKF3083" s="0"/>
      <c r="AKG3083" s="0"/>
      <c r="AKH3083" s="0"/>
      <c r="AKI3083" s="0"/>
      <c r="AKJ3083" s="0"/>
      <c r="AKK3083" s="0"/>
      <c r="AKL3083" s="0"/>
      <c r="AKM3083" s="0"/>
      <c r="AKN3083" s="0"/>
      <c r="AKO3083" s="0"/>
      <c r="AKP3083" s="0"/>
      <c r="AKQ3083" s="0"/>
      <c r="AKR3083" s="0"/>
      <c r="AKS3083" s="0"/>
      <c r="AKT3083" s="0"/>
      <c r="AKU3083" s="0"/>
      <c r="AKV3083" s="0"/>
      <c r="AKW3083" s="0"/>
      <c r="AKX3083" s="0"/>
      <c r="AKY3083" s="0"/>
      <c r="AKZ3083" s="0"/>
      <c r="ALA3083" s="0"/>
      <c r="ALB3083" s="0"/>
      <c r="ALC3083" s="0"/>
      <c r="ALD3083" s="0"/>
      <c r="ALE3083" s="0"/>
      <c r="ALF3083" s="0"/>
      <c r="ALG3083" s="0"/>
      <c r="ALH3083" s="0"/>
      <c r="ALI3083" s="0"/>
      <c r="ALJ3083" s="0"/>
      <c r="ALK3083" s="0"/>
      <c r="ALL3083" s="0"/>
      <c r="ALM3083" s="0"/>
      <c r="ALN3083" s="0"/>
      <c r="ALO3083" s="0"/>
      <c r="ALP3083" s="0"/>
      <c r="ALQ3083" s="0"/>
      <c r="ALR3083" s="0"/>
      <c r="ALS3083" s="0"/>
      <c r="ALT3083" s="0"/>
      <c r="ALU3083" s="0"/>
      <c r="ALV3083" s="0"/>
      <c r="ALW3083" s="0"/>
      <c r="ALX3083" s="0"/>
      <c r="ALY3083" s="0"/>
      <c r="ALZ3083" s="0"/>
      <c r="AMA3083" s="0"/>
      <c r="AMB3083" s="0"/>
      <c r="AMC3083" s="0"/>
      <c r="AMD3083" s="0"/>
      <c r="AME3083" s="0"/>
      <c r="AMF3083" s="0"/>
      <c r="AMG3083" s="0"/>
      <c r="AMH3083" s="0"/>
      <c r="AMI3083" s="0"/>
    </row>
    <row r="3084" customFormat="false" ht="12.75" hidden="false" customHeight="false" outlineLevel="0" collapsed="false">
      <c r="A3084" s="1" t="s">
        <v>3342</v>
      </c>
      <c r="C3084" s="27" t="s">
        <v>3343</v>
      </c>
      <c r="D3084" s="27" t="s">
        <v>88</v>
      </c>
      <c r="E3084" s="28"/>
      <c r="F3084" s="29"/>
      <c r="G3084" s="27"/>
      <c r="H3084" s="30" t="s">
        <v>168</v>
      </c>
      <c r="I3084" s="31" t="n">
        <v>2.35</v>
      </c>
      <c r="J3084" s="30" t="s">
        <v>3308</v>
      </c>
      <c r="BM3084" s="0"/>
      <c r="BN3084" s="0"/>
      <c r="BO3084" s="0"/>
      <c r="BP3084" s="0"/>
      <c r="BQ3084" s="0"/>
      <c r="BR3084" s="0"/>
      <c r="BS3084" s="0"/>
      <c r="BT3084" s="0"/>
      <c r="BU3084" s="0"/>
      <c r="BV3084" s="0"/>
      <c r="BW3084" s="0"/>
      <c r="BX3084" s="0"/>
      <c r="BY3084" s="0"/>
      <c r="BZ3084" s="0"/>
      <c r="CA3084" s="0"/>
      <c r="CB3084" s="0"/>
      <c r="CC3084" s="0"/>
      <c r="CD3084" s="0"/>
      <c r="CE3084" s="0"/>
      <c r="CF3084" s="0"/>
      <c r="CG3084" s="0"/>
      <c r="CH3084" s="0"/>
      <c r="CI3084" s="0"/>
      <c r="CJ3084" s="0"/>
      <c r="CK3084" s="0"/>
      <c r="CL3084" s="0"/>
      <c r="CM3084" s="0"/>
      <c r="CN3084" s="0"/>
      <c r="CO3084" s="0"/>
      <c r="CP3084" s="0"/>
      <c r="CQ3084" s="0"/>
      <c r="CR3084" s="0"/>
      <c r="CS3084" s="0"/>
      <c r="CT3084" s="0"/>
      <c r="CU3084" s="0"/>
      <c r="CV3084" s="0"/>
      <c r="CW3084" s="0"/>
      <c r="CX3084" s="0"/>
      <c r="CY3084" s="0"/>
      <c r="CZ3084" s="0"/>
      <c r="DA3084" s="0"/>
      <c r="DB3084" s="0"/>
      <c r="DC3084" s="0"/>
      <c r="DD3084" s="0"/>
      <c r="DE3084" s="0"/>
      <c r="DF3084" s="0"/>
      <c r="DG3084" s="0"/>
      <c r="DH3084" s="0"/>
      <c r="DI3084" s="0"/>
      <c r="DJ3084" s="0"/>
      <c r="DK3084" s="0"/>
      <c r="DL3084" s="0"/>
      <c r="DM3084" s="0"/>
      <c r="DN3084" s="0"/>
      <c r="DO3084" s="0"/>
      <c r="DP3084" s="0"/>
      <c r="DQ3084" s="0"/>
      <c r="DR3084" s="0"/>
      <c r="DS3084" s="0"/>
      <c r="DT3084" s="0"/>
      <c r="DU3084" s="0"/>
      <c r="DV3084" s="0"/>
      <c r="DW3084" s="0"/>
      <c r="DX3084" s="0"/>
      <c r="DY3084" s="0"/>
      <c r="DZ3084" s="0"/>
      <c r="EA3084" s="0"/>
      <c r="EB3084" s="0"/>
      <c r="EC3084" s="0"/>
      <c r="ED3084" s="0"/>
      <c r="EE3084" s="0"/>
      <c r="EF3084" s="0"/>
      <c r="EG3084" s="0"/>
      <c r="EH3084" s="0"/>
      <c r="EI3084" s="0"/>
      <c r="EJ3084" s="0"/>
      <c r="EK3084" s="0"/>
      <c r="EL3084" s="0"/>
      <c r="EM3084" s="0"/>
      <c r="EN3084" s="0"/>
      <c r="EO3084" s="0"/>
      <c r="EP3084" s="0"/>
      <c r="EQ3084" s="0"/>
      <c r="ER3084" s="0"/>
      <c r="ES3084" s="0"/>
      <c r="ET3084" s="0"/>
      <c r="EU3084" s="0"/>
      <c r="EV3084" s="0"/>
      <c r="EW3084" s="0"/>
      <c r="EX3084" s="0"/>
      <c r="EY3084" s="0"/>
      <c r="EZ3084" s="0"/>
      <c r="FA3084" s="0"/>
      <c r="FB3084" s="0"/>
      <c r="FC3084" s="0"/>
      <c r="FD3084" s="0"/>
      <c r="FE3084" s="0"/>
      <c r="FF3084" s="0"/>
      <c r="FG3084" s="0"/>
      <c r="FH3084" s="0"/>
      <c r="FI3084" s="0"/>
      <c r="FJ3084" s="0"/>
      <c r="FK3084" s="0"/>
      <c r="FL3084" s="0"/>
      <c r="FM3084" s="0"/>
      <c r="FN3084" s="0"/>
      <c r="FO3084" s="0"/>
      <c r="FP3084" s="0"/>
      <c r="FQ3084" s="0"/>
      <c r="FR3084" s="0"/>
      <c r="FS3084" s="0"/>
      <c r="FT3084" s="0"/>
      <c r="FU3084" s="0"/>
      <c r="FV3084" s="0"/>
      <c r="FW3084" s="0"/>
      <c r="FX3084" s="0"/>
      <c r="FY3084" s="0"/>
      <c r="FZ3084" s="0"/>
      <c r="GA3084" s="0"/>
      <c r="GB3084" s="0"/>
      <c r="GC3084" s="0"/>
      <c r="GD3084" s="0"/>
      <c r="GE3084" s="0"/>
      <c r="GF3084" s="0"/>
      <c r="GG3084" s="0"/>
      <c r="GH3084" s="0"/>
      <c r="GI3084" s="0"/>
      <c r="GJ3084" s="0"/>
      <c r="GK3084" s="0"/>
      <c r="GL3084" s="0"/>
      <c r="GM3084" s="0"/>
      <c r="GN3084" s="0"/>
      <c r="GO3084" s="0"/>
      <c r="GP3084" s="0"/>
      <c r="GQ3084" s="0"/>
      <c r="GR3084" s="0"/>
      <c r="GS3084" s="0"/>
      <c r="GT3084" s="0"/>
      <c r="GU3084" s="0"/>
      <c r="GV3084" s="0"/>
      <c r="GW3084" s="0"/>
      <c r="GX3084" s="0"/>
      <c r="GY3084" s="0"/>
      <c r="GZ3084" s="0"/>
      <c r="HA3084" s="0"/>
      <c r="HB3084" s="0"/>
      <c r="HC3084" s="0"/>
      <c r="HD3084" s="0"/>
      <c r="HE3084" s="0"/>
      <c r="HF3084" s="0"/>
      <c r="HG3084" s="0"/>
      <c r="HH3084" s="0"/>
      <c r="HI3084" s="0"/>
      <c r="HJ3084" s="0"/>
      <c r="HK3084" s="0"/>
      <c r="HL3084" s="0"/>
      <c r="HM3084" s="0"/>
      <c r="HN3084" s="0"/>
      <c r="HO3084" s="0"/>
      <c r="HP3084" s="0"/>
      <c r="HQ3084" s="0"/>
      <c r="HR3084" s="0"/>
      <c r="HS3084" s="0"/>
      <c r="HT3084" s="0"/>
      <c r="HU3084" s="0"/>
      <c r="HV3084" s="0"/>
      <c r="HW3084" s="0"/>
      <c r="HX3084" s="0"/>
      <c r="HY3084" s="0"/>
      <c r="HZ3084" s="0"/>
      <c r="IA3084" s="0"/>
      <c r="IB3084" s="0"/>
      <c r="IC3084" s="0"/>
      <c r="ID3084" s="0"/>
      <c r="IE3084" s="0"/>
      <c r="IF3084" s="0"/>
      <c r="IG3084" s="0"/>
      <c r="IH3084" s="0"/>
      <c r="II3084" s="0"/>
      <c r="IJ3084" s="0"/>
      <c r="IK3084" s="0"/>
      <c r="IL3084" s="0"/>
      <c r="IM3084" s="0"/>
      <c r="IN3084" s="0"/>
      <c r="IO3084" s="0"/>
      <c r="IP3084" s="0"/>
      <c r="IQ3084" s="0"/>
      <c r="IR3084" s="0"/>
      <c r="IS3084" s="0"/>
      <c r="IT3084" s="0"/>
      <c r="IU3084" s="0"/>
      <c r="IV3084" s="0"/>
      <c r="IW3084" s="0"/>
      <c r="IX3084" s="0"/>
      <c r="IY3084" s="0"/>
      <c r="IZ3084" s="0"/>
      <c r="JA3084" s="0"/>
      <c r="JB3084" s="0"/>
      <c r="JC3084" s="0"/>
      <c r="JD3084" s="0"/>
      <c r="JE3084" s="0"/>
      <c r="JF3084" s="0"/>
      <c r="JG3084" s="0"/>
      <c r="JH3084" s="0"/>
      <c r="JI3084" s="0"/>
      <c r="JJ3084" s="0"/>
      <c r="JK3084" s="0"/>
      <c r="JL3084" s="0"/>
      <c r="JM3084" s="0"/>
      <c r="JN3084" s="0"/>
      <c r="JO3084" s="0"/>
      <c r="JP3084" s="0"/>
      <c r="JQ3084" s="0"/>
      <c r="JR3084" s="0"/>
      <c r="JS3084" s="0"/>
      <c r="JT3084" s="0"/>
      <c r="JU3084" s="0"/>
      <c r="JV3084" s="0"/>
      <c r="JW3084" s="0"/>
      <c r="JX3084" s="0"/>
      <c r="JY3084" s="0"/>
      <c r="JZ3084" s="0"/>
      <c r="KA3084" s="0"/>
      <c r="KB3084" s="0"/>
      <c r="KC3084" s="0"/>
      <c r="KD3084" s="0"/>
      <c r="KE3084" s="0"/>
      <c r="KF3084" s="0"/>
      <c r="KG3084" s="0"/>
      <c r="KH3084" s="0"/>
      <c r="KI3084" s="0"/>
      <c r="KJ3084" s="0"/>
      <c r="KK3084" s="0"/>
      <c r="KL3084" s="0"/>
      <c r="KM3084" s="0"/>
      <c r="KN3084" s="0"/>
      <c r="KO3084" s="0"/>
      <c r="KP3084" s="0"/>
      <c r="KQ3084" s="0"/>
      <c r="KR3084" s="0"/>
      <c r="KS3084" s="0"/>
      <c r="KT3084" s="0"/>
      <c r="KU3084" s="0"/>
      <c r="KV3084" s="0"/>
      <c r="KW3084" s="0"/>
      <c r="KX3084" s="0"/>
      <c r="KY3084" s="0"/>
      <c r="KZ3084" s="0"/>
      <c r="LA3084" s="0"/>
      <c r="LB3084" s="0"/>
      <c r="LC3084" s="0"/>
      <c r="LD3084" s="0"/>
      <c r="LE3084" s="0"/>
      <c r="LF3084" s="0"/>
      <c r="LG3084" s="0"/>
      <c r="LH3084" s="0"/>
      <c r="LI3084" s="0"/>
      <c r="LJ3084" s="0"/>
      <c r="LK3084" s="0"/>
      <c r="LL3084" s="0"/>
      <c r="LM3084" s="0"/>
      <c r="LN3084" s="0"/>
      <c r="LO3084" s="0"/>
      <c r="LP3084" s="0"/>
      <c r="LQ3084" s="0"/>
      <c r="LR3084" s="0"/>
      <c r="LS3084" s="0"/>
      <c r="LT3084" s="0"/>
      <c r="LU3084" s="0"/>
      <c r="LV3084" s="0"/>
      <c r="LW3084" s="0"/>
      <c r="LX3084" s="0"/>
      <c r="LY3084" s="0"/>
      <c r="LZ3084" s="0"/>
      <c r="MA3084" s="0"/>
      <c r="MB3084" s="0"/>
      <c r="MC3084" s="0"/>
      <c r="MD3084" s="0"/>
      <c r="ME3084" s="0"/>
      <c r="MF3084" s="0"/>
      <c r="MG3084" s="0"/>
      <c r="MH3084" s="0"/>
      <c r="MI3084" s="0"/>
      <c r="MJ3084" s="0"/>
      <c r="MK3084" s="0"/>
      <c r="ML3084" s="0"/>
      <c r="MM3084" s="0"/>
      <c r="MN3084" s="0"/>
      <c r="MO3084" s="0"/>
      <c r="MP3084" s="0"/>
      <c r="MQ3084" s="0"/>
      <c r="MR3084" s="0"/>
      <c r="MS3084" s="0"/>
      <c r="MT3084" s="0"/>
      <c r="MU3084" s="0"/>
      <c r="MV3084" s="0"/>
      <c r="MW3084" s="0"/>
      <c r="MX3084" s="0"/>
      <c r="MY3084" s="0"/>
      <c r="MZ3084" s="0"/>
      <c r="NA3084" s="0"/>
      <c r="NB3084" s="0"/>
      <c r="NC3084" s="0"/>
      <c r="ND3084" s="0"/>
      <c r="NE3084" s="0"/>
      <c r="NF3084" s="0"/>
      <c r="NG3084" s="0"/>
      <c r="NH3084" s="0"/>
      <c r="NI3084" s="0"/>
      <c r="NJ3084" s="0"/>
      <c r="NK3084" s="0"/>
      <c r="NL3084" s="0"/>
      <c r="NM3084" s="0"/>
      <c r="NN3084" s="0"/>
      <c r="NO3084" s="0"/>
      <c r="NP3084" s="0"/>
      <c r="NQ3084" s="0"/>
      <c r="NR3084" s="0"/>
      <c r="NS3084" s="0"/>
      <c r="NT3084" s="0"/>
      <c r="NU3084" s="0"/>
      <c r="NV3084" s="0"/>
      <c r="NW3084" s="0"/>
      <c r="NX3084" s="0"/>
      <c r="NY3084" s="0"/>
      <c r="NZ3084" s="0"/>
      <c r="OA3084" s="0"/>
      <c r="OB3084" s="0"/>
      <c r="OC3084" s="0"/>
      <c r="OD3084" s="0"/>
      <c r="OE3084" s="0"/>
      <c r="OF3084" s="0"/>
      <c r="OG3084" s="0"/>
      <c r="OH3084" s="0"/>
      <c r="OI3084" s="0"/>
      <c r="OJ3084" s="0"/>
      <c r="OK3084" s="0"/>
      <c r="OL3084" s="0"/>
      <c r="OM3084" s="0"/>
      <c r="ON3084" s="0"/>
      <c r="OO3084" s="0"/>
      <c r="OP3084" s="0"/>
      <c r="OQ3084" s="0"/>
      <c r="OR3084" s="0"/>
      <c r="OS3084" s="0"/>
      <c r="OT3084" s="0"/>
      <c r="OU3084" s="0"/>
      <c r="OV3084" s="0"/>
      <c r="OW3084" s="0"/>
      <c r="OX3084" s="0"/>
      <c r="OY3084" s="0"/>
      <c r="OZ3084" s="0"/>
      <c r="PA3084" s="0"/>
      <c r="PB3084" s="0"/>
      <c r="PC3084" s="0"/>
      <c r="PD3084" s="0"/>
      <c r="PE3084" s="0"/>
      <c r="PF3084" s="0"/>
      <c r="PG3084" s="0"/>
      <c r="PH3084" s="0"/>
      <c r="PI3084" s="0"/>
      <c r="PJ3084" s="0"/>
      <c r="PK3084" s="0"/>
      <c r="PL3084" s="0"/>
      <c r="PM3084" s="0"/>
      <c r="PN3084" s="0"/>
      <c r="PO3084" s="0"/>
      <c r="PP3084" s="0"/>
      <c r="PQ3084" s="0"/>
      <c r="PR3084" s="0"/>
      <c r="PS3084" s="0"/>
      <c r="PT3084" s="0"/>
      <c r="PU3084" s="0"/>
      <c r="PV3084" s="0"/>
      <c r="PW3084" s="0"/>
      <c r="PX3084" s="0"/>
      <c r="PY3084" s="0"/>
      <c r="PZ3084" s="0"/>
      <c r="QA3084" s="0"/>
      <c r="QB3084" s="0"/>
      <c r="QC3084" s="0"/>
      <c r="QD3084" s="0"/>
      <c r="QE3084" s="0"/>
      <c r="QF3084" s="0"/>
      <c r="QG3084" s="0"/>
      <c r="QH3084" s="0"/>
      <c r="QI3084" s="0"/>
      <c r="QJ3084" s="0"/>
      <c r="QK3084" s="0"/>
      <c r="QL3084" s="0"/>
      <c r="QM3084" s="0"/>
      <c r="QN3084" s="0"/>
      <c r="QO3084" s="0"/>
      <c r="QP3084" s="0"/>
      <c r="QQ3084" s="0"/>
      <c r="QR3084" s="0"/>
      <c r="QS3084" s="0"/>
      <c r="QT3084" s="0"/>
      <c r="QU3084" s="0"/>
      <c r="QV3084" s="0"/>
      <c r="QW3084" s="0"/>
      <c r="QX3084" s="0"/>
      <c r="QY3084" s="0"/>
      <c r="QZ3084" s="0"/>
      <c r="RA3084" s="0"/>
      <c r="RB3084" s="0"/>
      <c r="RC3084" s="0"/>
      <c r="RD3084" s="0"/>
      <c r="RE3084" s="0"/>
      <c r="RF3084" s="0"/>
      <c r="RG3084" s="0"/>
      <c r="RH3084" s="0"/>
      <c r="RI3084" s="0"/>
      <c r="RJ3084" s="0"/>
      <c r="RK3084" s="0"/>
      <c r="RL3084" s="0"/>
      <c r="RM3084" s="0"/>
      <c r="RN3084" s="0"/>
      <c r="RO3084" s="0"/>
      <c r="RP3084" s="0"/>
      <c r="RQ3084" s="0"/>
      <c r="RR3084" s="0"/>
      <c r="RS3084" s="0"/>
      <c r="RT3084" s="0"/>
      <c r="RU3084" s="0"/>
      <c r="RV3084" s="0"/>
      <c r="RW3084" s="0"/>
      <c r="RX3084" s="0"/>
      <c r="RY3084" s="0"/>
      <c r="RZ3084" s="0"/>
      <c r="SA3084" s="0"/>
      <c r="SB3084" s="0"/>
      <c r="SC3084" s="0"/>
      <c r="SD3084" s="0"/>
      <c r="SE3084" s="0"/>
      <c r="SF3084" s="0"/>
      <c r="SG3084" s="0"/>
      <c r="SH3084" s="0"/>
      <c r="SI3084" s="0"/>
      <c r="SJ3084" s="0"/>
      <c r="SK3084" s="0"/>
      <c r="SL3084" s="0"/>
      <c r="SM3084" s="0"/>
      <c r="SN3084" s="0"/>
      <c r="SO3084" s="0"/>
      <c r="SP3084" s="0"/>
      <c r="SQ3084" s="0"/>
      <c r="SR3084" s="0"/>
      <c r="SS3084" s="0"/>
      <c r="ST3084" s="0"/>
      <c r="SU3084" s="0"/>
      <c r="SV3084" s="0"/>
      <c r="SW3084" s="0"/>
      <c r="SX3084" s="0"/>
      <c r="SY3084" s="0"/>
      <c r="SZ3084" s="0"/>
      <c r="TA3084" s="0"/>
      <c r="TB3084" s="0"/>
      <c r="TC3084" s="0"/>
      <c r="TD3084" s="0"/>
      <c r="TE3084" s="0"/>
      <c r="TF3084" s="0"/>
      <c r="TG3084" s="0"/>
      <c r="TH3084" s="0"/>
      <c r="TI3084" s="0"/>
      <c r="TJ3084" s="0"/>
      <c r="TK3084" s="0"/>
      <c r="TL3084" s="0"/>
      <c r="TM3084" s="0"/>
      <c r="TN3084" s="0"/>
      <c r="TO3084" s="0"/>
      <c r="TP3084" s="0"/>
      <c r="TQ3084" s="0"/>
      <c r="TR3084" s="0"/>
      <c r="TS3084" s="0"/>
      <c r="TT3084" s="0"/>
      <c r="TU3084" s="0"/>
      <c r="TV3084" s="0"/>
      <c r="TW3084" s="0"/>
      <c r="TX3084" s="0"/>
      <c r="TY3084" s="0"/>
      <c r="TZ3084" s="0"/>
      <c r="UA3084" s="0"/>
      <c r="UB3084" s="0"/>
      <c r="UC3084" s="0"/>
      <c r="UD3084" s="0"/>
      <c r="UE3084" s="0"/>
      <c r="UF3084" s="0"/>
      <c r="UG3084" s="0"/>
      <c r="UH3084" s="0"/>
      <c r="UI3084" s="0"/>
      <c r="UJ3084" s="0"/>
      <c r="UK3084" s="0"/>
      <c r="UL3084" s="0"/>
      <c r="UM3084" s="0"/>
      <c r="UN3084" s="0"/>
      <c r="UO3084" s="0"/>
      <c r="UP3084" s="0"/>
      <c r="UQ3084" s="0"/>
      <c r="UR3084" s="0"/>
      <c r="US3084" s="0"/>
      <c r="UT3084" s="0"/>
      <c r="UU3084" s="0"/>
      <c r="UV3084" s="0"/>
      <c r="UW3084" s="0"/>
      <c r="UX3084" s="0"/>
      <c r="UY3084" s="0"/>
      <c r="UZ3084" s="0"/>
      <c r="VA3084" s="0"/>
      <c r="VB3084" s="0"/>
      <c r="VC3084" s="0"/>
      <c r="VD3084" s="0"/>
      <c r="VE3084" s="0"/>
      <c r="VF3084" s="0"/>
      <c r="VG3084" s="0"/>
      <c r="VH3084" s="0"/>
      <c r="VI3084" s="0"/>
      <c r="VJ3084" s="0"/>
      <c r="VK3084" s="0"/>
      <c r="VL3084" s="0"/>
      <c r="VM3084" s="0"/>
      <c r="VN3084" s="0"/>
      <c r="VO3084" s="0"/>
      <c r="VP3084" s="0"/>
      <c r="VQ3084" s="0"/>
      <c r="VR3084" s="0"/>
      <c r="VS3084" s="0"/>
      <c r="VT3084" s="0"/>
      <c r="VU3084" s="0"/>
      <c r="VV3084" s="0"/>
      <c r="VW3084" s="0"/>
      <c r="VX3084" s="0"/>
      <c r="VY3084" s="0"/>
      <c r="VZ3084" s="0"/>
      <c r="WA3084" s="0"/>
      <c r="WB3084" s="0"/>
      <c r="WC3084" s="0"/>
      <c r="WD3084" s="0"/>
      <c r="WE3084" s="0"/>
      <c r="WF3084" s="0"/>
      <c r="WG3084" s="0"/>
      <c r="WH3084" s="0"/>
      <c r="WI3084" s="0"/>
      <c r="WJ3084" s="0"/>
      <c r="WK3084" s="0"/>
      <c r="WL3084" s="0"/>
      <c r="WM3084" s="0"/>
      <c r="WN3084" s="0"/>
      <c r="WO3084" s="0"/>
      <c r="WP3084" s="0"/>
      <c r="WQ3084" s="0"/>
      <c r="WR3084" s="0"/>
      <c r="WS3084" s="0"/>
      <c r="WT3084" s="0"/>
      <c r="WU3084" s="0"/>
      <c r="WV3084" s="0"/>
      <c r="WW3084" s="0"/>
      <c r="WX3084" s="0"/>
      <c r="WY3084" s="0"/>
      <c r="WZ3084" s="0"/>
      <c r="XA3084" s="0"/>
      <c r="XB3084" s="0"/>
      <c r="XC3084" s="0"/>
      <c r="XD3084" s="0"/>
      <c r="XE3084" s="0"/>
      <c r="XF3084" s="0"/>
      <c r="XG3084" s="0"/>
      <c r="XH3084" s="0"/>
      <c r="XI3084" s="0"/>
      <c r="XJ3084" s="0"/>
      <c r="XK3084" s="0"/>
      <c r="XL3084" s="0"/>
      <c r="XM3084" s="0"/>
      <c r="XN3084" s="0"/>
      <c r="XO3084" s="0"/>
      <c r="XP3084" s="0"/>
      <c r="XQ3084" s="0"/>
      <c r="XR3084" s="0"/>
      <c r="XS3084" s="0"/>
      <c r="XT3084" s="0"/>
      <c r="XU3084" s="0"/>
      <c r="XV3084" s="0"/>
      <c r="XW3084" s="0"/>
      <c r="XX3084" s="0"/>
      <c r="XY3084" s="0"/>
      <c r="XZ3084" s="0"/>
      <c r="YA3084" s="0"/>
      <c r="YB3084" s="0"/>
      <c r="YC3084" s="0"/>
      <c r="YD3084" s="0"/>
      <c r="YE3084" s="0"/>
      <c r="YF3084" s="0"/>
      <c r="YG3084" s="0"/>
      <c r="YH3084" s="0"/>
      <c r="YI3084" s="0"/>
      <c r="YJ3084" s="0"/>
      <c r="YK3084" s="0"/>
      <c r="YL3084" s="0"/>
      <c r="YM3084" s="0"/>
      <c r="YN3084" s="0"/>
      <c r="YO3084" s="0"/>
      <c r="YP3084" s="0"/>
      <c r="YQ3084" s="0"/>
      <c r="YR3084" s="0"/>
      <c r="YS3084" s="0"/>
      <c r="YT3084" s="0"/>
      <c r="YU3084" s="0"/>
      <c r="YV3084" s="0"/>
      <c r="YW3084" s="0"/>
      <c r="YX3084" s="0"/>
      <c r="YY3084" s="0"/>
      <c r="YZ3084" s="0"/>
      <c r="ZA3084" s="0"/>
      <c r="ZB3084" s="0"/>
      <c r="ZC3084" s="0"/>
      <c r="ZD3084" s="0"/>
      <c r="ZE3084" s="0"/>
      <c r="ZF3084" s="0"/>
      <c r="ZG3084" s="0"/>
      <c r="ZH3084" s="0"/>
      <c r="ZI3084" s="0"/>
      <c r="ZJ3084" s="0"/>
      <c r="ZK3084" s="0"/>
      <c r="ZL3084" s="0"/>
      <c r="ZM3084" s="0"/>
      <c r="ZN3084" s="0"/>
      <c r="ZO3084" s="0"/>
      <c r="ZP3084" s="0"/>
      <c r="ZQ3084" s="0"/>
      <c r="ZR3084" s="0"/>
      <c r="ZS3084" s="0"/>
      <c r="ZT3084" s="0"/>
      <c r="ZU3084" s="0"/>
      <c r="ZV3084" s="0"/>
      <c r="ZW3084" s="0"/>
      <c r="ZX3084" s="0"/>
      <c r="ZY3084" s="0"/>
      <c r="ZZ3084" s="0"/>
      <c r="AAA3084" s="0"/>
      <c r="AAB3084" s="0"/>
      <c r="AAC3084" s="0"/>
      <c r="AAD3084" s="0"/>
      <c r="AAE3084" s="0"/>
      <c r="AAF3084" s="0"/>
      <c r="AAG3084" s="0"/>
      <c r="AAH3084" s="0"/>
      <c r="AAI3084" s="0"/>
      <c r="AAJ3084" s="0"/>
      <c r="AAK3084" s="0"/>
      <c r="AAL3084" s="0"/>
      <c r="AAM3084" s="0"/>
      <c r="AAN3084" s="0"/>
      <c r="AAO3084" s="0"/>
      <c r="AAP3084" s="0"/>
      <c r="AAQ3084" s="0"/>
      <c r="AAR3084" s="0"/>
      <c r="AAS3084" s="0"/>
      <c r="AAT3084" s="0"/>
      <c r="AAU3084" s="0"/>
      <c r="AAV3084" s="0"/>
      <c r="AAW3084" s="0"/>
      <c r="AAX3084" s="0"/>
      <c r="AAY3084" s="0"/>
      <c r="AAZ3084" s="0"/>
      <c r="ABA3084" s="0"/>
      <c r="ABB3084" s="0"/>
      <c r="ABC3084" s="0"/>
      <c r="ABD3084" s="0"/>
      <c r="ABE3084" s="0"/>
      <c r="ABF3084" s="0"/>
      <c r="ABG3084" s="0"/>
      <c r="ABH3084" s="0"/>
      <c r="ABI3084" s="0"/>
      <c r="ABJ3084" s="0"/>
      <c r="ABK3084" s="0"/>
      <c r="ABL3084" s="0"/>
      <c r="ABM3084" s="0"/>
      <c r="ABN3084" s="0"/>
      <c r="ABO3084" s="0"/>
      <c r="ABP3084" s="0"/>
      <c r="ABQ3084" s="0"/>
      <c r="ABR3084" s="0"/>
      <c r="ABS3084" s="0"/>
      <c r="ABT3084" s="0"/>
      <c r="ABU3084" s="0"/>
      <c r="ABV3084" s="0"/>
      <c r="ABW3084" s="0"/>
      <c r="ABX3084" s="0"/>
      <c r="ABY3084" s="0"/>
      <c r="ABZ3084" s="0"/>
      <c r="ACA3084" s="0"/>
      <c r="ACB3084" s="0"/>
      <c r="ACC3084" s="0"/>
      <c r="ACD3084" s="0"/>
      <c r="ACE3084" s="0"/>
      <c r="ACF3084" s="0"/>
      <c r="ACG3084" s="0"/>
      <c r="ACH3084" s="0"/>
      <c r="ACI3084" s="0"/>
      <c r="ACJ3084" s="0"/>
      <c r="ACK3084" s="0"/>
      <c r="ACL3084" s="0"/>
      <c r="ACM3084" s="0"/>
      <c r="ACN3084" s="0"/>
      <c r="ACO3084" s="0"/>
      <c r="ACP3084" s="0"/>
      <c r="ACQ3084" s="0"/>
      <c r="ACR3084" s="0"/>
      <c r="ACS3084" s="0"/>
      <c r="ACT3084" s="0"/>
      <c r="ACU3084" s="0"/>
      <c r="ACV3084" s="0"/>
      <c r="ACW3084" s="0"/>
      <c r="ACX3084" s="0"/>
      <c r="ACY3084" s="0"/>
      <c r="ACZ3084" s="0"/>
      <c r="ADA3084" s="0"/>
      <c r="ADB3084" s="0"/>
      <c r="ADC3084" s="0"/>
      <c r="ADD3084" s="0"/>
      <c r="ADE3084" s="0"/>
      <c r="ADF3084" s="0"/>
      <c r="ADG3084" s="0"/>
      <c r="ADH3084" s="0"/>
      <c r="ADI3084" s="0"/>
      <c r="ADJ3084" s="0"/>
      <c r="ADK3084" s="0"/>
      <c r="ADL3084" s="0"/>
      <c r="ADM3084" s="0"/>
      <c r="ADN3084" s="0"/>
      <c r="ADO3084" s="0"/>
      <c r="ADP3084" s="0"/>
      <c r="ADQ3084" s="0"/>
      <c r="ADR3084" s="0"/>
      <c r="ADS3084" s="0"/>
      <c r="ADT3084" s="0"/>
      <c r="ADU3084" s="0"/>
      <c r="ADV3084" s="0"/>
      <c r="ADW3084" s="0"/>
      <c r="ADX3084" s="0"/>
      <c r="ADY3084" s="0"/>
      <c r="ADZ3084" s="0"/>
      <c r="AEA3084" s="0"/>
      <c r="AEB3084" s="0"/>
      <c r="AEC3084" s="0"/>
      <c r="AED3084" s="0"/>
      <c r="AEE3084" s="0"/>
      <c r="AEF3084" s="0"/>
      <c r="AEG3084" s="0"/>
      <c r="AEH3084" s="0"/>
      <c r="AEI3084" s="0"/>
      <c r="AEJ3084" s="0"/>
      <c r="AEK3084" s="0"/>
      <c r="AEL3084" s="0"/>
      <c r="AEM3084" s="0"/>
      <c r="AEN3084" s="0"/>
      <c r="AEO3084" s="0"/>
      <c r="AEP3084" s="0"/>
      <c r="AEQ3084" s="0"/>
      <c r="AER3084" s="0"/>
      <c r="AES3084" s="0"/>
      <c r="AET3084" s="0"/>
      <c r="AEU3084" s="0"/>
      <c r="AEV3084" s="0"/>
      <c r="AEW3084" s="0"/>
      <c r="AEX3084" s="0"/>
      <c r="AEY3084" s="0"/>
      <c r="AEZ3084" s="0"/>
      <c r="AFA3084" s="0"/>
      <c r="AFB3084" s="0"/>
      <c r="AFC3084" s="0"/>
      <c r="AFD3084" s="0"/>
      <c r="AFE3084" s="0"/>
      <c r="AFF3084" s="0"/>
      <c r="AFG3084" s="0"/>
      <c r="AFH3084" s="0"/>
      <c r="AFI3084" s="0"/>
      <c r="AFJ3084" s="0"/>
      <c r="AFK3084" s="0"/>
      <c r="AFL3084" s="0"/>
      <c r="AFM3084" s="0"/>
      <c r="AFN3084" s="0"/>
      <c r="AFO3084" s="0"/>
      <c r="AFP3084" s="0"/>
      <c r="AFQ3084" s="0"/>
      <c r="AFR3084" s="0"/>
      <c r="AFS3084" s="0"/>
      <c r="AFT3084" s="0"/>
      <c r="AFU3084" s="0"/>
      <c r="AFV3084" s="0"/>
      <c r="AFW3084" s="0"/>
      <c r="AFX3084" s="0"/>
      <c r="AFY3084" s="0"/>
      <c r="AFZ3084" s="0"/>
      <c r="AGA3084" s="0"/>
      <c r="AGB3084" s="0"/>
      <c r="AGC3084" s="0"/>
      <c r="AGD3084" s="0"/>
      <c r="AGE3084" s="0"/>
      <c r="AGF3084" s="0"/>
      <c r="AGG3084" s="0"/>
      <c r="AGH3084" s="0"/>
      <c r="AGI3084" s="0"/>
      <c r="AGJ3084" s="0"/>
      <c r="AGK3084" s="0"/>
      <c r="AGL3084" s="0"/>
      <c r="AGM3084" s="0"/>
      <c r="AGN3084" s="0"/>
      <c r="AGO3084" s="0"/>
      <c r="AGP3084" s="0"/>
      <c r="AGQ3084" s="0"/>
      <c r="AGR3084" s="0"/>
      <c r="AGS3084" s="0"/>
      <c r="AGT3084" s="0"/>
      <c r="AGU3084" s="0"/>
      <c r="AGV3084" s="0"/>
      <c r="AGW3084" s="0"/>
      <c r="AGX3084" s="0"/>
      <c r="AGY3084" s="0"/>
      <c r="AGZ3084" s="0"/>
      <c r="AHA3084" s="0"/>
      <c r="AHB3084" s="0"/>
      <c r="AHC3084" s="0"/>
      <c r="AHD3084" s="0"/>
      <c r="AHE3084" s="0"/>
      <c r="AHF3084" s="0"/>
      <c r="AHG3084" s="0"/>
      <c r="AHH3084" s="0"/>
      <c r="AHI3084" s="0"/>
      <c r="AHJ3084" s="0"/>
      <c r="AHK3084" s="0"/>
      <c r="AHL3084" s="0"/>
      <c r="AHM3084" s="0"/>
      <c r="AHN3084" s="0"/>
      <c r="AHO3084" s="0"/>
      <c r="AHP3084" s="0"/>
      <c r="AHQ3084" s="0"/>
      <c r="AHR3084" s="0"/>
      <c r="AHS3084" s="0"/>
      <c r="AHT3084" s="0"/>
      <c r="AHU3084" s="0"/>
      <c r="AHV3084" s="0"/>
      <c r="AHW3084" s="0"/>
      <c r="AHX3084" s="0"/>
      <c r="AHY3084" s="0"/>
      <c r="AHZ3084" s="0"/>
      <c r="AIA3084" s="0"/>
      <c r="AIB3084" s="0"/>
      <c r="AIC3084" s="0"/>
      <c r="AID3084" s="0"/>
      <c r="AIE3084" s="0"/>
      <c r="AIF3084" s="0"/>
      <c r="AIG3084" s="0"/>
      <c r="AIH3084" s="0"/>
      <c r="AII3084" s="0"/>
      <c r="AIJ3084" s="0"/>
      <c r="AIK3084" s="0"/>
      <c r="AIL3084" s="0"/>
      <c r="AIM3084" s="0"/>
      <c r="AIN3084" s="0"/>
      <c r="AIO3084" s="0"/>
      <c r="AIP3084" s="0"/>
      <c r="AIQ3084" s="0"/>
      <c r="AIR3084" s="0"/>
      <c r="AIS3084" s="0"/>
      <c r="AIT3084" s="0"/>
      <c r="AIU3084" s="0"/>
      <c r="AIV3084" s="0"/>
      <c r="AIW3084" s="0"/>
      <c r="AIX3084" s="0"/>
      <c r="AIY3084" s="0"/>
      <c r="AIZ3084" s="0"/>
      <c r="AJA3084" s="0"/>
      <c r="AJB3084" s="0"/>
      <c r="AJC3084" s="0"/>
      <c r="AJD3084" s="0"/>
      <c r="AJE3084" s="0"/>
      <c r="AJF3084" s="0"/>
      <c r="AJG3084" s="0"/>
      <c r="AJH3084" s="0"/>
      <c r="AJI3084" s="0"/>
      <c r="AJJ3084" s="0"/>
      <c r="AJK3084" s="0"/>
      <c r="AJL3084" s="0"/>
      <c r="AJM3084" s="0"/>
      <c r="AJN3084" s="0"/>
      <c r="AJO3084" s="0"/>
      <c r="AJP3084" s="0"/>
      <c r="AJQ3084" s="0"/>
      <c r="AJR3084" s="0"/>
      <c r="AJS3084" s="0"/>
      <c r="AJT3084" s="0"/>
      <c r="AJU3084" s="0"/>
      <c r="AJV3084" s="0"/>
      <c r="AJW3084" s="0"/>
      <c r="AJX3084" s="0"/>
      <c r="AJY3084" s="0"/>
      <c r="AJZ3084" s="0"/>
      <c r="AKA3084" s="0"/>
      <c r="AKB3084" s="0"/>
      <c r="AKC3084" s="0"/>
      <c r="AKD3084" s="0"/>
      <c r="AKE3084" s="0"/>
      <c r="AKF3084" s="0"/>
      <c r="AKG3084" s="0"/>
      <c r="AKH3084" s="0"/>
      <c r="AKI3084" s="0"/>
      <c r="AKJ3084" s="0"/>
      <c r="AKK3084" s="0"/>
      <c r="AKL3084" s="0"/>
      <c r="AKM3084" s="0"/>
      <c r="AKN3084" s="0"/>
      <c r="AKO3084" s="0"/>
      <c r="AKP3084" s="0"/>
      <c r="AKQ3084" s="0"/>
      <c r="AKR3084" s="0"/>
      <c r="AKS3084" s="0"/>
      <c r="AKT3084" s="0"/>
      <c r="AKU3084" s="0"/>
      <c r="AKV3084" s="0"/>
      <c r="AKW3084" s="0"/>
      <c r="AKX3084" s="0"/>
      <c r="AKY3084" s="0"/>
      <c r="AKZ3084" s="0"/>
      <c r="ALA3084" s="0"/>
      <c r="ALB3084" s="0"/>
      <c r="ALC3084" s="0"/>
      <c r="ALD3084" s="0"/>
      <c r="ALE3084" s="0"/>
      <c r="ALF3084" s="0"/>
      <c r="ALG3084" s="0"/>
      <c r="ALH3084" s="0"/>
      <c r="ALI3084" s="0"/>
      <c r="ALJ3084" s="0"/>
      <c r="ALK3084" s="0"/>
      <c r="ALL3084" s="0"/>
      <c r="ALM3084" s="0"/>
      <c r="ALN3084" s="0"/>
      <c r="ALO3084" s="0"/>
      <c r="ALP3084" s="0"/>
      <c r="ALQ3084" s="0"/>
      <c r="ALR3084" s="0"/>
      <c r="ALS3084" s="0"/>
      <c r="ALT3084" s="0"/>
      <c r="ALU3084" s="0"/>
      <c r="ALV3084" s="0"/>
      <c r="ALW3084" s="0"/>
      <c r="ALX3084" s="0"/>
      <c r="ALY3084" s="0"/>
      <c r="ALZ3084" s="0"/>
      <c r="AMA3084" s="0"/>
      <c r="AMB3084" s="0"/>
      <c r="AMC3084" s="0"/>
      <c r="AMD3084" s="0"/>
      <c r="AME3084" s="0"/>
      <c r="AMF3084" s="0"/>
      <c r="AMG3084" s="0"/>
      <c r="AMH3084" s="0"/>
      <c r="AMI3084" s="0"/>
    </row>
    <row r="3085" customFormat="false" ht="12.75" hidden="false" customHeight="false" outlineLevel="0" collapsed="false">
      <c r="A3085" s="1" t="s">
        <v>3342</v>
      </c>
      <c r="C3085" s="27" t="s">
        <v>3344</v>
      </c>
      <c r="D3085" s="27" t="s">
        <v>13</v>
      </c>
      <c r="E3085" s="28"/>
      <c r="F3085" s="29"/>
      <c r="G3085" s="27"/>
      <c r="H3085" s="30" t="s">
        <v>168</v>
      </c>
      <c r="I3085" s="31" t="n">
        <v>4.39</v>
      </c>
      <c r="J3085" s="30" t="s">
        <v>3308</v>
      </c>
      <c r="BM3085" s="0"/>
      <c r="BN3085" s="0"/>
      <c r="BO3085" s="0"/>
      <c r="BP3085" s="0"/>
      <c r="BQ3085" s="0"/>
      <c r="BR3085" s="0"/>
      <c r="BS3085" s="0"/>
      <c r="BT3085" s="0"/>
      <c r="BU3085" s="0"/>
      <c r="BV3085" s="0"/>
      <c r="BW3085" s="0"/>
      <c r="BX3085" s="0"/>
      <c r="BY3085" s="0"/>
      <c r="BZ3085" s="0"/>
      <c r="CA3085" s="0"/>
      <c r="CB3085" s="0"/>
      <c r="CC3085" s="0"/>
      <c r="CD3085" s="0"/>
      <c r="CE3085" s="0"/>
      <c r="CF3085" s="0"/>
      <c r="CG3085" s="0"/>
      <c r="CH3085" s="0"/>
      <c r="CI3085" s="0"/>
      <c r="CJ3085" s="0"/>
      <c r="CK3085" s="0"/>
      <c r="CL3085" s="0"/>
      <c r="CM3085" s="0"/>
      <c r="CN3085" s="0"/>
      <c r="CO3085" s="0"/>
      <c r="CP3085" s="0"/>
      <c r="CQ3085" s="0"/>
      <c r="CR3085" s="0"/>
      <c r="CS3085" s="0"/>
      <c r="CT3085" s="0"/>
      <c r="CU3085" s="0"/>
      <c r="CV3085" s="0"/>
      <c r="CW3085" s="0"/>
      <c r="CX3085" s="0"/>
      <c r="CY3085" s="0"/>
      <c r="CZ3085" s="0"/>
      <c r="DA3085" s="0"/>
      <c r="DB3085" s="0"/>
      <c r="DC3085" s="0"/>
      <c r="DD3085" s="0"/>
      <c r="DE3085" s="0"/>
      <c r="DF3085" s="0"/>
      <c r="DG3085" s="0"/>
      <c r="DH3085" s="0"/>
      <c r="DI3085" s="0"/>
      <c r="DJ3085" s="0"/>
      <c r="DK3085" s="0"/>
      <c r="DL3085" s="0"/>
      <c r="DM3085" s="0"/>
      <c r="DN3085" s="0"/>
      <c r="DO3085" s="0"/>
      <c r="DP3085" s="0"/>
      <c r="DQ3085" s="0"/>
      <c r="DR3085" s="0"/>
      <c r="DS3085" s="0"/>
      <c r="DT3085" s="0"/>
      <c r="DU3085" s="0"/>
      <c r="DV3085" s="0"/>
      <c r="DW3085" s="0"/>
      <c r="DX3085" s="0"/>
      <c r="DY3085" s="0"/>
      <c r="DZ3085" s="0"/>
      <c r="EA3085" s="0"/>
      <c r="EB3085" s="0"/>
      <c r="EC3085" s="0"/>
      <c r="ED3085" s="0"/>
      <c r="EE3085" s="0"/>
      <c r="EF3085" s="0"/>
      <c r="EG3085" s="0"/>
      <c r="EH3085" s="0"/>
      <c r="EI3085" s="0"/>
      <c r="EJ3085" s="0"/>
      <c r="EK3085" s="0"/>
      <c r="EL3085" s="0"/>
      <c r="EM3085" s="0"/>
      <c r="EN3085" s="0"/>
      <c r="EO3085" s="0"/>
      <c r="EP3085" s="0"/>
      <c r="EQ3085" s="0"/>
      <c r="ER3085" s="0"/>
      <c r="ES3085" s="0"/>
      <c r="ET3085" s="0"/>
      <c r="EU3085" s="0"/>
      <c r="EV3085" s="0"/>
      <c r="EW3085" s="0"/>
      <c r="EX3085" s="0"/>
      <c r="EY3085" s="0"/>
      <c r="EZ3085" s="0"/>
      <c r="FA3085" s="0"/>
      <c r="FB3085" s="0"/>
      <c r="FC3085" s="0"/>
      <c r="FD3085" s="0"/>
      <c r="FE3085" s="0"/>
      <c r="FF3085" s="0"/>
      <c r="FG3085" s="0"/>
      <c r="FH3085" s="0"/>
      <c r="FI3085" s="0"/>
      <c r="FJ3085" s="0"/>
      <c r="FK3085" s="0"/>
      <c r="FL3085" s="0"/>
      <c r="FM3085" s="0"/>
      <c r="FN3085" s="0"/>
      <c r="FO3085" s="0"/>
      <c r="FP3085" s="0"/>
      <c r="FQ3085" s="0"/>
      <c r="FR3085" s="0"/>
      <c r="FS3085" s="0"/>
      <c r="FT3085" s="0"/>
      <c r="FU3085" s="0"/>
      <c r="FV3085" s="0"/>
      <c r="FW3085" s="0"/>
      <c r="FX3085" s="0"/>
      <c r="FY3085" s="0"/>
      <c r="FZ3085" s="0"/>
      <c r="GA3085" s="0"/>
      <c r="GB3085" s="0"/>
      <c r="GC3085" s="0"/>
      <c r="GD3085" s="0"/>
      <c r="GE3085" s="0"/>
      <c r="GF3085" s="0"/>
      <c r="GG3085" s="0"/>
      <c r="GH3085" s="0"/>
      <c r="GI3085" s="0"/>
      <c r="GJ3085" s="0"/>
      <c r="GK3085" s="0"/>
      <c r="GL3085" s="0"/>
      <c r="GM3085" s="0"/>
      <c r="GN3085" s="0"/>
      <c r="GO3085" s="0"/>
      <c r="GP3085" s="0"/>
      <c r="GQ3085" s="0"/>
      <c r="GR3085" s="0"/>
      <c r="GS3085" s="0"/>
      <c r="GT3085" s="0"/>
      <c r="GU3085" s="0"/>
      <c r="GV3085" s="0"/>
      <c r="GW3085" s="0"/>
      <c r="GX3085" s="0"/>
      <c r="GY3085" s="0"/>
      <c r="GZ3085" s="0"/>
      <c r="HA3085" s="0"/>
      <c r="HB3085" s="0"/>
      <c r="HC3085" s="0"/>
      <c r="HD3085" s="0"/>
      <c r="HE3085" s="0"/>
      <c r="HF3085" s="0"/>
      <c r="HG3085" s="0"/>
      <c r="HH3085" s="0"/>
      <c r="HI3085" s="0"/>
      <c r="HJ3085" s="0"/>
      <c r="HK3085" s="0"/>
      <c r="HL3085" s="0"/>
      <c r="HM3085" s="0"/>
      <c r="HN3085" s="0"/>
      <c r="HO3085" s="0"/>
      <c r="HP3085" s="0"/>
      <c r="HQ3085" s="0"/>
      <c r="HR3085" s="0"/>
      <c r="HS3085" s="0"/>
      <c r="HT3085" s="0"/>
      <c r="HU3085" s="0"/>
      <c r="HV3085" s="0"/>
      <c r="HW3085" s="0"/>
      <c r="HX3085" s="0"/>
      <c r="HY3085" s="0"/>
      <c r="HZ3085" s="0"/>
      <c r="IA3085" s="0"/>
      <c r="IB3085" s="0"/>
      <c r="IC3085" s="0"/>
      <c r="ID3085" s="0"/>
      <c r="IE3085" s="0"/>
      <c r="IF3085" s="0"/>
      <c r="IG3085" s="0"/>
      <c r="IH3085" s="0"/>
      <c r="II3085" s="0"/>
      <c r="IJ3085" s="0"/>
      <c r="IK3085" s="0"/>
      <c r="IL3085" s="0"/>
      <c r="IM3085" s="0"/>
      <c r="IN3085" s="0"/>
      <c r="IO3085" s="0"/>
      <c r="IP3085" s="0"/>
      <c r="IQ3085" s="0"/>
      <c r="IR3085" s="0"/>
      <c r="IS3085" s="0"/>
      <c r="IT3085" s="0"/>
      <c r="IU3085" s="0"/>
      <c r="IV3085" s="0"/>
      <c r="IW3085" s="0"/>
      <c r="IX3085" s="0"/>
      <c r="IY3085" s="0"/>
      <c r="IZ3085" s="0"/>
      <c r="JA3085" s="0"/>
      <c r="JB3085" s="0"/>
      <c r="JC3085" s="0"/>
      <c r="JD3085" s="0"/>
      <c r="JE3085" s="0"/>
      <c r="JF3085" s="0"/>
      <c r="JG3085" s="0"/>
      <c r="JH3085" s="0"/>
      <c r="JI3085" s="0"/>
      <c r="JJ3085" s="0"/>
      <c r="JK3085" s="0"/>
      <c r="JL3085" s="0"/>
      <c r="JM3085" s="0"/>
      <c r="JN3085" s="0"/>
      <c r="JO3085" s="0"/>
      <c r="JP3085" s="0"/>
      <c r="JQ3085" s="0"/>
      <c r="JR3085" s="0"/>
      <c r="JS3085" s="0"/>
      <c r="JT3085" s="0"/>
      <c r="JU3085" s="0"/>
      <c r="JV3085" s="0"/>
      <c r="JW3085" s="0"/>
      <c r="JX3085" s="0"/>
      <c r="JY3085" s="0"/>
      <c r="JZ3085" s="0"/>
      <c r="KA3085" s="0"/>
      <c r="KB3085" s="0"/>
      <c r="KC3085" s="0"/>
      <c r="KD3085" s="0"/>
      <c r="KE3085" s="0"/>
      <c r="KF3085" s="0"/>
      <c r="KG3085" s="0"/>
      <c r="KH3085" s="0"/>
      <c r="KI3085" s="0"/>
      <c r="KJ3085" s="0"/>
      <c r="KK3085" s="0"/>
      <c r="KL3085" s="0"/>
      <c r="KM3085" s="0"/>
      <c r="KN3085" s="0"/>
      <c r="KO3085" s="0"/>
      <c r="KP3085" s="0"/>
      <c r="KQ3085" s="0"/>
      <c r="KR3085" s="0"/>
      <c r="KS3085" s="0"/>
      <c r="KT3085" s="0"/>
      <c r="KU3085" s="0"/>
      <c r="KV3085" s="0"/>
      <c r="KW3085" s="0"/>
      <c r="KX3085" s="0"/>
      <c r="KY3085" s="0"/>
      <c r="KZ3085" s="0"/>
      <c r="LA3085" s="0"/>
      <c r="LB3085" s="0"/>
      <c r="LC3085" s="0"/>
      <c r="LD3085" s="0"/>
      <c r="LE3085" s="0"/>
      <c r="LF3085" s="0"/>
      <c r="LG3085" s="0"/>
      <c r="LH3085" s="0"/>
      <c r="LI3085" s="0"/>
      <c r="LJ3085" s="0"/>
      <c r="LK3085" s="0"/>
      <c r="LL3085" s="0"/>
      <c r="LM3085" s="0"/>
      <c r="LN3085" s="0"/>
      <c r="LO3085" s="0"/>
      <c r="LP3085" s="0"/>
      <c r="LQ3085" s="0"/>
      <c r="LR3085" s="0"/>
      <c r="LS3085" s="0"/>
      <c r="LT3085" s="0"/>
      <c r="LU3085" s="0"/>
      <c r="LV3085" s="0"/>
      <c r="LW3085" s="0"/>
      <c r="LX3085" s="0"/>
      <c r="LY3085" s="0"/>
      <c r="LZ3085" s="0"/>
      <c r="MA3085" s="0"/>
      <c r="MB3085" s="0"/>
      <c r="MC3085" s="0"/>
      <c r="MD3085" s="0"/>
      <c r="ME3085" s="0"/>
      <c r="MF3085" s="0"/>
      <c r="MG3085" s="0"/>
      <c r="MH3085" s="0"/>
      <c r="MI3085" s="0"/>
      <c r="MJ3085" s="0"/>
      <c r="MK3085" s="0"/>
      <c r="ML3085" s="0"/>
      <c r="MM3085" s="0"/>
      <c r="MN3085" s="0"/>
      <c r="MO3085" s="0"/>
      <c r="MP3085" s="0"/>
      <c r="MQ3085" s="0"/>
      <c r="MR3085" s="0"/>
      <c r="MS3085" s="0"/>
      <c r="MT3085" s="0"/>
      <c r="MU3085" s="0"/>
      <c r="MV3085" s="0"/>
      <c r="MW3085" s="0"/>
      <c r="MX3085" s="0"/>
      <c r="MY3085" s="0"/>
      <c r="MZ3085" s="0"/>
      <c r="NA3085" s="0"/>
      <c r="NB3085" s="0"/>
      <c r="NC3085" s="0"/>
      <c r="ND3085" s="0"/>
      <c r="NE3085" s="0"/>
      <c r="NF3085" s="0"/>
      <c r="NG3085" s="0"/>
      <c r="NH3085" s="0"/>
      <c r="NI3085" s="0"/>
      <c r="NJ3085" s="0"/>
      <c r="NK3085" s="0"/>
      <c r="NL3085" s="0"/>
      <c r="NM3085" s="0"/>
      <c r="NN3085" s="0"/>
      <c r="NO3085" s="0"/>
      <c r="NP3085" s="0"/>
      <c r="NQ3085" s="0"/>
      <c r="NR3085" s="0"/>
      <c r="NS3085" s="0"/>
      <c r="NT3085" s="0"/>
      <c r="NU3085" s="0"/>
      <c r="NV3085" s="0"/>
      <c r="NW3085" s="0"/>
      <c r="NX3085" s="0"/>
      <c r="NY3085" s="0"/>
      <c r="NZ3085" s="0"/>
      <c r="OA3085" s="0"/>
      <c r="OB3085" s="0"/>
      <c r="OC3085" s="0"/>
      <c r="OD3085" s="0"/>
      <c r="OE3085" s="0"/>
      <c r="OF3085" s="0"/>
      <c r="OG3085" s="0"/>
      <c r="OH3085" s="0"/>
      <c r="OI3085" s="0"/>
      <c r="OJ3085" s="0"/>
      <c r="OK3085" s="0"/>
      <c r="OL3085" s="0"/>
      <c r="OM3085" s="0"/>
      <c r="ON3085" s="0"/>
      <c r="OO3085" s="0"/>
      <c r="OP3085" s="0"/>
      <c r="OQ3085" s="0"/>
      <c r="OR3085" s="0"/>
      <c r="OS3085" s="0"/>
      <c r="OT3085" s="0"/>
      <c r="OU3085" s="0"/>
      <c r="OV3085" s="0"/>
      <c r="OW3085" s="0"/>
      <c r="OX3085" s="0"/>
      <c r="OY3085" s="0"/>
      <c r="OZ3085" s="0"/>
      <c r="PA3085" s="0"/>
      <c r="PB3085" s="0"/>
      <c r="PC3085" s="0"/>
      <c r="PD3085" s="0"/>
      <c r="PE3085" s="0"/>
      <c r="PF3085" s="0"/>
      <c r="PG3085" s="0"/>
      <c r="PH3085" s="0"/>
      <c r="PI3085" s="0"/>
      <c r="PJ3085" s="0"/>
      <c r="PK3085" s="0"/>
      <c r="PL3085" s="0"/>
      <c r="PM3085" s="0"/>
      <c r="PN3085" s="0"/>
      <c r="PO3085" s="0"/>
      <c r="PP3085" s="0"/>
      <c r="PQ3085" s="0"/>
      <c r="PR3085" s="0"/>
      <c r="PS3085" s="0"/>
      <c r="PT3085" s="0"/>
      <c r="PU3085" s="0"/>
      <c r="PV3085" s="0"/>
      <c r="PW3085" s="0"/>
      <c r="PX3085" s="0"/>
      <c r="PY3085" s="0"/>
      <c r="PZ3085" s="0"/>
      <c r="QA3085" s="0"/>
      <c r="QB3085" s="0"/>
      <c r="QC3085" s="0"/>
      <c r="QD3085" s="0"/>
      <c r="QE3085" s="0"/>
      <c r="QF3085" s="0"/>
      <c r="QG3085" s="0"/>
      <c r="QH3085" s="0"/>
      <c r="QI3085" s="0"/>
      <c r="QJ3085" s="0"/>
      <c r="QK3085" s="0"/>
      <c r="QL3085" s="0"/>
      <c r="QM3085" s="0"/>
      <c r="QN3085" s="0"/>
      <c r="QO3085" s="0"/>
      <c r="QP3085" s="0"/>
      <c r="QQ3085" s="0"/>
      <c r="QR3085" s="0"/>
      <c r="QS3085" s="0"/>
      <c r="QT3085" s="0"/>
      <c r="QU3085" s="0"/>
      <c r="QV3085" s="0"/>
      <c r="QW3085" s="0"/>
      <c r="QX3085" s="0"/>
      <c r="QY3085" s="0"/>
      <c r="QZ3085" s="0"/>
      <c r="RA3085" s="0"/>
      <c r="RB3085" s="0"/>
      <c r="RC3085" s="0"/>
      <c r="RD3085" s="0"/>
      <c r="RE3085" s="0"/>
      <c r="RF3085" s="0"/>
      <c r="RG3085" s="0"/>
      <c r="RH3085" s="0"/>
      <c r="RI3085" s="0"/>
      <c r="RJ3085" s="0"/>
      <c r="RK3085" s="0"/>
      <c r="RL3085" s="0"/>
      <c r="RM3085" s="0"/>
      <c r="RN3085" s="0"/>
      <c r="RO3085" s="0"/>
      <c r="RP3085" s="0"/>
      <c r="RQ3085" s="0"/>
      <c r="RR3085" s="0"/>
      <c r="RS3085" s="0"/>
      <c r="RT3085" s="0"/>
      <c r="RU3085" s="0"/>
      <c r="RV3085" s="0"/>
      <c r="RW3085" s="0"/>
      <c r="RX3085" s="0"/>
      <c r="RY3085" s="0"/>
      <c r="RZ3085" s="0"/>
      <c r="SA3085" s="0"/>
      <c r="SB3085" s="0"/>
      <c r="SC3085" s="0"/>
      <c r="SD3085" s="0"/>
      <c r="SE3085" s="0"/>
      <c r="SF3085" s="0"/>
      <c r="SG3085" s="0"/>
      <c r="SH3085" s="0"/>
      <c r="SI3085" s="0"/>
      <c r="SJ3085" s="0"/>
      <c r="SK3085" s="0"/>
      <c r="SL3085" s="0"/>
      <c r="SM3085" s="0"/>
      <c r="SN3085" s="0"/>
      <c r="SO3085" s="0"/>
      <c r="SP3085" s="0"/>
      <c r="SQ3085" s="0"/>
      <c r="SR3085" s="0"/>
      <c r="SS3085" s="0"/>
      <c r="ST3085" s="0"/>
      <c r="SU3085" s="0"/>
      <c r="SV3085" s="0"/>
      <c r="SW3085" s="0"/>
      <c r="SX3085" s="0"/>
      <c r="SY3085" s="0"/>
      <c r="SZ3085" s="0"/>
      <c r="TA3085" s="0"/>
      <c r="TB3085" s="0"/>
      <c r="TC3085" s="0"/>
      <c r="TD3085" s="0"/>
      <c r="TE3085" s="0"/>
      <c r="TF3085" s="0"/>
      <c r="TG3085" s="0"/>
      <c r="TH3085" s="0"/>
      <c r="TI3085" s="0"/>
      <c r="TJ3085" s="0"/>
      <c r="TK3085" s="0"/>
      <c r="TL3085" s="0"/>
      <c r="TM3085" s="0"/>
      <c r="TN3085" s="0"/>
      <c r="TO3085" s="0"/>
      <c r="TP3085" s="0"/>
      <c r="TQ3085" s="0"/>
      <c r="TR3085" s="0"/>
      <c r="TS3085" s="0"/>
      <c r="TT3085" s="0"/>
      <c r="TU3085" s="0"/>
      <c r="TV3085" s="0"/>
      <c r="TW3085" s="0"/>
      <c r="TX3085" s="0"/>
      <c r="TY3085" s="0"/>
      <c r="TZ3085" s="0"/>
      <c r="UA3085" s="0"/>
      <c r="UB3085" s="0"/>
      <c r="UC3085" s="0"/>
      <c r="UD3085" s="0"/>
      <c r="UE3085" s="0"/>
      <c r="UF3085" s="0"/>
      <c r="UG3085" s="0"/>
      <c r="UH3085" s="0"/>
      <c r="UI3085" s="0"/>
      <c r="UJ3085" s="0"/>
      <c r="UK3085" s="0"/>
      <c r="UL3085" s="0"/>
      <c r="UM3085" s="0"/>
      <c r="UN3085" s="0"/>
      <c r="UO3085" s="0"/>
      <c r="UP3085" s="0"/>
      <c r="UQ3085" s="0"/>
      <c r="UR3085" s="0"/>
      <c r="US3085" s="0"/>
      <c r="UT3085" s="0"/>
      <c r="UU3085" s="0"/>
      <c r="UV3085" s="0"/>
      <c r="UW3085" s="0"/>
      <c r="UX3085" s="0"/>
      <c r="UY3085" s="0"/>
      <c r="UZ3085" s="0"/>
      <c r="VA3085" s="0"/>
      <c r="VB3085" s="0"/>
      <c r="VC3085" s="0"/>
      <c r="VD3085" s="0"/>
      <c r="VE3085" s="0"/>
      <c r="VF3085" s="0"/>
      <c r="VG3085" s="0"/>
      <c r="VH3085" s="0"/>
      <c r="VI3085" s="0"/>
      <c r="VJ3085" s="0"/>
      <c r="VK3085" s="0"/>
      <c r="VL3085" s="0"/>
      <c r="VM3085" s="0"/>
      <c r="VN3085" s="0"/>
      <c r="VO3085" s="0"/>
      <c r="VP3085" s="0"/>
      <c r="VQ3085" s="0"/>
      <c r="VR3085" s="0"/>
      <c r="VS3085" s="0"/>
      <c r="VT3085" s="0"/>
      <c r="VU3085" s="0"/>
      <c r="VV3085" s="0"/>
      <c r="VW3085" s="0"/>
      <c r="VX3085" s="0"/>
      <c r="VY3085" s="0"/>
      <c r="VZ3085" s="0"/>
      <c r="WA3085" s="0"/>
      <c r="WB3085" s="0"/>
      <c r="WC3085" s="0"/>
      <c r="WD3085" s="0"/>
      <c r="WE3085" s="0"/>
      <c r="WF3085" s="0"/>
      <c r="WG3085" s="0"/>
      <c r="WH3085" s="0"/>
      <c r="WI3085" s="0"/>
      <c r="WJ3085" s="0"/>
      <c r="WK3085" s="0"/>
      <c r="WL3085" s="0"/>
      <c r="WM3085" s="0"/>
      <c r="WN3085" s="0"/>
      <c r="WO3085" s="0"/>
      <c r="WP3085" s="0"/>
      <c r="WQ3085" s="0"/>
      <c r="WR3085" s="0"/>
      <c r="WS3085" s="0"/>
      <c r="WT3085" s="0"/>
      <c r="WU3085" s="0"/>
      <c r="WV3085" s="0"/>
      <c r="WW3085" s="0"/>
      <c r="WX3085" s="0"/>
      <c r="WY3085" s="0"/>
      <c r="WZ3085" s="0"/>
      <c r="XA3085" s="0"/>
      <c r="XB3085" s="0"/>
      <c r="XC3085" s="0"/>
      <c r="XD3085" s="0"/>
      <c r="XE3085" s="0"/>
      <c r="XF3085" s="0"/>
      <c r="XG3085" s="0"/>
      <c r="XH3085" s="0"/>
      <c r="XI3085" s="0"/>
      <c r="XJ3085" s="0"/>
      <c r="XK3085" s="0"/>
      <c r="XL3085" s="0"/>
      <c r="XM3085" s="0"/>
      <c r="XN3085" s="0"/>
      <c r="XO3085" s="0"/>
      <c r="XP3085" s="0"/>
      <c r="XQ3085" s="0"/>
      <c r="XR3085" s="0"/>
      <c r="XS3085" s="0"/>
      <c r="XT3085" s="0"/>
      <c r="XU3085" s="0"/>
      <c r="XV3085" s="0"/>
      <c r="XW3085" s="0"/>
      <c r="XX3085" s="0"/>
      <c r="XY3085" s="0"/>
      <c r="XZ3085" s="0"/>
      <c r="YA3085" s="0"/>
      <c r="YB3085" s="0"/>
      <c r="YC3085" s="0"/>
      <c r="YD3085" s="0"/>
      <c r="YE3085" s="0"/>
      <c r="YF3085" s="0"/>
      <c r="YG3085" s="0"/>
      <c r="YH3085" s="0"/>
      <c r="YI3085" s="0"/>
      <c r="YJ3085" s="0"/>
      <c r="YK3085" s="0"/>
      <c r="YL3085" s="0"/>
      <c r="YM3085" s="0"/>
      <c r="YN3085" s="0"/>
      <c r="YO3085" s="0"/>
      <c r="YP3085" s="0"/>
      <c r="YQ3085" s="0"/>
      <c r="YR3085" s="0"/>
      <c r="YS3085" s="0"/>
      <c r="YT3085" s="0"/>
      <c r="YU3085" s="0"/>
      <c r="YV3085" s="0"/>
      <c r="YW3085" s="0"/>
      <c r="YX3085" s="0"/>
      <c r="YY3085" s="0"/>
      <c r="YZ3085" s="0"/>
      <c r="ZA3085" s="0"/>
      <c r="ZB3085" s="0"/>
      <c r="ZC3085" s="0"/>
      <c r="ZD3085" s="0"/>
      <c r="ZE3085" s="0"/>
      <c r="ZF3085" s="0"/>
      <c r="ZG3085" s="0"/>
      <c r="ZH3085" s="0"/>
      <c r="ZI3085" s="0"/>
      <c r="ZJ3085" s="0"/>
      <c r="ZK3085" s="0"/>
      <c r="ZL3085" s="0"/>
      <c r="ZM3085" s="0"/>
      <c r="ZN3085" s="0"/>
      <c r="ZO3085" s="0"/>
      <c r="ZP3085" s="0"/>
      <c r="ZQ3085" s="0"/>
      <c r="ZR3085" s="0"/>
      <c r="ZS3085" s="0"/>
      <c r="ZT3085" s="0"/>
      <c r="ZU3085" s="0"/>
      <c r="ZV3085" s="0"/>
      <c r="ZW3085" s="0"/>
      <c r="ZX3085" s="0"/>
      <c r="ZY3085" s="0"/>
      <c r="ZZ3085" s="0"/>
      <c r="AAA3085" s="0"/>
      <c r="AAB3085" s="0"/>
      <c r="AAC3085" s="0"/>
      <c r="AAD3085" s="0"/>
      <c r="AAE3085" s="0"/>
      <c r="AAF3085" s="0"/>
      <c r="AAG3085" s="0"/>
      <c r="AAH3085" s="0"/>
      <c r="AAI3085" s="0"/>
      <c r="AAJ3085" s="0"/>
      <c r="AAK3085" s="0"/>
      <c r="AAL3085" s="0"/>
      <c r="AAM3085" s="0"/>
      <c r="AAN3085" s="0"/>
      <c r="AAO3085" s="0"/>
      <c r="AAP3085" s="0"/>
      <c r="AAQ3085" s="0"/>
      <c r="AAR3085" s="0"/>
      <c r="AAS3085" s="0"/>
      <c r="AAT3085" s="0"/>
      <c r="AAU3085" s="0"/>
      <c r="AAV3085" s="0"/>
      <c r="AAW3085" s="0"/>
      <c r="AAX3085" s="0"/>
      <c r="AAY3085" s="0"/>
      <c r="AAZ3085" s="0"/>
      <c r="ABA3085" s="0"/>
      <c r="ABB3085" s="0"/>
      <c r="ABC3085" s="0"/>
      <c r="ABD3085" s="0"/>
      <c r="ABE3085" s="0"/>
      <c r="ABF3085" s="0"/>
      <c r="ABG3085" s="0"/>
      <c r="ABH3085" s="0"/>
      <c r="ABI3085" s="0"/>
      <c r="ABJ3085" s="0"/>
      <c r="ABK3085" s="0"/>
      <c r="ABL3085" s="0"/>
      <c r="ABM3085" s="0"/>
      <c r="ABN3085" s="0"/>
      <c r="ABO3085" s="0"/>
      <c r="ABP3085" s="0"/>
      <c r="ABQ3085" s="0"/>
      <c r="ABR3085" s="0"/>
      <c r="ABS3085" s="0"/>
      <c r="ABT3085" s="0"/>
      <c r="ABU3085" s="0"/>
      <c r="ABV3085" s="0"/>
      <c r="ABW3085" s="0"/>
      <c r="ABX3085" s="0"/>
      <c r="ABY3085" s="0"/>
      <c r="ABZ3085" s="0"/>
      <c r="ACA3085" s="0"/>
      <c r="ACB3085" s="0"/>
      <c r="ACC3085" s="0"/>
      <c r="ACD3085" s="0"/>
      <c r="ACE3085" s="0"/>
      <c r="ACF3085" s="0"/>
      <c r="ACG3085" s="0"/>
      <c r="ACH3085" s="0"/>
      <c r="ACI3085" s="0"/>
      <c r="ACJ3085" s="0"/>
      <c r="ACK3085" s="0"/>
      <c r="ACL3085" s="0"/>
      <c r="ACM3085" s="0"/>
      <c r="ACN3085" s="0"/>
      <c r="ACO3085" s="0"/>
      <c r="ACP3085" s="0"/>
      <c r="ACQ3085" s="0"/>
      <c r="ACR3085" s="0"/>
      <c r="ACS3085" s="0"/>
      <c r="ACT3085" s="0"/>
      <c r="ACU3085" s="0"/>
      <c r="ACV3085" s="0"/>
      <c r="ACW3085" s="0"/>
      <c r="ACX3085" s="0"/>
      <c r="ACY3085" s="0"/>
      <c r="ACZ3085" s="0"/>
      <c r="ADA3085" s="0"/>
      <c r="ADB3085" s="0"/>
      <c r="ADC3085" s="0"/>
      <c r="ADD3085" s="0"/>
      <c r="ADE3085" s="0"/>
      <c r="ADF3085" s="0"/>
      <c r="ADG3085" s="0"/>
      <c r="ADH3085" s="0"/>
      <c r="ADI3085" s="0"/>
      <c r="ADJ3085" s="0"/>
      <c r="ADK3085" s="0"/>
      <c r="ADL3085" s="0"/>
      <c r="ADM3085" s="0"/>
      <c r="ADN3085" s="0"/>
      <c r="ADO3085" s="0"/>
      <c r="ADP3085" s="0"/>
      <c r="ADQ3085" s="0"/>
      <c r="ADR3085" s="0"/>
      <c r="ADS3085" s="0"/>
      <c r="ADT3085" s="0"/>
      <c r="ADU3085" s="0"/>
      <c r="ADV3085" s="0"/>
      <c r="ADW3085" s="0"/>
      <c r="ADX3085" s="0"/>
      <c r="ADY3085" s="0"/>
      <c r="ADZ3085" s="0"/>
      <c r="AEA3085" s="0"/>
      <c r="AEB3085" s="0"/>
      <c r="AEC3085" s="0"/>
      <c r="AED3085" s="0"/>
      <c r="AEE3085" s="0"/>
      <c r="AEF3085" s="0"/>
      <c r="AEG3085" s="0"/>
      <c r="AEH3085" s="0"/>
      <c r="AEI3085" s="0"/>
      <c r="AEJ3085" s="0"/>
      <c r="AEK3085" s="0"/>
      <c r="AEL3085" s="0"/>
      <c r="AEM3085" s="0"/>
      <c r="AEN3085" s="0"/>
      <c r="AEO3085" s="0"/>
      <c r="AEP3085" s="0"/>
      <c r="AEQ3085" s="0"/>
      <c r="AER3085" s="0"/>
      <c r="AES3085" s="0"/>
      <c r="AET3085" s="0"/>
      <c r="AEU3085" s="0"/>
      <c r="AEV3085" s="0"/>
      <c r="AEW3085" s="0"/>
      <c r="AEX3085" s="0"/>
      <c r="AEY3085" s="0"/>
      <c r="AEZ3085" s="0"/>
      <c r="AFA3085" s="0"/>
      <c r="AFB3085" s="0"/>
      <c r="AFC3085" s="0"/>
      <c r="AFD3085" s="0"/>
      <c r="AFE3085" s="0"/>
      <c r="AFF3085" s="0"/>
      <c r="AFG3085" s="0"/>
      <c r="AFH3085" s="0"/>
      <c r="AFI3085" s="0"/>
      <c r="AFJ3085" s="0"/>
      <c r="AFK3085" s="0"/>
      <c r="AFL3085" s="0"/>
      <c r="AFM3085" s="0"/>
      <c r="AFN3085" s="0"/>
      <c r="AFO3085" s="0"/>
      <c r="AFP3085" s="0"/>
      <c r="AFQ3085" s="0"/>
      <c r="AFR3085" s="0"/>
      <c r="AFS3085" s="0"/>
      <c r="AFT3085" s="0"/>
      <c r="AFU3085" s="0"/>
      <c r="AFV3085" s="0"/>
      <c r="AFW3085" s="0"/>
      <c r="AFX3085" s="0"/>
      <c r="AFY3085" s="0"/>
      <c r="AFZ3085" s="0"/>
      <c r="AGA3085" s="0"/>
      <c r="AGB3085" s="0"/>
      <c r="AGC3085" s="0"/>
      <c r="AGD3085" s="0"/>
      <c r="AGE3085" s="0"/>
      <c r="AGF3085" s="0"/>
      <c r="AGG3085" s="0"/>
      <c r="AGH3085" s="0"/>
      <c r="AGI3085" s="0"/>
      <c r="AGJ3085" s="0"/>
      <c r="AGK3085" s="0"/>
      <c r="AGL3085" s="0"/>
      <c r="AGM3085" s="0"/>
      <c r="AGN3085" s="0"/>
      <c r="AGO3085" s="0"/>
      <c r="AGP3085" s="0"/>
      <c r="AGQ3085" s="0"/>
      <c r="AGR3085" s="0"/>
      <c r="AGS3085" s="0"/>
      <c r="AGT3085" s="0"/>
      <c r="AGU3085" s="0"/>
      <c r="AGV3085" s="0"/>
      <c r="AGW3085" s="0"/>
      <c r="AGX3085" s="0"/>
      <c r="AGY3085" s="0"/>
      <c r="AGZ3085" s="0"/>
      <c r="AHA3085" s="0"/>
      <c r="AHB3085" s="0"/>
      <c r="AHC3085" s="0"/>
      <c r="AHD3085" s="0"/>
      <c r="AHE3085" s="0"/>
      <c r="AHF3085" s="0"/>
      <c r="AHG3085" s="0"/>
      <c r="AHH3085" s="0"/>
      <c r="AHI3085" s="0"/>
      <c r="AHJ3085" s="0"/>
      <c r="AHK3085" s="0"/>
      <c r="AHL3085" s="0"/>
      <c r="AHM3085" s="0"/>
      <c r="AHN3085" s="0"/>
      <c r="AHO3085" s="0"/>
      <c r="AHP3085" s="0"/>
      <c r="AHQ3085" s="0"/>
      <c r="AHR3085" s="0"/>
      <c r="AHS3085" s="0"/>
      <c r="AHT3085" s="0"/>
      <c r="AHU3085" s="0"/>
      <c r="AHV3085" s="0"/>
      <c r="AHW3085" s="0"/>
      <c r="AHX3085" s="0"/>
      <c r="AHY3085" s="0"/>
      <c r="AHZ3085" s="0"/>
      <c r="AIA3085" s="0"/>
      <c r="AIB3085" s="0"/>
      <c r="AIC3085" s="0"/>
      <c r="AID3085" s="0"/>
      <c r="AIE3085" s="0"/>
      <c r="AIF3085" s="0"/>
      <c r="AIG3085" s="0"/>
      <c r="AIH3085" s="0"/>
      <c r="AII3085" s="0"/>
      <c r="AIJ3085" s="0"/>
      <c r="AIK3085" s="0"/>
      <c r="AIL3085" s="0"/>
      <c r="AIM3085" s="0"/>
      <c r="AIN3085" s="0"/>
      <c r="AIO3085" s="0"/>
      <c r="AIP3085" s="0"/>
      <c r="AIQ3085" s="0"/>
      <c r="AIR3085" s="0"/>
      <c r="AIS3085" s="0"/>
      <c r="AIT3085" s="0"/>
      <c r="AIU3085" s="0"/>
      <c r="AIV3085" s="0"/>
      <c r="AIW3085" s="0"/>
      <c r="AIX3085" s="0"/>
      <c r="AIY3085" s="0"/>
      <c r="AIZ3085" s="0"/>
      <c r="AJA3085" s="0"/>
      <c r="AJB3085" s="0"/>
      <c r="AJC3085" s="0"/>
      <c r="AJD3085" s="0"/>
      <c r="AJE3085" s="0"/>
      <c r="AJF3085" s="0"/>
      <c r="AJG3085" s="0"/>
      <c r="AJH3085" s="0"/>
      <c r="AJI3085" s="0"/>
      <c r="AJJ3085" s="0"/>
      <c r="AJK3085" s="0"/>
      <c r="AJL3085" s="0"/>
      <c r="AJM3085" s="0"/>
      <c r="AJN3085" s="0"/>
      <c r="AJO3085" s="0"/>
      <c r="AJP3085" s="0"/>
      <c r="AJQ3085" s="0"/>
      <c r="AJR3085" s="0"/>
      <c r="AJS3085" s="0"/>
      <c r="AJT3085" s="0"/>
      <c r="AJU3085" s="0"/>
      <c r="AJV3085" s="0"/>
      <c r="AJW3085" s="0"/>
      <c r="AJX3085" s="0"/>
      <c r="AJY3085" s="0"/>
      <c r="AJZ3085" s="0"/>
      <c r="AKA3085" s="0"/>
      <c r="AKB3085" s="0"/>
      <c r="AKC3085" s="0"/>
      <c r="AKD3085" s="0"/>
      <c r="AKE3085" s="0"/>
      <c r="AKF3085" s="0"/>
      <c r="AKG3085" s="0"/>
      <c r="AKH3085" s="0"/>
      <c r="AKI3085" s="0"/>
      <c r="AKJ3085" s="0"/>
      <c r="AKK3085" s="0"/>
      <c r="AKL3085" s="0"/>
      <c r="AKM3085" s="0"/>
      <c r="AKN3085" s="0"/>
      <c r="AKO3085" s="0"/>
      <c r="AKP3085" s="0"/>
      <c r="AKQ3085" s="0"/>
      <c r="AKR3085" s="0"/>
      <c r="AKS3085" s="0"/>
      <c r="AKT3085" s="0"/>
      <c r="AKU3085" s="0"/>
      <c r="AKV3085" s="0"/>
      <c r="AKW3085" s="0"/>
      <c r="AKX3085" s="0"/>
      <c r="AKY3085" s="0"/>
      <c r="AKZ3085" s="0"/>
      <c r="ALA3085" s="0"/>
      <c r="ALB3085" s="0"/>
      <c r="ALC3085" s="0"/>
      <c r="ALD3085" s="0"/>
      <c r="ALE3085" s="0"/>
      <c r="ALF3085" s="0"/>
      <c r="ALG3085" s="0"/>
      <c r="ALH3085" s="0"/>
      <c r="ALI3085" s="0"/>
      <c r="ALJ3085" s="0"/>
      <c r="ALK3085" s="0"/>
      <c r="ALL3085" s="0"/>
      <c r="ALM3085" s="0"/>
      <c r="ALN3085" s="0"/>
      <c r="ALO3085" s="0"/>
      <c r="ALP3085" s="0"/>
      <c r="ALQ3085" s="0"/>
      <c r="ALR3085" s="0"/>
      <c r="ALS3085" s="0"/>
      <c r="ALT3085" s="0"/>
      <c r="ALU3085" s="0"/>
      <c r="ALV3085" s="0"/>
      <c r="ALW3085" s="0"/>
      <c r="ALX3085" s="0"/>
      <c r="ALY3085" s="0"/>
      <c r="ALZ3085" s="0"/>
      <c r="AMA3085" s="0"/>
      <c r="AMB3085" s="0"/>
      <c r="AMC3085" s="0"/>
      <c r="AMD3085" s="0"/>
      <c r="AME3085" s="0"/>
      <c r="AMF3085" s="0"/>
      <c r="AMG3085" s="0"/>
      <c r="AMH3085" s="0"/>
      <c r="AMI3085" s="0"/>
    </row>
    <row r="3086" customFormat="false" ht="12.75" hidden="false" customHeight="false" outlineLevel="0" collapsed="false">
      <c r="A3086" s="1" t="s">
        <v>3345</v>
      </c>
      <c r="C3086" s="27" t="s">
        <v>3346</v>
      </c>
      <c r="D3086" s="27" t="s">
        <v>51</v>
      </c>
      <c r="E3086" s="28"/>
      <c r="F3086" s="29"/>
      <c r="G3086" s="27"/>
      <c r="H3086" s="30" t="s">
        <v>168</v>
      </c>
      <c r="I3086" s="31" t="n">
        <v>1.99</v>
      </c>
      <c r="J3086" s="30" t="s">
        <v>3308</v>
      </c>
      <c r="BM3086" s="0"/>
      <c r="BN3086" s="0"/>
      <c r="BO3086" s="0"/>
      <c r="BP3086" s="0"/>
      <c r="BQ3086" s="0"/>
      <c r="BR3086" s="0"/>
      <c r="BS3086" s="0"/>
      <c r="BT3086" s="0"/>
      <c r="BU3086" s="0"/>
      <c r="BV3086" s="0"/>
      <c r="BW3086" s="0"/>
      <c r="BX3086" s="0"/>
      <c r="BY3086" s="0"/>
      <c r="BZ3086" s="0"/>
      <c r="CA3086" s="0"/>
      <c r="CB3086" s="0"/>
      <c r="CC3086" s="0"/>
      <c r="CD3086" s="0"/>
      <c r="CE3086" s="0"/>
      <c r="CF3086" s="0"/>
      <c r="CG3086" s="0"/>
      <c r="CH3086" s="0"/>
      <c r="CI3086" s="0"/>
      <c r="CJ3086" s="0"/>
      <c r="CK3086" s="0"/>
      <c r="CL3086" s="0"/>
      <c r="CM3086" s="0"/>
      <c r="CN3086" s="0"/>
      <c r="CO3086" s="0"/>
      <c r="CP3086" s="0"/>
      <c r="CQ3086" s="0"/>
      <c r="CR3086" s="0"/>
      <c r="CS3086" s="0"/>
      <c r="CT3086" s="0"/>
      <c r="CU3086" s="0"/>
      <c r="CV3086" s="0"/>
      <c r="CW3086" s="0"/>
      <c r="CX3086" s="0"/>
      <c r="CY3086" s="0"/>
      <c r="CZ3086" s="0"/>
      <c r="DA3086" s="0"/>
      <c r="DB3086" s="0"/>
      <c r="DC3086" s="0"/>
      <c r="DD3086" s="0"/>
      <c r="DE3086" s="0"/>
      <c r="DF3086" s="0"/>
      <c r="DG3086" s="0"/>
      <c r="DH3086" s="0"/>
      <c r="DI3086" s="0"/>
      <c r="DJ3086" s="0"/>
      <c r="DK3086" s="0"/>
      <c r="DL3086" s="0"/>
      <c r="DM3086" s="0"/>
      <c r="DN3086" s="0"/>
      <c r="DO3086" s="0"/>
      <c r="DP3086" s="0"/>
      <c r="DQ3086" s="0"/>
      <c r="DR3086" s="0"/>
      <c r="DS3086" s="0"/>
      <c r="DT3086" s="0"/>
      <c r="DU3086" s="0"/>
      <c r="DV3086" s="0"/>
      <c r="DW3086" s="0"/>
      <c r="DX3086" s="0"/>
      <c r="DY3086" s="0"/>
      <c r="DZ3086" s="0"/>
      <c r="EA3086" s="0"/>
      <c r="EB3086" s="0"/>
      <c r="EC3086" s="0"/>
      <c r="ED3086" s="0"/>
      <c r="EE3086" s="0"/>
      <c r="EF3086" s="0"/>
      <c r="EG3086" s="0"/>
      <c r="EH3086" s="0"/>
      <c r="EI3086" s="0"/>
      <c r="EJ3086" s="0"/>
      <c r="EK3086" s="0"/>
      <c r="EL3086" s="0"/>
      <c r="EM3086" s="0"/>
      <c r="EN3086" s="0"/>
      <c r="EO3086" s="0"/>
      <c r="EP3086" s="0"/>
      <c r="EQ3086" s="0"/>
      <c r="ER3086" s="0"/>
      <c r="ES3086" s="0"/>
      <c r="ET3086" s="0"/>
      <c r="EU3086" s="0"/>
      <c r="EV3086" s="0"/>
      <c r="EW3086" s="0"/>
      <c r="EX3086" s="0"/>
      <c r="EY3086" s="0"/>
      <c r="EZ3086" s="0"/>
      <c r="FA3086" s="0"/>
      <c r="FB3086" s="0"/>
      <c r="FC3086" s="0"/>
      <c r="FD3086" s="0"/>
      <c r="FE3086" s="0"/>
      <c r="FF3086" s="0"/>
      <c r="FG3086" s="0"/>
      <c r="FH3086" s="0"/>
      <c r="FI3086" s="0"/>
      <c r="FJ3086" s="0"/>
      <c r="FK3086" s="0"/>
      <c r="FL3086" s="0"/>
      <c r="FM3086" s="0"/>
      <c r="FN3086" s="0"/>
      <c r="FO3086" s="0"/>
      <c r="FP3086" s="0"/>
      <c r="FQ3086" s="0"/>
      <c r="FR3086" s="0"/>
      <c r="FS3086" s="0"/>
      <c r="FT3086" s="0"/>
      <c r="FU3086" s="0"/>
      <c r="FV3086" s="0"/>
      <c r="FW3086" s="0"/>
      <c r="FX3086" s="0"/>
      <c r="FY3086" s="0"/>
      <c r="FZ3086" s="0"/>
      <c r="GA3086" s="0"/>
      <c r="GB3086" s="0"/>
      <c r="GC3086" s="0"/>
      <c r="GD3086" s="0"/>
      <c r="GE3086" s="0"/>
      <c r="GF3086" s="0"/>
      <c r="GG3086" s="0"/>
      <c r="GH3086" s="0"/>
      <c r="GI3086" s="0"/>
      <c r="GJ3086" s="0"/>
      <c r="GK3086" s="0"/>
      <c r="GL3086" s="0"/>
      <c r="GM3086" s="0"/>
      <c r="GN3086" s="0"/>
      <c r="GO3086" s="0"/>
      <c r="GP3086" s="0"/>
      <c r="GQ3086" s="0"/>
      <c r="GR3086" s="0"/>
      <c r="GS3086" s="0"/>
      <c r="GT3086" s="0"/>
      <c r="GU3086" s="0"/>
      <c r="GV3086" s="0"/>
      <c r="GW3086" s="0"/>
      <c r="GX3086" s="0"/>
      <c r="GY3086" s="0"/>
      <c r="GZ3086" s="0"/>
      <c r="HA3086" s="0"/>
      <c r="HB3086" s="0"/>
      <c r="HC3086" s="0"/>
      <c r="HD3086" s="0"/>
      <c r="HE3086" s="0"/>
      <c r="HF3086" s="0"/>
      <c r="HG3086" s="0"/>
      <c r="HH3086" s="0"/>
      <c r="HI3086" s="0"/>
      <c r="HJ3086" s="0"/>
      <c r="HK3086" s="0"/>
      <c r="HL3086" s="0"/>
      <c r="HM3086" s="0"/>
      <c r="HN3086" s="0"/>
      <c r="HO3086" s="0"/>
      <c r="HP3086" s="0"/>
      <c r="HQ3086" s="0"/>
      <c r="HR3086" s="0"/>
      <c r="HS3086" s="0"/>
      <c r="HT3086" s="0"/>
      <c r="HU3086" s="0"/>
      <c r="HV3086" s="0"/>
      <c r="HW3086" s="0"/>
      <c r="HX3086" s="0"/>
      <c r="HY3086" s="0"/>
      <c r="HZ3086" s="0"/>
      <c r="IA3086" s="0"/>
      <c r="IB3086" s="0"/>
      <c r="IC3086" s="0"/>
      <c r="ID3086" s="0"/>
      <c r="IE3086" s="0"/>
      <c r="IF3086" s="0"/>
      <c r="IG3086" s="0"/>
      <c r="IH3086" s="0"/>
      <c r="II3086" s="0"/>
      <c r="IJ3086" s="0"/>
      <c r="IK3086" s="0"/>
      <c r="IL3086" s="0"/>
      <c r="IM3086" s="0"/>
      <c r="IN3086" s="0"/>
      <c r="IO3086" s="0"/>
      <c r="IP3086" s="0"/>
      <c r="IQ3086" s="0"/>
      <c r="IR3086" s="0"/>
      <c r="IS3086" s="0"/>
      <c r="IT3086" s="0"/>
      <c r="IU3086" s="0"/>
      <c r="IV3086" s="0"/>
      <c r="IW3086" s="0"/>
      <c r="IX3086" s="0"/>
      <c r="IY3086" s="0"/>
      <c r="IZ3086" s="0"/>
      <c r="JA3086" s="0"/>
      <c r="JB3086" s="0"/>
      <c r="JC3086" s="0"/>
      <c r="JD3086" s="0"/>
      <c r="JE3086" s="0"/>
      <c r="JF3086" s="0"/>
      <c r="JG3086" s="0"/>
      <c r="JH3086" s="0"/>
      <c r="JI3086" s="0"/>
      <c r="JJ3086" s="0"/>
      <c r="JK3086" s="0"/>
      <c r="JL3086" s="0"/>
      <c r="JM3086" s="0"/>
      <c r="JN3086" s="0"/>
      <c r="JO3086" s="0"/>
      <c r="JP3086" s="0"/>
      <c r="JQ3086" s="0"/>
      <c r="JR3086" s="0"/>
      <c r="JS3086" s="0"/>
      <c r="JT3086" s="0"/>
      <c r="JU3086" s="0"/>
      <c r="JV3086" s="0"/>
      <c r="JW3086" s="0"/>
      <c r="JX3086" s="0"/>
      <c r="JY3086" s="0"/>
      <c r="JZ3086" s="0"/>
      <c r="KA3086" s="0"/>
      <c r="KB3086" s="0"/>
      <c r="KC3086" s="0"/>
      <c r="KD3086" s="0"/>
      <c r="KE3086" s="0"/>
      <c r="KF3086" s="0"/>
      <c r="KG3086" s="0"/>
      <c r="KH3086" s="0"/>
      <c r="KI3086" s="0"/>
      <c r="KJ3086" s="0"/>
      <c r="KK3086" s="0"/>
      <c r="KL3086" s="0"/>
      <c r="KM3086" s="0"/>
      <c r="KN3086" s="0"/>
      <c r="KO3086" s="0"/>
      <c r="KP3086" s="0"/>
      <c r="KQ3086" s="0"/>
      <c r="KR3086" s="0"/>
      <c r="KS3086" s="0"/>
      <c r="KT3086" s="0"/>
      <c r="KU3086" s="0"/>
      <c r="KV3086" s="0"/>
      <c r="KW3086" s="0"/>
      <c r="KX3086" s="0"/>
      <c r="KY3086" s="0"/>
      <c r="KZ3086" s="0"/>
      <c r="LA3086" s="0"/>
      <c r="LB3086" s="0"/>
      <c r="LC3086" s="0"/>
      <c r="LD3086" s="0"/>
      <c r="LE3086" s="0"/>
      <c r="LF3086" s="0"/>
      <c r="LG3086" s="0"/>
      <c r="LH3086" s="0"/>
      <c r="LI3086" s="0"/>
      <c r="LJ3086" s="0"/>
      <c r="LK3086" s="0"/>
      <c r="LL3086" s="0"/>
      <c r="LM3086" s="0"/>
      <c r="LN3086" s="0"/>
      <c r="LO3086" s="0"/>
      <c r="LP3086" s="0"/>
      <c r="LQ3086" s="0"/>
      <c r="LR3086" s="0"/>
      <c r="LS3086" s="0"/>
      <c r="LT3086" s="0"/>
      <c r="LU3086" s="0"/>
      <c r="LV3086" s="0"/>
      <c r="LW3086" s="0"/>
      <c r="LX3086" s="0"/>
      <c r="LY3086" s="0"/>
      <c r="LZ3086" s="0"/>
      <c r="MA3086" s="0"/>
      <c r="MB3086" s="0"/>
      <c r="MC3086" s="0"/>
      <c r="MD3086" s="0"/>
      <c r="ME3086" s="0"/>
      <c r="MF3086" s="0"/>
      <c r="MG3086" s="0"/>
      <c r="MH3086" s="0"/>
      <c r="MI3086" s="0"/>
      <c r="MJ3086" s="0"/>
      <c r="MK3086" s="0"/>
      <c r="ML3086" s="0"/>
      <c r="MM3086" s="0"/>
      <c r="MN3086" s="0"/>
      <c r="MO3086" s="0"/>
      <c r="MP3086" s="0"/>
      <c r="MQ3086" s="0"/>
      <c r="MR3086" s="0"/>
      <c r="MS3086" s="0"/>
      <c r="MT3086" s="0"/>
      <c r="MU3086" s="0"/>
      <c r="MV3086" s="0"/>
      <c r="MW3086" s="0"/>
      <c r="MX3086" s="0"/>
      <c r="MY3086" s="0"/>
      <c r="MZ3086" s="0"/>
      <c r="NA3086" s="0"/>
      <c r="NB3086" s="0"/>
      <c r="NC3086" s="0"/>
      <c r="ND3086" s="0"/>
      <c r="NE3086" s="0"/>
      <c r="NF3086" s="0"/>
      <c r="NG3086" s="0"/>
      <c r="NH3086" s="0"/>
      <c r="NI3086" s="0"/>
      <c r="NJ3086" s="0"/>
      <c r="NK3086" s="0"/>
      <c r="NL3086" s="0"/>
      <c r="NM3086" s="0"/>
      <c r="NN3086" s="0"/>
      <c r="NO3086" s="0"/>
      <c r="NP3086" s="0"/>
      <c r="NQ3086" s="0"/>
      <c r="NR3086" s="0"/>
      <c r="NS3086" s="0"/>
      <c r="NT3086" s="0"/>
      <c r="NU3086" s="0"/>
      <c r="NV3086" s="0"/>
      <c r="NW3086" s="0"/>
      <c r="NX3086" s="0"/>
      <c r="NY3086" s="0"/>
      <c r="NZ3086" s="0"/>
      <c r="OA3086" s="0"/>
      <c r="OB3086" s="0"/>
      <c r="OC3086" s="0"/>
      <c r="OD3086" s="0"/>
      <c r="OE3086" s="0"/>
      <c r="OF3086" s="0"/>
      <c r="OG3086" s="0"/>
      <c r="OH3086" s="0"/>
      <c r="OI3086" s="0"/>
      <c r="OJ3086" s="0"/>
      <c r="OK3086" s="0"/>
      <c r="OL3086" s="0"/>
      <c r="OM3086" s="0"/>
      <c r="ON3086" s="0"/>
      <c r="OO3086" s="0"/>
      <c r="OP3086" s="0"/>
      <c r="OQ3086" s="0"/>
      <c r="OR3086" s="0"/>
      <c r="OS3086" s="0"/>
      <c r="OT3086" s="0"/>
      <c r="OU3086" s="0"/>
      <c r="OV3086" s="0"/>
      <c r="OW3086" s="0"/>
      <c r="OX3086" s="0"/>
      <c r="OY3086" s="0"/>
      <c r="OZ3086" s="0"/>
      <c r="PA3086" s="0"/>
      <c r="PB3086" s="0"/>
      <c r="PC3086" s="0"/>
      <c r="PD3086" s="0"/>
      <c r="PE3086" s="0"/>
      <c r="PF3086" s="0"/>
      <c r="PG3086" s="0"/>
      <c r="PH3086" s="0"/>
      <c r="PI3086" s="0"/>
      <c r="PJ3086" s="0"/>
      <c r="PK3086" s="0"/>
      <c r="PL3086" s="0"/>
      <c r="PM3086" s="0"/>
      <c r="PN3086" s="0"/>
      <c r="PO3086" s="0"/>
      <c r="PP3086" s="0"/>
      <c r="PQ3086" s="0"/>
      <c r="PR3086" s="0"/>
      <c r="PS3086" s="0"/>
      <c r="PT3086" s="0"/>
      <c r="PU3086" s="0"/>
      <c r="PV3086" s="0"/>
      <c r="PW3086" s="0"/>
      <c r="PX3086" s="0"/>
      <c r="PY3086" s="0"/>
      <c r="PZ3086" s="0"/>
      <c r="QA3086" s="0"/>
      <c r="QB3086" s="0"/>
      <c r="QC3086" s="0"/>
      <c r="QD3086" s="0"/>
      <c r="QE3086" s="0"/>
      <c r="QF3086" s="0"/>
      <c r="QG3086" s="0"/>
      <c r="QH3086" s="0"/>
      <c r="QI3086" s="0"/>
      <c r="QJ3086" s="0"/>
      <c r="QK3086" s="0"/>
      <c r="QL3086" s="0"/>
      <c r="QM3086" s="0"/>
      <c r="QN3086" s="0"/>
      <c r="QO3086" s="0"/>
      <c r="QP3086" s="0"/>
      <c r="QQ3086" s="0"/>
      <c r="QR3086" s="0"/>
      <c r="QS3086" s="0"/>
      <c r="QT3086" s="0"/>
      <c r="QU3086" s="0"/>
      <c r="QV3086" s="0"/>
      <c r="QW3086" s="0"/>
      <c r="QX3086" s="0"/>
      <c r="QY3086" s="0"/>
      <c r="QZ3086" s="0"/>
      <c r="RA3086" s="0"/>
      <c r="RB3086" s="0"/>
      <c r="RC3086" s="0"/>
      <c r="RD3086" s="0"/>
      <c r="RE3086" s="0"/>
      <c r="RF3086" s="0"/>
      <c r="RG3086" s="0"/>
      <c r="RH3086" s="0"/>
      <c r="RI3086" s="0"/>
      <c r="RJ3086" s="0"/>
      <c r="RK3086" s="0"/>
      <c r="RL3086" s="0"/>
      <c r="RM3086" s="0"/>
      <c r="RN3086" s="0"/>
      <c r="RO3086" s="0"/>
      <c r="RP3086" s="0"/>
      <c r="RQ3086" s="0"/>
      <c r="RR3086" s="0"/>
      <c r="RS3086" s="0"/>
      <c r="RT3086" s="0"/>
      <c r="RU3086" s="0"/>
      <c r="RV3086" s="0"/>
      <c r="RW3086" s="0"/>
      <c r="RX3086" s="0"/>
      <c r="RY3086" s="0"/>
      <c r="RZ3086" s="0"/>
      <c r="SA3086" s="0"/>
      <c r="SB3086" s="0"/>
      <c r="SC3086" s="0"/>
      <c r="SD3086" s="0"/>
      <c r="SE3086" s="0"/>
      <c r="SF3086" s="0"/>
      <c r="SG3086" s="0"/>
      <c r="SH3086" s="0"/>
      <c r="SI3086" s="0"/>
      <c r="SJ3086" s="0"/>
      <c r="SK3086" s="0"/>
      <c r="SL3086" s="0"/>
      <c r="SM3086" s="0"/>
      <c r="SN3086" s="0"/>
      <c r="SO3086" s="0"/>
      <c r="SP3086" s="0"/>
      <c r="SQ3086" s="0"/>
      <c r="SR3086" s="0"/>
      <c r="SS3086" s="0"/>
      <c r="ST3086" s="0"/>
      <c r="SU3086" s="0"/>
      <c r="SV3086" s="0"/>
      <c r="SW3086" s="0"/>
      <c r="SX3086" s="0"/>
      <c r="SY3086" s="0"/>
      <c r="SZ3086" s="0"/>
      <c r="TA3086" s="0"/>
      <c r="TB3086" s="0"/>
      <c r="TC3086" s="0"/>
      <c r="TD3086" s="0"/>
      <c r="TE3086" s="0"/>
      <c r="TF3086" s="0"/>
      <c r="TG3086" s="0"/>
      <c r="TH3086" s="0"/>
      <c r="TI3086" s="0"/>
      <c r="TJ3086" s="0"/>
      <c r="TK3086" s="0"/>
      <c r="TL3086" s="0"/>
      <c r="TM3086" s="0"/>
      <c r="TN3086" s="0"/>
      <c r="TO3086" s="0"/>
      <c r="TP3086" s="0"/>
      <c r="TQ3086" s="0"/>
      <c r="TR3086" s="0"/>
      <c r="TS3086" s="0"/>
      <c r="TT3086" s="0"/>
      <c r="TU3086" s="0"/>
      <c r="TV3086" s="0"/>
      <c r="TW3086" s="0"/>
      <c r="TX3086" s="0"/>
      <c r="TY3086" s="0"/>
      <c r="TZ3086" s="0"/>
      <c r="UA3086" s="0"/>
      <c r="UB3086" s="0"/>
      <c r="UC3086" s="0"/>
      <c r="UD3086" s="0"/>
      <c r="UE3086" s="0"/>
      <c r="UF3086" s="0"/>
      <c r="UG3086" s="0"/>
      <c r="UH3086" s="0"/>
      <c r="UI3086" s="0"/>
      <c r="UJ3086" s="0"/>
      <c r="UK3086" s="0"/>
      <c r="UL3086" s="0"/>
      <c r="UM3086" s="0"/>
      <c r="UN3086" s="0"/>
      <c r="UO3086" s="0"/>
      <c r="UP3086" s="0"/>
      <c r="UQ3086" s="0"/>
      <c r="UR3086" s="0"/>
      <c r="US3086" s="0"/>
      <c r="UT3086" s="0"/>
      <c r="UU3086" s="0"/>
      <c r="UV3086" s="0"/>
      <c r="UW3086" s="0"/>
      <c r="UX3086" s="0"/>
      <c r="UY3086" s="0"/>
      <c r="UZ3086" s="0"/>
      <c r="VA3086" s="0"/>
      <c r="VB3086" s="0"/>
      <c r="VC3086" s="0"/>
      <c r="VD3086" s="0"/>
      <c r="VE3086" s="0"/>
      <c r="VF3086" s="0"/>
      <c r="VG3086" s="0"/>
      <c r="VH3086" s="0"/>
      <c r="VI3086" s="0"/>
      <c r="VJ3086" s="0"/>
      <c r="VK3086" s="0"/>
      <c r="VL3086" s="0"/>
      <c r="VM3086" s="0"/>
      <c r="VN3086" s="0"/>
      <c r="VO3086" s="0"/>
      <c r="VP3086" s="0"/>
      <c r="VQ3086" s="0"/>
      <c r="VR3086" s="0"/>
      <c r="VS3086" s="0"/>
      <c r="VT3086" s="0"/>
      <c r="VU3086" s="0"/>
      <c r="VV3086" s="0"/>
      <c r="VW3086" s="0"/>
      <c r="VX3086" s="0"/>
      <c r="VY3086" s="0"/>
      <c r="VZ3086" s="0"/>
      <c r="WA3086" s="0"/>
      <c r="WB3086" s="0"/>
      <c r="WC3086" s="0"/>
      <c r="WD3086" s="0"/>
      <c r="WE3086" s="0"/>
      <c r="WF3086" s="0"/>
      <c r="WG3086" s="0"/>
      <c r="WH3086" s="0"/>
      <c r="WI3086" s="0"/>
      <c r="WJ3086" s="0"/>
      <c r="WK3086" s="0"/>
      <c r="WL3086" s="0"/>
      <c r="WM3086" s="0"/>
      <c r="WN3086" s="0"/>
      <c r="WO3086" s="0"/>
      <c r="WP3086" s="0"/>
      <c r="WQ3086" s="0"/>
      <c r="WR3086" s="0"/>
      <c r="WS3086" s="0"/>
      <c r="WT3086" s="0"/>
      <c r="WU3086" s="0"/>
      <c r="WV3086" s="0"/>
      <c r="WW3086" s="0"/>
      <c r="WX3086" s="0"/>
      <c r="WY3086" s="0"/>
      <c r="WZ3086" s="0"/>
      <c r="XA3086" s="0"/>
      <c r="XB3086" s="0"/>
      <c r="XC3086" s="0"/>
      <c r="XD3086" s="0"/>
      <c r="XE3086" s="0"/>
      <c r="XF3086" s="0"/>
      <c r="XG3086" s="0"/>
      <c r="XH3086" s="0"/>
      <c r="XI3086" s="0"/>
      <c r="XJ3086" s="0"/>
      <c r="XK3086" s="0"/>
      <c r="XL3086" s="0"/>
      <c r="XM3086" s="0"/>
      <c r="XN3086" s="0"/>
      <c r="XO3086" s="0"/>
      <c r="XP3086" s="0"/>
      <c r="XQ3086" s="0"/>
      <c r="XR3086" s="0"/>
      <c r="XS3086" s="0"/>
      <c r="XT3086" s="0"/>
      <c r="XU3086" s="0"/>
      <c r="XV3086" s="0"/>
      <c r="XW3086" s="0"/>
      <c r="XX3086" s="0"/>
      <c r="XY3086" s="0"/>
      <c r="XZ3086" s="0"/>
      <c r="YA3086" s="0"/>
      <c r="YB3086" s="0"/>
      <c r="YC3086" s="0"/>
      <c r="YD3086" s="0"/>
      <c r="YE3086" s="0"/>
      <c r="YF3086" s="0"/>
      <c r="YG3086" s="0"/>
      <c r="YH3086" s="0"/>
      <c r="YI3086" s="0"/>
      <c r="YJ3086" s="0"/>
      <c r="YK3086" s="0"/>
      <c r="YL3086" s="0"/>
      <c r="YM3086" s="0"/>
      <c r="YN3086" s="0"/>
      <c r="YO3086" s="0"/>
      <c r="YP3086" s="0"/>
      <c r="YQ3086" s="0"/>
      <c r="YR3086" s="0"/>
      <c r="YS3086" s="0"/>
      <c r="YT3086" s="0"/>
      <c r="YU3086" s="0"/>
      <c r="YV3086" s="0"/>
      <c r="YW3086" s="0"/>
      <c r="YX3086" s="0"/>
      <c r="YY3086" s="0"/>
      <c r="YZ3086" s="0"/>
      <c r="ZA3086" s="0"/>
      <c r="ZB3086" s="0"/>
      <c r="ZC3086" s="0"/>
      <c r="ZD3086" s="0"/>
      <c r="ZE3086" s="0"/>
      <c r="ZF3086" s="0"/>
      <c r="ZG3086" s="0"/>
      <c r="ZH3086" s="0"/>
      <c r="ZI3086" s="0"/>
      <c r="ZJ3086" s="0"/>
      <c r="ZK3086" s="0"/>
      <c r="ZL3086" s="0"/>
      <c r="ZM3086" s="0"/>
      <c r="ZN3086" s="0"/>
      <c r="ZO3086" s="0"/>
      <c r="ZP3086" s="0"/>
      <c r="ZQ3086" s="0"/>
      <c r="ZR3086" s="0"/>
      <c r="ZS3086" s="0"/>
      <c r="ZT3086" s="0"/>
      <c r="ZU3086" s="0"/>
      <c r="ZV3086" s="0"/>
      <c r="ZW3086" s="0"/>
      <c r="ZX3086" s="0"/>
      <c r="ZY3086" s="0"/>
      <c r="ZZ3086" s="0"/>
      <c r="AAA3086" s="0"/>
      <c r="AAB3086" s="0"/>
      <c r="AAC3086" s="0"/>
      <c r="AAD3086" s="0"/>
      <c r="AAE3086" s="0"/>
      <c r="AAF3086" s="0"/>
      <c r="AAG3086" s="0"/>
      <c r="AAH3086" s="0"/>
      <c r="AAI3086" s="0"/>
      <c r="AAJ3086" s="0"/>
      <c r="AAK3086" s="0"/>
      <c r="AAL3086" s="0"/>
      <c r="AAM3086" s="0"/>
      <c r="AAN3086" s="0"/>
      <c r="AAO3086" s="0"/>
      <c r="AAP3086" s="0"/>
      <c r="AAQ3086" s="0"/>
      <c r="AAR3086" s="0"/>
      <c r="AAS3086" s="0"/>
      <c r="AAT3086" s="0"/>
      <c r="AAU3086" s="0"/>
      <c r="AAV3086" s="0"/>
      <c r="AAW3086" s="0"/>
      <c r="AAX3086" s="0"/>
      <c r="AAY3086" s="0"/>
      <c r="AAZ3086" s="0"/>
      <c r="ABA3086" s="0"/>
      <c r="ABB3086" s="0"/>
      <c r="ABC3086" s="0"/>
      <c r="ABD3086" s="0"/>
      <c r="ABE3086" s="0"/>
      <c r="ABF3086" s="0"/>
      <c r="ABG3086" s="0"/>
      <c r="ABH3086" s="0"/>
      <c r="ABI3086" s="0"/>
      <c r="ABJ3086" s="0"/>
      <c r="ABK3086" s="0"/>
      <c r="ABL3086" s="0"/>
      <c r="ABM3086" s="0"/>
      <c r="ABN3086" s="0"/>
      <c r="ABO3086" s="0"/>
      <c r="ABP3086" s="0"/>
      <c r="ABQ3086" s="0"/>
      <c r="ABR3086" s="0"/>
      <c r="ABS3086" s="0"/>
      <c r="ABT3086" s="0"/>
      <c r="ABU3086" s="0"/>
      <c r="ABV3086" s="0"/>
      <c r="ABW3086" s="0"/>
      <c r="ABX3086" s="0"/>
      <c r="ABY3086" s="0"/>
      <c r="ABZ3086" s="0"/>
      <c r="ACA3086" s="0"/>
      <c r="ACB3086" s="0"/>
      <c r="ACC3086" s="0"/>
      <c r="ACD3086" s="0"/>
      <c r="ACE3086" s="0"/>
      <c r="ACF3086" s="0"/>
      <c r="ACG3086" s="0"/>
      <c r="ACH3086" s="0"/>
      <c r="ACI3086" s="0"/>
      <c r="ACJ3086" s="0"/>
      <c r="ACK3086" s="0"/>
      <c r="ACL3086" s="0"/>
      <c r="ACM3086" s="0"/>
      <c r="ACN3086" s="0"/>
      <c r="ACO3086" s="0"/>
      <c r="ACP3086" s="0"/>
      <c r="ACQ3086" s="0"/>
      <c r="ACR3086" s="0"/>
      <c r="ACS3086" s="0"/>
      <c r="ACT3086" s="0"/>
      <c r="ACU3086" s="0"/>
      <c r="ACV3086" s="0"/>
      <c r="ACW3086" s="0"/>
      <c r="ACX3086" s="0"/>
      <c r="ACY3086" s="0"/>
      <c r="ACZ3086" s="0"/>
      <c r="ADA3086" s="0"/>
      <c r="ADB3086" s="0"/>
      <c r="ADC3086" s="0"/>
      <c r="ADD3086" s="0"/>
      <c r="ADE3086" s="0"/>
      <c r="ADF3086" s="0"/>
      <c r="ADG3086" s="0"/>
      <c r="ADH3086" s="0"/>
      <c r="ADI3086" s="0"/>
      <c r="ADJ3086" s="0"/>
      <c r="ADK3086" s="0"/>
      <c r="ADL3086" s="0"/>
      <c r="ADM3086" s="0"/>
      <c r="ADN3086" s="0"/>
      <c r="ADO3086" s="0"/>
      <c r="ADP3086" s="0"/>
      <c r="ADQ3086" s="0"/>
      <c r="ADR3086" s="0"/>
      <c r="ADS3086" s="0"/>
      <c r="ADT3086" s="0"/>
      <c r="ADU3086" s="0"/>
      <c r="ADV3086" s="0"/>
      <c r="ADW3086" s="0"/>
      <c r="ADX3086" s="0"/>
      <c r="ADY3086" s="0"/>
      <c r="ADZ3086" s="0"/>
      <c r="AEA3086" s="0"/>
      <c r="AEB3086" s="0"/>
      <c r="AEC3086" s="0"/>
      <c r="AED3086" s="0"/>
      <c r="AEE3086" s="0"/>
      <c r="AEF3086" s="0"/>
      <c r="AEG3086" s="0"/>
      <c r="AEH3086" s="0"/>
      <c r="AEI3086" s="0"/>
      <c r="AEJ3086" s="0"/>
      <c r="AEK3086" s="0"/>
      <c r="AEL3086" s="0"/>
      <c r="AEM3086" s="0"/>
      <c r="AEN3086" s="0"/>
      <c r="AEO3086" s="0"/>
      <c r="AEP3086" s="0"/>
      <c r="AEQ3086" s="0"/>
      <c r="AER3086" s="0"/>
      <c r="AES3086" s="0"/>
      <c r="AET3086" s="0"/>
      <c r="AEU3086" s="0"/>
      <c r="AEV3086" s="0"/>
      <c r="AEW3086" s="0"/>
      <c r="AEX3086" s="0"/>
      <c r="AEY3086" s="0"/>
      <c r="AEZ3086" s="0"/>
      <c r="AFA3086" s="0"/>
      <c r="AFB3086" s="0"/>
      <c r="AFC3086" s="0"/>
      <c r="AFD3086" s="0"/>
      <c r="AFE3086" s="0"/>
      <c r="AFF3086" s="0"/>
      <c r="AFG3086" s="0"/>
      <c r="AFH3086" s="0"/>
      <c r="AFI3086" s="0"/>
      <c r="AFJ3086" s="0"/>
      <c r="AFK3086" s="0"/>
      <c r="AFL3086" s="0"/>
      <c r="AFM3086" s="0"/>
      <c r="AFN3086" s="0"/>
      <c r="AFO3086" s="0"/>
      <c r="AFP3086" s="0"/>
      <c r="AFQ3086" s="0"/>
      <c r="AFR3086" s="0"/>
      <c r="AFS3086" s="0"/>
      <c r="AFT3086" s="0"/>
      <c r="AFU3086" s="0"/>
      <c r="AFV3086" s="0"/>
      <c r="AFW3086" s="0"/>
      <c r="AFX3086" s="0"/>
      <c r="AFY3086" s="0"/>
      <c r="AFZ3086" s="0"/>
      <c r="AGA3086" s="0"/>
      <c r="AGB3086" s="0"/>
      <c r="AGC3086" s="0"/>
      <c r="AGD3086" s="0"/>
      <c r="AGE3086" s="0"/>
      <c r="AGF3086" s="0"/>
      <c r="AGG3086" s="0"/>
      <c r="AGH3086" s="0"/>
      <c r="AGI3086" s="0"/>
      <c r="AGJ3086" s="0"/>
      <c r="AGK3086" s="0"/>
      <c r="AGL3086" s="0"/>
      <c r="AGM3086" s="0"/>
      <c r="AGN3086" s="0"/>
      <c r="AGO3086" s="0"/>
      <c r="AGP3086" s="0"/>
      <c r="AGQ3086" s="0"/>
      <c r="AGR3086" s="0"/>
      <c r="AGS3086" s="0"/>
      <c r="AGT3086" s="0"/>
      <c r="AGU3086" s="0"/>
      <c r="AGV3086" s="0"/>
      <c r="AGW3086" s="0"/>
      <c r="AGX3086" s="0"/>
      <c r="AGY3086" s="0"/>
      <c r="AGZ3086" s="0"/>
      <c r="AHA3086" s="0"/>
      <c r="AHB3086" s="0"/>
      <c r="AHC3086" s="0"/>
      <c r="AHD3086" s="0"/>
      <c r="AHE3086" s="0"/>
      <c r="AHF3086" s="0"/>
      <c r="AHG3086" s="0"/>
      <c r="AHH3086" s="0"/>
      <c r="AHI3086" s="0"/>
      <c r="AHJ3086" s="0"/>
      <c r="AHK3086" s="0"/>
      <c r="AHL3086" s="0"/>
      <c r="AHM3086" s="0"/>
      <c r="AHN3086" s="0"/>
      <c r="AHO3086" s="0"/>
      <c r="AHP3086" s="0"/>
      <c r="AHQ3086" s="0"/>
      <c r="AHR3086" s="0"/>
      <c r="AHS3086" s="0"/>
      <c r="AHT3086" s="0"/>
      <c r="AHU3086" s="0"/>
      <c r="AHV3086" s="0"/>
      <c r="AHW3086" s="0"/>
      <c r="AHX3086" s="0"/>
      <c r="AHY3086" s="0"/>
      <c r="AHZ3086" s="0"/>
      <c r="AIA3086" s="0"/>
      <c r="AIB3086" s="0"/>
      <c r="AIC3086" s="0"/>
      <c r="AID3086" s="0"/>
      <c r="AIE3086" s="0"/>
      <c r="AIF3086" s="0"/>
      <c r="AIG3086" s="0"/>
      <c r="AIH3086" s="0"/>
      <c r="AII3086" s="0"/>
      <c r="AIJ3086" s="0"/>
      <c r="AIK3086" s="0"/>
      <c r="AIL3086" s="0"/>
      <c r="AIM3086" s="0"/>
      <c r="AIN3086" s="0"/>
      <c r="AIO3086" s="0"/>
      <c r="AIP3086" s="0"/>
      <c r="AIQ3086" s="0"/>
      <c r="AIR3086" s="0"/>
      <c r="AIS3086" s="0"/>
      <c r="AIT3086" s="0"/>
      <c r="AIU3086" s="0"/>
      <c r="AIV3086" s="0"/>
      <c r="AIW3086" s="0"/>
      <c r="AIX3086" s="0"/>
      <c r="AIY3086" s="0"/>
      <c r="AIZ3086" s="0"/>
      <c r="AJA3086" s="0"/>
      <c r="AJB3086" s="0"/>
      <c r="AJC3086" s="0"/>
      <c r="AJD3086" s="0"/>
      <c r="AJE3086" s="0"/>
      <c r="AJF3086" s="0"/>
      <c r="AJG3086" s="0"/>
      <c r="AJH3086" s="0"/>
      <c r="AJI3086" s="0"/>
      <c r="AJJ3086" s="0"/>
      <c r="AJK3086" s="0"/>
      <c r="AJL3086" s="0"/>
      <c r="AJM3086" s="0"/>
      <c r="AJN3086" s="0"/>
      <c r="AJO3086" s="0"/>
      <c r="AJP3086" s="0"/>
      <c r="AJQ3086" s="0"/>
      <c r="AJR3086" s="0"/>
      <c r="AJS3086" s="0"/>
      <c r="AJT3086" s="0"/>
      <c r="AJU3086" s="0"/>
      <c r="AJV3086" s="0"/>
      <c r="AJW3086" s="0"/>
      <c r="AJX3086" s="0"/>
      <c r="AJY3086" s="0"/>
      <c r="AJZ3086" s="0"/>
      <c r="AKA3086" s="0"/>
      <c r="AKB3086" s="0"/>
      <c r="AKC3086" s="0"/>
      <c r="AKD3086" s="0"/>
      <c r="AKE3086" s="0"/>
      <c r="AKF3086" s="0"/>
      <c r="AKG3086" s="0"/>
      <c r="AKH3086" s="0"/>
      <c r="AKI3086" s="0"/>
      <c r="AKJ3086" s="0"/>
      <c r="AKK3086" s="0"/>
      <c r="AKL3086" s="0"/>
      <c r="AKM3086" s="0"/>
      <c r="AKN3086" s="0"/>
      <c r="AKO3086" s="0"/>
      <c r="AKP3086" s="0"/>
      <c r="AKQ3086" s="0"/>
      <c r="AKR3086" s="0"/>
      <c r="AKS3086" s="0"/>
      <c r="AKT3086" s="0"/>
      <c r="AKU3086" s="0"/>
      <c r="AKV3086" s="0"/>
      <c r="AKW3086" s="0"/>
      <c r="AKX3086" s="0"/>
      <c r="AKY3086" s="0"/>
      <c r="AKZ3086" s="0"/>
      <c r="ALA3086" s="0"/>
      <c r="ALB3086" s="0"/>
      <c r="ALC3086" s="0"/>
      <c r="ALD3086" s="0"/>
      <c r="ALE3086" s="0"/>
      <c r="ALF3086" s="0"/>
      <c r="ALG3086" s="0"/>
      <c r="ALH3086" s="0"/>
      <c r="ALI3086" s="0"/>
      <c r="ALJ3086" s="0"/>
      <c r="ALK3086" s="0"/>
      <c r="ALL3086" s="0"/>
      <c r="ALM3086" s="0"/>
      <c r="ALN3086" s="0"/>
      <c r="ALO3086" s="0"/>
      <c r="ALP3086" s="0"/>
      <c r="ALQ3086" s="0"/>
      <c r="ALR3086" s="0"/>
      <c r="ALS3086" s="0"/>
      <c r="ALT3086" s="0"/>
      <c r="ALU3086" s="0"/>
      <c r="ALV3086" s="0"/>
      <c r="ALW3086" s="0"/>
      <c r="ALX3086" s="0"/>
      <c r="ALY3086" s="0"/>
      <c r="ALZ3086" s="0"/>
      <c r="AMA3086" s="0"/>
      <c r="AMB3086" s="0"/>
      <c r="AMC3086" s="0"/>
      <c r="AMD3086" s="0"/>
      <c r="AME3086" s="0"/>
      <c r="AMF3086" s="0"/>
      <c r="AMG3086" s="0"/>
      <c r="AMH3086" s="0"/>
      <c r="AMI3086" s="0"/>
    </row>
    <row r="3087" customFormat="false" ht="12.75" hidden="false" customHeight="false" outlineLevel="0" collapsed="false">
      <c r="A3087" s="1" t="s">
        <v>3345</v>
      </c>
      <c r="C3087" s="27" t="s">
        <v>3347</v>
      </c>
      <c r="D3087" s="27" t="s">
        <v>13</v>
      </c>
      <c r="E3087" s="28"/>
      <c r="F3087" s="29"/>
      <c r="G3087" s="27"/>
      <c r="H3087" s="30" t="s">
        <v>168</v>
      </c>
      <c r="I3087" s="31" t="n">
        <v>2.29</v>
      </c>
      <c r="J3087" s="30" t="s">
        <v>3308</v>
      </c>
      <c r="BM3087" s="0"/>
      <c r="BN3087" s="0"/>
      <c r="BO3087" s="0"/>
      <c r="BP3087" s="0"/>
      <c r="BQ3087" s="0"/>
      <c r="BR3087" s="0"/>
      <c r="BS3087" s="0"/>
      <c r="BT3087" s="0"/>
      <c r="BU3087" s="0"/>
      <c r="BV3087" s="0"/>
      <c r="BW3087" s="0"/>
      <c r="BX3087" s="0"/>
      <c r="BY3087" s="0"/>
      <c r="BZ3087" s="0"/>
      <c r="CA3087" s="0"/>
      <c r="CB3087" s="0"/>
      <c r="CC3087" s="0"/>
      <c r="CD3087" s="0"/>
      <c r="CE3087" s="0"/>
      <c r="CF3087" s="0"/>
      <c r="CG3087" s="0"/>
      <c r="CH3087" s="0"/>
      <c r="CI3087" s="0"/>
      <c r="CJ3087" s="0"/>
      <c r="CK3087" s="0"/>
      <c r="CL3087" s="0"/>
      <c r="CM3087" s="0"/>
      <c r="CN3087" s="0"/>
      <c r="CO3087" s="0"/>
      <c r="CP3087" s="0"/>
      <c r="CQ3087" s="0"/>
      <c r="CR3087" s="0"/>
      <c r="CS3087" s="0"/>
      <c r="CT3087" s="0"/>
      <c r="CU3087" s="0"/>
      <c r="CV3087" s="0"/>
      <c r="CW3087" s="0"/>
      <c r="CX3087" s="0"/>
      <c r="CY3087" s="0"/>
      <c r="CZ3087" s="0"/>
      <c r="DA3087" s="0"/>
      <c r="DB3087" s="0"/>
      <c r="DC3087" s="0"/>
      <c r="DD3087" s="0"/>
      <c r="DE3087" s="0"/>
      <c r="DF3087" s="0"/>
      <c r="DG3087" s="0"/>
      <c r="DH3087" s="0"/>
      <c r="DI3087" s="0"/>
      <c r="DJ3087" s="0"/>
      <c r="DK3087" s="0"/>
      <c r="DL3087" s="0"/>
      <c r="DM3087" s="0"/>
      <c r="DN3087" s="0"/>
      <c r="DO3087" s="0"/>
      <c r="DP3087" s="0"/>
      <c r="DQ3087" s="0"/>
      <c r="DR3087" s="0"/>
      <c r="DS3087" s="0"/>
      <c r="DT3087" s="0"/>
      <c r="DU3087" s="0"/>
      <c r="DV3087" s="0"/>
      <c r="DW3087" s="0"/>
      <c r="DX3087" s="0"/>
      <c r="DY3087" s="0"/>
      <c r="DZ3087" s="0"/>
      <c r="EA3087" s="0"/>
      <c r="EB3087" s="0"/>
      <c r="EC3087" s="0"/>
      <c r="ED3087" s="0"/>
      <c r="EE3087" s="0"/>
      <c r="EF3087" s="0"/>
      <c r="EG3087" s="0"/>
      <c r="EH3087" s="0"/>
      <c r="EI3087" s="0"/>
      <c r="EJ3087" s="0"/>
      <c r="EK3087" s="0"/>
      <c r="EL3087" s="0"/>
      <c r="EM3087" s="0"/>
      <c r="EN3087" s="0"/>
      <c r="EO3087" s="0"/>
      <c r="EP3087" s="0"/>
      <c r="EQ3087" s="0"/>
      <c r="ER3087" s="0"/>
      <c r="ES3087" s="0"/>
      <c r="ET3087" s="0"/>
      <c r="EU3087" s="0"/>
      <c r="EV3087" s="0"/>
      <c r="EW3087" s="0"/>
      <c r="EX3087" s="0"/>
      <c r="EY3087" s="0"/>
      <c r="EZ3087" s="0"/>
      <c r="FA3087" s="0"/>
      <c r="FB3087" s="0"/>
      <c r="FC3087" s="0"/>
      <c r="FD3087" s="0"/>
      <c r="FE3087" s="0"/>
      <c r="FF3087" s="0"/>
      <c r="FG3087" s="0"/>
      <c r="FH3087" s="0"/>
      <c r="FI3087" s="0"/>
      <c r="FJ3087" s="0"/>
      <c r="FK3087" s="0"/>
      <c r="FL3087" s="0"/>
      <c r="FM3087" s="0"/>
      <c r="FN3087" s="0"/>
      <c r="FO3087" s="0"/>
      <c r="FP3087" s="0"/>
      <c r="FQ3087" s="0"/>
      <c r="FR3087" s="0"/>
      <c r="FS3087" s="0"/>
      <c r="FT3087" s="0"/>
      <c r="FU3087" s="0"/>
      <c r="FV3087" s="0"/>
      <c r="FW3087" s="0"/>
      <c r="FX3087" s="0"/>
      <c r="FY3087" s="0"/>
      <c r="FZ3087" s="0"/>
      <c r="GA3087" s="0"/>
      <c r="GB3087" s="0"/>
      <c r="GC3087" s="0"/>
      <c r="GD3087" s="0"/>
      <c r="GE3087" s="0"/>
      <c r="GF3087" s="0"/>
      <c r="GG3087" s="0"/>
      <c r="GH3087" s="0"/>
      <c r="GI3087" s="0"/>
      <c r="GJ3087" s="0"/>
      <c r="GK3087" s="0"/>
      <c r="GL3087" s="0"/>
      <c r="GM3087" s="0"/>
      <c r="GN3087" s="0"/>
      <c r="GO3087" s="0"/>
      <c r="GP3087" s="0"/>
      <c r="GQ3087" s="0"/>
      <c r="GR3087" s="0"/>
      <c r="GS3087" s="0"/>
      <c r="GT3087" s="0"/>
      <c r="GU3087" s="0"/>
      <c r="GV3087" s="0"/>
      <c r="GW3087" s="0"/>
      <c r="GX3087" s="0"/>
      <c r="GY3087" s="0"/>
      <c r="GZ3087" s="0"/>
      <c r="HA3087" s="0"/>
      <c r="HB3087" s="0"/>
      <c r="HC3087" s="0"/>
      <c r="HD3087" s="0"/>
      <c r="HE3087" s="0"/>
      <c r="HF3087" s="0"/>
      <c r="HG3087" s="0"/>
      <c r="HH3087" s="0"/>
      <c r="HI3087" s="0"/>
      <c r="HJ3087" s="0"/>
      <c r="HK3087" s="0"/>
      <c r="HL3087" s="0"/>
      <c r="HM3087" s="0"/>
      <c r="HN3087" s="0"/>
      <c r="HO3087" s="0"/>
      <c r="HP3087" s="0"/>
      <c r="HQ3087" s="0"/>
      <c r="HR3087" s="0"/>
      <c r="HS3087" s="0"/>
      <c r="HT3087" s="0"/>
      <c r="HU3087" s="0"/>
      <c r="HV3087" s="0"/>
      <c r="HW3087" s="0"/>
      <c r="HX3087" s="0"/>
      <c r="HY3087" s="0"/>
      <c r="HZ3087" s="0"/>
      <c r="IA3087" s="0"/>
      <c r="IB3087" s="0"/>
      <c r="IC3087" s="0"/>
      <c r="ID3087" s="0"/>
      <c r="IE3087" s="0"/>
      <c r="IF3087" s="0"/>
      <c r="IG3087" s="0"/>
      <c r="IH3087" s="0"/>
      <c r="II3087" s="0"/>
      <c r="IJ3087" s="0"/>
      <c r="IK3087" s="0"/>
      <c r="IL3087" s="0"/>
      <c r="IM3087" s="0"/>
      <c r="IN3087" s="0"/>
      <c r="IO3087" s="0"/>
      <c r="IP3087" s="0"/>
      <c r="IQ3087" s="0"/>
      <c r="IR3087" s="0"/>
      <c r="IS3087" s="0"/>
      <c r="IT3087" s="0"/>
      <c r="IU3087" s="0"/>
      <c r="IV3087" s="0"/>
      <c r="IW3087" s="0"/>
      <c r="IX3087" s="0"/>
      <c r="IY3087" s="0"/>
      <c r="IZ3087" s="0"/>
      <c r="JA3087" s="0"/>
      <c r="JB3087" s="0"/>
      <c r="JC3087" s="0"/>
      <c r="JD3087" s="0"/>
      <c r="JE3087" s="0"/>
      <c r="JF3087" s="0"/>
      <c r="JG3087" s="0"/>
      <c r="JH3087" s="0"/>
      <c r="JI3087" s="0"/>
      <c r="JJ3087" s="0"/>
      <c r="JK3087" s="0"/>
      <c r="JL3087" s="0"/>
      <c r="JM3087" s="0"/>
      <c r="JN3087" s="0"/>
      <c r="JO3087" s="0"/>
      <c r="JP3087" s="0"/>
      <c r="JQ3087" s="0"/>
      <c r="JR3087" s="0"/>
      <c r="JS3087" s="0"/>
      <c r="JT3087" s="0"/>
      <c r="JU3087" s="0"/>
      <c r="JV3087" s="0"/>
      <c r="JW3087" s="0"/>
      <c r="JX3087" s="0"/>
      <c r="JY3087" s="0"/>
      <c r="JZ3087" s="0"/>
      <c r="KA3087" s="0"/>
      <c r="KB3087" s="0"/>
      <c r="KC3087" s="0"/>
      <c r="KD3087" s="0"/>
      <c r="KE3087" s="0"/>
      <c r="KF3087" s="0"/>
      <c r="KG3087" s="0"/>
      <c r="KH3087" s="0"/>
      <c r="KI3087" s="0"/>
      <c r="KJ3087" s="0"/>
      <c r="KK3087" s="0"/>
      <c r="KL3087" s="0"/>
      <c r="KM3087" s="0"/>
      <c r="KN3087" s="0"/>
      <c r="KO3087" s="0"/>
      <c r="KP3087" s="0"/>
      <c r="KQ3087" s="0"/>
      <c r="KR3087" s="0"/>
      <c r="KS3087" s="0"/>
      <c r="KT3087" s="0"/>
      <c r="KU3087" s="0"/>
      <c r="KV3087" s="0"/>
      <c r="KW3087" s="0"/>
      <c r="KX3087" s="0"/>
      <c r="KY3087" s="0"/>
      <c r="KZ3087" s="0"/>
      <c r="LA3087" s="0"/>
      <c r="LB3087" s="0"/>
      <c r="LC3087" s="0"/>
      <c r="LD3087" s="0"/>
      <c r="LE3087" s="0"/>
      <c r="LF3087" s="0"/>
      <c r="LG3087" s="0"/>
      <c r="LH3087" s="0"/>
      <c r="LI3087" s="0"/>
      <c r="LJ3087" s="0"/>
      <c r="LK3087" s="0"/>
      <c r="LL3087" s="0"/>
      <c r="LM3087" s="0"/>
      <c r="LN3087" s="0"/>
      <c r="LO3087" s="0"/>
      <c r="LP3087" s="0"/>
      <c r="LQ3087" s="0"/>
      <c r="LR3087" s="0"/>
      <c r="LS3087" s="0"/>
      <c r="LT3087" s="0"/>
      <c r="LU3087" s="0"/>
      <c r="LV3087" s="0"/>
      <c r="LW3087" s="0"/>
      <c r="LX3087" s="0"/>
      <c r="LY3087" s="0"/>
      <c r="LZ3087" s="0"/>
      <c r="MA3087" s="0"/>
      <c r="MB3087" s="0"/>
      <c r="MC3087" s="0"/>
      <c r="MD3087" s="0"/>
      <c r="ME3087" s="0"/>
      <c r="MF3087" s="0"/>
      <c r="MG3087" s="0"/>
      <c r="MH3087" s="0"/>
      <c r="MI3087" s="0"/>
      <c r="MJ3087" s="0"/>
      <c r="MK3087" s="0"/>
      <c r="ML3087" s="0"/>
      <c r="MM3087" s="0"/>
      <c r="MN3087" s="0"/>
      <c r="MO3087" s="0"/>
      <c r="MP3087" s="0"/>
      <c r="MQ3087" s="0"/>
      <c r="MR3087" s="0"/>
      <c r="MS3087" s="0"/>
      <c r="MT3087" s="0"/>
      <c r="MU3087" s="0"/>
      <c r="MV3087" s="0"/>
      <c r="MW3087" s="0"/>
      <c r="MX3087" s="0"/>
      <c r="MY3087" s="0"/>
      <c r="MZ3087" s="0"/>
      <c r="NA3087" s="0"/>
      <c r="NB3087" s="0"/>
      <c r="NC3087" s="0"/>
      <c r="ND3087" s="0"/>
      <c r="NE3087" s="0"/>
      <c r="NF3087" s="0"/>
      <c r="NG3087" s="0"/>
      <c r="NH3087" s="0"/>
      <c r="NI3087" s="0"/>
      <c r="NJ3087" s="0"/>
      <c r="NK3087" s="0"/>
      <c r="NL3087" s="0"/>
      <c r="NM3087" s="0"/>
      <c r="NN3087" s="0"/>
      <c r="NO3087" s="0"/>
      <c r="NP3087" s="0"/>
      <c r="NQ3087" s="0"/>
      <c r="NR3087" s="0"/>
      <c r="NS3087" s="0"/>
      <c r="NT3087" s="0"/>
      <c r="NU3087" s="0"/>
      <c r="NV3087" s="0"/>
      <c r="NW3087" s="0"/>
      <c r="NX3087" s="0"/>
      <c r="NY3087" s="0"/>
      <c r="NZ3087" s="0"/>
      <c r="OA3087" s="0"/>
      <c r="OB3087" s="0"/>
      <c r="OC3087" s="0"/>
      <c r="OD3087" s="0"/>
      <c r="OE3087" s="0"/>
      <c r="OF3087" s="0"/>
      <c r="OG3087" s="0"/>
      <c r="OH3087" s="0"/>
      <c r="OI3087" s="0"/>
      <c r="OJ3087" s="0"/>
      <c r="OK3087" s="0"/>
      <c r="OL3087" s="0"/>
      <c r="OM3087" s="0"/>
      <c r="ON3087" s="0"/>
      <c r="OO3087" s="0"/>
      <c r="OP3087" s="0"/>
      <c r="OQ3087" s="0"/>
      <c r="OR3087" s="0"/>
      <c r="OS3087" s="0"/>
      <c r="OT3087" s="0"/>
      <c r="OU3087" s="0"/>
      <c r="OV3087" s="0"/>
      <c r="OW3087" s="0"/>
      <c r="OX3087" s="0"/>
      <c r="OY3087" s="0"/>
      <c r="OZ3087" s="0"/>
      <c r="PA3087" s="0"/>
      <c r="PB3087" s="0"/>
      <c r="PC3087" s="0"/>
      <c r="PD3087" s="0"/>
      <c r="PE3087" s="0"/>
      <c r="PF3087" s="0"/>
      <c r="PG3087" s="0"/>
      <c r="PH3087" s="0"/>
      <c r="PI3087" s="0"/>
      <c r="PJ3087" s="0"/>
      <c r="PK3087" s="0"/>
      <c r="PL3087" s="0"/>
      <c r="PM3087" s="0"/>
      <c r="PN3087" s="0"/>
      <c r="PO3087" s="0"/>
      <c r="PP3087" s="0"/>
      <c r="PQ3087" s="0"/>
      <c r="PR3087" s="0"/>
      <c r="PS3087" s="0"/>
      <c r="PT3087" s="0"/>
      <c r="PU3087" s="0"/>
      <c r="PV3087" s="0"/>
      <c r="PW3087" s="0"/>
      <c r="PX3087" s="0"/>
      <c r="PY3087" s="0"/>
      <c r="PZ3087" s="0"/>
      <c r="QA3087" s="0"/>
      <c r="QB3087" s="0"/>
      <c r="QC3087" s="0"/>
      <c r="QD3087" s="0"/>
      <c r="QE3087" s="0"/>
      <c r="QF3087" s="0"/>
      <c r="QG3087" s="0"/>
      <c r="QH3087" s="0"/>
      <c r="QI3087" s="0"/>
      <c r="QJ3087" s="0"/>
      <c r="QK3087" s="0"/>
      <c r="QL3087" s="0"/>
      <c r="QM3087" s="0"/>
      <c r="QN3087" s="0"/>
      <c r="QO3087" s="0"/>
      <c r="QP3087" s="0"/>
      <c r="QQ3087" s="0"/>
      <c r="QR3087" s="0"/>
      <c r="QS3087" s="0"/>
      <c r="QT3087" s="0"/>
      <c r="QU3087" s="0"/>
      <c r="QV3087" s="0"/>
      <c r="QW3087" s="0"/>
      <c r="QX3087" s="0"/>
      <c r="QY3087" s="0"/>
      <c r="QZ3087" s="0"/>
      <c r="RA3087" s="0"/>
      <c r="RB3087" s="0"/>
      <c r="RC3087" s="0"/>
      <c r="RD3087" s="0"/>
      <c r="RE3087" s="0"/>
      <c r="RF3087" s="0"/>
      <c r="RG3087" s="0"/>
      <c r="RH3087" s="0"/>
      <c r="RI3087" s="0"/>
      <c r="RJ3087" s="0"/>
      <c r="RK3087" s="0"/>
      <c r="RL3087" s="0"/>
      <c r="RM3087" s="0"/>
      <c r="RN3087" s="0"/>
      <c r="RO3087" s="0"/>
      <c r="RP3087" s="0"/>
      <c r="RQ3087" s="0"/>
      <c r="RR3087" s="0"/>
      <c r="RS3087" s="0"/>
      <c r="RT3087" s="0"/>
      <c r="RU3087" s="0"/>
      <c r="RV3087" s="0"/>
      <c r="RW3087" s="0"/>
      <c r="RX3087" s="0"/>
      <c r="RY3087" s="0"/>
      <c r="RZ3087" s="0"/>
      <c r="SA3087" s="0"/>
      <c r="SB3087" s="0"/>
      <c r="SC3087" s="0"/>
      <c r="SD3087" s="0"/>
      <c r="SE3087" s="0"/>
      <c r="SF3087" s="0"/>
      <c r="SG3087" s="0"/>
      <c r="SH3087" s="0"/>
      <c r="SI3087" s="0"/>
      <c r="SJ3087" s="0"/>
      <c r="SK3087" s="0"/>
      <c r="SL3087" s="0"/>
      <c r="SM3087" s="0"/>
      <c r="SN3087" s="0"/>
      <c r="SO3087" s="0"/>
      <c r="SP3087" s="0"/>
      <c r="SQ3087" s="0"/>
      <c r="SR3087" s="0"/>
      <c r="SS3087" s="0"/>
      <c r="ST3087" s="0"/>
      <c r="SU3087" s="0"/>
      <c r="SV3087" s="0"/>
      <c r="SW3087" s="0"/>
      <c r="SX3087" s="0"/>
      <c r="SY3087" s="0"/>
      <c r="SZ3087" s="0"/>
      <c r="TA3087" s="0"/>
      <c r="TB3087" s="0"/>
      <c r="TC3087" s="0"/>
      <c r="TD3087" s="0"/>
      <c r="TE3087" s="0"/>
      <c r="TF3087" s="0"/>
      <c r="TG3087" s="0"/>
      <c r="TH3087" s="0"/>
      <c r="TI3087" s="0"/>
      <c r="TJ3087" s="0"/>
      <c r="TK3087" s="0"/>
      <c r="TL3087" s="0"/>
      <c r="TM3087" s="0"/>
      <c r="TN3087" s="0"/>
      <c r="TO3087" s="0"/>
      <c r="TP3087" s="0"/>
      <c r="TQ3087" s="0"/>
      <c r="TR3087" s="0"/>
      <c r="TS3087" s="0"/>
      <c r="TT3087" s="0"/>
      <c r="TU3087" s="0"/>
      <c r="TV3087" s="0"/>
      <c r="TW3087" s="0"/>
      <c r="TX3087" s="0"/>
      <c r="TY3087" s="0"/>
      <c r="TZ3087" s="0"/>
      <c r="UA3087" s="0"/>
      <c r="UB3087" s="0"/>
      <c r="UC3087" s="0"/>
      <c r="UD3087" s="0"/>
      <c r="UE3087" s="0"/>
      <c r="UF3087" s="0"/>
      <c r="UG3087" s="0"/>
      <c r="UH3087" s="0"/>
      <c r="UI3087" s="0"/>
      <c r="UJ3087" s="0"/>
      <c r="UK3087" s="0"/>
      <c r="UL3087" s="0"/>
      <c r="UM3087" s="0"/>
      <c r="UN3087" s="0"/>
      <c r="UO3087" s="0"/>
      <c r="UP3087" s="0"/>
      <c r="UQ3087" s="0"/>
      <c r="UR3087" s="0"/>
      <c r="US3087" s="0"/>
      <c r="UT3087" s="0"/>
      <c r="UU3087" s="0"/>
      <c r="UV3087" s="0"/>
      <c r="UW3087" s="0"/>
      <c r="UX3087" s="0"/>
      <c r="UY3087" s="0"/>
      <c r="UZ3087" s="0"/>
      <c r="VA3087" s="0"/>
      <c r="VB3087" s="0"/>
      <c r="VC3087" s="0"/>
      <c r="VD3087" s="0"/>
      <c r="VE3087" s="0"/>
      <c r="VF3087" s="0"/>
      <c r="VG3087" s="0"/>
      <c r="VH3087" s="0"/>
      <c r="VI3087" s="0"/>
      <c r="VJ3087" s="0"/>
      <c r="VK3087" s="0"/>
      <c r="VL3087" s="0"/>
      <c r="VM3087" s="0"/>
      <c r="VN3087" s="0"/>
      <c r="VO3087" s="0"/>
      <c r="VP3087" s="0"/>
      <c r="VQ3087" s="0"/>
      <c r="VR3087" s="0"/>
      <c r="VS3087" s="0"/>
      <c r="VT3087" s="0"/>
      <c r="VU3087" s="0"/>
      <c r="VV3087" s="0"/>
      <c r="VW3087" s="0"/>
      <c r="VX3087" s="0"/>
      <c r="VY3087" s="0"/>
      <c r="VZ3087" s="0"/>
      <c r="WA3087" s="0"/>
      <c r="WB3087" s="0"/>
      <c r="WC3087" s="0"/>
      <c r="WD3087" s="0"/>
      <c r="WE3087" s="0"/>
      <c r="WF3087" s="0"/>
      <c r="WG3087" s="0"/>
      <c r="WH3087" s="0"/>
      <c r="WI3087" s="0"/>
      <c r="WJ3087" s="0"/>
      <c r="WK3087" s="0"/>
      <c r="WL3087" s="0"/>
      <c r="WM3087" s="0"/>
      <c r="WN3087" s="0"/>
      <c r="WO3087" s="0"/>
      <c r="WP3087" s="0"/>
      <c r="WQ3087" s="0"/>
      <c r="WR3087" s="0"/>
      <c r="WS3087" s="0"/>
      <c r="WT3087" s="0"/>
      <c r="WU3087" s="0"/>
      <c r="WV3087" s="0"/>
      <c r="WW3087" s="0"/>
      <c r="WX3087" s="0"/>
      <c r="WY3087" s="0"/>
      <c r="WZ3087" s="0"/>
      <c r="XA3087" s="0"/>
      <c r="XB3087" s="0"/>
      <c r="XC3087" s="0"/>
      <c r="XD3087" s="0"/>
      <c r="XE3087" s="0"/>
      <c r="XF3087" s="0"/>
      <c r="XG3087" s="0"/>
      <c r="XH3087" s="0"/>
      <c r="XI3087" s="0"/>
      <c r="XJ3087" s="0"/>
      <c r="XK3087" s="0"/>
      <c r="XL3087" s="0"/>
      <c r="XM3087" s="0"/>
      <c r="XN3087" s="0"/>
      <c r="XO3087" s="0"/>
      <c r="XP3087" s="0"/>
      <c r="XQ3087" s="0"/>
      <c r="XR3087" s="0"/>
      <c r="XS3087" s="0"/>
      <c r="XT3087" s="0"/>
      <c r="XU3087" s="0"/>
      <c r="XV3087" s="0"/>
      <c r="XW3087" s="0"/>
      <c r="XX3087" s="0"/>
      <c r="XY3087" s="0"/>
      <c r="XZ3087" s="0"/>
      <c r="YA3087" s="0"/>
      <c r="YB3087" s="0"/>
      <c r="YC3087" s="0"/>
      <c r="YD3087" s="0"/>
      <c r="YE3087" s="0"/>
      <c r="YF3087" s="0"/>
      <c r="YG3087" s="0"/>
      <c r="YH3087" s="0"/>
      <c r="YI3087" s="0"/>
      <c r="YJ3087" s="0"/>
      <c r="YK3087" s="0"/>
      <c r="YL3087" s="0"/>
      <c r="YM3087" s="0"/>
      <c r="YN3087" s="0"/>
      <c r="YO3087" s="0"/>
      <c r="YP3087" s="0"/>
      <c r="YQ3087" s="0"/>
      <c r="YR3087" s="0"/>
      <c r="YS3087" s="0"/>
      <c r="YT3087" s="0"/>
      <c r="YU3087" s="0"/>
      <c r="YV3087" s="0"/>
      <c r="YW3087" s="0"/>
      <c r="YX3087" s="0"/>
      <c r="YY3087" s="0"/>
      <c r="YZ3087" s="0"/>
      <c r="ZA3087" s="0"/>
      <c r="ZB3087" s="0"/>
      <c r="ZC3087" s="0"/>
      <c r="ZD3087" s="0"/>
      <c r="ZE3087" s="0"/>
      <c r="ZF3087" s="0"/>
      <c r="ZG3087" s="0"/>
      <c r="ZH3087" s="0"/>
      <c r="ZI3087" s="0"/>
      <c r="ZJ3087" s="0"/>
      <c r="ZK3087" s="0"/>
      <c r="ZL3087" s="0"/>
      <c r="ZM3087" s="0"/>
      <c r="ZN3087" s="0"/>
      <c r="ZO3087" s="0"/>
      <c r="ZP3087" s="0"/>
      <c r="ZQ3087" s="0"/>
      <c r="ZR3087" s="0"/>
      <c r="ZS3087" s="0"/>
      <c r="ZT3087" s="0"/>
      <c r="ZU3087" s="0"/>
      <c r="ZV3087" s="0"/>
      <c r="ZW3087" s="0"/>
      <c r="ZX3087" s="0"/>
      <c r="ZY3087" s="0"/>
      <c r="ZZ3087" s="0"/>
      <c r="AAA3087" s="0"/>
      <c r="AAB3087" s="0"/>
      <c r="AAC3087" s="0"/>
      <c r="AAD3087" s="0"/>
      <c r="AAE3087" s="0"/>
      <c r="AAF3087" s="0"/>
      <c r="AAG3087" s="0"/>
      <c r="AAH3087" s="0"/>
      <c r="AAI3087" s="0"/>
      <c r="AAJ3087" s="0"/>
      <c r="AAK3087" s="0"/>
      <c r="AAL3087" s="0"/>
      <c r="AAM3087" s="0"/>
      <c r="AAN3087" s="0"/>
      <c r="AAO3087" s="0"/>
      <c r="AAP3087" s="0"/>
      <c r="AAQ3087" s="0"/>
      <c r="AAR3087" s="0"/>
      <c r="AAS3087" s="0"/>
      <c r="AAT3087" s="0"/>
      <c r="AAU3087" s="0"/>
      <c r="AAV3087" s="0"/>
      <c r="AAW3087" s="0"/>
      <c r="AAX3087" s="0"/>
      <c r="AAY3087" s="0"/>
      <c r="AAZ3087" s="0"/>
      <c r="ABA3087" s="0"/>
      <c r="ABB3087" s="0"/>
      <c r="ABC3087" s="0"/>
      <c r="ABD3087" s="0"/>
      <c r="ABE3087" s="0"/>
      <c r="ABF3087" s="0"/>
      <c r="ABG3087" s="0"/>
      <c r="ABH3087" s="0"/>
      <c r="ABI3087" s="0"/>
      <c r="ABJ3087" s="0"/>
      <c r="ABK3087" s="0"/>
      <c r="ABL3087" s="0"/>
      <c r="ABM3087" s="0"/>
      <c r="ABN3087" s="0"/>
      <c r="ABO3087" s="0"/>
      <c r="ABP3087" s="0"/>
      <c r="ABQ3087" s="0"/>
      <c r="ABR3087" s="0"/>
      <c r="ABS3087" s="0"/>
      <c r="ABT3087" s="0"/>
      <c r="ABU3087" s="0"/>
      <c r="ABV3087" s="0"/>
      <c r="ABW3087" s="0"/>
      <c r="ABX3087" s="0"/>
      <c r="ABY3087" s="0"/>
      <c r="ABZ3087" s="0"/>
      <c r="ACA3087" s="0"/>
      <c r="ACB3087" s="0"/>
      <c r="ACC3087" s="0"/>
      <c r="ACD3087" s="0"/>
      <c r="ACE3087" s="0"/>
      <c r="ACF3087" s="0"/>
      <c r="ACG3087" s="0"/>
      <c r="ACH3087" s="0"/>
      <c r="ACI3087" s="0"/>
      <c r="ACJ3087" s="0"/>
      <c r="ACK3087" s="0"/>
      <c r="ACL3087" s="0"/>
      <c r="ACM3087" s="0"/>
      <c r="ACN3087" s="0"/>
      <c r="ACO3087" s="0"/>
      <c r="ACP3087" s="0"/>
      <c r="ACQ3087" s="0"/>
      <c r="ACR3087" s="0"/>
      <c r="ACS3087" s="0"/>
      <c r="ACT3087" s="0"/>
      <c r="ACU3087" s="0"/>
      <c r="ACV3087" s="0"/>
      <c r="ACW3087" s="0"/>
      <c r="ACX3087" s="0"/>
      <c r="ACY3087" s="0"/>
      <c r="ACZ3087" s="0"/>
      <c r="ADA3087" s="0"/>
      <c r="ADB3087" s="0"/>
      <c r="ADC3087" s="0"/>
      <c r="ADD3087" s="0"/>
      <c r="ADE3087" s="0"/>
      <c r="ADF3087" s="0"/>
      <c r="ADG3087" s="0"/>
      <c r="ADH3087" s="0"/>
      <c r="ADI3087" s="0"/>
      <c r="ADJ3087" s="0"/>
      <c r="ADK3087" s="0"/>
      <c r="ADL3087" s="0"/>
      <c r="ADM3087" s="0"/>
      <c r="ADN3087" s="0"/>
      <c r="ADO3087" s="0"/>
      <c r="ADP3087" s="0"/>
      <c r="ADQ3087" s="0"/>
      <c r="ADR3087" s="0"/>
      <c r="ADS3087" s="0"/>
      <c r="ADT3087" s="0"/>
      <c r="ADU3087" s="0"/>
      <c r="ADV3087" s="0"/>
      <c r="ADW3087" s="0"/>
      <c r="ADX3087" s="0"/>
      <c r="ADY3087" s="0"/>
      <c r="ADZ3087" s="0"/>
      <c r="AEA3087" s="0"/>
      <c r="AEB3087" s="0"/>
      <c r="AEC3087" s="0"/>
      <c r="AED3087" s="0"/>
      <c r="AEE3087" s="0"/>
      <c r="AEF3087" s="0"/>
      <c r="AEG3087" s="0"/>
      <c r="AEH3087" s="0"/>
      <c r="AEI3087" s="0"/>
      <c r="AEJ3087" s="0"/>
      <c r="AEK3087" s="0"/>
      <c r="AEL3087" s="0"/>
      <c r="AEM3087" s="0"/>
      <c r="AEN3087" s="0"/>
      <c r="AEO3087" s="0"/>
      <c r="AEP3087" s="0"/>
      <c r="AEQ3087" s="0"/>
      <c r="AER3087" s="0"/>
      <c r="AES3087" s="0"/>
      <c r="AET3087" s="0"/>
      <c r="AEU3087" s="0"/>
      <c r="AEV3087" s="0"/>
      <c r="AEW3087" s="0"/>
      <c r="AEX3087" s="0"/>
      <c r="AEY3087" s="0"/>
      <c r="AEZ3087" s="0"/>
      <c r="AFA3087" s="0"/>
      <c r="AFB3087" s="0"/>
      <c r="AFC3087" s="0"/>
      <c r="AFD3087" s="0"/>
      <c r="AFE3087" s="0"/>
      <c r="AFF3087" s="0"/>
      <c r="AFG3087" s="0"/>
      <c r="AFH3087" s="0"/>
      <c r="AFI3087" s="0"/>
      <c r="AFJ3087" s="0"/>
      <c r="AFK3087" s="0"/>
      <c r="AFL3087" s="0"/>
      <c r="AFM3087" s="0"/>
      <c r="AFN3087" s="0"/>
      <c r="AFO3087" s="0"/>
      <c r="AFP3087" s="0"/>
      <c r="AFQ3087" s="0"/>
      <c r="AFR3087" s="0"/>
      <c r="AFS3087" s="0"/>
      <c r="AFT3087" s="0"/>
      <c r="AFU3087" s="0"/>
      <c r="AFV3087" s="0"/>
      <c r="AFW3087" s="0"/>
      <c r="AFX3087" s="0"/>
      <c r="AFY3087" s="0"/>
      <c r="AFZ3087" s="0"/>
      <c r="AGA3087" s="0"/>
      <c r="AGB3087" s="0"/>
      <c r="AGC3087" s="0"/>
      <c r="AGD3087" s="0"/>
      <c r="AGE3087" s="0"/>
      <c r="AGF3087" s="0"/>
      <c r="AGG3087" s="0"/>
      <c r="AGH3087" s="0"/>
      <c r="AGI3087" s="0"/>
      <c r="AGJ3087" s="0"/>
      <c r="AGK3087" s="0"/>
      <c r="AGL3087" s="0"/>
      <c r="AGM3087" s="0"/>
      <c r="AGN3087" s="0"/>
      <c r="AGO3087" s="0"/>
      <c r="AGP3087" s="0"/>
      <c r="AGQ3087" s="0"/>
      <c r="AGR3087" s="0"/>
      <c r="AGS3087" s="0"/>
      <c r="AGT3087" s="0"/>
      <c r="AGU3087" s="0"/>
      <c r="AGV3087" s="0"/>
      <c r="AGW3087" s="0"/>
      <c r="AGX3087" s="0"/>
      <c r="AGY3087" s="0"/>
      <c r="AGZ3087" s="0"/>
      <c r="AHA3087" s="0"/>
      <c r="AHB3087" s="0"/>
      <c r="AHC3087" s="0"/>
      <c r="AHD3087" s="0"/>
      <c r="AHE3087" s="0"/>
      <c r="AHF3087" s="0"/>
      <c r="AHG3087" s="0"/>
      <c r="AHH3087" s="0"/>
      <c r="AHI3087" s="0"/>
      <c r="AHJ3087" s="0"/>
      <c r="AHK3087" s="0"/>
      <c r="AHL3087" s="0"/>
      <c r="AHM3087" s="0"/>
      <c r="AHN3087" s="0"/>
      <c r="AHO3087" s="0"/>
      <c r="AHP3087" s="0"/>
      <c r="AHQ3087" s="0"/>
      <c r="AHR3087" s="0"/>
      <c r="AHS3087" s="0"/>
      <c r="AHT3087" s="0"/>
      <c r="AHU3087" s="0"/>
      <c r="AHV3087" s="0"/>
      <c r="AHW3087" s="0"/>
      <c r="AHX3087" s="0"/>
      <c r="AHY3087" s="0"/>
      <c r="AHZ3087" s="0"/>
      <c r="AIA3087" s="0"/>
      <c r="AIB3087" s="0"/>
      <c r="AIC3087" s="0"/>
      <c r="AID3087" s="0"/>
      <c r="AIE3087" s="0"/>
      <c r="AIF3087" s="0"/>
      <c r="AIG3087" s="0"/>
      <c r="AIH3087" s="0"/>
      <c r="AII3087" s="0"/>
      <c r="AIJ3087" s="0"/>
      <c r="AIK3087" s="0"/>
      <c r="AIL3087" s="0"/>
      <c r="AIM3087" s="0"/>
      <c r="AIN3087" s="0"/>
      <c r="AIO3087" s="0"/>
      <c r="AIP3087" s="0"/>
      <c r="AIQ3087" s="0"/>
      <c r="AIR3087" s="0"/>
      <c r="AIS3087" s="0"/>
      <c r="AIT3087" s="0"/>
      <c r="AIU3087" s="0"/>
      <c r="AIV3087" s="0"/>
      <c r="AIW3087" s="0"/>
      <c r="AIX3087" s="0"/>
      <c r="AIY3087" s="0"/>
      <c r="AIZ3087" s="0"/>
      <c r="AJA3087" s="0"/>
      <c r="AJB3087" s="0"/>
      <c r="AJC3087" s="0"/>
      <c r="AJD3087" s="0"/>
      <c r="AJE3087" s="0"/>
      <c r="AJF3087" s="0"/>
      <c r="AJG3087" s="0"/>
      <c r="AJH3087" s="0"/>
      <c r="AJI3087" s="0"/>
      <c r="AJJ3087" s="0"/>
      <c r="AJK3087" s="0"/>
      <c r="AJL3087" s="0"/>
      <c r="AJM3087" s="0"/>
      <c r="AJN3087" s="0"/>
      <c r="AJO3087" s="0"/>
      <c r="AJP3087" s="0"/>
      <c r="AJQ3087" s="0"/>
      <c r="AJR3087" s="0"/>
      <c r="AJS3087" s="0"/>
      <c r="AJT3087" s="0"/>
      <c r="AJU3087" s="0"/>
      <c r="AJV3087" s="0"/>
      <c r="AJW3087" s="0"/>
      <c r="AJX3087" s="0"/>
      <c r="AJY3087" s="0"/>
      <c r="AJZ3087" s="0"/>
      <c r="AKA3087" s="0"/>
      <c r="AKB3087" s="0"/>
      <c r="AKC3087" s="0"/>
      <c r="AKD3087" s="0"/>
      <c r="AKE3087" s="0"/>
      <c r="AKF3087" s="0"/>
      <c r="AKG3087" s="0"/>
      <c r="AKH3087" s="0"/>
      <c r="AKI3087" s="0"/>
      <c r="AKJ3087" s="0"/>
      <c r="AKK3087" s="0"/>
      <c r="AKL3087" s="0"/>
      <c r="AKM3087" s="0"/>
      <c r="AKN3087" s="0"/>
      <c r="AKO3087" s="0"/>
      <c r="AKP3087" s="0"/>
      <c r="AKQ3087" s="0"/>
      <c r="AKR3087" s="0"/>
      <c r="AKS3087" s="0"/>
      <c r="AKT3087" s="0"/>
      <c r="AKU3087" s="0"/>
      <c r="AKV3087" s="0"/>
      <c r="AKW3087" s="0"/>
      <c r="AKX3087" s="0"/>
      <c r="AKY3087" s="0"/>
      <c r="AKZ3087" s="0"/>
      <c r="ALA3087" s="0"/>
      <c r="ALB3087" s="0"/>
      <c r="ALC3087" s="0"/>
      <c r="ALD3087" s="0"/>
      <c r="ALE3087" s="0"/>
      <c r="ALF3087" s="0"/>
      <c r="ALG3087" s="0"/>
      <c r="ALH3087" s="0"/>
      <c r="ALI3087" s="0"/>
      <c r="ALJ3087" s="0"/>
      <c r="ALK3087" s="0"/>
      <c r="ALL3087" s="0"/>
      <c r="ALM3087" s="0"/>
      <c r="ALN3087" s="0"/>
      <c r="ALO3087" s="0"/>
      <c r="ALP3087" s="0"/>
      <c r="ALQ3087" s="0"/>
      <c r="ALR3087" s="0"/>
      <c r="ALS3087" s="0"/>
      <c r="ALT3087" s="0"/>
      <c r="ALU3087" s="0"/>
      <c r="ALV3087" s="0"/>
      <c r="ALW3087" s="0"/>
      <c r="ALX3087" s="0"/>
      <c r="ALY3087" s="0"/>
      <c r="ALZ3087" s="0"/>
      <c r="AMA3087" s="0"/>
      <c r="AMB3087" s="0"/>
      <c r="AMC3087" s="0"/>
      <c r="AMD3087" s="0"/>
      <c r="AME3087" s="0"/>
      <c r="AMF3087" s="0"/>
      <c r="AMG3087" s="0"/>
      <c r="AMH3087" s="0"/>
      <c r="AMI3087" s="0"/>
    </row>
    <row r="3089" customFormat="false" ht="17.35" hidden="false" customHeight="false" outlineLevel="0" collapsed="false">
      <c r="C3089" s="15" t="s">
        <v>3348</v>
      </c>
      <c r="D3089" s="11" t="s">
        <v>1</v>
      </c>
      <c r="I3089" s="3"/>
      <c r="BM3089" s="0"/>
      <c r="BN3089" s="0"/>
      <c r="BO3089" s="0"/>
      <c r="BP3089" s="0"/>
      <c r="BQ3089" s="0"/>
      <c r="BR3089" s="0"/>
      <c r="BS3089" s="0"/>
      <c r="BT3089" s="0"/>
      <c r="BU3089" s="0"/>
      <c r="BV3089" s="0"/>
      <c r="BW3089" s="0"/>
      <c r="BX3089" s="0"/>
      <c r="BY3089" s="0"/>
      <c r="BZ3089" s="0"/>
      <c r="CA3089" s="0"/>
      <c r="CB3089" s="0"/>
      <c r="CC3089" s="0"/>
      <c r="CD3089" s="0"/>
      <c r="CE3089" s="0"/>
      <c r="CF3089" s="0"/>
      <c r="CG3089" s="0"/>
      <c r="CH3089" s="0"/>
      <c r="CI3089" s="0"/>
      <c r="CJ3089" s="0"/>
      <c r="CK3089" s="0"/>
      <c r="CL3089" s="0"/>
      <c r="CM3089" s="0"/>
      <c r="CN3089" s="0"/>
      <c r="CO3089" s="0"/>
      <c r="CP3089" s="0"/>
      <c r="CQ3089" s="0"/>
      <c r="CR3089" s="0"/>
      <c r="CS3089" s="0"/>
      <c r="CT3089" s="0"/>
      <c r="CU3089" s="0"/>
      <c r="CV3089" s="0"/>
      <c r="CW3089" s="0"/>
      <c r="CX3089" s="0"/>
      <c r="CY3089" s="0"/>
      <c r="CZ3089" s="0"/>
      <c r="DA3089" s="0"/>
      <c r="DB3089" s="0"/>
      <c r="DC3089" s="0"/>
      <c r="DD3089" s="0"/>
      <c r="DE3089" s="0"/>
      <c r="DF3089" s="0"/>
      <c r="DG3089" s="0"/>
      <c r="DH3089" s="0"/>
      <c r="DI3089" s="0"/>
      <c r="DJ3089" s="0"/>
      <c r="DK3089" s="0"/>
      <c r="DL3089" s="0"/>
      <c r="DM3089" s="0"/>
      <c r="DN3089" s="0"/>
      <c r="DO3089" s="0"/>
      <c r="DP3089" s="0"/>
      <c r="DQ3089" s="0"/>
      <c r="DR3089" s="0"/>
      <c r="DS3089" s="0"/>
      <c r="DT3089" s="0"/>
      <c r="DU3089" s="0"/>
      <c r="DV3089" s="0"/>
      <c r="DW3089" s="0"/>
      <c r="DX3089" s="0"/>
      <c r="DY3089" s="0"/>
      <c r="DZ3089" s="0"/>
      <c r="EA3089" s="0"/>
      <c r="EB3089" s="0"/>
      <c r="EC3089" s="0"/>
      <c r="ED3089" s="0"/>
      <c r="EE3089" s="0"/>
      <c r="EF3089" s="0"/>
      <c r="EG3089" s="0"/>
      <c r="EH3089" s="0"/>
      <c r="EI3089" s="0"/>
      <c r="EJ3089" s="0"/>
      <c r="EK3089" s="0"/>
      <c r="EL3089" s="0"/>
      <c r="EM3089" s="0"/>
      <c r="EN3089" s="0"/>
      <c r="EO3089" s="0"/>
      <c r="EP3089" s="0"/>
      <c r="EQ3089" s="0"/>
      <c r="ER3089" s="0"/>
      <c r="ES3089" s="0"/>
      <c r="ET3089" s="0"/>
      <c r="EU3089" s="0"/>
      <c r="EV3089" s="0"/>
      <c r="EW3089" s="0"/>
      <c r="EX3089" s="0"/>
      <c r="EY3089" s="0"/>
      <c r="EZ3089" s="0"/>
      <c r="FA3089" s="0"/>
      <c r="FB3089" s="0"/>
      <c r="FC3089" s="0"/>
      <c r="FD3089" s="0"/>
      <c r="FE3089" s="0"/>
      <c r="FF3089" s="0"/>
      <c r="FG3089" s="0"/>
      <c r="FH3089" s="0"/>
      <c r="FI3089" s="0"/>
      <c r="FJ3089" s="0"/>
      <c r="FK3089" s="0"/>
      <c r="FL3089" s="0"/>
      <c r="FM3089" s="0"/>
      <c r="FN3089" s="0"/>
      <c r="FO3089" s="0"/>
      <c r="FP3089" s="0"/>
      <c r="FQ3089" s="0"/>
      <c r="FR3089" s="0"/>
      <c r="FS3089" s="0"/>
      <c r="FT3089" s="0"/>
      <c r="FU3089" s="0"/>
      <c r="FV3089" s="0"/>
      <c r="FW3089" s="0"/>
      <c r="FX3089" s="0"/>
      <c r="FY3089" s="0"/>
      <c r="FZ3089" s="0"/>
      <c r="GA3089" s="0"/>
      <c r="GB3089" s="0"/>
      <c r="GC3089" s="0"/>
      <c r="GD3089" s="0"/>
      <c r="GE3089" s="0"/>
      <c r="GF3089" s="0"/>
      <c r="GG3089" s="0"/>
      <c r="GH3089" s="0"/>
      <c r="GI3089" s="0"/>
      <c r="GJ3089" s="0"/>
      <c r="GK3089" s="0"/>
      <c r="GL3089" s="0"/>
      <c r="GM3089" s="0"/>
      <c r="GN3089" s="0"/>
      <c r="GO3089" s="0"/>
      <c r="GP3089" s="0"/>
      <c r="GQ3089" s="0"/>
      <c r="GR3089" s="0"/>
      <c r="GS3089" s="0"/>
      <c r="GT3089" s="0"/>
      <c r="GU3089" s="0"/>
      <c r="GV3089" s="0"/>
      <c r="GW3089" s="0"/>
      <c r="GX3089" s="0"/>
      <c r="GY3089" s="0"/>
      <c r="GZ3089" s="0"/>
      <c r="HA3089" s="0"/>
      <c r="HB3089" s="0"/>
      <c r="HC3089" s="0"/>
      <c r="HD3089" s="0"/>
      <c r="HE3089" s="0"/>
      <c r="HF3089" s="0"/>
      <c r="HG3089" s="0"/>
      <c r="HH3089" s="0"/>
      <c r="HI3089" s="0"/>
      <c r="HJ3089" s="0"/>
      <c r="HK3089" s="0"/>
      <c r="HL3089" s="0"/>
      <c r="HM3089" s="0"/>
      <c r="HN3089" s="0"/>
      <c r="HO3089" s="0"/>
      <c r="HP3089" s="0"/>
      <c r="HQ3089" s="0"/>
      <c r="HR3089" s="0"/>
      <c r="HS3089" s="0"/>
      <c r="HT3089" s="0"/>
      <c r="HU3089" s="0"/>
      <c r="HV3089" s="0"/>
      <c r="HW3089" s="0"/>
      <c r="HX3089" s="0"/>
      <c r="HY3089" s="0"/>
      <c r="HZ3089" s="0"/>
      <c r="IA3089" s="0"/>
      <c r="IB3089" s="0"/>
      <c r="IC3089" s="0"/>
      <c r="ID3089" s="0"/>
      <c r="IE3089" s="0"/>
      <c r="IF3089" s="0"/>
      <c r="IG3089" s="0"/>
      <c r="IH3089" s="0"/>
      <c r="II3089" s="0"/>
      <c r="IJ3089" s="0"/>
      <c r="IK3089" s="0"/>
      <c r="IL3089" s="0"/>
      <c r="IM3089" s="0"/>
      <c r="IN3089" s="0"/>
      <c r="IO3089" s="0"/>
      <c r="IP3089" s="0"/>
      <c r="IQ3089" s="0"/>
      <c r="IR3089" s="0"/>
      <c r="IS3089" s="0"/>
      <c r="IT3089" s="0"/>
      <c r="IU3089" s="0"/>
      <c r="IV3089" s="0"/>
      <c r="IW3089" s="0"/>
      <c r="IX3089" s="0"/>
      <c r="IY3089" s="0"/>
      <c r="IZ3089" s="0"/>
      <c r="JA3089" s="0"/>
      <c r="JB3089" s="0"/>
      <c r="JC3089" s="0"/>
      <c r="JD3089" s="0"/>
      <c r="JE3089" s="0"/>
      <c r="JF3089" s="0"/>
      <c r="JG3089" s="0"/>
      <c r="JH3089" s="0"/>
      <c r="JI3089" s="0"/>
      <c r="JJ3089" s="0"/>
      <c r="JK3089" s="0"/>
      <c r="JL3089" s="0"/>
      <c r="JM3089" s="0"/>
      <c r="JN3089" s="0"/>
      <c r="JO3089" s="0"/>
      <c r="JP3089" s="0"/>
      <c r="JQ3089" s="0"/>
      <c r="JR3089" s="0"/>
      <c r="JS3089" s="0"/>
      <c r="JT3089" s="0"/>
      <c r="JU3089" s="0"/>
      <c r="JV3089" s="0"/>
      <c r="JW3089" s="0"/>
      <c r="JX3089" s="0"/>
      <c r="JY3089" s="0"/>
      <c r="JZ3089" s="0"/>
      <c r="KA3089" s="0"/>
      <c r="KB3089" s="0"/>
      <c r="KC3089" s="0"/>
      <c r="KD3089" s="0"/>
      <c r="KE3089" s="0"/>
      <c r="KF3089" s="0"/>
      <c r="KG3089" s="0"/>
      <c r="KH3089" s="0"/>
      <c r="KI3089" s="0"/>
      <c r="KJ3089" s="0"/>
      <c r="KK3089" s="0"/>
      <c r="KL3089" s="0"/>
      <c r="KM3089" s="0"/>
      <c r="KN3089" s="0"/>
      <c r="KO3089" s="0"/>
      <c r="KP3089" s="0"/>
      <c r="KQ3089" s="0"/>
      <c r="KR3089" s="0"/>
      <c r="KS3089" s="0"/>
      <c r="KT3089" s="0"/>
      <c r="KU3089" s="0"/>
      <c r="KV3089" s="0"/>
      <c r="KW3089" s="0"/>
      <c r="KX3089" s="0"/>
      <c r="KY3089" s="0"/>
      <c r="KZ3089" s="0"/>
      <c r="LA3089" s="0"/>
      <c r="LB3089" s="0"/>
      <c r="LC3089" s="0"/>
      <c r="LD3089" s="0"/>
      <c r="LE3089" s="0"/>
      <c r="LF3089" s="0"/>
      <c r="LG3089" s="0"/>
      <c r="LH3089" s="0"/>
      <c r="LI3089" s="0"/>
      <c r="LJ3089" s="0"/>
      <c r="LK3089" s="0"/>
      <c r="LL3089" s="0"/>
      <c r="LM3089" s="0"/>
      <c r="LN3089" s="0"/>
      <c r="LO3089" s="0"/>
      <c r="LP3089" s="0"/>
      <c r="LQ3089" s="0"/>
      <c r="LR3089" s="0"/>
      <c r="LS3089" s="0"/>
      <c r="LT3089" s="0"/>
      <c r="LU3089" s="0"/>
      <c r="LV3089" s="0"/>
      <c r="LW3089" s="0"/>
      <c r="LX3089" s="0"/>
      <c r="LY3089" s="0"/>
      <c r="LZ3089" s="0"/>
      <c r="MA3089" s="0"/>
      <c r="MB3089" s="0"/>
      <c r="MC3089" s="0"/>
      <c r="MD3089" s="0"/>
      <c r="ME3089" s="0"/>
      <c r="MF3089" s="0"/>
      <c r="MG3089" s="0"/>
      <c r="MH3089" s="0"/>
      <c r="MI3089" s="0"/>
      <c r="MJ3089" s="0"/>
      <c r="MK3089" s="0"/>
      <c r="ML3089" s="0"/>
      <c r="MM3089" s="0"/>
      <c r="MN3089" s="0"/>
      <c r="MO3089" s="0"/>
      <c r="MP3089" s="0"/>
      <c r="MQ3089" s="0"/>
      <c r="MR3089" s="0"/>
      <c r="MS3089" s="0"/>
      <c r="MT3089" s="0"/>
      <c r="MU3089" s="0"/>
      <c r="MV3089" s="0"/>
      <c r="MW3089" s="0"/>
      <c r="MX3089" s="0"/>
      <c r="MY3089" s="0"/>
      <c r="MZ3089" s="0"/>
      <c r="NA3089" s="0"/>
      <c r="NB3089" s="0"/>
      <c r="NC3089" s="0"/>
      <c r="ND3089" s="0"/>
      <c r="NE3089" s="0"/>
      <c r="NF3089" s="0"/>
      <c r="NG3089" s="0"/>
      <c r="NH3089" s="0"/>
      <c r="NI3089" s="0"/>
      <c r="NJ3089" s="0"/>
      <c r="NK3089" s="0"/>
      <c r="NL3089" s="0"/>
      <c r="NM3089" s="0"/>
      <c r="NN3089" s="0"/>
      <c r="NO3089" s="0"/>
      <c r="NP3089" s="0"/>
      <c r="NQ3089" s="0"/>
      <c r="NR3089" s="0"/>
      <c r="NS3089" s="0"/>
      <c r="NT3089" s="0"/>
      <c r="NU3089" s="0"/>
      <c r="NV3089" s="0"/>
      <c r="NW3089" s="0"/>
      <c r="NX3089" s="0"/>
      <c r="NY3089" s="0"/>
      <c r="NZ3089" s="0"/>
      <c r="OA3089" s="0"/>
      <c r="OB3089" s="0"/>
      <c r="OC3089" s="0"/>
      <c r="OD3089" s="0"/>
      <c r="OE3089" s="0"/>
      <c r="OF3089" s="0"/>
      <c r="OG3089" s="0"/>
      <c r="OH3089" s="0"/>
      <c r="OI3089" s="0"/>
      <c r="OJ3089" s="0"/>
      <c r="OK3089" s="0"/>
      <c r="OL3089" s="0"/>
      <c r="OM3089" s="0"/>
      <c r="ON3089" s="0"/>
      <c r="OO3089" s="0"/>
      <c r="OP3089" s="0"/>
      <c r="OQ3089" s="0"/>
      <c r="OR3089" s="0"/>
      <c r="OS3089" s="0"/>
      <c r="OT3089" s="0"/>
      <c r="OU3089" s="0"/>
      <c r="OV3089" s="0"/>
      <c r="OW3089" s="0"/>
      <c r="OX3089" s="0"/>
      <c r="OY3089" s="0"/>
      <c r="OZ3089" s="0"/>
      <c r="PA3089" s="0"/>
      <c r="PB3089" s="0"/>
      <c r="PC3089" s="0"/>
      <c r="PD3089" s="0"/>
      <c r="PE3089" s="0"/>
      <c r="PF3089" s="0"/>
      <c r="PG3089" s="0"/>
      <c r="PH3089" s="0"/>
      <c r="PI3089" s="0"/>
      <c r="PJ3089" s="0"/>
      <c r="PK3089" s="0"/>
      <c r="PL3089" s="0"/>
      <c r="PM3089" s="0"/>
      <c r="PN3089" s="0"/>
      <c r="PO3089" s="0"/>
      <c r="PP3089" s="0"/>
      <c r="PQ3089" s="0"/>
      <c r="PR3089" s="0"/>
      <c r="PS3089" s="0"/>
      <c r="PT3089" s="0"/>
      <c r="PU3089" s="0"/>
      <c r="PV3089" s="0"/>
      <c r="PW3089" s="0"/>
      <c r="PX3089" s="0"/>
      <c r="PY3089" s="0"/>
      <c r="PZ3089" s="0"/>
      <c r="QA3089" s="0"/>
      <c r="QB3089" s="0"/>
      <c r="QC3089" s="0"/>
      <c r="QD3089" s="0"/>
      <c r="QE3089" s="0"/>
      <c r="QF3089" s="0"/>
      <c r="QG3089" s="0"/>
      <c r="QH3089" s="0"/>
      <c r="QI3089" s="0"/>
      <c r="QJ3089" s="0"/>
      <c r="QK3089" s="0"/>
      <c r="QL3089" s="0"/>
      <c r="QM3089" s="0"/>
      <c r="QN3089" s="0"/>
      <c r="QO3089" s="0"/>
      <c r="QP3089" s="0"/>
      <c r="QQ3089" s="0"/>
      <c r="QR3089" s="0"/>
      <c r="QS3089" s="0"/>
      <c r="QT3089" s="0"/>
      <c r="QU3089" s="0"/>
      <c r="QV3089" s="0"/>
      <c r="QW3089" s="0"/>
      <c r="QX3089" s="0"/>
      <c r="QY3089" s="0"/>
      <c r="QZ3089" s="0"/>
      <c r="RA3089" s="0"/>
      <c r="RB3089" s="0"/>
      <c r="RC3089" s="0"/>
      <c r="RD3089" s="0"/>
      <c r="RE3089" s="0"/>
      <c r="RF3089" s="0"/>
      <c r="RG3089" s="0"/>
      <c r="RH3089" s="0"/>
      <c r="RI3089" s="0"/>
      <c r="RJ3089" s="0"/>
      <c r="RK3089" s="0"/>
      <c r="RL3089" s="0"/>
      <c r="RM3089" s="0"/>
      <c r="RN3089" s="0"/>
      <c r="RO3089" s="0"/>
      <c r="RP3089" s="0"/>
      <c r="RQ3089" s="0"/>
      <c r="RR3089" s="0"/>
      <c r="RS3089" s="0"/>
      <c r="RT3089" s="0"/>
      <c r="RU3089" s="0"/>
      <c r="RV3089" s="0"/>
      <c r="RW3089" s="0"/>
      <c r="RX3089" s="0"/>
      <c r="RY3089" s="0"/>
      <c r="RZ3089" s="0"/>
      <c r="SA3089" s="0"/>
      <c r="SB3089" s="0"/>
      <c r="SC3089" s="0"/>
      <c r="SD3089" s="0"/>
      <c r="SE3089" s="0"/>
      <c r="SF3089" s="0"/>
      <c r="SG3089" s="0"/>
      <c r="SH3089" s="0"/>
      <c r="SI3089" s="0"/>
      <c r="SJ3089" s="0"/>
      <c r="SK3089" s="0"/>
      <c r="SL3089" s="0"/>
      <c r="SM3089" s="0"/>
      <c r="SN3089" s="0"/>
      <c r="SO3089" s="0"/>
      <c r="SP3089" s="0"/>
      <c r="SQ3089" s="0"/>
      <c r="SR3089" s="0"/>
      <c r="SS3089" s="0"/>
      <c r="ST3089" s="0"/>
      <c r="SU3089" s="0"/>
      <c r="SV3089" s="0"/>
      <c r="SW3089" s="0"/>
      <c r="SX3089" s="0"/>
      <c r="SY3089" s="0"/>
      <c r="SZ3089" s="0"/>
      <c r="TA3089" s="0"/>
      <c r="TB3089" s="0"/>
      <c r="TC3089" s="0"/>
      <c r="TD3089" s="0"/>
      <c r="TE3089" s="0"/>
      <c r="TF3089" s="0"/>
      <c r="TG3089" s="0"/>
      <c r="TH3089" s="0"/>
      <c r="TI3089" s="0"/>
      <c r="TJ3089" s="0"/>
      <c r="TK3089" s="0"/>
      <c r="TL3089" s="0"/>
      <c r="TM3089" s="0"/>
      <c r="TN3089" s="0"/>
      <c r="TO3089" s="0"/>
      <c r="TP3089" s="0"/>
      <c r="TQ3089" s="0"/>
      <c r="TR3089" s="0"/>
      <c r="TS3089" s="0"/>
      <c r="TT3089" s="0"/>
      <c r="TU3089" s="0"/>
      <c r="TV3089" s="0"/>
      <c r="TW3089" s="0"/>
      <c r="TX3089" s="0"/>
      <c r="TY3089" s="0"/>
      <c r="TZ3089" s="0"/>
      <c r="UA3089" s="0"/>
      <c r="UB3089" s="0"/>
      <c r="UC3089" s="0"/>
      <c r="UD3089" s="0"/>
      <c r="UE3089" s="0"/>
      <c r="UF3089" s="0"/>
      <c r="UG3089" s="0"/>
      <c r="UH3089" s="0"/>
      <c r="UI3089" s="0"/>
      <c r="UJ3089" s="0"/>
      <c r="UK3089" s="0"/>
      <c r="UL3089" s="0"/>
      <c r="UM3089" s="0"/>
      <c r="UN3089" s="0"/>
      <c r="UO3089" s="0"/>
      <c r="UP3089" s="0"/>
      <c r="UQ3089" s="0"/>
      <c r="UR3089" s="0"/>
      <c r="US3089" s="0"/>
      <c r="UT3089" s="0"/>
      <c r="UU3089" s="0"/>
      <c r="UV3089" s="0"/>
      <c r="UW3089" s="0"/>
      <c r="UX3089" s="0"/>
      <c r="UY3089" s="0"/>
      <c r="UZ3089" s="0"/>
      <c r="VA3089" s="0"/>
      <c r="VB3089" s="0"/>
      <c r="VC3089" s="0"/>
      <c r="VD3089" s="0"/>
      <c r="VE3089" s="0"/>
      <c r="VF3089" s="0"/>
      <c r="VG3089" s="0"/>
      <c r="VH3089" s="0"/>
      <c r="VI3089" s="0"/>
      <c r="VJ3089" s="0"/>
      <c r="VK3089" s="0"/>
      <c r="VL3089" s="0"/>
      <c r="VM3089" s="0"/>
      <c r="VN3089" s="0"/>
      <c r="VO3089" s="0"/>
      <c r="VP3089" s="0"/>
      <c r="VQ3089" s="0"/>
      <c r="VR3089" s="0"/>
      <c r="VS3089" s="0"/>
      <c r="VT3089" s="0"/>
      <c r="VU3089" s="0"/>
      <c r="VV3089" s="0"/>
      <c r="VW3089" s="0"/>
      <c r="VX3089" s="0"/>
      <c r="VY3089" s="0"/>
      <c r="VZ3089" s="0"/>
      <c r="WA3089" s="0"/>
      <c r="WB3089" s="0"/>
      <c r="WC3089" s="0"/>
      <c r="WD3089" s="0"/>
      <c r="WE3089" s="0"/>
      <c r="WF3089" s="0"/>
      <c r="WG3089" s="0"/>
      <c r="WH3089" s="0"/>
      <c r="WI3089" s="0"/>
      <c r="WJ3089" s="0"/>
      <c r="WK3089" s="0"/>
      <c r="WL3089" s="0"/>
      <c r="WM3089" s="0"/>
      <c r="WN3089" s="0"/>
      <c r="WO3089" s="0"/>
      <c r="WP3089" s="0"/>
      <c r="WQ3089" s="0"/>
      <c r="WR3089" s="0"/>
      <c r="WS3089" s="0"/>
      <c r="WT3089" s="0"/>
      <c r="WU3089" s="0"/>
      <c r="WV3089" s="0"/>
      <c r="WW3089" s="0"/>
      <c r="WX3089" s="0"/>
      <c r="WY3089" s="0"/>
      <c r="WZ3089" s="0"/>
      <c r="XA3089" s="0"/>
      <c r="XB3089" s="0"/>
      <c r="XC3089" s="0"/>
      <c r="XD3089" s="0"/>
      <c r="XE3089" s="0"/>
      <c r="XF3089" s="0"/>
      <c r="XG3089" s="0"/>
      <c r="XH3089" s="0"/>
      <c r="XI3089" s="0"/>
      <c r="XJ3089" s="0"/>
      <c r="XK3089" s="0"/>
      <c r="XL3089" s="0"/>
      <c r="XM3089" s="0"/>
      <c r="XN3089" s="0"/>
      <c r="XO3089" s="0"/>
      <c r="XP3089" s="0"/>
      <c r="XQ3089" s="0"/>
      <c r="XR3089" s="0"/>
      <c r="XS3089" s="0"/>
      <c r="XT3089" s="0"/>
      <c r="XU3089" s="0"/>
      <c r="XV3089" s="0"/>
      <c r="XW3089" s="0"/>
      <c r="XX3089" s="0"/>
      <c r="XY3089" s="0"/>
      <c r="XZ3089" s="0"/>
      <c r="YA3089" s="0"/>
      <c r="YB3089" s="0"/>
      <c r="YC3089" s="0"/>
      <c r="YD3089" s="0"/>
      <c r="YE3089" s="0"/>
      <c r="YF3089" s="0"/>
      <c r="YG3089" s="0"/>
      <c r="YH3089" s="0"/>
      <c r="YI3089" s="0"/>
      <c r="YJ3089" s="0"/>
      <c r="YK3089" s="0"/>
      <c r="YL3089" s="0"/>
      <c r="YM3089" s="0"/>
      <c r="YN3089" s="0"/>
      <c r="YO3089" s="0"/>
      <c r="YP3089" s="0"/>
      <c r="YQ3089" s="0"/>
      <c r="YR3089" s="0"/>
      <c r="YS3089" s="0"/>
      <c r="YT3089" s="0"/>
      <c r="YU3089" s="0"/>
      <c r="YV3089" s="0"/>
      <c r="YW3089" s="0"/>
      <c r="YX3089" s="0"/>
      <c r="YY3089" s="0"/>
      <c r="YZ3089" s="0"/>
      <c r="ZA3089" s="0"/>
      <c r="ZB3089" s="0"/>
      <c r="ZC3089" s="0"/>
      <c r="ZD3089" s="0"/>
      <c r="ZE3089" s="0"/>
      <c r="ZF3089" s="0"/>
      <c r="ZG3089" s="0"/>
      <c r="ZH3089" s="0"/>
      <c r="ZI3089" s="0"/>
      <c r="ZJ3089" s="0"/>
      <c r="ZK3089" s="0"/>
      <c r="ZL3089" s="0"/>
      <c r="ZM3089" s="0"/>
      <c r="ZN3089" s="0"/>
      <c r="ZO3089" s="0"/>
      <c r="ZP3089" s="0"/>
      <c r="ZQ3089" s="0"/>
      <c r="ZR3089" s="0"/>
      <c r="ZS3089" s="0"/>
      <c r="ZT3089" s="0"/>
      <c r="ZU3089" s="0"/>
      <c r="ZV3089" s="0"/>
      <c r="ZW3089" s="0"/>
      <c r="ZX3089" s="0"/>
      <c r="ZY3089" s="0"/>
      <c r="ZZ3089" s="0"/>
      <c r="AAA3089" s="0"/>
      <c r="AAB3089" s="0"/>
      <c r="AAC3089" s="0"/>
      <c r="AAD3089" s="0"/>
      <c r="AAE3089" s="0"/>
      <c r="AAF3089" s="0"/>
      <c r="AAG3089" s="0"/>
      <c r="AAH3089" s="0"/>
      <c r="AAI3089" s="0"/>
      <c r="AAJ3089" s="0"/>
      <c r="AAK3089" s="0"/>
      <c r="AAL3089" s="0"/>
      <c r="AAM3089" s="0"/>
      <c r="AAN3089" s="0"/>
      <c r="AAO3089" s="0"/>
      <c r="AAP3089" s="0"/>
      <c r="AAQ3089" s="0"/>
      <c r="AAR3089" s="0"/>
      <c r="AAS3089" s="0"/>
      <c r="AAT3089" s="0"/>
      <c r="AAU3089" s="0"/>
      <c r="AAV3089" s="0"/>
      <c r="AAW3089" s="0"/>
      <c r="AAX3089" s="0"/>
      <c r="AAY3089" s="0"/>
      <c r="AAZ3089" s="0"/>
      <c r="ABA3089" s="0"/>
      <c r="ABB3089" s="0"/>
      <c r="ABC3089" s="0"/>
      <c r="ABD3089" s="0"/>
      <c r="ABE3089" s="0"/>
      <c r="ABF3089" s="0"/>
      <c r="ABG3089" s="0"/>
      <c r="ABH3089" s="0"/>
      <c r="ABI3089" s="0"/>
      <c r="ABJ3089" s="0"/>
      <c r="ABK3089" s="0"/>
      <c r="ABL3089" s="0"/>
      <c r="ABM3089" s="0"/>
      <c r="ABN3089" s="0"/>
      <c r="ABO3089" s="0"/>
      <c r="ABP3089" s="0"/>
      <c r="ABQ3089" s="0"/>
      <c r="ABR3089" s="0"/>
      <c r="ABS3089" s="0"/>
      <c r="ABT3089" s="0"/>
      <c r="ABU3089" s="0"/>
      <c r="ABV3089" s="0"/>
      <c r="ABW3089" s="0"/>
      <c r="ABX3089" s="0"/>
      <c r="ABY3089" s="0"/>
      <c r="ABZ3089" s="0"/>
      <c r="ACA3089" s="0"/>
      <c r="ACB3089" s="0"/>
      <c r="ACC3089" s="0"/>
      <c r="ACD3089" s="0"/>
      <c r="ACE3089" s="0"/>
      <c r="ACF3089" s="0"/>
      <c r="ACG3089" s="0"/>
      <c r="ACH3089" s="0"/>
      <c r="ACI3089" s="0"/>
      <c r="ACJ3089" s="0"/>
      <c r="ACK3089" s="0"/>
      <c r="ACL3089" s="0"/>
      <c r="ACM3089" s="0"/>
      <c r="ACN3089" s="0"/>
      <c r="ACO3089" s="0"/>
      <c r="ACP3089" s="0"/>
      <c r="ACQ3089" s="0"/>
      <c r="ACR3089" s="0"/>
      <c r="ACS3089" s="0"/>
      <c r="ACT3089" s="0"/>
      <c r="ACU3089" s="0"/>
      <c r="ACV3089" s="0"/>
      <c r="ACW3089" s="0"/>
      <c r="ACX3089" s="0"/>
      <c r="ACY3089" s="0"/>
      <c r="ACZ3089" s="0"/>
      <c r="ADA3089" s="0"/>
      <c r="ADB3089" s="0"/>
      <c r="ADC3089" s="0"/>
      <c r="ADD3089" s="0"/>
      <c r="ADE3089" s="0"/>
      <c r="ADF3089" s="0"/>
      <c r="ADG3089" s="0"/>
      <c r="ADH3089" s="0"/>
      <c r="ADI3089" s="0"/>
      <c r="ADJ3089" s="0"/>
      <c r="ADK3089" s="0"/>
      <c r="ADL3089" s="0"/>
      <c r="ADM3089" s="0"/>
      <c r="ADN3089" s="0"/>
      <c r="ADO3089" s="0"/>
      <c r="ADP3089" s="0"/>
      <c r="ADQ3089" s="0"/>
      <c r="ADR3089" s="0"/>
      <c r="ADS3089" s="0"/>
      <c r="ADT3089" s="0"/>
      <c r="ADU3089" s="0"/>
      <c r="ADV3089" s="0"/>
      <c r="ADW3089" s="0"/>
      <c r="ADX3089" s="0"/>
      <c r="ADY3089" s="0"/>
      <c r="ADZ3089" s="0"/>
      <c r="AEA3089" s="0"/>
      <c r="AEB3089" s="0"/>
      <c r="AEC3089" s="0"/>
      <c r="AED3089" s="0"/>
      <c r="AEE3089" s="0"/>
      <c r="AEF3089" s="0"/>
      <c r="AEG3089" s="0"/>
      <c r="AEH3089" s="0"/>
      <c r="AEI3089" s="0"/>
      <c r="AEJ3089" s="0"/>
      <c r="AEK3089" s="0"/>
      <c r="AEL3089" s="0"/>
      <c r="AEM3089" s="0"/>
      <c r="AEN3089" s="0"/>
      <c r="AEO3089" s="0"/>
      <c r="AEP3089" s="0"/>
      <c r="AEQ3089" s="0"/>
      <c r="AER3089" s="0"/>
      <c r="AES3089" s="0"/>
      <c r="AET3089" s="0"/>
      <c r="AEU3089" s="0"/>
      <c r="AEV3089" s="0"/>
      <c r="AEW3089" s="0"/>
      <c r="AEX3089" s="0"/>
      <c r="AEY3089" s="0"/>
      <c r="AEZ3089" s="0"/>
      <c r="AFA3089" s="0"/>
      <c r="AFB3089" s="0"/>
      <c r="AFC3089" s="0"/>
      <c r="AFD3089" s="0"/>
      <c r="AFE3089" s="0"/>
      <c r="AFF3089" s="0"/>
      <c r="AFG3089" s="0"/>
      <c r="AFH3089" s="0"/>
      <c r="AFI3089" s="0"/>
      <c r="AFJ3089" s="0"/>
      <c r="AFK3089" s="0"/>
      <c r="AFL3089" s="0"/>
      <c r="AFM3089" s="0"/>
      <c r="AFN3089" s="0"/>
      <c r="AFO3089" s="0"/>
      <c r="AFP3089" s="0"/>
      <c r="AFQ3089" s="0"/>
      <c r="AFR3089" s="0"/>
      <c r="AFS3089" s="0"/>
      <c r="AFT3089" s="0"/>
      <c r="AFU3089" s="0"/>
      <c r="AFV3089" s="0"/>
      <c r="AFW3089" s="0"/>
      <c r="AFX3089" s="0"/>
      <c r="AFY3089" s="0"/>
      <c r="AFZ3089" s="0"/>
      <c r="AGA3089" s="0"/>
      <c r="AGB3089" s="0"/>
      <c r="AGC3089" s="0"/>
      <c r="AGD3089" s="0"/>
      <c r="AGE3089" s="0"/>
      <c r="AGF3089" s="0"/>
      <c r="AGG3089" s="0"/>
      <c r="AGH3089" s="0"/>
      <c r="AGI3089" s="0"/>
      <c r="AGJ3089" s="0"/>
      <c r="AGK3089" s="0"/>
      <c r="AGL3089" s="0"/>
      <c r="AGM3089" s="0"/>
      <c r="AGN3089" s="0"/>
      <c r="AGO3089" s="0"/>
      <c r="AGP3089" s="0"/>
      <c r="AGQ3089" s="0"/>
      <c r="AGR3089" s="0"/>
      <c r="AGS3089" s="0"/>
      <c r="AGT3089" s="0"/>
      <c r="AGU3089" s="0"/>
      <c r="AGV3089" s="0"/>
      <c r="AGW3089" s="0"/>
      <c r="AGX3089" s="0"/>
      <c r="AGY3089" s="0"/>
      <c r="AGZ3089" s="0"/>
      <c r="AHA3089" s="0"/>
      <c r="AHB3089" s="0"/>
      <c r="AHC3089" s="0"/>
      <c r="AHD3089" s="0"/>
      <c r="AHE3089" s="0"/>
      <c r="AHF3089" s="0"/>
      <c r="AHG3089" s="0"/>
      <c r="AHH3089" s="0"/>
      <c r="AHI3089" s="0"/>
      <c r="AHJ3089" s="0"/>
      <c r="AHK3089" s="0"/>
      <c r="AHL3089" s="0"/>
      <c r="AHM3089" s="0"/>
      <c r="AHN3089" s="0"/>
      <c r="AHO3089" s="0"/>
      <c r="AHP3089" s="0"/>
      <c r="AHQ3089" s="0"/>
      <c r="AHR3089" s="0"/>
      <c r="AHS3089" s="0"/>
      <c r="AHT3089" s="0"/>
      <c r="AHU3089" s="0"/>
      <c r="AHV3089" s="0"/>
      <c r="AHW3089" s="0"/>
      <c r="AHX3089" s="0"/>
      <c r="AHY3089" s="0"/>
      <c r="AHZ3089" s="0"/>
      <c r="AIA3089" s="0"/>
      <c r="AIB3089" s="0"/>
      <c r="AIC3089" s="0"/>
      <c r="AID3089" s="0"/>
      <c r="AIE3089" s="0"/>
      <c r="AIF3089" s="0"/>
      <c r="AIG3089" s="0"/>
      <c r="AIH3089" s="0"/>
      <c r="AII3089" s="0"/>
      <c r="AIJ3089" s="0"/>
      <c r="AIK3089" s="0"/>
      <c r="AIL3089" s="0"/>
      <c r="AIM3089" s="0"/>
      <c r="AIN3089" s="0"/>
      <c r="AIO3089" s="0"/>
      <c r="AIP3089" s="0"/>
      <c r="AIQ3089" s="0"/>
      <c r="AIR3089" s="0"/>
      <c r="AIS3089" s="0"/>
      <c r="AIT3089" s="0"/>
      <c r="AIU3089" s="0"/>
      <c r="AIV3089" s="0"/>
      <c r="AIW3089" s="0"/>
      <c r="AIX3089" s="0"/>
      <c r="AIY3089" s="0"/>
      <c r="AIZ3089" s="0"/>
      <c r="AJA3089" s="0"/>
      <c r="AJB3089" s="0"/>
      <c r="AJC3089" s="0"/>
      <c r="AJD3089" s="0"/>
      <c r="AJE3089" s="0"/>
      <c r="AJF3089" s="0"/>
      <c r="AJG3089" s="0"/>
      <c r="AJH3089" s="0"/>
      <c r="AJI3089" s="0"/>
      <c r="AJJ3089" s="0"/>
      <c r="AJK3089" s="0"/>
      <c r="AJL3089" s="0"/>
      <c r="AJM3089" s="0"/>
      <c r="AJN3089" s="0"/>
      <c r="AJO3089" s="0"/>
      <c r="AJP3089" s="0"/>
      <c r="AJQ3089" s="0"/>
      <c r="AJR3089" s="0"/>
      <c r="AJS3089" s="0"/>
      <c r="AJT3089" s="0"/>
      <c r="AJU3089" s="0"/>
      <c r="AJV3089" s="0"/>
      <c r="AJW3089" s="0"/>
      <c r="AJX3089" s="0"/>
      <c r="AJY3089" s="0"/>
      <c r="AJZ3089" s="0"/>
      <c r="AKA3089" s="0"/>
      <c r="AKB3089" s="0"/>
      <c r="AKC3089" s="0"/>
      <c r="AKD3089" s="0"/>
      <c r="AKE3089" s="0"/>
      <c r="AKF3089" s="0"/>
      <c r="AKG3089" s="0"/>
      <c r="AKH3089" s="0"/>
      <c r="AKI3089" s="0"/>
      <c r="AKJ3089" s="0"/>
      <c r="AKK3089" s="0"/>
      <c r="AKL3089" s="0"/>
      <c r="AKM3089" s="0"/>
      <c r="AKN3089" s="0"/>
      <c r="AKO3089" s="0"/>
      <c r="AKP3089" s="0"/>
      <c r="AKQ3089" s="0"/>
      <c r="AKR3089" s="0"/>
      <c r="AKS3089" s="0"/>
      <c r="AKT3089" s="0"/>
      <c r="AKU3089" s="0"/>
      <c r="AKV3089" s="0"/>
      <c r="AKW3089" s="0"/>
      <c r="AKX3089" s="0"/>
      <c r="AKY3089" s="0"/>
      <c r="AKZ3089" s="0"/>
      <c r="ALA3089" s="0"/>
      <c r="ALB3089" s="0"/>
      <c r="ALC3089" s="0"/>
      <c r="ALD3089" s="0"/>
      <c r="ALE3089" s="0"/>
      <c r="ALF3089" s="0"/>
      <c r="ALG3089" s="0"/>
      <c r="ALH3089" s="0"/>
      <c r="ALI3089" s="0"/>
      <c r="ALJ3089" s="0"/>
      <c r="ALK3089" s="0"/>
      <c r="ALL3089" s="0"/>
      <c r="ALM3089" s="0"/>
      <c r="ALN3089" s="0"/>
      <c r="ALO3089" s="0"/>
      <c r="ALP3089" s="0"/>
      <c r="ALQ3089" s="0"/>
      <c r="ALR3089" s="0"/>
      <c r="ALS3089" s="0"/>
      <c r="ALT3089" s="0"/>
      <c r="ALU3089" s="0"/>
      <c r="ALV3089" s="0"/>
      <c r="ALW3089" s="0"/>
      <c r="ALX3089" s="0"/>
      <c r="ALY3089" s="0"/>
      <c r="ALZ3089" s="0"/>
      <c r="AMA3089" s="0"/>
      <c r="AMB3089" s="0"/>
      <c r="AMC3089" s="0"/>
      <c r="AMD3089" s="0"/>
      <c r="AME3089" s="0"/>
      <c r="AMF3089" s="0"/>
      <c r="AMG3089" s="0"/>
      <c r="AMH3089" s="0"/>
      <c r="AMI3089" s="0"/>
    </row>
    <row r="3090" customFormat="false" ht="12.75" hidden="false" customHeight="false" outlineLevel="0" collapsed="false">
      <c r="A3090" s="1" t="s">
        <v>3349</v>
      </c>
      <c r="C3090" s="27" t="s">
        <v>3350</v>
      </c>
      <c r="D3090" s="27" t="s">
        <v>77</v>
      </c>
      <c r="E3090" s="28"/>
      <c r="F3090" s="29"/>
      <c r="G3090" s="27"/>
      <c r="H3090" s="30" t="s">
        <v>61</v>
      </c>
      <c r="I3090" s="31" t="n">
        <v>2.49</v>
      </c>
      <c r="J3090" s="103" t="s">
        <v>3308</v>
      </c>
      <c r="BM3090" s="0"/>
      <c r="BN3090" s="0"/>
      <c r="BO3090" s="0"/>
      <c r="BP3090" s="0"/>
      <c r="BQ3090" s="0"/>
      <c r="BR3090" s="0"/>
      <c r="BS3090" s="0"/>
      <c r="BT3090" s="0"/>
      <c r="BU3090" s="0"/>
      <c r="BV3090" s="0"/>
      <c r="BW3090" s="0"/>
      <c r="BX3090" s="0"/>
      <c r="BY3090" s="0"/>
      <c r="BZ3090" s="0"/>
      <c r="CA3090" s="0"/>
      <c r="CB3090" s="0"/>
      <c r="CC3090" s="0"/>
      <c r="CD3090" s="0"/>
      <c r="CE3090" s="0"/>
      <c r="CF3090" s="0"/>
      <c r="CG3090" s="0"/>
      <c r="CH3090" s="0"/>
      <c r="CI3090" s="0"/>
      <c r="CJ3090" s="0"/>
      <c r="CK3090" s="0"/>
      <c r="CL3090" s="0"/>
      <c r="CM3090" s="0"/>
      <c r="CN3090" s="0"/>
      <c r="CO3090" s="0"/>
      <c r="CP3090" s="0"/>
      <c r="CQ3090" s="0"/>
      <c r="CR3090" s="0"/>
      <c r="CS3090" s="0"/>
      <c r="CT3090" s="0"/>
      <c r="CU3090" s="0"/>
      <c r="CV3090" s="0"/>
      <c r="CW3090" s="0"/>
      <c r="CX3090" s="0"/>
      <c r="CY3090" s="0"/>
      <c r="CZ3090" s="0"/>
      <c r="DA3090" s="0"/>
      <c r="DB3090" s="0"/>
      <c r="DC3090" s="0"/>
      <c r="DD3090" s="0"/>
      <c r="DE3090" s="0"/>
      <c r="DF3090" s="0"/>
      <c r="DG3090" s="0"/>
      <c r="DH3090" s="0"/>
      <c r="DI3090" s="0"/>
      <c r="DJ3090" s="0"/>
      <c r="DK3090" s="0"/>
      <c r="DL3090" s="0"/>
      <c r="DM3090" s="0"/>
      <c r="DN3090" s="0"/>
      <c r="DO3090" s="0"/>
      <c r="DP3090" s="0"/>
      <c r="DQ3090" s="0"/>
      <c r="DR3090" s="0"/>
      <c r="DS3090" s="0"/>
      <c r="DT3090" s="0"/>
      <c r="DU3090" s="0"/>
      <c r="DV3090" s="0"/>
      <c r="DW3090" s="0"/>
      <c r="DX3090" s="0"/>
      <c r="DY3090" s="0"/>
      <c r="DZ3090" s="0"/>
      <c r="EA3090" s="0"/>
      <c r="EB3090" s="0"/>
      <c r="EC3090" s="0"/>
      <c r="ED3090" s="0"/>
      <c r="EE3090" s="0"/>
      <c r="EF3090" s="0"/>
      <c r="EG3090" s="0"/>
      <c r="EH3090" s="0"/>
      <c r="EI3090" s="0"/>
      <c r="EJ3090" s="0"/>
      <c r="EK3090" s="0"/>
      <c r="EL3090" s="0"/>
      <c r="EM3090" s="0"/>
      <c r="EN3090" s="0"/>
      <c r="EO3090" s="0"/>
      <c r="EP3090" s="0"/>
      <c r="EQ3090" s="0"/>
      <c r="ER3090" s="0"/>
      <c r="ES3090" s="0"/>
      <c r="ET3090" s="0"/>
      <c r="EU3090" s="0"/>
      <c r="EV3090" s="0"/>
      <c r="EW3090" s="0"/>
      <c r="EX3090" s="0"/>
      <c r="EY3090" s="0"/>
      <c r="EZ3090" s="0"/>
      <c r="FA3090" s="0"/>
      <c r="FB3090" s="0"/>
      <c r="FC3090" s="0"/>
      <c r="FD3090" s="0"/>
      <c r="FE3090" s="0"/>
      <c r="FF3090" s="0"/>
      <c r="FG3090" s="0"/>
      <c r="FH3090" s="0"/>
      <c r="FI3090" s="0"/>
      <c r="FJ3090" s="0"/>
      <c r="FK3090" s="0"/>
      <c r="FL3090" s="0"/>
      <c r="FM3090" s="0"/>
      <c r="FN3090" s="0"/>
      <c r="FO3090" s="0"/>
      <c r="FP3090" s="0"/>
      <c r="FQ3090" s="0"/>
      <c r="FR3090" s="0"/>
      <c r="FS3090" s="0"/>
      <c r="FT3090" s="0"/>
      <c r="FU3090" s="0"/>
      <c r="FV3090" s="0"/>
      <c r="FW3090" s="0"/>
      <c r="FX3090" s="0"/>
      <c r="FY3090" s="0"/>
      <c r="FZ3090" s="0"/>
      <c r="GA3090" s="0"/>
      <c r="GB3090" s="0"/>
      <c r="GC3090" s="0"/>
      <c r="GD3090" s="0"/>
      <c r="GE3090" s="0"/>
      <c r="GF3090" s="0"/>
      <c r="GG3090" s="0"/>
      <c r="GH3090" s="0"/>
      <c r="GI3090" s="0"/>
      <c r="GJ3090" s="0"/>
      <c r="GK3090" s="0"/>
      <c r="GL3090" s="0"/>
      <c r="GM3090" s="0"/>
      <c r="GN3090" s="0"/>
      <c r="GO3090" s="0"/>
      <c r="GP3090" s="0"/>
      <c r="GQ3090" s="0"/>
      <c r="GR3090" s="0"/>
      <c r="GS3090" s="0"/>
      <c r="GT3090" s="0"/>
      <c r="GU3090" s="0"/>
      <c r="GV3090" s="0"/>
      <c r="GW3090" s="0"/>
      <c r="GX3090" s="0"/>
      <c r="GY3090" s="0"/>
      <c r="GZ3090" s="0"/>
      <c r="HA3090" s="0"/>
      <c r="HB3090" s="0"/>
      <c r="HC3090" s="0"/>
      <c r="HD3090" s="0"/>
      <c r="HE3090" s="0"/>
      <c r="HF3090" s="0"/>
      <c r="HG3090" s="0"/>
      <c r="HH3090" s="0"/>
      <c r="HI3090" s="0"/>
      <c r="HJ3090" s="0"/>
      <c r="HK3090" s="0"/>
      <c r="HL3090" s="0"/>
      <c r="HM3090" s="0"/>
      <c r="HN3090" s="0"/>
      <c r="HO3090" s="0"/>
      <c r="HP3090" s="0"/>
      <c r="HQ3090" s="0"/>
      <c r="HR3090" s="0"/>
      <c r="HS3090" s="0"/>
      <c r="HT3090" s="0"/>
      <c r="HU3090" s="0"/>
      <c r="HV3090" s="0"/>
      <c r="HW3090" s="0"/>
      <c r="HX3090" s="0"/>
      <c r="HY3090" s="0"/>
      <c r="HZ3090" s="0"/>
      <c r="IA3090" s="0"/>
      <c r="IB3090" s="0"/>
      <c r="IC3090" s="0"/>
      <c r="ID3090" s="0"/>
      <c r="IE3090" s="0"/>
      <c r="IF3090" s="0"/>
      <c r="IG3090" s="0"/>
      <c r="IH3090" s="0"/>
      <c r="II3090" s="0"/>
      <c r="IJ3090" s="0"/>
      <c r="IK3090" s="0"/>
      <c r="IL3090" s="0"/>
      <c r="IM3090" s="0"/>
      <c r="IN3090" s="0"/>
      <c r="IO3090" s="0"/>
      <c r="IP3090" s="0"/>
      <c r="IQ3090" s="0"/>
      <c r="IR3090" s="0"/>
      <c r="IS3090" s="0"/>
      <c r="IT3090" s="0"/>
      <c r="IU3090" s="0"/>
      <c r="IV3090" s="0"/>
      <c r="IW3090" s="0"/>
      <c r="IX3090" s="0"/>
      <c r="IY3090" s="0"/>
      <c r="IZ3090" s="0"/>
      <c r="JA3090" s="0"/>
      <c r="JB3090" s="0"/>
      <c r="JC3090" s="0"/>
      <c r="JD3090" s="0"/>
      <c r="JE3090" s="0"/>
      <c r="JF3090" s="0"/>
      <c r="JG3090" s="0"/>
      <c r="JH3090" s="0"/>
      <c r="JI3090" s="0"/>
      <c r="JJ3090" s="0"/>
      <c r="JK3090" s="0"/>
      <c r="JL3090" s="0"/>
      <c r="JM3090" s="0"/>
      <c r="JN3090" s="0"/>
      <c r="JO3090" s="0"/>
      <c r="JP3090" s="0"/>
      <c r="JQ3090" s="0"/>
      <c r="JR3090" s="0"/>
      <c r="JS3090" s="0"/>
      <c r="JT3090" s="0"/>
      <c r="JU3090" s="0"/>
      <c r="JV3090" s="0"/>
      <c r="JW3090" s="0"/>
      <c r="JX3090" s="0"/>
      <c r="JY3090" s="0"/>
      <c r="JZ3090" s="0"/>
      <c r="KA3090" s="0"/>
      <c r="KB3090" s="0"/>
      <c r="KC3090" s="0"/>
      <c r="KD3090" s="0"/>
      <c r="KE3090" s="0"/>
      <c r="KF3090" s="0"/>
      <c r="KG3090" s="0"/>
      <c r="KH3090" s="0"/>
      <c r="KI3090" s="0"/>
      <c r="KJ3090" s="0"/>
      <c r="KK3090" s="0"/>
      <c r="KL3090" s="0"/>
      <c r="KM3090" s="0"/>
      <c r="KN3090" s="0"/>
      <c r="KO3090" s="0"/>
      <c r="KP3090" s="0"/>
      <c r="KQ3090" s="0"/>
      <c r="KR3090" s="0"/>
      <c r="KS3090" s="0"/>
      <c r="KT3090" s="0"/>
      <c r="KU3090" s="0"/>
      <c r="KV3090" s="0"/>
      <c r="KW3090" s="0"/>
      <c r="KX3090" s="0"/>
      <c r="KY3090" s="0"/>
      <c r="KZ3090" s="0"/>
      <c r="LA3090" s="0"/>
      <c r="LB3090" s="0"/>
      <c r="LC3090" s="0"/>
      <c r="LD3090" s="0"/>
      <c r="LE3090" s="0"/>
      <c r="LF3090" s="0"/>
      <c r="LG3090" s="0"/>
      <c r="LH3090" s="0"/>
      <c r="LI3090" s="0"/>
      <c r="LJ3090" s="0"/>
      <c r="LK3090" s="0"/>
      <c r="LL3090" s="0"/>
      <c r="LM3090" s="0"/>
      <c r="LN3090" s="0"/>
      <c r="LO3090" s="0"/>
      <c r="LP3090" s="0"/>
      <c r="LQ3090" s="0"/>
      <c r="LR3090" s="0"/>
      <c r="LS3090" s="0"/>
      <c r="LT3090" s="0"/>
      <c r="LU3090" s="0"/>
      <c r="LV3090" s="0"/>
      <c r="LW3090" s="0"/>
      <c r="LX3090" s="0"/>
      <c r="LY3090" s="0"/>
      <c r="LZ3090" s="0"/>
      <c r="MA3090" s="0"/>
      <c r="MB3090" s="0"/>
      <c r="MC3090" s="0"/>
      <c r="MD3090" s="0"/>
      <c r="ME3090" s="0"/>
      <c r="MF3090" s="0"/>
      <c r="MG3090" s="0"/>
      <c r="MH3090" s="0"/>
      <c r="MI3090" s="0"/>
      <c r="MJ3090" s="0"/>
      <c r="MK3090" s="0"/>
      <c r="ML3090" s="0"/>
      <c r="MM3090" s="0"/>
      <c r="MN3090" s="0"/>
      <c r="MO3090" s="0"/>
      <c r="MP3090" s="0"/>
      <c r="MQ3090" s="0"/>
      <c r="MR3090" s="0"/>
      <c r="MS3090" s="0"/>
      <c r="MT3090" s="0"/>
      <c r="MU3090" s="0"/>
      <c r="MV3090" s="0"/>
      <c r="MW3090" s="0"/>
      <c r="MX3090" s="0"/>
      <c r="MY3090" s="0"/>
      <c r="MZ3090" s="0"/>
      <c r="NA3090" s="0"/>
      <c r="NB3090" s="0"/>
      <c r="NC3090" s="0"/>
      <c r="ND3090" s="0"/>
      <c r="NE3090" s="0"/>
      <c r="NF3090" s="0"/>
      <c r="NG3090" s="0"/>
      <c r="NH3090" s="0"/>
      <c r="NI3090" s="0"/>
      <c r="NJ3090" s="0"/>
      <c r="NK3090" s="0"/>
      <c r="NL3090" s="0"/>
      <c r="NM3090" s="0"/>
      <c r="NN3090" s="0"/>
      <c r="NO3090" s="0"/>
      <c r="NP3090" s="0"/>
      <c r="NQ3090" s="0"/>
      <c r="NR3090" s="0"/>
      <c r="NS3090" s="0"/>
      <c r="NT3090" s="0"/>
      <c r="NU3090" s="0"/>
      <c r="NV3090" s="0"/>
      <c r="NW3090" s="0"/>
      <c r="NX3090" s="0"/>
      <c r="NY3090" s="0"/>
      <c r="NZ3090" s="0"/>
      <c r="OA3090" s="0"/>
      <c r="OB3090" s="0"/>
      <c r="OC3090" s="0"/>
      <c r="OD3090" s="0"/>
      <c r="OE3090" s="0"/>
      <c r="OF3090" s="0"/>
      <c r="OG3090" s="0"/>
      <c r="OH3090" s="0"/>
      <c r="OI3090" s="0"/>
      <c r="OJ3090" s="0"/>
      <c r="OK3090" s="0"/>
      <c r="OL3090" s="0"/>
      <c r="OM3090" s="0"/>
      <c r="ON3090" s="0"/>
      <c r="OO3090" s="0"/>
      <c r="OP3090" s="0"/>
      <c r="OQ3090" s="0"/>
      <c r="OR3090" s="0"/>
      <c r="OS3090" s="0"/>
      <c r="OT3090" s="0"/>
      <c r="OU3090" s="0"/>
      <c r="OV3090" s="0"/>
      <c r="OW3090" s="0"/>
      <c r="OX3090" s="0"/>
      <c r="OY3090" s="0"/>
      <c r="OZ3090" s="0"/>
      <c r="PA3090" s="0"/>
      <c r="PB3090" s="0"/>
      <c r="PC3090" s="0"/>
      <c r="PD3090" s="0"/>
      <c r="PE3090" s="0"/>
      <c r="PF3090" s="0"/>
      <c r="PG3090" s="0"/>
      <c r="PH3090" s="0"/>
      <c r="PI3090" s="0"/>
      <c r="PJ3090" s="0"/>
      <c r="PK3090" s="0"/>
      <c r="PL3090" s="0"/>
      <c r="PM3090" s="0"/>
      <c r="PN3090" s="0"/>
      <c r="PO3090" s="0"/>
      <c r="PP3090" s="0"/>
      <c r="PQ3090" s="0"/>
      <c r="PR3090" s="0"/>
      <c r="PS3090" s="0"/>
      <c r="PT3090" s="0"/>
      <c r="PU3090" s="0"/>
      <c r="PV3090" s="0"/>
      <c r="PW3090" s="0"/>
      <c r="PX3090" s="0"/>
      <c r="PY3090" s="0"/>
      <c r="PZ3090" s="0"/>
      <c r="QA3090" s="0"/>
      <c r="QB3090" s="0"/>
      <c r="QC3090" s="0"/>
      <c r="QD3090" s="0"/>
      <c r="QE3090" s="0"/>
      <c r="QF3090" s="0"/>
      <c r="QG3090" s="0"/>
      <c r="QH3090" s="0"/>
      <c r="QI3090" s="0"/>
      <c r="QJ3090" s="0"/>
      <c r="QK3090" s="0"/>
      <c r="QL3090" s="0"/>
      <c r="QM3090" s="0"/>
      <c r="QN3090" s="0"/>
      <c r="QO3090" s="0"/>
      <c r="QP3090" s="0"/>
      <c r="QQ3090" s="0"/>
      <c r="QR3090" s="0"/>
      <c r="QS3090" s="0"/>
      <c r="QT3090" s="0"/>
      <c r="QU3090" s="0"/>
      <c r="QV3090" s="0"/>
      <c r="QW3090" s="0"/>
      <c r="QX3090" s="0"/>
      <c r="QY3090" s="0"/>
      <c r="QZ3090" s="0"/>
      <c r="RA3090" s="0"/>
      <c r="RB3090" s="0"/>
      <c r="RC3090" s="0"/>
      <c r="RD3090" s="0"/>
      <c r="RE3090" s="0"/>
      <c r="RF3090" s="0"/>
      <c r="RG3090" s="0"/>
      <c r="RH3090" s="0"/>
      <c r="RI3090" s="0"/>
      <c r="RJ3090" s="0"/>
      <c r="RK3090" s="0"/>
      <c r="RL3090" s="0"/>
      <c r="RM3090" s="0"/>
      <c r="RN3090" s="0"/>
      <c r="RO3090" s="0"/>
      <c r="RP3090" s="0"/>
      <c r="RQ3090" s="0"/>
      <c r="RR3090" s="0"/>
      <c r="RS3090" s="0"/>
      <c r="RT3090" s="0"/>
      <c r="RU3090" s="0"/>
      <c r="RV3090" s="0"/>
      <c r="RW3090" s="0"/>
      <c r="RX3090" s="0"/>
      <c r="RY3090" s="0"/>
      <c r="RZ3090" s="0"/>
      <c r="SA3090" s="0"/>
      <c r="SB3090" s="0"/>
      <c r="SC3090" s="0"/>
      <c r="SD3090" s="0"/>
      <c r="SE3090" s="0"/>
      <c r="SF3090" s="0"/>
      <c r="SG3090" s="0"/>
      <c r="SH3090" s="0"/>
      <c r="SI3090" s="0"/>
      <c r="SJ3090" s="0"/>
      <c r="SK3090" s="0"/>
      <c r="SL3090" s="0"/>
      <c r="SM3090" s="0"/>
      <c r="SN3090" s="0"/>
      <c r="SO3090" s="0"/>
      <c r="SP3090" s="0"/>
      <c r="SQ3090" s="0"/>
      <c r="SR3090" s="0"/>
      <c r="SS3090" s="0"/>
      <c r="ST3090" s="0"/>
      <c r="SU3090" s="0"/>
      <c r="SV3090" s="0"/>
      <c r="SW3090" s="0"/>
      <c r="SX3090" s="0"/>
      <c r="SY3090" s="0"/>
      <c r="SZ3090" s="0"/>
      <c r="TA3090" s="0"/>
      <c r="TB3090" s="0"/>
      <c r="TC3090" s="0"/>
      <c r="TD3090" s="0"/>
      <c r="TE3090" s="0"/>
      <c r="TF3090" s="0"/>
      <c r="TG3090" s="0"/>
      <c r="TH3090" s="0"/>
      <c r="TI3090" s="0"/>
      <c r="TJ3090" s="0"/>
      <c r="TK3090" s="0"/>
      <c r="TL3090" s="0"/>
      <c r="TM3090" s="0"/>
      <c r="TN3090" s="0"/>
      <c r="TO3090" s="0"/>
      <c r="TP3090" s="0"/>
      <c r="TQ3090" s="0"/>
      <c r="TR3090" s="0"/>
      <c r="TS3090" s="0"/>
      <c r="TT3090" s="0"/>
      <c r="TU3090" s="0"/>
      <c r="TV3090" s="0"/>
      <c r="TW3090" s="0"/>
      <c r="TX3090" s="0"/>
      <c r="TY3090" s="0"/>
      <c r="TZ3090" s="0"/>
      <c r="UA3090" s="0"/>
      <c r="UB3090" s="0"/>
      <c r="UC3090" s="0"/>
      <c r="UD3090" s="0"/>
      <c r="UE3090" s="0"/>
      <c r="UF3090" s="0"/>
      <c r="UG3090" s="0"/>
      <c r="UH3090" s="0"/>
      <c r="UI3090" s="0"/>
      <c r="UJ3090" s="0"/>
      <c r="UK3090" s="0"/>
      <c r="UL3090" s="0"/>
      <c r="UM3090" s="0"/>
      <c r="UN3090" s="0"/>
      <c r="UO3090" s="0"/>
      <c r="UP3090" s="0"/>
      <c r="UQ3090" s="0"/>
      <c r="UR3090" s="0"/>
      <c r="US3090" s="0"/>
      <c r="UT3090" s="0"/>
      <c r="UU3090" s="0"/>
      <c r="UV3090" s="0"/>
      <c r="UW3090" s="0"/>
      <c r="UX3090" s="0"/>
      <c r="UY3090" s="0"/>
      <c r="UZ3090" s="0"/>
      <c r="VA3090" s="0"/>
      <c r="VB3090" s="0"/>
      <c r="VC3090" s="0"/>
      <c r="VD3090" s="0"/>
      <c r="VE3090" s="0"/>
      <c r="VF3090" s="0"/>
      <c r="VG3090" s="0"/>
      <c r="VH3090" s="0"/>
      <c r="VI3090" s="0"/>
      <c r="VJ3090" s="0"/>
      <c r="VK3090" s="0"/>
      <c r="VL3090" s="0"/>
      <c r="VM3090" s="0"/>
      <c r="VN3090" s="0"/>
      <c r="VO3090" s="0"/>
      <c r="VP3090" s="0"/>
      <c r="VQ3090" s="0"/>
      <c r="VR3090" s="0"/>
      <c r="VS3090" s="0"/>
      <c r="VT3090" s="0"/>
      <c r="VU3090" s="0"/>
      <c r="VV3090" s="0"/>
      <c r="VW3090" s="0"/>
      <c r="VX3090" s="0"/>
      <c r="VY3090" s="0"/>
      <c r="VZ3090" s="0"/>
      <c r="WA3090" s="0"/>
      <c r="WB3090" s="0"/>
      <c r="WC3090" s="0"/>
      <c r="WD3090" s="0"/>
      <c r="WE3090" s="0"/>
      <c r="WF3090" s="0"/>
      <c r="WG3090" s="0"/>
      <c r="WH3090" s="0"/>
      <c r="WI3090" s="0"/>
      <c r="WJ3090" s="0"/>
      <c r="WK3090" s="0"/>
      <c r="WL3090" s="0"/>
      <c r="WM3090" s="0"/>
      <c r="WN3090" s="0"/>
      <c r="WO3090" s="0"/>
      <c r="WP3090" s="0"/>
      <c r="WQ3090" s="0"/>
      <c r="WR3090" s="0"/>
      <c r="WS3090" s="0"/>
      <c r="WT3090" s="0"/>
      <c r="WU3090" s="0"/>
      <c r="WV3090" s="0"/>
      <c r="WW3090" s="0"/>
      <c r="WX3090" s="0"/>
      <c r="WY3090" s="0"/>
      <c r="WZ3090" s="0"/>
      <c r="XA3090" s="0"/>
      <c r="XB3090" s="0"/>
      <c r="XC3090" s="0"/>
      <c r="XD3090" s="0"/>
      <c r="XE3090" s="0"/>
      <c r="XF3090" s="0"/>
      <c r="XG3090" s="0"/>
      <c r="XH3090" s="0"/>
      <c r="XI3090" s="0"/>
      <c r="XJ3090" s="0"/>
      <c r="XK3090" s="0"/>
      <c r="XL3090" s="0"/>
      <c r="XM3090" s="0"/>
      <c r="XN3090" s="0"/>
      <c r="XO3090" s="0"/>
      <c r="XP3090" s="0"/>
      <c r="XQ3090" s="0"/>
      <c r="XR3090" s="0"/>
      <c r="XS3090" s="0"/>
      <c r="XT3090" s="0"/>
      <c r="XU3090" s="0"/>
      <c r="XV3090" s="0"/>
      <c r="XW3090" s="0"/>
      <c r="XX3090" s="0"/>
      <c r="XY3090" s="0"/>
      <c r="XZ3090" s="0"/>
      <c r="YA3090" s="0"/>
      <c r="YB3090" s="0"/>
      <c r="YC3090" s="0"/>
      <c r="YD3090" s="0"/>
      <c r="YE3090" s="0"/>
      <c r="YF3090" s="0"/>
      <c r="YG3090" s="0"/>
      <c r="YH3090" s="0"/>
      <c r="YI3090" s="0"/>
      <c r="YJ3090" s="0"/>
      <c r="YK3090" s="0"/>
      <c r="YL3090" s="0"/>
      <c r="YM3090" s="0"/>
      <c r="YN3090" s="0"/>
      <c r="YO3090" s="0"/>
      <c r="YP3090" s="0"/>
      <c r="YQ3090" s="0"/>
      <c r="YR3090" s="0"/>
      <c r="YS3090" s="0"/>
      <c r="YT3090" s="0"/>
      <c r="YU3090" s="0"/>
      <c r="YV3090" s="0"/>
      <c r="YW3090" s="0"/>
      <c r="YX3090" s="0"/>
      <c r="YY3090" s="0"/>
      <c r="YZ3090" s="0"/>
      <c r="ZA3090" s="0"/>
      <c r="ZB3090" s="0"/>
      <c r="ZC3090" s="0"/>
      <c r="ZD3090" s="0"/>
      <c r="ZE3090" s="0"/>
      <c r="ZF3090" s="0"/>
      <c r="ZG3090" s="0"/>
      <c r="ZH3090" s="0"/>
      <c r="ZI3090" s="0"/>
      <c r="ZJ3090" s="0"/>
      <c r="ZK3090" s="0"/>
      <c r="ZL3090" s="0"/>
      <c r="ZM3090" s="0"/>
      <c r="ZN3090" s="0"/>
      <c r="ZO3090" s="0"/>
      <c r="ZP3090" s="0"/>
      <c r="ZQ3090" s="0"/>
      <c r="ZR3090" s="0"/>
      <c r="ZS3090" s="0"/>
      <c r="ZT3090" s="0"/>
      <c r="ZU3090" s="0"/>
      <c r="ZV3090" s="0"/>
      <c r="ZW3090" s="0"/>
      <c r="ZX3090" s="0"/>
      <c r="ZY3090" s="0"/>
      <c r="ZZ3090" s="0"/>
      <c r="AAA3090" s="0"/>
      <c r="AAB3090" s="0"/>
      <c r="AAC3090" s="0"/>
      <c r="AAD3090" s="0"/>
      <c r="AAE3090" s="0"/>
      <c r="AAF3090" s="0"/>
      <c r="AAG3090" s="0"/>
      <c r="AAH3090" s="0"/>
      <c r="AAI3090" s="0"/>
      <c r="AAJ3090" s="0"/>
      <c r="AAK3090" s="0"/>
      <c r="AAL3090" s="0"/>
      <c r="AAM3090" s="0"/>
      <c r="AAN3090" s="0"/>
      <c r="AAO3090" s="0"/>
      <c r="AAP3090" s="0"/>
      <c r="AAQ3090" s="0"/>
      <c r="AAR3090" s="0"/>
      <c r="AAS3090" s="0"/>
      <c r="AAT3090" s="0"/>
      <c r="AAU3090" s="0"/>
      <c r="AAV3090" s="0"/>
      <c r="AAW3090" s="0"/>
      <c r="AAX3090" s="0"/>
      <c r="AAY3090" s="0"/>
      <c r="AAZ3090" s="0"/>
      <c r="ABA3090" s="0"/>
      <c r="ABB3090" s="0"/>
      <c r="ABC3090" s="0"/>
      <c r="ABD3090" s="0"/>
      <c r="ABE3090" s="0"/>
      <c r="ABF3090" s="0"/>
      <c r="ABG3090" s="0"/>
      <c r="ABH3090" s="0"/>
      <c r="ABI3090" s="0"/>
      <c r="ABJ3090" s="0"/>
      <c r="ABK3090" s="0"/>
      <c r="ABL3090" s="0"/>
      <c r="ABM3090" s="0"/>
      <c r="ABN3090" s="0"/>
      <c r="ABO3090" s="0"/>
      <c r="ABP3090" s="0"/>
      <c r="ABQ3090" s="0"/>
      <c r="ABR3090" s="0"/>
      <c r="ABS3090" s="0"/>
      <c r="ABT3090" s="0"/>
      <c r="ABU3090" s="0"/>
      <c r="ABV3090" s="0"/>
      <c r="ABW3090" s="0"/>
      <c r="ABX3090" s="0"/>
      <c r="ABY3090" s="0"/>
      <c r="ABZ3090" s="0"/>
      <c r="ACA3090" s="0"/>
      <c r="ACB3090" s="0"/>
      <c r="ACC3090" s="0"/>
      <c r="ACD3090" s="0"/>
      <c r="ACE3090" s="0"/>
      <c r="ACF3090" s="0"/>
      <c r="ACG3090" s="0"/>
      <c r="ACH3090" s="0"/>
      <c r="ACI3090" s="0"/>
      <c r="ACJ3090" s="0"/>
      <c r="ACK3090" s="0"/>
      <c r="ACL3090" s="0"/>
      <c r="ACM3090" s="0"/>
      <c r="ACN3090" s="0"/>
      <c r="ACO3090" s="0"/>
      <c r="ACP3090" s="0"/>
      <c r="ACQ3090" s="0"/>
      <c r="ACR3090" s="0"/>
      <c r="ACS3090" s="0"/>
      <c r="ACT3090" s="0"/>
      <c r="ACU3090" s="0"/>
      <c r="ACV3090" s="0"/>
      <c r="ACW3090" s="0"/>
      <c r="ACX3090" s="0"/>
      <c r="ACY3090" s="0"/>
      <c r="ACZ3090" s="0"/>
      <c r="ADA3090" s="0"/>
      <c r="ADB3090" s="0"/>
      <c r="ADC3090" s="0"/>
      <c r="ADD3090" s="0"/>
      <c r="ADE3090" s="0"/>
      <c r="ADF3090" s="0"/>
      <c r="ADG3090" s="0"/>
      <c r="ADH3090" s="0"/>
      <c r="ADI3090" s="0"/>
      <c r="ADJ3090" s="0"/>
      <c r="ADK3090" s="0"/>
      <c r="ADL3090" s="0"/>
      <c r="ADM3090" s="0"/>
      <c r="ADN3090" s="0"/>
      <c r="ADO3090" s="0"/>
      <c r="ADP3090" s="0"/>
      <c r="ADQ3090" s="0"/>
      <c r="ADR3090" s="0"/>
      <c r="ADS3090" s="0"/>
      <c r="ADT3090" s="0"/>
      <c r="ADU3090" s="0"/>
      <c r="ADV3090" s="0"/>
      <c r="ADW3090" s="0"/>
      <c r="ADX3090" s="0"/>
      <c r="ADY3090" s="0"/>
      <c r="ADZ3090" s="0"/>
      <c r="AEA3090" s="0"/>
      <c r="AEB3090" s="0"/>
      <c r="AEC3090" s="0"/>
      <c r="AED3090" s="0"/>
      <c r="AEE3090" s="0"/>
      <c r="AEF3090" s="0"/>
      <c r="AEG3090" s="0"/>
      <c r="AEH3090" s="0"/>
      <c r="AEI3090" s="0"/>
      <c r="AEJ3090" s="0"/>
      <c r="AEK3090" s="0"/>
      <c r="AEL3090" s="0"/>
      <c r="AEM3090" s="0"/>
      <c r="AEN3090" s="0"/>
      <c r="AEO3090" s="0"/>
      <c r="AEP3090" s="0"/>
      <c r="AEQ3090" s="0"/>
      <c r="AER3090" s="0"/>
      <c r="AES3090" s="0"/>
      <c r="AET3090" s="0"/>
      <c r="AEU3090" s="0"/>
      <c r="AEV3090" s="0"/>
      <c r="AEW3090" s="0"/>
      <c r="AEX3090" s="0"/>
      <c r="AEY3090" s="0"/>
      <c r="AEZ3090" s="0"/>
      <c r="AFA3090" s="0"/>
      <c r="AFB3090" s="0"/>
      <c r="AFC3090" s="0"/>
      <c r="AFD3090" s="0"/>
      <c r="AFE3090" s="0"/>
      <c r="AFF3090" s="0"/>
      <c r="AFG3090" s="0"/>
      <c r="AFH3090" s="0"/>
      <c r="AFI3090" s="0"/>
      <c r="AFJ3090" s="0"/>
      <c r="AFK3090" s="0"/>
      <c r="AFL3090" s="0"/>
      <c r="AFM3090" s="0"/>
      <c r="AFN3090" s="0"/>
      <c r="AFO3090" s="0"/>
      <c r="AFP3090" s="0"/>
      <c r="AFQ3090" s="0"/>
      <c r="AFR3090" s="0"/>
      <c r="AFS3090" s="0"/>
      <c r="AFT3090" s="0"/>
      <c r="AFU3090" s="0"/>
      <c r="AFV3090" s="0"/>
      <c r="AFW3090" s="0"/>
      <c r="AFX3090" s="0"/>
      <c r="AFY3090" s="0"/>
      <c r="AFZ3090" s="0"/>
      <c r="AGA3090" s="0"/>
      <c r="AGB3090" s="0"/>
      <c r="AGC3090" s="0"/>
      <c r="AGD3090" s="0"/>
      <c r="AGE3090" s="0"/>
      <c r="AGF3090" s="0"/>
      <c r="AGG3090" s="0"/>
      <c r="AGH3090" s="0"/>
      <c r="AGI3090" s="0"/>
      <c r="AGJ3090" s="0"/>
      <c r="AGK3090" s="0"/>
      <c r="AGL3090" s="0"/>
      <c r="AGM3090" s="0"/>
      <c r="AGN3090" s="0"/>
      <c r="AGO3090" s="0"/>
      <c r="AGP3090" s="0"/>
      <c r="AGQ3090" s="0"/>
      <c r="AGR3090" s="0"/>
      <c r="AGS3090" s="0"/>
      <c r="AGT3090" s="0"/>
      <c r="AGU3090" s="0"/>
      <c r="AGV3090" s="0"/>
      <c r="AGW3090" s="0"/>
      <c r="AGX3090" s="0"/>
      <c r="AGY3090" s="0"/>
      <c r="AGZ3090" s="0"/>
      <c r="AHA3090" s="0"/>
      <c r="AHB3090" s="0"/>
      <c r="AHC3090" s="0"/>
      <c r="AHD3090" s="0"/>
      <c r="AHE3090" s="0"/>
      <c r="AHF3090" s="0"/>
      <c r="AHG3090" s="0"/>
      <c r="AHH3090" s="0"/>
      <c r="AHI3090" s="0"/>
      <c r="AHJ3090" s="0"/>
      <c r="AHK3090" s="0"/>
      <c r="AHL3090" s="0"/>
      <c r="AHM3090" s="0"/>
      <c r="AHN3090" s="0"/>
      <c r="AHO3090" s="0"/>
      <c r="AHP3090" s="0"/>
      <c r="AHQ3090" s="0"/>
      <c r="AHR3090" s="0"/>
      <c r="AHS3090" s="0"/>
      <c r="AHT3090" s="0"/>
      <c r="AHU3090" s="0"/>
      <c r="AHV3090" s="0"/>
      <c r="AHW3090" s="0"/>
      <c r="AHX3090" s="0"/>
      <c r="AHY3090" s="0"/>
      <c r="AHZ3090" s="0"/>
      <c r="AIA3090" s="0"/>
      <c r="AIB3090" s="0"/>
      <c r="AIC3090" s="0"/>
      <c r="AID3090" s="0"/>
      <c r="AIE3090" s="0"/>
      <c r="AIF3090" s="0"/>
      <c r="AIG3090" s="0"/>
      <c r="AIH3090" s="0"/>
      <c r="AII3090" s="0"/>
      <c r="AIJ3090" s="0"/>
      <c r="AIK3090" s="0"/>
      <c r="AIL3090" s="0"/>
      <c r="AIM3090" s="0"/>
      <c r="AIN3090" s="0"/>
      <c r="AIO3090" s="0"/>
      <c r="AIP3090" s="0"/>
      <c r="AIQ3090" s="0"/>
      <c r="AIR3090" s="0"/>
      <c r="AIS3090" s="0"/>
      <c r="AIT3090" s="0"/>
      <c r="AIU3090" s="0"/>
      <c r="AIV3090" s="0"/>
      <c r="AIW3090" s="0"/>
      <c r="AIX3090" s="0"/>
      <c r="AIY3090" s="0"/>
      <c r="AIZ3090" s="0"/>
      <c r="AJA3090" s="0"/>
      <c r="AJB3090" s="0"/>
      <c r="AJC3090" s="0"/>
      <c r="AJD3090" s="0"/>
      <c r="AJE3090" s="0"/>
      <c r="AJF3090" s="0"/>
      <c r="AJG3090" s="0"/>
      <c r="AJH3090" s="0"/>
      <c r="AJI3090" s="0"/>
      <c r="AJJ3090" s="0"/>
      <c r="AJK3090" s="0"/>
      <c r="AJL3090" s="0"/>
      <c r="AJM3090" s="0"/>
      <c r="AJN3090" s="0"/>
      <c r="AJO3090" s="0"/>
      <c r="AJP3090" s="0"/>
      <c r="AJQ3090" s="0"/>
      <c r="AJR3090" s="0"/>
      <c r="AJS3090" s="0"/>
      <c r="AJT3090" s="0"/>
      <c r="AJU3090" s="0"/>
      <c r="AJV3090" s="0"/>
      <c r="AJW3090" s="0"/>
      <c r="AJX3090" s="0"/>
      <c r="AJY3090" s="0"/>
      <c r="AJZ3090" s="0"/>
      <c r="AKA3090" s="0"/>
      <c r="AKB3090" s="0"/>
      <c r="AKC3090" s="0"/>
      <c r="AKD3090" s="0"/>
      <c r="AKE3090" s="0"/>
      <c r="AKF3090" s="0"/>
      <c r="AKG3090" s="0"/>
      <c r="AKH3090" s="0"/>
      <c r="AKI3090" s="0"/>
      <c r="AKJ3090" s="0"/>
      <c r="AKK3090" s="0"/>
      <c r="AKL3090" s="0"/>
      <c r="AKM3090" s="0"/>
      <c r="AKN3090" s="0"/>
      <c r="AKO3090" s="0"/>
      <c r="AKP3090" s="0"/>
      <c r="AKQ3090" s="0"/>
      <c r="AKR3090" s="0"/>
      <c r="AKS3090" s="0"/>
      <c r="AKT3090" s="0"/>
      <c r="AKU3090" s="0"/>
      <c r="AKV3090" s="0"/>
      <c r="AKW3090" s="0"/>
      <c r="AKX3090" s="0"/>
      <c r="AKY3090" s="0"/>
      <c r="AKZ3090" s="0"/>
      <c r="ALA3090" s="0"/>
      <c r="ALB3090" s="0"/>
      <c r="ALC3090" s="0"/>
      <c r="ALD3090" s="0"/>
      <c r="ALE3090" s="0"/>
      <c r="ALF3090" s="0"/>
      <c r="ALG3090" s="0"/>
      <c r="ALH3090" s="0"/>
      <c r="ALI3090" s="0"/>
      <c r="ALJ3090" s="0"/>
      <c r="ALK3090" s="0"/>
      <c r="ALL3090" s="0"/>
      <c r="ALM3090" s="0"/>
      <c r="ALN3090" s="0"/>
      <c r="ALO3090" s="0"/>
      <c r="ALP3090" s="0"/>
      <c r="ALQ3090" s="0"/>
      <c r="ALR3090" s="0"/>
      <c r="ALS3090" s="0"/>
      <c r="ALT3090" s="0"/>
      <c r="ALU3090" s="0"/>
      <c r="ALV3090" s="0"/>
      <c r="ALW3090" s="0"/>
      <c r="ALX3090" s="0"/>
      <c r="ALY3090" s="0"/>
      <c r="ALZ3090" s="0"/>
      <c r="AMA3090" s="0"/>
      <c r="AMB3090" s="0"/>
      <c r="AMC3090" s="0"/>
      <c r="AMD3090" s="0"/>
      <c r="AME3090" s="0"/>
      <c r="AMF3090" s="0"/>
      <c r="AMG3090" s="0"/>
      <c r="AMH3090" s="0"/>
      <c r="AMI3090" s="0"/>
    </row>
    <row r="3091" customFormat="false" ht="12.75" hidden="false" customHeight="false" outlineLevel="0" collapsed="false">
      <c r="A3091" s="1" t="s">
        <v>3349</v>
      </c>
      <c r="C3091" s="27" t="s">
        <v>3351</v>
      </c>
      <c r="D3091" s="27" t="s">
        <v>26</v>
      </c>
      <c r="E3091" s="28"/>
      <c r="F3091" s="29"/>
      <c r="G3091" s="27"/>
      <c r="H3091" s="30" t="s">
        <v>61</v>
      </c>
      <c r="I3091" s="31" t="n">
        <v>1.65</v>
      </c>
      <c r="J3091" s="103" t="s">
        <v>3308</v>
      </c>
      <c r="BM3091" s="0"/>
      <c r="BN3091" s="0"/>
      <c r="BO3091" s="0"/>
      <c r="BP3091" s="0"/>
      <c r="BQ3091" s="0"/>
      <c r="BR3091" s="0"/>
      <c r="BS3091" s="0"/>
      <c r="BT3091" s="0"/>
      <c r="BU3091" s="0"/>
      <c r="BV3091" s="0"/>
      <c r="BW3091" s="0"/>
      <c r="BX3091" s="0"/>
      <c r="BY3091" s="0"/>
      <c r="BZ3091" s="0"/>
      <c r="CA3091" s="0"/>
      <c r="CB3091" s="0"/>
      <c r="CC3091" s="0"/>
      <c r="CD3091" s="0"/>
      <c r="CE3091" s="0"/>
      <c r="CF3091" s="0"/>
      <c r="CG3091" s="0"/>
      <c r="CH3091" s="0"/>
      <c r="CI3091" s="0"/>
      <c r="CJ3091" s="0"/>
      <c r="CK3091" s="0"/>
      <c r="CL3091" s="0"/>
      <c r="CM3091" s="0"/>
      <c r="CN3091" s="0"/>
      <c r="CO3091" s="0"/>
      <c r="CP3091" s="0"/>
      <c r="CQ3091" s="0"/>
      <c r="CR3091" s="0"/>
      <c r="CS3091" s="0"/>
      <c r="CT3091" s="0"/>
      <c r="CU3091" s="0"/>
      <c r="CV3091" s="0"/>
      <c r="CW3091" s="0"/>
      <c r="CX3091" s="0"/>
      <c r="CY3091" s="0"/>
      <c r="CZ3091" s="0"/>
      <c r="DA3091" s="0"/>
      <c r="DB3091" s="0"/>
      <c r="DC3091" s="0"/>
      <c r="DD3091" s="0"/>
      <c r="DE3091" s="0"/>
      <c r="DF3091" s="0"/>
      <c r="DG3091" s="0"/>
      <c r="DH3091" s="0"/>
      <c r="DI3091" s="0"/>
      <c r="DJ3091" s="0"/>
      <c r="DK3091" s="0"/>
      <c r="DL3091" s="0"/>
      <c r="DM3091" s="0"/>
      <c r="DN3091" s="0"/>
      <c r="DO3091" s="0"/>
      <c r="DP3091" s="0"/>
      <c r="DQ3091" s="0"/>
      <c r="DR3091" s="0"/>
      <c r="DS3091" s="0"/>
      <c r="DT3091" s="0"/>
      <c r="DU3091" s="0"/>
      <c r="DV3091" s="0"/>
      <c r="DW3091" s="0"/>
      <c r="DX3091" s="0"/>
      <c r="DY3091" s="0"/>
      <c r="DZ3091" s="0"/>
      <c r="EA3091" s="0"/>
      <c r="EB3091" s="0"/>
      <c r="EC3091" s="0"/>
      <c r="ED3091" s="0"/>
      <c r="EE3091" s="0"/>
      <c r="EF3091" s="0"/>
      <c r="EG3091" s="0"/>
      <c r="EH3091" s="0"/>
      <c r="EI3091" s="0"/>
      <c r="EJ3091" s="0"/>
      <c r="EK3091" s="0"/>
      <c r="EL3091" s="0"/>
      <c r="EM3091" s="0"/>
      <c r="EN3091" s="0"/>
      <c r="EO3091" s="0"/>
      <c r="EP3091" s="0"/>
      <c r="EQ3091" s="0"/>
      <c r="ER3091" s="0"/>
      <c r="ES3091" s="0"/>
      <c r="ET3091" s="0"/>
      <c r="EU3091" s="0"/>
      <c r="EV3091" s="0"/>
      <c r="EW3091" s="0"/>
      <c r="EX3091" s="0"/>
      <c r="EY3091" s="0"/>
      <c r="EZ3091" s="0"/>
      <c r="FA3091" s="0"/>
      <c r="FB3091" s="0"/>
      <c r="FC3091" s="0"/>
      <c r="FD3091" s="0"/>
      <c r="FE3091" s="0"/>
      <c r="FF3091" s="0"/>
      <c r="FG3091" s="0"/>
      <c r="FH3091" s="0"/>
      <c r="FI3091" s="0"/>
      <c r="FJ3091" s="0"/>
      <c r="FK3091" s="0"/>
      <c r="FL3091" s="0"/>
      <c r="FM3091" s="0"/>
      <c r="FN3091" s="0"/>
      <c r="FO3091" s="0"/>
      <c r="FP3091" s="0"/>
      <c r="FQ3091" s="0"/>
      <c r="FR3091" s="0"/>
      <c r="FS3091" s="0"/>
      <c r="FT3091" s="0"/>
      <c r="FU3091" s="0"/>
      <c r="FV3091" s="0"/>
      <c r="FW3091" s="0"/>
      <c r="FX3091" s="0"/>
      <c r="FY3091" s="0"/>
      <c r="FZ3091" s="0"/>
      <c r="GA3091" s="0"/>
      <c r="GB3091" s="0"/>
      <c r="GC3091" s="0"/>
      <c r="GD3091" s="0"/>
      <c r="GE3091" s="0"/>
      <c r="GF3091" s="0"/>
      <c r="GG3091" s="0"/>
      <c r="GH3091" s="0"/>
      <c r="GI3091" s="0"/>
      <c r="GJ3091" s="0"/>
      <c r="GK3091" s="0"/>
      <c r="GL3091" s="0"/>
      <c r="GM3091" s="0"/>
      <c r="GN3091" s="0"/>
      <c r="GO3091" s="0"/>
      <c r="GP3091" s="0"/>
      <c r="GQ3091" s="0"/>
      <c r="GR3091" s="0"/>
      <c r="GS3091" s="0"/>
      <c r="GT3091" s="0"/>
      <c r="GU3091" s="0"/>
      <c r="GV3091" s="0"/>
      <c r="GW3091" s="0"/>
      <c r="GX3091" s="0"/>
      <c r="GY3091" s="0"/>
      <c r="GZ3091" s="0"/>
      <c r="HA3091" s="0"/>
      <c r="HB3091" s="0"/>
      <c r="HC3091" s="0"/>
      <c r="HD3091" s="0"/>
      <c r="HE3091" s="0"/>
      <c r="HF3091" s="0"/>
      <c r="HG3091" s="0"/>
      <c r="HH3091" s="0"/>
      <c r="HI3091" s="0"/>
      <c r="HJ3091" s="0"/>
      <c r="HK3091" s="0"/>
      <c r="HL3091" s="0"/>
      <c r="HM3091" s="0"/>
      <c r="HN3091" s="0"/>
      <c r="HO3091" s="0"/>
      <c r="HP3091" s="0"/>
      <c r="HQ3091" s="0"/>
      <c r="HR3091" s="0"/>
      <c r="HS3091" s="0"/>
      <c r="HT3091" s="0"/>
      <c r="HU3091" s="0"/>
      <c r="HV3091" s="0"/>
      <c r="HW3091" s="0"/>
      <c r="HX3091" s="0"/>
      <c r="HY3091" s="0"/>
      <c r="HZ3091" s="0"/>
      <c r="IA3091" s="0"/>
      <c r="IB3091" s="0"/>
      <c r="IC3091" s="0"/>
      <c r="ID3091" s="0"/>
      <c r="IE3091" s="0"/>
      <c r="IF3091" s="0"/>
      <c r="IG3091" s="0"/>
      <c r="IH3091" s="0"/>
      <c r="II3091" s="0"/>
      <c r="IJ3091" s="0"/>
      <c r="IK3091" s="0"/>
      <c r="IL3091" s="0"/>
      <c r="IM3091" s="0"/>
      <c r="IN3091" s="0"/>
      <c r="IO3091" s="0"/>
      <c r="IP3091" s="0"/>
      <c r="IQ3091" s="0"/>
      <c r="IR3091" s="0"/>
      <c r="IS3091" s="0"/>
      <c r="IT3091" s="0"/>
      <c r="IU3091" s="0"/>
      <c r="IV3091" s="0"/>
      <c r="IW3091" s="0"/>
      <c r="IX3091" s="0"/>
      <c r="IY3091" s="0"/>
      <c r="IZ3091" s="0"/>
      <c r="JA3091" s="0"/>
      <c r="JB3091" s="0"/>
      <c r="JC3091" s="0"/>
      <c r="JD3091" s="0"/>
      <c r="JE3091" s="0"/>
      <c r="JF3091" s="0"/>
      <c r="JG3091" s="0"/>
      <c r="JH3091" s="0"/>
      <c r="JI3091" s="0"/>
      <c r="JJ3091" s="0"/>
      <c r="JK3091" s="0"/>
      <c r="JL3091" s="0"/>
      <c r="JM3091" s="0"/>
      <c r="JN3091" s="0"/>
      <c r="JO3091" s="0"/>
      <c r="JP3091" s="0"/>
      <c r="JQ3091" s="0"/>
      <c r="JR3091" s="0"/>
      <c r="JS3091" s="0"/>
      <c r="JT3091" s="0"/>
      <c r="JU3091" s="0"/>
      <c r="JV3091" s="0"/>
      <c r="JW3091" s="0"/>
      <c r="JX3091" s="0"/>
      <c r="JY3091" s="0"/>
      <c r="JZ3091" s="0"/>
      <c r="KA3091" s="0"/>
      <c r="KB3091" s="0"/>
      <c r="KC3091" s="0"/>
      <c r="KD3091" s="0"/>
      <c r="KE3091" s="0"/>
      <c r="KF3091" s="0"/>
      <c r="KG3091" s="0"/>
      <c r="KH3091" s="0"/>
      <c r="KI3091" s="0"/>
      <c r="KJ3091" s="0"/>
      <c r="KK3091" s="0"/>
      <c r="KL3091" s="0"/>
      <c r="KM3091" s="0"/>
      <c r="KN3091" s="0"/>
      <c r="KO3091" s="0"/>
      <c r="KP3091" s="0"/>
      <c r="KQ3091" s="0"/>
      <c r="KR3091" s="0"/>
      <c r="KS3091" s="0"/>
      <c r="KT3091" s="0"/>
      <c r="KU3091" s="0"/>
      <c r="KV3091" s="0"/>
      <c r="KW3091" s="0"/>
      <c r="KX3091" s="0"/>
      <c r="KY3091" s="0"/>
      <c r="KZ3091" s="0"/>
      <c r="LA3091" s="0"/>
      <c r="LB3091" s="0"/>
      <c r="LC3091" s="0"/>
      <c r="LD3091" s="0"/>
      <c r="LE3091" s="0"/>
      <c r="LF3091" s="0"/>
      <c r="LG3091" s="0"/>
      <c r="LH3091" s="0"/>
      <c r="LI3091" s="0"/>
      <c r="LJ3091" s="0"/>
      <c r="LK3091" s="0"/>
      <c r="LL3091" s="0"/>
      <c r="LM3091" s="0"/>
      <c r="LN3091" s="0"/>
      <c r="LO3091" s="0"/>
      <c r="LP3091" s="0"/>
      <c r="LQ3091" s="0"/>
      <c r="LR3091" s="0"/>
      <c r="LS3091" s="0"/>
      <c r="LT3091" s="0"/>
      <c r="LU3091" s="0"/>
      <c r="LV3091" s="0"/>
      <c r="LW3091" s="0"/>
      <c r="LX3091" s="0"/>
      <c r="LY3091" s="0"/>
      <c r="LZ3091" s="0"/>
      <c r="MA3091" s="0"/>
      <c r="MB3091" s="0"/>
      <c r="MC3091" s="0"/>
      <c r="MD3091" s="0"/>
      <c r="ME3091" s="0"/>
      <c r="MF3091" s="0"/>
      <c r="MG3091" s="0"/>
      <c r="MH3091" s="0"/>
      <c r="MI3091" s="0"/>
      <c r="MJ3091" s="0"/>
      <c r="MK3091" s="0"/>
      <c r="ML3091" s="0"/>
      <c r="MM3091" s="0"/>
      <c r="MN3091" s="0"/>
      <c r="MO3091" s="0"/>
      <c r="MP3091" s="0"/>
      <c r="MQ3091" s="0"/>
      <c r="MR3091" s="0"/>
      <c r="MS3091" s="0"/>
      <c r="MT3091" s="0"/>
      <c r="MU3091" s="0"/>
      <c r="MV3091" s="0"/>
      <c r="MW3091" s="0"/>
      <c r="MX3091" s="0"/>
      <c r="MY3091" s="0"/>
      <c r="MZ3091" s="0"/>
      <c r="NA3091" s="0"/>
      <c r="NB3091" s="0"/>
      <c r="NC3091" s="0"/>
      <c r="ND3091" s="0"/>
      <c r="NE3091" s="0"/>
      <c r="NF3091" s="0"/>
      <c r="NG3091" s="0"/>
      <c r="NH3091" s="0"/>
      <c r="NI3091" s="0"/>
      <c r="NJ3091" s="0"/>
      <c r="NK3091" s="0"/>
      <c r="NL3091" s="0"/>
      <c r="NM3091" s="0"/>
      <c r="NN3091" s="0"/>
      <c r="NO3091" s="0"/>
      <c r="NP3091" s="0"/>
      <c r="NQ3091" s="0"/>
      <c r="NR3091" s="0"/>
      <c r="NS3091" s="0"/>
      <c r="NT3091" s="0"/>
      <c r="NU3091" s="0"/>
      <c r="NV3091" s="0"/>
      <c r="NW3091" s="0"/>
      <c r="NX3091" s="0"/>
      <c r="NY3091" s="0"/>
      <c r="NZ3091" s="0"/>
      <c r="OA3091" s="0"/>
      <c r="OB3091" s="0"/>
      <c r="OC3091" s="0"/>
      <c r="OD3091" s="0"/>
      <c r="OE3091" s="0"/>
      <c r="OF3091" s="0"/>
      <c r="OG3091" s="0"/>
      <c r="OH3091" s="0"/>
      <c r="OI3091" s="0"/>
      <c r="OJ3091" s="0"/>
      <c r="OK3091" s="0"/>
      <c r="OL3091" s="0"/>
      <c r="OM3091" s="0"/>
      <c r="ON3091" s="0"/>
      <c r="OO3091" s="0"/>
      <c r="OP3091" s="0"/>
      <c r="OQ3091" s="0"/>
      <c r="OR3091" s="0"/>
      <c r="OS3091" s="0"/>
      <c r="OT3091" s="0"/>
      <c r="OU3091" s="0"/>
      <c r="OV3091" s="0"/>
      <c r="OW3091" s="0"/>
      <c r="OX3091" s="0"/>
      <c r="OY3091" s="0"/>
      <c r="OZ3091" s="0"/>
      <c r="PA3091" s="0"/>
      <c r="PB3091" s="0"/>
      <c r="PC3091" s="0"/>
      <c r="PD3091" s="0"/>
      <c r="PE3091" s="0"/>
      <c r="PF3091" s="0"/>
      <c r="PG3091" s="0"/>
      <c r="PH3091" s="0"/>
      <c r="PI3091" s="0"/>
      <c r="PJ3091" s="0"/>
      <c r="PK3091" s="0"/>
      <c r="PL3091" s="0"/>
      <c r="PM3091" s="0"/>
      <c r="PN3091" s="0"/>
      <c r="PO3091" s="0"/>
      <c r="PP3091" s="0"/>
      <c r="PQ3091" s="0"/>
      <c r="PR3091" s="0"/>
      <c r="PS3091" s="0"/>
      <c r="PT3091" s="0"/>
      <c r="PU3091" s="0"/>
      <c r="PV3091" s="0"/>
      <c r="PW3091" s="0"/>
      <c r="PX3091" s="0"/>
      <c r="PY3091" s="0"/>
      <c r="PZ3091" s="0"/>
      <c r="QA3091" s="0"/>
      <c r="QB3091" s="0"/>
      <c r="QC3091" s="0"/>
      <c r="QD3091" s="0"/>
      <c r="QE3091" s="0"/>
      <c r="QF3091" s="0"/>
      <c r="QG3091" s="0"/>
      <c r="QH3091" s="0"/>
      <c r="QI3091" s="0"/>
      <c r="QJ3091" s="0"/>
      <c r="QK3091" s="0"/>
      <c r="QL3091" s="0"/>
      <c r="QM3091" s="0"/>
      <c r="QN3091" s="0"/>
      <c r="QO3091" s="0"/>
      <c r="QP3091" s="0"/>
      <c r="QQ3091" s="0"/>
      <c r="QR3091" s="0"/>
      <c r="QS3091" s="0"/>
      <c r="QT3091" s="0"/>
      <c r="QU3091" s="0"/>
      <c r="QV3091" s="0"/>
      <c r="QW3091" s="0"/>
      <c r="QX3091" s="0"/>
      <c r="QY3091" s="0"/>
      <c r="QZ3091" s="0"/>
      <c r="RA3091" s="0"/>
      <c r="RB3091" s="0"/>
      <c r="RC3091" s="0"/>
      <c r="RD3091" s="0"/>
      <c r="RE3091" s="0"/>
      <c r="RF3091" s="0"/>
      <c r="RG3091" s="0"/>
      <c r="RH3091" s="0"/>
      <c r="RI3091" s="0"/>
      <c r="RJ3091" s="0"/>
      <c r="RK3091" s="0"/>
      <c r="RL3091" s="0"/>
      <c r="RM3091" s="0"/>
      <c r="RN3091" s="0"/>
      <c r="RO3091" s="0"/>
      <c r="RP3091" s="0"/>
      <c r="RQ3091" s="0"/>
      <c r="RR3091" s="0"/>
      <c r="RS3091" s="0"/>
      <c r="RT3091" s="0"/>
      <c r="RU3091" s="0"/>
      <c r="RV3091" s="0"/>
      <c r="RW3091" s="0"/>
      <c r="RX3091" s="0"/>
      <c r="RY3091" s="0"/>
      <c r="RZ3091" s="0"/>
      <c r="SA3091" s="0"/>
      <c r="SB3091" s="0"/>
      <c r="SC3091" s="0"/>
      <c r="SD3091" s="0"/>
      <c r="SE3091" s="0"/>
      <c r="SF3091" s="0"/>
      <c r="SG3091" s="0"/>
      <c r="SH3091" s="0"/>
      <c r="SI3091" s="0"/>
      <c r="SJ3091" s="0"/>
      <c r="SK3091" s="0"/>
      <c r="SL3091" s="0"/>
      <c r="SM3091" s="0"/>
      <c r="SN3091" s="0"/>
      <c r="SO3091" s="0"/>
      <c r="SP3091" s="0"/>
      <c r="SQ3091" s="0"/>
      <c r="SR3091" s="0"/>
      <c r="SS3091" s="0"/>
      <c r="ST3091" s="0"/>
      <c r="SU3091" s="0"/>
      <c r="SV3091" s="0"/>
      <c r="SW3091" s="0"/>
      <c r="SX3091" s="0"/>
      <c r="SY3091" s="0"/>
      <c r="SZ3091" s="0"/>
      <c r="TA3091" s="0"/>
      <c r="TB3091" s="0"/>
      <c r="TC3091" s="0"/>
      <c r="TD3091" s="0"/>
      <c r="TE3091" s="0"/>
      <c r="TF3091" s="0"/>
      <c r="TG3091" s="0"/>
      <c r="TH3091" s="0"/>
      <c r="TI3091" s="0"/>
      <c r="TJ3091" s="0"/>
      <c r="TK3091" s="0"/>
      <c r="TL3091" s="0"/>
      <c r="TM3091" s="0"/>
      <c r="TN3091" s="0"/>
      <c r="TO3091" s="0"/>
      <c r="TP3091" s="0"/>
      <c r="TQ3091" s="0"/>
      <c r="TR3091" s="0"/>
      <c r="TS3091" s="0"/>
      <c r="TT3091" s="0"/>
      <c r="TU3091" s="0"/>
      <c r="TV3091" s="0"/>
      <c r="TW3091" s="0"/>
      <c r="TX3091" s="0"/>
      <c r="TY3091" s="0"/>
      <c r="TZ3091" s="0"/>
      <c r="UA3091" s="0"/>
      <c r="UB3091" s="0"/>
      <c r="UC3091" s="0"/>
      <c r="UD3091" s="0"/>
      <c r="UE3091" s="0"/>
      <c r="UF3091" s="0"/>
      <c r="UG3091" s="0"/>
      <c r="UH3091" s="0"/>
      <c r="UI3091" s="0"/>
      <c r="UJ3091" s="0"/>
      <c r="UK3091" s="0"/>
      <c r="UL3091" s="0"/>
      <c r="UM3091" s="0"/>
      <c r="UN3091" s="0"/>
      <c r="UO3091" s="0"/>
      <c r="UP3091" s="0"/>
      <c r="UQ3091" s="0"/>
      <c r="UR3091" s="0"/>
      <c r="US3091" s="0"/>
      <c r="UT3091" s="0"/>
      <c r="UU3091" s="0"/>
      <c r="UV3091" s="0"/>
      <c r="UW3091" s="0"/>
      <c r="UX3091" s="0"/>
      <c r="UY3091" s="0"/>
      <c r="UZ3091" s="0"/>
      <c r="VA3091" s="0"/>
      <c r="VB3091" s="0"/>
      <c r="VC3091" s="0"/>
      <c r="VD3091" s="0"/>
      <c r="VE3091" s="0"/>
      <c r="VF3091" s="0"/>
      <c r="VG3091" s="0"/>
      <c r="VH3091" s="0"/>
      <c r="VI3091" s="0"/>
      <c r="VJ3091" s="0"/>
      <c r="VK3091" s="0"/>
      <c r="VL3091" s="0"/>
      <c r="VM3091" s="0"/>
      <c r="VN3091" s="0"/>
      <c r="VO3091" s="0"/>
      <c r="VP3091" s="0"/>
      <c r="VQ3091" s="0"/>
      <c r="VR3091" s="0"/>
      <c r="VS3091" s="0"/>
      <c r="VT3091" s="0"/>
      <c r="VU3091" s="0"/>
      <c r="VV3091" s="0"/>
      <c r="VW3091" s="0"/>
      <c r="VX3091" s="0"/>
      <c r="VY3091" s="0"/>
      <c r="VZ3091" s="0"/>
      <c r="WA3091" s="0"/>
      <c r="WB3091" s="0"/>
      <c r="WC3091" s="0"/>
      <c r="WD3091" s="0"/>
      <c r="WE3091" s="0"/>
      <c r="WF3091" s="0"/>
      <c r="WG3091" s="0"/>
      <c r="WH3091" s="0"/>
      <c r="WI3091" s="0"/>
      <c r="WJ3091" s="0"/>
      <c r="WK3091" s="0"/>
      <c r="WL3091" s="0"/>
      <c r="WM3091" s="0"/>
      <c r="WN3091" s="0"/>
      <c r="WO3091" s="0"/>
      <c r="WP3091" s="0"/>
      <c r="WQ3091" s="0"/>
      <c r="WR3091" s="0"/>
      <c r="WS3091" s="0"/>
      <c r="WT3091" s="0"/>
      <c r="WU3091" s="0"/>
      <c r="WV3091" s="0"/>
      <c r="WW3091" s="0"/>
      <c r="WX3091" s="0"/>
      <c r="WY3091" s="0"/>
      <c r="WZ3091" s="0"/>
      <c r="XA3091" s="0"/>
      <c r="XB3091" s="0"/>
      <c r="XC3091" s="0"/>
      <c r="XD3091" s="0"/>
      <c r="XE3091" s="0"/>
      <c r="XF3091" s="0"/>
      <c r="XG3091" s="0"/>
      <c r="XH3091" s="0"/>
      <c r="XI3091" s="0"/>
      <c r="XJ3091" s="0"/>
      <c r="XK3091" s="0"/>
      <c r="XL3091" s="0"/>
      <c r="XM3091" s="0"/>
      <c r="XN3091" s="0"/>
      <c r="XO3091" s="0"/>
      <c r="XP3091" s="0"/>
      <c r="XQ3091" s="0"/>
      <c r="XR3091" s="0"/>
      <c r="XS3091" s="0"/>
      <c r="XT3091" s="0"/>
      <c r="XU3091" s="0"/>
      <c r="XV3091" s="0"/>
      <c r="XW3091" s="0"/>
      <c r="XX3091" s="0"/>
      <c r="XY3091" s="0"/>
      <c r="XZ3091" s="0"/>
      <c r="YA3091" s="0"/>
      <c r="YB3091" s="0"/>
      <c r="YC3091" s="0"/>
      <c r="YD3091" s="0"/>
      <c r="YE3091" s="0"/>
      <c r="YF3091" s="0"/>
      <c r="YG3091" s="0"/>
      <c r="YH3091" s="0"/>
      <c r="YI3091" s="0"/>
      <c r="YJ3091" s="0"/>
      <c r="YK3091" s="0"/>
      <c r="YL3091" s="0"/>
      <c r="YM3091" s="0"/>
      <c r="YN3091" s="0"/>
      <c r="YO3091" s="0"/>
      <c r="YP3091" s="0"/>
      <c r="YQ3091" s="0"/>
      <c r="YR3091" s="0"/>
      <c r="YS3091" s="0"/>
      <c r="YT3091" s="0"/>
      <c r="YU3091" s="0"/>
      <c r="YV3091" s="0"/>
      <c r="YW3091" s="0"/>
      <c r="YX3091" s="0"/>
      <c r="YY3091" s="0"/>
      <c r="YZ3091" s="0"/>
      <c r="ZA3091" s="0"/>
      <c r="ZB3091" s="0"/>
      <c r="ZC3091" s="0"/>
      <c r="ZD3091" s="0"/>
      <c r="ZE3091" s="0"/>
      <c r="ZF3091" s="0"/>
      <c r="ZG3091" s="0"/>
      <c r="ZH3091" s="0"/>
      <c r="ZI3091" s="0"/>
      <c r="ZJ3091" s="0"/>
      <c r="ZK3091" s="0"/>
      <c r="ZL3091" s="0"/>
      <c r="ZM3091" s="0"/>
      <c r="ZN3091" s="0"/>
      <c r="ZO3091" s="0"/>
      <c r="ZP3091" s="0"/>
      <c r="ZQ3091" s="0"/>
      <c r="ZR3091" s="0"/>
      <c r="ZS3091" s="0"/>
      <c r="ZT3091" s="0"/>
      <c r="ZU3091" s="0"/>
      <c r="ZV3091" s="0"/>
      <c r="ZW3091" s="0"/>
      <c r="ZX3091" s="0"/>
      <c r="ZY3091" s="0"/>
      <c r="ZZ3091" s="0"/>
      <c r="AAA3091" s="0"/>
      <c r="AAB3091" s="0"/>
      <c r="AAC3091" s="0"/>
      <c r="AAD3091" s="0"/>
      <c r="AAE3091" s="0"/>
      <c r="AAF3091" s="0"/>
      <c r="AAG3091" s="0"/>
      <c r="AAH3091" s="0"/>
      <c r="AAI3091" s="0"/>
      <c r="AAJ3091" s="0"/>
      <c r="AAK3091" s="0"/>
      <c r="AAL3091" s="0"/>
      <c r="AAM3091" s="0"/>
      <c r="AAN3091" s="0"/>
      <c r="AAO3091" s="0"/>
      <c r="AAP3091" s="0"/>
      <c r="AAQ3091" s="0"/>
      <c r="AAR3091" s="0"/>
      <c r="AAS3091" s="0"/>
      <c r="AAT3091" s="0"/>
      <c r="AAU3091" s="0"/>
      <c r="AAV3091" s="0"/>
      <c r="AAW3091" s="0"/>
      <c r="AAX3091" s="0"/>
      <c r="AAY3091" s="0"/>
      <c r="AAZ3091" s="0"/>
      <c r="ABA3091" s="0"/>
      <c r="ABB3091" s="0"/>
      <c r="ABC3091" s="0"/>
      <c r="ABD3091" s="0"/>
      <c r="ABE3091" s="0"/>
      <c r="ABF3091" s="0"/>
      <c r="ABG3091" s="0"/>
      <c r="ABH3091" s="0"/>
      <c r="ABI3091" s="0"/>
      <c r="ABJ3091" s="0"/>
      <c r="ABK3091" s="0"/>
      <c r="ABL3091" s="0"/>
      <c r="ABM3091" s="0"/>
      <c r="ABN3091" s="0"/>
      <c r="ABO3091" s="0"/>
      <c r="ABP3091" s="0"/>
      <c r="ABQ3091" s="0"/>
      <c r="ABR3091" s="0"/>
      <c r="ABS3091" s="0"/>
      <c r="ABT3091" s="0"/>
      <c r="ABU3091" s="0"/>
      <c r="ABV3091" s="0"/>
      <c r="ABW3091" s="0"/>
      <c r="ABX3091" s="0"/>
      <c r="ABY3091" s="0"/>
      <c r="ABZ3091" s="0"/>
      <c r="ACA3091" s="0"/>
      <c r="ACB3091" s="0"/>
      <c r="ACC3091" s="0"/>
      <c r="ACD3091" s="0"/>
      <c r="ACE3091" s="0"/>
      <c r="ACF3091" s="0"/>
      <c r="ACG3091" s="0"/>
      <c r="ACH3091" s="0"/>
      <c r="ACI3091" s="0"/>
      <c r="ACJ3091" s="0"/>
      <c r="ACK3091" s="0"/>
      <c r="ACL3091" s="0"/>
      <c r="ACM3091" s="0"/>
      <c r="ACN3091" s="0"/>
      <c r="ACO3091" s="0"/>
      <c r="ACP3091" s="0"/>
      <c r="ACQ3091" s="0"/>
      <c r="ACR3091" s="0"/>
      <c r="ACS3091" s="0"/>
      <c r="ACT3091" s="0"/>
      <c r="ACU3091" s="0"/>
      <c r="ACV3091" s="0"/>
      <c r="ACW3091" s="0"/>
      <c r="ACX3091" s="0"/>
      <c r="ACY3091" s="0"/>
      <c r="ACZ3091" s="0"/>
      <c r="ADA3091" s="0"/>
      <c r="ADB3091" s="0"/>
      <c r="ADC3091" s="0"/>
      <c r="ADD3091" s="0"/>
      <c r="ADE3091" s="0"/>
      <c r="ADF3091" s="0"/>
      <c r="ADG3091" s="0"/>
      <c r="ADH3091" s="0"/>
      <c r="ADI3091" s="0"/>
      <c r="ADJ3091" s="0"/>
      <c r="ADK3091" s="0"/>
      <c r="ADL3091" s="0"/>
      <c r="ADM3091" s="0"/>
      <c r="ADN3091" s="0"/>
      <c r="ADO3091" s="0"/>
      <c r="ADP3091" s="0"/>
      <c r="ADQ3091" s="0"/>
      <c r="ADR3091" s="0"/>
      <c r="ADS3091" s="0"/>
      <c r="ADT3091" s="0"/>
      <c r="ADU3091" s="0"/>
      <c r="ADV3091" s="0"/>
      <c r="ADW3091" s="0"/>
      <c r="ADX3091" s="0"/>
      <c r="ADY3091" s="0"/>
      <c r="ADZ3091" s="0"/>
      <c r="AEA3091" s="0"/>
      <c r="AEB3091" s="0"/>
      <c r="AEC3091" s="0"/>
      <c r="AED3091" s="0"/>
      <c r="AEE3091" s="0"/>
      <c r="AEF3091" s="0"/>
      <c r="AEG3091" s="0"/>
      <c r="AEH3091" s="0"/>
      <c r="AEI3091" s="0"/>
      <c r="AEJ3091" s="0"/>
      <c r="AEK3091" s="0"/>
      <c r="AEL3091" s="0"/>
      <c r="AEM3091" s="0"/>
      <c r="AEN3091" s="0"/>
      <c r="AEO3091" s="0"/>
      <c r="AEP3091" s="0"/>
      <c r="AEQ3091" s="0"/>
      <c r="AER3091" s="0"/>
      <c r="AES3091" s="0"/>
      <c r="AET3091" s="0"/>
      <c r="AEU3091" s="0"/>
      <c r="AEV3091" s="0"/>
      <c r="AEW3091" s="0"/>
      <c r="AEX3091" s="0"/>
      <c r="AEY3091" s="0"/>
      <c r="AEZ3091" s="0"/>
      <c r="AFA3091" s="0"/>
      <c r="AFB3091" s="0"/>
      <c r="AFC3091" s="0"/>
      <c r="AFD3091" s="0"/>
      <c r="AFE3091" s="0"/>
      <c r="AFF3091" s="0"/>
      <c r="AFG3091" s="0"/>
      <c r="AFH3091" s="0"/>
      <c r="AFI3091" s="0"/>
      <c r="AFJ3091" s="0"/>
      <c r="AFK3091" s="0"/>
      <c r="AFL3091" s="0"/>
      <c r="AFM3091" s="0"/>
      <c r="AFN3091" s="0"/>
      <c r="AFO3091" s="0"/>
      <c r="AFP3091" s="0"/>
      <c r="AFQ3091" s="0"/>
      <c r="AFR3091" s="0"/>
      <c r="AFS3091" s="0"/>
      <c r="AFT3091" s="0"/>
      <c r="AFU3091" s="0"/>
      <c r="AFV3091" s="0"/>
      <c r="AFW3091" s="0"/>
      <c r="AFX3091" s="0"/>
      <c r="AFY3091" s="0"/>
      <c r="AFZ3091" s="0"/>
      <c r="AGA3091" s="0"/>
      <c r="AGB3091" s="0"/>
      <c r="AGC3091" s="0"/>
      <c r="AGD3091" s="0"/>
      <c r="AGE3091" s="0"/>
      <c r="AGF3091" s="0"/>
      <c r="AGG3091" s="0"/>
      <c r="AGH3091" s="0"/>
      <c r="AGI3091" s="0"/>
      <c r="AGJ3091" s="0"/>
      <c r="AGK3091" s="0"/>
      <c r="AGL3091" s="0"/>
      <c r="AGM3091" s="0"/>
      <c r="AGN3091" s="0"/>
      <c r="AGO3091" s="0"/>
      <c r="AGP3091" s="0"/>
      <c r="AGQ3091" s="0"/>
      <c r="AGR3091" s="0"/>
      <c r="AGS3091" s="0"/>
      <c r="AGT3091" s="0"/>
      <c r="AGU3091" s="0"/>
      <c r="AGV3091" s="0"/>
      <c r="AGW3091" s="0"/>
      <c r="AGX3091" s="0"/>
      <c r="AGY3091" s="0"/>
      <c r="AGZ3091" s="0"/>
      <c r="AHA3091" s="0"/>
      <c r="AHB3091" s="0"/>
      <c r="AHC3091" s="0"/>
      <c r="AHD3091" s="0"/>
      <c r="AHE3091" s="0"/>
      <c r="AHF3091" s="0"/>
      <c r="AHG3091" s="0"/>
      <c r="AHH3091" s="0"/>
      <c r="AHI3091" s="0"/>
      <c r="AHJ3091" s="0"/>
      <c r="AHK3091" s="0"/>
      <c r="AHL3091" s="0"/>
      <c r="AHM3091" s="0"/>
      <c r="AHN3091" s="0"/>
      <c r="AHO3091" s="0"/>
      <c r="AHP3091" s="0"/>
      <c r="AHQ3091" s="0"/>
      <c r="AHR3091" s="0"/>
      <c r="AHS3091" s="0"/>
      <c r="AHT3091" s="0"/>
      <c r="AHU3091" s="0"/>
      <c r="AHV3091" s="0"/>
      <c r="AHW3091" s="0"/>
      <c r="AHX3091" s="0"/>
      <c r="AHY3091" s="0"/>
      <c r="AHZ3091" s="0"/>
      <c r="AIA3091" s="0"/>
      <c r="AIB3091" s="0"/>
      <c r="AIC3091" s="0"/>
      <c r="AID3091" s="0"/>
      <c r="AIE3091" s="0"/>
      <c r="AIF3091" s="0"/>
      <c r="AIG3091" s="0"/>
      <c r="AIH3091" s="0"/>
      <c r="AII3091" s="0"/>
      <c r="AIJ3091" s="0"/>
      <c r="AIK3091" s="0"/>
      <c r="AIL3091" s="0"/>
      <c r="AIM3091" s="0"/>
      <c r="AIN3091" s="0"/>
      <c r="AIO3091" s="0"/>
      <c r="AIP3091" s="0"/>
      <c r="AIQ3091" s="0"/>
      <c r="AIR3091" s="0"/>
      <c r="AIS3091" s="0"/>
      <c r="AIT3091" s="0"/>
      <c r="AIU3091" s="0"/>
      <c r="AIV3091" s="0"/>
      <c r="AIW3091" s="0"/>
      <c r="AIX3091" s="0"/>
      <c r="AIY3091" s="0"/>
      <c r="AIZ3091" s="0"/>
      <c r="AJA3091" s="0"/>
      <c r="AJB3091" s="0"/>
      <c r="AJC3091" s="0"/>
      <c r="AJD3091" s="0"/>
      <c r="AJE3091" s="0"/>
      <c r="AJF3091" s="0"/>
      <c r="AJG3091" s="0"/>
      <c r="AJH3091" s="0"/>
      <c r="AJI3091" s="0"/>
      <c r="AJJ3091" s="0"/>
      <c r="AJK3091" s="0"/>
      <c r="AJL3091" s="0"/>
      <c r="AJM3091" s="0"/>
      <c r="AJN3091" s="0"/>
      <c r="AJO3091" s="0"/>
      <c r="AJP3091" s="0"/>
      <c r="AJQ3091" s="0"/>
      <c r="AJR3091" s="0"/>
      <c r="AJS3091" s="0"/>
      <c r="AJT3091" s="0"/>
      <c r="AJU3091" s="0"/>
      <c r="AJV3091" s="0"/>
      <c r="AJW3091" s="0"/>
      <c r="AJX3091" s="0"/>
      <c r="AJY3091" s="0"/>
      <c r="AJZ3091" s="0"/>
      <c r="AKA3091" s="0"/>
      <c r="AKB3091" s="0"/>
      <c r="AKC3091" s="0"/>
      <c r="AKD3091" s="0"/>
      <c r="AKE3091" s="0"/>
      <c r="AKF3091" s="0"/>
      <c r="AKG3091" s="0"/>
      <c r="AKH3091" s="0"/>
      <c r="AKI3091" s="0"/>
      <c r="AKJ3091" s="0"/>
      <c r="AKK3091" s="0"/>
      <c r="AKL3091" s="0"/>
      <c r="AKM3091" s="0"/>
      <c r="AKN3091" s="0"/>
      <c r="AKO3091" s="0"/>
      <c r="AKP3091" s="0"/>
      <c r="AKQ3091" s="0"/>
      <c r="AKR3091" s="0"/>
      <c r="AKS3091" s="0"/>
      <c r="AKT3091" s="0"/>
      <c r="AKU3091" s="0"/>
      <c r="AKV3091" s="0"/>
      <c r="AKW3091" s="0"/>
      <c r="AKX3091" s="0"/>
      <c r="AKY3091" s="0"/>
      <c r="AKZ3091" s="0"/>
      <c r="ALA3091" s="0"/>
      <c r="ALB3091" s="0"/>
      <c r="ALC3091" s="0"/>
      <c r="ALD3091" s="0"/>
      <c r="ALE3091" s="0"/>
      <c r="ALF3091" s="0"/>
      <c r="ALG3091" s="0"/>
      <c r="ALH3091" s="0"/>
      <c r="ALI3091" s="0"/>
      <c r="ALJ3091" s="0"/>
      <c r="ALK3091" s="0"/>
      <c r="ALL3091" s="0"/>
      <c r="ALM3091" s="0"/>
      <c r="ALN3091" s="0"/>
      <c r="ALO3091" s="0"/>
      <c r="ALP3091" s="0"/>
      <c r="ALQ3091" s="0"/>
      <c r="ALR3091" s="0"/>
      <c r="ALS3091" s="0"/>
      <c r="ALT3091" s="0"/>
      <c r="ALU3091" s="0"/>
      <c r="ALV3091" s="0"/>
      <c r="ALW3091" s="0"/>
      <c r="ALX3091" s="0"/>
      <c r="ALY3091" s="0"/>
      <c r="ALZ3091" s="0"/>
      <c r="AMA3091" s="0"/>
      <c r="AMB3091" s="0"/>
      <c r="AMC3091" s="0"/>
      <c r="AMD3091" s="0"/>
      <c r="AME3091" s="0"/>
      <c r="AMF3091" s="0"/>
      <c r="AMG3091" s="0"/>
      <c r="AMH3091" s="0"/>
      <c r="AMI3091" s="0"/>
    </row>
    <row r="3092" customFormat="false" ht="12.75" hidden="false" customHeight="false" outlineLevel="0" collapsed="false">
      <c r="A3092" s="1" t="s">
        <v>3349</v>
      </c>
      <c r="C3092" s="27" t="s">
        <v>3352</v>
      </c>
      <c r="D3092" s="27" t="s">
        <v>390</v>
      </c>
      <c r="E3092" s="28"/>
      <c r="F3092" s="29"/>
      <c r="G3092" s="27"/>
      <c r="H3092" s="30" t="s">
        <v>61</v>
      </c>
      <c r="I3092" s="31" t="n">
        <v>1.65</v>
      </c>
      <c r="J3092" s="103" t="s">
        <v>3308</v>
      </c>
      <c r="BM3092" s="0"/>
      <c r="BN3092" s="0"/>
      <c r="BO3092" s="0"/>
      <c r="BP3092" s="0"/>
      <c r="BQ3092" s="0"/>
      <c r="BR3092" s="0"/>
      <c r="BS3092" s="0"/>
      <c r="BT3092" s="0"/>
      <c r="BU3092" s="0"/>
      <c r="BV3092" s="0"/>
      <c r="BW3092" s="0"/>
      <c r="BX3092" s="0"/>
      <c r="BY3092" s="0"/>
      <c r="BZ3092" s="0"/>
      <c r="CA3092" s="0"/>
      <c r="CB3092" s="0"/>
      <c r="CC3092" s="0"/>
      <c r="CD3092" s="0"/>
      <c r="CE3092" s="0"/>
      <c r="CF3092" s="0"/>
      <c r="CG3092" s="0"/>
      <c r="CH3092" s="0"/>
      <c r="CI3092" s="0"/>
      <c r="CJ3092" s="0"/>
      <c r="CK3092" s="0"/>
      <c r="CL3092" s="0"/>
      <c r="CM3092" s="0"/>
      <c r="CN3092" s="0"/>
      <c r="CO3092" s="0"/>
      <c r="CP3092" s="0"/>
      <c r="CQ3092" s="0"/>
      <c r="CR3092" s="0"/>
      <c r="CS3092" s="0"/>
      <c r="CT3092" s="0"/>
      <c r="CU3092" s="0"/>
      <c r="CV3092" s="0"/>
      <c r="CW3092" s="0"/>
      <c r="CX3092" s="0"/>
      <c r="CY3092" s="0"/>
      <c r="CZ3092" s="0"/>
      <c r="DA3092" s="0"/>
      <c r="DB3092" s="0"/>
      <c r="DC3092" s="0"/>
      <c r="DD3092" s="0"/>
      <c r="DE3092" s="0"/>
      <c r="DF3092" s="0"/>
      <c r="DG3092" s="0"/>
      <c r="DH3092" s="0"/>
      <c r="DI3092" s="0"/>
      <c r="DJ3092" s="0"/>
      <c r="DK3092" s="0"/>
      <c r="DL3092" s="0"/>
      <c r="DM3092" s="0"/>
      <c r="DN3092" s="0"/>
      <c r="DO3092" s="0"/>
      <c r="DP3092" s="0"/>
      <c r="DQ3092" s="0"/>
      <c r="DR3092" s="0"/>
      <c r="DS3092" s="0"/>
      <c r="DT3092" s="0"/>
      <c r="DU3092" s="0"/>
      <c r="DV3092" s="0"/>
      <c r="DW3092" s="0"/>
      <c r="DX3092" s="0"/>
      <c r="DY3092" s="0"/>
      <c r="DZ3092" s="0"/>
      <c r="EA3092" s="0"/>
      <c r="EB3092" s="0"/>
      <c r="EC3092" s="0"/>
      <c r="ED3092" s="0"/>
      <c r="EE3092" s="0"/>
      <c r="EF3092" s="0"/>
      <c r="EG3092" s="0"/>
      <c r="EH3092" s="0"/>
      <c r="EI3092" s="0"/>
      <c r="EJ3092" s="0"/>
      <c r="EK3092" s="0"/>
      <c r="EL3092" s="0"/>
      <c r="EM3092" s="0"/>
      <c r="EN3092" s="0"/>
      <c r="EO3092" s="0"/>
      <c r="EP3092" s="0"/>
      <c r="EQ3092" s="0"/>
      <c r="ER3092" s="0"/>
      <c r="ES3092" s="0"/>
      <c r="ET3092" s="0"/>
      <c r="EU3092" s="0"/>
      <c r="EV3092" s="0"/>
      <c r="EW3092" s="0"/>
      <c r="EX3092" s="0"/>
      <c r="EY3092" s="0"/>
      <c r="EZ3092" s="0"/>
      <c r="FA3092" s="0"/>
      <c r="FB3092" s="0"/>
      <c r="FC3092" s="0"/>
      <c r="FD3092" s="0"/>
      <c r="FE3092" s="0"/>
      <c r="FF3092" s="0"/>
      <c r="FG3092" s="0"/>
      <c r="FH3092" s="0"/>
      <c r="FI3092" s="0"/>
      <c r="FJ3092" s="0"/>
      <c r="FK3092" s="0"/>
      <c r="FL3092" s="0"/>
      <c r="FM3092" s="0"/>
      <c r="FN3092" s="0"/>
      <c r="FO3092" s="0"/>
      <c r="FP3092" s="0"/>
      <c r="FQ3092" s="0"/>
      <c r="FR3092" s="0"/>
      <c r="FS3092" s="0"/>
      <c r="FT3092" s="0"/>
      <c r="FU3092" s="0"/>
      <c r="FV3092" s="0"/>
      <c r="FW3092" s="0"/>
      <c r="FX3092" s="0"/>
      <c r="FY3092" s="0"/>
      <c r="FZ3092" s="0"/>
      <c r="GA3092" s="0"/>
      <c r="GB3092" s="0"/>
      <c r="GC3092" s="0"/>
      <c r="GD3092" s="0"/>
      <c r="GE3092" s="0"/>
      <c r="GF3092" s="0"/>
      <c r="GG3092" s="0"/>
      <c r="GH3092" s="0"/>
      <c r="GI3092" s="0"/>
      <c r="GJ3092" s="0"/>
      <c r="GK3092" s="0"/>
      <c r="GL3092" s="0"/>
      <c r="GM3092" s="0"/>
      <c r="GN3092" s="0"/>
      <c r="GO3092" s="0"/>
      <c r="GP3092" s="0"/>
      <c r="GQ3092" s="0"/>
      <c r="GR3092" s="0"/>
      <c r="GS3092" s="0"/>
      <c r="GT3092" s="0"/>
      <c r="GU3092" s="0"/>
      <c r="GV3092" s="0"/>
      <c r="GW3092" s="0"/>
      <c r="GX3092" s="0"/>
      <c r="GY3092" s="0"/>
      <c r="GZ3092" s="0"/>
      <c r="HA3092" s="0"/>
      <c r="HB3092" s="0"/>
      <c r="HC3092" s="0"/>
      <c r="HD3092" s="0"/>
      <c r="HE3092" s="0"/>
      <c r="HF3092" s="0"/>
      <c r="HG3092" s="0"/>
      <c r="HH3092" s="0"/>
      <c r="HI3092" s="0"/>
      <c r="HJ3092" s="0"/>
      <c r="HK3092" s="0"/>
      <c r="HL3092" s="0"/>
      <c r="HM3092" s="0"/>
      <c r="HN3092" s="0"/>
      <c r="HO3092" s="0"/>
      <c r="HP3092" s="0"/>
      <c r="HQ3092" s="0"/>
      <c r="HR3092" s="0"/>
      <c r="HS3092" s="0"/>
      <c r="HT3092" s="0"/>
      <c r="HU3092" s="0"/>
      <c r="HV3092" s="0"/>
      <c r="HW3092" s="0"/>
      <c r="HX3092" s="0"/>
      <c r="HY3092" s="0"/>
      <c r="HZ3092" s="0"/>
      <c r="IA3092" s="0"/>
      <c r="IB3092" s="0"/>
      <c r="IC3092" s="0"/>
      <c r="ID3092" s="0"/>
      <c r="IE3092" s="0"/>
      <c r="IF3092" s="0"/>
      <c r="IG3092" s="0"/>
      <c r="IH3092" s="0"/>
      <c r="II3092" s="0"/>
      <c r="IJ3092" s="0"/>
      <c r="IK3092" s="0"/>
      <c r="IL3092" s="0"/>
      <c r="IM3092" s="0"/>
      <c r="IN3092" s="0"/>
      <c r="IO3092" s="0"/>
      <c r="IP3092" s="0"/>
      <c r="IQ3092" s="0"/>
      <c r="IR3092" s="0"/>
      <c r="IS3092" s="0"/>
      <c r="IT3092" s="0"/>
      <c r="IU3092" s="0"/>
      <c r="IV3092" s="0"/>
      <c r="IW3092" s="0"/>
      <c r="IX3092" s="0"/>
      <c r="IY3092" s="0"/>
      <c r="IZ3092" s="0"/>
      <c r="JA3092" s="0"/>
      <c r="JB3092" s="0"/>
      <c r="JC3092" s="0"/>
      <c r="JD3092" s="0"/>
      <c r="JE3092" s="0"/>
      <c r="JF3092" s="0"/>
      <c r="JG3092" s="0"/>
      <c r="JH3092" s="0"/>
      <c r="JI3092" s="0"/>
      <c r="JJ3092" s="0"/>
      <c r="JK3092" s="0"/>
      <c r="JL3092" s="0"/>
      <c r="JM3092" s="0"/>
      <c r="JN3092" s="0"/>
      <c r="JO3092" s="0"/>
      <c r="JP3092" s="0"/>
      <c r="JQ3092" s="0"/>
      <c r="JR3092" s="0"/>
      <c r="JS3092" s="0"/>
      <c r="JT3092" s="0"/>
      <c r="JU3092" s="0"/>
      <c r="JV3092" s="0"/>
      <c r="JW3092" s="0"/>
      <c r="JX3092" s="0"/>
      <c r="JY3092" s="0"/>
      <c r="JZ3092" s="0"/>
      <c r="KA3092" s="0"/>
      <c r="KB3092" s="0"/>
      <c r="KC3092" s="0"/>
      <c r="KD3092" s="0"/>
      <c r="KE3092" s="0"/>
      <c r="KF3092" s="0"/>
      <c r="KG3092" s="0"/>
      <c r="KH3092" s="0"/>
      <c r="KI3092" s="0"/>
      <c r="KJ3092" s="0"/>
      <c r="KK3092" s="0"/>
      <c r="KL3092" s="0"/>
      <c r="KM3092" s="0"/>
      <c r="KN3092" s="0"/>
      <c r="KO3092" s="0"/>
      <c r="KP3092" s="0"/>
      <c r="KQ3092" s="0"/>
      <c r="KR3092" s="0"/>
      <c r="KS3092" s="0"/>
      <c r="KT3092" s="0"/>
      <c r="KU3092" s="0"/>
      <c r="KV3092" s="0"/>
      <c r="KW3092" s="0"/>
      <c r="KX3092" s="0"/>
      <c r="KY3092" s="0"/>
      <c r="KZ3092" s="0"/>
      <c r="LA3092" s="0"/>
      <c r="LB3092" s="0"/>
      <c r="LC3092" s="0"/>
      <c r="LD3092" s="0"/>
      <c r="LE3092" s="0"/>
      <c r="LF3092" s="0"/>
      <c r="LG3092" s="0"/>
      <c r="LH3092" s="0"/>
      <c r="LI3092" s="0"/>
      <c r="LJ3092" s="0"/>
      <c r="LK3092" s="0"/>
      <c r="LL3092" s="0"/>
      <c r="LM3092" s="0"/>
      <c r="LN3092" s="0"/>
      <c r="LO3092" s="0"/>
      <c r="LP3092" s="0"/>
      <c r="LQ3092" s="0"/>
      <c r="LR3092" s="0"/>
      <c r="LS3092" s="0"/>
      <c r="LT3092" s="0"/>
      <c r="LU3092" s="0"/>
      <c r="LV3092" s="0"/>
      <c r="LW3092" s="0"/>
      <c r="LX3092" s="0"/>
      <c r="LY3092" s="0"/>
      <c r="LZ3092" s="0"/>
      <c r="MA3092" s="0"/>
      <c r="MB3092" s="0"/>
      <c r="MC3092" s="0"/>
      <c r="MD3092" s="0"/>
      <c r="ME3092" s="0"/>
      <c r="MF3092" s="0"/>
      <c r="MG3092" s="0"/>
      <c r="MH3092" s="0"/>
      <c r="MI3092" s="0"/>
      <c r="MJ3092" s="0"/>
      <c r="MK3092" s="0"/>
      <c r="ML3092" s="0"/>
      <c r="MM3092" s="0"/>
      <c r="MN3092" s="0"/>
      <c r="MO3092" s="0"/>
      <c r="MP3092" s="0"/>
      <c r="MQ3092" s="0"/>
      <c r="MR3092" s="0"/>
      <c r="MS3092" s="0"/>
      <c r="MT3092" s="0"/>
      <c r="MU3092" s="0"/>
      <c r="MV3092" s="0"/>
      <c r="MW3092" s="0"/>
      <c r="MX3092" s="0"/>
      <c r="MY3092" s="0"/>
      <c r="MZ3092" s="0"/>
      <c r="NA3092" s="0"/>
      <c r="NB3092" s="0"/>
      <c r="NC3092" s="0"/>
      <c r="ND3092" s="0"/>
      <c r="NE3092" s="0"/>
      <c r="NF3092" s="0"/>
      <c r="NG3092" s="0"/>
      <c r="NH3092" s="0"/>
      <c r="NI3092" s="0"/>
      <c r="NJ3092" s="0"/>
      <c r="NK3092" s="0"/>
      <c r="NL3092" s="0"/>
      <c r="NM3092" s="0"/>
      <c r="NN3092" s="0"/>
      <c r="NO3092" s="0"/>
      <c r="NP3092" s="0"/>
      <c r="NQ3092" s="0"/>
      <c r="NR3092" s="0"/>
      <c r="NS3092" s="0"/>
      <c r="NT3092" s="0"/>
      <c r="NU3092" s="0"/>
      <c r="NV3092" s="0"/>
      <c r="NW3092" s="0"/>
      <c r="NX3092" s="0"/>
      <c r="NY3092" s="0"/>
      <c r="NZ3092" s="0"/>
      <c r="OA3092" s="0"/>
      <c r="OB3092" s="0"/>
      <c r="OC3092" s="0"/>
      <c r="OD3092" s="0"/>
      <c r="OE3092" s="0"/>
      <c r="OF3092" s="0"/>
      <c r="OG3092" s="0"/>
      <c r="OH3092" s="0"/>
      <c r="OI3092" s="0"/>
      <c r="OJ3092" s="0"/>
      <c r="OK3092" s="0"/>
      <c r="OL3092" s="0"/>
      <c r="OM3092" s="0"/>
      <c r="ON3092" s="0"/>
      <c r="OO3092" s="0"/>
      <c r="OP3092" s="0"/>
      <c r="OQ3092" s="0"/>
      <c r="OR3092" s="0"/>
      <c r="OS3092" s="0"/>
      <c r="OT3092" s="0"/>
      <c r="OU3092" s="0"/>
      <c r="OV3092" s="0"/>
      <c r="OW3092" s="0"/>
      <c r="OX3092" s="0"/>
      <c r="OY3092" s="0"/>
      <c r="OZ3092" s="0"/>
      <c r="PA3092" s="0"/>
      <c r="PB3092" s="0"/>
      <c r="PC3092" s="0"/>
      <c r="PD3092" s="0"/>
      <c r="PE3092" s="0"/>
      <c r="PF3092" s="0"/>
      <c r="PG3092" s="0"/>
      <c r="PH3092" s="0"/>
      <c r="PI3092" s="0"/>
      <c r="PJ3092" s="0"/>
      <c r="PK3092" s="0"/>
      <c r="PL3092" s="0"/>
      <c r="PM3092" s="0"/>
      <c r="PN3092" s="0"/>
      <c r="PO3092" s="0"/>
      <c r="PP3092" s="0"/>
      <c r="PQ3092" s="0"/>
      <c r="PR3092" s="0"/>
      <c r="PS3092" s="0"/>
      <c r="PT3092" s="0"/>
      <c r="PU3092" s="0"/>
      <c r="PV3092" s="0"/>
      <c r="PW3092" s="0"/>
      <c r="PX3092" s="0"/>
      <c r="PY3092" s="0"/>
      <c r="PZ3092" s="0"/>
      <c r="QA3092" s="0"/>
      <c r="QB3092" s="0"/>
      <c r="QC3092" s="0"/>
      <c r="QD3092" s="0"/>
      <c r="QE3092" s="0"/>
      <c r="QF3092" s="0"/>
      <c r="QG3092" s="0"/>
      <c r="QH3092" s="0"/>
      <c r="QI3092" s="0"/>
      <c r="QJ3092" s="0"/>
      <c r="QK3092" s="0"/>
      <c r="QL3092" s="0"/>
      <c r="QM3092" s="0"/>
      <c r="QN3092" s="0"/>
      <c r="QO3092" s="0"/>
      <c r="QP3092" s="0"/>
      <c r="QQ3092" s="0"/>
      <c r="QR3092" s="0"/>
      <c r="QS3092" s="0"/>
      <c r="QT3092" s="0"/>
      <c r="QU3092" s="0"/>
      <c r="QV3092" s="0"/>
      <c r="QW3092" s="0"/>
      <c r="QX3092" s="0"/>
      <c r="QY3092" s="0"/>
      <c r="QZ3092" s="0"/>
      <c r="RA3092" s="0"/>
      <c r="RB3092" s="0"/>
      <c r="RC3092" s="0"/>
      <c r="RD3092" s="0"/>
      <c r="RE3092" s="0"/>
      <c r="RF3092" s="0"/>
      <c r="RG3092" s="0"/>
      <c r="RH3092" s="0"/>
      <c r="RI3092" s="0"/>
      <c r="RJ3092" s="0"/>
      <c r="RK3092" s="0"/>
      <c r="RL3092" s="0"/>
      <c r="RM3092" s="0"/>
      <c r="RN3092" s="0"/>
      <c r="RO3092" s="0"/>
      <c r="RP3092" s="0"/>
      <c r="RQ3092" s="0"/>
      <c r="RR3092" s="0"/>
      <c r="RS3092" s="0"/>
      <c r="RT3092" s="0"/>
      <c r="RU3092" s="0"/>
      <c r="RV3092" s="0"/>
      <c r="RW3092" s="0"/>
      <c r="RX3092" s="0"/>
      <c r="RY3092" s="0"/>
      <c r="RZ3092" s="0"/>
      <c r="SA3092" s="0"/>
      <c r="SB3092" s="0"/>
      <c r="SC3092" s="0"/>
      <c r="SD3092" s="0"/>
      <c r="SE3092" s="0"/>
      <c r="SF3092" s="0"/>
      <c r="SG3092" s="0"/>
      <c r="SH3092" s="0"/>
      <c r="SI3092" s="0"/>
      <c r="SJ3092" s="0"/>
      <c r="SK3092" s="0"/>
      <c r="SL3092" s="0"/>
      <c r="SM3092" s="0"/>
      <c r="SN3092" s="0"/>
      <c r="SO3092" s="0"/>
      <c r="SP3092" s="0"/>
      <c r="SQ3092" s="0"/>
      <c r="SR3092" s="0"/>
      <c r="SS3092" s="0"/>
      <c r="ST3092" s="0"/>
      <c r="SU3092" s="0"/>
      <c r="SV3092" s="0"/>
      <c r="SW3092" s="0"/>
      <c r="SX3092" s="0"/>
      <c r="SY3092" s="0"/>
      <c r="SZ3092" s="0"/>
      <c r="TA3092" s="0"/>
      <c r="TB3092" s="0"/>
      <c r="TC3092" s="0"/>
      <c r="TD3092" s="0"/>
      <c r="TE3092" s="0"/>
      <c r="TF3092" s="0"/>
      <c r="TG3092" s="0"/>
      <c r="TH3092" s="0"/>
      <c r="TI3092" s="0"/>
      <c r="TJ3092" s="0"/>
      <c r="TK3092" s="0"/>
      <c r="TL3092" s="0"/>
      <c r="TM3092" s="0"/>
      <c r="TN3092" s="0"/>
      <c r="TO3092" s="0"/>
      <c r="TP3092" s="0"/>
      <c r="TQ3092" s="0"/>
      <c r="TR3092" s="0"/>
      <c r="TS3092" s="0"/>
      <c r="TT3092" s="0"/>
      <c r="TU3092" s="0"/>
      <c r="TV3092" s="0"/>
      <c r="TW3092" s="0"/>
      <c r="TX3092" s="0"/>
      <c r="TY3092" s="0"/>
      <c r="TZ3092" s="0"/>
      <c r="UA3092" s="0"/>
      <c r="UB3092" s="0"/>
      <c r="UC3092" s="0"/>
      <c r="UD3092" s="0"/>
      <c r="UE3092" s="0"/>
      <c r="UF3092" s="0"/>
      <c r="UG3092" s="0"/>
      <c r="UH3092" s="0"/>
      <c r="UI3092" s="0"/>
      <c r="UJ3092" s="0"/>
      <c r="UK3092" s="0"/>
      <c r="UL3092" s="0"/>
      <c r="UM3092" s="0"/>
      <c r="UN3092" s="0"/>
      <c r="UO3092" s="0"/>
      <c r="UP3092" s="0"/>
      <c r="UQ3092" s="0"/>
      <c r="UR3092" s="0"/>
      <c r="US3092" s="0"/>
      <c r="UT3092" s="0"/>
      <c r="UU3092" s="0"/>
      <c r="UV3092" s="0"/>
      <c r="UW3092" s="0"/>
      <c r="UX3092" s="0"/>
      <c r="UY3092" s="0"/>
      <c r="UZ3092" s="0"/>
      <c r="VA3092" s="0"/>
      <c r="VB3092" s="0"/>
      <c r="VC3092" s="0"/>
      <c r="VD3092" s="0"/>
      <c r="VE3092" s="0"/>
      <c r="VF3092" s="0"/>
      <c r="VG3092" s="0"/>
      <c r="VH3092" s="0"/>
      <c r="VI3092" s="0"/>
      <c r="VJ3092" s="0"/>
      <c r="VK3092" s="0"/>
      <c r="VL3092" s="0"/>
      <c r="VM3092" s="0"/>
      <c r="VN3092" s="0"/>
      <c r="VO3092" s="0"/>
      <c r="VP3092" s="0"/>
      <c r="VQ3092" s="0"/>
      <c r="VR3092" s="0"/>
      <c r="VS3092" s="0"/>
      <c r="VT3092" s="0"/>
      <c r="VU3092" s="0"/>
      <c r="VV3092" s="0"/>
      <c r="VW3092" s="0"/>
      <c r="VX3092" s="0"/>
      <c r="VY3092" s="0"/>
      <c r="VZ3092" s="0"/>
      <c r="WA3092" s="0"/>
      <c r="WB3092" s="0"/>
      <c r="WC3092" s="0"/>
      <c r="WD3092" s="0"/>
      <c r="WE3092" s="0"/>
      <c r="WF3092" s="0"/>
      <c r="WG3092" s="0"/>
      <c r="WH3092" s="0"/>
      <c r="WI3092" s="0"/>
      <c r="WJ3092" s="0"/>
      <c r="WK3092" s="0"/>
      <c r="WL3092" s="0"/>
      <c r="WM3092" s="0"/>
      <c r="WN3092" s="0"/>
      <c r="WO3092" s="0"/>
      <c r="WP3092" s="0"/>
      <c r="WQ3092" s="0"/>
      <c r="WR3092" s="0"/>
      <c r="WS3092" s="0"/>
      <c r="WT3092" s="0"/>
      <c r="WU3092" s="0"/>
      <c r="WV3092" s="0"/>
      <c r="WW3092" s="0"/>
      <c r="WX3092" s="0"/>
      <c r="WY3092" s="0"/>
      <c r="WZ3092" s="0"/>
      <c r="XA3092" s="0"/>
      <c r="XB3092" s="0"/>
      <c r="XC3092" s="0"/>
      <c r="XD3092" s="0"/>
      <c r="XE3092" s="0"/>
      <c r="XF3092" s="0"/>
      <c r="XG3092" s="0"/>
      <c r="XH3092" s="0"/>
      <c r="XI3092" s="0"/>
      <c r="XJ3092" s="0"/>
      <c r="XK3092" s="0"/>
      <c r="XL3092" s="0"/>
      <c r="XM3092" s="0"/>
      <c r="XN3092" s="0"/>
      <c r="XO3092" s="0"/>
      <c r="XP3092" s="0"/>
      <c r="XQ3092" s="0"/>
      <c r="XR3092" s="0"/>
      <c r="XS3092" s="0"/>
      <c r="XT3092" s="0"/>
      <c r="XU3092" s="0"/>
      <c r="XV3092" s="0"/>
      <c r="XW3092" s="0"/>
      <c r="XX3092" s="0"/>
      <c r="XY3092" s="0"/>
      <c r="XZ3092" s="0"/>
      <c r="YA3092" s="0"/>
      <c r="YB3092" s="0"/>
      <c r="YC3092" s="0"/>
      <c r="YD3092" s="0"/>
      <c r="YE3092" s="0"/>
      <c r="YF3092" s="0"/>
      <c r="YG3092" s="0"/>
      <c r="YH3092" s="0"/>
      <c r="YI3092" s="0"/>
      <c r="YJ3092" s="0"/>
      <c r="YK3092" s="0"/>
      <c r="YL3092" s="0"/>
      <c r="YM3092" s="0"/>
      <c r="YN3092" s="0"/>
      <c r="YO3092" s="0"/>
      <c r="YP3092" s="0"/>
      <c r="YQ3092" s="0"/>
      <c r="YR3092" s="0"/>
      <c r="YS3092" s="0"/>
      <c r="YT3092" s="0"/>
      <c r="YU3092" s="0"/>
      <c r="YV3092" s="0"/>
      <c r="YW3092" s="0"/>
      <c r="YX3092" s="0"/>
      <c r="YY3092" s="0"/>
      <c r="YZ3092" s="0"/>
      <c r="ZA3092" s="0"/>
      <c r="ZB3092" s="0"/>
      <c r="ZC3092" s="0"/>
      <c r="ZD3092" s="0"/>
      <c r="ZE3092" s="0"/>
      <c r="ZF3092" s="0"/>
      <c r="ZG3092" s="0"/>
      <c r="ZH3092" s="0"/>
      <c r="ZI3092" s="0"/>
      <c r="ZJ3092" s="0"/>
      <c r="ZK3092" s="0"/>
      <c r="ZL3092" s="0"/>
      <c r="ZM3092" s="0"/>
      <c r="ZN3092" s="0"/>
      <c r="ZO3092" s="0"/>
      <c r="ZP3092" s="0"/>
      <c r="ZQ3092" s="0"/>
      <c r="ZR3092" s="0"/>
      <c r="ZS3092" s="0"/>
      <c r="ZT3092" s="0"/>
      <c r="ZU3092" s="0"/>
      <c r="ZV3092" s="0"/>
      <c r="ZW3092" s="0"/>
      <c r="ZX3092" s="0"/>
      <c r="ZY3092" s="0"/>
      <c r="ZZ3092" s="0"/>
      <c r="AAA3092" s="0"/>
      <c r="AAB3092" s="0"/>
      <c r="AAC3092" s="0"/>
      <c r="AAD3092" s="0"/>
      <c r="AAE3092" s="0"/>
      <c r="AAF3092" s="0"/>
      <c r="AAG3092" s="0"/>
      <c r="AAH3092" s="0"/>
      <c r="AAI3092" s="0"/>
      <c r="AAJ3092" s="0"/>
      <c r="AAK3092" s="0"/>
      <c r="AAL3092" s="0"/>
      <c r="AAM3092" s="0"/>
      <c r="AAN3092" s="0"/>
      <c r="AAO3092" s="0"/>
      <c r="AAP3092" s="0"/>
      <c r="AAQ3092" s="0"/>
      <c r="AAR3092" s="0"/>
      <c r="AAS3092" s="0"/>
      <c r="AAT3092" s="0"/>
      <c r="AAU3092" s="0"/>
      <c r="AAV3092" s="0"/>
      <c r="AAW3092" s="0"/>
      <c r="AAX3092" s="0"/>
      <c r="AAY3092" s="0"/>
      <c r="AAZ3092" s="0"/>
      <c r="ABA3092" s="0"/>
      <c r="ABB3092" s="0"/>
      <c r="ABC3092" s="0"/>
      <c r="ABD3092" s="0"/>
      <c r="ABE3092" s="0"/>
      <c r="ABF3092" s="0"/>
      <c r="ABG3092" s="0"/>
      <c r="ABH3092" s="0"/>
      <c r="ABI3092" s="0"/>
      <c r="ABJ3092" s="0"/>
      <c r="ABK3092" s="0"/>
      <c r="ABL3092" s="0"/>
      <c r="ABM3092" s="0"/>
      <c r="ABN3092" s="0"/>
      <c r="ABO3092" s="0"/>
      <c r="ABP3092" s="0"/>
      <c r="ABQ3092" s="0"/>
      <c r="ABR3092" s="0"/>
      <c r="ABS3092" s="0"/>
      <c r="ABT3092" s="0"/>
      <c r="ABU3092" s="0"/>
      <c r="ABV3092" s="0"/>
      <c r="ABW3092" s="0"/>
      <c r="ABX3092" s="0"/>
      <c r="ABY3092" s="0"/>
      <c r="ABZ3092" s="0"/>
      <c r="ACA3092" s="0"/>
      <c r="ACB3092" s="0"/>
      <c r="ACC3092" s="0"/>
      <c r="ACD3092" s="0"/>
      <c r="ACE3092" s="0"/>
      <c r="ACF3092" s="0"/>
      <c r="ACG3092" s="0"/>
      <c r="ACH3092" s="0"/>
      <c r="ACI3092" s="0"/>
      <c r="ACJ3092" s="0"/>
      <c r="ACK3092" s="0"/>
      <c r="ACL3092" s="0"/>
      <c r="ACM3092" s="0"/>
      <c r="ACN3092" s="0"/>
      <c r="ACO3092" s="0"/>
      <c r="ACP3092" s="0"/>
      <c r="ACQ3092" s="0"/>
      <c r="ACR3092" s="0"/>
      <c r="ACS3092" s="0"/>
      <c r="ACT3092" s="0"/>
      <c r="ACU3092" s="0"/>
      <c r="ACV3092" s="0"/>
      <c r="ACW3092" s="0"/>
      <c r="ACX3092" s="0"/>
      <c r="ACY3092" s="0"/>
      <c r="ACZ3092" s="0"/>
      <c r="ADA3092" s="0"/>
      <c r="ADB3092" s="0"/>
      <c r="ADC3092" s="0"/>
      <c r="ADD3092" s="0"/>
      <c r="ADE3092" s="0"/>
      <c r="ADF3092" s="0"/>
      <c r="ADG3092" s="0"/>
      <c r="ADH3092" s="0"/>
      <c r="ADI3092" s="0"/>
      <c r="ADJ3092" s="0"/>
      <c r="ADK3092" s="0"/>
      <c r="ADL3092" s="0"/>
      <c r="ADM3092" s="0"/>
      <c r="ADN3092" s="0"/>
      <c r="ADO3092" s="0"/>
      <c r="ADP3092" s="0"/>
      <c r="ADQ3092" s="0"/>
      <c r="ADR3092" s="0"/>
      <c r="ADS3092" s="0"/>
      <c r="ADT3092" s="0"/>
      <c r="ADU3092" s="0"/>
      <c r="ADV3092" s="0"/>
      <c r="ADW3092" s="0"/>
      <c r="ADX3092" s="0"/>
      <c r="ADY3092" s="0"/>
      <c r="ADZ3092" s="0"/>
      <c r="AEA3092" s="0"/>
      <c r="AEB3092" s="0"/>
      <c r="AEC3092" s="0"/>
      <c r="AED3092" s="0"/>
      <c r="AEE3092" s="0"/>
      <c r="AEF3092" s="0"/>
      <c r="AEG3092" s="0"/>
      <c r="AEH3092" s="0"/>
      <c r="AEI3092" s="0"/>
      <c r="AEJ3092" s="0"/>
      <c r="AEK3092" s="0"/>
      <c r="AEL3092" s="0"/>
      <c r="AEM3092" s="0"/>
      <c r="AEN3092" s="0"/>
      <c r="AEO3092" s="0"/>
      <c r="AEP3092" s="0"/>
      <c r="AEQ3092" s="0"/>
      <c r="AER3092" s="0"/>
      <c r="AES3092" s="0"/>
      <c r="AET3092" s="0"/>
      <c r="AEU3092" s="0"/>
      <c r="AEV3092" s="0"/>
      <c r="AEW3092" s="0"/>
      <c r="AEX3092" s="0"/>
      <c r="AEY3092" s="0"/>
      <c r="AEZ3092" s="0"/>
      <c r="AFA3092" s="0"/>
      <c r="AFB3092" s="0"/>
      <c r="AFC3092" s="0"/>
      <c r="AFD3092" s="0"/>
      <c r="AFE3092" s="0"/>
      <c r="AFF3092" s="0"/>
      <c r="AFG3092" s="0"/>
      <c r="AFH3092" s="0"/>
      <c r="AFI3092" s="0"/>
      <c r="AFJ3092" s="0"/>
      <c r="AFK3092" s="0"/>
      <c r="AFL3092" s="0"/>
      <c r="AFM3092" s="0"/>
      <c r="AFN3092" s="0"/>
      <c r="AFO3092" s="0"/>
      <c r="AFP3092" s="0"/>
      <c r="AFQ3092" s="0"/>
      <c r="AFR3092" s="0"/>
      <c r="AFS3092" s="0"/>
      <c r="AFT3092" s="0"/>
      <c r="AFU3092" s="0"/>
      <c r="AFV3092" s="0"/>
      <c r="AFW3092" s="0"/>
      <c r="AFX3092" s="0"/>
      <c r="AFY3092" s="0"/>
      <c r="AFZ3092" s="0"/>
      <c r="AGA3092" s="0"/>
      <c r="AGB3092" s="0"/>
      <c r="AGC3092" s="0"/>
      <c r="AGD3092" s="0"/>
      <c r="AGE3092" s="0"/>
      <c r="AGF3092" s="0"/>
      <c r="AGG3092" s="0"/>
      <c r="AGH3092" s="0"/>
      <c r="AGI3092" s="0"/>
      <c r="AGJ3092" s="0"/>
      <c r="AGK3092" s="0"/>
      <c r="AGL3092" s="0"/>
      <c r="AGM3092" s="0"/>
      <c r="AGN3092" s="0"/>
      <c r="AGO3092" s="0"/>
      <c r="AGP3092" s="0"/>
      <c r="AGQ3092" s="0"/>
      <c r="AGR3092" s="0"/>
      <c r="AGS3092" s="0"/>
      <c r="AGT3092" s="0"/>
      <c r="AGU3092" s="0"/>
      <c r="AGV3092" s="0"/>
      <c r="AGW3092" s="0"/>
      <c r="AGX3092" s="0"/>
      <c r="AGY3092" s="0"/>
      <c r="AGZ3092" s="0"/>
      <c r="AHA3092" s="0"/>
      <c r="AHB3092" s="0"/>
      <c r="AHC3092" s="0"/>
      <c r="AHD3092" s="0"/>
      <c r="AHE3092" s="0"/>
      <c r="AHF3092" s="0"/>
      <c r="AHG3092" s="0"/>
      <c r="AHH3092" s="0"/>
      <c r="AHI3092" s="0"/>
      <c r="AHJ3092" s="0"/>
      <c r="AHK3092" s="0"/>
      <c r="AHL3092" s="0"/>
      <c r="AHM3092" s="0"/>
      <c r="AHN3092" s="0"/>
      <c r="AHO3092" s="0"/>
      <c r="AHP3092" s="0"/>
      <c r="AHQ3092" s="0"/>
      <c r="AHR3092" s="0"/>
      <c r="AHS3092" s="0"/>
      <c r="AHT3092" s="0"/>
      <c r="AHU3092" s="0"/>
      <c r="AHV3092" s="0"/>
      <c r="AHW3092" s="0"/>
      <c r="AHX3092" s="0"/>
      <c r="AHY3092" s="0"/>
      <c r="AHZ3092" s="0"/>
      <c r="AIA3092" s="0"/>
      <c r="AIB3092" s="0"/>
      <c r="AIC3092" s="0"/>
      <c r="AID3092" s="0"/>
      <c r="AIE3092" s="0"/>
      <c r="AIF3092" s="0"/>
      <c r="AIG3092" s="0"/>
      <c r="AIH3092" s="0"/>
      <c r="AII3092" s="0"/>
      <c r="AIJ3092" s="0"/>
      <c r="AIK3092" s="0"/>
      <c r="AIL3092" s="0"/>
      <c r="AIM3092" s="0"/>
      <c r="AIN3092" s="0"/>
      <c r="AIO3092" s="0"/>
      <c r="AIP3092" s="0"/>
      <c r="AIQ3092" s="0"/>
      <c r="AIR3092" s="0"/>
      <c r="AIS3092" s="0"/>
      <c r="AIT3092" s="0"/>
      <c r="AIU3092" s="0"/>
      <c r="AIV3092" s="0"/>
      <c r="AIW3092" s="0"/>
      <c r="AIX3092" s="0"/>
      <c r="AIY3092" s="0"/>
      <c r="AIZ3092" s="0"/>
      <c r="AJA3092" s="0"/>
      <c r="AJB3092" s="0"/>
      <c r="AJC3092" s="0"/>
      <c r="AJD3092" s="0"/>
      <c r="AJE3092" s="0"/>
      <c r="AJF3092" s="0"/>
      <c r="AJG3092" s="0"/>
      <c r="AJH3092" s="0"/>
      <c r="AJI3092" s="0"/>
      <c r="AJJ3092" s="0"/>
      <c r="AJK3092" s="0"/>
      <c r="AJL3092" s="0"/>
      <c r="AJM3092" s="0"/>
      <c r="AJN3092" s="0"/>
      <c r="AJO3092" s="0"/>
      <c r="AJP3092" s="0"/>
      <c r="AJQ3092" s="0"/>
      <c r="AJR3092" s="0"/>
      <c r="AJS3092" s="0"/>
      <c r="AJT3092" s="0"/>
      <c r="AJU3092" s="0"/>
      <c r="AJV3092" s="0"/>
      <c r="AJW3092" s="0"/>
      <c r="AJX3092" s="0"/>
      <c r="AJY3092" s="0"/>
      <c r="AJZ3092" s="0"/>
      <c r="AKA3092" s="0"/>
      <c r="AKB3092" s="0"/>
      <c r="AKC3092" s="0"/>
      <c r="AKD3092" s="0"/>
      <c r="AKE3092" s="0"/>
      <c r="AKF3092" s="0"/>
      <c r="AKG3092" s="0"/>
      <c r="AKH3092" s="0"/>
      <c r="AKI3092" s="0"/>
      <c r="AKJ3092" s="0"/>
      <c r="AKK3092" s="0"/>
      <c r="AKL3092" s="0"/>
      <c r="AKM3092" s="0"/>
      <c r="AKN3092" s="0"/>
      <c r="AKO3092" s="0"/>
      <c r="AKP3092" s="0"/>
      <c r="AKQ3092" s="0"/>
      <c r="AKR3092" s="0"/>
      <c r="AKS3092" s="0"/>
      <c r="AKT3092" s="0"/>
      <c r="AKU3092" s="0"/>
      <c r="AKV3092" s="0"/>
      <c r="AKW3092" s="0"/>
      <c r="AKX3092" s="0"/>
      <c r="AKY3092" s="0"/>
      <c r="AKZ3092" s="0"/>
      <c r="ALA3092" s="0"/>
      <c r="ALB3092" s="0"/>
      <c r="ALC3092" s="0"/>
      <c r="ALD3092" s="0"/>
      <c r="ALE3092" s="0"/>
      <c r="ALF3092" s="0"/>
      <c r="ALG3092" s="0"/>
      <c r="ALH3092" s="0"/>
      <c r="ALI3092" s="0"/>
      <c r="ALJ3092" s="0"/>
      <c r="ALK3092" s="0"/>
      <c r="ALL3092" s="0"/>
      <c r="ALM3092" s="0"/>
      <c r="ALN3092" s="0"/>
      <c r="ALO3092" s="0"/>
      <c r="ALP3092" s="0"/>
      <c r="ALQ3092" s="0"/>
      <c r="ALR3092" s="0"/>
      <c r="ALS3092" s="0"/>
      <c r="ALT3092" s="0"/>
      <c r="ALU3092" s="0"/>
      <c r="ALV3092" s="0"/>
      <c r="ALW3092" s="0"/>
      <c r="ALX3092" s="0"/>
      <c r="ALY3092" s="0"/>
      <c r="ALZ3092" s="0"/>
      <c r="AMA3092" s="0"/>
      <c r="AMB3092" s="0"/>
      <c r="AMC3092" s="0"/>
      <c r="AMD3092" s="0"/>
      <c r="AME3092" s="0"/>
      <c r="AMF3092" s="0"/>
      <c r="AMG3092" s="0"/>
      <c r="AMH3092" s="0"/>
      <c r="AMI3092" s="0"/>
    </row>
    <row r="3093" customFormat="false" ht="12.75" hidden="false" customHeight="false" outlineLevel="0" collapsed="false">
      <c r="A3093" s="1" t="s">
        <v>3349</v>
      </c>
      <c r="C3093" s="27" t="s">
        <v>3353</v>
      </c>
      <c r="D3093" s="27" t="s">
        <v>3205</v>
      </c>
      <c r="E3093" s="28"/>
      <c r="F3093" s="29"/>
      <c r="G3093" s="27"/>
      <c r="H3093" s="30" t="s">
        <v>61</v>
      </c>
      <c r="I3093" s="31" t="n">
        <v>3.29</v>
      </c>
      <c r="J3093" s="103" t="s">
        <v>3308</v>
      </c>
      <c r="BM3093" s="0"/>
      <c r="BN3093" s="0"/>
      <c r="BO3093" s="0"/>
      <c r="BP3093" s="0"/>
      <c r="BQ3093" s="0"/>
      <c r="BR3093" s="0"/>
      <c r="BS3093" s="0"/>
      <c r="BT3093" s="0"/>
      <c r="BU3093" s="0"/>
      <c r="BV3093" s="0"/>
      <c r="BW3093" s="0"/>
      <c r="BX3093" s="0"/>
      <c r="BY3093" s="0"/>
      <c r="BZ3093" s="0"/>
      <c r="CA3093" s="0"/>
      <c r="CB3093" s="0"/>
      <c r="CC3093" s="0"/>
      <c r="CD3093" s="0"/>
      <c r="CE3093" s="0"/>
      <c r="CF3093" s="0"/>
      <c r="CG3093" s="0"/>
      <c r="CH3093" s="0"/>
      <c r="CI3093" s="0"/>
      <c r="CJ3093" s="0"/>
      <c r="CK3093" s="0"/>
      <c r="CL3093" s="0"/>
      <c r="CM3093" s="0"/>
      <c r="CN3093" s="0"/>
      <c r="CO3093" s="0"/>
      <c r="CP3093" s="0"/>
      <c r="CQ3093" s="0"/>
      <c r="CR3093" s="0"/>
      <c r="CS3093" s="0"/>
      <c r="CT3093" s="0"/>
      <c r="CU3093" s="0"/>
      <c r="CV3093" s="0"/>
      <c r="CW3093" s="0"/>
      <c r="CX3093" s="0"/>
      <c r="CY3093" s="0"/>
      <c r="CZ3093" s="0"/>
      <c r="DA3093" s="0"/>
      <c r="DB3093" s="0"/>
      <c r="DC3093" s="0"/>
      <c r="DD3093" s="0"/>
      <c r="DE3093" s="0"/>
      <c r="DF3093" s="0"/>
      <c r="DG3093" s="0"/>
      <c r="DH3093" s="0"/>
      <c r="DI3093" s="0"/>
      <c r="DJ3093" s="0"/>
      <c r="DK3093" s="0"/>
      <c r="DL3093" s="0"/>
      <c r="DM3093" s="0"/>
      <c r="DN3093" s="0"/>
      <c r="DO3093" s="0"/>
      <c r="DP3093" s="0"/>
      <c r="DQ3093" s="0"/>
      <c r="DR3093" s="0"/>
      <c r="DS3093" s="0"/>
      <c r="DT3093" s="0"/>
      <c r="DU3093" s="0"/>
      <c r="DV3093" s="0"/>
      <c r="DW3093" s="0"/>
      <c r="DX3093" s="0"/>
      <c r="DY3093" s="0"/>
      <c r="DZ3093" s="0"/>
      <c r="EA3093" s="0"/>
      <c r="EB3093" s="0"/>
      <c r="EC3093" s="0"/>
      <c r="ED3093" s="0"/>
      <c r="EE3093" s="0"/>
      <c r="EF3093" s="0"/>
      <c r="EG3093" s="0"/>
      <c r="EH3093" s="0"/>
      <c r="EI3093" s="0"/>
      <c r="EJ3093" s="0"/>
      <c r="EK3093" s="0"/>
      <c r="EL3093" s="0"/>
      <c r="EM3093" s="0"/>
      <c r="EN3093" s="0"/>
      <c r="EO3093" s="0"/>
      <c r="EP3093" s="0"/>
      <c r="EQ3093" s="0"/>
      <c r="ER3093" s="0"/>
      <c r="ES3093" s="0"/>
      <c r="ET3093" s="0"/>
      <c r="EU3093" s="0"/>
      <c r="EV3093" s="0"/>
      <c r="EW3093" s="0"/>
      <c r="EX3093" s="0"/>
      <c r="EY3093" s="0"/>
      <c r="EZ3093" s="0"/>
      <c r="FA3093" s="0"/>
      <c r="FB3093" s="0"/>
      <c r="FC3093" s="0"/>
      <c r="FD3093" s="0"/>
      <c r="FE3093" s="0"/>
      <c r="FF3093" s="0"/>
      <c r="FG3093" s="0"/>
      <c r="FH3093" s="0"/>
      <c r="FI3093" s="0"/>
      <c r="FJ3093" s="0"/>
      <c r="FK3093" s="0"/>
      <c r="FL3093" s="0"/>
      <c r="FM3093" s="0"/>
      <c r="FN3093" s="0"/>
      <c r="FO3093" s="0"/>
      <c r="FP3093" s="0"/>
      <c r="FQ3093" s="0"/>
      <c r="FR3093" s="0"/>
      <c r="FS3093" s="0"/>
      <c r="FT3093" s="0"/>
      <c r="FU3093" s="0"/>
      <c r="FV3093" s="0"/>
      <c r="FW3093" s="0"/>
      <c r="FX3093" s="0"/>
      <c r="FY3093" s="0"/>
      <c r="FZ3093" s="0"/>
      <c r="GA3093" s="0"/>
      <c r="GB3093" s="0"/>
      <c r="GC3093" s="0"/>
      <c r="GD3093" s="0"/>
      <c r="GE3093" s="0"/>
      <c r="GF3093" s="0"/>
      <c r="GG3093" s="0"/>
      <c r="GH3093" s="0"/>
      <c r="GI3093" s="0"/>
      <c r="GJ3093" s="0"/>
      <c r="GK3093" s="0"/>
      <c r="GL3093" s="0"/>
      <c r="GM3093" s="0"/>
      <c r="GN3093" s="0"/>
      <c r="GO3093" s="0"/>
      <c r="GP3093" s="0"/>
      <c r="GQ3093" s="0"/>
      <c r="GR3093" s="0"/>
      <c r="GS3093" s="0"/>
      <c r="GT3093" s="0"/>
      <c r="GU3093" s="0"/>
      <c r="GV3093" s="0"/>
      <c r="GW3093" s="0"/>
      <c r="GX3093" s="0"/>
      <c r="GY3093" s="0"/>
      <c r="GZ3093" s="0"/>
      <c r="HA3093" s="0"/>
      <c r="HB3093" s="0"/>
      <c r="HC3093" s="0"/>
      <c r="HD3093" s="0"/>
      <c r="HE3093" s="0"/>
      <c r="HF3093" s="0"/>
      <c r="HG3093" s="0"/>
      <c r="HH3093" s="0"/>
      <c r="HI3093" s="0"/>
      <c r="HJ3093" s="0"/>
      <c r="HK3093" s="0"/>
      <c r="HL3093" s="0"/>
      <c r="HM3093" s="0"/>
      <c r="HN3093" s="0"/>
      <c r="HO3093" s="0"/>
      <c r="HP3093" s="0"/>
      <c r="HQ3093" s="0"/>
      <c r="HR3093" s="0"/>
      <c r="HS3093" s="0"/>
      <c r="HT3093" s="0"/>
      <c r="HU3093" s="0"/>
      <c r="HV3093" s="0"/>
      <c r="HW3093" s="0"/>
      <c r="HX3093" s="0"/>
      <c r="HY3093" s="0"/>
      <c r="HZ3093" s="0"/>
      <c r="IA3093" s="0"/>
      <c r="IB3093" s="0"/>
      <c r="IC3093" s="0"/>
      <c r="ID3093" s="0"/>
      <c r="IE3093" s="0"/>
      <c r="IF3093" s="0"/>
      <c r="IG3093" s="0"/>
      <c r="IH3093" s="0"/>
      <c r="II3093" s="0"/>
      <c r="IJ3093" s="0"/>
      <c r="IK3093" s="0"/>
      <c r="IL3093" s="0"/>
      <c r="IM3093" s="0"/>
      <c r="IN3093" s="0"/>
      <c r="IO3093" s="0"/>
      <c r="IP3093" s="0"/>
      <c r="IQ3093" s="0"/>
      <c r="IR3093" s="0"/>
      <c r="IS3093" s="0"/>
      <c r="IT3093" s="0"/>
      <c r="IU3093" s="0"/>
      <c r="IV3093" s="0"/>
      <c r="IW3093" s="0"/>
      <c r="IX3093" s="0"/>
      <c r="IY3093" s="0"/>
      <c r="IZ3093" s="0"/>
      <c r="JA3093" s="0"/>
      <c r="JB3093" s="0"/>
      <c r="JC3093" s="0"/>
      <c r="JD3093" s="0"/>
      <c r="JE3093" s="0"/>
      <c r="JF3093" s="0"/>
      <c r="JG3093" s="0"/>
      <c r="JH3093" s="0"/>
      <c r="JI3093" s="0"/>
      <c r="JJ3093" s="0"/>
      <c r="JK3093" s="0"/>
      <c r="JL3093" s="0"/>
      <c r="JM3093" s="0"/>
      <c r="JN3093" s="0"/>
      <c r="JO3093" s="0"/>
      <c r="JP3093" s="0"/>
      <c r="JQ3093" s="0"/>
      <c r="JR3093" s="0"/>
      <c r="JS3093" s="0"/>
      <c r="JT3093" s="0"/>
      <c r="JU3093" s="0"/>
      <c r="JV3093" s="0"/>
      <c r="JW3093" s="0"/>
      <c r="JX3093" s="0"/>
      <c r="JY3093" s="0"/>
      <c r="JZ3093" s="0"/>
      <c r="KA3093" s="0"/>
      <c r="KB3093" s="0"/>
      <c r="KC3093" s="0"/>
      <c r="KD3093" s="0"/>
      <c r="KE3093" s="0"/>
      <c r="KF3093" s="0"/>
      <c r="KG3093" s="0"/>
      <c r="KH3093" s="0"/>
      <c r="KI3093" s="0"/>
      <c r="KJ3093" s="0"/>
      <c r="KK3093" s="0"/>
      <c r="KL3093" s="0"/>
      <c r="KM3093" s="0"/>
      <c r="KN3093" s="0"/>
      <c r="KO3093" s="0"/>
      <c r="KP3093" s="0"/>
      <c r="KQ3093" s="0"/>
      <c r="KR3093" s="0"/>
      <c r="KS3093" s="0"/>
      <c r="KT3093" s="0"/>
      <c r="KU3093" s="0"/>
      <c r="KV3093" s="0"/>
      <c r="KW3093" s="0"/>
      <c r="KX3093" s="0"/>
      <c r="KY3093" s="0"/>
      <c r="KZ3093" s="0"/>
      <c r="LA3093" s="0"/>
      <c r="LB3093" s="0"/>
      <c r="LC3093" s="0"/>
      <c r="LD3093" s="0"/>
      <c r="LE3093" s="0"/>
      <c r="LF3093" s="0"/>
      <c r="LG3093" s="0"/>
      <c r="LH3093" s="0"/>
      <c r="LI3093" s="0"/>
      <c r="LJ3093" s="0"/>
      <c r="LK3093" s="0"/>
      <c r="LL3093" s="0"/>
      <c r="LM3093" s="0"/>
      <c r="LN3093" s="0"/>
      <c r="LO3093" s="0"/>
      <c r="LP3093" s="0"/>
      <c r="LQ3093" s="0"/>
      <c r="LR3093" s="0"/>
      <c r="LS3093" s="0"/>
      <c r="LT3093" s="0"/>
      <c r="LU3093" s="0"/>
      <c r="LV3093" s="0"/>
      <c r="LW3093" s="0"/>
      <c r="LX3093" s="0"/>
      <c r="LY3093" s="0"/>
      <c r="LZ3093" s="0"/>
      <c r="MA3093" s="0"/>
      <c r="MB3093" s="0"/>
      <c r="MC3093" s="0"/>
      <c r="MD3093" s="0"/>
      <c r="ME3093" s="0"/>
      <c r="MF3093" s="0"/>
      <c r="MG3093" s="0"/>
      <c r="MH3093" s="0"/>
      <c r="MI3093" s="0"/>
      <c r="MJ3093" s="0"/>
      <c r="MK3093" s="0"/>
      <c r="ML3093" s="0"/>
      <c r="MM3093" s="0"/>
      <c r="MN3093" s="0"/>
      <c r="MO3093" s="0"/>
      <c r="MP3093" s="0"/>
      <c r="MQ3093" s="0"/>
      <c r="MR3093" s="0"/>
      <c r="MS3093" s="0"/>
      <c r="MT3093" s="0"/>
      <c r="MU3093" s="0"/>
      <c r="MV3093" s="0"/>
      <c r="MW3093" s="0"/>
      <c r="MX3093" s="0"/>
      <c r="MY3093" s="0"/>
      <c r="MZ3093" s="0"/>
      <c r="NA3093" s="0"/>
      <c r="NB3093" s="0"/>
      <c r="NC3093" s="0"/>
      <c r="ND3093" s="0"/>
      <c r="NE3093" s="0"/>
      <c r="NF3093" s="0"/>
      <c r="NG3093" s="0"/>
      <c r="NH3093" s="0"/>
      <c r="NI3093" s="0"/>
      <c r="NJ3093" s="0"/>
      <c r="NK3093" s="0"/>
      <c r="NL3093" s="0"/>
      <c r="NM3093" s="0"/>
      <c r="NN3093" s="0"/>
      <c r="NO3093" s="0"/>
      <c r="NP3093" s="0"/>
      <c r="NQ3093" s="0"/>
      <c r="NR3093" s="0"/>
      <c r="NS3093" s="0"/>
      <c r="NT3093" s="0"/>
      <c r="NU3093" s="0"/>
      <c r="NV3093" s="0"/>
      <c r="NW3093" s="0"/>
      <c r="NX3093" s="0"/>
      <c r="NY3093" s="0"/>
      <c r="NZ3093" s="0"/>
      <c r="OA3093" s="0"/>
      <c r="OB3093" s="0"/>
      <c r="OC3093" s="0"/>
      <c r="OD3093" s="0"/>
      <c r="OE3093" s="0"/>
      <c r="OF3093" s="0"/>
      <c r="OG3093" s="0"/>
      <c r="OH3093" s="0"/>
      <c r="OI3093" s="0"/>
      <c r="OJ3093" s="0"/>
      <c r="OK3093" s="0"/>
      <c r="OL3093" s="0"/>
      <c r="OM3093" s="0"/>
      <c r="ON3093" s="0"/>
      <c r="OO3093" s="0"/>
      <c r="OP3093" s="0"/>
      <c r="OQ3093" s="0"/>
      <c r="OR3093" s="0"/>
      <c r="OS3093" s="0"/>
      <c r="OT3093" s="0"/>
      <c r="OU3093" s="0"/>
      <c r="OV3093" s="0"/>
      <c r="OW3093" s="0"/>
      <c r="OX3093" s="0"/>
      <c r="OY3093" s="0"/>
      <c r="OZ3093" s="0"/>
      <c r="PA3093" s="0"/>
      <c r="PB3093" s="0"/>
      <c r="PC3093" s="0"/>
      <c r="PD3093" s="0"/>
      <c r="PE3093" s="0"/>
      <c r="PF3093" s="0"/>
      <c r="PG3093" s="0"/>
      <c r="PH3093" s="0"/>
      <c r="PI3093" s="0"/>
      <c r="PJ3093" s="0"/>
      <c r="PK3093" s="0"/>
      <c r="PL3093" s="0"/>
      <c r="PM3093" s="0"/>
      <c r="PN3093" s="0"/>
      <c r="PO3093" s="0"/>
      <c r="PP3093" s="0"/>
      <c r="PQ3093" s="0"/>
      <c r="PR3093" s="0"/>
      <c r="PS3093" s="0"/>
      <c r="PT3093" s="0"/>
      <c r="PU3093" s="0"/>
      <c r="PV3093" s="0"/>
      <c r="PW3093" s="0"/>
      <c r="PX3093" s="0"/>
      <c r="PY3093" s="0"/>
      <c r="PZ3093" s="0"/>
      <c r="QA3093" s="0"/>
      <c r="QB3093" s="0"/>
      <c r="QC3093" s="0"/>
      <c r="QD3093" s="0"/>
      <c r="QE3093" s="0"/>
      <c r="QF3093" s="0"/>
      <c r="QG3093" s="0"/>
      <c r="QH3093" s="0"/>
      <c r="QI3093" s="0"/>
      <c r="QJ3093" s="0"/>
      <c r="QK3093" s="0"/>
      <c r="QL3093" s="0"/>
      <c r="QM3093" s="0"/>
      <c r="QN3093" s="0"/>
      <c r="QO3093" s="0"/>
      <c r="QP3093" s="0"/>
      <c r="QQ3093" s="0"/>
      <c r="QR3093" s="0"/>
      <c r="QS3093" s="0"/>
      <c r="QT3093" s="0"/>
      <c r="QU3093" s="0"/>
      <c r="QV3093" s="0"/>
      <c r="QW3093" s="0"/>
      <c r="QX3093" s="0"/>
      <c r="QY3093" s="0"/>
      <c r="QZ3093" s="0"/>
      <c r="RA3093" s="0"/>
      <c r="RB3093" s="0"/>
      <c r="RC3093" s="0"/>
      <c r="RD3093" s="0"/>
      <c r="RE3093" s="0"/>
      <c r="RF3093" s="0"/>
      <c r="RG3093" s="0"/>
      <c r="RH3093" s="0"/>
      <c r="RI3093" s="0"/>
      <c r="RJ3093" s="0"/>
      <c r="RK3093" s="0"/>
      <c r="RL3093" s="0"/>
      <c r="RM3093" s="0"/>
      <c r="RN3093" s="0"/>
      <c r="RO3093" s="0"/>
      <c r="RP3093" s="0"/>
      <c r="RQ3093" s="0"/>
      <c r="RR3093" s="0"/>
      <c r="RS3093" s="0"/>
      <c r="RT3093" s="0"/>
      <c r="RU3093" s="0"/>
      <c r="RV3093" s="0"/>
      <c r="RW3093" s="0"/>
      <c r="RX3093" s="0"/>
      <c r="RY3093" s="0"/>
      <c r="RZ3093" s="0"/>
      <c r="SA3093" s="0"/>
      <c r="SB3093" s="0"/>
      <c r="SC3093" s="0"/>
      <c r="SD3093" s="0"/>
      <c r="SE3093" s="0"/>
      <c r="SF3093" s="0"/>
      <c r="SG3093" s="0"/>
      <c r="SH3093" s="0"/>
      <c r="SI3093" s="0"/>
      <c r="SJ3093" s="0"/>
      <c r="SK3093" s="0"/>
      <c r="SL3093" s="0"/>
      <c r="SM3093" s="0"/>
      <c r="SN3093" s="0"/>
      <c r="SO3093" s="0"/>
      <c r="SP3093" s="0"/>
      <c r="SQ3093" s="0"/>
      <c r="SR3093" s="0"/>
      <c r="SS3093" s="0"/>
      <c r="ST3093" s="0"/>
      <c r="SU3093" s="0"/>
      <c r="SV3093" s="0"/>
      <c r="SW3093" s="0"/>
      <c r="SX3093" s="0"/>
      <c r="SY3093" s="0"/>
      <c r="SZ3093" s="0"/>
      <c r="TA3093" s="0"/>
      <c r="TB3093" s="0"/>
      <c r="TC3093" s="0"/>
      <c r="TD3093" s="0"/>
      <c r="TE3093" s="0"/>
      <c r="TF3093" s="0"/>
      <c r="TG3093" s="0"/>
      <c r="TH3093" s="0"/>
      <c r="TI3093" s="0"/>
      <c r="TJ3093" s="0"/>
      <c r="TK3093" s="0"/>
      <c r="TL3093" s="0"/>
      <c r="TM3093" s="0"/>
      <c r="TN3093" s="0"/>
      <c r="TO3093" s="0"/>
      <c r="TP3093" s="0"/>
      <c r="TQ3093" s="0"/>
      <c r="TR3093" s="0"/>
      <c r="TS3093" s="0"/>
      <c r="TT3093" s="0"/>
      <c r="TU3093" s="0"/>
      <c r="TV3093" s="0"/>
      <c r="TW3093" s="0"/>
      <c r="TX3093" s="0"/>
      <c r="TY3093" s="0"/>
      <c r="TZ3093" s="0"/>
      <c r="UA3093" s="0"/>
      <c r="UB3093" s="0"/>
      <c r="UC3093" s="0"/>
      <c r="UD3093" s="0"/>
      <c r="UE3093" s="0"/>
      <c r="UF3093" s="0"/>
      <c r="UG3093" s="0"/>
      <c r="UH3093" s="0"/>
      <c r="UI3093" s="0"/>
      <c r="UJ3093" s="0"/>
      <c r="UK3093" s="0"/>
      <c r="UL3093" s="0"/>
      <c r="UM3093" s="0"/>
      <c r="UN3093" s="0"/>
      <c r="UO3093" s="0"/>
      <c r="UP3093" s="0"/>
      <c r="UQ3093" s="0"/>
      <c r="UR3093" s="0"/>
      <c r="US3093" s="0"/>
      <c r="UT3093" s="0"/>
      <c r="UU3093" s="0"/>
      <c r="UV3093" s="0"/>
      <c r="UW3093" s="0"/>
      <c r="UX3093" s="0"/>
      <c r="UY3093" s="0"/>
      <c r="UZ3093" s="0"/>
      <c r="VA3093" s="0"/>
      <c r="VB3093" s="0"/>
      <c r="VC3093" s="0"/>
      <c r="VD3093" s="0"/>
      <c r="VE3093" s="0"/>
      <c r="VF3093" s="0"/>
      <c r="VG3093" s="0"/>
      <c r="VH3093" s="0"/>
      <c r="VI3093" s="0"/>
      <c r="VJ3093" s="0"/>
      <c r="VK3093" s="0"/>
      <c r="VL3093" s="0"/>
      <c r="VM3093" s="0"/>
      <c r="VN3093" s="0"/>
      <c r="VO3093" s="0"/>
      <c r="VP3093" s="0"/>
      <c r="VQ3093" s="0"/>
      <c r="VR3093" s="0"/>
      <c r="VS3093" s="0"/>
      <c r="VT3093" s="0"/>
      <c r="VU3093" s="0"/>
      <c r="VV3093" s="0"/>
      <c r="VW3093" s="0"/>
      <c r="VX3093" s="0"/>
      <c r="VY3093" s="0"/>
      <c r="VZ3093" s="0"/>
      <c r="WA3093" s="0"/>
      <c r="WB3093" s="0"/>
      <c r="WC3093" s="0"/>
      <c r="WD3093" s="0"/>
      <c r="WE3093" s="0"/>
      <c r="WF3093" s="0"/>
      <c r="WG3093" s="0"/>
      <c r="WH3093" s="0"/>
      <c r="WI3093" s="0"/>
      <c r="WJ3093" s="0"/>
      <c r="WK3093" s="0"/>
      <c r="WL3093" s="0"/>
      <c r="WM3093" s="0"/>
      <c r="WN3093" s="0"/>
      <c r="WO3093" s="0"/>
      <c r="WP3093" s="0"/>
      <c r="WQ3093" s="0"/>
      <c r="WR3093" s="0"/>
      <c r="WS3093" s="0"/>
      <c r="WT3093" s="0"/>
      <c r="WU3093" s="0"/>
      <c r="WV3093" s="0"/>
      <c r="WW3093" s="0"/>
      <c r="WX3093" s="0"/>
      <c r="WY3093" s="0"/>
      <c r="WZ3093" s="0"/>
      <c r="XA3093" s="0"/>
      <c r="XB3093" s="0"/>
      <c r="XC3093" s="0"/>
      <c r="XD3093" s="0"/>
      <c r="XE3093" s="0"/>
      <c r="XF3093" s="0"/>
      <c r="XG3093" s="0"/>
      <c r="XH3093" s="0"/>
      <c r="XI3093" s="0"/>
      <c r="XJ3093" s="0"/>
      <c r="XK3093" s="0"/>
      <c r="XL3093" s="0"/>
      <c r="XM3093" s="0"/>
      <c r="XN3093" s="0"/>
      <c r="XO3093" s="0"/>
      <c r="XP3093" s="0"/>
      <c r="XQ3093" s="0"/>
      <c r="XR3093" s="0"/>
      <c r="XS3093" s="0"/>
      <c r="XT3093" s="0"/>
      <c r="XU3093" s="0"/>
      <c r="XV3093" s="0"/>
      <c r="XW3093" s="0"/>
      <c r="XX3093" s="0"/>
      <c r="XY3093" s="0"/>
      <c r="XZ3093" s="0"/>
      <c r="YA3093" s="0"/>
      <c r="YB3093" s="0"/>
      <c r="YC3093" s="0"/>
      <c r="YD3093" s="0"/>
      <c r="YE3093" s="0"/>
      <c r="YF3093" s="0"/>
      <c r="YG3093" s="0"/>
      <c r="YH3093" s="0"/>
      <c r="YI3093" s="0"/>
      <c r="YJ3093" s="0"/>
      <c r="YK3093" s="0"/>
      <c r="YL3093" s="0"/>
      <c r="YM3093" s="0"/>
      <c r="YN3093" s="0"/>
      <c r="YO3093" s="0"/>
      <c r="YP3093" s="0"/>
      <c r="YQ3093" s="0"/>
      <c r="YR3093" s="0"/>
      <c r="YS3093" s="0"/>
      <c r="YT3093" s="0"/>
      <c r="YU3093" s="0"/>
      <c r="YV3093" s="0"/>
      <c r="YW3093" s="0"/>
      <c r="YX3093" s="0"/>
      <c r="YY3093" s="0"/>
      <c r="YZ3093" s="0"/>
      <c r="ZA3093" s="0"/>
      <c r="ZB3093" s="0"/>
      <c r="ZC3093" s="0"/>
      <c r="ZD3093" s="0"/>
      <c r="ZE3093" s="0"/>
      <c r="ZF3093" s="0"/>
      <c r="ZG3093" s="0"/>
      <c r="ZH3093" s="0"/>
      <c r="ZI3093" s="0"/>
      <c r="ZJ3093" s="0"/>
      <c r="ZK3093" s="0"/>
      <c r="ZL3093" s="0"/>
      <c r="ZM3093" s="0"/>
      <c r="ZN3093" s="0"/>
      <c r="ZO3093" s="0"/>
      <c r="ZP3093" s="0"/>
      <c r="ZQ3093" s="0"/>
      <c r="ZR3093" s="0"/>
      <c r="ZS3093" s="0"/>
      <c r="ZT3093" s="0"/>
      <c r="ZU3093" s="0"/>
      <c r="ZV3093" s="0"/>
      <c r="ZW3093" s="0"/>
      <c r="ZX3093" s="0"/>
      <c r="ZY3093" s="0"/>
      <c r="ZZ3093" s="0"/>
      <c r="AAA3093" s="0"/>
      <c r="AAB3093" s="0"/>
      <c r="AAC3093" s="0"/>
      <c r="AAD3093" s="0"/>
      <c r="AAE3093" s="0"/>
      <c r="AAF3093" s="0"/>
      <c r="AAG3093" s="0"/>
      <c r="AAH3093" s="0"/>
      <c r="AAI3093" s="0"/>
      <c r="AAJ3093" s="0"/>
      <c r="AAK3093" s="0"/>
      <c r="AAL3093" s="0"/>
      <c r="AAM3093" s="0"/>
      <c r="AAN3093" s="0"/>
      <c r="AAO3093" s="0"/>
      <c r="AAP3093" s="0"/>
      <c r="AAQ3093" s="0"/>
      <c r="AAR3093" s="0"/>
      <c r="AAS3093" s="0"/>
      <c r="AAT3093" s="0"/>
      <c r="AAU3093" s="0"/>
      <c r="AAV3093" s="0"/>
      <c r="AAW3093" s="0"/>
      <c r="AAX3093" s="0"/>
      <c r="AAY3093" s="0"/>
      <c r="AAZ3093" s="0"/>
      <c r="ABA3093" s="0"/>
      <c r="ABB3093" s="0"/>
      <c r="ABC3093" s="0"/>
      <c r="ABD3093" s="0"/>
      <c r="ABE3093" s="0"/>
      <c r="ABF3093" s="0"/>
      <c r="ABG3093" s="0"/>
      <c r="ABH3093" s="0"/>
      <c r="ABI3093" s="0"/>
      <c r="ABJ3093" s="0"/>
      <c r="ABK3093" s="0"/>
      <c r="ABL3093" s="0"/>
      <c r="ABM3093" s="0"/>
      <c r="ABN3093" s="0"/>
      <c r="ABO3093" s="0"/>
      <c r="ABP3093" s="0"/>
      <c r="ABQ3093" s="0"/>
      <c r="ABR3093" s="0"/>
      <c r="ABS3093" s="0"/>
      <c r="ABT3093" s="0"/>
      <c r="ABU3093" s="0"/>
      <c r="ABV3093" s="0"/>
      <c r="ABW3093" s="0"/>
      <c r="ABX3093" s="0"/>
      <c r="ABY3093" s="0"/>
      <c r="ABZ3093" s="0"/>
      <c r="ACA3093" s="0"/>
      <c r="ACB3093" s="0"/>
      <c r="ACC3093" s="0"/>
      <c r="ACD3093" s="0"/>
      <c r="ACE3093" s="0"/>
      <c r="ACF3093" s="0"/>
      <c r="ACG3093" s="0"/>
      <c r="ACH3093" s="0"/>
      <c r="ACI3093" s="0"/>
      <c r="ACJ3093" s="0"/>
      <c r="ACK3093" s="0"/>
      <c r="ACL3093" s="0"/>
      <c r="ACM3093" s="0"/>
      <c r="ACN3093" s="0"/>
      <c r="ACO3093" s="0"/>
      <c r="ACP3093" s="0"/>
      <c r="ACQ3093" s="0"/>
      <c r="ACR3093" s="0"/>
      <c r="ACS3093" s="0"/>
      <c r="ACT3093" s="0"/>
      <c r="ACU3093" s="0"/>
      <c r="ACV3093" s="0"/>
      <c r="ACW3093" s="0"/>
      <c r="ACX3093" s="0"/>
      <c r="ACY3093" s="0"/>
      <c r="ACZ3093" s="0"/>
      <c r="ADA3093" s="0"/>
      <c r="ADB3093" s="0"/>
      <c r="ADC3093" s="0"/>
      <c r="ADD3093" s="0"/>
      <c r="ADE3093" s="0"/>
      <c r="ADF3093" s="0"/>
      <c r="ADG3093" s="0"/>
      <c r="ADH3093" s="0"/>
      <c r="ADI3093" s="0"/>
      <c r="ADJ3093" s="0"/>
      <c r="ADK3093" s="0"/>
      <c r="ADL3093" s="0"/>
      <c r="ADM3093" s="0"/>
      <c r="ADN3093" s="0"/>
      <c r="ADO3093" s="0"/>
      <c r="ADP3093" s="0"/>
      <c r="ADQ3093" s="0"/>
      <c r="ADR3093" s="0"/>
      <c r="ADS3093" s="0"/>
      <c r="ADT3093" s="0"/>
      <c r="ADU3093" s="0"/>
      <c r="ADV3093" s="0"/>
      <c r="ADW3093" s="0"/>
      <c r="ADX3093" s="0"/>
      <c r="ADY3093" s="0"/>
      <c r="ADZ3093" s="0"/>
      <c r="AEA3093" s="0"/>
      <c r="AEB3093" s="0"/>
      <c r="AEC3093" s="0"/>
      <c r="AED3093" s="0"/>
      <c r="AEE3093" s="0"/>
      <c r="AEF3093" s="0"/>
      <c r="AEG3093" s="0"/>
      <c r="AEH3093" s="0"/>
      <c r="AEI3093" s="0"/>
      <c r="AEJ3093" s="0"/>
      <c r="AEK3093" s="0"/>
      <c r="AEL3093" s="0"/>
      <c r="AEM3093" s="0"/>
      <c r="AEN3093" s="0"/>
      <c r="AEO3093" s="0"/>
      <c r="AEP3093" s="0"/>
      <c r="AEQ3093" s="0"/>
      <c r="AER3093" s="0"/>
      <c r="AES3093" s="0"/>
      <c r="AET3093" s="0"/>
      <c r="AEU3093" s="0"/>
      <c r="AEV3093" s="0"/>
      <c r="AEW3093" s="0"/>
      <c r="AEX3093" s="0"/>
      <c r="AEY3093" s="0"/>
      <c r="AEZ3093" s="0"/>
      <c r="AFA3093" s="0"/>
      <c r="AFB3093" s="0"/>
      <c r="AFC3093" s="0"/>
      <c r="AFD3093" s="0"/>
      <c r="AFE3093" s="0"/>
      <c r="AFF3093" s="0"/>
      <c r="AFG3093" s="0"/>
      <c r="AFH3093" s="0"/>
      <c r="AFI3093" s="0"/>
      <c r="AFJ3093" s="0"/>
      <c r="AFK3093" s="0"/>
      <c r="AFL3093" s="0"/>
      <c r="AFM3093" s="0"/>
      <c r="AFN3093" s="0"/>
      <c r="AFO3093" s="0"/>
      <c r="AFP3093" s="0"/>
      <c r="AFQ3093" s="0"/>
      <c r="AFR3093" s="0"/>
      <c r="AFS3093" s="0"/>
      <c r="AFT3093" s="0"/>
      <c r="AFU3093" s="0"/>
      <c r="AFV3093" s="0"/>
      <c r="AFW3093" s="0"/>
      <c r="AFX3093" s="0"/>
      <c r="AFY3093" s="0"/>
      <c r="AFZ3093" s="0"/>
      <c r="AGA3093" s="0"/>
      <c r="AGB3093" s="0"/>
      <c r="AGC3093" s="0"/>
      <c r="AGD3093" s="0"/>
      <c r="AGE3093" s="0"/>
      <c r="AGF3093" s="0"/>
      <c r="AGG3093" s="0"/>
      <c r="AGH3093" s="0"/>
      <c r="AGI3093" s="0"/>
      <c r="AGJ3093" s="0"/>
      <c r="AGK3093" s="0"/>
      <c r="AGL3093" s="0"/>
      <c r="AGM3093" s="0"/>
      <c r="AGN3093" s="0"/>
      <c r="AGO3093" s="0"/>
      <c r="AGP3093" s="0"/>
      <c r="AGQ3093" s="0"/>
      <c r="AGR3093" s="0"/>
      <c r="AGS3093" s="0"/>
      <c r="AGT3093" s="0"/>
      <c r="AGU3093" s="0"/>
      <c r="AGV3093" s="0"/>
      <c r="AGW3093" s="0"/>
      <c r="AGX3093" s="0"/>
      <c r="AGY3093" s="0"/>
      <c r="AGZ3093" s="0"/>
      <c r="AHA3093" s="0"/>
      <c r="AHB3093" s="0"/>
      <c r="AHC3093" s="0"/>
      <c r="AHD3093" s="0"/>
      <c r="AHE3093" s="0"/>
      <c r="AHF3093" s="0"/>
      <c r="AHG3093" s="0"/>
      <c r="AHH3093" s="0"/>
      <c r="AHI3093" s="0"/>
      <c r="AHJ3093" s="0"/>
      <c r="AHK3093" s="0"/>
      <c r="AHL3093" s="0"/>
      <c r="AHM3093" s="0"/>
      <c r="AHN3093" s="0"/>
      <c r="AHO3093" s="0"/>
      <c r="AHP3093" s="0"/>
      <c r="AHQ3093" s="0"/>
      <c r="AHR3093" s="0"/>
      <c r="AHS3093" s="0"/>
      <c r="AHT3093" s="0"/>
      <c r="AHU3093" s="0"/>
      <c r="AHV3093" s="0"/>
      <c r="AHW3093" s="0"/>
      <c r="AHX3093" s="0"/>
      <c r="AHY3093" s="0"/>
      <c r="AHZ3093" s="0"/>
      <c r="AIA3093" s="0"/>
      <c r="AIB3093" s="0"/>
      <c r="AIC3093" s="0"/>
      <c r="AID3093" s="0"/>
      <c r="AIE3093" s="0"/>
      <c r="AIF3093" s="0"/>
      <c r="AIG3093" s="0"/>
      <c r="AIH3093" s="0"/>
      <c r="AII3093" s="0"/>
      <c r="AIJ3093" s="0"/>
      <c r="AIK3093" s="0"/>
      <c r="AIL3093" s="0"/>
      <c r="AIM3093" s="0"/>
      <c r="AIN3093" s="0"/>
      <c r="AIO3093" s="0"/>
      <c r="AIP3093" s="0"/>
      <c r="AIQ3093" s="0"/>
      <c r="AIR3093" s="0"/>
      <c r="AIS3093" s="0"/>
      <c r="AIT3093" s="0"/>
      <c r="AIU3093" s="0"/>
      <c r="AIV3093" s="0"/>
      <c r="AIW3093" s="0"/>
      <c r="AIX3093" s="0"/>
      <c r="AIY3093" s="0"/>
      <c r="AIZ3093" s="0"/>
      <c r="AJA3093" s="0"/>
      <c r="AJB3093" s="0"/>
      <c r="AJC3093" s="0"/>
      <c r="AJD3093" s="0"/>
      <c r="AJE3093" s="0"/>
      <c r="AJF3093" s="0"/>
      <c r="AJG3093" s="0"/>
      <c r="AJH3093" s="0"/>
      <c r="AJI3093" s="0"/>
      <c r="AJJ3093" s="0"/>
      <c r="AJK3093" s="0"/>
      <c r="AJL3093" s="0"/>
      <c r="AJM3093" s="0"/>
      <c r="AJN3093" s="0"/>
      <c r="AJO3093" s="0"/>
      <c r="AJP3093" s="0"/>
      <c r="AJQ3093" s="0"/>
      <c r="AJR3093" s="0"/>
      <c r="AJS3093" s="0"/>
      <c r="AJT3093" s="0"/>
      <c r="AJU3093" s="0"/>
      <c r="AJV3093" s="0"/>
      <c r="AJW3093" s="0"/>
      <c r="AJX3093" s="0"/>
      <c r="AJY3093" s="0"/>
      <c r="AJZ3093" s="0"/>
      <c r="AKA3093" s="0"/>
      <c r="AKB3093" s="0"/>
      <c r="AKC3093" s="0"/>
      <c r="AKD3093" s="0"/>
      <c r="AKE3093" s="0"/>
      <c r="AKF3093" s="0"/>
      <c r="AKG3093" s="0"/>
      <c r="AKH3093" s="0"/>
      <c r="AKI3093" s="0"/>
      <c r="AKJ3093" s="0"/>
      <c r="AKK3093" s="0"/>
      <c r="AKL3093" s="0"/>
      <c r="AKM3093" s="0"/>
      <c r="AKN3093" s="0"/>
      <c r="AKO3093" s="0"/>
      <c r="AKP3093" s="0"/>
      <c r="AKQ3093" s="0"/>
      <c r="AKR3093" s="0"/>
      <c r="AKS3093" s="0"/>
      <c r="AKT3093" s="0"/>
      <c r="AKU3093" s="0"/>
      <c r="AKV3093" s="0"/>
      <c r="AKW3093" s="0"/>
      <c r="AKX3093" s="0"/>
      <c r="AKY3093" s="0"/>
      <c r="AKZ3093" s="0"/>
      <c r="ALA3093" s="0"/>
      <c r="ALB3093" s="0"/>
      <c r="ALC3093" s="0"/>
      <c r="ALD3093" s="0"/>
      <c r="ALE3093" s="0"/>
      <c r="ALF3093" s="0"/>
      <c r="ALG3093" s="0"/>
      <c r="ALH3093" s="0"/>
      <c r="ALI3093" s="0"/>
      <c r="ALJ3093" s="0"/>
      <c r="ALK3093" s="0"/>
      <c r="ALL3093" s="0"/>
      <c r="ALM3093" s="0"/>
      <c r="ALN3093" s="0"/>
      <c r="ALO3093" s="0"/>
      <c r="ALP3093" s="0"/>
      <c r="ALQ3093" s="0"/>
      <c r="ALR3093" s="0"/>
      <c r="ALS3093" s="0"/>
      <c r="ALT3093" s="0"/>
      <c r="ALU3093" s="0"/>
      <c r="ALV3093" s="0"/>
      <c r="ALW3093" s="0"/>
      <c r="ALX3093" s="0"/>
      <c r="ALY3093" s="0"/>
      <c r="ALZ3093" s="0"/>
      <c r="AMA3093" s="0"/>
      <c r="AMB3093" s="0"/>
      <c r="AMC3093" s="0"/>
      <c r="AMD3093" s="0"/>
      <c r="AME3093" s="0"/>
      <c r="AMF3093" s="0"/>
      <c r="AMG3093" s="0"/>
      <c r="AMH3093" s="0"/>
      <c r="AMI3093" s="0"/>
    </row>
    <row r="3094" customFormat="false" ht="12.75" hidden="false" customHeight="false" outlineLevel="0" collapsed="false">
      <c r="A3094" s="1" t="s">
        <v>3349</v>
      </c>
      <c r="C3094" s="27" t="s">
        <v>3354</v>
      </c>
      <c r="D3094" s="27" t="s">
        <v>88</v>
      </c>
      <c r="E3094" s="28"/>
      <c r="F3094" s="29"/>
      <c r="G3094" s="27"/>
      <c r="H3094" s="30" t="s">
        <v>61</v>
      </c>
      <c r="I3094" s="31" t="n">
        <v>1.65</v>
      </c>
      <c r="J3094" s="103" t="s">
        <v>3308</v>
      </c>
      <c r="BM3094" s="0"/>
      <c r="BN3094" s="0"/>
      <c r="BO3094" s="0"/>
      <c r="BP3094" s="0"/>
      <c r="BQ3094" s="0"/>
      <c r="BR3094" s="0"/>
      <c r="BS3094" s="0"/>
      <c r="BT3094" s="0"/>
      <c r="BU3094" s="0"/>
      <c r="BV3094" s="0"/>
      <c r="BW3094" s="0"/>
      <c r="BX3094" s="0"/>
      <c r="BY3094" s="0"/>
      <c r="BZ3094" s="0"/>
      <c r="CA3094" s="0"/>
      <c r="CB3094" s="0"/>
      <c r="CC3094" s="0"/>
      <c r="CD3094" s="0"/>
      <c r="CE3094" s="0"/>
      <c r="CF3094" s="0"/>
      <c r="CG3094" s="0"/>
      <c r="CH3094" s="0"/>
      <c r="CI3094" s="0"/>
      <c r="CJ3094" s="0"/>
      <c r="CK3094" s="0"/>
      <c r="CL3094" s="0"/>
      <c r="CM3094" s="0"/>
      <c r="CN3094" s="0"/>
      <c r="CO3094" s="0"/>
      <c r="CP3094" s="0"/>
      <c r="CQ3094" s="0"/>
      <c r="CR3094" s="0"/>
      <c r="CS3094" s="0"/>
      <c r="CT3094" s="0"/>
      <c r="CU3094" s="0"/>
      <c r="CV3094" s="0"/>
      <c r="CW3094" s="0"/>
      <c r="CX3094" s="0"/>
      <c r="CY3094" s="0"/>
      <c r="CZ3094" s="0"/>
      <c r="DA3094" s="0"/>
      <c r="DB3094" s="0"/>
      <c r="DC3094" s="0"/>
      <c r="DD3094" s="0"/>
      <c r="DE3094" s="0"/>
      <c r="DF3094" s="0"/>
      <c r="DG3094" s="0"/>
      <c r="DH3094" s="0"/>
      <c r="DI3094" s="0"/>
      <c r="DJ3094" s="0"/>
      <c r="DK3094" s="0"/>
      <c r="DL3094" s="0"/>
      <c r="DM3094" s="0"/>
      <c r="DN3094" s="0"/>
      <c r="DO3094" s="0"/>
      <c r="DP3094" s="0"/>
      <c r="DQ3094" s="0"/>
      <c r="DR3094" s="0"/>
      <c r="DS3094" s="0"/>
      <c r="DT3094" s="0"/>
      <c r="DU3094" s="0"/>
      <c r="DV3094" s="0"/>
      <c r="DW3094" s="0"/>
      <c r="DX3094" s="0"/>
      <c r="DY3094" s="0"/>
      <c r="DZ3094" s="0"/>
      <c r="EA3094" s="0"/>
      <c r="EB3094" s="0"/>
      <c r="EC3094" s="0"/>
      <c r="ED3094" s="0"/>
      <c r="EE3094" s="0"/>
      <c r="EF3094" s="0"/>
      <c r="EG3094" s="0"/>
      <c r="EH3094" s="0"/>
      <c r="EI3094" s="0"/>
      <c r="EJ3094" s="0"/>
      <c r="EK3094" s="0"/>
      <c r="EL3094" s="0"/>
      <c r="EM3094" s="0"/>
      <c r="EN3094" s="0"/>
      <c r="EO3094" s="0"/>
      <c r="EP3094" s="0"/>
      <c r="EQ3094" s="0"/>
      <c r="ER3094" s="0"/>
      <c r="ES3094" s="0"/>
      <c r="ET3094" s="0"/>
      <c r="EU3094" s="0"/>
      <c r="EV3094" s="0"/>
      <c r="EW3094" s="0"/>
      <c r="EX3094" s="0"/>
      <c r="EY3094" s="0"/>
      <c r="EZ3094" s="0"/>
      <c r="FA3094" s="0"/>
      <c r="FB3094" s="0"/>
      <c r="FC3094" s="0"/>
      <c r="FD3094" s="0"/>
      <c r="FE3094" s="0"/>
      <c r="FF3094" s="0"/>
      <c r="FG3094" s="0"/>
      <c r="FH3094" s="0"/>
      <c r="FI3094" s="0"/>
      <c r="FJ3094" s="0"/>
      <c r="FK3094" s="0"/>
      <c r="FL3094" s="0"/>
      <c r="FM3094" s="0"/>
      <c r="FN3094" s="0"/>
      <c r="FO3094" s="0"/>
      <c r="FP3094" s="0"/>
      <c r="FQ3094" s="0"/>
      <c r="FR3094" s="0"/>
      <c r="FS3094" s="0"/>
      <c r="FT3094" s="0"/>
      <c r="FU3094" s="0"/>
      <c r="FV3094" s="0"/>
      <c r="FW3094" s="0"/>
      <c r="FX3094" s="0"/>
      <c r="FY3094" s="0"/>
      <c r="FZ3094" s="0"/>
      <c r="GA3094" s="0"/>
      <c r="GB3094" s="0"/>
      <c r="GC3094" s="0"/>
      <c r="GD3094" s="0"/>
      <c r="GE3094" s="0"/>
      <c r="GF3094" s="0"/>
      <c r="GG3094" s="0"/>
      <c r="GH3094" s="0"/>
      <c r="GI3094" s="0"/>
      <c r="GJ3094" s="0"/>
      <c r="GK3094" s="0"/>
      <c r="GL3094" s="0"/>
      <c r="GM3094" s="0"/>
      <c r="GN3094" s="0"/>
      <c r="GO3094" s="0"/>
      <c r="GP3094" s="0"/>
      <c r="GQ3094" s="0"/>
      <c r="GR3094" s="0"/>
      <c r="GS3094" s="0"/>
      <c r="GT3094" s="0"/>
      <c r="GU3094" s="0"/>
      <c r="GV3094" s="0"/>
      <c r="GW3094" s="0"/>
      <c r="GX3094" s="0"/>
      <c r="GY3094" s="0"/>
      <c r="GZ3094" s="0"/>
      <c r="HA3094" s="0"/>
      <c r="HB3094" s="0"/>
      <c r="HC3094" s="0"/>
      <c r="HD3094" s="0"/>
      <c r="HE3094" s="0"/>
      <c r="HF3094" s="0"/>
      <c r="HG3094" s="0"/>
      <c r="HH3094" s="0"/>
      <c r="HI3094" s="0"/>
      <c r="HJ3094" s="0"/>
      <c r="HK3094" s="0"/>
      <c r="HL3094" s="0"/>
      <c r="HM3094" s="0"/>
      <c r="HN3094" s="0"/>
      <c r="HO3094" s="0"/>
      <c r="HP3094" s="0"/>
      <c r="HQ3094" s="0"/>
      <c r="HR3094" s="0"/>
      <c r="HS3094" s="0"/>
      <c r="HT3094" s="0"/>
      <c r="HU3094" s="0"/>
      <c r="HV3094" s="0"/>
      <c r="HW3094" s="0"/>
      <c r="HX3094" s="0"/>
      <c r="HY3094" s="0"/>
      <c r="HZ3094" s="0"/>
      <c r="IA3094" s="0"/>
      <c r="IB3094" s="0"/>
      <c r="IC3094" s="0"/>
      <c r="ID3094" s="0"/>
      <c r="IE3094" s="0"/>
      <c r="IF3094" s="0"/>
      <c r="IG3094" s="0"/>
      <c r="IH3094" s="0"/>
      <c r="II3094" s="0"/>
      <c r="IJ3094" s="0"/>
      <c r="IK3094" s="0"/>
      <c r="IL3094" s="0"/>
      <c r="IM3094" s="0"/>
      <c r="IN3094" s="0"/>
      <c r="IO3094" s="0"/>
      <c r="IP3094" s="0"/>
      <c r="IQ3094" s="0"/>
      <c r="IR3094" s="0"/>
      <c r="IS3094" s="0"/>
      <c r="IT3094" s="0"/>
      <c r="IU3094" s="0"/>
      <c r="IV3094" s="0"/>
      <c r="IW3094" s="0"/>
      <c r="IX3094" s="0"/>
      <c r="IY3094" s="0"/>
      <c r="IZ3094" s="0"/>
      <c r="JA3094" s="0"/>
      <c r="JB3094" s="0"/>
      <c r="JC3094" s="0"/>
      <c r="JD3094" s="0"/>
      <c r="JE3094" s="0"/>
      <c r="JF3094" s="0"/>
      <c r="JG3094" s="0"/>
      <c r="JH3094" s="0"/>
      <c r="JI3094" s="0"/>
      <c r="JJ3094" s="0"/>
      <c r="JK3094" s="0"/>
      <c r="JL3094" s="0"/>
      <c r="JM3094" s="0"/>
      <c r="JN3094" s="0"/>
      <c r="JO3094" s="0"/>
      <c r="JP3094" s="0"/>
      <c r="JQ3094" s="0"/>
      <c r="JR3094" s="0"/>
      <c r="JS3094" s="0"/>
      <c r="JT3094" s="0"/>
      <c r="JU3094" s="0"/>
      <c r="JV3094" s="0"/>
      <c r="JW3094" s="0"/>
      <c r="JX3094" s="0"/>
      <c r="JY3094" s="0"/>
      <c r="JZ3094" s="0"/>
      <c r="KA3094" s="0"/>
      <c r="KB3094" s="0"/>
      <c r="KC3094" s="0"/>
      <c r="KD3094" s="0"/>
      <c r="KE3094" s="0"/>
      <c r="KF3094" s="0"/>
      <c r="KG3094" s="0"/>
      <c r="KH3094" s="0"/>
      <c r="KI3094" s="0"/>
      <c r="KJ3094" s="0"/>
      <c r="KK3094" s="0"/>
      <c r="KL3094" s="0"/>
      <c r="KM3094" s="0"/>
      <c r="KN3094" s="0"/>
      <c r="KO3094" s="0"/>
      <c r="KP3094" s="0"/>
      <c r="KQ3094" s="0"/>
      <c r="KR3094" s="0"/>
      <c r="KS3094" s="0"/>
      <c r="KT3094" s="0"/>
      <c r="KU3094" s="0"/>
      <c r="KV3094" s="0"/>
      <c r="KW3094" s="0"/>
      <c r="KX3094" s="0"/>
      <c r="KY3094" s="0"/>
      <c r="KZ3094" s="0"/>
      <c r="LA3094" s="0"/>
      <c r="LB3094" s="0"/>
      <c r="LC3094" s="0"/>
      <c r="LD3094" s="0"/>
      <c r="LE3094" s="0"/>
      <c r="LF3094" s="0"/>
      <c r="LG3094" s="0"/>
      <c r="LH3094" s="0"/>
      <c r="LI3094" s="0"/>
      <c r="LJ3094" s="0"/>
      <c r="LK3094" s="0"/>
      <c r="LL3094" s="0"/>
      <c r="LM3094" s="0"/>
      <c r="LN3094" s="0"/>
      <c r="LO3094" s="0"/>
      <c r="LP3094" s="0"/>
      <c r="LQ3094" s="0"/>
      <c r="LR3094" s="0"/>
      <c r="LS3094" s="0"/>
      <c r="LT3094" s="0"/>
      <c r="LU3094" s="0"/>
      <c r="LV3094" s="0"/>
      <c r="LW3094" s="0"/>
      <c r="LX3094" s="0"/>
      <c r="LY3094" s="0"/>
      <c r="LZ3094" s="0"/>
      <c r="MA3094" s="0"/>
      <c r="MB3094" s="0"/>
      <c r="MC3094" s="0"/>
      <c r="MD3094" s="0"/>
      <c r="ME3094" s="0"/>
      <c r="MF3094" s="0"/>
      <c r="MG3094" s="0"/>
      <c r="MH3094" s="0"/>
      <c r="MI3094" s="0"/>
      <c r="MJ3094" s="0"/>
      <c r="MK3094" s="0"/>
      <c r="ML3094" s="0"/>
      <c r="MM3094" s="0"/>
      <c r="MN3094" s="0"/>
      <c r="MO3094" s="0"/>
      <c r="MP3094" s="0"/>
      <c r="MQ3094" s="0"/>
      <c r="MR3094" s="0"/>
      <c r="MS3094" s="0"/>
      <c r="MT3094" s="0"/>
      <c r="MU3094" s="0"/>
      <c r="MV3094" s="0"/>
      <c r="MW3094" s="0"/>
      <c r="MX3094" s="0"/>
      <c r="MY3094" s="0"/>
      <c r="MZ3094" s="0"/>
      <c r="NA3094" s="0"/>
      <c r="NB3094" s="0"/>
      <c r="NC3094" s="0"/>
      <c r="ND3094" s="0"/>
      <c r="NE3094" s="0"/>
      <c r="NF3094" s="0"/>
      <c r="NG3094" s="0"/>
      <c r="NH3094" s="0"/>
      <c r="NI3094" s="0"/>
      <c r="NJ3094" s="0"/>
      <c r="NK3094" s="0"/>
      <c r="NL3094" s="0"/>
      <c r="NM3094" s="0"/>
      <c r="NN3094" s="0"/>
      <c r="NO3094" s="0"/>
      <c r="NP3094" s="0"/>
      <c r="NQ3094" s="0"/>
      <c r="NR3094" s="0"/>
      <c r="NS3094" s="0"/>
      <c r="NT3094" s="0"/>
      <c r="NU3094" s="0"/>
      <c r="NV3094" s="0"/>
      <c r="NW3094" s="0"/>
      <c r="NX3094" s="0"/>
      <c r="NY3094" s="0"/>
      <c r="NZ3094" s="0"/>
      <c r="OA3094" s="0"/>
      <c r="OB3094" s="0"/>
      <c r="OC3094" s="0"/>
      <c r="OD3094" s="0"/>
      <c r="OE3094" s="0"/>
      <c r="OF3094" s="0"/>
      <c r="OG3094" s="0"/>
      <c r="OH3094" s="0"/>
      <c r="OI3094" s="0"/>
      <c r="OJ3094" s="0"/>
      <c r="OK3094" s="0"/>
      <c r="OL3094" s="0"/>
      <c r="OM3094" s="0"/>
      <c r="ON3094" s="0"/>
      <c r="OO3094" s="0"/>
      <c r="OP3094" s="0"/>
      <c r="OQ3094" s="0"/>
      <c r="OR3094" s="0"/>
      <c r="OS3094" s="0"/>
      <c r="OT3094" s="0"/>
      <c r="OU3094" s="0"/>
      <c r="OV3094" s="0"/>
      <c r="OW3094" s="0"/>
      <c r="OX3094" s="0"/>
      <c r="OY3094" s="0"/>
      <c r="OZ3094" s="0"/>
      <c r="PA3094" s="0"/>
      <c r="PB3094" s="0"/>
      <c r="PC3094" s="0"/>
      <c r="PD3094" s="0"/>
      <c r="PE3094" s="0"/>
      <c r="PF3094" s="0"/>
      <c r="PG3094" s="0"/>
      <c r="PH3094" s="0"/>
      <c r="PI3094" s="0"/>
      <c r="PJ3094" s="0"/>
      <c r="PK3094" s="0"/>
      <c r="PL3094" s="0"/>
      <c r="PM3094" s="0"/>
      <c r="PN3094" s="0"/>
      <c r="PO3094" s="0"/>
      <c r="PP3094" s="0"/>
      <c r="PQ3094" s="0"/>
      <c r="PR3094" s="0"/>
      <c r="PS3094" s="0"/>
      <c r="PT3094" s="0"/>
      <c r="PU3094" s="0"/>
      <c r="PV3094" s="0"/>
      <c r="PW3094" s="0"/>
      <c r="PX3094" s="0"/>
      <c r="PY3094" s="0"/>
      <c r="PZ3094" s="0"/>
      <c r="QA3094" s="0"/>
      <c r="QB3094" s="0"/>
      <c r="QC3094" s="0"/>
      <c r="QD3094" s="0"/>
      <c r="QE3094" s="0"/>
      <c r="QF3094" s="0"/>
      <c r="QG3094" s="0"/>
      <c r="QH3094" s="0"/>
      <c r="QI3094" s="0"/>
      <c r="QJ3094" s="0"/>
      <c r="QK3094" s="0"/>
      <c r="QL3094" s="0"/>
      <c r="QM3094" s="0"/>
      <c r="QN3094" s="0"/>
      <c r="QO3094" s="0"/>
      <c r="QP3094" s="0"/>
      <c r="QQ3094" s="0"/>
      <c r="QR3094" s="0"/>
      <c r="QS3094" s="0"/>
      <c r="QT3094" s="0"/>
      <c r="QU3094" s="0"/>
      <c r="QV3094" s="0"/>
      <c r="QW3094" s="0"/>
      <c r="QX3094" s="0"/>
      <c r="QY3094" s="0"/>
      <c r="QZ3094" s="0"/>
      <c r="RA3094" s="0"/>
      <c r="RB3094" s="0"/>
      <c r="RC3094" s="0"/>
      <c r="RD3094" s="0"/>
      <c r="RE3094" s="0"/>
      <c r="RF3094" s="0"/>
      <c r="RG3094" s="0"/>
      <c r="RH3094" s="0"/>
      <c r="RI3094" s="0"/>
      <c r="RJ3094" s="0"/>
      <c r="RK3094" s="0"/>
      <c r="RL3094" s="0"/>
      <c r="RM3094" s="0"/>
      <c r="RN3094" s="0"/>
      <c r="RO3094" s="0"/>
      <c r="RP3094" s="0"/>
      <c r="RQ3094" s="0"/>
      <c r="RR3094" s="0"/>
      <c r="RS3094" s="0"/>
      <c r="RT3094" s="0"/>
      <c r="RU3094" s="0"/>
      <c r="RV3094" s="0"/>
      <c r="RW3094" s="0"/>
      <c r="RX3094" s="0"/>
      <c r="RY3094" s="0"/>
      <c r="RZ3094" s="0"/>
      <c r="SA3094" s="0"/>
      <c r="SB3094" s="0"/>
      <c r="SC3094" s="0"/>
      <c r="SD3094" s="0"/>
      <c r="SE3094" s="0"/>
      <c r="SF3094" s="0"/>
      <c r="SG3094" s="0"/>
      <c r="SH3094" s="0"/>
      <c r="SI3094" s="0"/>
      <c r="SJ3094" s="0"/>
      <c r="SK3094" s="0"/>
      <c r="SL3094" s="0"/>
      <c r="SM3094" s="0"/>
      <c r="SN3094" s="0"/>
      <c r="SO3094" s="0"/>
      <c r="SP3094" s="0"/>
      <c r="SQ3094" s="0"/>
      <c r="SR3094" s="0"/>
      <c r="SS3094" s="0"/>
      <c r="ST3094" s="0"/>
      <c r="SU3094" s="0"/>
      <c r="SV3094" s="0"/>
      <c r="SW3094" s="0"/>
      <c r="SX3094" s="0"/>
      <c r="SY3094" s="0"/>
      <c r="SZ3094" s="0"/>
      <c r="TA3094" s="0"/>
      <c r="TB3094" s="0"/>
      <c r="TC3094" s="0"/>
      <c r="TD3094" s="0"/>
      <c r="TE3094" s="0"/>
      <c r="TF3094" s="0"/>
      <c r="TG3094" s="0"/>
      <c r="TH3094" s="0"/>
      <c r="TI3094" s="0"/>
      <c r="TJ3094" s="0"/>
      <c r="TK3094" s="0"/>
      <c r="TL3094" s="0"/>
      <c r="TM3094" s="0"/>
      <c r="TN3094" s="0"/>
      <c r="TO3094" s="0"/>
      <c r="TP3094" s="0"/>
      <c r="TQ3094" s="0"/>
      <c r="TR3094" s="0"/>
      <c r="TS3094" s="0"/>
      <c r="TT3094" s="0"/>
      <c r="TU3094" s="0"/>
      <c r="TV3094" s="0"/>
      <c r="TW3094" s="0"/>
      <c r="TX3094" s="0"/>
      <c r="TY3094" s="0"/>
      <c r="TZ3094" s="0"/>
      <c r="UA3094" s="0"/>
      <c r="UB3094" s="0"/>
      <c r="UC3094" s="0"/>
      <c r="UD3094" s="0"/>
      <c r="UE3094" s="0"/>
      <c r="UF3094" s="0"/>
      <c r="UG3094" s="0"/>
      <c r="UH3094" s="0"/>
      <c r="UI3094" s="0"/>
      <c r="UJ3094" s="0"/>
      <c r="UK3094" s="0"/>
      <c r="UL3094" s="0"/>
      <c r="UM3094" s="0"/>
      <c r="UN3094" s="0"/>
      <c r="UO3094" s="0"/>
      <c r="UP3094" s="0"/>
      <c r="UQ3094" s="0"/>
      <c r="UR3094" s="0"/>
      <c r="US3094" s="0"/>
      <c r="UT3094" s="0"/>
      <c r="UU3094" s="0"/>
      <c r="UV3094" s="0"/>
      <c r="UW3094" s="0"/>
      <c r="UX3094" s="0"/>
      <c r="UY3094" s="0"/>
      <c r="UZ3094" s="0"/>
      <c r="VA3094" s="0"/>
      <c r="VB3094" s="0"/>
      <c r="VC3094" s="0"/>
      <c r="VD3094" s="0"/>
      <c r="VE3094" s="0"/>
      <c r="VF3094" s="0"/>
      <c r="VG3094" s="0"/>
      <c r="VH3094" s="0"/>
      <c r="VI3094" s="0"/>
      <c r="VJ3094" s="0"/>
      <c r="VK3094" s="0"/>
      <c r="VL3094" s="0"/>
      <c r="VM3094" s="0"/>
      <c r="VN3094" s="0"/>
      <c r="VO3094" s="0"/>
      <c r="VP3094" s="0"/>
      <c r="VQ3094" s="0"/>
      <c r="VR3094" s="0"/>
      <c r="VS3094" s="0"/>
      <c r="VT3094" s="0"/>
      <c r="VU3094" s="0"/>
      <c r="VV3094" s="0"/>
      <c r="VW3094" s="0"/>
      <c r="VX3094" s="0"/>
      <c r="VY3094" s="0"/>
      <c r="VZ3094" s="0"/>
      <c r="WA3094" s="0"/>
      <c r="WB3094" s="0"/>
      <c r="WC3094" s="0"/>
      <c r="WD3094" s="0"/>
      <c r="WE3094" s="0"/>
      <c r="WF3094" s="0"/>
      <c r="WG3094" s="0"/>
      <c r="WH3094" s="0"/>
      <c r="WI3094" s="0"/>
      <c r="WJ3094" s="0"/>
      <c r="WK3094" s="0"/>
      <c r="WL3094" s="0"/>
      <c r="WM3094" s="0"/>
      <c r="WN3094" s="0"/>
      <c r="WO3094" s="0"/>
      <c r="WP3094" s="0"/>
      <c r="WQ3094" s="0"/>
      <c r="WR3094" s="0"/>
      <c r="WS3094" s="0"/>
      <c r="WT3094" s="0"/>
      <c r="WU3094" s="0"/>
      <c r="WV3094" s="0"/>
      <c r="WW3094" s="0"/>
      <c r="WX3094" s="0"/>
      <c r="WY3094" s="0"/>
      <c r="WZ3094" s="0"/>
      <c r="XA3094" s="0"/>
      <c r="XB3094" s="0"/>
      <c r="XC3094" s="0"/>
      <c r="XD3094" s="0"/>
      <c r="XE3094" s="0"/>
      <c r="XF3094" s="0"/>
      <c r="XG3094" s="0"/>
      <c r="XH3094" s="0"/>
      <c r="XI3094" s="0"/>
      <c r="XJ3094" s="0"/>
      <c r="XK3094" s="0"/>
      <c r="XL3094" s="0"/>
      <c r="XM3094" s="0"/>
      <c r="XN3094" s="0"/>
      <c r="XO3094" s="0"/>
      <c r="XP3094" s="0"/>
      <c r="XQ3094" s="0"/>
      <c r="XR3094" s="0"/>
      <c r="XS3094" s="0"/>
      <c r="XT3094" s="0"/>
      <c r="XU3094" s="0"/>
      <c r="XV3094" s="0"/>
      <c r="XW3094" s="0"/>
      <c r="XX3094" s="0"/>
      <c r="XY3094" s="0"/>
      <c r="XZ3094" s="0"/>
      <c r="YA3094" s="0"/>
      <c r="YB3094" s="0"/>
      <c r="YC3094" s="0"/>
      <c r="YD3094" s="0"/>
      <c r="YE3094" s="0"/>
      <c r="YF3094" s="0"/>
      <c r="YG3094" s="0"/>
      <c r="YH3094" s="0"/>
      <c r="YI3094" s="0"/>
      <c r="YJ3094" s="0"/>
      <c r="YK3094" s="0"/>
      <c r="YL3094" s="0"/>
      <c r="YM3094" s="0"/>
      <c r="YN3094" s="0"/>
      <c r="YO3094" s="0"/>
      <c r="YP3094" s="0"/>
      <c r="YQ3094" s="0"/>
      <c r="YR3094" s="0"/>
      <c r="YS3094" s="0"/>
      <c r="YT3094" s="0"/>
      <c r="YU3094" s="0"/>
      <c r="YV3094" s="0"/>
      <c r="YW3094" s="0"/>
      <c r="YX3094" s="0"/>
      <c r="YY3094" s="0"/>
      <c r="YZ3094" s="0"/>
      <c r="ZA3094" s="0"/>
      <c r="ZB3094" s="0"/>
      <c r="ZC3094" s="0"/>
      <c r="ZD3094" s="0"/>
      <c r="ZE3094" s="0"/>
      <c r="ZF3094" s="0"/>
      <c r="ZG3094" s="0"/>
      <c r="ZH3094" s="0"/>
      <c r="ZI3094" s="0"/>
      <c r="ZJ3094" s="0"/>
      <c r="ZK3094" s="0"/>
      <c r="ZL3094" s="0"/>
      <c r="ZM3094" s="0"/>
      <c r="ZN3094" s="0"/>
      <c r="ZO3094" s="0"/>
      <c r="ZP3094" s="0"/>
      <c r="ZQ3094" s="0"/>
      <c r="ZR3094" s="0"/>
      <c r="ZS3094" s="0"/>
      <c r="ZT3094" s="0"/>
      <c r="ZU3094" s="0"/>
      <c r="ZV3094" s="0"/>
      <c r="ZW3094" s="0"/>
      <c r="ZX3094" s="0"/>
      <c r="ZY3094" s="0"/>
      <c r="ZZ3094" s="0"/>
      <c r="AAA3094" s="0"/>
      <c r="AAB3094" s="0"/>
      <c r="AAC3094" s="0"/>
      <c r="AAD3094" s="0"/>
      <c r="AAE3094" s="0"/>
      <c r="AAF3094" s="0"/>
      <c r="AAG3094" s="0"/>
      <c r="AAH3094" s="0"/>
      <c r="AAI3094" s="0"/>
      <c r="AAJ3094" s="0"/>
      <c r="AAK3094" s="0"/>
      <c r="AAL3094" s="0"/>
      <c r="AAM3094" s="0"/>
      <c r="AAN3094" s="0"/>
      <c r="AAO3094" s="0"/>
      <c r="AAP3094" s="0"/>
      <c r="AAQ3094" s="0"/>
      <c r="AAR3094" s="0"/>
      <c r="AAS3094" s="0"/>
      <c r="AAT3094" s="0"/>
      <c r="AAU3094" s="0"/>
      <c r="AAV3094" s="0"/>
      <c r="AAW3094" s="0"/>
      <c r="AAX3094" s="0"/>
      <c r="AAY3094" s="0"/>
      <c r="AAZ3094" s="0"/>
      <c r="ABA3094" s="0"/>
      <c r="ABB3094" s="0"/>
      <c r="ABC3094" s="0"/>
      <c r="ABD3094" s="0"/>
      <c r="ABE3094" s="0"/>
      <c r="ABF3094" s="0"/>
      <c r="ABG3094" s="0"/>
      <c r="ABH3094" s="0"/>
      <c r="ABI3094" s="0"/>
      <c r="ABJ3094" s="0"/>
      <c r="ABK3094" s="0"/>
      <c r="ABL3094" s="0"/>
      <c r="ABM3094" s="0"/>
      <c r="ABN3094" s="0"/>
      <c r="ABO3094" s="0"/>
      <c r="ABP3094" s="0"/>
      <c r="ABQ3094" s="0"/>
      <c r="ABR3094" s="0"/>
      <c r="ABS3094" s="0"/>
      <c r="ABT3094" s="0"/>
      <c r="ABU3094" s="0"/>
      <c r="ABV3094" s="0"/>
      <c r="ABW3094" s="0"/>
      <c r="ABX3094" s="0"/>
      <c r="ABY3094" s="0"/>
      <c r="ABZ3094" s="0"/>
      <c r="ACA3094" s="0"/>
      <c r="ACB3094" s="0"/>
      <c r="ACC3094" s="0"/>
      <c r="ACD3094" s="0"/>
      <c r="ACE3094" s="0"/>
      <c r="ACF3094" s="0"/>
      <c r="ACG3094" s="0"/>
      <c r="ACH3094" s="0"/>
      <c r="ACI3094" s="0"/>
      <c r="ACJ3094" s="0"/>
      <c r="ACK3094" s="0"/>
      <c r="ACL3094" s="0"/>
      <c r="ACM3094" s="0"/>
      <c r="ACN3094" s="0"/>
      <c r="ACO3094" s="0"/>
      <c r="ACP3094" s="0"/>
      <c r="ACQ3094" s="0"/>
      <c r="ACR3094" s="0"/>
      <c r="ACS3094" s="0"/>
      <c r="ACT3094" s="0"/>
      <c r="ACU3094" s="0"/>
      <c r="ACV3094" s="0"/>
      <c r="ACW3094" s="0"/>
      <c r="ACX3094" s="0"/>
      <c r="ACY3094" s="0"/>
      <c r="ACZ3094" s="0"/>
      <c r="ADA3094" s="0"/>
      <c r="ADB3094" s="0"/>
      <c r="ADC3094" s="0"/>
      <c r="ADD3094" s="0"/>
      <c r="ADE3094" s="0"/>
      <c r="ADF3094" s="0"/>
      <c r="ADG3094" s="0"/>
      <c r="ADH3094" s="0"/>
      <c r="ADI3094" s="0"/>
      <c r="ADJ3094" s="0"/>
      <c r="ADK3094" s="0"/>
      <c r="ADL3094" s="0"/>
      <c r="ADM3094" s="0"/>
      <c r="ADN3094" s="0"/>
      <c r="ADO3094" s="0"/>
      <c r="ADP3094" s="0"/>
      <c r="ADQ3094" s="0"/>
      <c r="ADR3094" s="0"/>
      <c r="ADS3094" s="0"/>
      <c r="ADT3094" s="0"/>
      <c r="ADU3094" s="0"/>
      <c r="ADV3094" s="0"/>
      <c r="ADW3094" s="0"/>
      <c r="ADX3094" s="0"/>
      <c r="ADY3094" s="0"/>
      <c r="ADZ3094" s="0"/>
      <c r="AEA3094" s="0"/>
      <c r="AEB3094" s="0"/>
      <c r="AEC3094" s="0"/>
      <c r="AED3094" s="0"/>
      <c r="AEE3094" s="0"/>
      <c r="AEF3094" s="0"/>
      <c r="AEG3094" s="0"/>
      <c r="AEH3094" s="0"/>
      <c r="AEI3094" s="0"/>
      <c r="AEJ3094" s="0"/>
      <c r="AEK3094" s="0"/>
      <c r="AEL3094" s="0"/>
      <c r="AEM3094" s="0"/>
      <c r="AEN3094" s="0"/>
      <c r="AEO3094" s="0"/>
      <c r="AEP3094" s="0"/>
      <c r="AEQ3094" s="0"/>
      <c r="AER3094" s="0"/>
      <c r="AES3094" s="0"/>
      <c r="AET3094" s="0"/>
      <c r="AEU3094" s="0"/>
      <c r="AEV3094" s="0"/>
      <c r="AEW3094" s="0"/>
      <c r="AEX3094" s="0"/>
      <c r="AEY3094" s="0"/>
      <c r="AEZ3094" s="0"/>
      <c r="AFA3094" s="0"/>
      <c r="AFB3094" s="0"/>
      <c r="AFC3094" s="0"/>
      <c r="AFD3094" s="0"/>
      <c r="AFE3094" s="0"/>
      <c r="AFF3094" s="0"/>
      <c r="AFG3094" s="0"/>
      <c r="AFH3094" s="0"/>
      <c r="AFI3094" s="0"/>
      <c r="AFJ3094" s="0"/>
      <c r="AFK3094" s="0"/>
      <c r="AFL3094" s="0"/>
      <c r="AFM3094" s="0"/>
      <c r="AFN3094" s="0"/>
      <c r="AFO3094" s="0"/>
      <c r="AFP3094" s="0"/>
      <c r="AFQ3094" s="0"/>
      <c r="AFR3094" s="0"/>
      <c r="AFS3094" s="0"/>
      <c r="AFT3094" s="0"/>
      <c r="AFU3094" s="0"/>
      <c r="AFV3094" s="0"/>
      <c r="AFW3094" s="0"/>
      <c r="AFX3094" s="0"/>
      <c r="AFY3094" s="0"/>
      <c r="AFZ3094" s="0"/>
      <c r="AGA3094" s="0"/>
      <c r="AGB3094" s="0"/>
      <c r="AGC3094" s="0"/>
      <c r="AGD3094" s="0"/>
      <c r="AGE3094" s="0"/>
      <c r="AGF3094" s="0"/>
      <c r="AGG3094" s="0"/>
      <c r="AGH3094" s="0"/>
      <c r="AGI3094" s="0"/>
      <c r="AGJ3094" s="0"/>
      <c r="AGK3094" s="0"/>
      <c r="AGL3094" s="0"/>
      <c r="AGM3094" s="0"/>
      <c r="AGN3094" s="0"/>
      <c r="AGO3094" s="0"/>
      <c r="AGP3094" s="0"/>
      <c r="AGQ3094" s="0"/>
      <c r="AGR3094" s="0"/>
      <c r="AGS3094" s="0"/>
      <c r="AGT3094" s="0"/>
      <c r="AGU3094" s="0"/>
      <c r="AGV3094" s="0"/>
      <c r="AGW3094" s="0"/>
      <c r="AGX3094" s="0"/>
      <c r="AGY3094" s="0"/>
      <c r="AGZ3094" s="0"/>
      <c r="AHA3094" s="0"/>
      <c r="AHB3094" s="0"/>
      <c r="AHC3094" s="0"/>
      <c r="AHD3094" s="0"/>
      <c r="AHE3094" s="0"/>
      <c r="AHF3094" s="0"/>
      <c r="AHG3094" s="0"/>
      <c r="AHH3094" s="0"/>
      <c r="AHI3094" s="0"/>
      <c r="AHJ3094" s="0"/>
      <c r="AHK3094" s="0"/>
      <c r="AHL3094" s="0"/>
      <c r="AHM3094" s="0"/>
      <c r="AHN3094" s="0"/>
      <c r="AHO3094" s="0"/>
      <c r="AHP3094" s="0"/>
      <c r="AHQ3094" s="0"/>
      <c r="AHR3094" s="0"/>
      <c r="AHS3094" s="0"/>
      <c r="AHT3094" s="0"/>
      <c r="AHU3094" s="0"/>
      <c r="AHV3094" s="0"/>
      <c r="AHW3094" s="0"/>
      <c r="AHX3094" s="0"/>
      <c r="AHY3094" s="0"/>
      <c r="AHZ3094" s="0"/>
      <c r="AIA3094" s="0"/>
      <c r="AIB3094" s="0"/>
      <c r="AIC3094" s="0"/>
      <c r="AID3094" s="0"/>
      <c r="AIE3094" s="0"/>
      <c r="AIF3094" s="0"/>
      <c r="AIG3094" s="0"/>
      <c r="AIH3094" s="0"/>
      <c r="AII3094" s="0"/>
      <c r="AIJ3094" s="0"/>
      <c r="AIK3094" s="0"/>
      <c r="AIL3094" s="0"/>
      <c r="AIM3094" s="0"/>
      <c r="AIN3094" s="0"/>
      <c r="AIO3094" s="0"/>
      <c r="AIP3094" s="0"/>
      <c r="AIQ3094" s="0"/>
      <c r="AIR3094" s="0"/>
      <c r="AIS3094" s="0"/>
      <c r="AIT3094" s="0"/>
      <c r="AIU3094" s="0"/>
      <c r="AIV3094" s="0"/>
      <c r="AIW3094" s="0"/>
      <c r="AIX3094" s="0"/>
      <c r="AIY3094" s="0"/>
      <c r="AIZ3094" s="0"/>
      <c r="AJA3094" s="0"/>
      <c r="AJB3094" s="0"/>
      <c r="AJC3094" s="0"/>
      <c r="AJD3094" s="0"/>
      <c r="AJE3094" s="0"/>
      <c r="AJF3094" s="0"/>
      <c r="AJG3094" s="0"/>
      <c r="AJH3094" s="0"/>
      <c r="AJI3094" s="0"/>
      <c r="AJJ3094" s="0"/>
      <c r="AJK3094" s="0"/>
      <c r="AJL3094" s="0"/>
      <c r="AJM3094" s="0"/>
      <c r="AJN3094" s="0"/>
      <c r="AJO3094" s="0"/>
      <c r="AJP3094" s="0"/>
      <c r="AJQ3094" s="0"/>
      <c r="AJR3094" s="0"/>
      <c r="AJS3094" s="0"/>
      <c r="AJT3094" s="0"/>
      <c r="AJU3094" s="0"/>
      <c r="AJV3094" s="0"/>
      <c r="AJW3094" s="0"/>
      <c r="AJX3094" s="0"/>
      <c r="AJY3094" s="0"/>
      <c r="AJZ3094" s="0"/>
      <c r="AKA3094" s="0"/>
      <c r="AKB3094" s="0"/>
      <c r="AKC3094" s="0"/>
      <c r="AKD3094" s="0"/>
      <c r="AKE3094" s="0"/>
      <c r="AKF3094" s="0"/>
      <c r="AKG3094" s="0"/>
      <c r="AKH3094" s="0"/>
      <c r="AKI3094" s="0"/>
      <c r="AKJ3094" s="0"/>
      <c r="AKK3094" s="0"/>
      <c r="AKL3094" s="0"/>
      <c r="AKM3094" s="0"/>
      <c r="AKN3094" s="0"/>
      <c r="AKO3094" s="0"/>
      <c r="AKP3094" s="0"/>
      <c r="AKQ3094" s="0"/>
      <c r="AKR3094" s="0"/>
      <c r="AKS3094" s="0"/>
      <c r="AKT3094" s="0"/>
      <c r="AKU3094" s="0"/>
      <c r="AKV3094" s="0"/>
      <c r="AKW3094" s="0"/>
      <c r="AKX3094" s="0"/>
      <c r="AKY3094" s="0"/>
      <c r="AKZ3094" s="0"/>
      <c r="ALA3094" s="0"/>
      <c r="ALB3094" s="0"/>
      <c r="ALC3094" s="0"/>
      <c r="ALD3094" s="0"/>
      <c r="ALE3094" s="0"/>
      <c r="ALF3094" s="0"/>
      <c r="ALG3094" s="0"/>
      <c r="ALH3094" s="0"/>
      <c r="ALI3094" s="0"/>
      <c r="ALJ3094" s="0"/>
      <c r="ALK3094" s="0"/>
      <c r="ALL3094" s="0"/>
      <c r="ALM3094" s="0"/>
      <c r="ALN3094" s="0"/>
      <c r="ALO3094" s="0"/>
      <c r="ALP3094" s="0"/>
      <c r="ALQ3094" s="0"/>
      <c r="ALR3094" s="0"/>
      <c r="ALS3094" s="0"/>
      <c r="ALT3094" s="0"/>
      <c r="ALU3094" s="0"/>
      <c r="ALV3094" s="0"/>
      <c r="ALW3094" s="0"/>
      <c r="ALX3094" s="0"/>
      <c r="ALY3094" s="0"/>
      <c r="ALZ3094" s="0"/>
      <c r="AMA3094" s="0"/>
      <c r="AMB3094" s="0"/>
      <c r="AMC3094" s="0"/>
      <c r="AMD3094" s="0"/>
      <c r="AME3094" s="0"/>
      <c r="AMF3094" s="0"/>
      <c r="AMG3094" s="0"/>
      <c r="AMH3094" s="0"/>
      <c r="AMI3094" s="0"/>
    </row>
    <row r="3095" customFormat="false" ht="12.75" hidden="false" customHeight="false" outlineLevel="0" collapsed="false">
      <c r="A3095" s="1" t="s">
        <v>3349</v>
      </c>
      <c r="C3095" s="27" t="s">
        <v>3355</v>
      </c>
      <c r="D3095" s="27" t="s">
        <v>16</v>
      </c>
      <c r="E3095" s="28"/>
      <c r="F3095" s="29"/>
      <c r="G3095" s="27"/>
      <c r="H3095" s="30" t="s">
        <v>61</v>
      </c>
      <c r="I3095" s="31" t="n">
        <v>1.65</v>
      </c>
      <c r="J3095" s="103" t="s">
        <v>3308</v>
      </c>
      <c r="BM3095" s="0"/>
      <c r="BN3095" s="0"/>
      <c r="BO3095" s="0"/>
      <c r="BP3095" s="0"/>
      <c r="BQ3095" s="0"/>
      <c r="BR3095" s="0"/>
      <c r="BS3095" s="0"/>
      <c r="BT3095" s="0"/>
      <c r="BU3095" s="0"/>
      <c r="BV3095" s="0"/>
      <c r="BW3095" s="0"/>
      <c r="BX3095" s="0"/>
      <c r="BY3095" s="0"/>
      <c r="BZ3095" s="0"/>
      <c r="CA3095" s="0"/>
      <c r="CB3095" s="0"/>
      <c r="CC3095" s="0"/>
      <c r="CD3095" s="0"/>
      <c r="CE3095" s="0"/>
      <c r="CF3095" s="0"/>
      <c r="CG3095" s="0"/>
      <c r="CH3095" s="0"/>
      <c r="CI3095" s="0"/>
      <c r="CJ3095" s="0"/>
      <c r="CK3095" s="0"/>
      <c r="CL3095" s="0"/>
      <c r="CM3095" s="0"/>
      <c r="CN3095" s="0"/>
      <c r="CO3095" s="0"/>
      <c r="CP3095" s="0"/>
      <c r="CQ3095" s="0"/>
      <c r="CR3095" s="0"/>
      <c r="CS3095" s="0"/>
      <c r="CT3095" s="0"/>
      <c r="CU3095" s="0"/>
      <c r="CV3095" s="0"/>
      <c r="CW3095" s="0"/>
      <c r="CX3095" s="0"/>
      <c r="CY3095" s="0"/>
      <c r="CZ3095" s="0"/>
      <c r="DA3095" s="0"/>
      <c r="DB3095" s="0"/>
      <c r="DC3095" s="0"/>
      <c r="DD3095" s="0"/>
      <c r="DE3095" s="0"/>
      <c r="DF3095" s="0"/>
      <c r="DG3095" s="0"/>
      <c r="DH3095" s="0"/>
      <c r="DI3095" s="0"/>
      <c r="DJ3095" s="0"/>
      <c r="DK3095" s="0"/>
      <c r="DL3095" s="0"/>
      <c r="DM3095" s="0"/>
      <c r="DN3095" s="0"/>
      <c r="DO3095" s="0"/>
      <c r="DP3095" s="0"/>
      <c r="DQ3095" s="0"/>
      <c r="DR3095" s="0"/>
      <c r="DS3095" s="0"/>
      <c r="DT3095" s="0"/>
      <c r="DU3095" s="0"/>
      <c r="DV3095" s="0"/>
      <c r="DW3095" s="0"/>
      <c r="DX3095" s="0"/>
      <c r="DY3095" s="0"/>
      <c r="DZ3095" s="0"/>
      <c r="EA3095" s="0"/>
      <c r="EB3095" s="0"/>
      <c r="EC3095" s="0"/>
      <c r="ED3095" s="0"/>
      <c r="EE3095" s="0"/>
      <c r="EF3095" s="0"/>
      <c r="EG3095" s="0"/>
      <c r="EH3095" s="0"/>
      <c r="EI3095" s="0"/>
      <c r="EJ3095" s="0"/>
      <c r="EK3095" s="0"/>
      <c r="EL3095" s="0"/>
      <c r="EM3095" s="0"/>
      <c r="EN3095" s="0"/>
      <c r="EO3095" s="0"/>
      <c r="EP3095" s="0"/>
      <c r="EQ3095" s="0"/>
      <c r="ER3095" s="0"/>
      <c r="ES3095" s="0"/>
      <c r="ET3095" s="0"/>
      <c r="EU3095" s="0"/>
      <c r="EV3095" s="0"/>
      <c r="EW3095" s="0"/>
      <c r="EX3095" s="0"/>
      <c r="EY3095" s="0"/>
      <c r="EZ3095" s="0"/>
      <c r="FA3095" s="0"/>
      <c r="FB3095" s="0"/>
      <c r="FC3095" s="0"/>
      <c r="FD3095" s="0"/>
      <c r="FE3095" s="0"/>
      <c r="FF3095" s="0"/>
      <c r="FG3095" s="0"/>
      <c r="FH3095" s="0"/>
      <c r="FI3095" s="0"/>
      <c r="FJ3095" s="0"/>
      <c r="FK3095" s="0"/>
      <c r="FL3095" s="0"/>
      <c r="FM3095" s="0"/>
      <c r="FN3095" s="0"/>
      <c r="FO3095" s="0"/>
      <c r="FP3095" s="0"/>
      <c r="FQ3095" s="0"/>
      <c r="FR3095" s="0"/>
      <c r="FS3095" s="0"/>
      <c r="FT3095" s="0"/>
      <c r="FU3095" s="0"/>
      <c r="FV3095" s="0"/>
      <c r="FW3095" s="0"/>
      <c r="FX3095" s="0"/>
      <c r="FY3095" s="0"/>
      <c r="FZ3095" s="0"/>
      <c r="GA3095" s="0"/>
      <c r="GB3095" s="0"/>
      <c r="GC3095" s="0"/>
      <c r="GD3095" s="0"/>
      <c r="GE3095" s="0"/>
      <c r="GF3095" s="0"/>
      <c r="GG3095" s="0"/>
      <c r="GH3095" s="0"/>
      <c r="GI3095" s="0"/>
      <c r="GJ3095" s="0"/>
      <c r="GK3095" s="0"/>
      <c r="GL3095" s="0"/>
      <c r="GM3095" s="0"/>
      <c r="GN3095" s="0"/>
      <c r="GO3095" s="0"/>
      <c r="GP3095" s="0"/>
      <c r="GQ3095" s="0"/>
      <c r="GR3095" s="0"/>
      <c r="GS3095" s="0"/>
      <c r="GT3095" s="0"/>
      <c r="GU3095" s="0"/>
      <c r="GV3095" s="0"/>
      <c r="GW3095" s="0"/>
      <c r="GX3095" s="0"/>
      <c r="GY3095" s="0"/>
      <c r="GZ3095" s="0"/>
      <c r="HA3095" s="0"/>
      <c r="HB3095" s="0"/>
      <c r="HC3095" s="0"/>
      <c r="HD3095" s="0"/>
      <c r="HE3095" s="0"/>
      <c r="HF3095" s="0"/>
      <c r="HG3095" s="0"/>
      <c r="HH3095" s="0"/>
      <c r="HI3095" s="0"/>
      <c r="HJ3095" s="0"/>
      <c r="HK3095" s="0"/>
      <c r="HL3095" s="0"/>
      <c r="HM3095" s="0"/>
      <c r="HN3095" s="0"/>
      <c r="HO3095" s="0"/>
      <c r="HP3095" s="0"/>
      <c r="HQ3095" s="0"/>
      <c r="HR3095" s="0"/>
      <c r="HS3095" s="0"/>
      <c r="HT3095" s="0"/>
      <c r="HU3095" s="0"/>
      <c r="HV3095" s="0"/>
      <c r="HW3095" s="0"/>
      <c r="HX3095" s="0"/>
      <c r="HY3095" s="0"/>
      <c r="HZ3095" s="0"/>
      <c r="IA3095" s="0"/>
      <c r="IB3095" s="0"/>
      <c r="IC3095" s="0"/>
      <c r="ID3095" s="0"/>
      <c r="IE3095" s="0"/>
      <c r="IF3095" s="0"/>
      <c r="IG3095" s="0"/>
      <c r="IH3095" s="0"/>
      <c r="II3095" s="0"/>
      <c r="IJ3095" s="0"/>
      <c r="IK3095" s="0"/>
      <c r="IL3095" s="0"/>
      <c r="IM3095" s="0"/>
      <c r="IN3095" s="0"/>
      <c r="IO3095" s="0"/>
      <c r="IP3095" s="0"/>
      <c r="IQ3095" s="0"/>
      <c r="IR3095" s="0"/>
      <c r="IS3095" s="0"/>
      <c r="IT3095" s="0"/>
      <c r="IU3095" s="0"/>
      <c r="IV3095" s="0"/>
      <c r="IW3095" s="0"/>
      <c r="IX3095" s="0"/>
      <c r="IY3095" s="0"/>
      <c r="IZ3095" s="0"/>
      <c r="JA3095" s="0"/>
      <c r="JB3095" s="0"/>
      <c r="JC3095" s="0"/>
      <c r="JD3095" s="0"/>
      <c r="JE3095" s="0"/>
      <c r="JF3095" s="0"/>
      <c r="JG3095" s="0"/>
      <c r="JH3095" s="0"/>
      <c r="JI3095" s="0"/>
      <c r="JJ3095" s="0"/>
      <c r="JK3095" s="0"/>
      <c r="JL3095" s="0"/>
      <c r="JM3095" s="0"/>
      <c r="JN3095" s="0"/>
      <c r="JO3095" s="0"/>
      <c r="JP3095" s="0"/>
      <c r="JQ3095" s="0"/>
      <c r="JR3095" s="0"/>
      <c r="JS3095" s="0"/>
      <c r="JT3095" s="0"/>
      <c r="JU3095" s="0"/>
      <c r="JV3095" s="0"/>
      <c r="JW3095" s="0"/>
      <c r="JX3095" s="0"/>
      <c r="JY3095" s="0"/>
      <c r="JZ3095" s="0"/>
      <c r="KA3095" s="0"/>
      <c r="KB3095" s="0"/>
      <c r="KC3095" s="0"/>
      <c r="KD3095" s="0"/>
      <c r="KE3095" s="0"/>
      <c r="KF3095" s="0"/>
      <c r="KG3095" s="0"/>
      <c r="KH3095" s="0"/>
      <c r="KI3095" s="0"/>
      <c r="KJ3095" s="0"/>
      <c r="KK3095" s="0"/>
      <c r="KL3095" s="0"/>
      <c r="KM3095" s="0"/>
      <c r="KN3095" s="0"/>
      <c r="KO3095" s="0"/>
      <c r="KP3095" s="0"/>
      <c r="KQ3095" s="0"/>
      <c r="KR3095" s="0"/>
      <c r="KS3095" s="0"/>
      <c r="KT3095" s="0"/>
      <c r="KU3095" s="0"/>
      <c r="KV3095" s="0"/>
      <c r="KW3095" s="0"/>
      <c r="KX3095" s="0"/>
      <c r="KY3095" s="0"/>
      <c r="KZ3095" s="0"/>
      <c r="LA3095" s="0"/>
      <c r="LB3095" s="0"/>
      <c r="LC3095" s="0"/>
      <c r="LD3095" s="0"/>
      <c r="LE3095" s="0"/>
      <c r="LF3095" s="0"/>
      <c r="LG3095" s="0"/>
      <c r="LH3095" s="0"/>
      <c r="LI3095" s="0"/>
      <c r="LJ3095" s="0"/>
      <c r="LK3095" s="0"/>
      <c r="LL3095" s="0"/>
      <c r="LM3095" s="0"/>
      <c r="LN3095" s="0"/>
      <c r="LO3095" s="0"/>
      <c r="LP3095" s="0"/>
      <c r="LQ3095" s="0"/>
      <c r="LR3095" s="0"/>
      <c r="LS3095" s="0"/>
      <c r="LT3095" s="0"/>
      <c r="LU3095" s="0"/>
      <c r="LV3095" s="0"/>
      <c r="LW3095" s="0"/>
      <c r="LX3095" s="0"/>
      <c r="LY3095" s="0"/>
      <c r="LZ3095" s="0"/>
      <c r="MA3095" s="0"/>
      <c r="MB3095" s="0"/>
      <c r="MC3095" s="0"/>
      <c r="MD3095" s="0"/>
      <c r="ME3095" s="0"/>
      <c r="MF3095" s="0"/>
      <c r="MG3095" s="0"/>
      <c r="MH3095" s="0"/>
      <c r="MI3095" s="0"/>
      <c r="MJ3095" s="0"/>
      <c r="MK3095" s="0"/>
      <c r="ML3095" s="0"/>
      <c r="MM3095" s="0"/>
      <c r="MN3095" s="0"/>
      <c r="MO3095" s="0"/>
      <c r="MP3095" s="0"/>
      <c r="MQ3095" s="0"/>
      <c r="MR3095" s="0"/>
      <c r="MS3095" s="0"/>
      <c r="MT3095" s="0"/>
      <c r="MU3095" s="0"/>
      <c r="MV3095" s="0"/>
      <c r="MW3095" s="0"/>
      <c r="MX3095" s="0"/>
      <c r="MY3095" s="0"/>
      <c r="MZ3095" s="0"/>
      <c r="NA3095" s="0"/>
      <c r="NB3095" s="0"/>
      <c r="NC3095" s="0"/>
      <c r="ND3095" s="0"/>
      <c r="NE3095" s="0"/>
      <c r="NF3095" s="0"/>
      <c r="NG3095" s="0"/>
      <c r="NH3095" s="0"/>
      <c r="NI3095" s="0"/>
      <c r="NJ3095" s="0"/>
      <c r="NK3095" s="0"/>
      <c r="NL3095" s="0"/>
      <c r="NM3095" s="0"/>
      <c r="NN3095" s="0"/>
      <c r="NO3095" s="0"/>
      <c r="NP3095" s="0"/>
      <c r="NQ3095" s="0"/>
      <c r="NR3095" s="0"/>
      <c r="NS3095" s="0"/>
      <c r="NT3095" s="0"/>
      <c r="NU3095" s="0"/>
      <c r="NV3095" s="0"/>
      <c r="NW3095" s="0"/>
      <c r="NX3095" s="0"/>
      <c r="NY3095" s="0"/>
      <c r="NZ3095" s="0"/>
      <c r="OA3095" s="0"/>
      <c r="OB3095" s="0"/>
      <c r="OC3095" s="0"/>
      <c r="OD3095" s="0"/>
      <c r="OE3095" s="0"/>
      <c r="OF3095" s="0"/>
      <c r="OG3095" s="0"/>
      <c r="OH3095" s="0"/>
      <c r="OI3095" s="0"/>
      <c r="OJ3095" s="0"/>
      <c r="OK3095" s="0"/>
      <c r="OL3095" s="0"/>
      <c r="OM3095" s="0"/>
      <c r="ON3095" s="0"/>
      <c r="OO3095" s="0"/>
      <c r="OP3095" s="0"/>
      <c r="OQ3095" s="0"/>
      <c r="OR3095" s="0"/>
      <c r="OS3095" s="0"/>
      <c r="OT3095" s="0"/>
      <c r="OU3095" s="0"/>
      <c r="OV3095" s="0"/>
      <c r="OW3095" s="0"/>
      <c r="OX3095" s="0"/>
      <c r="OY3095" s="0"/>
      <c r="OZ3095" s="0"/>
      <c r="PA3095" s="0"/>
      <c r="PB3095" s="0"/>
      <c r="PC3095" s="0"/>
      <c r="PD3095" s="0"/>
      <c r="PE3095" s="0"/>
      <c r="PF3095" s="0"/>
      <c r="PG3095" s="0"/>
      <c r="PH3095" s="0"/>
      <c r="PI3095" s="0"/>
      <c r="PJ3095" s="0"/>
      <c r="PK3095" s="0"/>
      <c r="PL3095" s="0"/>
      <c r="PM3095" s="0"/>
      <c r="PN3095" s="0"/>
      <c r="PO3095" s="0"/>
      <c r="PP3095" s="0"/>
      <c r="PQ3095" s="0"/>
      <c r="PR3095" s="0"/>
      <c r="PS3095" s="0"/>
      <c r="PT3095" s="0"/>
      <c r="PU3095" s="0"/>
      <c r="PV3095" s="0"/>
      <c r="PW3095" s="0"/>
      <c r="PX3095" s="0"/>
      <c r="PY3095" s="0"/>
      <c r="PZ3095" s="0"/>
      <c r="QA3095" s="0"/>
      <c r="QB3095" s="0"/>
      <c r="QC3095" s="0"/>
      <c r="QD3095" s="0"/>
      <c r="QE3095" s="0"/>
      <c r="QF3095" s="0"/>
      <c r="QG3095" s="0"/>
      <c r="QH3095" s="0"/>
      <c r="QI3095" s="0"/>
      <c r="QJ3095" s="0"/>
      <c r="QK3095" s="0"/>
      <c r="QL3095" s="0"/>
      <c r="QM3095" s="0"/>
      <c r="QN3095" s="0"/>
      <c r="QO3095" s="0"/>
      <c r="QP3095" s="0"/>
      <c r="QQ3095" s="0"/>
      <c r="QR3095" s="0"/>
      <c r="QS3095" s="0"/>
      <c r="QT3095" s="0"/>
      <c r="QU3095" s="0"/>
      <c r="QV3095" s="0"/>
      <c r="QW3095" s="0"/>
      <c r="QX3095" s="0"/>
      <c r="QY3095" s="0"/>
      <c r="QZ3095" s="0"/>
      <c r="RA3095" s="0"/>
      <c r="RB3095" s="0"/>
      <c r="RC3095" s="0"/>
      <c r="RD3095" s="0"/>
      <c r="RE3095" s="0"/>
      <c r="RF3095" s="0"/>
      <c r="RG3095" s="0"/>
      <c r="RH3095" s="0"/>
      <c r="RI3095" s="0"/>
      <c r="RJ3095" s="0"/>
      <c r="RK3095" s="0"/>
      <c r="RL3095" s="0"/>
      <c r="RM3095" s="0"/>
      <c r="RN3095" s="0"/>
      <c r="RO3095" s="0"/>
      <c r="RP3095" s="0"/>
      <c r="RQ3095" s="0"/>
      <c r="RR3095" s="0"/>
      <c r="RS3095" s="0"/>
      <c r="RT3095" s="0"/>
      <c r="RU3095" s="0"/>
      <c r="RV3095" s="0"/>
      <c r="RW3095" s="0"/>
      <c r="RX3095" s="0"/>
      <c r="RY3095" s="0"/>
      <c r="RZ3095" s="0"/>
      <c r="SA3095" s="0"/>
      <c r="SB3095" s="0"/>
      <c r="SC3095" s="0"/>
      <c r="SD3095" s="0"/>
      <c r="SE3095" s="0"/>
      <c r="SF3095" s="0"/>
      <c r="SG3095" s="0"/>
      <c r="SH3095" s="0"/>
      <c r="SI3095" s="0"/>
      <c r="SJ3095" s="0"/>
      <c r="SK3095" s="0"/>
      <c r="SL3095" s="0"/>
      <c r="SM3095" s="0"/>
      <c r="SN3095" s="0"/>
      <c r="SO3095" s="0"/>
      <c r="SP3095" s="0"/>
      <c r="SQ3095" s="0"/>
      <c r="SR3095" s="0"/>
      <c r="SS3095" s="0"/>
      <c r="ST3095" s="0"/>
      <c r="SU3095" s="0"/>
      <c r="SV3095" s="0"/>
      <c r="SW3095" s="0"/>
      <c r="SX3095" s="0"/>
      <c r="SY3095" s="0"/>
      <c r="SZ3095" s="0"/>
      <c r="TA3095" s="0"/>
      <c r="TB3095" s="0"/>
      <c r="TC3095" s="0"/>
      <c r="TD3095" s="0"/>
      <c r="TE3095" s="0"/>
      <c r="TF3095" s="0"/>
      <c r="TG3095" s="0"/>
      <c r="TH3095" s="0"/>
      <c r="TI3095" s="0"/>
      <c r="TJ3095" s="0"/>
      <c r="TK3095" s="0"/>
      <c r="TL3095" s="0"/>
      <c r="TM3095" s="0"/>
      <c r="TN3095" s="0"/>
      <c r="TO3095" s="0"/>
      <c r="TP3095" s="0"/>
      <c r="TQ3095" s="0"/>
      <c r="TR3095" s="0"/>
      <c r="TS3095" s="0"/>
      <c r="TT3095" s="0"/>
      <c r="TU3095" s="0"/>
      <c r="TV3095" s="0"/>
      <c r="TW3095" s="0"/>
      <c r="TX3095" s="0"/>
      <c r="TY3095" s="0"/>
      <c r="TZ3095" s="0"/>
      <c r="UA3095" s="0"/>
      <c r="UB3095" s="0"/>
      <c r="UC3095" s="0"/>
      <c r="UD3095" s="0"/>
      <c r="UE3095" s="0"/>
      <c r="UF3095" s="0"/>
      <c r="UG3095" s="0"/>
      <c r="UH3095" s="0"/>
      <c r="UI3095" s="0"/>
      <c r="UJ3095" s="0"/>
      <c r="UK3095" s="0"/>
      <c r="UL3095" s="0"/>
      <c r="UM3095" s="0"/>
      <c r="UN3095" s="0"/>
      <c r="UO3095" s="0"/>
      <c r="UP3095" s="0"/>
      <c r="UQ3095" s="0"/>
      <c r="UR3095" s="0"/>
      <c r="US3095" s="0"/>
      <c r="UT3095" s="0"/>
      <c r="UU3095" s="0"/>
      <c r="UV3095" s="0"/>
      <c r="UW3095" s="0"/>
      <c r="UX3095" s="0"/>
      <c r="UY3095" s="0"/>
      <c r="UZ3095" s="0"/>
      <c r="VA3095" s="0"/>
      <c r="VB3095" s="0"/>
      <c r="VC3095" s="0"/>
      <c r="VD3095" s="0"/>
      <c r="VE3095" s="0"/>
      <c r="VF3095" s="0"/>
      <c r="VG3095" s="0"/>
      <c r="VH3095" s="0"/>
      <c r="VI3095" s="0"/>
      <c r="VJ3095" s="0"/>
      <c r="VK3095" s="0"/>
      <c r="VL3095" s="0"/>
      <c r="VM3095" s="0"/>
      <c r="VN3095" s="0"/>
      <c r="VO3095" s="0"/>
      <c r="VP3095" s="0"/>
      <c r="VQ3095" s="0"/>
      <c r="VR3095" s="0"/>
      <c r="VS3095" s="0"/>
      <c r="VT3095" s="0"/>
      <c r="VU3095" s="0"/>
      <c r="VV3095" s="0"/>
      <c r="VW3095" s="0"/>
      <c r="VX3095" s="0"/>
      <c r="VY3095" s="0"/>
      <c r="VZ3095" s="0"/>
      <c r="WA3095" s="0"/>
      <c r="WB3095" s="0"/>
      <c r="WC3095" s="0"/>
      <c r="WD3095" s="0"/>
      <c r="WE3095" s="0"/>
      <c r="WF3095" s="0"/>
      <c r="WG3095" s="0"/>
      <c r="WH3095" s="0"/>
      <c r="WI3095" s="0"/>
      <c r="WJ3095" s="0"/>
      <c r="WK3095" s="0"/>
      <c r="WL3095" s="0"/>
      <c r="WM3095" s="0"/>
      <c r="WN3095" s="0"/>
      <c r="WO3095" s="0"/>
      <c r="WP3095" s="0"/>
      <c r="WQ3095" s="0"/>
      <c r="WR3095" s="0"/>
      <c r="WS3095" s="0"/>
      <c r="WT3095" s="0"/>
      <c r="WU3095" s="0"/>
      <c r="WV3095" s="0"/>
      <c r="WW3095" s="0"/>
      <c r="WX3095" s="0"/>
      <c r="WY3095" s="0"/>
      <c r="WZ3095" s="0"/>
      <c r="XA3095" s="0"/>
      <c r="XB3095" s="0"/>
      <c r="XC3095" s="0"/>
      <c r="XD3095" s="0"/>
      <c r="XE3095" s="0"/>
      <c r="XF3095" s="0"/>
      <c r="XG3095" s="0"/>
      <c r="XH3095" s="0"/>
      <c r="XI3095" s="0"/>
      <c r="XJ3095" s="0"/>
      <c r="XK3095" s="0"/>
      <c r="XL3095" s="0"/>
      <c r="XM3095" s="0"/>
      <c r="XN3095" s="0"/>
      <c r="XO3095" s="0"/>
      <c r="XP3095" s="0"/>
      <c r="XQ3095" s="0"/>
      <c r="XR3095" s="0"/>
      <c r="XS3095" s="0"/>
      <c r="XT3095" s="0"/>
      <c r="XU3095" s="0"/>
      <c r="XV3095" s="0"/>
      <c r="XW3095" s="0"/>
      <c r="XX3095" s="0"/>
      <c r="XY3095" s="0"/>
      <c r="XZ3095" s="0"/>
      <c r="YA3095" s="0"/>
      <c r="YB3095" s="0"/>
      <c r="YC3095" s="0"/>
      <c r="YD3095" s="0"/>
      <c r="YE3095" s="0"/>
      <c r="YF3095" s="0"/>
      <c r="YG3095" s="0"/>
      <c r="YH3095" s="0"/>
      <c r="YI3095" s="0"/>
      <c r="YJ3095" s="0"/>
      <c r="YK3095" s="0"/>
      <c r="YL3095" s="0"/>
      <c r="YM3095" s="0"/>
      <c r="YN3095" s="0"/>
      <c r="YO3095" s="0"/>
      <c r="YP3095" s="0"/>
      <c r="YQ3095" s="0"/>
      <c r="YR3095" s="0"/>
      <c r="YS3095" s="0"/>
      <c r="YT3095" s="0"/>
      <c r="YU3095" s="0"/>
      <c r="YV3095" s="0"/>
      <c r="YW3095" s="0"/>
      <c r="YX3095" s="0"/>
      <c r="YY3095" s="0"/>
      <c r="YZ3095" s="0"/>
      <c r="ZA3095" s="0"/>
      <c r="ZB3095" s="0"/>
      <c r="ZC3095" s="0"/>
      <c r="ZD3095" s="0"/>
      <c r="ZE3095" s="0"/>
      <c r="ZF3095" s="0"/>
      <c r="ZG3095" s="0"/>
      <c r="ZH3095" s="0"/>
      <c r="ZI3095" s="0"/>
      <c r="ZJ3095" s="0"/>
      <c r="ZK3095" s="0"/>
      <c r="ZL3095" s="0"/>
      <c r="ZM3095" s="0"/>
      <c r="ZN3095" s="0"/>
      <c r="ZO3095" s="0"/>
      <c r="ZP3095" s="0"/>
      <c r="ZQ3095" s="0"/>
      <c r="ZR3095" s="0"/>
      <c r="ZS3095" s="0"/>
      <c r="ZT3095" s="0"/>
      <c r="ZU3095" s="0"/>
      <c r="ZV3095" s="0"/>
      <c r="ZW3095" s="0"/>
      <c r="ZX3095" s="0"/>
      <c r="ZY3095" s="0"/>
      <c r="ZZ3095" s="0"/>
      <c r="AAA3095" s="0"/>
      <c r="AAB3095" s="0"/>
      <c r="AAC3095" s="0"/>
      <c r="AAD3095" s="0"/>
      <c r="AAE3095" s="0"/>
      <c r="AAF3095" s="0"/>
      <c r="AAG3095" s="0"/>
      <c r="AAH3095" s="0"/>
      <c r="AAI3095" s="0"/>
      <c r="AAJ3095" s="0"/>
      <c r="AAK3095" s="0"/>
      <c r="AAL3095" s="0"/>
      <c r="AAM3095" s="0"/>
      <c r="AAN3095" s="0"/>
      <c r="AAO3095" s="0"/>
      <c r="AAP3095" s="0"/>
      <c r="AAQ3095" s="0"/>
      <c r="AAR3095" s="0"/>
      <c r="AAS3095" s="0"/>
      <c r="AAT3095" s="0"/>
      <c r="AAU3095" s="0"/>
      <c r="AAV3095" s="0"/>
      <c r="AAW3095" s="0"/>
      <c r="AAX3095" s="0"/>
      <c r="AAY3095" s="0"/>
      <c r="AAZ3095" s="0"/>
      <c r="ABA3095" s="0"/>
      <c r="ABB3095" s="0"/>
      <c r="ABC3095" s="0"/>
      <c r="ABD3095" s="0"/>
      <c r="ABE3095" s="0"/>
      <c r="ABF3095" s="0"/>
      <c r="ABG3095" s="0"/>
      <c r="ABH3095" s="0"/>
      <c r="ABI3095" s="0"/>
      <c r="ABJ3095" s="0"/>
      <c r="ABK3095" s="0"/>
      <c r="ABL3095" s="0"/>
      <c r="ABM3095" s="0"/>
      <c r="ABN3095" s="0"/>
      <c r="ABO3095" s="0"/>
      <c r="ABP3095" s="0"/>
      <c r="ABQ3095" s="0"/>
      <c r="ABR3095" s="0"/>
      <c r="ABS3095" s="0"/>
      <c r="ABT3095" s="0"/>
      <c r="ABU3095" s="0"/>
      <c r="ABV3095" s="0"/>
      <c r="ABW3095" s="0"/>
      <c r="ABX3095" s="0"/>
      <c r="ABY3095" s="0"/>
      <c r="ABZ3095" s="0"/>
      <c r="ACA3095" s="0"/>
      <c r="ACB3095" s="0"/>
      <c r="ACC3095" s="0"/>
      <c r="ACD3095" s="0"/>
      <c r="ACE3095" s="0"/>
      <c r="ACF3095" s="0"/>
      <c r="ACG3095" s="0"/>
      <c r="ACH3095" s="0"/>
      <c r="ACI3095" s="0"/>
      <c r="ACJ3095" s="0"/>
      <c r="ACK3095" s="0"/>
      <c r="ACL3095" s="0"/>
      <c r="ACM3095" s="0"/>
      <c r="ACN3095" s="0"/>
      <c r="ACO3095" s="0"/>
      <c r="ACP3095" s="0"/>
      <c r="ACQ3095" s="0"/>
      <c r="ACR3095" s="0"/>
      <c r="ACS3095" s="0"/>
      <c r="ACT3095" s="0"/>
      <c r="ACU3095" s="0"/>
      <c r="ACV3095" s="0"/>
      <c r="ACW3095" s="0"/>
      <c r="ACX3095" s="0"/>
      <c r="ACY3095" s="0"/>
      <c r="ACZ3095" s="0"/>
      <c r="ADA3095" s="0"/>
      <c r="ADB3095" s="0"/>
      <c r="ADC3095" s="0"/>
      <c r="ADD3095" s="0"/>
      <c r="ADE3095" s="0"/>
      <c r="ADF3095" s="0"/>
      <c r="ADG3095" s="0"/>
      <c r="ADH3095" s="0"/>
      <c r="ADI3095" s="0"/>
      <c r="ADJ3095" s="0"/>
      <c r="ADK3095" s="0"/>
      <c r="ADL3095" s="0"/>
      <c r="ADM3095" s="0"/>
      <c r="ADN3095" s="0"/>
      <c r="ADO3095" s="0"/>
      <c r="ADP3095" s="0"/>
      <c r="ADQ3095" s="0"/>
      <c r="ADR3095" s="0"/>
      <c r="ADS3095" s="0"/>
      <c r="ADT3095" s="0"/>
      <c r="ADU3095" s="0"/>
      <c r="ADV3095" s="0"/>
      <c r="ADW3095" s="0"/>
      <c r="ADX3095" s="0"/>
      <c r="ADY3095" s="0"/>
      <c r="ADZ3095" s="0"/>
      <c r="AEA3095" s="0"/>
      <c r="AEB3095" s="0"/>
      <c r="AEC3095" s="0"/>
      <c r="AED3095" s="0"/>
      <c r="AEE3095" s="0"/>
      <c r="AEF3095" s="0"/>
      <c r="AEG3095" s="0"/>
      <c r="AEH3095" s="0"/>
      <c r="AEI3095" s="0"/>
      <c r="AEJ3095" s="0"/>
      <c r="AEK3095" s="0"/>
      <c r="AEL3095" s="0"/>
      <c r="AEM3095" s="0"/>
      <c r="AEN3095" s="0"/>
      <c r="AEO3095" s="0"/>
      <c r="AEP3095" s="0"/>
      <c r="AEQ3095" s="0"/>
      <c r="AER3095" s="0"/>
      <c r="AES3095" s="0"/>
      <c r="AET3095" s="0"/>
      <c r="AEU3095" s="0"/>
      <c r="AEV3095" s="0"/>
      <c r="AEW3095" s="0"/>
      <c r="AEX3095" s="0"/>
      <c r="AEY3095" s="0"/>
      <c r="AEZ3095" s="0"/>
      <c r="AFA3095" s="0"/>
      <c r="AFB3095" s="0"/>
      <c r="AFC3095" s="0"/>
      <c r="AFD3095" s="0"/>
      <c r="AFE3095" s="0"/>
      <c r="AFF3095" s="0"/>
      <c r="AFG3095" s="0"/>
      <c r="AFH3095" s="0"/>
      <c r="AFI3095" s="0"/>
      <c r="AFJ3095" s="0"/>
      <c r="AFK3095" s="0"/>
      <c r="AFL3095" s="0"/>
      <c r="AFM3095" s="0"/>
      <c r="AFN3095" s="0"/>
      <c r="AFO3095" s="0"/>
      <c r="AFP3095" s="0"/>
      <c r="AFQ3095" s="0"/>
      <c r="AFR3095" s="0"/>
      <c r="AFS3095" s="0"/>
      <c r="AFT3095" s="0"/>
      <c r="AFU3095" s="0"/>
      <c r="AFV3095" s="0"/>
      <c r="AFW3095" s="0"/>
      <c r="AFX3095" s="0"/>
      <c r="AFY3095" s="0"/>
      <c r="AFZ3095" s="0"/>
      <c r="AGA3095" s="0"/>
      <c r="AGB3095" s="0"/>
      <c r="AGC3095" s="0"/>
      <c r="AGD3095" s="0"/>
      <c r="AGE3095" s="0"/>
      <c r="AGF3095" s="0"/>
      <c r="AGG3095" s="0"/>
      <c r="AGH3095" s="0"/>
      <c r="AGI3095" s="0"/>
      <c r="AGJ3095" s="0"/>
      <c r="AGK3095" s="0"/>
      <c r="AGL3095" s="0"/>
      <c r="AGM3095" s="0"/>
      <c r="AGN3095" s="0"/>
      <c r="AGO3095" s="0"/>
      <c r="AGP3095" s="0"/>
      <c r="AGQ3095" s="0"/>
      <c r="AGR3095" s="0"/>
      <c r="AGS3095" s="0"/>
      <c r="AGT3095" s="0"/>
      <c r="AGU3095" s="0"/>
      <c r="AGV3095" s="0"/>
      <c r="AGW3095" s="0"/>
      <c r="AGX3095" s="0"/>
      <c r="AGY3095" s="0"/>
      <c r="AGZ3095" s="0"/>
      <c r="AHA3095" s="0"/>
      <c r="AHB3095" s="0"/>
      <c r="AHC3095" s="0"/>
      <c r="AHD3095" s="0"/>
      <c r="AHE3095" s="0"/>
      <c r="AHF3095" s="0"/>
      <c r="AHG3095" s="0"/>
      <c r="AHH3095" s="0"/>
      <c r="AHI3095" s="0"/>
      <c r="AHJ3095" s="0"/>
      <c r="AHK3095" s="0"/>
      <c r="AHL3095" s="0"/>
      <c r="AHM3095" s="0"/>
      <c r="AHN3095" s="0"/>
      <c r="AHO3095" s="0"/>
      <c r="AHP3095" s="0"/>
      <c r="AHQ3095" s="0"/>
      <c r="AHR3095" s="0"/>
      <c r="AHS3095" s="0"/>
      <c r="AHT3095" s="0"/>
      <c r="AHU3095" s="0"/>
      <c r="AHV3095" s="0"/>
      <c r="AHW3095" s="0"/>
      <c r="AHX3095" s="0"/>
      <c r="AHY3095" s="0"/>
      <c r="AHZ3095" s="0"/>
      <c r="AIA3095" s="0"/>
      <c r="AIB3095" s="0"/>
      <c r="AIC3095" s="0"/>
      <c r="AID3095" s="0"/>
      <c r="AIE3095" s="0"/>
      <c r="AIF3095" s="0"/>
      <c r="AIG3095" s="0"/>
      <c r="AIH3095" s="0"/>
      <c r="AII3095" s="0"/>
      <c r="AIJ3095" s="0"/>
      <c r="AIK3095" s="0"/>
      <c r="AIL3095" s="0"/>
      <c r="AIM3095" s="0"/>
      <c r="AIN3095" s="0"/>
      <c r="AIO3095" s="0"/>
      <c r="AIP3095" s="0"/>
      <c r="AIQ3095" s="0"/>
      <c r="AIR3095" s="0"/>
      <c r="AIS3095" s="0"/>
      <c r="AIT3095" s="0"/>
      <c r="AIU3095" s="0"/>
      <c r="AIV3095" s="0"/>
      <c r="AIW3095" s="0"/>
      <c r="AIX3095" s="0"/>
      <c r="AIY3095" s="0"/>
      <c r="AIZ3095" s="0"/>
      <c r="AJA3095" s="0"/>
      <c r="AJB3095" s="0"/>
      <c r="AJC3095" s="0"/>
      <c r="AJD3095" s="0"/>
      <c r="AJE3095" s="0"/>
      <c r="AJF3095" s="0"/>
      <c r="AJG3095" s="0"/>
      <c r="AJH3095" s="0"/>
      <c r="AJI3095" s="0"/>
      <c r="AJJ3095" s="0"/>
      <c r="AJK3095" s="0"/>
      <c r="AJL3095" s="0"/>
      <c r="AJM3095" s="0"/>
      <c r="AJN3095" s="0"/>
      <c r="AJO3095" s="0"/>
      <c r="AJP3095" s="0"/>
      <c r="AJQ3095" s="0"/>
      <c r="AJR3095" s="0"/>
      <c r="AJS3095" s="0"/>
      <c r="AJT3095" s="0"/>
      <c r="AJU3095" s="0"/>
      <c r="AJV3095" s="0"/>
      <c r="AJW3095" s="0"/>
      <c r="AJX3095" s="0"/>
      <c r="AJY3095" s="0"/>
      <c r="AJZ3095" s="0"/>
      <c r="AKA3095" s="0"/>
      <c r="AKB3095" s="0"/>
      <c r="AKC3095" s="0"/>
      <c r="AKD3095" s="0"/>
      <c r="AKE3095" s="0"/>
      <c r="AKF3095" s="0"/>
      <c r="AKG3095" s="0"/>
      <c r="AKH3095" s="0"/>
      <c r="AKI3095" s="0"/>
      <c r="AKJ3095" s="0"/>
      <c r="AKK3095" s="0"/>
      <c r="AKL3095" s="0"/>
      <c r="AKM3095" s="0"/>
      <c r="AKN3095" s="0"/>
      <c r="AKO3095" s="0"/>
      <c r="AKP3095" s="0"/>
      <c r="AKQ3095" s="0"/>
      <c r="AKR3095" s="0"/>
      <c r="AKS3095" s="0"/>
      <c r="AKT3095" s="0"/>
      <c r="AKU3095" s="0"/>
      <c r="AKV3095" s="0"/>
      <c r="AKW3095" s="0"/>
      <c r="AKX3095" s="0"/>
      <c r="AKY3095" s="0"/>
      <c r="AKZ3095" s="0"/>
      <c r="ALA3095" s="0"/>
      <c r="ALB3095" s="0"/>
      <c r="ALC3095" s="0"/>
      <c r="ALD3095" s="0"/>
      <c r="ALE3095" s="0"/>
      <c r="ALF3095" s="0"/>
      <c r="ALG3095" s="0"/>
      <c r="ALH3095" s="0"/>
      <c r="ALI3095" s="0"/>
      <c r="ALJ3095" s="0"/>
      <c r="ALK3095" s="0"/>
      <c r="ALL3095" s="0"/>
      <c r="ALM3095" s="0"/>
      <c r="ALN3095" s="0"/>
      <c r="ALO3095" s="0"/>
      <c r="ALP3095" s="0"/>
      <c r="ALQ3095" s="0"/>
      <c r="ALR3095" s="0"/>
      <c r="ALS3095" s="0"/>
      <c r="ALT3095" s="0"/>
      <c r="ALU3095" s="0"/>
      <c r="ALV3095" s="0"/>
      <c r="ALW3095" s="0"/>
      <c r="ALX3095" s="0"/>
      <c r="ALY3095" s="0"/>
      <c r="ALZ3095" s="0"/>
      <c r="AMA3095" s="0"/>
      <c r="AMB3095" s="0"/>
      <c r="AMC3095" s="0"/>
      <c r="AMD3095" s="0"/>
      <c r="AME3095" s="0"/>
      <c r="AMF3095" s="0"/>
      <c r="AMG3095" s="0"/>
      <c r="AMH3095" s="0"/>
      <c r="AMI3095" s="0"/>
    </row>
    <row r="3096" customFormat="false" ht="12.75" hidden="false" customHeight="false" outlineLevel="0" collapsed="false">
      <c r="A3096" s="1" t="s">
        <v>3349</v>
      </c>
      <c r="C3096" s="27" t="s">
        <v>3356</v>
      </c>
      <c r="D3096" s="27" t="s">
        <v>79</v>
      </c>
      <c r="E3096" s="28"/>
      <c r="F3096" s="29"/>
      <c r="G3096" s="27"/>
      <c r="H3096" s="30" t="s">
        <v>61</v>
      </c>
      <c r="I3096" s="31" t="n">
        <v>1.69</v>
      </c>
      <c r="J3096" s="103" t="s">
        <v>3308</v>
      </c>
      <c r="BM3096" s="0"/>
      <c r="BN3096" s="0"/>
      <c r="BO3096" s="0"/>
      <c r="BP3096" s="0"/>
      <c r="BQ3096" s="0"/>
      <c r="BR3096" s="0"/>
      <c r="BS3096" s="0"/>
      <c r="BT3096" s="0"/>
      <c r="BU3096" s="0"/>
      <c r="BV3096" s="0"/>
      <c r="BW3096" s="0"/>
      <c r="BX3096" s="0"/>
      <c r="BY3096" s="0"/>
      <c r="BZ3096" s="0"/>
      <c r="CA3096" s="0"/>
      <c r="CB3096" s="0"/>
      <c r="CC3096" s="0"/>
      <c r="CD3096" s="0"/>
      <c r="CE3096" s="0"/>
      <c r="CF3096" s="0"/>
      <c r="CG3096" s="0"/>
      <c r="CH3096" s="0"/>
      <c r="CI3096" s="0"/>
      <c r="CJ3096" s="0"/>
      <c r="CK3096" s="0"/>
      <c r="CL3096" s="0"/>
      <c r="CM3096" s="0"/>
      <c r="CN3096" s="0"/>
      <c r="CO3096" s="0"/>
      <c r="CP3096" s="0"/>
      <c r="CQ3096" s="0"/>
      <c r="CR3096" s="0"/>
      <c r="CS3096" s="0"/>
      <c r="CT3096" s="0"/>
      <c r="CU3096" s="0"/>
      <c r="CV3096" s="0"/>
      <c r="CW3096" s="0"/>
      <c r="CX3096" s="0"/>
      <c r="CY3096" s="0"/>
      <c r="CZ3096" s="0"/>
      <c r="DA3096" s="0"/>
      <c r="DB3096" s="0"/>
      <c r="DC3096" s="0"/>
      <c r="DD3096" s="0"/>
      <c r="DE3096" s="0"/>
      <c r="DF3096" s="0"/>
      <c r="DG3096" s="0"/>
      <c r="DH3096" s="0"/>
      <c r="DI3096" s="0"/>
      <c r="DJ3096" s="0"/>
      <c r="DK3096" s="0"/>
      <c r="DL3096" s="0"/>
      <c r="DM3096" s="0"/>
      <c r="DN3096" s="0"/>
      <c r="DO3096" s="0"/>
      <c r="DP3096" s="0"/>
      <c r="DQ3096" s="0"/>
      <c r="DR3096" s="0"/>
      <c r="DS3096" s="0"/>
      <c r="DT3096" s="0"/>
      <c r="DU3096" s="0"/>
      <c r="DV3096" s="0"/>
      <c r="DW3096" s="0"/>
      <c r="DX3096" s="0"/>
      <c r="DY3096" s="0"/>
      <c r="DZ3096" s="0"/>
      <c r="EA3096" s="0"/>
      <c r="EB3096" s="0"/>
      <c r="EC3096" s="0"/>
      <c r="ED3096" s="0"/>
      <c r="EE3096" s="0"/>
      <c r="EF3096" s="0"/>
      <c r="EG3096" s="0"/>
      <c r="EH3096" s="0"/>
      <c r="EI3096" s="0"/>
      <c r="EJ3096" s="0"/>
      <c r="EK3096" s="0"/>
      <c r="EL3096" s="0"/>
      <c r="EM3096" s="0"/>
      <c r="EN3096" s="0"/>
      <c r="EO3096" s="0"/>
      <c r="EP3096" s="0"/>
      <c r="EQ3096" s="0"/>
      <c r="ER3096" s="0"/>
      <c r="ES3096" s="0"/>
      <c r="ET3096" s="0"/>
      <c r="EU3096" s="0"/>
      <c r="EV3096" s="0"/>
      <c r="EW3096" s="0"/>
      <c r="EX3096" s="0"/>
      <c r="EY3096" s="0"/>
      <c r="EZ3096" s="0"/>
      <c r="FA3096" s="0"/>
      <c r="FB3096" s="0"/>
      <c r="FC3096" s="0"/>
      <c r="FD3096" s="0"/>
      <c r="FE3096" s="0"/>
      <c r="FF3096" s="0"/>
      <c r="FG3096" s="0"/>
      <c r="FH3096" s="0"/>
      <c r="FI3096" s="0"/>
      <c r="FJ3096" s="0"/>
      <c r="FK3096" s="0"/>
      <c r="FL3096" s="0"/>
      <c r="FM3096" s="0"/>
      <c r="FN3096" s="0"/>
      <c r="FO3096" s="0"/>
      <c r="FP3096" s="0"/>
      <c r="FQ3096" s="0"/>
      <c r="FR3096" s="0"/>
      <c r="FS3096" s="0"/>
      <c r="FT3096" s="0"/>
      <c r="FU3096" s="0"/>
      <c r="FV3096" s="0"/>
      <c r="FW3096" s="0"/>
      <c r="FX3096" s="0"/>
      <c r="FY3096" s="0"/>
      <c r="FZ3096" s="0"/>
      <c r="GA3096" s="0"/>
      <c r="GB3096" s="0"/>
      <c r="GC3096" s="0"/>
      <c r="GD3096" s="0"/>
      <c r="GE3096" s="0"/>
      <c r="GF3096" s="0"/>
      <c r="GG3096" s="0"/>
      <c r="GH3096" s="0"/>
      <c r="GI3096" s="0"/>
      <c r="GJ3096" s="0"/>
      <c r="GK3096" s="0"/>
      <c r="GL3096" s="0"/>
      <c r="GM3096" s="0"/>
      <c r="GN3096" s="0"/>
      <c r="GO3096" s="0"/>
      <c r="GP3096" s="0"/>
      <c r="GQ3096" s="0"/>
      <c r="GR3096" s="0"/>
      <c r="GS3096" s="0"/>
      <c r="GT3096" s="0"/>
      <c r="GU3096" s="0"/>
      <c r="GV3096" s="0"/>
      <c r="GW3096" s="0"/>
      <c r="GX3096" s="0"/>
      <c r="GY3096" s="0"/>
      <c r="GZ3096" s="0"/>
      <c r="HA3096" s="0"/>
      <c r="HB3096" s="0"/>
      <c r="HC3096" s="0"/>
      <c r="HD3096" s="0"/>
      <c r="HE3096" s="0"/>
      <c r="HF3096" s="0"/>
      <c r="HG3096" s="0"/>
      <c r="HH3096" s="0"/>
      <c r="HI3096" s="0"/>
      <c r="HJ3096" s="0"/>
      <c r="HK3096" s="0"/>
      <c r="HL3096" s="0"/>
      <c r="HM3096" s="0"/>
      <c r="HN3096" s="0"/>
      <c r="HO3096" s="0"/>
      <c r="HP3096" s="0"/>
      <c r="HQ3096" s="0"/>
      <c r="HR3096" s="0"/>
      <c r="HS3096" s="0"/>
      <c r="HT3096" s="0"/>
      <c r="HU3096" s="0"/>
      <c r="HV3096" s="0"/>
      <c r="HW3096" s="0"/>
      <c r="HX3096" s="0"/>
      <c r="HY3096" s="0"/>
      <c r="HZ3096" s="0"/>
      <c r="IA3096" s="0"/>
      <c r="IB3096" s="0"/>
      <c r="IC3096" s="0"/>
      <c r="ID3096" s="0"/>
      <c r="IE3096" s="0"/>
      <c r="IF3096" s="0"/>
      <c r="IG3096" s="0"/>
      <c r="IH3096" s="0"/>
      <c r="II3096" s="0"/>
      <c r="IJ3096" s="0"/>
      <c r="IK3096" s="0"/>
      <c r="IL3096" s="0"/>
      <c r="IM3096" s="0"/>
      <c r="IN3096" s="0"/>
      <c r="IO3096" s="0"/>
      <c r="IP3096" s="0"/>
      <c r="IQ3096" s="0"/>
      <c r="IR3096" s="0"/>
      <c r="IS3096" s="0"/>
      <c r="IT3096" s="0"/>
      <c r="IU3096" s="0"/>
      <c r="IV3096" s="0"/>
      <c r="IW3096" s="0"/>
      <c r="IX3096" s="0"/>
      <c r="IY3096" s="0"/>
      <c r="IZ3096" s="0"/>
      <c r="JA3096" s="0"/>
      <c r="JB3096" s="0"/>
      <c r="JC3096" s="0"/>
      <c r="JD3096" s="0"/>
      <c r="JE3096" s="0"/>
      <c r="JF3096" s="0"/>
      <c r="JG3096" s="0"/>
      <c r="JH3096" s="0"/>
      <c r="JI3096" s="0"/>
      <c r="JJ3096" s="0"/>
      <c r="JK3096" s="0"/>
      <c r="JL3096" s="0"/>
      <c r="JM3096" s="0"/>
      <c r="JN3096" s="0"/>
      <c r="JO3096" s="0"/>
      <c r="JP3096" s="0"/>
      <c r="JQ3096" s="0"/>
      <c r="JR3096" s="0"/>
      <c r="JS3096" s="0"/>
      <c r="JT3096" s="0"/>
      <c r="JU3096" s="0"/>
      <c r="JV3096" s="0"/>
      <c r="JW3096" s="0"/>
      <c r="JX3096" s="0"/>
      <c r="JY3096" s="0"/>
      <c r="JZ3096" s="0"/>
      <c r="KA3096" s="0"/>
      <c r="KB3096" s="0"/>
      <c r="KC3096" s="0"/>
      <c r="KD3096" s="0"/>
      <c r="KE3096" s="0"/>
      <c r="KF3096" s="0"/>
      <c r="KG3096" s="0"/>
      <c r="KH3096" s="0"/>
      <c r="KI3096" s="0"/>
      <c r="KJ3096" s="0"/>
      <c r="KK3096" s="0"/>
      <c r="KL3096" s="0"/>
      <c r="KM3096" s="0"/>
      <c r="KN3096" s="0"/>
      <c r="KO3096" s="0"/>
      <c r="KP3096" s="0"/>
      <c r="KQ3096" s="0"/>
      <c r="KR3096" s="0"/>
      <c r="KS3096" s="0"/>
      <c r="KT3096" s="0"/>
      <c r="KU3096" s="0"/>
      <c r="KV3096" s="0"/>
      <c r="KW3096" s="0"/>
      <c r="KX3096" s="0"/>
      <c r="KY3096" s="0"/>
      <c r="KZ3096" s="0"/>
      <c r="LA3096" s="0"/>
      <c r="LB3096" s="0"/>
      <c r="LC3096" s="0"/>
      <c r="LD3096" s="0"/>
      <c r="LE3096" s="0"/>
      <c r="LF3096" s="0"/>
      <c r="LG3096" s="0"/>
      <c r="LH3096" s="0"/>
      <c r="LI3096" s="0"/>
      <c r="LJ3096" s="0"/>
      <c r="LK3096" s="0"/>
      <c r="LL3096" s="0"/>
      <c r="LM3096" s="0"/>
      <c r="LN3096" s="0"/>
      <c r="LO3096" s="0"/>
      <c r="LP3096" s="0"/>
      <c r="LQ3096" s="0"/>
      <c r="LR3096" s="0"/>
      <c r="LS3096" s="0"/>
      <c r="LT3096" s="0"/>
      <c r="LU3096" s="0"/>
      <c r="LV3096" s="0"/>
      <c r="LW3096" s="0"/>
      <c r="LX3096" s="0"/>
      <c r="LY3096" s="0"/>
      <c r="LZ3096" s="0"/>
      <c r="MA3096" s="0"/>
      <c r="MB3096" s="0"/>
      <c r="MC3096" s="0"/>
      <c r="MD3096" s="0"/>
      <c r="ME3096" s="0"/>
      <c r="MF3096" s="0"/>
      <c r="MG3096" s="0"/>
      <c r="MH3096" s="0"/>
      <c r="MI3096" s="0"/>
      <c r="MJ3096" s="0"/>
      <c r="MK3096" s="0"/>
      <c r="ML3096" s="0"/>
      <c r="MM3096" s="0"/>
      <c r="MN3096" s="0"/>
      <c r="MO3096" s="0"/>
      <c r="MP3096" s="0"/>
      <c r="MQ3096" s="0"/>
      <c r="MR3096" s="0"/>
      <c r="MS3096" s="0"/>
      <c r="MT3096" s="0"/>
      <c r="MU3096" s="0"/>
      <c r="MV3096" s="0"/>
      <c r="MW3096" s="0"/>
      <c r="MX3096" s="0"/>
      <c r="MY3096" s="0"/>
      <c r="MZ3096" s="0"/>
      <c r="NA3096" s="0"/>
      <c r="NB3096" s="0"/>
      <c r="NC3096" s="0"/>
      <c r="ND3096" s="0"/>
      <c r="NE3096" s="0"/>
      <c r="NF3096" s="0"/>
      <c r="NG3096" s="0"/>
      <c r="NH3096" s="0"/>
      <c r="NI3096" s="0"/>
      <c r="NJ3096" s="0"/>
      <c r="NK3096" s="0"/>
      <c r="NL3096" s="0"/>
      <c r="NM3096" s="0"/>
      <c r="NN3096" s="0"/>
      <c r="NO3096" s="0"/>
      <c r="NP3096" s="0"/>
      <c r="NQ3096" s="0"/>
      <c r="NR3096" s="0"/>
      <c r="NS3096" s="0"/>
      <c r="NT3096" s="0"/>
      <c r="NU3096" s="0"/>
      <c r="NV3096" s="0"/>
      <c r="NW3096" s="0"/>
      <c r="NX3096" s="0"/>
      <c r="NY3096" s="0"/>
      <c r="NZ3096" s="0"/>
      <c r="OA3096" s="0"/>
      <c r="OB3096" s="0"/>
      <c r="OC3096" s="0"/>
      <c r="OD3096" s="0"/>
      <c r="OE3096" s="0"/>
      <c r="OF3096" s="0"/>
      <c r="OG3096" s="0"/>
      <c r="OH3096" s="0"/>
      <c r="OI3096" s="0"/>
      <c r="OJ3096" s="0"/>
      <c r="OK3096" s="0"/>
      <c r="OL3096" s="0"/>
      <c r="OM3096" s="0"/>
      <c r="ON3096" s="0"/>
      <c r="OO3096" s="0"/>
      <c r="OP3096" s="0"/>
      <c r="OQ3096" s="0"/>
      <c r="OR3096" s="0"/>
      <c r="OS3096" s="0"/>
      <c r="OT3096" s="0"/>
      <c r="OU3096" s="0"/>
      <c r="OV3096" s="0"/>
      <c r="OW3096" s="0"/>
      <c r="OX3096" s="0"/>
      <c r="OY3096" s="0"/>
      <c r="OZ3096" s="0"/>
      <c r="PA3096" s="0"/>
      <c r="PB3096" s="0"/>
      <c r="PC3096" s="0"/>
      <c r="PD3096" s="0"/>
      <c r="PE3096" s="0"/>
      <c r="PF3096" s="0"/>
      <c r="PG3096" s="0"/>
      <c r="PH3096" s="0"/>
      <c r="PI3096" s="0"/>
      <c r="PJ3096" s="0"/>
      <c r="PK3096" s="0"/>
      <c r="PL3096" s="0"/>
      <c r="PM3096" s="0"/>
      <c r="PN3096" s="0"/>
      <c r="PO3096" s="0"/>
      <c r="PP3096" s="0"/>
      <c r="PQ3096" s="0"/>
      <c r="PR3096" s="0"/>
      <c r="PS3096" s="0"/>
      <c r="PT3096" s="0"/>
      <c r="PU3096" s="0"/>
      <c r="PV3096" s="0"/>
      <c r="PW3096" s="0"/>
      <c r="PX3096" s="0"/>
      <c r="PY3096" s="0"/>
      <c r="PZ3096" s="0"/>
      <c r="QA3096" s="0"/>
      <c r="QB3096" s="0"/>
      <c r="QC3096" s="0"/>
      <c r="QD3096" s="0"/>
      <c r="QE3096" s="0"/>
      <c r="QF3096" s="0"/>
      <c r="QG3096" s="0"/>
      <c r="QH3096" s="0"/>
      <c r="QI3096" s="0"/>
      <c r="QJ3096" s="0"/>
      <c r="QK3096" s="0"/>
      <c r="QL3096" s="0"/>
      <c r="QM3096" s="0"/>
      <c r="QN3096" s="0"/>
      <c r="QO3096" s="0"/>
      <c r="QP3096" s="0"/>
      <c r="QQ3096" s="0"/>
      <c r="QR3096" s="0"/>
      <c r="QS3096" s="0"/>
      <c r="QT3096" s="0"/>
      <c r="QU3096" s="0"/>
      <c r="QV3096" s="0"/>
      <c r="QW3096" s="0"/>
      <c r="QX3096" s="0"/>
      <c r="QY3096" s="0"/>
      <c r="QZ3096" s="0"/>
      <c r="RA3096" s="0"/>
      <c r="RB3096" s="0"/>
      <c r="RC3096" s="0"/>
      <c r="RD3096" s="0"/>
      <c r="RE3096" s="0"/>
      <c r="RF3096" s="0"/>
      <c r="RG3096" s="0"/>
      <c r="RH3096" s="0"/>
      <c r="RI3096" s="0"/>
      <c r="RJ3096" s="0"/>
      <c r="RK3096" s="0"/>
      <c r="RL3096" s="0"/>
      <c r="RM3096" s="0"/>
      <c r="RN3096" s="0"/>
      <c r="RO3096" s="0"/>
      <c r="RP3096" s="0"/>
      <c r="RQ3096" s="0"/>
      <c r="RR3096" s="0"/>
      <c r="RS3096" s="0"/>
      <c r="RT3096" s="0"/>
      <c r="RU3096" s="0"/>
      <c r="RV3096" s="0"/>
      <c r="RW3096" s="0"/>
      <c r="RX3096" s="0"/>
      <c r="RY3096" s="0"/>
      <c r="RZ3096" s="0"/>
      <c r="SA3096" s="0"/>
      <c r="SB3096" s="0"/>
      <c r="SC3096" s="0"/>
      <c r="SD3096" s="0"/>
      <c r="SE3096" s="0"/>
      <c r="SF3096" s="0"/>
      <c r="SG3096" s="0"/>
      <c r="SH3096" s="0"/>
      <c r="SI3096" s="0"/>
      <c r="SJ3096" s="0"/>
      <c r="SK3096" s="0"/>
      <c r="SL3096" s="0"/>
      <c r="SM3096" s="0"/>
      <c r="SN3096" s="0"/>
      <c r="SO3096" s="0"/>
      <c r="SP3096" s="0"/>
      <c r="SQ3096" s="0"/>
      <c r="SR3096" s="0"/>
      <c r="SS3096" s="0"/>
      <c r="ST3096" s="0"/>
      <c r="SU3096" s="0"/>
      <c r="SV3096" s="0"/>
      <c r="SW3096" s="0"/>
      <c r="SX3096" s="0"/>
      <c r="SY3096" s="0"/>
      <c r="SZ3096" s="0"/>
      <c r="TA3096" s="0"/>
      <c r="TB3096" s="0"/>
      <c r="TC3096" s="0"/>
      <c r="TD3096" s="0"/>
      <c r="TE3096" s="0"/>
      <c r="TF3096" s="0"/>
      <c r="TG3096" s="0"/>
      <c r="TH3096" s="0"/>
      <c r="TI3096" s="0"/>
      <c r="TJ3096" s="0"/>
      <c r="TK3096" s="0"/>
      <c r="TL3096" s="0"/>
      <c r="TM3096" s="0"/>
      <c r="TN3096" s="0"/>
      <c r="TO3096" s="0"/>
      <c r="TP3096" s="0"/>
      <c r="TQ3096" s="0"/>
      <c r="TR3096" s="0"/>
      <c r="TS3096" s="0"/>
      <c r="TT3096" s="0"/>
      <c r="TU3096" s="0"/>
      <c r="TV3096" s="0"/>
      <c r="TW3096" s="0"/>
      <c r="TX3096" s="0"/>
      <c r="TY3096" s="0"/>
      <c r="TZ3096" s="0"/>
      <c r="UA3096" s="0"/>
      <c r="UB3096" s="0"/>
      <c r="UC3096" s="0"/>
      <c r="UD3096" s="0"/>
      <c r="UE3096" s="0"/>
      <c r="UF3096" s="0"/>
      <c r="UG3096" s="0"/>
      <c r="UH3096" s="0"/>
      <c r="UI3096" s="0"/>
      <c r="UJ3096" s="0"/>
      <c r="UK3096" s="0"/>
      <c r="UL3096" s="0"/>
      <c r="UM3096" s="0"/>
      <c r="UN3096" s="0"/>
      <c r="UO3096" s="0"/>
      <c r="UP3096" s="0"/>
      <c r="UQ3096" s="0"/>
      <c r="UR3096" s="0"/>
      <c r="US3096" s="0"/>
      <c r="UT3096" s="0"/>
      <c r="UU3096" s="0"/>
      <c r="UV3096" s="0"/>
      <c r="UW3096" s="0"/>
      <c r="UX3096" s="0"/>
      <c r="UY3096" s="0"/>
      <c r="UZ3096" s="0"/>
      <c r="VA3096" s="0"/>
      <c r="VB3096" s="0"/>
      <c r="VC3096" s="0"/>
      <c r="VD3096" s="0"/>
      <c r="VE3096" s="0"/>
      <c r="VF3096" s="0"/>
      <c r="VG3096" s="0"/>
      <c r="VH3096" s="0"/>
      <c r="VI3096" s="0"/>
      <c r="VJ3096" s="0"/>
      <c r="VK3096" s="0"/>
      <c r="VL3096" s="0"/>
      <c r="VM3096" s="0"/>
      <c r="VN3096" s="0"/>
      <c r="VO3096" s="0"/>
      <c r="VP3096" s="0"/>
      <c r="VQ3096" s="0"/>
      <c r="VR3096" s="0"/>
      <c r="VS3096" s="0"/>
      <c r="VT3096" s="0"/>
      <c r="VU3096" s="0"/>
      <c r="VV3096" s="0"/>
      <c r="VW3096" s="0"/>
      <c r="VX3096" s="0"/>
      <c r="VY3096" s="0"/>
      <c r="VZ3096" s="0"/>
      <c r="WA3096" s="0"/>
      <c r="WB3096" s="0"/>
      <c r="WC3096" s="0"/>
      <c r="WD3096" s="0"/>
      <c r="WE3096" s="0"/>
      <c r="WF3096" s="0"/>
      <c r="WG3096" s="0"/>
      <c r="WH3096" s="0"/>
      <c r="WI3096" s="0"/>
      <c r="WJ3096" s="0"/>
      <c r="WK3096" s="0"/>
      <c r="WL3096" s="0"/>
      <c r="WM3096" s="0"/>
      <c r="WN3096" s="0"/>
      <c r="WO3096" s="0"/>
      <c r="WP3096" s="0"/>
      <c r="WQ3096" s="0"/>
      <c r="WR3096" s="0"/>
      <c r="WS3096" s="0"/>
      <c r="WT3096" s="0"/>
      <c r="WU3096" s="0"/>
      <c r="WV3096" s="0"/>
      <c r="WW3096" s="0"/>
      <c r="WX3096" s="0"/>
      <c r="WY3096" s="0"/>
      <c r="WZ3096" s="0"/>
      <c r="XA3096" s="0"/>
      <c r="XB3096" s="0"/>
      <c r="XC3096" s="0"/>
      <c r="XD3096" s="0"/>
      <c r="XE3096" s="0"/>
      <c r="XF3096" s="0"/>
      <c r="XG3096" s="0"/>
      <c r="XH3096" s="0"/>
      <c r="XI3096" s="0"/>
      <c r="XJ3096" s="0"/>
      <c r="XK3096" s="0"/>
      <c r="XL3096" s="0"/>
      <c r="XM3096" s="0"/>
      <c r="XN3096" s="0"/>
      <c r="XO3096" s="0"/>
      <c r="XP3096" s="0"/>
      <c r="XQ3096" s="0"/>
      <c r="XR3096" s="0"/>
      <c r="XS3096" s="0"/>
      <c r="XT3096" s="0"/>
      <c r="XU3096" s="0"/>
      <c r="XV3096" s="0"/>
      <c r="XW3096" s="0"/>
      <c r="XX3096" s="0"/>
      <c r="XY3096" s="0"/>
      <c r="XZ3096" s="0"/>
      <c r="YA3096" s="0"/>
      <c r="YB3096" s="0"/>
      <c r="YC3096" s="0"/>
      <c r="YD3096" s="0"/>
      <c r="YE3096" s="0"/>
      <c r="YF3096" s="0"/>
      <c r="YG3096" s="0"/>
      <c r="YH3096" s="0"/>
      <c r="YI3096" s="0"/>
      <c r="YJ3096" s="0"/>
      <c r="YK3096" s="0"/>
      <c r="YL3096" s="0"/>
      <c r="YM3096" s="0"/>
      <c r="YN3096" s="0"/>
      <c r="YO3096" s="0"/>
      <c r="YP3096" s="0"/>
      <c r="YQ3096" s="0"/>
      <c r="YR3096" s="0"/>
      <c r="YS3096" s="0"/>
      <c r="YT3096" s="0"/>
      <c r="YU3096" s="0"/>
      <c r="YV3096" s="0"/>
      <c r="YW3096" s="0"/>
      <c r="YX3096" s="0"/>
      <c r="YY3096" s="0"/>
      <c r="YZ3096" s="0"/>
      <c r="ZA3096" s="0"/>
      <c r="ZB3096" s="0"/>
      <c r="ZC3096" s="0"/>
      <c r="ZD3096" s="0"/>
      <c r="ZE3096" s="0"/>
      <c r="ZF3096" s="0"/>
      <c r="ZG3096" s="0"/>
      <c r="ZH3096" s="0"/>
      <c r="ZI3096" s="0"/>
      <c r="ZJ3096" s="0"/>
      <c r="ZK3096" s="0"/>
      <c r="ZL3096" s="0"/>
      <c r="ZM3096" s="0"/>
      <c r="ZN3096" s="0"/>
      <c r="ZO3096" s="0"/>
      <c r="ZP3096" s="0"/>
      <c r="ZQ3096" s="0"/>
      <c r="ZR3096" s="0"/>
      <c r="ZS3096" s="0"/>
      <c r="ZT3096" s="0"/>
      <c r="ZU3096" s="0"/>
      <c r="ZV3096" s="0"/>
      <c r="ZW3096" s="0"/>
      <c r="ZX3096" s="0"/>
      <c r="ZY3096" s="0"/>
      <c r="ZZ3096" s="0"/>
      <c r="AAA3096" s="0"/>
      <c r="AAB3096" s="0"/>
      <c r="AAC3096" s="0"/>
      <c r="AAD3096" s="0"/>
      <c r="AAE3096" s="0"/>
      <c r="AAF3096" s="0"/>
      <c r="AAG3096" s="0"/>
      <c r="AAH3096" s="0"/>
      <c r="AAI3096" s="0"/>
      <c r="AAJ3096" s="0"/>
      <c r="AAK3096" s="0"/>
      <c r="AAL3096" s="0"/>
      <c r="AAM3096" s="0"/>
      <c r="AAN3096" s="0"/>
      <c r="AAO3096" s="0"/>
      <c r="AAP3096" s="0"/>
      <c r="AAQ3096" s="0"/>
      <c r="AAR3096" s="0"/>
      <c r="AAS3096" s="0"/>
      <c r="AAT3096" s="0"/>
      <c r="AAU3096" s="0"/>
      <c r="AAV3096" s="0"/>
      <c r="AAW3096" s="0"/>
      <c r="AAX3096" s="0"/>
      <c r="AAY3096" s="0"/>
      <c r="AAZ3096" s="0"/>
      <c r="ABA3096" s="0"/>
      <c r="ABB3096" s="0"/>
      <c r="ABC3096" s="0"/>
      <c r="ABD3096" s="0"/>
      <c r="ABE3096" s="0"/>
      <c r="ABF3096" s="0"/>
      <c r="ABG3096" s="0"/>
      <c r="ABH3096" s="0"/>
      <c r="ABI3096" s="0"/>
      <c r="ABJ3096" s="0"/>
      <c r="ABK3096" s="0"/>
      <c r="ABL3096" s="0"/>
      <c r="ABM3096" s="0"/>
      <c r="ABN3096" s="0"/>
      <c r="ABO3096" s="0"/>
      <c r="ABP3096" s="0"/>
      <c r="ABQ3096" s="0"/>
      <c r="ABR3096" s="0"/>
      <c r="ABS3096" s="0"/>
      <c r="ABT3096" s="0"/>
      <c r="ABU3096" s="0"/>
      <c r="ABV3096" s="0"/>
      <c r="ABW3096" s="0"/>
      <c r="ABX3096" s="0"/>
      <c r="ABY3096" s="0"/>
      <c r="ABZ3096" s="0"/>
      <c r="ACA3096" s="0"/>
      <c r="ACB3096" s="0"/>
      <c r="ACC3096" s="0"/>
      <c r="ACD3096" s="0"/>
      <c r="ACE3096" s="0"/>
      <c r="ACF3096" s="0"/>
      <c r="ACG3096" s="0"/>
      <c r="ACH3096" s="0"/>
      <c r="ACI3096" s="0"/>
      <c r="ACJ3096" s="0"/>
      <c r="ACK3096" s="0"/>
      <c r="ACL3096" s="0"/>
      <c r="ACM3096" s="0"/>
      <c r="ACN3096" s="0"/>
      <c r="ACO3096" s="0"/>
      <c r="ACP3096" s="0"/>
      <c r="ACQ3096" s="0"/>
      <c r="ACR3096" s="0"/>
      <c r="ACS3096" s="0"/>
      <c r="ACT3096" s="0"/>
      <c r="ACU3096" s="0"/>
      <c r="ACV3096" s="0"/>
      <c r="ACW3096" s="0"/>
      <c r="ACX3096" s="0"/>
      <c r="ACY3096" s="0"/>
      <c r="ACZ3096" s="0"/>
      <c r="ADA3096" s="0"/>
      <c r="ADB3096" s="0"/>
      <c r="ADC3096" s="0"/>
      <c r="ADD3096" s="0"/>
      <c r="ADE3096" s="0"/>
      <c r="ADF3096" s="0"/>
      <c r="ADG3096" s="0"/>
      <c r="ADH3096" s="0"/>
      <c r="ADI3096" s="0"/>
      <c r="ADJ3096" s="0"/>
      <c r="ADK3096" s="0"/>
      <c r="ADL3096" s="0"/>
      <c r="ADM3096" s="0"/>
      <c r="ADN3096" s="0"/>
      <c r="ADO3096" s="0"/>
      <c r="ADP3096" s="0"/>
      <c r="ADQ3096" s="0"/>
      <c r="ADR3096" s="0"/>
      <c r="ADS3096" s="0"/>
      <c r="ADT3096" s="0"/>
      <c r="ADU3096" s="0"/>
      <c r="ADV3096" s="0"/>
      <c r="ADW3096" s="0"/>
      <c r="ADX3096" s="0"/>
      <c r="ADY3096" s="0"/>
      <c r="ADZ3096" s="0"/>
      <c r="AEA3096" s="0"/>
      <c r="AEB3096" s="0"/>
      <c r="AEC3096" s="0"/>
      <c r="AED3096" s="0"/>
      <c r="AEE3096" s="0"/>
      <c r="AEF3096" s="0"/>
      <c r="AEG3096" s="0"/>
      <c r="AEH3096" s="0"/>
      <c r="AEI3096" s="0"/>
      <c r="AEJ3096" s="0"/>
      <c r="AEK3096" s="0"/>
      <c r="AEL3096" s="0"/>
      <c r="AEM3096" s="0"/>
      <c r="AEN3096" s="0"/>
      <c r="AEO3096" s="0"/>
      <c r="AEP3096" s="0"/>
      <c r="AEQ3096" s="0"/>
      <c r="AER3096" s="0"/>
      <c r="AES3096" s="0"/>
      <c r="AET3096" s="0"/>
      <c r="AEU3096" s="0"/>
      <c r="AEV3096" s="0"/>
      <c r="AEW3096" s="0"/>
      <c r="AEX3096" s="0"/>
      <c r="AEY3096" s="0"/>
      <c r="AEZ3096" s="0"/>
      <c r="AFA3096" s="0"/>
      <c r="AFB3096" s="0"/>
      <c r="AFC3096" s="0"/>
      <c r="AFD3096" s="0"/>
      <c r="AFE3096" s="0"/>
      <c r="AFF3096" s="0"/>
      <c r="AFG3096" s="0"/>
      <c r="AFH3096" s="0"/>
      <c r="AFI3096" s="0"/>
      <c r="AFJ3096" s="0"/>
      <c r="AFK3096" s="0"/>
      <c r="AFL3096" s="0"/>
      <c r="AFM3096" s="0"/>
      <c r="AFN3096" s="0"/>
      <c r="AFO3096" s="0"/>
      <c r="AFP3096" s="0"/>
      <c r="AFQ3096" s="0"/>
      <c r="AFR3096" s="0"/>
      <c r="AFS3096" s="0"/>
      <c r="AFT3096" s="0"/>
      <c r="AFU3096" s="0"/>
      <c r="AFV3096" s="0"/>
      <c r="AFW3096" s="0"/>
      <c r="AFX3096" s="0"/>
      <c r="AFY3096" s="0"/>
      <c r="AFZ3096" s="0"/>
      <c r="AGA3096" s="0"/>
      <c r="AGB3096" s="0"/>
      <c r="AGC3096" s="0"/>
      <c r="AGD3096" s="0"/>
      <c r="AGE3096" s="0"/>
      <c r="AGF3096" s="0"/>
      <c r="AGG3096" s="0"/>
      <c r="AGH3096" s="0"/>
      <c r="AGI3096" s="0"/>
      <c r="AGJ3096" s="0"/>
      <c r="AGK3096" s="0"/>
      <c r="AGL3096" s="0"/>
      <c r="AGM3096" s="0"/>
      <c r="AGN3096" s="0"/>
      <c r="AGO3096" s="0"/>
      <c r="AGP3096" s="0"/>
      <c r="AGQ3096" s="0"/>
      <c r="AGR3096" s="0"/>
      <c r="AGS3096" s="0"/>
      <c r="AGT3096" s="0"/>
      <c r="AGU3096" s="0"/>
      <c r="AGV3096" s="0"/>
      <c r="AGW3096" s="0"/>
      <c r="AGX3096" s="0"/>
      <c r="AGY3096" s="0"/>
      <c r="AGZ3096" s="0"/>
      <c r="AHA3096" s="0"/>
      <c r="AHB3096" s="0"/>
      <c r="AHC3096" s="0"/>
      <c r="AHD3096" s="0"/>
      <c r="AHE3096" s="0"/>
      <c r="AHF3096" s="0"/>
      <c r="AHG3096" s="0"/>
      <c r="AHH3096" s="0"/>
      <c r="AHI3096" s="0"/>
      <c r="AHJ3096" s="0"/>
      <c r="AHK3096" s="0"/>
      <c r="AHL3096" s="0"/>
      <c r="AHM3096" s="0"/>
      <c r="AHN3096" s="0"/>
      <c r="AHO3096" s="0"/>
      <c r="AHP3096" s="0"/>
      <c r="AHQ3096" s="0"/>
      <c r="AHR3096" s="0"/>
      <c r="AHS3096" s="0"/>
      <c r="AHT3096" s="0"/>
      <c r="AHU3096" s="0"/>
      <c r="AHV3096" s="0"/>
      <c r="AHW3096" s="0"/>
      <c r="AHX3096" s="0"/>
      <c r="AHY3096" s="0"/>
      <c r="AHZ3096" s="0"/>
      <c r="AIA3096" s="0"/>
      <c r="AIB3096" s="0"/>
      <c r="AIC3096" s="0"/>
      <c r="AID3096" s="0"/>
      <c r="AIE3096" s="0"/>
      <c r="AIF3096" s="0"/>
      <c r="AIG3096" s="0"/>
      <c r="AIH3096" s="0"/>
      <c r="AII3096" s="0"/>
      <c r="AIJ3096" s="0"/>
      <c r="AIK3096" s="0"/>
      <c r="AIL3096" s="0"/>
      <c r="AIM3096" s="0"/>
      <c r="AIN3096" s="0"/>
      <c r="AIO3096" s="0"/>
      <c r="AIP3096" s="0"/>
      <c r="AIQ3096" s="0"/>
      <c r="AIR3096" s="0"/>
      <c r="AIS3096" s="0"/>
      <c r="AIT3096" s="0"/>
      <c r="AIU3096" s="0"/>
      <c r="AIV3096" s="0"/>
      <c r="AIW3096" s="0"/>
      <c r="AIX3096" s="0"/>
      <c r="AIY3096" s="0"/>
      <c r="AIZ3096" s="0"/>
      <c r="AJA3096" s="0"/>
      <c r="AJB3096" s="0"/>
      <c r="AJC3096" s="0"/>
      <c r="AJD3096" s="0"/>
      <c r="AJE3096" s="0"/>
      <c r="AJF3096" s="0"/>
      <c r="AJG3096" s="0"/>
      <c r="AJH3096" s="0"/>
      <c r="AJI3096" s="0"/>
      <c r="AJJ3096" s="0"/>
      <c r="AJK3096" s="0"/>
      <c r="AJL3096" s="0"/>
      <c r="AJM3096" s="0"/>
      <c r="AJN3096" s="0"/>
      <c r="AJO3096" s="0"/>
      <c r="AJP3096" s="0"/>
      <c r="AJQ3096" s="0"/>
      <c r="AJR3096" s="0"/>
      <c r="AJS3096" s="0"/>
      <c r="AJT3096" s="0"/>
      <c r="AJU3096" s="0"/>
      <c r="AJV3096" s="0"/>
      <c r="AJW3096" s="0"/>
      <c r="AJX3096" s="0"/>
      <c r="AJY3096" s="0"/>
      <c r="AJZ3096" s="0"/>
      <c r="AKA3096" s="0"/>
      <c r="AKB3096" s="0"/>
      <c r="AKC3096" s="0"/>
      <c r="AKD3096" s="0"/>
      <c r="AKE3096" s="0"/>
      <c r="AKF3096" s="0"/>
      <c r="AKG3096" s="0"/>
      <c r="AKH3096" s="0"/>
      <c r="AKI3096" s="0"/>
      <c r="AKJ3096" s="0"/>
      <c r="AKK3096" s="0"/>
      <c r="AKL3096" s="0"/>
      <c r="AKM3096" s="0"/>
      <c r="AKN3096" s="0"/>
      <c r="AKO3096" s="0"/>
      <c r="AKP3096" s="0"/>
      <c r="AKQ3096" s="0"/>
      <c r="AKR3096" s="0"/>
      <c r="AKS3096" s="0"/>
      <c r="AKT3096" s="0"/>
      <c r="AKU3096" s="0"/>
      <c r="AKV3096" s="0"/>
      <c r="AKW3096" s="0"/>
      <c r="AKX3096" s="0"/>
      <c r="AKY3096" s="0"/>
      <c r="AKZ3096" s="0"/>
      <c r="ALA3096" s="0"/>
      <c r="ALB3096" s="0"/>
      <c r="ALC3096" s="0"/>
      <c r="ALD3096" s="0"/>
      <c r="ALE3096" s="0"/>
      <c r="ALF3096" s="0"/>
      <c r="ALG3096" s="0"/>
      <c r="ALH3096" s="0"/>
      <c r="ALI3096" s="0"/>
      <c r="ALJ3096" s="0"/>
      <c r="ALK3096" s="0"/>
      <c r="ALL3096" s="0"/>
      <c r="ALM3096" s="0"/>
      <c r="ALN3096" s="0"/>
      <c r="ALO3096" s="0"/>
      <c r="ALP3096" s="0"/>
      <c r="ALQ3096" s="0"/>
      <c r="ALR3096" s="0"/>
      <c r="ALS3096" s="0"/>
      <c r="ALT3096" s="0"/>
      <c r="ALU3096" s="0"/>
      <c r="ALV3096" s="0"/>
      <c r="ALW3096" s="0"/>
      <c r="ALX3096" s="0"/>
      <c r="ALY3096" s="0"/>
      <c r="ALZ3096" s="0"/>
      <c r="AMA3096" s="0"/>
      <c r="AMB3096" s="0"/>
      <c r="AMC3096" s="0"/>
      <c r="AMD3096" s="0"/>
      <c r="AME3096" s="0"/>
      <c r="AMF3096" s="0"/>
      <c r="AMG3096" s="0"/>
      <c r="AMH3096" s="0"/>
      <c r="AMI3096" s="0"/>
    </row>
    <row r="3097" customFormat="false" ht="12.75" hidden="false" customHeight="false" outlineLevel="0" collapsed="false">
      <c r="A3097" s="1" t="s">
        <v>3349</v>
      </c>
      <c r="C3097" s="27" t="s">
        <v>3357</v>
      </c>
      <c r="D3097" s="27" t="s">
        <v>70</v>
      </c>
      <c r="E3097" s="28"/>
      <c r="F3097" s="29"/>
      <c r="G3097" s="27"/>
      <c r="H3097" s="30" t="s">
        <v>61</v>
      </c>
      <c r="I3097" s="31" t="n">
        <v>1.65</v>
      </c>
      <c r="J3097" s="103" t="s">
        <v>3308</v>
      </c>
      <c r="BM3097" s="0"/>
      <c r="BN3097" s="0"/>
      <c r="BO3097" s="0"/>
      <c r="BP3097" s="0"/>
      <c r="BQ3097" s="0"/>
      <c r="BR3097" s="0"/>
      <c r="BS3097" s="0"/>
      <c r="BT3097" s="0"/>
      <c r="BU3097" s="0"/>
      <c r="BV3097" s="0"/>
      <c r="BW3097" s="0"/>
      <c r="BX3097" s="0"/>
      <c r="BY3097" s="0"/>
      <c r="BZ3097" s="0"/>
      <c r="CA3097" s="0"/>
      <c r="CB3097" s="0"/>
      <c r="CC3097" s="0"/>
      <c r="CD3097" s="0"/>
      <c r="CE3097" s="0"/>
      <c r="CF3097" s="0"/>
      <c r="CG3097" s="0"/>
      <c r="CH3097" s="0"/>
      <c r="CI3097" s="0"/>
      <c r="CJ3097" s="0"/>
      <c r="CK3097" s="0"/>
      <c r="CL3097" s="0"/>
      <c r="CM3097" s="0"/>
      <c r="CN3097" s="0"/>
      <c r="CO3097" s="0"/>
      <c r="CP3097" s="0"/>
      <c r="CQ3097" s="0"/>
      <c r="CR3097" s="0"/>
      <c r="CS3097" s="0"/>
      <c r="CT3097" s="0"/>
      <c r="CU3097" s="0"/>
      <c r="CV3097" s="0"/>
      <c r="CW3097" s="0"/>
      <c r="CX3097" s="0"/>
      <c r="CY3097" s="0"/>
      <c r="CZ3097" s="0"/>
      <c r="DA3097" s="0"/>
      <c r="DB3097" s="0"/>
      <c r="DC3097" s="0"/>
      <c r="DD3097" s="0"/>
      <c r="DE3097" s="0"/>
      <c r="DF3097" s="0"/>
      <c r="DG3097" s="0"/>
      <c r="DH3097" s="0"/>
      <c r="DI3097" s="0"/>
      <c r="DJ3097" s="0"/>
      <c r="DK3097" s="0"/>
      <c r="DL3097" s="0"/>
      <c r="DM3097" s="0"/>
      <c r="DN3097" s="0"/>
      <c r="DO3097" s="0"/>
      <c r="DP3097" s="0"/>
      <c r="DQ3097" s="0"/>
      <c r="DR3097" s="0"/>
      <c r="DS3097" s="0"/>
      <c r="DT3097" s="0"/>
      <c r="DU3097" s="0"/>
      <c r="DV3097" s="0"/>
      <c r="DW3097" s="0"/>
      <c r="DX3097" s="0"/>
      <c r="DY3097" s="0"/>
      <c r="DZ3097" s="0"/>
      <c r="EA3097" s="0"/>
      <c r="EB3097" s="0"/>
      <c r="EC3097" s="0"/>
      <c r="ED3097" s="0"/>
      <c r="EE3097" s="0"/>
      <c r="EF3097" s="0"/>
      <c r="EG3097" s="0"/>
      <c r="EH3097" s="0"/>
      <c r="EI3097" s="0"/>
      <c r="EJ3097" s="0"/>
      <c r="EK3097" s="0"/>
      <c r="EL3097" s="0"/>
      <c r="EM3097" s="0"/>
      <c r="EN3097" s="0"/>
      <c r="EO3097" s="0"/>
      <c r="EP3097" s="0"/>
      <c r="EQ3097" s="0"/>
      <c r="ER3097" s="0"/>
      <c r="ES3097" s="0"/>
      <c r="ET3097" s="0"/>
      <c r="EU3097" s="0"/>
      <c r="EV3097" s="0"/>
      <c r="EW3097" s="0"/>
      <c r="EX3097" s="0"/>
      <c r="EY3097" s="0"/>
      <c r="EZ3097" s="0"/>
      <c r="FA3097" s="0"/>
      <c r="FB3097" s="0"/>
      <c r="FC3097" s="0"/>
      <c r="FD3097" s="0"/>
      <c r="FE3097" s="0"/>
      <c r="FF3097" s="0"/>
      <c r="FG3097" s="0"/>
      <c r="FH3097" s="0"/>
      <c r="FI3097" s="0"/>
      <c r="FJ3097" s="0"/>
      <c r="FK3097" s="0"/>
      <c r="FL3097" s="0"/>
      <c r="FM3097" s="0"/>
      <c r="FN3097" s="0"/>
      <c r="FO3097" s="0"/>
      <c r="FP3097" s="0"/>
      <c r="FQ3097" s="0"/>
      <c r="FR3097" s="0"/>
      <c r="FS3097" s="0"/>
      <c r="FT3097" s="0"/>
      <c r="FU3097" s="0"/>
      <c r="FV3097" s="0"/>
      <c r="FW3097" s="0"/>
      <c r="FX3097" s="0"/>
      <c r="FY3097" s="0"/>
      <c r="FZ3097" s="0"/>
      <c r="GA3097" s="0"/>
      <c r="GB3097" s="0"/>
      <c r="GC3097" s="0"/>
      <c r="GD3097" s="0"/>
      <c r="GE3097" s="0"/>
      <c r="GF3097" s="0"/>
      <c r="GG3097" s="0"/>
      <c r="GH3097" s="0"/>
      <c r="GI3097" s="0"/>
      <c r="GJ3097" s="0"/>
      <c r="GK3097" s="0"/>
      <c r="GL3097" s="0"/>
      <c r="GM3097" s="0"/>
      <c r="GN3097" s="0"/>
      <c r="GO3097" s="0"/>
      <c r="GP3097" s="0"/>
      <c r="GQ3097" s="0"/>
      <c r="GR3097" s="0"/>
      <c r="GS3097" s="0"/>
      <c r="GT3097" s="0"/>
      <c r="GU3097" s="0"/>
      <c r="GV3097" s="0"/>
      <c r="GW3097" s="0"/>
      <c r="GX3097" s="0"/>
      <c r="GY3097" s="0"/>
      <c r="GZ3097" s="0"/>
      <c r="HA3097" s="0"/>
      <c r="HB3097" s="0"/>
      <c r="HC3097" s="0"/>
      <c r="HD3097" s="0"/>
      <c r="HE3097" s="0"/>
      <c r="HF3097" s="0"/>
      <c r="HG3097" s="0"/>
      <c r="HH3097" s="0"/>
      <c r="HI3097" s="0"/>
      <c r="HJ3097" s="0"/>
      <c r="HK3097" s="0"/>
      <c r="HL3097" s="0"/>
      <c r="HM3097" s="0"/>
      <c r="HN3097" s="0"/>
      <c r="HO3097" s="0"/>
      <c r="HP3097" s="0"/>
      <c r="HQ3097" s="0"/>
      <c r="HR3097" s="0"/>
      <c r="HS3097" s="0"/>
      <c r="HT3097" s="0"/>
      <c r="HU3097" s="0"/>
      <c r="HV3097" s="0"/>
      <c r="HW3097" s="0"/>
      <c r="HX3097" s="0"/>
      <c r="HY3097" s="0"/>
      <c r="HZ3097" s="0"/>
      <c r="IA3097" s="0"/>
      <c r="IB3097" s="0"/>
      <c r="IC3097" s="0"/>
      <c r="ID3097" s="0"/>
      <c r="IE3097" s="0"/>
      <c r="IF3097" s="0"/>
      <c r="IG3097" s="0"/>
      <c r="IH3097" s="0"/>
      <c r="II3097" s="0"/>
      <c r="IJ3097" s="0"/>
      <c r="IK3097" s="0"/>
      <c r="IL3097" s="0"/>
      <c r="IM3097" s="0"/>
      <c r="IN3097" s="0"/>
      <c r="IO3097" s="0"/>
      <c r="IP3097" s="0"/>
      <c r="IQ3097" s="0"/>
      <c r="IR3097" s="0"/>
      <c r="IS3097" s="0"/>
      <c r="IT3097" s="0"/>
      <c r="IU3097" s="0"/>
      <c r="IV3097" s="0"/>
      <c r="IW3097" s="0"/>
      <c r="IX3097" s="0"/>
      <c r="IY3097" s="0"/>
      <c r="IZ3097" s="0"/>
      <c r="JA3097" s="0"/>
      <c r="JB3097" s="0"/>
      <c r="JC3097" s="0"/>
      <c r="JD3097" s="0"/>
      <c r="JE3097" s="0"/>
      <c r="JF3097" s="0"/>
      <c r="JG3097" s="0"/>
      <c r="JH3097" s="0"/>
      <c r="JI3097" s="0"/>
      <c r="JJ3097" s="0"/>
      <c r="JK3097" s="0"/>
      <c r="JL3097" s="0"/>
      <c r="JM3097" s="0"/>
      <c r="JN3097" s="0"/>
      <c r="JO3097" s="0"/>
      <c r="JP3097" s="0"/>
      <c r="JQ3097" s="0"/>
      <c r="JR3097" s="0"/>
      <c r="JS3097" s="0"/>
      <c r="JT3097" s="0"/>
      <c r="JU3097" s="0"/>
      <c r="JV3097" s="0"/>
      <c r="JW3097" s="0"/>
      <c r="JX3097" s="0"/>
      <c r="JY3097" s="0"/>
      <c r="JZ3097" s="0"/>
      <c r="KA3097" s="0"/>
      <c r="KB3097" s="0"/>
      <c r="KC3097" s="0"/>
      <c r="KD3097" s="0"/>
      <c r="KE3097" s="0"/>
      <c r="KF3097" s="0"/>
      <c r="KG3097" s="0"/>
      <c r="KH3097" s="0"/>
      <c r="KI3097" s="0"/>
      <c r="KJ3097" s="0"/>
      <c r="KK3097" s="0"/>
      <c r="KL3097" s="0"/>
      <c r="KM3097" s="0"/>
      <c r="KN3097" s="0"/>
      <c r="KO3097" s="0"/>
      <c r="KP3097" s="0"/>
      <c r="KQ3097" s="0"/>
      <c r="KR3097" s="0"/>
      <c r="KS3097" s="0"/>
      <c r="KT3097" s="0"/>
      <c r="KU3097" s="0"/>
      <c r="KV3097" s="0"/>
      <c r="KW3097" s="0"/>
      <c r="KX3097" s="0"/>
      <c r="KY3097" s="0"/>
      <c r="KZ3097" s="0"/>
      <c r="LA3097" s="0"/>
      <c r="LB3097" s="0"/>
      <c r="LC3097" s="0"/>
      <c r="LD3097" s="0"/>
      <c r="LE3097" s="0"/>
      <c r="LF3097" s="0"/>
      <c r="LG3097" s="0"/>
      <c r="LH3097" s="0"/>
      <c r="LI3097" s="0"/>
      <c r="LJ3097" s="0"/>
      <c r="LK3097" s="0"/>
      <c r="LL3097" s="0"/>
      <c r="LM3097" s="0"/>
      <c r="LN3097" s="0"/>
      <c r="LO3097" s="0"/>
      <c r="LP3097" s="0"/>
      <c r="LQ3097" s="0"/>
      <c r="LR3097" s="0"/>
      <c r="LS3097" s="0"/>
      <c r="LT3097" s="0"/>
      <c r="LU3097" s="0"/>
      <c r="LV3097" s="0"/>
      <c r="LW3097" s="0"/>
      <c r="LX3097" s="0"/>
      <c r="LY3097" s="0"/>
      <c r="LZ3097" s="0"/>
      <c r="MA3097" s="0"/>
      <c r="MB3097" s="0"/>
      <c r="MC3097" s="0"/>
      <c r="MD3097" s="0"/>
      <c r="ME3097" s="0"/>
      <c r="MF3097" s="0"/>
      <c r="MG3097" s="0"/>
      <c r="MH3097" s="0"/>
      <c r="MI3097" s="0"/>
      <c r="MJ3097" s="0"/>
      <c r="MK3097" s="0"/>
      <c r="ML3097" s="0"/>
      <c r="MM3097" s="0"/>
      <c r="MN3097" s="0"/>
      <c r="MO3097" s="0"/>
      <c r="MP3097" s="0"/>
      <c r="MQ3097" s="0"/>
      <c r="MR3097" s="0"/>
      <c r="MS3097" s="0"/>
      <c r="MT3097" s="0"/>
      <c r="MU3097" s="0"/>
      <c r="MV3097" s="0"/>
      <c r="MW3097" s="0"/>
      <c r="MX3097" s="0"/>
      <c r="MY3097" s="0"/>
      <c r="MZ3097" s="0"/>
      <c r="NA3097" s="0"/>
      <c r="NB3097" s="0"/>
      <c r="NC3097" s="0"/>
      <c r="ND3097" s="0"/>
      <c r="NE3097" s="0"/>
      <c r="NF3097" s="0"/>
      <c r="NG3097" s="0"/>
      <c r="NH3097" s="0"/>
      <c r="NI3097" s="0"/>
      <c r="NJ3097" s="0"/>
      <c r="NK3097" s="0"/>
      <c r="NL3097" s="0"/>
      <c r="NM3097" s="0"/>
      <c r="NN3097" s="0"/>
      <c r="NO3097" s="0"/>
      <c r="NP3097" s="0"/>
      <c r="NQ3097" s="0"/>
      <c r="NR3097" s="0"/>
      <c r="NS3097" s="0"/>
      <c r="NT3097" s="0"/>
      <c r="NU3097" s="0"/>
      <c r="NV3097" s="0"/>
      <c r="NW3097" s="0"/>
      <c r="NX3097" s="0"/>
      <c r="NY3097" s="0"/>
      <c r="NZ3097" s="0"/>
      <c r="OA3097" s="0"/>
      <c r="OB3097" s="0"/>
      <c r="OC3097" s="0"/>
      <c r="OD3097" s="0"/>
      <c r="OE3097" s="0"/>
      <c r="OF3097" s="0"/>
      <c r="OG3097" s="0"/>
      <c r="OH3097" s="0"/>
      <c r="OI3097" s="0"/>
      <c r="OJ3097" s="0"/>
      <c r="OK3097" s="0"/>
      <c r="OL3097" s="0"/>
      <c r="OM3097" s="0"/>
      <c r="ON3097" s="0"/>
      <c r="OO3097" s="0"/>
      <c r="OP3097" s="0"/>
      <c r="OQ3097" s="0"/>
      <c r="OR3097" s="0"/>
      <c r="OS3097" s="0"/>
      <c r="OT3097" s="0"/>
      <c r="OU3097" s="0"/>
      <c r="OV3097" s="0"/>
      <c r="OW3097" s="0"/>
      <c r="OX3097" s="0"/>
      <c r="OY3097" s="0"/>
      <c r="OZ3097" s="0"/>
      <c r="PA3097" s="0"/>
      <c r="PB3097" s="0"/>
      <c r="PC3097" s="0"/>
      <c r="PD3097" s="0"/>
      <c r="PE3097" s="0"/>
      <c r="PF3097" s="0"/>
      <c r="PG3097" s="0"/>
      <c r="PH3097" s="0"/>
      <c r="PI3097" s="0"/>
      <c r="PJ3097" s="0"/>
      <c r="PK3097" s="0"/>
      <c r="PL3097" s="0"/>
      <c r="PM3097" s="0"/>
      <c r="PN3097" s="0"/>
      <c r="PO3097" s="0"/>
      <c r="PP3097" s="0"/>
      <c r="PQ3097" s="0"/>
      <c r="PR3097" s="0"/>
      <c r="PS3097" s="0"/>
      <c r="PT3097" s="0"/>
      <c r="PU3097" s="0"/>
      <c r="PV3097" s="0"/>
      <c r="PW3097" s="0"/>
      <c r="PX3097" s="0"/>
      <c r="PY3097" s="0"/>
      <c r="PZ3097" s="0"/>
      <c r="QA3097" s="0"/>
      <c r="QB3097" s="0"/>
      <c r="QC3097" s="0"/>
      <c r="QD3097" s="0"/>
      <c r="QE3097" s="0"/>
      <c r="QF3097" s="0"/>
      <c r="QG3097" s="0"/>
      <c r="QH3097" s="0"/>
      <c r="QI3097" s="0"/>
      <c r="QJ3097" s="0"/>
      <c r="QK3097" s="0"/>
      <c r="QL3097" s="0"/>
      <c r="QM3097" s="0"/>
      <c r="QN3097" s="0"/>
      <c r="QO3097" s="0"/>
      <c r="QP3097" s="0"/>
      <c r="QQ3097" s="0"/>
      <c r="QR3097" s="0"/>
      <c r="QS3097" s="0"/>
      <c r="QT3097" s="0"/>
      <c r="QU3097" s="0"/>
      <c r="QV3097" s="0"/>
      <c r="QW3097" s="0"/>
      <c r="QX3097" s="0"/>
      <c r="QY3097" s="0"/>
      <c r="QZ3097" s="0"/>
      <c r="RA3097" s="0"/>
      <c r="RB3097" s="0"/>
      <c r="RC3097" s="0"/>
      <c r="RD3097" s="0"/>
      <c r="RE3097" s="0"/>
      <c r="RF3097" s="0"/>
      <c r="RG3097" s="0"/>
      <c r="RH3097" s="0"/>
      <c r="RI3097" s="0"/>
      <c r="RJ3097" s="0"/>
      <c r="RK3097" s="0"/>
      <c r="RL3097" s="0"/>
      <c r="RM3097" s="0"/>
      <c r="RN3097" s="0"/>
      <c r="RO3097" s="0"/>
      <c r="RP3097" s="0"/>
      <c r="RQ3097" s="0"/>
      <c r="RR3097" s="0"/>
      <c r="RS3097" s="0"/>
      <c r="RT3097" s="0"/>
      <c r="RU3097" s="0"/>
      <c r="RV3097" s="0"/>
      <c r="RW3097" s="0"/>
      <c r="RX3097" s="0"/>
      <c r="RY3097" s="0"/>
      <c r="RZ3097" s="0"/>
      <c r="SA3097" s="0"/>
      <c r="SB3097" s="0"/>
      <c r="SC3097" s="0"/>
      <c r="SD3097" s="0"/>
      <c r="SE3097" s="0"/>
      <c r="SF3097" s="0"/>
      <c r="SG3097" s="0"/>
      <c r="SH3097" s="0"/>
      <c r="SI3097" s="0"/>
      <c r="SJ3097" s="0"/>
      <c r="SK3097" s="0"/>
      <c r="SL3097" s="0"/>
      <c r="SM3097" s="0"/>
      <c r="SN3097" s="0"/>
      <c r="SO3097" s="0"/>
      <c r="SP3097" s="0"/>
      <c r="SQ3097" s="0"/>
      <c r="SR3097" s="0"/>
      <c r="SS3097" s="0"/>
      <c r="ST3097" s="0"/>
      <c r="SU3097" s="0"/>
      <c r="SV3097" s="0"/>
      <c r="SW3097" s="0"/>
      <c r="SX3097" s="0"/>
      <c r="SY3097" s="0"/>
      <c r="SZ3097" s="0"/>
      <c r="TA3097" s="0"/>
      <c r="TB3097" s="0"/>
      <c r="TC3097" s="0"/>
      <c r="TD3097" s="0"/>
      <c r="TE3097" s="0"/>
      <c r="TF3097" s="0"/>
      <c r="TG3097" s="0"/>
      <c r="TH3097" s="0"/>
      <c r="TI3097" s="0"/>
      <c r="TJ3097" s="0"/>
      <c r="TK3097" s="0"/>
      <c r="TL3097" s="0"/>
      <c r="TM3097" s="0"/>
      <c r="TN3097" s="0"/>
      <c r="TO3097" s="0"/>
      <c r="TP3097" s="0"/>
      <c r="TQ3097" s="0"/>
      <c r="TR3097" s="0"/>
      <c r="TS3097" s="0"/>
      <c r="TT3097" s="0"/>
      <c r="TU3097" s="0"/>
      <c r="TV3097" s="0"/>
      <c r="TW3097" s="0"/>
      <c r="TX3097" s="0"/>
      <c r="TY3097" s="0"/>
      <c r="TZ3097" s="0"/>
      <c r="UA3097" s="0"/>
      <c r="UB3097" s="0"/>
      <c r="UC3097" s="0"/>
      <c r="UD3097" s="0"/>
      <c r="UE3097" s="0"/>
      <c r="UF3097" s="0"/>
      <c r="UG3097" s="0"/>
      <c r="UH3097" s="0"/>
      <c r="UI3097" s="0"/>
      <c r="UJ3097" s="0"/>
      <c r="UK3097" s="0"/>
      <c r="UL3097" s="0"/>
      <c r="UM3097" s="0"/>
      <c r="UN3097" s="0"/>
      <c r="UO3097" s="0"/>
      <c r="UP3097" s="0"/>
      <c r="UQ3097" s="0"/>
      <c r="UR3097" s="0"/>
      <c r="US3097" s="0"/>
      <c r="UT3097" s="0"/>
      <c r="UU3097" s="0"/>
      <c r="UV3097" s="0"/>
      <c r="UW3097" s="0"/>
      <c r="UX3097" s="0"/>
      <c r="UY3097" s="0"/>
      <c r="UZ3097" s="0"/>
      <c r="VA3097" s="0"/>
      <c r="VB3097" s="0"/>
      <c r="VC3097" s="0"/>
      <c r="VD3097" s="0"/>
      <c r="VE3097" s="0"/>
      <c r="VF3097" s="0"/>
      <c r="VG3097" s="0"/>
      <c r="VH3097" s="0"/>
      <c r="VI3097" s="0"/>
      <c r="VJ3097" s="0"/>
      <c r="VK3097" s="0"/>
      <c r="VL3097" s="0"/>
      <c r="VM3097" s="0"/>
      <c r="VN3097" s="0"/>
      <c r="VO3097" s="0"/>
      <c r="VP3097" s="0"/>
      <c r="VQ3097" s="0"/>
      <c r="VR3097" s="0"/>
      <c r="VS3097" s="0"/>
      <c r="VT3097" s="0"/>
      <c r="VU3097" s="0"/>
      <c r="VV3097" s="0"/>
      <c r="VW3097" s="0"/>
      <c r="VX3097" s="0"/>
      <c r="VY3097" s="0"/>
      <c r="VZ3097" s="0"/>
      <c r="WA3097" s="0"/>
      <c r="WB3097" s="0"/>
      <c r="WC3097" s="0"/>
      <c r="WD3097" s="0"/>
      <c r="WE3097" s="0"/>
      <c r="WF3097" s="0"/>
      <c r="WG3097" s="0"/>
      <c r="WH3097" s="0"/>
      <c r="WI3097" s="0"/>
      <c r="WJ3097" s="0"/>
      <c r="WK3097" s="0"/>
      <c r="WL3097" s="0"/>
      <c r="WM3097" s="0"/>
      <c r="WN3097" s="0"/>
      <c r="WO3097" s="0"/>
      <c r="WP3097" s="0"/>
      <c r="WQ3097" s="0"/>
      <c r="WR3097" s="0"/>
      <c r="WS3097" s="0"/>
      <c r="WT3097" s="0"/>
      <c r="WU3097" s="0"/>
      <c r="WV3097" s="0"/>
      <c r="WW3097" s="0"/>
      <c r="WX3097" s="0"/>
      <c r="WY3097" s="0"/>
      <c r="WZ3097" s="0"/>
      <c r="XA3097" s="0"/>
      <c r="XB3097" s="0"/>
      <c r="XC3097" s="0"/>
      <c r="XD3097" s="0"/>
      <c r="XE3097" s="0"/>
      <c r="XF3097" s="0"/>
      <c r="XG3097" s="0"/>
      <c r="XH3097" s="0"/>
      <c r="XI3097" s="0"/>
      <c r="XJ3097" s="0"/>
      <c r="XK3097" s="0"/>
      <c r="XL3097" s="0"/>
      <c r="XM3097" s="0"/>
      <c r="XN3097" s="0"/>
      <c r="XO3097" s="0"/>
      <c r="XP3097" s="0"/>
      <c r="XQ3097" s="0"/>
      <c r="XR3097" s="0"/>
      <c r="XS3097" s="0"/>
      <c r="XT3097" s="0"/>
      <c r="XU3097" s="0"/>
      <c r="XV3097" s="0"/>
      <c r="XW3097" s="0"/>
      <c r="XX3097" s="0"/>
      <c r="XY3097" s="0"/>
      <c r="XZ3097" s="0"/>
      <c r="YA3097" s="0"/>
      <c r="YB3097" s="0"/>
      <c r="YC3097" s="0"/>
      <c r="YD3097" s="0"/>
      <c r="YE3097" s="0"/>
      <c r="YF3097" s="0"/>
      <c r="YG3097" s="0"/>
      <c r="YH3097" s="0"/>
      <c r="YI3097" s="0"/>
      <c r="YJ3097" s="0"/>
      <c r="YK3097" s="0"/>
      <c r="YL3097" s="0"/>
      <c r="YM3097" s="0"/>
      <c r="YN3097" s="0"/>
      <c r="YO3097" s="0"/>
      <c r="YP3097" s="0"/>
      <c r="YQ3097" s="0"/>
      <c r="YR3097" s="0"/>
      <c r="YS3097" s="0"/>
      <c r="YT3097" s="0"/>
      <c r="YU3097" s="0"/>
      <c r="YV3097" s="0"/>
      <c r="YW3097" s="0"/>
      <c r="YX3097" s="0"/>
      <c r="YY3097" s="0"/>
      <c r="YZ3097" s="0"/>
      <c r="ZA3097" s="0"/>
      <c r="ZB3097" s="0"/>
      <c r="ZC3097" s="0"/>
      <c r="ZD3097" s="0"/>
      <c r="ZE3097" s="0"/>
      <c r="ZF3097" s="0"/>
      <c r="ZG3097" s="0"/>
      <c r="ZH3097" s="0"/>
      <c r="ZI3097" s="0"/>
      <c r="ZJ3097" s="0"/>
      <c r="ZK3097" s="0"/>
      <c r="ZL3097" s="0"/>
      <c r="ZM3097" s="0"/>
      <c r="ZN3097" s="0"/>
      <c r="ZO3097" s="0"/>
      <c r="ZP3097" s="0"/>
      <c r="ZQ3097" s="0"/>
      <c r="ZR3097" s="0"/>
      <c r="ZS3097" s="0"/>
      <c r="ZT3097" s="0"/>
      <c r="ZU3097" s="0"/>
      <c r="ZV3097" s="0"/>
      <c r="ZW3097" s="0"/>
      <c r="ZX3097" s="0"/>
      <c r="ZY3097" s="0"/>
      <c r="ZZ3097" s="0"/>
      <c r="AAA3097" s="0"/>
      <c r="AAB3097" s="0"/>
      <c r="AAC3097" s="0"/>
      <c r="AAD3097" s="0"/>
      <c r="AAE3097" s="0"/>
      <c r="AAF3097" s="0"/>
      <c r="AAG3097" s="0"/>
      <c r="AAH3097" s="0"/>
      <c r="AAI3097" s="0"/>
      <c r="AAJ3097" s="0"/>
      <c r="AAK3097" s="0"/>
      <c r="AAL3097" s="0"/>
      <c r="AAM3097" s="0"/>
      <c r="AAN3097" s="0"/>
      <c r="AAO3097" s="0"/>
      <c r="AAP3097" s="0"/>
      <c r="AAQ3097" s="0"/>
      <c r="AAR3097" s="0"/>
      <c r="AAS3097" s="0"/>
      <c r="AAT3097" s="0"/>
      <c r="AAU3097" s="0"/>
      <c r="AAV3097" s="0"/>
      <c r="AAW3097" s="0"/>
      <c r="AAX3097" s="0"/>
      <c r="AAY3097" s="0"/>
      <c r="AAZ3097" s="0"/>
      <c r="ABA3097" s="0"/>
      <c r="ABB3097" s="0"/>
      <c r="ABC3097" s="0"/>
      <c r="ABD3097" s="0"/>
      <c r="ABE3097" s="0"/>
      <c r="ABF3097" s="0"/>
      <c r="ABG3097" s="0"/>
      <c r="ABH3097" s="0"/>
      <c r="ABI3097" s="0"/>
      <c r="ABJ3097" s="0"/>
      <c r="ABK3097" s="0"/>
      <c r="ABL3097" s="0"/>
      <c r="ABM3097" s="0"/>
      <c r="ABN3097" s="0"/>
      <c r="ABO3097" s="0"/>
      <c r="ABP3097" s="0"/>
      <c r="ABQ3097" s="0"/>
      <c r="ABR3097" s="0"/>
      <c r="ABS3097" s="0"/>
      <c r="ABT3097" s="0"/>
      <c r="ABU3097" s="0"/>
      <c r="ABV3097" s="0"/>
      <c r="ABW3097" s="0"/>
      <c r="ABX3097" s="0"/>
      <c r="ABY3097" s="0"/>
      <c r="ABZ3097" s="0"/>
      <c r="ACA3097" s="0"/>
      <c r="ACB3097" s="0"/>
      <c r="ACC3097" s="0"/>
      <c r="ACD3097" s="0"/>
      <c r="ACE3097" s="0"/>
      <c r="ACF3097" s="0"/>
      <c r="ACG3097" s="0"/>
      <c r="ACH3097" s="0"/>
      <c r="ACI3097" s="0"/>
      <c r="ACJ3097" s="0"/>
      <c r="ACK3097" s="0"/>
      <c r="ACL3097" s="0"/>
      <c r="ACM3097" s="0"/>
      <c r="ACN3097" s="0"/>
      <c r="ACO3097" s="0"/>
      <c r="ACP3097" s="0"/>
      <c r="ACQ3097" s="0"/>
      <c r="ACR3097" s="0"/>
      <c r="ACS3097" s="0"/>
      <c r="ACT3097" s="0"/>
      <c r="ACU3097" s="0"/>
      <c r="ACV3097" s="0"/>
      <c r="ACW3097" s="0"/>
      <c r="ACX3097" s="0"/>
      <c r="ACY3097" s="0"/>
      <c r="ACZ3097" s="0"/>
      <c r="ADA3097" s="0"/>
      <c r="ADB3097" s="0"/>
      <c r="ADC3097" s="0"/>
      <c r="ADD3097" s="0"/>
      <c r="ADE3097" s="0"/>
      <c r="ADF3097" s="0"/>
      <c r="ADG3097" s="0"/>
      <c r="ADH3097" s="0"/>
      <c r="ADI3097" s="0"/>
      <c r="ADJ3097" s="0"/>
      <c r="ADK3097" s="0"/>
      <c r="ADL3097" s="0"/>
      <c r="ADM3097" s="0"/>
      <c r="ADN3097" s="0"/>
      <c r="ADO3097" s="0"/>
      <c r="ADP3097" s="0"/>
      <c r="ADQ3097" s="0"/>
      <c r="ADR3097" s="0"/>
      <c r="ADS3097" s="0"/>
      <c r="ADT3097" s="0"/>
      <c r="ADU3097" s="0"/>
      <c r="ADV3097" s="0"/>
      <c r="ADW3097" s="0"/>
      <c r="ADX3097" s="0"/>
      <c r="ADY3097" s="0"/>
      <c r="ADZ3097" s="0"/>
      <c r="AEA3097" s="0"/>
      <c r="AEB3097" s="0"/>
      <c r="AEC3097" s="0"/>
      <c r="AED3097" s="0"/>
      <c r="AEE3097" s="0"/>
      <c r="AEF3097" s="0"/>
      <c r="AEG3097" s="0"/>
      <c r="AEH3097" s="0"/>
      <c r="AEI3097" s="0"/>
      <c r="AEJ3097" s="0"/>
      <c r="AEK3097" s="0"/>
      <c r="AEL3097" s="0"/>
      <c r="AEM3097" s="0"/>
      <c r="AEN3097" s="0"/>
      <c r="AEO3097" s="0"/>
      <c r="AEP3097" s="0"/>
      <c r="AEQ3097" s="0"/>
      <c r="AER3097" s="0"/>
      <c r="AES3097" s="0"/>
      <c r="AET3097" s="0"/>
      <c r="AEU3097" s="0"/>
      <c r="AEV3097" s="0"/>
      <c r="AEW3097" s="0"/>
      <c r="AEX3097" s="0"/>
      <c r="AEY3097" s="0"/>
      <c r="AEZ3097" s="0"/>
      <c r="AFA3097" s="0"/>
      <c r="AFB3097" s="0"/>
      <c r="AFC3097" s="0"/>
      <c r="AFD3097" s="0"/>
      <c r="AFE3097" s="0"/>
      <c r="AFF3097" s="0"/>
      <c r="AFG3097" s="0"/>
      <c r="AFH3097" s="0"/>
      <c r="AFI3097" s="0"/>
      <c r="AFJ3097" s="0"/>
      <c r="AFK3097" s="0"/>
      <c r="AFL3097" s="0"/>
      <c r="AFM3097" s="0"/>
      <c r="AFN3097" s="0"/>
      <c r="AFO3097" s="0"/>
      <c r="AFP3097" s="0"/>
      <c r="AFQ3097" s="0"/>
      <c r="AFR3097" s="0"/>
      <c r="AFS3097" s="0"/>
      <c r="AFT3097" s="0"/>
      <c r="AFU3097" s="0"/>
      <c r="AFV3097" s="0"/>
      <c r="AFW3097" s="0"/>
      <c r="AFX3097" s="0"/>
      <c r="AFY3097" s="0"/>
      <c r="AFZ3097" s="0"/>
      <c r="AGA3097" s="0"/>
      <c r="AGB3097" s="0"/>
      <c r="AGC3097" s="0"/>
      <c r="AGD3097" s="0"/>
      <c r="AGE3097" s="0"/>
      <c r="AGF3097" s="0"/>
      <c r="AGG3097" s="0"/>
      <c r="AGH3097" s="0"/>
      <c r="AGI3097" s="0"/>
      <c r="AGJ3097" s="0"/>
      <c r="AGK3097" s="0"/>
      <c r="AGL3097" s="0"/>
      <c r="AGM3097" s="0"/>
      <c r="AGN3097" s="0"/>
      <c r="AGO3097" s="0"/>
      <c r="AGP3097" s="0"/>
      <c r="AGQ3097" s="0"/>
      <c r="AGR3097" s="0"/>
      <c r="AGS3097" s="0"/>
      <c r="AGT3097" s="0"/>
      <c r="AGU3097" s="0"/>
      <c r="AGV3097" s="0"/>
      <c r="AGW3097" s="0"/>
      <c r="AGX3097" s="0"/>
      <c r="AGY3097" s="0"/>
      <c r="AGZ3097" s="0"/>
      <c r="AHA3097" s="0"/>
      <c r="AHB3097" s="0"/>
      <c r="AHC3097" s="0"/>
      <c r="AHD3097" s="0"/>
      <c r="AHE3097" s="0"/>
      <c r="AHF3097" s="0"/>
      <c r="AHG3097" s="0"/>
      <c r="AHH3097" s="0"/>
      <c r="AHI3097" s="0"/>
      <c r="AHJ3097" s="0"/>
      <c r="AHK3097" s="0"/>
      <c r="AHL3097" s="0"/>
      <c r="AHM3097" s="0"/>
      <c r="AHN3097" s="0"/>
      <c r="AHO3097" s="0"/>
      <c r="AHP3097" s="0"/>
      <c r="AHQ3097" s="0"/>
      <c r="AHR3097" s="0"/>
      <c r="AHS3097" s="0"/>
      <c r="AHT3097" s="0"/>
      <c r="AHU3097" s="0"/>
      <c r="AHV3097" s="0"/>
      <c r="AHW3097" s="0"/>
      <c r="AHX3097" s="0"/>
      <c r="AHY3097" s="0"/>
      <c r="AHZ3097" s="0"/>
      <c r="AIA3097" s="0"/>
      <c r="AIB3097" s="0"/>
      <c r="AIC3097" s="0"/>
      <c r="AID3097" s="0"/>
      <c r="AIE3097" s="0"/>
      <c r="AIF3097" s="0"/>
      <c r="AIG3097" s="0"/>
      <c r="AIH3097" s="0"/>
      <c r="AII3097" s="0"/>
      <c r="AIJ3097" s="0"/>
      <c r="AIK3097" s="0"/>
      <c r="AIL3097" s="0"/>
      <c r="AIM3097" s="0"/>
      <c r="AIN3097" s="0"/>
      <c r="AIO3097" s="0"/>
      <c r="AIP3097" s="0"/>
      <c r="AIQ3097" s="0"/>
      <c r="AIR3097" s="0"/>
      <c r="AIS3097" s="0"/>
      <c r="AIT3097" s="0"/>
      <c r="AIU3097" s="0"/>
      <c r="AIV3097" s="0"/>
      <c r="AIW3097" s="0"/>
      <c r="AIX3097" s="0"/>
      <c r="AIY3097" s="0"/>
      <c r="AIZ3097" s="0"/>
      <c r="AJA3097" s="0"/>
      <c r="AJB3097" s="0"/>
      <c r="AJC3097" s="0"/>
      <c r="AJD3097" s="0"/>
      <c r="AJE3097" s="0"/>
      <c r="AJF3097" s="0"/>
      <c r="AJG3097" s="0"/>
      <c r="AJH3097" s="0"/>
      <c r="AJI3097" s="0"/>
      <c r="AJJ3097" s="0"/>
      <c r="AJK3097" s="0"/>
      <c r="AJL3097" s="0"/>
      <c r="AJM3097" s="0"/>
      <c r="AJN3097" s="0"/>
      <c r="AJO3097" s="0"/>
      <c r="AJP3097" s="0"/>
      <c r="AJQ3097" s="0"/>
      <c r="AJR3097" s="0"/>
      <c r="AJS3097" s="0"/>
      <c r="AJT3097" s="0"/>
      <c r="AJU3097" s="0"/>
      <c r="AJV3097" s="0"/>
      <c r="AJW3097" s="0"/>
      <c r="AJX3097" s="0"/>
      <c r="AJY3097" s="0"/>
      <c r="AJZ3097" s="0"/>
      <c r="AKA3097" s="0"/>
      <c r="AKB3097" s="0"/>
      <c r="AKC3097" s="0"/>
      <c r="AKD3097" s="0"/>
      <c r="AKE3097" s="0"/>
      <c r="AKF3097" s="0"/>
      <c r="AKG3097" s="0"/>
      <c r="AKH3097" s="0"/>
      <c r="AKI3097" s="0"/>
      <c r="AKJ3097" s="0"/>
      <c r="AKK3097" s="0"/>
      <c r="AKL3097" s="0"/>
      <c r="AKM3097" s="0"/>
      <c r="AKN3097" s="0"/>
      <c r="AKO3097" s="0"/>
      <c r="AKP3097" s="0"/>
      <c r="AKQ3097" s="0"/>
      <c r="AKR3097" s="0"/>
      <c r="AKS3097" s="0"/>
      <c r="AKT3097" s="0"/>
      <c r="AKU3097" s="0"/>
      <c r="AKV3097" s="0"/>
      <c r="AKW3097" s="0"/>
      <c r="AKX3097" s="0"/>
      <c r="AKY3097" s="0"/>
      <c r="AKZ3097" s="0"/>
      <c r="ALA3097" s="0"/>
      <c r="ALB3097" s="0"/>
      <c r="ALC3097" s="0"/>
      <c r="ALD3097" s="0"/>
      <c r="ALE3097" s="0"/>
      <c r="ALF3097" s="0"/>
      <c r="ALG3097" s="0"/>
      <c r="ALH3097" s="0"/>
      <c r="ALI3097" s="0"/>
      <c r="ALJ3097" s="0"/>
      <c r="ALK3097" s="0"/>
      <c r="ALL3097" s="0"/>
      <c r="ALM3097" s="0"/>
      <c r="ALN3097" s="0"/>
      <c r="ALO3097" s="0"/>
      <c r="ALP3097" s="0"/>
      <c r="ALQ3097" s="0"/>
      <c r="ALR3097" s="0"/>
      <c r="ALS3097" s="0"/>
      <c r="ALT3097" s="0"/>
      <c r="ALU3097" s="0"/>
      <c r="ALV3097" s="0"/>
      <c r="ALW3097" s="0"/>
      <c r="ALX3097" s="0"/>
      <c r="ALY3097" s="0"/>
      <c r="ALZ3097" s="0"/>
      <c r="AMA3097" s="0"/>
      <c r="AMB3097" s="0"/>
      <c r="AMC3097" s="0"/>
      <c r="AMD3097" s="0"/>
      <c r="AME3097" s="0"/>
      <c r="AMF3097" s="0"/>
      <c r="AMG3097" s="0"/>
      <c r="AMH3097" s="0"/>
      <c r="AMI3097" s="0"/>
    </row>
    <row r="3098" customFormat="false" ht="12.75" hidden="false" customHeight="false" outlineLevel="0" collapsed="false">
      <c r="A3098" s="1" t="s">
        <v>3349</v>
      </c>
      <c r="C3098" s="27" t="s">
        <v>3358</v>
      </c>
      <c r="D3098" s="27" t="s">
        <v>20</v>
      </c>
      <c r="E3098" s="28"/>
      <c r="F3098" s="29"/>
      <c r="G3098" s="27"/>
      <c r="H3098" s="30" t="s">
        <v>61</v>
      </c>
      <c r="I3098" s="31" t="n">
        <v>1.65</v>
      </c>
      <c r="J3098" s="103" t="s">
        <v>3308</v>
      </c>
      <c r="BM3098" s="0"/>
      <c r="BN3098" s="0"/>
      <c r="BO3098" s="0"/>
      <c r="BP3098" s="0"/>
      <c r="BQ3098" s="0"/>
      <c r="BR3098" s="0"/>
      <c r="BS3098" s="0"/>
      <c r="BT3098" s="0"/>
      <c r="BU3098" s="0"/>
      <c r="BV3098" s="0"/>
      <c r="BW3098" s="0"/>
      <c r="BX3098" s="0"/>
      <c r="BY3098" s="0"/>
      <c r="BZ3098" s="0"/>
      <c r="CA3098" s="0"/>
      <c r="CB3098" s="0"/>
      <c r="CC3098" s="0"/>
      <c r="CD3098" s="0"/>
      <c r="CE3098" s="0"/>
      <c r="CF3098" s="0"/>
      <c r="CG3098" s="0"/>
      <c r="CH3098" s="0"/>
      <c r="CI3098" s="0"/>
      <c r="CJ3098" s="0"/>
      <c r="CK3098" s="0"/>
      <c r="CL3098" s="0"/>
      <c r="CM3098" s="0"/>
      <c r="CN3098" s="0"/>
      <c r="CO3098" s="0"/>
      <c r="CP3098" s="0"/>
      <c r="CQ3098" s="0"/>
      <c r="CR3098" s="0"/>
      <c r="CS3098" s="0"/>
      <c r="CT3098" s="0"/>
      <c r="CU3098" s="0"/>
      <c r="CV3098" s="0"/>
      <c r="CW3098" s="0"/>
      <c r="CX3098" s="0"/>
      <c r="CY3098" s="0"/>
      <c r="CZ3098" s="0"/>
      <c r="DA3098" s="0"/>
      <c r="DB3098" s="0"/>
      <c r="DC3098" s="0"/>
      <c r="DD3098" s="0"/>
      <c r="DE3098" s="0"/>
      <c r="DF3098" s="0"/>
      <c r="DG3098" s="0"/>
      <c r="DH3098" s="0"/>
      <c r="DI3098" s="0"/>
      <c r="DJ3098" s="0"/>
      <c r="DK3098" s="0"/>
      <c r="DL3098" s="0"/>
      <c r="DM3098" s="0"/>
      <c r="DN3098" s="0"/>
      <c r="DO3098" s="0"/>
      <c r="DP3098" s="0"/>
      <c r="DQ3098" s="0"/>
      <c r="DR3098" s="0"/>
      <c r="DS3098" s="0"/>
      <c r="DT3098" s="0"/>
      <c r="DU3098" s="0"/>
      <c r="DV3098" s="0"/>
      <c r="DW3098" s="0"/>
      <c r="DX3098" s="0"/>
      <c r="DY3098" s="0"/>
      <c r="DZ3098" s="0"/>
      <c r="EA3098" s="0"/>
      <c r="EB3098" s="0"/>
      <c r="EC3098" s="0"/>
      <c r="ED3098" s="0"/>
      <c r="EE3098" s="0"/>
      <c r="EF3098" s="0"/>
      <c r="EG3098" s="0"/>
      <c r="EH3098" s="0"/>
      <c r="EI3098" s="0"/>
      <c r="EJ3098" s="0"/>
      <c r="EK3098" s="0"/>
      <c r="EL3098" s="0"/>
      <c r="EM3098" s="0"/>
      <c r="EN3098" s="0"/>
      <c r="EO3098" s="0"/>
      <c r="EP3098" s="0"/>
      <c r="EQ3098" s="0"/>
      <c r="ER3098" s="0"/>
      <c r="ES3098" s="0"/>
      <c r="ET3098" s="0"/>
      <c r="EU3098" s="0"/>
      <c r="EV3098" s="0"/>
      <c r="EW3098" s="0"/>
      <c r="EX3098" s="0"/>
      <c r="EY3098" s="0"/>
      <c r="EZ3098" s="0"/>
      <c r="FA3098" s="0"/>
      <c r="FB3098" s="0"/>
      <c r="FC3098" s="0"/>
      <c r="FD3098" s="0"/>
      <c r="FE3098" s="0"/>
      <c r="FF3098" s="0"/>
      <c r="FG3098" s="0"/>
      <c r="FH3098" s="0"/>
      <c r="FI3098" s="0"/>
      <c r="FJ3098" s="0"/>
      <c r="FK3098" s="0"/>
      <c r="FL3098" s="0"/>
      <c r="FM3098" s="0"/>
      <c r="FN3098" s="0"/>
      <c r="FO3098" s="0"/>
      <c r="FP3098" s="0"/>
      <c r="FQ3098" s="0"/>
      <c r="FR3098" s="0"/>
      <c r="FS3098" s="0"/>
      <c r="FT3098" s="0"/>
      <c r="FU3098" s="0"/>
      <c r="FV3098" s="0"/>
      <c r="FW3098" s="0"/>
      <c r="FX3098" s="0"/>
      <c r="FY3098" s="0"/>
      <c r="FZ3098" s="0"/>
      <c r="GA3098" s="0"/>
      <c r="GB3098" s="0"/>
      <c r="GC3098" s="0"/>
      <c r="GD3098" s="0"/>
      <c r="GE3098" s="0"/>
      <c r="GF3098" s="0"/>
      <c r="GG3098" s="0"/>
      <c r="GH3098" s="0"/>
      <c r="GI3098" s="0"/>
      <c r="GJ3098" s="0"/>
      <c r="GK3098" s="0"/>
      <c r="GL3098" s="0"/>
      <c r="GM3098" s="0"/>
      <c r="GN3098" s="0"/>
      <c r="GO3098" s="0"/>
      <c r="GP3098" s="0"/>
      <c r="GQ3098" s="0"/>
      <c r="GR3098" s="0"/>
      <c r="GS3098" s="0"/>
      <c r="GT3098" s="0"/>
      <c r="GU3098" s="0"/>
      <c r="GV3098" s="0"/>
      <c r="GW3098" s="0"/>
      <c r="GX3098" s="0"/>
      <c r="GY3098" s="0"/>
      <c r="GZ3098" s="0"/>
      <c r="HA3098" s="0"/>
      <c r="HB3098" s="0"/>
      <c r="HC3098" s="0"/>
      <c r="HD3098" s="0"/>
      <c r="HE3098" s="0"/>
      <c r="HF3098" s="0"/>
      <c r="HG3098" s="0"/>
      <c r="HH3098" s="0"/>
      <c r="HI3098" s="0"/>
      <c r="HJ3098" s="0"/>
      <c r="HK3098" s="0"/>
      <c r="HL3098" s="0"/>
      <c r="HM3098" s="0"/>
      <c r="HN3098" s="0"/>
      <c r="HO3098" s="0"/>
      <c r="HP3098" s="0"/>
      <c r="HQ3098" s="0"/>
      <c r="HR3098" s="0"/>
      <c r="HS3098" s="0"/>
      <c r="HT3098" s="0"/>
      <c r="HU3098" s="0"/>
      <c r="HV3098" s="0"/>
      <c r="HW3098" s="0"/>
      <c r="HX3098" s="0"/>
      <c r="HY3098" s="0"/>
      <c r="HZ3098" s="0"/>
      <c r="IA3098" s="0"/>
      <c r="IB3098" s="0"/>
      <c r="IC3098" s="0"/>
      <c r="ID3098" s="0"/>
      <c r="IE3098" s="0"/>
      <c r="IF3098" s="0"/>
      <c r="IG3098" s="0"/>
      <c r="IH3098" s="0"/>
      <c r="II3098" s="0"/>
      <c r="IJ3098" s="0"/>
      <c r="IK3098" s="0"/>
      <c r="IL3098" s="0"/>
      <c r="IM3098" s="0"/>
      <c r="IN3098" s="0"/>
      <c r="IO3098" s="0"/>
      <c r="IP3098" s="0"/>
      <c r="IQ3098" s="0"/>
      <c r="IR3098" s="0"/>
      <c r="IS3098" s="0"/>
      <c r="IT3098" s="0"/>
      <c r="IU3098" s="0"/>
      <c r="IV3098" s="0"/>
      <c r="IW3098" s="0"/>
      <c r="IX3098" s="0"/>
      <c r="IY3098" s="0"/>
      <c r="IZ3098" s="0"/>
      <c r="JA3098" s="0"/>
      <c r="JB3098" s="0"/>
      <c r="JC3098" s="0"/>
      <c r="JD3098" s="0"/>
      <c r="JE3098" s="0"/>
      <c r="JF3098" s="0"/>
      <c r="JG3098" s="0"/>
      <c r="JH3098" s="0"/>
      <c r="JI3098" s="0"/>
      <c r="JJ3098" s="0"/>
      <c r="JK3098" s="0"/>
      <c r="JL3098" s="0"/>
      <c r="JM3098" s="0"/>
      <c r="JN3098" s="0"/>
      <c r="JO3098" s="0"/>
      <c r="JP3098" s="0"/>
      <c r="JQ3098" s="0"/>
      <c r="JR3098" s="0"/>
      <c r="JS3098" s="0"/>
      <c r="JT3098" s="0"/>
      <c r="JU3098" s="0"/>
      <c r="JV3098" s="0"/>
      <c r="JW3098" s="0"/>
      <c r="JX3098" s="0"/>
      <c r="JY3098" s="0"/>
      <c r="JZ3098" s="0"/>
      <c r="KA3098" s="0"/>
      <c r="KB3098" s="0"/>
      <c r="KC3098" s="0"/>
      <c r="KD3098" s="0"/>
      <c r="KE3098" s="0"/>
      <c r="KF3098" s="0"/>
      <c r="KG3098" s="0"/>
      <c r="KH3098" s="0"/>
      <c r="KI3098" s="0"/>
      <c r="KJ3098" s="0"/>
      <c r="KK3098" s="0"/>
      <c r="KL3098" s="0"/>
      <c r="KM3098" s="0"/>
      <c r="KN3098" s="0"/>
      <c r="KO3098" s="0"/>
      <c r="KP3098" s="0"/>
      <c r="KQ3098" s="0"/>
      <c r="KR3098" s="0"/>
      <c r="KS3098" s="0"/>
      <c r="KT3098" s="0"/>
      <c r="KU3098" s="0"/>
      <c r="KV3098" s="0"/>
      <c r="KW3098" s="0"/>
      <c r="KX3098" s="0"/>
      <c r="KY3098" s="0"/>
      <c r="KZ3098" s="0"/>
      <c r="LA3098" s="0"/>
      <c r="LB3098" s="0"/>
      <c r="LC3098" s="0"/>
      <c r="LD3098" s="0"/>
      <c r="LE3098" s="0"/>
      <c r="LF3098" s="0"/>
      <c r="LG3098" s="0"/>
      <c r="LH3098" s="0"/>
      <c r="LI3098" s="0"/>
      <c r="LJ3098" s="0"/>
      <c r="LK3098" s="0"/>
      <c r="LL3098" s="0"/>
      <c r="LM3098" s="0"/>
      <c r="LN3098" s="0"/>
      <c r="LO3098" s="0"/>
      <c r="LP3098" s="0"/>
      <c r="LQ3098" s="0"/>
      <c r="LR3098" s="0"/>
      <c r="LS3098" s="0"/>
      <c r="LT3098" s="0"/>
      <c r="LU3098" s="0"/>
      <c r="LV3098" s="0"/>
      <c r="LW3098" s="0"/>
      <c r="LX3098" s="0"/>
      <c r="LY3098" s="0"/>
      <c r="LZ3098" s="0"/>
      <c r="MA3098" s="0"/>
      <c r="MB3098" s="0"/>
      <c r="MC3098" s="0"/>
      <c r="MD3098" s="0"/>
      <c r="ME3098" s="0"/>
      <c r="MF3098" s="0"/>
      <c r="MG3098" s="0"/>
      <c r="MH3098" s="0"/>
      <c r="MI3098" s="0"/>
      <c r="MJ3098" s="0"/>
      <c r="MK3098" s="0"/>
      <c r="ML3098" s="0"/>
      <c r="MM3098" s="0"/>
      <c r="MN3098" s="0"/>
      <c r="MO3098" s="0"/>
      <c r="MP3098" s="0"/>
      <c r="MQ3098" s="0"/>
      <c r="MR3098" s="0"/>
      <c r="MS3098" s="0"/>
      <c r="MT3098" s="0"/>
      <c r="MU3098" s="0"/>
      <c r="MV3098" s="0"/>
      <c r="MW3098" s="0"/>
      <c r="MX3098" s="0"/>
      <c r="MY3098" s="0"/>
      <c r="MZ3098" s="0"/>
      <c r="NA3098" s="0"/>
      <c r="NB3098" s="0"/>
      <c r="NC3098" s="0"/>
      <c r="ND3098" s="0"/>
      <c r="NE3098" s="0"/>
      <c r="NF3098" s="0"/>
      <c r="NG3098" s="0"/>
      <c r="NH3098" s="0"/>
      <c r="NI3098" s="0"/>
      <c r="NJ3098" s="0"/>
      <c r="NK3098" s="0"/>
      <c r="NL3098" s="0"/>
      <c r="NM3098" s="0"/>
      <c r="NN3098" s="0"/>
      <c r="NO3098" s="0"/>
      <c r="NP3098" s="0"/>
      <c r="NQ3098" s="0"/>
      <c r="NR3098" s="0"/>
      <c r="NS3098" s="0"/>
      <c r="NT3098" s="0"/>
      <c r="NU3098" s="0"/>
      <c r="NV3098" s="0"/>
      <c r="NW3098" s="0"/>
      <c r="NX3098" s="0"/>
      <c r="NY3098" s="0"/>
      <c r="NZ3098" s="0"/>
      <c r="OA3098" s="0"/>
      <c r="OB3098" s="0"/>
      <c r="OC3098" s="0"/>
      <c r="OD3098" s="0"/>
      <c r="OE3098" s="0"/>
      <c r="OF3098" s="0"/>
      <c r="OG3098" s="0"/>
      <c r="OH3098" s="0"/>
      <c r="OI3098" s="0"/>
      <c r="OJ3098" s="0"/>
      <c r="OK3098" s="0"/>
      <c r="OL3098" s="0"/>
      <c r="OM3098" s="0"/>
      <c r="ON3098" s="0"/>
      <c r="OO3098" s="0"/>
      <c r="OP3098" s="0"/>
      <c r="OQ3098" s="0"/>
      <c r="OR3098" s="0"/>
      <c r="OS3098" s="0"/>
      <c r="OT3098" s="0"/>
      <c r="OU3098" s="0"/>
      <c r="OV3098" s="0"/>
      <c r="OW3098" s="0"/>
      <c r="OX3098" s="0"/>
      <c r="OY3098" s="0"/>
      <c r="OZ3098" s="0"/>
      <c r="PA3098" s="0"/>
      <c r="PB3098" s="0"/>
      <c r="PC3098" s="0"/>
      <c r="PD3098" s="0"/>
      <c r="PE3098" s="0"/>
      <c r="PF3098" s="0"/>
      <c r="PG3098" s="0"/>
      <c r="PH3098" s="0"/>
      <c r="PI3098" s="0"/>
      <c r="PJ3098" s="0"/>
      <c r="PK3098" s="0"/>
      <c r="PL3098" s="0"/>
      <c r="PM3098" s="0"/>
      <c r="PN3098" s="0"/>
      <c r="PO3098" s="0"/>
      <c r="PP3098" s="0"/>
      <c r="PQ3098" s="0"/>
      <c r="PR3098" s="0"/>
      <c r="PS3098" s="0"/>
      <c r="PT3098" s="0"/>
      <c r="PU3098" s="0"/>
      <c r="PV3098" s="0"/>
      <c r="PW3098" s="0"/>
      <c r="PX3098" s="0"/>
      <c r="PY3098" s="0"/>
      <c r="PZ3098" s="0"/>
      <c r="QA3098" s="0"/>
      <c r="QB3098" s="0"/>
      <c r="QC3098" s="0"/>
      <c r="QD3098" s="0"/>
      <c r="QE3098" s="0"/>
      <c r="QF3098" s="0"/>
      <c r="QG3098" s="0"/>
      <c r="QH3098" s="0"/>
      <c r="QI3098" s="0"/>
      <c r="QJ3098" s="0"/>
      <c r="QK3098" s="0"/>
      <c r="QL3098" s="0"/>
      <c r="QM3098" s="0"/>
      <c r="QN3098" s="0"/>
      <c r="QO3098" s="0"/>
      <c r="QP3098" s="0"/>
      <c r="QQ3098" s="0"/>
      <c r="QR3098" s="0"/>
      <c r="QS3098" s="0"/>
      <c r="QT3098" s="0"/>
      <c r="QU3098" s="0"/>
      <c r="QV3098" s="0"/>
      <c r="QW3098" s="0"/>
      <c r="QX3098" s="0"/>
      <c r="QY3098" s="0"/>
      <c r="QZ3098" s="0"/>
      <c r="RA3098" s="0"/>
      <c r="RB3098" s="0"/>
      <c r="RC3098" s="0"/>
      <c r="RD3098" s="0"/>
      <c r="RE3098" s="0"/>
      <c r="RF3098" s="0"/>
      <c r="RG3098" s="0"/>
      <c r="RH3098" s="0"/>
      <c r="RI3098" s="0"/>
      <c r="RJ3098" s="0"/>
      <c r="RK3098" s="0"/>
      <c r="RL3098" s="0"/>
      <c r="RM3098" s="0"/>
      <c r="RN3098" s="0"/>
      <c r="RO3098" s="0"/>
      <c r="RP3098" s="0"/>
      <c r="RQ3098" s="0"/>
      <c r="RR3098" s="0"/>
      <c r="RS3098" s="0"/>
      <c r="RT3098" s="0"/>
      <c r="RU3098" s="0"/>
      <c r="RV3098" s="0"/>
      <c r="RW3098" s="0"/>
      <c r="RX3098" s="0"/>
      <c r="RY3098" s="0"/>
      <c r="RZ3098" s="0"/>
      <c r="SA3098" s="0"/>
      <c r="SB3098" s="0"/>
      <c r="SC3098" s="0"/>
      <c r="SD3098" s="0"/>
      <c r="SE3098" s="0"/>
      <c r="SF3098" s="0"/>
      <c r="SG3098" s="0"/>
      <c r="SH3098" s="0"/>
      <c r="SI3098" s="0"/>
      <c r="SJ3098" s="0"/>
      <c r="SK3098" s="0"/>
      <c r="SL3098" s="0"/>
      <c r="SM3098" s="0"/>
      <c r="SN3098" s="0"/>
      <c r="SO3098" s="0"/>
      <c r="SP3098" s="0"/>
      <c r="SQ3098" s="0"/>
      <c r="SR3098" s="0"/>
      <c r="SS3098" s="0"/>
      <c r="ST3098" s="0"/>
      <c r="SU3098" s="0"/>
      <c r="SV3098" s="0"/>
      <c r="SW3098" s="0"/>
      <c r="SX3098" s="0"/>
      <c r="SY3098" s="0"/>
      <c r="SZ3098" s="0"/>
      <c r="TA3098" s="0"/>
      <c r="TB3098" s="0"/>
      <c r="TC3098" s="0"/>
      <c r="TD3098" s="0"/>
      <c r="TE3098" s="0"/>
      <c r="TF3098" s="0"/>
      <c r="TG3098" s="0"/>
      <c r="TH3098" s="0"/>
      <c r="TI3098" s="0"/>
      <c r="TJ3098" s="0"/>
      <c r="TK3098" s="0"/>
      <c r="TL3098" s="0"/>
      <c r="TM3098" s="0"/>
      <c r="TN3098" s="0"/>
      <c r="TO3098" s="0"/>
      <c r="TP3098" s="0"/>
      <c r="TQ3098" s="0"/>
      <c r="TR3098" s="0"/>
      <c r="TS3098" s="0"/>
      <c r="TT3098" s="0"/>
      <c r="TU3098" s="0"/>
      <c r="TV3098" s="0"/>
      <c r="TW3098" s="0"/>
      <c r="TX3098" s="0"/>
      <c r="TY3098" s="0"/>
      <c r="TZ3098" s="0"/>
      <c r="UA3098" s="0"/>
      <c r="UB3098" s="0"/>
      <c r="UC3098" s="0"/>
      <c r="UD3098" s="0"/>
      <c r="UE3098" s="0"/>
      <c r="UF3098" s="0"/>
      <c r="UG3098" s="0"/>
      <c r="UH3098" s="0"/>
      <c r="UI3098" s="0"/>
      <c r="UJ3098" s="0"/>
      <c r="UK3098" s="0"/>
      <c r="UL3098" s="0"/>
      <c r="UM3098" s="0"/>
      <c r="UN3098" s="0"/>
      <c r="UO3098" s="0"/>
      <c r="UP3098" s="0"/>
      <c r="UQ3098" s="0"/>
      <c r="UR3098" s="0"/>
      <c r="US3098" s="0"/>
      <c r="UT3098" s="0"/>
      <c r="UU3098" s="0"/>
      <c r="UV3098" s="0"/>
      <c r="UW3098" s="0"/>
      <c r="UX3098" s="0"/>
      <c r="UY3098" s="0"/>
      <c r="UZ3098" s="0"/>
      <c r="VA3098" s="0"/>
      <c r="VB3098" s="0"/>
      <c r="VC3098" s="0"/>
      <c r="VD3098" s="0"/>
      <c r="VE3098" s="0"/>
      <c r="VF3098" s="0"/>
      <c r="VG3098" s="0"/>
      <c r="VH3098" s="0"/>
      <c r="VI3098" s="0"/>
      <c r="VJ3098" s="0"/>
      <c r="VK3098" s="0"/>
      <c r="VL3098" s="0"/>
      <c r="VM3098" s="0"/>
      <c r="VN3098" s="0"/>
      <c r="VO3098" s="0"/>
      <c r="VP3098" s="0"/>
      <c r="VQ3098" s="0"/>
      <c r="VR3098" s="0"/>
      <c r="VS3098" s="0"/>
      <c r="VT3098" s="0"/>
      <c r="VU3098" s="0"/>
      <c r="VV3098" s="0"/>
      <c r="VW3098" s="0"/>
      <c r="VX3098" s="0"/>
      <c r="VY3098" s="0"/>
      <c r="VZ3098" s="0"/>
      <c r="WA3098" s="0"/>
      <c r="WB3098" s="0"/>
      <c r="WC3098" s="0"/>
      <c r="WD3098" s="0"/>
      <c r="WE3098" s="0"/>
      <c r="WF3098" s="0"/>
      <c r="WG3098" s="0"/>
      <c r="WH3098" s="0"/>
      <c r="WI3098" s="0"/>
      <c r="WJ3098" s="0"/>
      <c r="WK3098" s="0"/>
      <c r="WL3098" s="0"/>
      <c r="WM3098" s="0"/>
      <c r="WN3098" s="0"/>
      <c r="WO3098" s="0"/>
      <c r="WP3098" s="0"/>
      <c r="WQ3098" s="0"/>
      <c r="WR3098" s="0"/>
      <c r="WS3098" s="0"/>
      <c r="WT3098" s="0"/>
      <c r="WU3098" s="0"/>
      <c r="WV3098" s="0"/>
      <c r="WW3098" s="0"/>
      <c r="WX3098" s="0"/>
      <c r="WY3098" s="0"/>
      <c r="WZ3098" s="0"/>
      <c r="XA3098" s="0"/>
      <c r="XB3098" s="0"/>
      <c r="XC3098" s="0"/>
      <c r="XD3098" s="0"/>
      <c r="XE3098" s="0"/>
      <c r="XF3098" s="0"/>
      <c r="XG3098" s="0"/>
      <c r="XH3098" s="0"/>
      <c r="XI3098" s="0"/>
      <c r="XJ3098" s="0"/>
      <c r="XK3098" s="0"/>
      <c r="XL3098" s="0"/>
      <c r="XM3098" s="0"/>
      <c r="XN3098" s="0"/>
      <c r="XO3098" s="0"/>
      <c r="XP3098" s="0"/>
      <c r="XQ3098" s="0"/>
      <c r="XR3098" s="0"/>
      <c r="XS3098" s="0"/>
      <c r="XT3098" s="0"/>
      <c r="XU3098" s="0"/>
      <c r="XV3098" s="0"/>
      <c r="XW3098" s="0"/>
      <c r="XX3098" s="0"/>
      <c r="XY3098" s="0"/>
      <c r="XZ3098" s="0"/>
      <c r="YA3098" s="0"/>
      <c r="YB3098" s="0"/>
      <c r="YC3098" s="0"/>
      <c r="YD3098" s="0"/>
      <c r="YE3098" s="0"/>
      <c r="YF3098" s="0"/>
      <c r="YG3098" s="0"/>
      <c r="YH3098" s="0"/>
      <c r="YI3098" s="0"/>
      <c r="YJ3098" s="0"/>
      <c r="YK3098" s="0"/>
      <c r="YL3098" s="0"/>
      <c r="YM3098" s="0"/>
      <c r="YN3098" s="0"/>
      <c r="YO3098" s="0"/>
      <c r="YP3098" s="0"/>
      <c r="YQ3098" s="0"/>
      <c r="YR3098" s="0"/>
      <c r="YS3098" s="0"/>
      <c r="YT3098" s="0"/>
      <c r="YU3098" s="0"/>
      <c r="YV3098" s="0"/>
      <c r="YW3098" s="0"/>
      <c r="YX3098" s="0"/>
      <c r="YY3098" s="0"/>
      <c r="YZ3098" s="0"/>
      <c r="ZA3098" s="0"/>
      <c r="ZB3098" s="0"/>
      <c r="ZC3098" s="0"/>
      <c r="ZD3098" s="0"/>
      <c r="ZE3098" s="0"/>
      <c r="ZF3098" s="0"/>
      <c r="ZG3098" s="0"/>
      <c r="ZH3098" s="0"/>
      <c r="ZI3098" s="0"/>
      <c r="ZJ3098" s="0"/>
      <c r="ZK3098" s="0"/>
      <c r="ZL3098" s="0"/>
      <c r="ZM3098" s="0"/>
      <c r="ZN3098" s="0"/>
      <c r="ZO3098" s="0"/>
      <c r="ZP3098" s="0"/>
      <c r="ZQ3098" s="0"/>
      <c r="ZR3098" s="0"/>
      <c r="ZS3098" s="0"/>
      <c r="ZT3098" s="0"/>
      <c r="ZU3098" s="0"/>
      <c r="ZV3098" s="0"/>
      <c r="ZW3098" s="0"/>
      <c r="ZX3098" s="0"/>
      <c r="ZY3098" s="0"/>
      <c r="ZZ3098" s="0"/>
      <c r="AAA3098" s="0"/>
      <c r="AAB3098" s="0"/>
      <c r="AAC3098" s="0"/>
      <c r="AAD3098" s="0"/>
      <c r="AAE3098" s="0"/>
      <c r="AAF3098" s="0"/>
      <c r="AAG3098" s="0"/>
      <c r="AAH3098" s="0"/>
      <c r="AAI3098" s="0"/>
      <c r="AAJ3098" s="0"/>
      <c r="AAK3098" s="0"/>
      <c r="AAL3098" s="0"/>
      <c r="AAM3098" s="0"/>
      <c r="AAN3098" s="0"/>
      <c r="AAO3098" s="0"/>
      <c r="AAP3098" s="0"/>
      <c r="AAQ3098" s="0"/>
      <c r="AAR3098" s="0"/>
      <c r="AAS3098" s="0"/>
      <c r="AAT3098" s="0"/>
      <c r="AAU3098" s="0"/>
      <c r="AAV3098" s="0"/>
      <c r="AAW3098" s="0"/>
      <c r="AAX3098" s="0"/>
      <c r="AAY3098" s="0"/>
      <c r="AAZ3098" s="0"/>
      <c r="ABA3098" s="0"/>
      <c r="ABB3098" s="0"/>
      <c r="ABC3098" s="0"/>
      <c r="ABD3098" s="0"/>
      <c r="ABE3098" s="0"/>
      <c r="ABF3098" s="0"/>
      <c r="ABG3098" s="0"/>
      <c r="ABH3098" s="0"/>
      <c r="ABI3098" s="0"/>
      <c r="ABJ3098" s="0"/>
      <c r="ABK3098" s="0"/>
      <c r="ABL3098" s="0"/>
      <c r="ABM3098" s="0"/>
      <c r="ABN3098" s="0"/>
      <c r="ABO3098" s="0"/>
      <c r="ABP3098" s="0"/>
      <c r="ABQ3098" s="0"/>
      <c r="ABR3098" s="0"/>
      <c r="ABS3098" s="0"/>
      <c r="ABT3098" s="0"/>
      <c r="ABU3098" s="0"/>
      <c r="ABV3098" s="0"/>
      <c r="ABW3098" s="0"/>
      <c r="ABX3098" s="0"/>
      <c r="ABY3098" s="0"/>
      <c r="ABZ3098" s="0"/>
      <c r="ACA3098" s="0"/>
      <c r="ACB3098" s="0"/>
      <c r="ACC3098" s="0"/>
      <c r="ACD3098" s="0"/>
      <c r="ACE3098" s="0"/>
      <c r="ACF3098" s="0"/>
      <c r="ACG3098" s="0"/>
      <c r="ACH3098" s="0"/>
      <c r="ACI3098" s="0"/>
      <c r="ACJ3098" s="0"/>
      <c r="ACK3098" s="0"/>
      <c r="ACL3098" s="0"/>
      <c r="ACM3098" s="0"/>
      <c r="ACN3098" s="0"/>
      <c r="ACO3098" s="0"/>
      <c r="ACP3098" s="0"/>
      <c r="ACQ3098" s="0"/>
      <c r="ACR3098" s="0"/>
      <c r="ACS3098" s="0"/>
      <c r="ACT3098" s="0"/>
      <c r="ACU3098" s="0"/>
      <c r="ACV3098" s="0"/>
      <c r="ACW3098" s="0"/>
      <c r="ACX3098" s="0"/>
      <c r="ACY3098" s="0"/>
      <c r="ACZ3098" s="0"/>
      <c r="ADA3098" s="0"/>
      <c r="ADB3098" s="0"/>
      <c r="ADC3098" s="0"/>
      <c r="ADD3098" s="0"/>
      <c r="ADE3098" s="0"/>
      <c r="ADF3098" s="0"/>
      <c r="ADG3098" s="0"/>
      <c r="ADH3098" s="0"/>
      <c r="ADI3098" s="0"/>
      <c r="ADJ3098" s="0"/>
      <c r="ADK3098" s="0"/>
      <c r="ADL3098" s="0"/>
      <c r="ADM3098" s="0"/>
      <c r="ADN3098" s="0"/>
      <c r="ADO3098" s="0"/>
      <c r="ADP3098" s="0"/>
      <c r="ADQ3098" s="0"/>
      <c r="ADR3098" s="0"/>
      <c r="ADS3098" s="0"/>
      <c r="ADT3098" s="0"/>
      <c r="ADU3098" s="0"/>
      <c r="ADV3098" s="0"/>
      <c r="ADW3098" s="0"/>
      <c r="ADX3098" s="0"/>
      <c r="ADY3098" s="0"/>
      <c r="ADZ3098" s="0"/>
      <c r="AEA3098" s="0"/>
      <c r="AEB3098" s="0"/>
      <c r="AEC3098" s="0"/>
      <c r="AED3098" s="0"/>
      <c r="AEE3098" s="0"/>
      <c r="AEF3098" s="0"/>
      <c r="AEG3098" s="0"/>
      <c r="AEH3098" s="0"/>
      <c r="AEI3098" s="0"/>
      <c r="AEJ3098" s="0"/>
      <c r="AEK3098" s="0"/>
      <c r="AEL3098" s="0"/>
      <c r="AEM3098" s="0"/>
      <c r="AEN3098" s="0"/>
      <c r="AEO3098" s="0"/>
      <c r="AEP3098" s="0"/>
      <c r="AEQ3098" s="0"/>
      <c r="AER3098" s="0"/>
      <c r="AES3098" s="0"/>
      <c r="AET3098" s="0"/>
      <c r="AEU3098" s="0"/>
      <c r="AEV3098" s="0"/>
      <c r="AEW3098" s="0"/>
      <c r="AEX3098" s="0"/>
      <c r="AEY3098" s="0"/>
      <c r="AEZ3098" s="0"/>
      <c r="AFA3098" s="0"/>
      <c r="AFB3098" s="0"/>
      <c r="AFC3098" s="0"/>
      <c r="AFD3098" s="0"/>
      <c r="AFE3098" s="0"/>
      <c r="AFF3098" s="0"/>
      <c r="AFG3098" s="0"/>
      <c r="AFH3098" s="0"/>
      <c r="AFI3098" s="0"/>
      <c r="AFJ3098" s="0"/>
      <c r="AFK3098" s="0"/>
      <c r="AFL3098" s="0"/>
      <c r="AFM3098" s="0"/>
      <c r="AFN3098" s="0"/>
      <c r="AFO3098" s="0"/>
      <c r="AFP3098" s="0"/>
      <c r="AFQ3098" s="0"/>
      <c r="AFR3098" s="0"/>
      <c r="AFS3098" s="0"/>
      <c r="AFT3098" s="0"/>
      <c r="AFU3098" s="0"/>
      <c r="AFV3098" s="0"/>
      <c r="AFW3098" s="0"/>
      <c r="AFX3098" s="0"/>
      <c r="AFY3098" s="0"/>
      <c r="AFZ3098" s="0"/>
      <c r="AGA3098" s="0"/>
      <c r="AGB3098" s="0"/>
      <c r="AGC3098" s="0"/>
      <c r="AGD3098" s="0"/>
      <c r="AGE3098" s="0"/>
      <c r="AGF3098" s="0"/>
      <c r="AGG3098" s="0"/>
      <c r="AGH3098" s="0"/>
      <c r="AGI3098" s="0"/>
      <c r="AGJ3098" s="0"/>
      <c r="AGK3098" s="0"/>
      <c r="AGL3098" s="0"/>
      <c r="AGM3098" s="0"/>
      <c r="AGN3098" s="0"/>
      <c r="AGO3098" s="0"/>
      <c r="AGP3098" s="0"/>
      <c r="AGQ3098" s="0"/>
      <c r="AGR3098" s="0"/>
      <c r="AGS3098" s="0"/>
      <c r="AGT3098" s="0"/>
      <c r="AGU3098" s="0"/>
      <c r="AGV3098" s="0"/>
      <c r="AGW3098" s="0"/>
      <c r="AGX3098" s="0"/>
      <c r="AGY3098" s="0"/>
      <c r="AGZ3098" s="0"/>
      <c r="AHA3098" s="0"/>
      <c r="AHB3098" s="0"/>
      <c r="AHC3098" s="0"/>
      <c r="AHD3098" s="0"/>
      <c r="AHE3098" s="0"/>
      <c r="AHF3098" s="0"/>
      <c r="AHG3098" s="0"/>
      <c r="AHH3098" s="0"/>
      <c r="AHI3098" s="0"/>
      <c r="AHJ3098" s="0"/>
      <c r="AHK3098" s="0"/>
      <c r="AHL3098" s="0"/>
      <c r="AHM3098" s="0"/>
      <c r="AHN3098" s="0"/>
      <c r="AHO3098" s="0"/>
      <c r="AHP3098" s="0"/>
      <c r="AHQ3098" s="0"/>
      <c r="AHR3098" s="0"/>
      <c r="AHS3098" s="0"/>
      <c r="AHT3098" s="0"/>
      <c r="AHU3098" s="0"/>
      <c r="AHV3098" s="0"/>
      <c r="AHW3098" s="0"/>
      <c r="AHX3098" s="0"/>
      <c r="AHY3098" s="0"/>
      <c r="AHZ3098" s="0"/>
      <c r="AIA3098" s="0"/>
      <c r="AIB3098" s="0"/>
      <c r="AIC3098" s="0"/>
      <c r="AID3098" s="0"/>
      <c r="AIE3098" s="0"/>
      <c r="AIF3098" s="0"/>
      <c r="AIG3098" s="0"/>
      <c r="AIH3098" s="0"/>
      <c r="AII3098" s="0"/>
      <c r="AIJ3098" s="0"/>
      <c r="AIK3098" s="0"/>
      <c r="AIL3098" s="0"/>
      <c r="AIM3098" s="0"/>
      <c r="AIN3098" s="0"/>
      <c r="AIO3098" s="0"/>
      <c r="AIP3098" s="0"/>
      <c r="AIQ3098" s="0"/>
      <c r="AIR3098" s="0"/>
      <c r="AIS3098" s="0"/>
      <c r="AIT3098" s="0"/>
      <c r="AIU3098" s="0"/>
      <c r="AIV3098" s="0"/>
      <c r="AIW3098" s="0"/>
      <c r="AIX3098" s="0"/>
      <c r="AIY3098" s="0"/>
      <c r="AIZ3098" s="0"/>
      <c r="AJA3098" s="0"/>
      <c r="AJB3098" s="0"/>
      <c r="AJC3098" s="0"/>
      <c r="AJD3098" s="0"/>
      <c r="AJE3098" s="0"/>
      <c r="AJF3098" s="0"/>
      <c r="AJG3098" s="0"/>
      <c r="AJH3098" s="0"/>
      <c r="AJI3098" s="0"/>
      <c r="AJJ3098" s="0"/>
      <c r="AJK3098" s="0"/>
      <c r="AJL3098" s="0"/>
      <c r="AJM3098" s="0"/>
      <c r="AJN3098" s="0"/>
      <c r="AJO3098" s="0"/>
      <c r="AJP3098" s="0"/>
      <c r="AJQ3098" s="0"/>
      <c r="AJR3098" s="0"/>
      <c r="AJS3098" s="0"/>
      <c r="AJT3098" s="0"/>
      <c r="AJU3098" s="0"/>
      <c r="AJV3098" s="0"/>
      <c r="AJW3098" s="0"/>
      <c r="AJX3098" s="0"/>
      <c r="AJY3098" s="0"/>
      <c r="AJZ3098" s="0"/>
      <c r="AKA3098" s="0"/>
      <c r="AKB3098" s="0"/>
      <c r="AKC3098" s="0"/>
      <c r="AKD3098" s="0"/>
      <c r="AKE3098" s="0"/>
      <c r="AKF3098" s="0"/>
      <c r="AKG3098" s="0"/>
      <c r="AKH3098" s="0"/>
      <c r="AKI3098" s="0"/>
      <c r="AKJ3098" s="0"/>
      <c r="AKK3098" s="0"/>
      <c r="AKL3098" s="0"/>
      <c r="AKM3098" s="0"/>
      <c r="AKN3098" s="0"/>
      <c r="AKO3098" s="0"/>
      <c r="AKP3098" s="0"/>
      <c r="AKQ3098" s="0"/>
      <c r="AKR3098" s="0"/>
      <c r="AKS3098" s="0"/>
      <c r="AKT3098" s="0"/>
      <c r="AKU3098" s="0"/>
      <c r="AKV3098" s="0"/>
      <c r="AKW3098" s="0"/>
      <c r="AKX3098" s="0"/>
      <c r="AKY3098" s="0"/>
      <c r="AKZ3098" s="0"/>
      <c r="ALA3098" s="0"/>
      <c r="ALB3098" s="0"/>
      <c r="ALC3098" s="0"/>
      <c r="ALD3098" s="0"/>
      <c r="ALE3098" s="0"/>
      <c r="ALF3098" s="0"/>
      <c r="ALG3098" s="0"/>
      <c r="ALH3098" s="0"/>
      <c r="ALI3098" s="0"/>
      <c r="ALJ3098" s="0"/>
      <c r="ALK3098" s="0"/>
      <c r="ALL3098" s="0"/>
      <c r="ALM3098" s="0"/>
      <c r="ALN3098" s="0"/>
      <c r="ALO3098" s="0"/>
      <c r="ALP3098" s="0"/>
      <c r="ALQ3098" s="0"/>
      <c r="ALR3098" s="0"/>
      <c r="ALS3098" s="0"/>
      <c r="ALT3098" s="0"/>
      <c r="ALU3098" s="0"/>
      <c r="ALV3098" s="0"/>
      <c r="ALW3098" s="0"/>
      <c r="ALX3098" s="0"/>
      <c r="ALY3098" s="0"/>
      <c r="ALZ3098" s="0"/>
      <c r="AMA3098" s="0"/>
      <c r="AMB3098" s="0"/>
      <c r="AMC3098" s="0"/>
      <c r="AMD3098" s="0"/>
      <c r="AME3098" s="0"/>
      <c r="AMF3098" s="0"/>
      <c r="AMG3098" s="0"/>
      <c r="AMH3098" s="0"/>
      <c r="AMI3098" s="0"/>
    </row>
    <row r="3099" customFormat="false" ht="12.75" hidden="false" customHeight="false" outlineLevel="0" collapsed="false">
      <c r="A3099" s="1" t="s">
        <v>3349</v>
      </c>
      <c r="C3099" s="27" t="s">
        <v>3359</v>
      </c>
      <c r="D3099" s="27" t="s">
        <v>507</v>
      </c>
      <c r="E3099" s="28"/>
      <c r="F3099" s="29"/>
      <c r="G3099" s="27"/>
      <c r="H3099" s="30" t="s">
        <v>61</v>
      </c>
      <c r="I3099" s="31" t="n">
        <v>2.99</v>
      </c>
      <c r="J3099" s="103" t="s">
        <v>3308</v>
      </c>
      <c r="BM3099" s="0"/>
      <c r="BN3099" s="0"/>
      <c r="BO3099" s="0"/>
      <c r="BP3099" s="0"/>
      <c r="BQ3099" s="0"/>
      <c r="BR3099" s="0"/>
      <c r="BS3099" s="0"/>
      <c r="BT3099" s="0"/>
      <c r="BU3099" s="0"/>
      <c r="BV3099" s="0"/>
      <c r="BW3099" s="0"/>
      <c r="BX3099" s="0"/>
      <c r="BY3099" s="0"/>
      <c r="BZ3099" s="0"/>
      <c r="CA3099" s="0"/>
      <c r="CB3099" s="0"/>
      <c r="CC3099" s="0"/>
      <c r="CD3099" s="0"/>
      <c r="CE3099" s="0"/>
      <c r="CF3099" s="0"/>
      <c r="CG3099" s="0"/>
      <c r="CH3099" s="0"/>
      <c r="CI3099" s="0"/>
      <c r="CJ3099" s="0"/>
      <c r="CK3099" s="0"/>
      <c r="CL3099" s="0"/>
      <c r="CM3099" s="0"/>
      <c r="CN3099" s="0"/>
      <c r="CO3099" s="0"/>
      <c r="CP3099" s="0"/>
      <c r="CQ3099" s="0"/>
      <c r="CR3099" s="0"/>
      <c r="CS3099" s="0"/>
      <c r="CT3099" s="0"/>
      <c r="CU3099" s="0"/>
      <c r="CV3099" s="0"/>
      <c r="CW3099" s="0"/>
      <c r="CX3099" s="0"/>
      <c r="CY3099" s="0"/>
      <c r="CZ3099" s="0"/>
      <c r="DA3099" s="0"/>
      <c r="DB3099" s="0"/>
      <c r="DC3099" s="0"/>
      <c r="DD3099" s="0"/>
      <c r="DE3099" s="0"/>
      <c r="DF3099" s="0"/>
      <c r="DG3099" s="0"/>
      <c r="DH3099" s="0"/>
      <c r="DI3099" s="0"/>
      <c r="DJ3099" s="0"/>
      <c r="DK3099" s="0"/>
      <c r="DL3099" s="0"/>
      <c r="DM3099" s="0"/>
      <c r="DN3099" s="0"/>
      <c r="DO3099" s="0"/>
      <c r="DP3099" s="0"/>
      <c r="DQ3099" s="0"/>
      <c r="DR3099" s="0"/>
      <c r="DS3099" s="0"/>
      <c r="DT3099" s="0"/>
      <c r="DU3099" s="0"/>
      <c r="DV3099" s="0"/>
      <c r="DW3099" s="0"/>
      <c r="DX3099" s="0"/>
      <c r="DY3099" s="0"/>
      <c r="DZ3099" s="0"/>
      <c r="EA3099" s="0"/>
      <c r="EB3099" s="0"/>
      <c r="EC3099" s="0"/>
      <c r="ED3099" s="0"/>
      <c r="EE3099" s="0"/>
      <c r="EF3099" s="0"/>
      <c r="EG3099" s="0"/>
      <c r="EH3099" s="0"/>
      <c r="EI3099" s="0"/>
      <c r="EJ3099" s="0"/>
      <c r="EK3099" s="0"/>
      <c r="EL3099" s="0"/>
      <c r="EM3099" s="0"/>
      <c r="EN3099" s="0"/>
      <c r="EO3099" s="0"/>
      <c r="EP3099" s="0"/>
      <c r="EQ3099" s="0"/>
      <c r="ER3099" s="0"/>
      <c r="ES3099" s="0"/>
      <c r="ET3099" s="0"/>
      <c r="EU3099" s="0"/>
      <c r="EV3099" s="0"/>
      <c r="EW3099" s="0"/>
      <c r="EX3099" s="0"/>
      <c r="EY3099" s="0"/>
      <c r="EZ3099" s="0"/>
      <c r="FA3099" s="0"/>
      <c r="FB3099" s="0"/>
      <c r="FC3099" s="0"/>
      <c r="FD3099" s="0"/>
      <c r="FE3099" s="0"/>
      <c r="FF3099" s="0"/>
      <c r="FG3099" s="0"/>
      <c r="FH3099" s="0"/>
      <c r="FI3099" s="0"/>
      <c r="FJ3099" s="0"/>
      <c r="FK3099" s="0"/>
      <c r="FL3099" s="0"/>
      <c r="FM3099" s="0"/>
      <c r="FN3099" s="0"/>
      <c r="FO3099" s="0"/>
      <c r="FP3099" s="0"/>
      <c r="FQ3099" s="0"/>
      <c r="FR3099" s="0"/>
      <c r="FS3099" s="0"/>
      <c r="FT3099" s="0"/>
      <c r="FU3099" s="0"/>
      <c r="FV3099" s="0"/>
      <c r="FW3099" s="0"/>
      <c r="FX3099" s="0"/>
      <c r="FY3099" s="0"/>
      <c r="FZ3099" s="0"/>
      <c r="GA3099" s="0"/>
      <c r="GB3099" s="0"/>
      <c r="GC3099" s="0"/>
      <c r="GD3099" s="0"/>
      <c r="GE3099" s="0"/>
      <c r="GF3099" s="0"/>
      <c r="GG3099" s="0"/>
      <c r="GH3099" s="0"/>
      <c r="GI3099" s="0"/>
      <c r="GJ3099" s="0"/>
      <c r="GK3099" s="0"/>
      <c r="GL3099" s="0"/>
      <c r="GM3099" s="0"/>
      <c r="GN3099" s="0"/>
      <c r="GO3099" s="0"/>
      <c r="GP3099" s="0"/>
      <c r="GQ3099" s="0"/>
      <c r="GR3099" s="0"/>
      <c r="GS3099" s="0"/>
      <c r="GT3099" s="0"/>
      <c r="GU3099" s="0"/>
      <c r="GV3099" s="0"/>
      <c r="GW3099" s="0"/>
      <c r="GX3099" s="0"/>
      <c r="GY3099" s="0"/>
      <c r="GZ3099" s="0"/>
      <c r="HA3099" s="0"/>
      <c r="HB3099" s="0"/>
      <c r="HC3099" s="0"/>
      <c r="HD3099" s="0"/>
      <c r="HE3099" s="0"/>
      <c r="HF3099" s="0"/>
      <c r="HG3099" s="0"/>
      <c r="HH3099" s="0"/>
      <c r="HI3099" s="0"/>
      <c r="HJ3099" s="0"/>
      <c r="HK3099" s="0"/>
      <c r="HL3099" s="0"/>
      <c r="HM3099" s="0"/>
      <c r="HN3099" s="0"/>
      <c r="HO3099" s="0"/>
      <c r="HP3099" s="0"/>
      <c r="HQ3099" s="0"/>
      <c r="HR3099" s="0"/>
      <c r="HS3099" s="0"/>
      <c r="HT3099" s="0"/>
      <c r="HU3099" s="0"/>
      <c r="HV3099" s="0"/>
      <c r="HW3099" s="0"/>
      <c r="HX3099" s="0"/>
      <c r="HY3099" s="0"/>
      <c r="HZ3099" s="0"/>
      <c r="IA3099" s="0"/>
      <c r="IB3099" s="0"/>
      <c r="IC3099" s="0"/>
      <c r="ID3099" s="0"/>
      <c r="IE3099" s="0"/>
      <c r="IF3099" s="0"/>
      <c r="IG3099" s="0"/>
      <c r="IH3099" s="0"/>
      <c r="II3099" s="0"/>
      <c r="IJ3099" s="0"/>
      <c r="IK3099" s="0"/>
      <c r="IL3099" s="0"/>
      <c r="IM3099" s="0"/>
      <c r="IN3099" s="0"/>
      <c r="IO3099" s="0"/>
      <c r="IP3099" s="0"/>
      <c r="IQ3099" s="0"/>
      <c r="IR3099" s="0"/>
      <c r="IS3099" s="0"/>
      <c r="IT3099" s="0"/>
      <c r="IU3099" s="0"/>
      <c r="IV3099" s="0"/>
      <c r="IW3099" s="0"/>
      <c r="IX3099" s="0"/>
      <c r="IY3099" s="0"/>
      <c r="IZ3099" s="0"/>
      <c r="JA3099" s="0"/>
      <c r="JB3099" s="0"/>
      <c r="JC3099" s="0"/>
      <c r="JD3099" s="0"/>
      <c r="JE3099" s="0"/>
      <c r="JF3099" s="0"/>
      <c r="JG3099" s="0"/>
      <c r="JH3099" s="0"/>
      <c r="JI3099" s="0"/>
      <c r="JJ3099" s="0"/>
      <c r="JK3099" s="0"/>
      <c r="JL3099" s="0"/>
      <c r="JM3099" s="0"/>
      <c r="JN3099" s="0"/>
      <c r="JO3099" s="0"/>
      <c r="JP3099" s="0"/>
      <c r="JQ3099" s="0"/>
      <c r="JR3099" s="0"/>
      <c r="JS3099" s="0"/>
      <c r="JT3099" s="0"/>
      <c r="JU3099" s="0"/>
      <c r="JV3099" s="0"/>
      <c r="JW3099" s="0"/>
      <c r="JX3099" s="0"/>
      <c r="JY3099" s="0"/>
      <c r="JZ3099" s="0"/>
      <c r="KA3099" s="0"/>
      <c r="KB3099" s="0"/>
      <c r="KC3099" s="0"/>
      <c r="KD3099" s="0"/>
      <c r="KE3099" s="0"/>
      <c r="KF3099" s="0"/>
      <c r="KG3099" s="0"/>
      <c r="KH3099" s="0"/>
      <c r="KI3099" s="0"/>
      <c r="KJ3099" s="0"/>
      <c r="KK3099" s="0"/>
      <c r="KL3099" s="0"/>
      <c r="KM3099" s="0"/>
      <c r="KN3099" s="0"/>
      <c r="KO3099" s="0"/>
      <c r="KP3099" s="0"/>
      <c r="KQ3099" s="0"/>
      <c r="KR3099" s="0"/>
      <c r="KS3099" s="0"/>
      <c r="KT3099" s="0"/>
      <c r="KU3099" s="0"/>
      <c r="KV3099" s="0"/>
      <c r="KW3099" s="0"/>
      <c r="KX3099" s="0"/>
      <c r="KY3099" s="0"/>
      <c r="KZ3099" s="0"/>
      <c r="LA3099" s="0"/>
      <c r="LB3099" s="0"/>
      <c r="LC3099" s="0"/>
      <c r="LD3099" s="0"/>
      <c r="LE3099" s="0"/>
      <c r="LF3099" s="0"/>
      <c r="LG3099" s="0"/>
      <c r="LH3099" s="0"/>
      <c r="LI3099" s="0"/>
      <c r="LJ3099" s="0"/>
      <c r="LK3099" s="0"/>
      <c r="LL3099" s="0"/>
      <c r="LM3099" s="0"/>
      <c r="LN3099" s="0"/>
      <c r="LO3099" s="0"/>
      <c r="LP3099" s="0"/>
      <c r="LQ3099" s="0"/>
      <c r="LR3099" s="0"/>
      <c r="LS3099" s="0"/>
      <c r="LT3099" s="0"/>
      <c r="LU3099" s="0"/>
      <c r="LV3099" s="0"/>
      <c r="LW3099" s="0"/>
      <c r="LX3099" s="0"/>
      <c r="LY3099" s="0"/>
      <c r="LZ3099" s="0"/>
      <c r="MA3099" s="0"/>
      <c r="MB3099" s="0"/>
      <c r="MC3099" s="0"/>
      <c r="MD3099" s="0"/>
      <c r="ME3099" s="0"/>
      <c r="MF3099" s="0"/>
      <c r="MG3099" s="0"/>
      <c r="MH3099" s="0"/>
      <c r="MI3099" s="0"/>
      <c r="MJ3099" s="0"/>
      <c r="MK3099" s="0"/>
      <c r="ML3099" s="0"/>
      <c r="MM3099" s="0"/>
      <c r="MN3099" s="0"/>
      <c r="MO3099" s="0"/>
      <c r="MP3099" s="0"/>
      <c r="MQ3099" s="0"/>
      <c r="MR3099" s="0"/>
      <c r="MS3099" s="0"/>
      <c r="MT3099" s="0"/>
      <c r="MU3099" s="0"/>
      <c r="MV3099" s="0"/>
      <c r="MW3099" s="0"/>
      <c r="MX3099" s="0"/>
      <c r="MY3099" s="0"/>
      <c r="MZ3099" s="0"/>
      <c r="NA3099" s="0"/>
      <c r="NB3099" s="0"/>
      <c r="NC3099" s="0"/>
      <c r="ND3099" s="0"/>
      <c r="NE3099" s="0"/>
      <c r="NF3099" s="0"/>
      <c r="NG3099" s="0"/>
      <c r="NH3099" s="0"/>
      <c r="NI3099" s="0"/>
      <c r="NJ3099" s="0"/>
      <c r="NK3099" s="0"/>
      <c r="NL3099" s="0"/>
      <c r="NM3099" s="0"/>
      <c r="NN3099" s="0"/>
      <c r="NO3099" s="0"/>
      <c r="NP3099" s="0"/>
      <c r="NQ3099" s="0"/>
      <c r="NR3099" s="0"/>
      <c r="NS3099" s="0"/>
      <c r="NT3099" s="0"/>
      <c r="NU3099" s="0"/>
      <c r="NV3099" s="0"/>
      <c r="NW3099" s="0"/>
      <c r="NX3099" s="0"/>
      <c r="NY3099" s="0"/>
      <c r="NZ3099" s="0"/>
      <c r="OA3099" s="0"/>
      <c r="OB3099" s="0"/>
      <c r="OC3099" s="0"/>
      <c r="OD3099" s="0"/>
      <c r="OE3099" s="0"/>
      <c r="OF3099" s="0"/>
      <c r="OG3099" s="0"/>
      <c r="OH3099" s="0"/>
      <c r="OI3099" s="0"/>
      <c r="OJ3099" s="0"/>
      <c r="OK3099" s="0"/>
      <c r="OL3099" s="0"/>
      <c r="OM3099" s="0"/>
      <c r="ON3099" s="0"/>
      <c r="OO3099" s="0"/>
      <c r="OP3099" s="0"/>
      <c r="OQ3099" s="0"/>
      <c r="OR3099" s="0"/>
      <c r="OS3099" s="0"/>
      <c r="OT3099" s="0"/>
      <c r="OU3099" s="0"/>
      <c r="OV3099" s="0"/>
      <c r="OW3099" s="0"/>
      <c r="OX3099" s="0"/>
      <c r="OY3099" s="0"/>
      <c r="OZ3099" s="0"/>
      <c r="PA3099" s="0"/>
      <c r="PB3099" s="0"/>
      <c r="PC3099" s="0"/>
      <c r="PD3099" s="0"/>
      <c r="PE3099" s="0"/>
      <c r="PF3099" s="0"/>
      <c r="PG3099" s="0"/>
      <c r="PH3099" s="0"/>
      <c r="PI3099" s="0"/>
      <c r="PJ3099" s="0"/>
      <c r="PK3099" s="0"/>
      <c r="PL3099" s="0"/>
      <c r="PM3099" s="0"/>
      <c r="PN3099" s="0"/>
      <c r="PO3099" s="0"/>
      <c r="PP3099" s="0"/>
      <c r="PQ3099" s="0"/>
      <c r="PR3099" s="0"/>
      <c r="PS3099" s="0"/>
      <c r="PT3099" s="0"/>
      <c r="PU3099" s="0"/>
      <c r="PV3099" s="0"/>
      <c r="PW3099" s="0"/>
      <c r="PX3099" s="0"/>
      <c r="PY3099" s="0"/>
      <c r="PZ3099" s="0"/>
      <c r="QA3099" s="0"/>
      <c r="QB3099" s="0"/>
      <c r="QC3099" s="0"/>
      <c r="QD3099" s="0"/>
      <c r="QE3099" s="0"/>
      <c r="QF3099" s="0"/>
      <c r="QG3099" s="0"/>
      <c r="QH3099" s="0"/>
      <c r="QI3099" s="0"/>
      <c r="QJ3099" s="0"/>
      <c r="QK3099" s="0"/>
      <c r="QL3099" s="0"/>
      <c r="QM3099" s="0"/>
      <c r="QN3099" s="0"/>
      <c r="QO3099" s="0"/>
      <c r="QP3099" s="0"/>
      <c r="QQ3099" s="0"/>
      <c r="QR3099" s="0"/>
      <c r="QS3099" s="0"/>
      <c r="QT3099" s="0"/>
      <c r="QU3099" s="0"/>
      <c r="QV3099" s="0"/>
      <c r="QW3099" s="0"/>
      <c r="QX3099" s="0"/>
      <c r="QY3099" s="0"/>
      <c r="QZ3099" s="0"/>
      <c r="RA3099" s="0"/>
      <c r="RB3099" s="0"/>
      <c r="RC3099" s="0"/>
      <c r="RD3099" s="0"/>
      <c r="RE3099" s="0"/>
      <c r="RF3099" s="0"/>
      <c r="RG3099" s="0"/>
      <c r="RH3099" s="0"/>
      <c r="RI3099" s="0"/>
      <c r="RJ3099" s="0"/>
      <c r="RK3099" s="0"/>
      <c r="RL3099" s="0"/>
      <c r="RM3099" s="0"/>
      <c r="RN3099" s="0"/>
      <c r="RO3099" s="0"/>
      <c r="RP3099" s="0"/>
      <c r="RQ3099" s="0"/>
      <c r="RR3099" s="0"/>
      <c r="RS3099" s="0"/>
      <c r="RT3099" s="0"/>
      <c r="RU3099" s="0"/>
      <c r="RV3099" s="0"/>
      <c r="RW3099" s="0"/>
      <c r="RX3099" s="0"/>
      <c r="RY3099" s="0"/>
      <c r="RZ3099" s="0"/>
      <c r="SA3099" s="0"/>
      <c r="SB3099" s="0"/>
      <c r="SC3099" s="0"/>
      <c r="SD3099" s="0"/>
      <c r="SE3099" s="0"/>
      <c r="SF3099" s="0"/>
      <c r="SG3099" s="0"/>
      <c r="SH3099" s="0"/>
      <c r="SI3099" s="0"/>
      <c r="SJ3099" s="0"/>
      <c r="SK3099" s="0"/>
      <c r="SL3099" s="0"/>
      <c r="SM3099" s="0"/>
      <c r="SN3099" s="0"/>
      <c r="SO3099" s="0"/>
      <c r="SP3099" s="0"/>
      <c r="SQ3099" s="0"/>
      <c r="SR3099" s="0"/>
      <c r="SS3099" s="0"/>
      <c r="ST3099" s="0"/>
      <c r="SU3099" s="0"/>
      <c r="SV3099" s="0"/>
      <c r="SW3099" s="0"/>
      <c r="SX3099" s="0"/>
      <c r="SY3099" s="0"/>
      <c r="SZ3099" s="0"/>
      <c r="TA3099" s="0"/>
      <c r="TB3099" s="0"/>
      <c r="TC3099" s="0"/>
      <c r="TD3099" s="0"/>
      <c r="TE3099" s="0"/>
      <c r="TF3099" s="0"/>
      <c r="TG3099" s="0"/>
      <c r="TH3099" s="0"/>
      <c r="TI3099" s="0"/>
      <c r="TJ3099" s="0"/>
      <c r="TK3099" s="0"/>
      <c r="TL3099" s="0"/>
      <c r="TM3099" s="0"/>
      <c r="TN3099" s="0"/>
      <c r="TO3099" s="0"/>
      <c r="TP3099" s="0"/>
      <c r="TQ3099" s="0"/>
      <c r="TR3099" s="0"/>
      <c r="TS3099" s="0"/>
      <c r="TT3099" s="0"/>
      <c r="TU3099" s="0"/>
      <c r="TV3099" s="0"/>
      <c r="TW3099" s="0"/>
      <c r="TX3099" s="0"/>
      <c r="TY3099" s="0"/>
      <c r="TZ3099" s="0"/>
      <c r="UA3099" s="0"/>
      <c r="UB3099" s="0"/>
      <c r="UC3099" s="0"/>
      <c r="UD3099" s="0"/>
      <c r="UE3099" s="0"/>
      <c r="UF3099" s="0"/>
      <c r="UG3099" s="0"/>
      <c r="UH3099" s="0"/>
      <c r="UI3099" s="0"/>
      <c r="UJ3099" s="0"/>
      <c r="UK3099" s="0"/>
      <c r="UL3099" s="0"/>
      <c r="UM3099" s="0"/>
      <c r="UN3099" s="0"/>
      <c r="UO3099" s="0"/>
      <c r="UP3099" s="0"/>
      <c r="UQ3099" s="0"/>
      <c r="UR3099" s="0"/>
      <c r="US3099" s="0"/>
      <c r="UT3099" s="0"/>
      <c r="UU3099" s="0"/>
      <c r="UV3099" s="0"/>
      <c r="UW3099" s="0"/>
      <c r="UX3099" s="0"/>
      <c r="UY3099" s="0"/>
      <c r="UZ3099" s="0"/>
      <c r="VA3099" s="0"/>
      <c r="VB3099" s="0"/>
      <c r="VC3099" s="0"/>
      <c r="VD3099" s="0"/>
      <c r="VE3099" s="0"/>
      <c r="VF3099" s="0"/>
      <c r="VG3099" s="0"/>
      <c r="VH3099" s="0"/>
      <c r="VI3099" s="0"/>
      <c r="VJ3099" s="0"/>
      <c r="VK3099" s="0"/>
      <c r="VL3099" s="0"/>
      <c r="VM3099" s="0"/>
      <c r="VN3099" s="0"/>
      <c r="VO3099" s="0"/>
      <c r="VP3099" s="0"/>
      <c r="VQ3099" s="0"/>
      <c r="VR3099" s="0"/>
      <c r="VS3099" s="0"/>
      <c r="VT3099" s="0"/>
      <c r="VU3099" s="0"/>
      <c r="VV3099" s="0"/>
      <c r="VW3099" s="0"/>
      <c r="VX3099" s="0"/>
      <c r="VY3099" s="0"/>
      <c r="VZ3099" s="0"/>
      <c r="WA3099" s="0"/>
      <c r="WB3099" s="0"/>
      <c r="WC3099" s="0"/>
      <c r="WD3099" s="0"/>
      <c r="WE3099" s="0"/>
      <c r="WF3099" s="0"/>
      <c r="WG3099" s="0"/>
      <c r="WH3099" s="0"/>
      <c r="WI3099" s="0"/>
      <c r="WJ3099" s="0"/>
      <c r="WK3099" s="0"/>
      <c r="WL3099" s="0"/>
      <c r="WM3099" s="0"/>
      <c r="WN3099" s="0"/>
      <c r="WO3099" s="0"/>
      <c r="WP3099" s="0"/>
      <c r="WQ3099" s="0"/>
      <c r="WR3099" s="0"/>
      <c r="WS3099" s="0"/>
      <c r="WT3099" s="0"/>
      <c r="WU3099" s="0"/>
      <c r="WV3099" s="0"/>
      <c r="WW3099" s="0"/>
      <c r="WX3099" s="0"/>
      <c r="WY3099" s="0"/>
      <c r="WZ3099" s="0"/>
      <c r="XA3099" s="0"/>
      <c r="XB3099" s="0"/>
      <c r="XC3099" s="0"/>
      <c r="XD3099" s="0"/>
      <c r="XE3099" s="0"/>
      <c r="XF3099" s="0"/>
      <c r="XG3099" s="0"/>
      <c r="XH3099" s="0"/>
      <c r="XI3099" s="0"/>
      <c r="XJ3099" s="0"/>
      <c r="XK3099" s="0"/>
      <c r="XL3099" s="0"/>
      <c r="XM3099" s="0"/>
      <c r="XN3099" s="0"/>
      <c r="XO3099" s="0"/>
      <c r="XP3099" s="0"/>
      <c r="XQ3099" s="0"/>
      <c r="XR3099" s="0"/>
      <c r="XS3099" s="0"/>
      <c r="XT3099" s="0"/>
      <c r="XU3099" s="0"/>
      <c r="XV3099" s="0"/>
      <c r="XW3099" s="0"/>
      <c r="XX3099" s="0"/>
      <c r="XY3099" s="0"/>
      <c r="XZ3099" s="0"/>
      <c r="YA3099" s="0"/>
      <c r="YB3099" s="0"/>
      <c r="YC3099" s="0"/>
      <c r="YD3099" s="0"/>
      <c r="YE3099" s="0"/>
      <c r="YF3099" s="0"/>
      <c r="YG3099" s="0"/>
      <c r="YH3099" s="0"/>
      <c r="YI3099" s="0"/>
      <c r="YJ3099" s="0"/>
      <c r="YK3099" s="0"/>
      <c r="YL3099" s="0"/>
      <c r="YM3099" s="0"/>
      <c r="YN3099" s="0"/>
      <c r="YO3099" s="0"/>
      <c r="YP3099" s="0"/>
      <c r="YQ3099" s="0"/>
      <c r="YR3099" s="0"/>
      <c r="YS3099" s="0"/>
      <c r="YT3099" s="0"/>
      <c r="YU3099" s="0"/>
      <c r="YV3099" s="0"/>
      <c r="YW3099" s="0"/>
      <c r="YX3099" s="0"/>
      <c r="YY3099" s="0"/>
      <c r="YZ3099" s="0"/>
      <c r="ZA3099" s="0"/>
      <c r="ZB3099" s="0"/>
      <c r="ZC3099" s="0"/>
      <c r="ZD3099" s="0"/>
      <c r="ZE3099" s="0"/>
      <c r="ZF3099" s="0"/>
      <c r="ZG3099" s="0"/>
      <c r="ZH3099" s="0"/>
      <c r="ZI3099" s="0"/>
      <c r="ZJ3099" s="0"/>
      <c r="ZK3099" s="0"/>
      <c r="ZL3099" s="0"/>
      <c r="ZM3099" s="0"/>
      <c r="ZN3099" s="0"/>
      <c r="ZO3099" s="0"/>
      <c r="ZP3099" s="0"/>
      <c r="ZQ3099" s="0"/>
      <c r="ZR3099" s="0"/>
      <c r="ZS3099" s="0"/>
      <c r="ZT3099" s="0"/>
      <c r="ZU3099" s="0"/>
      <c r="ZV3099" s="0"/>
      <c r="ZW3099" s="0"/>
      <c r="ZX3099" s="0"/>
      <c r="ZY3099" s="0"/>
      <c r="ZZ3099" s="0"/>
      <c r="AAA3099" s="0"/>
      <c r="AAB3099" s="0"/>
      <c r="AAC3099" s="0"/>
      <c r="AAD3099" s="0"/>
      <c r="AAE3099" s="0"/>
      <c r="AAF3099" s="0"/>
      <c r="AAG3099" s="0"/>
      <c r="AAH3099" s="0"/>
      <c r="AAI3099" s="0"/>
      <c r="AAJ3099" s="0"/>
      <c r="AAK3099" s="0"/>
      <c r="AAL3099" s="0"/>
      <c r="AAM3099" s="0"/>
      <c r="AAN3099" s="0"/>
      <c r="AAO3099" s="0"/>
      <c r="AAP3099" s="0"/>
      <c r="AAQ3099" s="0"/>
      <c r="AAR3099" s="0"/>
      <c r="AAS3099" s="0"/>
      <c r="AAT3099" s="0"/>
      <c r="AAU3099" s="0"/>
      <c r="AAV3099" s="0"/>
      <c r="AAW3099" s="0"/>
      <c r="AAX3099" s="0"/>
      <c r="AAY3099" s="0"/>
      <c r="AAZ3099" s="0"/>
      <c r="ABA3099" s="0"/>
      <c r="ABB3099" s="0"/>
      <c r="ABC3099" s="0"/>
      <c r="ABD3099" s="0"/>
      <c r="ABE3099" s="0"/>
      <c r="ABF3099" s="0"/>
      <c r="ABG3099" s="0"/>
      <c r="ABH3099" s="0"/>
      <c r="ABI3099" s="0"/>
      <c r="ABJ3099" s="0"/>
      <c r="ABK3099" s="0"/>
      <c r="ABL3099" s="0"/>
      <c r="ABM3099" s="0"/>
      <c r="ABN3099" s="0"/>
      <c r="ABO3099" s="0"/>
      <c r="ABP3099" s="0"/>
      <c r="ABQ3099" s="0"/>
      <c r="ABR3099" s="0"/>
      <c r="ABS3099" s="0"/>
      <c r="ABT3099" s="0"/>
      <c r="ABU3099" s="0"/>
      <c r="ABV3099" s="0"/>
      <c r="ABW3099" s="0"/>
      <c r="ABX3099" s="0"/>
      <c r="ABY3099" s="0"/>
      <c r="ABZ3099" s="0"/>
      <c r="ACA3099" s="0"/>
      <c r="ACB3099" s="0"/>
      <c r="ACC3099" s="0"/>
      <c r="ACD3099" s="0"/>
      <c r="ACE3099" s="0"/>
      <c r="ACF3099" s="0"/>
      <c r="ACG3099" s="0"/>
      <c r="ACH3099" s="0"/>
      <c r="ACI3099" s="0"/>
      <c r="ACJ3099" s="0"/>
      <c r="ACK3099" s="0"/>
      <c r="ACL3099" s="0"/>
      <c r="ACM3099" s="0"/>
      <c r="ACN3099" s="0"/>
      <c r="ACO3099" s="0"/>
      <c r="ACP3099" s="0"/>
      <c r="ACQ3099" s="0"/>
      <c r="ACR3099" s="0"/>
      <c r="ACS3099" s="0"/>
      <c r="ACT3099" s="0"/>
      <c r="ACU3099" s="0"/>
      <c r="ACV3099" s="0"/>
      <c r="ACW3099" s="0"/>
      <c r="ACX3099" s="0"/>
      <c r="ACY3099" s="0"/>
      <c r="ACZ3099" s="0"/>
      <c r="ADA3099" s="0"/>
      <c r="ADB3099" s="0"/>
      <c r="ADC3099" s="0"/>
      <c r="ADD3099" s="0"/>
      <c r="ADE3099" s="0"/>
      <c r="ADF3099" s="0"/>
      <c r="ADG3099" s="0"/>
      <c r="ADH3099" s="0"/>
      <c r="ADI3099" s="0"/>
      <c r="ADJ3099" s="0"/>
      <c r="ADK3099" s="0"/>
      <c r="ADL3099" s="0"/>
      <c r="ADM3099" s="0"/>
      <c r="ADN3099" s="0"/>
      <c r="ADO3099" s="0"/>
      <c r="ADP3099" s="0"/>
      <c r="ADQ3099" s="0"/>
      <c r="ADR3099" s="0"/>
      <c r="ADS3099" s="0"/>
      <c r="ADT3099" s="0"/>
      <c r="ADU3099" s="0"/>
      <c r="ADV3099" s="0"/>
      <c r="ADW3099" s="0"/>
      <c r="ADX3099" s="0"/>
      <c r="ADY3099" s="0"/>
      <c r="ADZ3099" s="0"/>
      <c r="AEA3099" s="0"/>
      <c r="AEB3099" s="0"/>
      <c r="AEC3099" s="0"/>
      <c r="AED3099" s="0"/>
      <c r="AEE3099" s="0"/>
      <c r="AEF3099" s="0"/>
      <c r="AEG3099" s="0"/>
      <c r="AEH3099" s="0"/>
      <c r="AEI3099" s="0"/>
      <c r="AEJ3099" s="0"/>
      <c r="AEK3099" s="0"/>
      <c r="AEL3099" s="0"/>
      <c r="AEM3099" s="0"/>
      <c r="AEN3099" s="0"/>
      <c r="AEO3099" s="0"/>
      <c r="AEP3099" s="0"/>
      <c r="AEQ3099" s="0"/>
      <c r="AER3099" s="0"/>
      <c r="AES3099" s="0"/>
      <c r="AET3099" s="0"/>
      <c r="AEU3099" s="0"/>
      <c r="AEV3099" s="0"/>
      <c r="AEW3099" s="0"/>
      <c r="AEX3099" s="0"/>
      <c r="AEY3099" s="0"/>
      <c r="AEZ3099" s="0"/>
      <c r="AFA3099" s="0"/>
      <c r="AFB3099" s="0"/>
      <c r="AFC3099" s="0"/>
      <c r="AFD3099" s="0"/>
      <c r="AFE3099" s="0"/>
      <c r="AFF3099" s="0"/>
      <c r="AFG3099" s="0"/>
      <c r="AFH3099" s="0"/>
      <c r="AFI3099" s="0"/>
      <c r="AFJ3099" s="0"/>
      <c r="AFK3099" s="0"/>
      <c r="AFL3099" s="0"/>
      <c r="AFM3099" s="0"/>
      <c r="AFN3099" s="0"/>
      <c r="AFO3099" s="0"/>
      <c r="AFP3099" s="0"/>
      <c r="AFQ3099" s="0"/>
      <c r="AFR3099" s="0"/>
      <c r="AFS3099" s="0"/>
      <c r="AFT3099" s="0"/>
      <c r="AFU3099" s="0"/>
      <c r="AFV3099" s="0"/>
      <c r="AFW3099" s="0"/>
      <c r="AFX3099" s="0"/>
      <c r="AFY3099" s="0"/>
      <c r="AFZ3099" s="0"/>
      <c r="AGA3099" s="0"/>
      <c r="AGB3099" s="0"/>
      <c r="AGC3099" s="0"/>
      <c r="AGD3099" s="0"/>
      <c r="AGE3099" s="0"/>
      <c r="AGF3099" s="0"/>
      <c r="AGG3099" s="0"/>
      <c r="AGH3099" s="0"/>
      <c r="AGI3099" s="0"/>
      <c r="AGJ3099" s="0"/>
      <c r="AGK3099" s="0"/>
      <c r="AGL3099" s="0"/>
      <c r="AGM3099" s="0"/>
      <c r="AGN3099" s="0"/>
      <c r="AGO3099" s="0"/>
      <c r="AGP3099" s="0"/>
      <c r="AGQ3099" s="0"/>
      <c r="AGR3099" s="0"/>
      <c r="AGS3099" s="0"/>
      <c r="AGT3099" s="0"/>
      <c r="AGU3099" s="0"/>
      <c r="AGV3099" s="0"/>
      <c r="AGW3099" s="0"/>
      <c r="AGX3099" s="0"/>
      <c r="AGY3099" s="0"/>
      <c r="AGZ3099" s="0"/>
      <c r="AHA3099" s="0"/>
      <c r="AHB3099" s="0"/>
      <c r="AHC3099" s="0"/>
      <c r="AHD3099" s="0"/>
      <c r="AHE3099" s="0"/>
      <c r="AHF3099" s="0"/>
      <c r="AHG3099" s="0"/>
      <c r="AHH3099" s="0"/>
      <c r="AHI3099" s="0"/>
      <c r="AHJ3099" s="0"/>
      <c r="AHK3099" s="0"/>
      <c r="AHL3099" s="0"/>
      <c r="AHM3099" s="0"/>
      <c r="AHN3099" s="0"/>
      <c r="AHO3099" s="0"/>
      <c r="AHP3099" s="0"/>
      <c r="AHQ3099" s="0"/>
      <c r="AHR3099" s="0"/>
      <c r="AHS3099" s="0"/>
      <c r="AHT3099" s="0"/>
      <c r="AHU3099" s="0"/>
      <c r="AHV3099" s="0"/>
      <c r="AHW3099" s="0"/>
      <c r="AHX3099" s="0"/>
      <c r="AHY3099" s="0"/>
      <c r="AHZ3099" s="0"/>
      <c r="AIA3099" s="0"/>
      <c r="AIB3099" s="0"/>
      <c r="AIC3099" s="0"/>
      <c r="AID3099" s="0"/>
      <c r="AIE3099" s="0"/>
      <c r="AIF3099" s="0"/>
      <c r="AIG3099" s="0"/>
      <c r="AIH3099" s="0"/>
      <c r="AII3099" s="0"/>
      <c r="AIJ3099" s="0"/>
      <c r="AIK3099" s="0"/>
      <c r="AIL3099" s="0"/>
      <c r="AIM3099" s="0"/>
      <c r="AIN3099" s="0"/>
      <c r="AIO3099" s="0"/>
      <c r="AIP3099" s="0"/>
      <c r="AIQ3099" s="0"/>
      <c r="AIR3099" s="0"/>
      <c r="AIS3099" s="0"/>
      <c r="AIT3099" s="0"/>
      <c r="AIU3099" s="0"/>
      <c r="AIV3099" s="0"/>
      <c r="AIW3099" s="0"/>
      <c r="AIX3099" s="0"/>
      <c r="AIY3099" s="0"/>
      <c r="AIZ3099" s="0"/>
      <c r="AJA3099" s="0"/>
      <c r="AJB3099" s="0"/>
      <c r="AJC3099" s="0"/>
      <c r="AJD3099" s="0"/>
      <c r="AJE3099" s="0"/>
      <c r="AJF3099" s="0"/>
      <c r="AJG3099" s="0"/>
      <c r="AJH3099" s="0"/>
      <c r="AJI3099" s="0"/>
      <c r="AJJ3099" s="0"/>
      <c r="AJK3099" s="0"/>
      <c r="AJL3099" s="0"/>
      <c r="AJM3099" s="0"/>
      <c r="AJN3099" s="0"/>
      <c r="AJO3099" s="0"/>
      <c r="AJP3099" s="0"/>
      <c r="AJQ3099" s="0"/>
      <c r="AJR3099" s="0"/>
      <c r="AJS3099" s="0"/>
      <c r="AJT3099" s="0"/>
      <c r="AJU3099" s="0"/>
      <c r="AJV3099" s="0"/>
      <c r="AJW3099" s="0"/>
      <c r="AJX3099" s="0"/>
      <c r="AJY3099" s="0"/>
      <c r="AJZ3099" s="0"/>
      <c r="AKA3099" s="0"/>
      <c r="AKB3099" s="0"/>
      <c r="AKC3099" s="0"/>
      <c r="AKD3099" s="0"/>
      <c r="AKE3099" s="0"/>
      <c r="AKF3099" s="0"/>
      <c r="AKG3099" s="0"/>
      <c r="AKH3099" s="0"/>
      <c r="AKI3099" s="0"/>
      <c r="AKJ3099" s="0"/>
      <c r="AKK3099" s="0"/>
      <c r="AKL3099" s="0"/>
      <c r="AKM3099" s="0"/>
      <c r="AKN3099" s="0"/>
      <c r="AKO3099" s="0"/>
      <c r="AKP3099" s="0"/>
      <c r="AKQ3099" s="0"/>
      <c r="AKR3099" s="0"/>
      <c r="AKS3099" s="0"/>
      <c r="AKT3099" s="0"/>
      <c r="AKU3099" s="0"/>
      <c r="AKV3099" s="0"/>
      <c r="AKW3099" s="0"/>
      <c r="AKX3099" s="0"/>
      <c r="AKY3099" s="0"/>
      <c r="AKZ3099" s="0"/>
      <c r="ALA3099" s="0"/>
      <c r="ALB3099" s="0"/>
      <c r="ALC3099" s="0"/>
      <c r="ALD3099" s="0"/>
      <c r="ALE3099" s="0"/>
      <c r="ALF3099" s="0"/>
      <c r="ALG3099" s="0"/>
      <c r="ALH3099" s="0"/>
      <c r="ALI3099" s="0"/>
      <c r="ALJ3099" s="0"/>
      <c r="ALK3099" s="0"/>
      <c r="ALL3099" s="0"/>
      <c r="ALM3099" s="0"/>
      <c r="ALN3099" s="0"/>
      <c r="ALO3099" s="0"/>
      <c r="ALP3099" s="0"/>
      <c r="ALQ3099" s="0"/>
      <c r="ALR3099" s="0"/>
      <c r="ALS3099" s="0"/>
      <c r="ALT3099" s="0"/>
      <c r="ALU3099" s="0"/>
      <c r="ALV3099" s="0"/>
      <c r="ALW3099" s="0"/>
      <c r="ALX3099" s="0"/>
      <c r="ALY3099" s="0"/>
      <c r="ALZ3099" s="0"/>
      <c r="AMA3099" s="0"/>
      <c r="AMB3099" s="0"/>
      <c r="AMC3099" s="0"/>
      <c r="AMD3099" s="0"/>
      <c r="AME3099" s="0"/>
      <c r="AMF3099" s="0"/>
      <c r="AMG3099" s="0"/>
      <c r="AMH3099" s="0"/>
      <c r="AMI3099" s="0"/>
    </row>
    <row r="3100" customFormat="false" ht="12.75" hidden="false" customHeight="false" outlineLevel="0" collapsed="false">
      <c r="A3100" s="1" t="s">
        <v>3349</v>
      </c>
      <c r="C3100" s="27" t="s">
        <v>3360</v>
      </c>
      <c r="D3100" s="27" t="s">
        <v>13</v>
      </c>
      <c r="E3100" s="28"/>
      <c r="F3100" s="29"/>
      <c r="G3100" s="27"/>
      <c r="H3100" s="30" t="s">
        <v>61</v>
      </c>
      <c r="I3100" s="31" t="n">
        <v>3.29</v>
      </c>
      <c r="J3100" s="103" t="s">
        <v>3308</v>
      </c>
      <c r="BM3100" s="0"/>
      <c r="BN3100" s="0"/>
      <c r="BO3100" s="0"/>
      <c r="BP3100" s="0"/>
      <c r="BQ3100" s="0"/>
      <c r="BR3100" s="0"/>
      <c r="BS3100" s="0"/>
      <c r="BT3100" s="0"/>
      <c r="BU3100" s="0"/>
      <c r="BV3100" s="0"/>
      <c r="BW3100" s="0"/>
      <c r="BX3100" s="0"/>
      <c r="BY3100" s="0"/>
      <c r="BZ3100" s="0"/>
      <c r="CA3100" s="0"/>
      <c r="CB3100" s="0"/>
      <c r="CC3100" s="0"/>
      <c r="CD3100" s="0"/>
      <c r="CE3100" s="0"/>
      <c r="CF3100" s="0"/>
      <c r="CG3100" s="0"/>
      <c r="CH3100" s="0"/>
      <c r="CI3100" s="0"/>
      <c r="CJ3100" s="0"/>
      <c r="CK3100" s="0"/>
      <c r="CL3100" s="0"/>
      <c r="CM3100" s="0"/>
      <c r="CN3100" s="0"/>
      <c r="CO3100" s="0"/>
      <c r="CP3100" s="0"/>
      <c r="CQ3100" s="0"/>
      <c r="CR3100" s="0"/>
      <c r="CS3100" s="0"/>
      <c r="CT3100" s="0"/>
      <c r="CU3100" s="0"/>
      <c r="CV3100" s="0"/>
      <c r="CW3100" s="0"/>
      <c r="CX3100" s="0"/>
      <c r="CY3100" s="0"/>
      <c r="CZ3100" s="0"/>
      <c r="DA3100" s="0"/>
      <c r="DB3100" s="0"/>
      <c r="DC3100" s="0"/>
      <c r="DD3100" s="0"/>
      <c r="DE3100" s="0"/>
      <c r="DF3100" s="0"/>
      <c r="DG3100" s="0"/>
      <c r="DH3100" s="0"/>
      <c r="DI3100" s="0"/>
      <c r="DJ3100" s="0"/>
      <c r="DK3100" s="0"/>
      <c r="DL3100" s="0"/>
      <c r="DM3100" s="0"/>
      <c r="DN3100" s="0"/>
      <c r="DO3100" s="0"/>
      <c r="DP3100" s="0"/>
      <c r="DQ3100" s="0"/>
      <c r="DR3100" s="0"/>
      <c r="DS3100" s="0"/>
      <c r="DT3100" s="0"/>
      <c r="DU3100" s="0"/>
      <c r="DV3100" s="0"/>
      <c r="DW3100" s="0"/>
      <c r="DX3100" s="0"/>
      <c r="DY3100" s="0"/>
      <c r="DZ3100" s="0"/>
      <c r="EA3100" s="0"/>
      <c r="EB3100" s="0"/>
      <c r="EC3100" s="0"/>
      <c r="ED3100" s="0"/>
      <c r="EE3100" s="0"/>
      <c r="EF3100" s="0"/>
      <c r="EG3100" s="0"/>
      <c r="EH3100" s="0"/>
      <c r="EI3100" s="0"/>
      <c r="EJ3100" s="0"/>
      <c r="EK3100" s="0"/>
      <c r="EL3100" s="0"/>
      <c r="EM3100" s="0"/>
      <c r="EN3100" s="0"/>
      <c r="EO3100" s="0"/>
      <c r="EP3100" s="0"/>
      <c r="EQ3100" s="0"/>
      <c r="ER3100" s="0"/>
      <c r="ES3100" s="0"/>
      <c r="ET3100" s="0"/>
      <c r="EU3100" s="0"/>
      <c r="EV3100" s="0"/>
      <c r="EW3100" s="0"/>
      <c r="EX3100" s="0"/>
      <c r="EY3100" s="0"/>
      <c r="EZ3100" s="0"/>
      <c r="FA3100" s="0"/>
      <c r="FB3100" s="0"/>
      <c r="FC3100" s="0"/>
      <c r="FD3100" s="0"/>
      <c r="FE3100" s="0"/>
      <c r="FF3100" s="0"/>
      <c r="FG3100" s="0"/>
      <c r="FH3100" s="0"/>
      <c r="FI3100" s="0"/>
      <c r="FJ3100" s="0"/>
      <c r="FK3100" s="0"/>
      <c r="FL3100" s="0"/>
      <c r="FM3100" s="0"/>
      <c r="FN3100" s="0"/>
      <c r="FO3100" s="0"/>
      <c r="FP3100" s="0"/>
      <c r="FQ3100" s="0"/>
      <c r="FR3100" s="0"/>
      <c r="FS3100" s="0"/>
      <c r="FT3100" s="0"/>
      <c r="FU3100" s="0"/>
      <c r="FV3100" s="0"/>
      <c r="FW3100" s="0"/>
      <c r="FX3100" s="0"/>
      <c r="FY3100" s="0"/>
      <c r="FZ3100" s="0"/>
      <c r="GA3100" s="0"/>
      <c r="GB3100" s="0"/>
      <c r="GC3100" s="0"/>
      <c r="GD3100" s="0"/>
      <c r="GE3100" s="0"/>
      <c r="GF3100" s="0"/>
      <c r="GG3100" s="0"/>
      <c r="GH3100" s="0"/>
      <c r="GI3100" s="0"/>
      <c r="GJ3100" s="0"/>
      <c r="GK3100" s="0"/>
      <c r="GL3100" s="0"/>
      <c r="GM3100" s="0"/>
      <c r="GN3100" s="0"/>
      <c r="GO3100" s="0"/>
      <c r="GP3100" s="0"/>
      <c r="GQ3100" s="0"/>
      <c r="GR3100" s="0"/>
      <c r="GS3100" s="0"/>
      <c r="GT3100" s="0"/>
      <c r="GU3100" s="0"/>
      <c r="GV3100" s="0"/>
      <c r="GW3100" s="0"/>
      <c r="GX3100" s="0"/>
      <c r="GY3100" s="0"/>
      <c r="GZ3100" s="0"/>
      <c r="HA3100" s="0"/>
      <c r="HB3100" s="0"/>
      <c r="HC3100" s="0"/>
      <c r="HD3100" s="0"/>
      <c r="HE3100" s="0"/>
      <c r="HF3100" s="0"/>
      <c r="HG3100" s="0"/>
      <c r="HH3100" s="0"/>
      <c r="HI3100" s="0"/>
      <c r="HJ3100" s="0"/>
      <c r="HK3100" s="0"/>
      <c r="HL3100" s="0"/>
      <c r="HM3100" s="0"/>
      <c r="HN3100" s="0"/>
      <c r="HO3100" s="0"/>
      <c r="HP3100" s="0"/>
      <c r="HQ3100" s="0"/>
      <c r="HR3100" s="0"/>
      <c r="HS3100" s="0"/>
      <c r="HT3100" s="0"/>
      <c r="HU3100" s="0"/>
      <c r="HV3100" s="0"/>
      <c r="HW3100" s="0"/>
      <c r="HX3100" s="0"/>
      <c r="HY3100" s="0"/>
      <c r="HZ3100" s="0"/>
      <c r="IA3100" s="0"/>
      <c r="IB3100" s="0"/>
      <c r="IC3100" s="0"/>
      <c r="ID3100" s="0"/>
      <c r="IE3100" s="0"/>
      <c r="IF3100" s="0"/>
      <c r="IG3100" s="0"/>
      <c r="IH3100" s="0"/>
      <c r="II3100" s="0"/>
      <c r="IJ3100" s="0"/>
      <c r="IK3100" s="0"/>
      <c r="IL3100" s="0"/>
      <c r="IM3100" s="0"/>
      <c r="IN3100" s="0"/>
      <c r="IO3100" s="0"/>
      <c r="IP3100" s="0"/>
      <c r="IQ3100" s="0"/>
      <c r="IR3100" s="0"/>
      <c r="IS3100" s="0"/>
      <c r="IT3100" s="0"/>
      <c r="IU3100" s="0"/>
      <c r="IV3100" s="0"/>
      <c r="IW3100" s="0"/>
      <c r="IX3100" s="0"/>
      <c r="IY3100" s="0"/>
      <c r="IZ3100" s="0"/>
      <c r="JA3100" s="0"/>
      <c r="JB3100" s="0"/>
      <c r="JC3100" s="0"/>
      <c r="JD3100" s="0"/>
      <c r="JE3100" s="0"/>
      <c r="JF3100" s="0"/>
      <c r="JG3100" s="0"/>
      <c r="JH3100" s="0"/>
      <c r="JI3100" s="0"/>
      <c r="JJ3100" s="0"/>
      <c r="JK3100" s="0"/>
      <c r="JL3100" s="0"/>
      <c r="JM3100" s="0"/>
      <c r="JN3100" s="0"/>
      <c r="JO3100" s="0"/>
      <c r="JP3100" s="0"/>
      <c r="JQ3100" s="0"/>
      <c r="JR3100" s="0"/>
      <c r="JS3100" s="0"/>
      <c r="JT3100" s="0"/>
      <c r="JU3100" s="0"/>
      <c r="JV3100" s="0"/>
      <c r="JW3100" s="0"/>
      <c r="JX3100" s="0"/>
      <c r="JY3100" s="0"/>
      <c r="JZ3100" s="0"/>
      <c r="KA3100" s="0"/>
      <c r="KB3100" s="0"/>
      <c r="KC3100" s="0"/>
      <c r="KD3100" s="0"/>
      <c r="KE3100" s="0"/>
      <c r="KF3100" s="0"/>
      <c r="KG3100" s="0"/>
      <c r="KH3100" s="0"/>
      <c r="KI3100" s="0"/>
      <c r="KJ3100" s="0"/>
      <c r="KK3100" s="0"/>
      <c r="KL3100" s="0"/>
      <c r="KM3100" s="0"/>
      <c r="KN3100" s="0"/>
      <c r="KO3100" s="0"/>
      <c r="KP3100" s="0"/>
      <c r="KQ3100" s="0"/>
      <c r="KR3100" s="0"/>
      <c r="KS3100" s="0"/>
      <c r="KT3100" s="0"/>
      <c r="KU3100" s="0"/>
      <c r="KV3100" s="0"/>
      <c r="KW3100" s="0"/>
      <c r="KX3100" s="0"/>
      <c r="KY3100" s="0"/>
      <c r="KZ3100" s="0"/>
      <c r="LA3100" s="0"/>
      <c r="LB3100" s="0"/>
      <c r="LC3100" s="0"/>
      <c r="LD3100" s="0"/>
      <c r="LE3100" s="0"/>
      <c r="LF3100" s="0"/>
      <c r="LG3100" s="0"/>
      <c r="LH3100" s="0"/>
      <c r="LI3100" s="0"/>
      <c r="LJ3100" s="0"/>
      <c r="LK3100" s="0"/>
      <c r="LL3100" s="0"/>
      <c r="LM3100" s="0"/>
      <c r="LN3100" s="0"/>
      <c r="LO3100" s="0"/>
      <c r="LP3100" s="0"/>
      <c r="LQ3100" s="0"/>
      <c r="LR3100" s="0"/>
      <c r="LS3100" s="0"/>
      <c r="LT3100" s="0"/>
      <c r="LU3100" s="0"/>
      <c r="LV3100" s="0"/>
      <c r="LW3100" s="0"/>
      <c r="LX3100" s="0"/>
      <c r="LY3100" s="0"/>
      <c r="LZ3100" s="0"/>
      <c r="MA3100" s="0"/>
      <c r="MB3100" s="0"/>
      <c r="MC3100" s="0"/>
      <c r="MD3100" s="0"/>
      <c r="ME3100" s="0"/>
      <c r="MF3100" s="0"/>
      <c r="MG3100" s="0"/>
      <c r="MH3100" s="0"/>
      <c r="MI3100" s="0"/>
      <c r="MJ3100" s="0"/>
      <c r="MK3100" s="0"/>
      <c r="ML3100" s="0"/>
      <c r="MM3100" s="0"/>
      <c r="MN3100" s="0"/>
      <c r="MO3100" s="0"/>
      <c r="MP3100" s="0"/>
      <c r="MQ3100" s="0"/>
      <c r="MR3100" s="0"/>
      <c r="MS3100" s="0"/>
      <c r="MT3100" s="0"/>
      <c r="MU3100" s="0"/>
      <c r="MV3100" s="0"/>
      <c r="MW3100" s="0"/>
      <c r="MX3100" s="0"/>
      <c r="MY3100" s="0"/>
      <c r="MZ3100" s="0"/>
      <c r="NA3100" s="0"/>
      <c r="NB3100" s="0"/>
      <c r="NC3100" s="0"/>
      <c r="ND3100" s="0"/>
      <c r="NE3100" s="0"/>
      <c r="NF3100" s="0"/>
      <c r="NG3100" s="0"/>
      <c r="NH3100" s="0"/>
      <c r="NI3100" s="0"/>
      <c r="NJ3100" s="0"/>
      <c r="NK3100" s="0"/>
      <c r="NL3100" s="0"/>
      <c r="NM3100" s="0"/>
      <c r="NN3100" s="0"/>
      <c r="NO3100" s="0"/>
      <c r="NP3100" s="0"/>
      <c r="NQ3100" s="0"/>
      <c r="NR3100" s="0"/>
      <c r="NS3100" s="0"/>
      <c r="NT3100" s="0"/>
      <c r="NU3100" s="0"/>
      <c r="NV3100" s="0"/>
      <c r="NW3100" s="0"/>
      <c r="NX3100" s="0"/>
      <c r="NY3100" s="0"/>
      <c r="NZ3100" s="0"/>
      <c r="OA3100" s="0"/>
      <c r="OB3100" s="0"/>
      <c r="OC3100" s="0"/>
      <c r="OD3100" s="0"/>
      <c r="OE3100" s="0"/>
      <c r="OF3100" s="0"/>
      <c r="OG3100" s="0"/>
      <c r="OH3100" s="0"/>
      <c r="OI3100" s="0"/>
      <c r="OJ3100" s="0"/>
      <c r="OK3100" s="0"/>
      <c r="OL3100" s="0"/>
      <c r="OM3100" s="0"/>
      <c r="ON3100" s="0"/>
      <c r="OO3100" s="0"/>
      <c r="OP3100" s="0"/>
      <c r="OQ3100" s="0"/>
      <c r="OR3100" s="0"/>
      <c r="OS3100" s="0"/>
      <c r="OT3100" s="0"/>
      <c r="OU3100" s="0"/>
      <c r="OV3100" s="0"/>
      <c r="OW3100" s="0"/>
      <c r="OX3100" s="0"/>
      <c r="OY3100" s="0"/>
      <c r="OZ3100" s="0"/>
      <c r="PA3100" s="0"/>
      <c r="PB3100" s="0"/>
      <c r="PC3100" s="0"/>
      <c r="PD3100" s="0"/>
      <c r="PE3100" s="0"/>
      <c r="PF3100" s="0"/>
      <c r="PG3100" s="0"/>
      <c r="PH3100" s="0"/>
      <c r="PI3100" s="0"/>
      <c r="PJ3100" s="0"/>
      <c r="PK3100" s="0"/>
      <c r="PL3100" s="0"/>
      <c r="PM3100" s="0"/>
      <c r="PN3100" s="0"/>
      <c r="PO3100" s="0"/>
      <c r="PP3100" s="0"/>
      <c r="PQ3100" s="0"/>
      <c r="PR3100" s="0"/>
      <c r="PS3100" s="0"/>
      <c r="PT3100" s="0"/>
      <c r="PU3100" s="0"/>
      <c r="PV3100" s="0"/>
      <c r="PW3100" s="0"/>
      <c r="PX3100" s="0"/>
      <c r="PY3100" s="0"/>
      <c r="PZ3100" s="0"/>
      <c r="QA3100" s="0"/>
      <c r="QB3100" s="0"/>
      <c r="QC3100" s="0"/>
      <c r="QD3100" s="0"/>
      <c r="QE3100" s="0"/>
      <c r="QF3100" s="0"/>
      <c r="QG3100" s="0"/>
      <c r="QH3100" s="0"/>
      <c r="QI3100" s="0"/>
      <c r="QJ3100" s="0"/>
      <c r="QK3100" s="0"/>
      <c r="QL3100" s="0"/>
      <c r="QM3100" s="0"/>
      <c r="QN3100" s="0"/>
      <c r="QO3100" s="0"/>
      <c r="QP3100" s="0"/>
      <c r="QQ3100" s="0"/>
      <c r="QR3100" s="0"/>
      <c r="QS3100" s="0"/>
      <c r="QT3100" s="0"/>
      <c r="QU3100" s="0"/>
      <c r="QV3100" s="0"/>
      <c r="QW3100" s="0"/>
      <c r="QX3100" s="0"/>
      <c r="QY3100" s="0"/>
      <c r="QZ3100" s="0"/>
      <c r="RA3100" s="0"/>
      <c r="RB3100" s="0"/>
      <c r="RC3100" s="0"/>
      <c r="RD3100" s="0"/>
      <c r="RE3100" s="0"/>
      <c r="RF3100" s="0"/>
      <c r="RG3100" s="0"/>
      <c r="RH3100" s="0"/>
      <c r="RI3100" s="0"/>
      <c r="RJ3100" s="0"/>
      <c r="RK3100" s="0"/>
      <c r="RL3100" s="0"/>
      <c r="RM3100" s="0"/>
      <c r="RN3100" s="0"/>
      <c r="RO3100" s="0"/>
      <c r="RP3100" s="0"/>
      <c r="RQ3100" s="0"/>
      <c r="RR3100" s="0"/>
      <c r="RS3100" s="0"/>
      <c r="RT3100" s="0"/>
      <c r="RU3100" s="0"/>
      <c r="RV3100" s="0"/>
      <c r="RW3100" s="0"/>
      <c r="RX3100" s="0"/>
      <c r="RY3100" s="0"/>
      <c r="RZ3100" s="0"/>
      <c r="SA3100" s="0"/>
      <c r="SB3100" s="0"/>
      <c r="SC3100" s="0"/>
      <c r="SD3100" s="0"/>
      <c r="SE3100" s="0"/>
      <c r="SF3100" s="0"/>
      <c r="SG3100" s="0"/>
      <c r="SH3100" s="0"/>
      <c r="SI3100" s="0"/>
      <c r="SJ3100" s="0"/>
      <c r="SK3100" s="0"/>
      <c r="SL3100" s="0"/>
      <c r="SM3100" s="0"/>
      <c r="SN3100" s="0"/>
      <c r="SO3100" s="0"/>
      <c r="SP3100" s="0"/>
      <c r="SQ3100" s="0"/>
      <c r="SR3100" s="0"/>
      <c r="SS3100" s="0"/>
      <c r="ST3100" s="0"/>
      <c r="SU3100" s="0"/>
      <c r="SV3100" s="0"/>
      <c r="SW3100" s="0"/>
      <c r="SX3100" s="0"/>
      <c r="SY3100" s="0"/>
      <c r="SZ3100" s="0"/>
      <c r="TA3100" s="0"/>
      <c r="TB3100" s="0"/>
      <c r="TC3100" s="0"/>
      <c r="TD3100" s="0"/>
      <c r="TE3100" s="0"/>
      <c r="TF3100" s="0"/>
      <c r="TG3100" s="0"/>
      <c r="TH3100" s="0"/>
      <c r="TI3100" s="0"/>
      <c r="TJ3100" s="0"/>
      <c r="TK3100" s="0"/>
      <c r="TL3100" s="0"/>
      <c r="TM3100" s="0"/>
      <c r="TN3100" s="0"/>
      <c r="TO3100" s="0"/>
      <c r="TP3100" s="0"/>
      <c r="TQ3100" s="0"/>
      <c r="TR3100" s="0"/>
      <c r="TS3100" s="0"/>
      <c r="TT3100" s="0"/>
      <c r="TU3100" s="0"/>
      <c r="TV3100" s="0"/>
      <c r="TW3100" s="0"/>
      <c r="TX3100" s="0"/>
      <c r="TY3100" s="0"/>
      <c r="TZ3100" s="0"/>
      <c r="UA3100" s="0"/>
      <c r="UB3100" s="0"/>
      <c r="UC3100" s="0"/>
      <c r="UD3100" s="0"/>
      <c r="UE3100" s="0"/>
      <c r="UF3100" s="0"/>
      <c r="UG3100" s="0"/>
      <c r="UH3100" s="0"/>
      <c r="UI3100" s="0"/>
      <c r="UJ3100" s="0"/>
      <c r="UK3100" s="0"/>
      <c r="UL3100" s="0"/>
      <c r="UM3100" s="0"/>
      <c r="UN3100" s="0"/>
      <c r="UO3100" s="0"/>
      <c r="UP3100" s="0"/>
      <c r="UQ3100" s="0"/>
      <c r="UR3100" s="0"/>
      <c r="US3100" s="0"/>
      <c r="UT3100" s="0"/>
      <c r="UU3100" s="0"/>
      <c r="UV3100" s="0"/>
      <c r="UW3100" s="0"/>
      <c r="UX3100" s="0"/>
      <c r="UY3100" s="0"/>
      <c r="UZ3100" s="0"/>
      <c r="VA3100" s="0"/>
      <c r="VB3100" s="0"/>
      <c r="VC3100" s="0"/>
      <c r="VD3100" s="0"/>
      <c r="VE3100" s="0"/>
      <c r="VF3100" s="0"/>
      <c r="VG3100" s="0"/>
      <c r="VH3100" s="0"/>
      <c r="VI3100" s="0"/>
      <c r="VJ3100" s="0"/>
      <c r="VK3100" s="0"/>
      <c r="VL3100" s="0"/>
      <c r="VM3100" s="0"/>
      <c r="VN3100" s="0"/>
      <c r="VO3100" s="0"/>
      <c r="VP3100" s="0"/>
      <c r="VQ3100" s="0"/>
      <c r="VR3100" s="0"/>
      <c r="VS3100" s="0"/>
      <c r="VT3100" s="0"/>
      <c r="VU3100" s="0"/>
      <c r="VV3100" s="0"/>
      <c r="VW3100" s="0"/>
      <c r="VX3100" s="0"/>
      <c r="VY3100" s="0"/>
      <c r="VZ3100" s="0"/>
      <c r="WA3100" s="0"/>
      <c r="WB3100" s="0"/>
      <c r="WC3100" s="0"/>
      <c r="WD3100" s="0"/>
      <c r="WE3100" s="0"/>
      <c r="WF3100" s="0"/>
      <c r="WG3100" s="0"/>
      <c r="WH3100" s="0"/>
      <c r="WI3100" s="0"/>
      <c r="WJ3100" s="0"/>
      <c r="WK3100" s="0"/>
      <c r="WL3100" s="0"/>
      <c r="WM3100" s="0"/>
      <c r="WN3100" s="0"/>
      <c r="WO3100" s="0"/>
      <c r="WP3100" s="0"/>
      <c r="WQ3100" s="0"/>
      <c r="WR3100" s="0"/>
      <c r="WS3100" s="0"/>
      <c r="WT3100" s="0"/>
      <c r="WU3100" s="0"/>
      <c r="WV3100" s="0"/>
      <c r="WW3100" s="0"/>
      <c r="WX3100" s="0"/>
      <c r="WY3100" s="0"/>
      <c r="WZ3100" s="0"/>
      <c r="XA3100" s="0"/>
      <c r="XB3100" s="0"/>
      <c r="XC3100" s="0"/>
      <c r="XD3100" s="0"/>
      <c r="XE3100" s="0"/>
      <c r="XF3100" s="0"/>
      <c r="XG3100" s="0"/>
      <c r="XH3100" s="0"/>
      <c r="XI3100" s="0"/>
      <c r="XJ3100" s="0"/>
      <c r="XK3100" s="0"/>
      <c r="XL3100" s="0"/>
      <c r="XM3100" s="0"/>
      <c r="XN3100" s="0"/>
      <c r="XO3100" s="0"/>
      <c r="XP3100" s="0"/>
      <c r="XQ3100" s="0"/>
      <c r="XR3100" s="0"/>
      <c r="XS3100" s="0"/>
      <c r="XT3100" s="0"/>
      <c r="XU3100" s="0"/>
      <c r="XV3100" s="0"/>
      <c r="XW3100" s="0"/>
      <c r="XX3100" s="0"/>
      <c r="XY3100" s="0"/>
      <c r="XZ3100" s="0"/>
      <c r="YA3100" s="0"/>
      <c r="YB3100" s="0"/>
      <c r="YC3100" s="0"/>
      <c r="YD3100" s="0"/>
      <c r="YE3100" s="0"/>
      <c r="YF3100" s="0"/>
      <c r="YG3100" s="0"/>
      <c r="YH3100" s="0"/>
      <c r="YI3100" s="0"/>
      <c r="YJ3100" s="0"/>
      <c r="YK3100" s="0"/>
      <c r="YL3100" s="0"/>
      <c r="YM3100" s="0"/>
      <c r="YN3100" s="0"/>
      <c r="YO3100" s="0"/>
      <c r="YP3100" s="0"/>
      <c r="YQ3100" s="0"/>
      <c r="YR3100" s="0"/>
      <c r="YS3100" s="0"/>
      <c r="YT3100" s="0"/>
      <c r="YU3100" s="0"/>
      <c r="YV3100" s="0"/>
      <c r="YW3100" s="0"/>
      <c r="YX3100" s="0"/>
      <c r="YY3100" s="0"/>
      <c r="YZ3100" s="0"/>
      <c r="ZA3100" s="0"/>
      <c r="ZB3100" s="0"/>
      <c r="ZC3100" s="0"/>
      <c r="ZD3100" s="0"/>
      <c r="ZE3100" s="0"/>
      <c r="ZF3100" s="0"/>
      <c r="ZG3100" s="0"/>
      <c r="ZH3100" s="0"/>
      <c r="ZI3100" s="0"/>
      <c r="ZJ3100" s="0"/>
      <c r="ZK3100" s="0"/>
      <c r="ZL3100" s="0"/>
      <c r="ZM3100" s="0"/>
      <c r="ZN3100" s="0"/>
      <c r="ZO3100" s="0"/>
      <c r="ZP3100" s="0"/>
      <c r="ZQ3100" s="0"/>
      <c r="ZR3100" s="0"/>
      <c r="ZS3100" s="0"/>
      <c r="ZT3100" s="0"/>
      <c r="ZU3100" s="0"/>
      <c r="ZV3100" s="0"/>
      <c r="ZW3100" s="0"/>
      <c r="ZX3100" s="0"/>
      <c r="ZY3100" s="0"/>
      <c r="ZZ3100" s="0"/>
      <c r="AAA3100" s="0"/>
      <c r="AAB3100" s="0"/>
      <c r="AAC3100" s="0"/>
      <c r="AAD3100" s="0"/>
      <c r="AAE3100" s="0"/>
      <c r="AAF3100" s="0"/>
      <c r="AAG3100" s="0"/>
      <c r="AAH3100" s="0"/>
      <c r="AAI3100" s="0"/>
      <c r="AAJ3100" s="0"/>
      <c r="AAK3100" s="0"/>
      <c r="AAL3100" s="0"/>
      <c r="AAM3100" s="0"/>
      <c r="AAN3100" s="0"/>
      <c r="AAO3100" s="0"/>
      <c r="AAP3100" s="0"/>
      <c r="AAQ3100" s="0"/>
      <c r="AAR3100" s="0"/>
      <c r="AAS3100" s="0"/>
      <c r="AAT3100" s="0"/>
      <c r="AAU3100" s="0"/>
      <c r="AAV3100" s="0"/>
      <c r="AAW3100" s="0"/>
      <c r="AAX3100" s="0"/>
      <c r="AAY3100" s="0"/>
      <c r="AAZ3100" s="0"/>
      <c r="ABA3100" s="0"/>
      <c r="ABB3100" s="0"/>
      <c r="ABC3100" s="0"/>
      <c r="ABD3100" s="0"/>
      <c r="ABE3100" s="0"/>
      <c r="ABF3100" s="0"/>
      <c r="ABG3100" s="0"/>
      <c r="ABH3100" s="0"/>
      <c r="ABI3100" s="0"/>
      <c r="ABJ3100" s="0"/>
      <c r="ABK3100" s="0"/>
      <c r="ABL3100" s="0"/>
      <c r="ABM3100" s="0"/>
      <c r="ABN3100" s="0"/>
      <c r="ABO3100" s="0"/>
      <c r="ABP3100" s="0"/>
      <c r="ABQ3100" s="0"/>
      <c r="ABR3100" s="0"/>
      <c r="ABS3100" s="0"/>
      <c r="ABT3100" s="0"/>
      <c r="ABU3100" s="0"/>
      <c r="ABV3100" s="0"/>
      <c r="ABW3100" s="0"/>
      <c r="ABX3100" s="0"/>
      <c r="ABY3100" s="0"/>
      <c r="ABZ3100" s="0"/>
      <c r="ACA3100" s="0"/>
      <c r="ACB3100" s="0"/>
      <c r="ACC3100" s="0"/>
      <c r="ACD3100" s="0"/>
      <c r="ACE3100" s="0"/>
      <c r="ACF3100" s="0"/>
      <c r="ACG3100" s="0"/>
      <c r="ACH3100" s="0"/>
      <c r="ACI3100" s="0"/>
      <c r="ACJ3100" s="0"/>
      <c r="ACK3100" s="0"/>
      <c r="ACL3100" s="0"/>
      <c r="ACM3100" s="0"/>
      <c r="ACN3100" s="0"/>
      <c r="ACO3100" s="0"/>
      <c r="ACP3100" s="0"/>
      <c r="ACQ3100" s="0"/>
      <c r="ACR3100" s="0"/>
      <c r="ACS3100" s="0"/>
      <c r="ACT3100" s="0"/>
      <c r="ACU3100" s="0"/>
      <c r="ACV3100" s="0"/>
      <c r="ACW3100" s="0"/>
      <c r="ACX3100" s="0"/>
      <c r="ACY3100" s="0"/>
      <c r="ACZ3100" s="0"/>
      <c r="ADA3100" s="0"/>
      <c r="ADB3100" s="0"/>
      <c r="ADC3100" s="0"/>
      <c r="ADD3100" s="0"/>
      <c r="ADE3100" s="0"/>
      <c r="ADF3100" s="0"/>
      <c r="ADG3100" s="0"/>
      <c r="ADH3100" s="0"/>
      <c r="ADI3100" s="0"/>
      <c r="ADJ3100" s="0"/>
      <c r="ADK3100" s="0"/>
      <c r="ADL3100" s="0"/>
      <c r="ADM3100" s="0"/>
      <c r="ADN3100" s="0"/>
      <c r="ADO3100" s="0"/>
      <c r="ADP3100" s="0"/>
      <c r="ADQ3100" s="0"/>
      <c r="ADR3100" s="0"/>
      <c r="ADS3100" s="0"/>
      <c r="ADT3100" s="0"/>
      <c r="ADU3100" s="0"/>
      <c r="ADV3100" s="0"/>
      <c r="ADW3100" s="0"/>
      <c r="ADX3100" s="0"/>
      <c r="ADY3100" s="0"/>
      <c r="ADZ3100" s="0"/>
      <c r="AEA3100" s="0"/>
      <c r="AEB3100" s="0"/>
      <c r="AEC3100" s="0"/>
      <c r="AED3100" s="0"/>
      <c r="AEE3100" s="0"/>
      <c r="AEF3100" s="0"/>
      <c r="AEG3100" s="0"/>
      <c r="AEH3100" s="0"/>
      <c r="AEI3100" s="0"/>
      <c r="AEJ3100" s="0"/>
      <c r="AEK3100" s="0"/>
      <c r="AEL3100" s="0"/>
      <c r="AEM3100" s="0"/>
      <c r="AEN3100" s="0"/>
      <c r="AEO3100" s="0"/>
      <c r="AEP3100" s="0"/>
      <c r="AEQ3100" s="0"/>
      <c r="AER3100" s="0"/>
      <c r="AES3100" s="0"/>
      <c r="AET3100" s="0"/>
      <c r="AEU3100" s="0"/>
      <c r="AEV3100" s="0"/>
      <c r="AEW3100" s="0"/>
      <c r="AEX3100" s="0"/>
      <c r="AEY3100" s="0"/>
      <c r="AEZ3100" s="0"/>
      <c r="AFA3100" s="0"/>
      <c r="AFB3100" s="0"/>
      <c r="AFC3100" s="0"/>
      <c r="AFD3100" s="0"/>
      <c r="AFE3100" s="0"/>
      <c r="AFF3100" s="0"/>
      <c r="AFG3100" s="0"/>
      <c r="AFH3100" s="0"/>
      <c r="AFI3100" s="0"/>
      <c r="AFJ3100" s="0"/>
      <c r="AFK3100" s="0"/>
      <c r="AFL3100" s="0"/>
      <c r="AFM3100" s="0"/>
      <c r="AFN3100" s="0"/>
      <c r="AFO3100" s="0"/>
      <c r="AFP3100" s="0"/>
      <c r="AFQ3100" s="0"/>
      <c r="AFR3100" s="0"/>
      <c r="AFS3100" s="0"/>
      <c r="AFT3100" s="0"/>
      <c r="AFU3100" s="0"/>
      <c r="AFV3100" s="0"/>
      <c r="AFW3100" s="0"/>
      <c r="AFX3100" s="0"/>
      <c r="AFY3100" s="0"/>
      <c r="AFZ3100" s="0"/>
      <c r="AGA3100" s="0"/>
      <c r="AGB3100" s="0"/>
      <c r="AGC3100" s="0"/>
      <c r="AGD3100" s="0"/>
      <c r="AGE3100" s="0"/>
      <c r="AGF3100" s="0"/>
      <c r="AGG3100" s="0"/>
      <c r="AGH3100" s="0"/>
      <c r="AGI3100" s="0"/>
      <c r="AGJ3100" s="0"/>
      <c r="AGK3100" s="0"/>
      <c r="AGL3100" s="0"/>
      <c r="AGM3100" s="0"/>
      <c r="AGN3100" s="0"/>
      <c r="AGO3100" s="0"/>
      <c r="AGP3100" s="0"/>
      <c r="AGQ3100" s="0"/>
      <c r="AGR3100" s="0"/>
      <c r="AGS3100" s="0"/>
      <c r="AGT3100" s="0"/>
      <c r="AGU3100" s="0"/>
      <c r="AGV3100" s="0"/>
      <c r="AGW3100" s="0"/>
      <c r="AGX3100" s="0"/>
      <c r="AGY3100" s="0"/>
      <c r="AGZ3100" s="0"/>
      <c r="AHA3100" s="0"/>
      <c r="AHB3100" s="0"/>
      <c r="AHC3100" s="0"/>
      <c r="AHD3100" s="0"/>
      <c r="AHE3100" s="0"/>
      <c r="AHF3100" s="0"/>
      <c r="AHG3100" s="0"/>
      <c r="AHH3100" s="0"/>
      <c r="AHI3100" s="0"/>
      <c r="AHJ3100" s="0"/>
      <c r="AHK3100" s="0"/>
      <c r="AHL3100" s="0"/>
      <c r="AHM3100" s="0"/>
      <c r="AHN3100" s="0"/>
      <c r="AHO3100" s="0"/>
      <c r="AHP3100" s="0"/>
      <c r="AHQ3100" s="0"/>
      <c r="AHR3100" s="0"/>
      <c r="AHS3100" s="0"/>
      <c r="AHT3100" s="0"/>
      <c r="AHU3100" s="0"/>
      <c r="AHV3100" s="0"/>
      <c r="AHW3100" s="0"/>
      <c r="AHX3100" s="0"/>
      <c r="AHY3100" s="0"/>
      <c r="AHZ3100" s="0"/>
      <c r="AIA3100" s="0"/>
      <c r="AIB3100" s="0"/>
      <c r="AIC3100" s="0"/>
      <c r="AID3100" s="0"/>
      <c r="AIE3100" s="0"/>
      <c r="AIF3100" s="0"/>
      <c r="AIG3100" s="0"/>
      <c r="AIH3100" s="0"/>
      <c r="AII3100" s="0"/>
      <c r="AIJ3100" s="0"/>
      <c r="AIK3100" s="0"/>
      <c r="AIL3100" s="0"/>
      <c r="AIM3100" s="0"/>
      <c r="AIN3100" s="0"/>
      <c r="AIO3100" s="0"/>
      <c r="AIP3100" s="0"/>
      <c r="AIQ3100" s="0"/>
      <c r="AIR3100" s="0"/>
      <c r="AIS3100" s="0"/>
      <c r="AIT3100" s="0"/>
      <c r="AIU3100" s="0"/>
      <c r="AIV3100" s="0"/>
      <c r="AIW3100" s="0"/>
      <c r="AIX3100" s="0"/>
      <c r="AIY3100" s="0"/>
      <c r="AIZ3100" s="0"/>
      <c r="AJA3100" s="0"/>
      <c r="AJB3100" s="0"/>
      <c r="AJC3100" s="0"/>
      <c r="AJD3100" s="0"/>
      <c r="AJE3100" s="0"/>
      <c r="AJF3100" s="0"/>
      <c r="AJG3100" s="0"/>
      <c r="AJH3100" s="0"/>
      <c r="AJI3100" s="0"/>
      <c r="AJJ3100" s="0"/>
      <c r="AJK3100" s="0"/>
      <c r="AJL3100" s="0"/>
      <c r="AJM3100" s="0"/>
      <c r="AJN3100" s="0"/>
      <c r="AJO3100" s="0"/>
      <c r="AJP3100" s="0"/>
      <c r="AJQ3100" s="0"/>
      <c r="AJR3100" s="0"/>
      <c r="AJS3100" s="0"/>
      <c r="AJT3100" s="0"/>
      <c r="AJU3100" s="0"/>
      <c r="AJV3100" s="0"/>
      <c r="AJW3100" s="0"/>
      <c r="AJX3100" s="0"/>
      <c r="AJY3100" s="0"/>
      <c r="AJZ3100" s="0"/>
      <c r="AKA3100" s="0"/>
      <c r="AKB3100" s="0"/>
      <c r="AKC3100" s="0"/>
      <c r="AKD3100" s="0"/>
      <c r="AKE3100" s="0"/>
      <c r="AKF3100" s="0"/>
      <c r="AKG3100" s="0"/>
      <c r="AKH3100" s="0"/>
      <c r="AKI3100" s="0"/>
      <c r="AKJ3100" s="0"/>
      <c r="AKK3100" s="0"/>
      <c r="AKL3100" s="0"/>
      <c r="AKM3100" s="0"/>
      <c r="AKN3100" s="0"/>
      <c r="AKO3100" s="0"/>
      <c r="AKP3100" s="0"/>
      <c r="AKQ3100" s="0"/>
      <c r="AKR3100" s="0"/>
      <c r="AKS3100" s="0"/>
      <c r="AKT3100" s="0"/>
      <c r="AKU3100" s="0"/>
      <c r="AKV3100" s="0"/>
      <c r="AKW3100" s="0"/>
      <c r="AKX3100" s="0"/>
      <c r="AKY3100" s="0"/>
      <c r="AKZ3100" s="0"/>
      <c r="ALA3100" s="0"/>
      <c r="ALB3100" s="0"/>
      <c r="ALC3100" s="0"/>
      <c r="ALD3100" s="0"/>
      <c r="ALE3100" s="0"/>
      <c r="ALF3100" s="0"/>
      <c r="ALG3100" s="0"/>
      <c r="ALH3100" s="0"/>
      <c r="ALI3100" s="0"/>
      <c r="ALJ3100" s="0"/>
      <c r="ALK3100" s="0"/>
      <c r="ALL3100" s="0"/>
      <c r="ALM3100" s="0"/>
      <c r="ALN3100" s="0"/>
      <c r="ALO3100" s="0"/>
      <c r="ALP3100" s="0"/>
      <c r="ALQ3100" s="0"/>
      <c r="ALR3100" s="0"/>
      <c r="ALS3100" s="0"/>
      <c r="ALT3100" s="0"/>
      <c r="ALU3100" s="0"/>
      <c r="ALV3100" s="0"/>
      <c r="ALW3100" s="0"/>
      <c r="ALX3100" s="0"/>
      <c r="ALY3100" s="0"/>
      <c r="ALZ3100" s="0"/>
      <c r="AMA3100" s="0"/>
      <c r="AMB3100" s="0"/>
      <c r="AMC3100" s="0"/>
      <c r="AMD3100" s="0"/>
      <c r="AME3100" s="0"/>
      <c r="AMF3100" s="0"/>
      <c r="AMG3100" s="0"/>
      <c r="AMH3100" s="0"/>
      <c r="AMI3100" s="0"/>
    </row>
    <row r="3101" customFormat="false" ht="12.75" hidden="false" customHeight="false" outlineLevel="0" collapsed="false">
      <c r="A3101" s="1" t="s">
        <v>3349</v>
      </c>
      <c r="C3101" s="27" t="s">
        <v>3361</v>
      </c>
      <c r="D3101" s="27" t="s">
        <v>24</v>
      </c>
      <c r="E3101" s="28"/>
      <c r="F3101" s="29"/>
      <c r="G3101" s="27"/>
      <c r="H3101" s="30" t="s">
        <v>61</v>
      </c>
      <c r="I3101" s="31" t="n">
        <v>1.65</v>
      </c>
      <c r="J3101" s="103" t="s">
        <v>3308</v>
      </c>
      <c r="BM3101" s="0"/>
      <c r="BN3101" s="0"/>
      <c r="BO3101" s="0"/>
      <c r="BP3101" s="0"/>
      <c r="BQ3101" s="0"/>
      <c r="BR3101" s="0"/>
      <c r="BS3101" s="0"/>
      <c r="BT3101" s="0"/>
      <c r="BU3101" s="0"/>
      <c r="BV3101" s="0"/>
      <c r="BW3101" s="0"/>
      <c r="BX3101" s="0"/>
      <c r="BY3101" s="0"/>
      <c r="BZ3101" s="0"/>
      <c r="CA3101" s="0"/>
      <c r="CB3101" s="0"/>
      <c r="CC3101" s="0"/>
      <c r="CD3101" s="0"/>
      <c r="CE3101" s="0"/>
      <c r="CF3101" s="0"/>
      <c r="CG3101" s="0"/>
      <c r="CH3101" s="0"/>
      <c r="CI3101" s="0"/>
      <c r="CJ3101" s="0"/>
      <c r="CK3101" s="0"/>
      <c r="CL3101" s="0"/>
      <c r="CM3101" s="0"/>
      <c r="CN3101" s="0"/>
      <c r="CO3101" s="0"/>
      <c r="CP3101" s="0"/>
      <c r="CQ3101" s="0"/>
      <c r="CR3101" s="0"/>
      <c r="CS3101" s="0"/>
      <c r="CT3101" s="0"/>
      <c r="CU3101" s="0"/>
      <c r="CV3101" s="0"/>
      <c r="CW3101" s="0"/>
      <c r="CX3101" s="0"/>
      <c r="CY3101" s="0"/>
      <c r="CZ3101" s="0"/>
      <c r="DA3101" s="0"/>
      <c r="DB3101" s="0"/>
      <c r="DC3101" s="0"/>
      <c r="DD3101" s="0"/>
      <c r="DE3101" s="0"/>
      <c r="DF3101" s="0"/>
      <c r="DG3101" s="0"/>
      <c r="DH3101" s="0"/>
      <c r="DI3101" s="0"/>
      <c r="DJ3101" s="0"/>
      <c r="DK3101" s="0"/>
      <c r="DL3101" s="0"/>
      <c r="DM3101" s="0"/>
      <c r="DN3101" s="0"/>
      <c r="DO3101" s="0"/>
      <c r="DP3101" s="0"/>
      <c r="DQ3101" s="0"/>
      <c r="DR3101" s="0"/>
      <c r="DS3101" s="0"/>
      <c r="DT3101" s="0"/>
      <c r="DU3101" s="0"/>
      <c r="DV3101" s="0"/>
      <c r="DW3101" s="0"/>
      <c r="DX3101" s="0"/>
      <c r="DY3101" s="0"/>
      <c r="DZ3101" s="0"/>
      <c r="EA3101" s="0"/>
      <c r="EB3101" s="0"/>
      <c r="EC3101" s="0"/>
      <c r="ED3101" s="0"/>
      <c r="EE3101" s="0"/>
      <c r="EF3101" s="0"/>
      <c r="EG3101" s="0"/>
      <c r="EH3101" s="0"/>
      <c r="EI3101" s="0"/>
      <c r="EJ3101" s="0"/>
      <c r="EK3101" s="0"/>
      <c r="EL3101" s="0"/>
      <c r="EM3101" s="0"/>
      <c r="EN3101" s="0"/>
      <c r="EO3101" s="0"/>
      <c r="EP3101" s="0"/>
      <c r="EQ3101" s="0"/>
      <c r="ER3101" s="0"/>
      <c r="ES3101" s="0"/>
      <c r="ET3101" s="0"/>
      <c r="EU3101" s="0"/>
      <c r="EV3101" s="0"/>
      <c r="EW3101" s="0"/>
      <c r="EX3101" s="0"/>
      <c r="EY3101" s="0"/>
      <c r="EZ3101" s="0"/>
      <c r="FA3101" s="0"/>
      <c r="FB3101" s="0"/>
      <c r="FC3101" s="0"/>
      <c r="FD3101" s="0"/>
      <c r="FE3101" s="0"/>
      <c r="FF3101" s="0"/>
      <c r="FG3101" s="0"/>
      <c r="FH3101" s="0"/>
      <c r="FI3101" s="0"/>
      <c r="FJ3101" s="0"/>
      <c r="FK3101" s="0"/>
      <c r="FL3101" s="0"/>
      <c r="FM3101" s="0"/>
      <c r="FN3101" s="0"/>
      <c r="FO3101" s="0"/>
      <c r="FP3101" s="0"/>
      <c r="FQ3101" s="0"/>
      <c r="FR3101" s="0"/>
      <c r="FS3101" s="0"/>
      <c r="FT3101" s="0"/>
      <c r="FU3101" s="0"/>
      <c r="FV3101" s="0"/>
      <c r="FW3101" s="0"/>
      <c r="FX3101" s="0"/>
      <c r="FY3101" s="0"/>
      <c r="FZ3101" s="0"/>
      <c r="GA3101" s="0"/>
      <c r="GB3101" s="0"/>
      <c r="GC3101" s="0"/>
      <c r="GD3101" s="0"/>
      <c r="GE3101" s="0"/>
      <c r="GF3101" s="0"/>
      <c r="GG3101" s="0"/>
      <c r="GH3101" s="0"/>
      <c r="GI3101" s="0"/>
      <c r="GJ3101" s="0"/>
      <c r="GK3101" s="0"/>
      <c r="GL3101" s="0"/>
      <c r="GM3101" s="0"/>
      <c r="GN3101" s="0"/>
      <c r="GO3101" s="0"/>
      <c r="GP3101" s="0"/>
      <c r="GQ3101" s="0"/>
      <c r="GR3101" s="0"/>
      <c r="GS3101" s="0"/>
      <c r="GT3101" s="0"/>
      <c r="GU3101" s="0"/>
      <c r="GV3101" s="0"/>
      <c r="GW3101" s="0"/>
      <c r="GX3101" s="0"/>
      <c r="GY3101" s="0"/>
      <c r="GZ3101" s="0"/>
      <c r="HA3101" s="0"/>
      <c r="HB3101" s="0"/>
      <c r="HC3101" s="0"/>
      <c r="HD3101" s="0"/>
      <c r="HE3101" s="0"/>
      <c r="HF3101" s="0"/>
      <c r="HG3101" s="0"/>
      <c r="HH3101" s="0"/>
      <c r="HI3101" s="0"/>
      <c r="HJ3101" s="0"/>
      <c r="HK3101" s="0"/>
      <c r="HL3101" s="0"/>
      <c r="HM3101" s="0"/>
      <c r="HN3101" s="0"/>
      <c r="HO3101" s="0"/>
      <c r="HP3101" s="0"/>
      <c r="HQ3101" s="0"/>
      <c r="HR3101" s="0"/>
      <c r="HS3101" s="0"/>
      <c r="HT3101" s="0"/>
      <c r="HU3101" s="0"/>
      <c r="HV3101" s="0"/>
      <c r="HW3101" s="0"/>
      <c r="HX3101" s="0"/>
      <c r="HY3101" s="0"/>
      <c r="HZ3101" s="0"/>
      <c r="IA3101" s="0"/>
      <c r="IB3101" s="0"/>
      <c r="IC3101" s="0"/>
      <c r="ID3101" s="0"/>
      <c r="IE3101" s="0"/>
      <c r="IF3101" s="0"/>
      <c r="IG3101" s="0"/>
      <c r="IH3101" s="0"/>
      <c r="II3101" s="0"/>
      <c r="IJ3101" s="0"/>
      <c r="IK3101" s="0"/>
      <c r="IL3101" s="0"/>
      <c r="IM3101" s="0"/>
      <c r="IN3101" s="0"/>
      <c r="IO3101" s="0"/>
      <c r="IP3101" s="0"/>
      <c r="IQ3101" s="0"/>
      <c r="IR3101" s="0"/>
      <c r="IS3101" s="0"/>
      <c r="IT3101" s="0"/>
      <c r="IU3101" s="0"/>
      <c r="IV3101" s="0"/>
      <c r="IW3101" s="0"/>
      <c r="IX3101" s="0"/>
      <c r="IY3101" s="0"/>
      <c r="IZ3101" s="0"/>
      <c r="JA3101" s="0"/>
      <c r="JB3101" s="0"/>
      <c r="JC3101" s="0"/>
      <c r="JD3101" s="0"/>
      <c r="JE3101" s="0"/>
      <c r="JF3101" s="0"/>
      <c r="JG3101" s="0"/>
      <c r="JH3101" s="0"/>
      <c r="JI3101" s="0"/>
      <c r="JJ3101" s="0"/>
      <c r="JK3101" s="0"/>
      <c r="JL3101" s="0"/>
      <c r="JM3101" s="0"/>
      <c r="JN3101" s="0"/>
      <c r="JO3101" s="0"/>
      <c r="JP3101" s="0"/>
      <c r="JQ3101" s="0"/>
      <c r="JR3101" s="0"/>
      <c r="JS3101" s="0"/>
      <c r="JT3101" s="0"/>
      <c r="JU3101" s="0"/>
      <c r="JV3101" s="0"/>
      <c r="JW3101" s="0"/>
      <c r="JX3101" s="0"/>
      <c r="JY3101" s="0"/>
      <c r="JZ3101" s="0"/>
      <c r="KA3101" s="0"/>
      <c r="KB3101" s="0"/>
      <c r="KC3101" s="0"/>
      <c r="KD3101" s="0"/>
      <c r="KE3101" s="0"/>
      <c r="KF3101" s="0"/>
      <c r="KG3101" s="0"/>
      <c r="KH3101" s="0"/>
      <c r="KI3101" s="0"/>
      <c r="KJ3101" s="0"/>
      <c r="KK3101" s="0"/>
      <c r="KL3101" s="0"/>
      <c r="KM3101" s="0"/>
      <c r="KN3101" s="0"/>
      <c r="KO3101" s="0"/>
      <c r="KP3101" s="0"/>
      <c r="KQ3101" s="0"/>
      <c r="KR3101" s="0"/>
      <c r="KS3101" s="0"/>
      <c r="KT3101" s="0"/>
      <c r="KU3101" s="0"/>
      <c r="KV3101" s="0"/>
      <c r="KW3101" s="0"/>
      <c r="KX3101" s="0"/>
      <c r="KY3101" s="0"/>
      <c r="KZ3101" s="0"/>
      <c r="LA3101" s="0"/>
      <c r="LB3101" s="0"/>
      <c r="LC3101" s="0"/>
      <c r="LD3101" s="0"/>
      <c r="LE3101" s="0"/>
      <c r="LF3101" s="0"/>
      <c r="LG3101" s="0"/>
      <c r="LH3101" s="0"/>
      <c r="LI3101" s="0"/>
      <c r="LJ3101" s="0"/>
      <c r="LK3101" s="0"/>
      <c r="LL3101" s="0"/>
      <c r="LM3101" s="0"/>
      <c r="LN3101" s="0"/>
      <c r="LO3101" s="0"/>
      <c r="LP3101" s="0"/>
      <c r="LQ3101" s="0"/>
      <c r="LR3101" s="0"/>
      <c r="LS3101" s="0"/>
      <c r="LT3101" s="0"/>
      <c r="LU3101" s="0"/>
      <c r="LV3101" s="0"/>
      <c r="LW3101" s="0"/>
      <c r="LX3101" s="0"/>
      <c r="LY3101" s="0"/>
      <c r="LZ3101" s="0"/>
      <c r="MA3101" s="0"/>
      <c r="MB3101" s="0"/>
      <c r="MC3101" s="0"/>
      <c r="MD3101" s="0"/>
      <c r="ME3101" s="0"/>
      <c r="MF3101" s="0"/>
      <c r="MG3101" s="0"/>
      <c r="MH3101" s="0"/>
      <c r="MI3101" s="0"/>
      <c r="MJ3101" s="0"/>
      <c r="MK3101" s="0"/>
      <c r="ML3101" s="0"/>
      <c r="MM3101" s="0"/>
      <c r="MN3101" s="0"/>
      <c r="MO3101" s="0"/>
      <c r="MP3101" s="0"/>
      <c r="MQ3101" s="0"/>
      <c r="MR3101" s="0"/>
      <c r="MS3101" s="0"/>
      <c r="MT3101" s="0"/>
      <c r="MU3101" s="0"/>
      <c r="MV3101" s="0"/>
      <c r="MW3101" s="0"/>
      <c r="MX3101" s="0"/>
      <c r="MY3101" s="0"/>
      <c r="MZ3101" s="0"/>
      <c r="NA3101" s="0"/>
      <c r="NB3101" s="0"/>
      <c r="NC3101" s="0"/>
      <c r="ND3101" s="0"/>
      <c r="NE3101" s="0"/>
      <c r="NF3101" s="0"/>
      <c r="NG3101" s="0"/>
      <c r="NH3101" s="0"/>
      <c r="NI3101" s="0"/>
      <c r="NJ3101" s="0"/>
      <c r="NK3101" s="0"/>
      <c r="NL3101" s="0"/>
      <c r="NM3101" s="0"/>
      <c r="NN3101" s="0"/>
      <c r="NO3101" s="0"/>
      <c r="NP3101" s="0"/>
      <c r="NQ3101" s="0"/>
      <c r="NR3101" s="0"/>
      <c r="NS3101" s="0"/>
      <c r="NT3101" s="0"/>
      <c r="NU3101" s="0"/>
      <c r="NV3101" s="0"/>
      <c r="NW3101" s="0"/>
      <c r="NX3101" s="0"/>
      <c r="NY3101" s="0"/>
      <c r="NZ3101" s="0"/>
      <c r="OA3101" s="0"/>
      <c r="OB3101" s="0"/>
      <c r="OC3101" s="0"/>
      <c r="OD3101" s="0"/>
      <c r="OE3101" s="0"/>
      <c r="OF3101" s="0"/>
      <c r="OG3101" s="0"/>
      <c r="OH3101" s="0"/>
      <c r="OI3101" s="0"/>
      <c r="OJ3101" s="0"/>
      <c r="OK3101" s="0"/>
      <c r="OL3101" s="0"/>
      <c r="OM3101" s="0"/>
      <c r="ON3101" s="0"/>
      <c r="OO3101" s="0"/>
      <c r="OP3101" s="0"/>
      <c r="OQ3101" s="0"/>
      <c r="OR3101" s="0"/>
      <c r="OS3101" s="0"/>
      <c r="OT3101" s="0"/>
      <c r="OU3101" s="0"/>
      <c r="OV3101" s="0"/>
      <c r="OW3101" s="0"/>
      <c r="OX3101" s="0"/>
      <c r="OY3101" s="0"/>
      <c r="OZ3101" s="0"/>
      <c r="PA3101" s="0"/>
      <c r="PB3101" s="0"/>
      <c r="PC3101" s="0"/>
      <c r="PD3101" s="0"/>
      <c r="PE3101" s="0"/>
      <c r="PF3101" s="0"/>
      <c r="PG3101" s="0"/>
      <c r="PH3101" s="0"/>
      <c r="PI3101" s="0"/>
      <c r="PJ3101" s="0"/>
      <c r="PK3101" s="0"/>
      <c r="PL3101" s="0"/>
      <c r="PM3101" s="0"/>
      <c r="PN3101" s="0"/>
      <c r="PO3101" s="0"/>
      <c r="PP3101" s="0"/>
      <c r="PQ3101" s="0"/>
      <c r="PR3101" s="0"/>
      <c r="PS3101" s="0"/>
      <c r="PT3101" s="0"/>
      <c r="PU3101" s="0"/>
      <c r="PV3101" s="0"/>
      <c r="PW3101" s="0"/>
      <c r="PX3101" s="0"/>
      <c r="PY3101" s="0"/>
      <c r="PZ3101" s="0"/>
      <c r="QA3101" s="0"/>
      <c r="QB3101" s="0"/>
      <c r="QC3101" s="0"/>
      <c r="QD3101" s="0"/>
      <c r="QE3101" s="0"/>
      <c r="QF3101" s="0"/>
      <c r="QG3101" s="0"/>
      <c r="QH3101" s="0"/>
      <c r="QI3101" s="0"/>
      <c r="QJ3101" s="0"/>
      <c r="QK3101" s="0"/>
      <c r="QL3101" s="0"/>
      <c r="QM3101" s="0"/>
      <c r="QN3101" s="0"/>
      <c r="QO3101" s="0"/>
      <c r="QP3101" s="0"/>
      <c r="QQ3101" s="0"/>
      <c r="QR3101" s="0"/>
      <c r="QS3101" s="0"/>
      <c r="QT3101" s="0"/>
      <c r="QU3101" s="0"/>
      <c r="QV3101" s="0"/>
      <c r="QW3101" s="0"/>
      <c r="QX3101" s="0"/>
      <c r="QY3101" s="0"/>
      <c r="QZ3101" s="0"/>
      <c r="RA3101" s="0"/>
      <c r="RB3101" s="0"/>
      <c r="RC3101" s="0"/>
      <c r="RD3101" s="0"/>
      <c r="RE3101" s="0"/>
      <c r="RF3101" s="0"/>
      <c r="RG3101" s="0"/>
      <c r="RH3101" s="0"/>
      <c r="RI3101" s="0"/>
      <c r="RJ3101" s="0"/>
      <c r="RK3101" s="0"/>
      <c r="RL3101" s="0"/>
      <c r="RM3101" s="0"/>
      <c r="RN3101" s="0"/>
      <c r="RO3101" s="0"/>
      <c r="RP3101" s="0"/>
      <c r="RQ3101" s="0"/>
      <c r="RR3101" s="0"/>
      <c r="RS3101" s="0"/>
      <c r="RT3101" s="0"/>
      <c r="RU3101" s="0"/>
      <c r="RV3101" s="0"/>
      <c r="RW3101" s="0"/>
      <c r="RX3101" s="0"/>
      <c r="RY3101" s="0"/>
      <c r="RZ3101" s="0"/>
      <c r="SA3101" s="0"/>
      <c r="SB3101" s="0"/>
      <c r="SC3101" s="0"/>
      <c r="SD3101" s="0"/>
      <c r="SE3101" s="0"/>
      <c r="SF3101" s="0"/>
      <c r="SG3101" s="0"/>
      <c r="SH3101" s="0"/>
      <c r="SI3101" s="0"/>
      <c r="SJ3101" s="0"/>
      <c r="SK3101" s="0"/>
      <c r="SL3101" s="0"/>
      <c r="SM3101" s="0"/>
      <c r="SN3101" s="0"/>
      <c r="SO3101" s="0"/>
      <c r="SP3101" s="0"/>
      <c r="SQ3101" s="0"/>
      <c r="SR3101" s="0"/>
      <c r="SS3101" s="0"/>
      <c r="ST3101" s="0"/>
      <c r="SU3101" s="0"/>
      <c r="SV3101" s="0"/>
      <c r="SW3101" s="0"/>
      <c r="SX3101" s="0"/>
      <c r="SY3101" s="0"/>
      <c r="SZ3101" s="0"/>
      <c r="TA3101" s="0"/>
      <c r="TB3101" s="0"/>
      <c r="TC3101" s="0"/>
      <c r="TD3101" s="0"/>
      <c r="TE3101" s="0"/>
      <c r="TF3101" s="0"/>
      <c r="TG3101" s="0"/>
      <c r="TH3101" s="0"/>
      <c r="TI3101" s="0"/>
      <c r="TJ3101" s="0"/>
      <c r="TK3101" s="0"/>
      <c r="TL3101" s="0"/>
      <c r="TM3101" s="0"/>
      <c r="TN3101" s="0"/>
      <c r="TO3101" s="0"/>
      <c r="TP3101" s="0"/>
      <c r="TQ3101" s="0"/>
      <c r="TR3101" s="0"/>
      <c r="TS3101" s="0"/>
      <c r="TT3101" s="0"/>
      <c r="TU3101" s="0"/>
      <c r="TV3101" s="0"/>
      <c r="TW3101" s="0"/>
      <c r="TX3101" s="0"/>
      <c r="TY3101" s="0"/>
      <c r="TZ3101" s="0"/>
      <c r="UA3101" s="0"/>
      <c r="UB3101" s="0"/>
      <c r="UC3101" s="0"/>
      <c r="UD3101" s="0"/>
      <c r="UE3101" s="0"/>
      <c r="UF3101" s="0"/>
      <c r="UG3101" s="0"/>
      <c r="UH3101" s="0"/>
      <c r="UI3101" s="0"/>
      <c r="UJ3101" s="0"/>
      <c r="UK3101" s="0"/>
      <c r="UL3101" s="0"/>
      <c r="UM3101" s="0"/>
      <c r="UN3101" s="0"/>
      <c r="UO3101" s="0"/>
      <c r="UP3101" s="0"/>
      <c r="UQ3101" s="0"/>
      <c r="UR3101" s="0"/>
      <c r="US3101" s="0"/>
      <c r="UT3101" s="0"/>
      <c r="UU3101" s="0"/>
      <c r="UV3101" s="0"/>
      <c r="UW3101" s="0"/>
      <c r="UX3101" s="0"/>
      <c r="UY3101" s="0"/>
      <c r="UZ3101" s="0"/>
      <c r="VA3101" s="0"/>
      <c r="VB3101" s="0"/>
      <c r="VC3101" s="0"/>
      <c r="VD3101" s="0"/>
      <c r="VE3101" s="0"/>
      <c r="VF3101" s="0"/>
      <c r="VG3101" s="0"/>
      <c r="VH3101" s="0"/>
      <c r="VI3101" s="0"/>
      <c r="VJ3101" s="0"/>
      <c r="VK3101" s="0"/>
      <c r="VL3101" s="0"/>
      <c r="VM3101" s="0"/>
      <c r="VN3101" s="0"/>
      <c r="VO3101" s="0"/>
      <c r="VP3101" s="0"/>
      <c r="VQ3101" s="0"/>
      <c r="VR3101" s="0"/>
      <c r="VS3101" s="0"/>
      <c r="VT3101" s="0"/>
      <c r="VU3101" s="0"/>
      <c r="VV3101" s="0"/>
      <c r="VW3101" s="0"/>
      <c r="VX3101" s="0"/>
      <c r="VY3101" s="0"/>
      <c r="VZ3101" s="0"/>
      <c r="WA3101" s="0"/>
      <c r="WB3101" s="0"/>
      <c r="WC3101" s="0"/>
      <c r="WD3101" s="0"/>
      <c r="WE3101" s="0"/>
      <c r="WF3101" s="0"/>
      <c r="WG3101" s="0"/>
      <c r="WH3101" s="0"/>
      <c r="WI3101" s="0"/>
      <c r="WJ3101" s="0"/>
      <c r="WK3101" s="0"/>
      <c r="WL3101" s="0"/>
      <c r="WM3101" s="0"/>
      <c r="WN3101" s="0"/>
      <c r="WO3101" s="0"/>
      <c r="WP3101" s="0"/>
      <c r="WQ3101" s="0"/>
      <c r="WR3101" s="0"/>
      <c r="WS3101" s="0"/>
      <c r="WT3101" s="0"/>
      <c r="WU3101" s="0"/>
      <c r="WV3101" s="0"/>
      <c r="WW3101" s="0"/>
      <c r="WX3101" s="0"/>
      <c r="WY3101" s="0"/>
      <c r="WZ3101" s="0"/>
      <c r="XA3101" s="0"/>
      <c r="XB3101" s="0"/>
      <c r="XC3101" s="0"/>
      <c r="XD3101" s="0"/>
      <c r="XE3101" s="0"/>
      <c r="XF3101" s="0"/>
      <c r="XG3101" s="0"/>
      <c r="XH3101" s="0"/>
      <c r="XI3101" s="0"/>
      <c r="XJ3101" s="0"/>
      <c r="XK3101" s="0"/>
      <c r="XL3101" s="0"/>
      <c r="XM3101" s="0"/>
      <c r="XN3101" s="0"/>
      <c r="XO3101" s="0"/>
      <c r="XP3101" s="0"/>
      <c r="XQ3101" s="0"/>
      <c r="XR3101" s="0"/>
      <c r="XS3101" s="0"/>
      <c r="XT3101" s="0"/>
      <c r="XU3101" s="0"/>
      <c r="XV3101" s="0"/>
      <c r="XW3101" s="0"/>
      <c r="XX3101" s="0"/>
      <c r="XY3101" s="0"/>
      <c r="XZ3101" s="0"/>
      <c r="YA3101" s="0"/>
      <c r="YB3101" s="0"/>
      <c r="YC3101" s="0"/>
      <c r="YD3101" s="0"/>
      <c r="YE3101" s="0"/>
      <c r="YF3101" s="0"/>
      <c r="YG3101" s="0"/>
      <c r="YH3101" s="0"/>
      <c r="YI3101" s="0"/>
      <c r="YJ3101" s="0"/>
      <c r="YK3101" s="0"/>
      <c r="YL3101" s="0"/>
      <c r="YM3101" s="0"/>
      <c r="YN3101" s="0"/>
      <c r="YO3101" s="0"/>
      <c r="YP3101" s="0"/>
      <c r="YQ3101" s="0"/>
      <c r="YR3101" s="0"/>
      <c r="YS3101" s="0"/>
      <c r="YT3101" s="0"/>
      <c r="YU3101" s="0"/>
      <c r="YV3101" s="0"/>
      <c r="YW3101" s="0"/>
      <c r="YX3101" s="0"/>
      <c r="YY3101" s="0"/>
      <c r="YZ3101" s="0"/>
      <c r="ZA3101" s="0"/>
      <c r="ZB3101" s="0"/>
      <c r="ZC3101" s="0"/>
      <c r="ZD3101" s="0"/>
      <c r="ZE3101" s="0"/>
      <c r="ZF3101" s="0"/>
      <c r="ZG3101" s="0"/>
      <c r="ZH3101" s="0"/>
      <c r="ZI3101" s="0"/>
      <c r="ZJ3101" s="0"/>
      <c r="ZK3101" s="0"/>
      <c r="ZL3101" s="0"/>
      <c r="ZM3101" s="0"/>
      <c r="ZN3101" s="0"/>
      <c r="ZO3101" s="0"/>
      <c r="ZP3101" s="0"/>
      <c r="ZQ3101" s="0"/>
      <c r="ZR3101" s="0"/>
      <c r="ZS3101" s="0"/>
      <c r="ZT3101" s="0"/>
      <c r="ZU3101" s="0"/>
      <c r="ZV3101" s="0"/>
      <c r="ZW3101" s="0"/>
      <c r="ZX3101" s="0"/>
      <c r="ZY3101" s="0"/>
      <c r="ZZ3101" s="0"/>
      <c r="AAA3101" s="0"/>
      <c r="AAB3101" s="0"/>
      <c r="AAC3101" s="0"/>
      <c r="AAD3101" s="0"/>
      <c r="AAE3101" s="0"/>
      <c r="AAF3101" s="0"/>
      <c r="AAG3101" s="0"/>
      <c r="AAH3101" s="0"/>
      <c r="AAI3101" s="0"/>
      <c r="AAJ3101" s="0"/>
      <c r="AAK3101" s="0"/>
      <c r="AAL3101" s="0"/>
      <c r="AAM3101" s="0"/>
      <c r="AAN3101" s="0"/>
      <c r="AAO3101" s="0"/>
      <c r="AAP3101" s="0"/>
      <c r="AAQ3101" s="0"/>
      <c r="AAR3101" s="0"/>
      <c r="AAS3101" s="0"/>
      <c r="AAT3101" s="0"/>
      <c r="AAU3101" s="0"/>
      <c r="AAV3101" s="0"/>
      <c r="AAW3101" s="0"/>
      <c r="AAX3101" s="0"/>
      <c r="AAY3101" s="0"/>
      <c r="AAZ3101" s="0"/>
      <c r="ABA3101" s="0"/>
      <c r="ABB3101" s="0"/>
      <c r="ABC3101" s="0"/>
      <c r="ABD3101" s="0"/>
      <c r="ABE3101" s="0"/>
      <c r="ABF3101" s="0"/>
      <c r="ABG3101" s="0"/>
      <c r="ABH3101" s="0"/>
      <c r="ABI3101" s="0"/>
      <c r="ABJ3101" s="0"/>
      <c r="ABK3101" s="0"/>
      <c r="ABL3101" s="0"/>
      <c r="ABM3101" s="0"/>
      <c r="ABN3101" s="0"/>
      <c r="ABO3101" s="0"/>
      <c r="ABP3101" s="0"/>
      <c r="ABQ3101" s="0"/>
      <c r="ABR3101" s="0"/>
      <c r="ABS3101" s="0"/>
      <c r="ABT3101" s="0"/>
      <c r="ABU3101" s="0"/>
      <c r="ABV3101" s="0"/>
      <c r="ABW3101" s="0"/>
      <c r="ABX3101" s="0"/>
      <c r="ABY3101" s="0"/>
      <c r="ABZ3101" s="0"/>
      <c r="ACA3101" s="0"/>
      <c r="ACB3101" s="0"/>
      <c r="ACC3101" s="0"/>
      <c r="ACD3101" s="0"/>
      <c r="ACE3101" s="0"/>
      <c r="ACF3101" s="0"/>
      <c r="ACG3101" s="0"/>
      <c r="ACH3101" s="0"/>
      <c r="ACI3101" s="0"/>
      <c r="ACJ3101" s="0"/>
      <c r="ACK3101" s="0"/>
      <c r="ACL3101" s="0"/>
      <c r="ACM3101" s="0"/>
      <c r="ACN3101" s="0"/>
      <c r="ACO3101" s="0"/>
      <c r="ACP3101" s="0"/>
      <c r="ACQ3101" s="0"/>
      <c r="ACR3101" s="0"/>
      <c r="ACS3101" s="0"/>
      <c r="ACT3101" s="0"/>
      <c r="ACU3101" s="0"/>
      <c r="ACV3101" s="0"/>
      <c r="ACW3101" s="0"/>
      <c r="ACX3101" s="0"/>
      <c r="ACY3101" s="0"/>
      <c r="ACZ3101" s="0"/>
      <c r="ADA3101" s="0"/>
      <c r="ADB3101" s="0"/>
      <c r="ADC3101" s="0"/>
      <c r="ADD3101" s="0"/>
      <c r="ADE3101" s="0"/>
      <c r="ADF3101" s="0"/>
      <c r="ADG3101" s="0"/>
      <c r="ADH3101" s="0"/>
      <c r="ADI3101" s="0"/>
      <c r="ADJ3101" s="0"/>
      <c r="ADK3101" s="0"/>
      <c r="ADL3101" s="0"/>
      <c r="ADM3101" s="0"/>
      <c r="ADN3101" s="0"/>
      <c r="ADO3101" s="0"/>
      <c r="ADP3101" s="0"/>
      <c r="ADQ3101" s="0"/>
      <c r="ADR3101" s="0"/>
      <c r="ADS3101" s="0"/>
      <c r="ADT3101" s="0"/>
      <c r="ADU3101" s="0"/>
      <c r="ADV3101" s="0"/>
      <c r="ADW3101" s="0"/>
      <c r="ADX3101" s="0"/>
      <c r="ADY3101" s="0"/>
      <c r="ADZ3101" s="0"/>
      <c r="AEA3101" s="0"/>
      <c r="AEB3101" s="0"/>
      <c r="AEC3101" s="0"/>
      <c r="AED3101" s="0"/>
      <c r="AEE3101" s="0"/>
      <c r="AEF3101" s="0"/>
      <c r="AEG3101" s="0"/>
      <c r="AEH3101" s="0"/>
      <c r="AEI3101" s="0"/>
      <c r="AEJ3101" s="0"/>
      <c r="AEK3101" s="0"/>
      <c r="AEL3101" s="0"/>
      <c r="AEM3101" s="0"/>
      <c r="AEN3101" s="0"/>
      <c r="AEO3101" s="0"/>
      <c r="AEP3101" s="0"/>
      <c r="AEQ3101" s="0"/>
      <c r="AER3101" s="0"/>
      <c r="AES3101" s="0"/>
      <c r="AET3101" s="0"/>
      <c r="AEU3101" s="0"/>
      <c r="AEV3101" s="0"/>
      <c r="AEW3101" s="0"/>
      <c r="AEX3101" s="0"/>
      <c r="AEY3101" s="0"/>
      <c r="AEZ3101" s="0"/>
      <c r="AFA3101" s="0"/>
      <c r="AFB3101" s="0"/>
      <c r="AFC3101" s="0"/>
      <c r="AFD3101" s="0"/>
      <c r="AFE3101" s="0"/>
      <c r="AFF3101" s="0"/>
      <c r="AFG3101" s="0"/>
      <c r="AFH3101" s="0"/>
      <c r="AFI3101" s="0"/>
      <c r="AFJ3101" s="0"/>
      <c r="AFK3101" s="0"/>
      <c r="AFL3101" s="0"/>
      <c r="AFM3101" s="0"/>
      <c r="AFN3101" s="0"/>
      <c r="AFO3101" s="0"/>
      <c r="AFP3101" s="0"/>
      <c r="AFQ3101" s="0"/>
      <c r="AFR3101" s="0"/>
      <c r="AFS3101" s="0"/>
      <c r="AFT3101" s="0"/>
      <c r="AFU3101" s="0"/>
      <c r="AFV3101" s="0"/>
      <c r="AFW3101" s="0"/>
      <c r="AFX3101" s="0"/>
      <c r="AFY3101" s="0"/>
      <c r="AFZ3101" s="0"/>
      <c r="AGA3101" s="0"/>
      <c r="AGB3101" s="0"/>
      <c r="AGC3101" s="0"/>
      <c r="AGD3101" s="0"/>
      <c r="AGE3101" s="0"/>
      <c r="AGF3101" s="0"/>
      <c r="AGG3101" s="0"/>
      <c r="AGH3101" s="0"/>
      <c r="AGI3101" s="0"/>
      <c r="AGJ3101" s="0"/>
      <c r="AGK3101" s="0"/>
      <c r="AGL3101" s="0"/>
      <c r="AGM3101" s="0"/>
      <c r="AGN3101" s="0"/>
      <c r="AGO3101" s="0"/>
      <c r="AGP3101" s="0"/>
      <c r="AGQ3101" s="0"/>
      <c r="AGR3101" s="0"/>
      <c r="AGS3101" s="0"/>
      <c r="AGT3101" s="0"/>
      <c r="AGU3101" s="0"/>
      <c r="AGV3101" s="0"/>
      <c r="AGW3101" s="0"/>
      <c r="AGX3101" s="0"/>
      <c r="AGY3101" s="0"/>
      <c r="AGZ3101" s="0"/>
      <c r="AHA3101" s="0"/>
      <c r="AHB3101" s="0"/>
      <c r="AHC3101" s="0"/>
      <c r="AHD3101" s="0"/>
      <c r="AHE3101" s="0"/>
      <c r="AHF3101" s="0"/>
      <c r="AHG3101" s="0"/>
      <c r="AHH3101" s="0"/>
      <c r="AHI3101" s="0"/>
      <c r="AHJ3101" s="0"/>
      <c r="AHK3101" s="0"/>
      <c r="AHL3101" s="0"/>
      <c r="AHM3101" s="0"/>
      <c r="AHN3101" s="0"/>
      <c r="AHO3101" s="0"/>
      <c r="AHP3101" s="0"/>
      <c r="AHQ3101" s="0"/>
      <c r="AHR3101" s="0"/>
      <c r="AHS3101" s="0"/>
      <c r="AHT3101" s="0"/>
      <c r="AHU3101" s="0"/>
      <c r="AHV3101" s="0"/>
      <c r="AHW3101" s="0"/>
      <c r="AHX3101" s="0"/>
      <c r="AHY3101" s="0"/>
      <c r="AHZ3101" s="0"/>
      <c r="AIA3101" s="0"/>
      <c r="AIB3101" s="0"/>
      <c r="AIC3101" s="0"/>
      <c r="AID3101" s="0"/>
      <c r="AIE3101" s="0"/>
      <c r="AIF3101" s="0"/>
      <c r="AIG3101" s="0"/>
      <c r="AIH3101" s="0"/>
      <c r="AII3101" s="0"/>
      <c r="AIJ3101" s="0"/>
      <c r="AIK3101" s="0"/>
      <c r="AIL3101" s="0"/>
      <c r="AIM3101" s="0"/>
      <c r="AIN3101" s="0"/>
      <c r="AIO3101" s="0"/>
      <c r="AIP3101" s="0"/>
      <c r="AIQ3101" s="0"/>
      <c r="AIR3101" s="0"/>
      <c r="AIS3101" s="0"/>
      <c r="AIT3101" s="0"/>
      <c r="AIU3101" s="0"/>
      <c r="AIV3101" s="0"/>
      <c r="AIW3101" s="0"/>
      <c r="AIX3101" s="0"/>
      <c r="AIY3101" s="0"/>
      <c r="AIZ3101" s="0"/>
      <c r="AJA3101" s="0"/>
      <c r="AJB3101" s="0"/>
      <c r="AJC3101" s="0"/>
      <c r="AJD3101" s="0"/>
      <c r="AJE3101" s="0"/>
      <c r="AJF3101" s="0"/>
      <c r="AJG3101" s="0"/>
      <c r="AJH3101" s="0"/>
      <c r="AJI3101" s="0"/>
      <c r="AJJ3101" s="0"/>
      <c r="AJK3101" s="0"/>
      <c r="AJL3101" s="0"/>
      <c r="AJM3101" s="0"/>
      <c r="AJN3101" s="0"/>
      <c r="AJO3101" s="0"/>
      <c r="AJP3101" s="0"/>
      <c r="AJQ3101" s="0"/>
      <c r="AJR3101" s="0"/>
      <c r="AJS3101" s="0"/>
      <c r="AJT3101" s="0"/>
      <c r="AJU3101" s="0"/>
      <c r="AJV3101" s="0"/>
      <c r="AJW3101" s="0"/>
      <c r="AJX3101" s="0"/>
      <c r="AJY3101" s="0"/>
      <c r="AJZ3101" s="0"/>
      <c r="AKA3101" s="0"/>
      <c r="AKB3101" s="0"/>
      <c r="AKC3101" s="0"/>
      <c r="AKD3101" s="0"/>
      <c r="AKE3101" s="0"/>
      <c r="AKF3101" s="0"/>
      <c r="AKG3101" s="0"/>
      <c r="AKH3101" s="0"/>
      <c r="AKI3101" s="0"/>
      <c r="AKJ3101" s="0"/>
      <c r="AKK3101" s="0"/>
      <c r="AKL3101" s="0"/>
      <c r="AKM3101" s="0"/>
      <c r="AKN3101" s="0"/>
      <c r="AKO3101" s="0"/>
      <c r="AKP3101" s="0"/>
      <c r="AKQ3101" s="0"/>
      <c r="AKR3101" s="0"/>
      <c r="AKS3101" s="0"/>
      <c r="AKT3101" s="0"/>
      <c r="AKU3101" s="0"/>
      <c r="AKV3101" s="0"/>
      <c r="AKW3101" s="0"/>
      <c r="AKX3101" s="0"/>
      <c r="AKY3101" s="0"/>
      <c r="AKZ3101" s="0"/>
      <c r="ALA3101" s="0"/>
      <c r="ALB3101" s="0"/>
      <c r="ALC3101" s="0"/>
      <c r="ALD3101" s="0"/>
      <c r="ALE3101" s="0"/>
      <c r="ALF3101" s="0"/>
      <c r="ALG3101" s="0"/>
      <c r="ALH3101" s="0"/>
      <c r="ALI3101" s="0"/>
      <c r="ALJ3101" s="0"/>
      <c r="ALK3101" s="0"/>
      <c r="ALL3101" s="0"/>
      <c r="ALM3101" s="0"/>
      <c r="ALN3101" s="0"/>
      <c r="ALO3101" s="0"/>
      <c r="ALP3101" s="0"/>
      <c r="ALQ3101" s="0"/>
      <c r="ALR3101" s="0"/>
      <c r="ALS3101" s="0"/>
      <c r="ALT3101" s="0"/>
      <c r="ALU3101" s="0"/>
      <c r="ALV3101" s="0"/>
      <c r="ALW3101" s="0"/>
      <c r="ALX3101" s="0"/>
      <c r="ALY3101" s="0"/>
      <c r="ALZ3101" s="0"/>
      <c r="AMA3101" s="0"/>
      <c r="AMB3101" s="0"/>
      <c r="AMC3101" s="0"/>
      <c r="AMD3101" s="0"/>
      <c r="AME3101" s="0"/>
      <c r="AMF3101" s="0"/>
      <c r="AMG3101" s="0"/>
      <c r="AMH3101" s="0"/>
      <c r="AMI3101" s="0"/>
    </row>
    <row r="3102" customFormat="false" ht="12.75" hidden="false" customHeight="false" outlineLevel="0" collapsed="false">
      <c r="A3102" s="1" t="s">
        <v>3362</v>
      </c>
      <c r="C3102" s="27" t="s">
        <v>3363</v>
      </c>
      <c r="D3102" s="27" t="s">
        <v>13</v>
      </c>
      <c r="E3102" s="28"/>
      <c r="F3102" s="29"/>
      <c r="G3102" s="27"/>
      <c r="H3102" s="30" t="s">
        <v>61</v>
      </c>
      <c r="I3102" s="31" t="n">
        <v>2.19</v>
      </c>
      <c r="J3102" s="103" t="s">
        <v>3308</v>
      </c>
      <c r="BM3102" s="0"/>
      <c r="BN3102" s="0"/>
      <c r="BO3102" s="0"/>
      <c r="BP3102" s="0"/>
      <c r="BQ3102" s="0"/>
      <c r="BR3102" s="0"/>
      <c r="BS3102" s="0"/>
      <c r="BT3102" s="0"/>
      <c r="BU3102" s="0"/>
      <c r="BV3102" s="0"/>
      <c r="BW3102" s="0"/>
      <c r="BX3102" s="0"/>
      <c r="BY3102" s="0"/>
      <c r="BZ3102" s="0"/>
      <c r="CA3102" s="0"/>
      <c r="CB3102" s="0"/>
      <c r="CC3102" s="0"/>
      <c r="CD3102" s="0"/>
      <c r="CE3102" s="0"/>
      <c r="CF3102" s="0"/>
      <c r="CG3102" s="0"/>
      <c r="CH3102" s="0"/>
      <c r="CI3102" s="0"/>
      <c r="CJ3102" s="0"/>
      <c r="CK3102" s="0"/>
      <c r="CL3102" s="0"/>
      <c r="CM3102" s="0"/>
      <c r="CN3102" s="0"/>
      <c r="CO3102" s="0"/>
      <c r="CP3102" s="0"/>
      <c r="CQ3102" s="0"/>
      <c r="CR3102" s="0"/>
      <c r="CS3102" s="0"/>
      <c r="CT3102" s="0"/>
      <c r="CU3102" s="0"/>
      <c r="CV3102" s="0"/>
      <c r="CW3102" s="0"/>
      <c r="CX3102" s="0"/>
      <c r="CY3102" s="0"/>
      <c r="CZ3102" s="0"/>
      <c r="DA3102" s="0"/>
      <c r="DB3102" s="0"/>
      <c r="DC3102" s="0"/>
      <c r="DD3102" s="0"/>
      <c r="DE3102" s="0"/>
      <c r="DF3102" s="0"/>
      <c r="DG3102" s="0"/>
      <c r="DH3102" s="0"/>
      <c r="DI3102" s="0"/>
      <c r="DJ3102" s="0"/>
      <c r="DK3102" s="0"/>
      <c r="DL3102" s="0"/>
      <c r="DM3102" s="0"/>
      <c r="DN3102" s="0"/>
      <c r="DO3102" s="0"/>
      <c r="DP3102" s="0"/>
      <c r="DQ3102" s="0"/>
      <c r="DR3102" s="0"/>
      <c r="DS3102" s="0"/>
      <c r="DT3102" s="0"/>
      <c r="DU3102" s="0"/>
      <c r="DV3102" s="0"/>
      <c r="DW3102" s="0"/>
      <c r="DX3102" s="0"/>
      <c r="DY3102" s="0"/>
      <c r="DZ3102" s="0"/>
      <c r="EA3102" s="0"/>
      <c r="EB3102" s="0"/>
      <c r="EC3102" s="0"/>
      <c r="ED3102" s="0"/>
      <c r="EE3102" s="0"/>
      <c r="EF3102" s="0"/>
      <c r="EG3102" s="0"/>
      <c r="EH3102" s="0"/>
      <c r="EI3102" s="0"/>
      <c r="EJ3102" s="0"/>
      <c r="EK3102" s="0"/>
      <c r="EL3102" s="0"/>
      <c r="EM3102" s="0"/>
      <c r="EN3102" s="0"/>
      <c r="EO3102" s="0"/>
      <c r="EP3102" s="0"/>
      <c r="EQ3102" s="0"/>
      <c r="ER3102" s="0"/>
      <c r="ES3102" s="0"/>
      <c r="ET3102" s="0"/>
      <c r="EU3102" s="0"/>
      <c r="EV3102" s="0"/>
      <c r="EW3102" s="0"/>
      <c r="EX3102" s="0"/>
      <c r="EY3102" s="0"/>
      <c r="EZ3102" s="0"/>
      <c r="FA3102" s="0"/>
      <c r="FB3102" s="0"/>
      <c r="FC3102" s="0"/>
      <c r="FD3102" s="0"/>
      <c r="FE3102" s="0"/>
      <c r="FF3102" s="0"/>
      <c r="FG3102" s="0"/>
      <c r="FH3102" s="0"/>
      <c r="FI3102" s="0"/>
      <c r="FJ3102" s="0"/>
      <c r="FK3102" s="0"/>
      <c r="FL3102" s="0"/>
      <c r="FM3102" s="0"/>
      <c r="FN3102" s="0"/>
      <c r="FO3102" s="0"/>
      <c r="FP3102" s="0"/>
      <c r="FQ3102" s="0"/>
      <c r="FR3102" s="0"/>
      <c r="FS3102" s="0"/>
      <c r="FT3102" s="0"/>
      <c r="FU3102" s="0"/>
      <c r="FV3102" s="0"/>
      <c r="FW3102" s="0"/>
      <c r="FX3102" s="0"/>
      <c r="FY3102" s="0"/>
      <c r="FZ3102" s="0"/>
      <c r="GA3102" s="0"/>
      <c r="GB3102" s="0"/>
      <c r="GC3102" s="0"/>
      <c r="GD3102" s="0"/>
      <c r="GE3102" s="0"/>
      <c r="GF3102" s="0"/>
      <c r="GG3102" s="0"/>
      <c r="GH3102" s="0"/>
      <c r="GI3102" s="0"/>
      <c r="GJ3102" s="0"/>
      <c r="GK3102" s="0"/>
      <c r="GL3102" s="0"/>
      <c r="GM3102" s="0"/>
      <c r="GN3102" s="0"/>
      <c r="GO3102" s="0"/>
      <c r="GP3102" s="0"/>
      <c r="GQ3102" s="0"/>
      <c r="GR3102" s="0"/>
      <c r="GS3102" s="0"/>
      <c r="GT3102" s="0"/>
      <c r="GU3102" s="0"/>
      <c r="GV3102" s="0"/>
      <c r="GW3102" s="0"/>
      <c r="GX3102" s="0"/>
      <c r="GY3102" s="0"/>
      <c r="GZ3102" s="0"/>
      <c r="HA3102" s="0"/>
      <c r="HB3102" s="0"/>
      <c r="HC3102" s="0"/>
      <c r="HD3102" s="0"/>
      <c r="HE3102" s="0"/>
      <c r="HF3102" s="0"/>
      <c r="HG3102" s="0"/>
      <c r="HH3102" s="0"/>
      <c r="HI3102" s="0"/>
      <c r="HJ3102" s="0"/>
      <c r="HK3102" s="0"/>
      <c r="HL3102" s="0"/>
      <c r="HM3102" s="0"/>
      <c r="HN3102" s="0"/>
      <c r="HO3102" s="0"/>
      <c r="HP3102" s="0"/>
      <c r="HQ3102" s="0"/>
      <c r="HR3102" s="0"/>
      <c r="HS3102" s="0"/>
      <c r="HT3102" s="0"/>
      <c r="HU3102" s="0"/>
      <c r="HV3102" s="0"/>
      <c r="HW3102" s="0"/>
      <c r="HX3102" s="0"/>
      <c r="HY3102" s="0"/>
      <c r="HZ3102" s="0"/>
      <c r="IA3102" s="0"/>
      <c r="IB3102" s="0"/>
      <c r="IC3102" s="0"/>
      <c r="ID3102" s="0"/>
      <c r="IE3102" s="0"/>
      <c r="IF3102" s="0"/>
      <c r="IG3102" s="0"/>
      <c r="IH3102" s="0"/>
      <c r="II3102" s="0"/>
      <c r="IJ3102" s="0"/>
      <c r="IK3102" s="0"/>
      <c r="IL3102" s="0"/>
      <c r="IM3102" s="0"/>
      <c r="IN3102" s="0"/>
      <c r="IO3102" s="0"/>
      <c r="IP3102" s="0"/>
      <c r="IQ3102" s="0"/>
      <c r="IR3102" s="0"/>
      <c r="IS3102" s="0"/>
      <c r="IT3102" s="0"/>
      <c r="IU3102" s="0"/>
      <c r="IV3102" s="0"/>
      <c r="IW3102" s="0"/>
      <c r="IX3102" s="0"/>
      <c r="IY3102" s="0"/>
      <c r="IZ3102" s="0"/>
      <c r="JA3102" s="0"/>
      <c r="JB3102" s="0"/>
      <c r="JC3102" s="0"/>
      <c r="JD3102" s="0"/>
      <c r="JE3102" s="0"/>
      <c r="JF3102" s="0"/>
      <c r="JG3102" s="0"/>
      <c r="JH3102" s="0"/>
      <c r="JI3102" s="0"/>
      <c r="JJ3102" s="0"/>
      <c r="JK3102" s="0"/>
      <c r="JL3102" s="0"/>
      <c r="JM3102" s="0"/>
      <c r="JN3102" s="0"/>
      <c r="JO3102" s="0"/>
      <c r="JP3102" s="0"/>
      <c r="JQ3102" s="0"/>
      <c r="JR3102" s="0"/>
      <c r="JS3102" s="0"/>
      <c r="JT3102" s="0"/>
      <c r="JU3102" s="0"/>
      <c r="JV3102" s="0"/>
      <c r="JW3102" s="0"/>
      <c r="JX3102" s="0"/>
      <c r="JY3102" s="0"/>
      <c r="JZ3102" s="0"/>
      <c r="KA3102" s="0"/>
      <c r="KB3102" s="0"/>
      <c r="KC3102" s="0"/>
      <c r="KD3102" s="0"/>
      <c r="KE3102" s="0"/>
      <c r="KF3102" s="0"/>
      <c r="KG3102" s="0"/>
      <c r="KH3102" s="0"/>
      <c r="KI3102" s="0"/>
      <c r="KJ3102" s="0"/>
      <c r="KK3102" s="0"/>
      <c r="KL3102" s="0"/>
      <c r="KM3102" s="0"/>
      <c r="KN3102" s="0"/>
      <c r="KO3102" s="0"/>
      <c r="KP3102" s="0"/>
      <c r="KQ3102" s="0"/>
      <c r="KR3102" s="0"/>
      <c r="KS3102" s="0"/>
      <c r="KT3102" s="0"/>
      <c r="KU3102" s="0"/>
      <c r="KV3102" s="0"/>
      <c r="KW3102" s="0"/>
      <c r="KX3102" s="0"/>
      <c r="KY3102" s="0"/>
      <c r="KZ3102" s="0"/>
      <c r="LA3102" s="0"/>
      <c r="LB3102" s="0"/>
      <c r="LC3102" s="0"/>
      <c r="LD3102" s="0"/>
      <c r="LE3102" s="0"/>
      <c r="LF3102" s="0"/>
      <c r="LG3102" s="0"/>
      <c r="LH3102" s="0"/>
      <c r="LI3102" s="0"/>
      <c r="LJ3102" s="0"/>
      <c r="LK3102" s="0"/>
      <c r="LL3102" s="0"/>
      <c r="LM3102" s="0"/>
      <c r="LN3102" s="0"/>
      <c r="LO3102" s="0"/>
      <c r="LP3102" s="0"/>
      <c r="LQ3102" s="0"/>
      <c r="LR3102" s="0"/>
      <c r="LS3102" s="0"/>
      <c r="LT3102" s="0"/>
      <c r="LU3102" s="0"/>
      <c r="LV3102" s="0"/>
      <c r="LW3102" s="0"/>
      <c r="LX3102" s="0"/>
      <c r="LY3102" s="0"/>
      <c r="LZ3102" s="0"/>
      <c r="MA3102" s="0"/>
      <c r="MB3102" s="0"/>
      <c r="MC3102" s="0"/>
      <c r="MD3102" s="0"/>
      <c r="ME3102" s="0"/>
      <c r="MF3102" s="0"/>
      <c r="MG3102" s="0"/>
      <c r="MH3102" s="0"/>
      <c r="MI3102" s="0"/>
      <c r="MJ3102" s="0"/>
      <c r="MK3102" s="0"/>
      <c r="ML3102" s="0"/>
      <c r="MM3102" s="0"/>
      <c r="MN3102" s="0"/>
      <c r="MO3102" s="0"/>
      <c r="MP3102" s="0"/>
      <c r="MQ3102" s="0"/>
      <c r="MR3102" s="0"/>
      <c r="MS3102" s="0"/>
      <c r="MT3102" s="0"/>
      <c r="MU3102" s="0"/>
      <c r="MV3102" s="0"/>
      <c r="MW3102" s="0"/>
      <c r="MX3102" s="0"/>
      <c r="MY3102" s="0"/>
      <c r="MZ3102" s="0"/>
      <c r="NA3102" s="0"/>
      <c r="NB3102" s="0"/>
      <c r="NC3102" s="0"/>
      <c r="ND3102" s="0"/>
      <c r="NE3102" s="0"/>
      <c r="NF3102" s="0"/>
      <c r="NG3102" s="0"/>
      <c r="NH3102" s="0"/>
      <c r="NI3102" s="0"/>
      <c r="NJ3102" s="0"/>
      <c r="NK3102" s="0"/>
      <c r="NL3102" s="0"/>
      <c r="NM3102" s="0"/>
      <c r="NN3102" s="0"/>
      <c r="NO3102" s="0"/>
      <c r="NP3102" s="0"/>
      <c r="NQ3102" s="0"/>
      <c r="NR3102" s="0"/>
      <c r="NS3102" s="0"/>
      <c r="NT3102" s="0"/>
      <c r="NU3102" s="0"/>
      <c r="NV3102" s="0"/>
      <c r="NW3102" s="0"/>
      <c r="NX3102" s="0"/>
      <c r="NY3102" s="0"/>
      <c r="NZ3102" s="0"/>
      <c r="OA3102" s="0"/>
      <c r="OB3102" s="0"/>
      <c r="OC3102" s="0"/>
      <c r="OD3102" s="0"/>
      <c r="OE3102" s="0"/>
      <c r="OF3102" s="0"/>
      <c r="OG3102" s="0"/>
      <c r="OH3102" s="0"/>
      <c r="OI3102" s="0"/>
      <c r="OJ3102" s="0"/>
      <c r="OK3102" s="0"/>
      <c r="OL3102" s="0"/>
      <c r="OM3102" s="0"/>
      <c r="ON3102" s="0"/>
      <c r="OO3102" s="0"/>
      <c r="OP3102" s="0"/>
      <c r="OQ3102" s="0"/>
      <c r="OR3102" s="0"/>
      <c r="OS3102" s="0"/>
      <c r="OT3102" s="0"/>
      <c r="OU3102" s="0"/>
      <c r="OV3102" s="0"/>
      <c r="OW3102" s="0"/>
      <c r="OX3102" s="0"/>
      <c r="OY3102" s="0"/>
      <c r="OZ3102" s="0"/>
      <c r="PA3102" s="0"/>
      <c r="PB3102" s="0"/>
      <c r="PC3102" s="0"/>
      <c r="PD3102" s="0"/>
      <c r="PE3102" s="0"/>
      <c r="PF3102" s="0"/>
      <c r="PG3102" s="0"/>
      <c r="PH3102" s="0"/>
      <c r="PI3102" s="0"/>
      <c r="PJ3102" s="0"/>
      <c r="PK3102" s="0"/>
      <c r="PL3102" s="0"/>
      <c r="PM3102" s="0"/>
      <c r="PN3102" s="0"/>
      <c r="PO3102" s="0"/>
      <c r="PP3102" s="0"/>
      <c r="PQ3102" s="0"/>
      <c r="PR3102" s="0"/>
      <c r="PS3102" s="0"/>
      <c r="PT3102" s="0"/>
      <c r="PU3102" s="0"/>
      <c r="PV3102" s="0"/>
      <c r="PW3102" s="0"/>
      <c r="PX3102" s="0"/>
      <c r="PY3102" s="0"/>
      <c r="PZ3102" s="0"/>
      <c r="QA3102" s="0"/>
      <c r="QB3102" s="0"/>
      <c r="QC3102" s="0"/>
      <c r="QD3102" s="0"/>
      <c r="QE3102" s="0"/>
      <c r="QF3102" s="0"/>
      <c r="QG3102" s="0"/>
      <c r="QH3102" s="0"/>
      <c r="QI3102" s="0"/>
      <c r="QJ3102" s="0"/>
      <c r="QK3102" s="0"/>
      <c r="QL3102" s="0"/>
      <c r="QM3102" s="0"/>
      <c r="QN3102" s="0"/>
      <c r="QO3102" s="0"/>
      <c r="QP3102" s="0"/>
      <c r="QQ3102" s="0"/>
      <c r="QR3102" s="0"/>
      <c r="QS3102" s="0"/>
      <c r="QT3102" s="0"/>
      <c r="QU3102" s="0"/>
      <c r="QV3102" s="0"/>
      <c r="QW3102" s="0"/>
      <c r="QX3102" s="0"/>
      <c r="QY3102" s="0"/>
      <c r="QZ3102" s="0"/>
      <c r="RA3102" s="0"/>
      <c r="RB3102" s="0"/>
      <c r="RC3102" s="0"/>
      <c r="RD3102" s="0"/>
      <c r="RE3102" s="0"/>
      <c r="RF3102" s="0"/>
      <c r="RG3102" s="0"/>
      <c r="RH3102" s="0"/>
      <c r="RI3102" s="0"/>
      <c r="RJ3102" s="0"/>
      <c r="RK3102" s="0"/>
      <c r="RL3102" s="0"/>
      <c r="RM3102" s="0"/>
      <c r="RN3102" s="0"/>
      <c r="RO3102" s="0"/>
      <c r="RP3102" s="0"/>
      <c r="RQ3102" s="0"/>
      <c r="RR3102" s="0"/>
      <c r="RS3102" s="0"/>
      <c r="RT3102" s="0"/>
      <c r="RU3102" s="0"/>
      <c r="RV3102" s="0"/>
      <c r="RW3102" s="0"/>
      <c r="RX3102" s="0"/>
      <c r="RY3102" s="0"/>
      <c r="RZ3102" s="0"/>
      <c r="SA3102" s="0"/>
      <c r="SB3102" s="0"/>
      <c r="SC3102" s="0"/>
      <c r="SD3102" s="0"/>
      <c r="SE3102" s="0"/>
      <c r="SF3102" s="0"/>
      <c r="SG3102" s="0"/>
      <c r="SH3102" s="0"/>
      <c r="SI3102" s="0"/>
      <c r="SJ3102" s="0"/>
      <c r="SK3102" s="0"/>
      <c r="SL3102" s="0"/>
      <c r="SM3102" s="0"/>
      <c r="SN3102" s="0"/>
      <c r="SO3102" s="0"/>
      <c r="SP3102" s="0"/>
      <c r="SQ3102" s="0"/>
      <c r="SR3102" s="0"/>
      <c r="SS3102" s="0"/>
      <c r="ST3102" s="0"/>
      <c r="SU3102" s="0"/>
      <c r="SV3102" s="0"/>
      <c r="SW3102" s="0"/>
      <c r="SX3102" s="0"/>
      <c r="SY3102" s="0"/>
      <c r="SZ3102" s="0"/>
      <c r="TA3102" s="0"/>
      <c r="TB3102" s="0"/>
      <c r="TC3102" s="0"/>
      <c r="TD3102" s="0"/>
      <c r="TE3102" s="0"/>
      <c r="TF3102" s="0"/>
      <c r="TG3102" s="0"/>
      <c r="TH3102" s="0"/>
      <c r="TI3102" s="0"/>
      <c r="TJ3102" s="0"/>
      <c r="TK3102" s="0"/>
      <c r="TL3102" s="0"/>
      <c r="TM3102" s="0"/>
      <c r="TN3102" s="0"/>
      <c r="TO3102" s="0"/>
      <c r="TP3102" s="0"/>
      <c r="TQ3102" s="0"/>
      <c r="TR3102" s="0"/>
      <c r="TS3102" s="0"/>
      <c r="TT3102" s="0"/>
      <c r="TU3102" s="0"/>
      <c r="TV3102" s="0"/>
      <c r="TW3102" s="0"/>
      <c r="TX3102" s="0"/>
      <c r="TY3102" s="0"/>
      <c r="TZ3102" s="0"/>
      <c r="UA3102" s="0"/>
      <c r="UB3102" s="0"/>
      <c r="UC3102" s="0"/>
      <c r="UD3102" s="0"/>
      <c r="UE3102" s="0"/>
      <c r="UF3102" s="0"/>
      <c r="UG3102" s="0"/>
      <c r="UH3102" s="0"/>
      <c r="UI3102" s="0"/>
      <c r="UJ3102" s="0"/>
      <c r="UK3102" s="0"/>
      <c r="UL3102" s="0"/>
      <c r="UM3102" s="0"/>
      <c r="UN3102" s="0"/>
      <c r="UO3102" s="0"/>
      <c r="UP3102" s="0"/>
      <c r="UQ3102" s="0"/>
      <c r="UR3102" s="0"/>
      <c r="US3102" s="0"/>
      <c r="UT3102" s="0"/>
      <c r="UU3102" s="0"/>
      <c r="UV3102" s="0"/>
      <c r="UW3102" s="0"/>
      <c r="UX3102" s="0"/>
      <c r="UY3102" s="0"/>
      <c r="UZ3102" s="0"/>
      <c r="VA3102" s="0"/>
      <c r="VB3102" s="0"/>
      <c r="VC3102" s="0"/>
      <c r="VD3102" s="0"/>
      <c r="VE3102" s="0"/>
      <c r="VF3102" s="0"/>
      <c r="VG3102" s="0"/>
      <c r="VH3102" s="0"/>
      <c r="VI3102" s="0"/>
      <c r="VJ3102" s="0"/>
      <c r="VK3102" s="0"/>
      <c r="VL3102" s="0"/>
      <c r="VM3102" s="0"/>
      <c r="VN3102" s="0"/>
      <c r="VO3102" s="0"/>
      <c r="VP3102" s="0"/>
      <c r="VQ3102" s="0"/>
      <c r="VR3102" s="0"/>
      <c r="VS3102" s="0"/>
      <c r="VT3102" s="0"/>
      <c r="VU3102" s="0"/>
      <c r="VV3102" s="0"/>
      <c r="VW3102" s="0"/>
      <c r="VX3102" s="0"/>
      <c r="VY3102" s="0"/>
      <c r="VZ3102" s="0"/>
      <c r="WA3102" s="0"/>
      <c r="WB3102" s="0"/>
      <c r="WC3102" s="0"/>
      <c r="WD3102" s="0"/>
      <c r="WE3102" s="0"/>
      <c r="WF3102" s="0"/>
      <c r="WG3102" s="0"/>
      <c r="WH3102" s="0"/>
      <c r="WI3102" s="0"/>
      <c r="WJ3102" s="0"/>
      <c r="WK3102" s="0"/>
      <c r="WL3102" s="0"/>
      <c r="WM3102" s="0"/>
      <c r="WN3102" s="0"/>
      <c r="WO3102" s="0"/>
      <c r="WP3102" s="0"/>
      <c r="WQ3102" s="0"/>
      <c r="WR3102" s="0"/>
      <c r="WS3102" s="0"/>
      <c r="WT3102" s="0"/>
      <c r="WU3102" s="0"/>
      <c r="WV3102" s="0"/>
      <c r="WW3102" s="0"/>
      <c r="WX3102" s="0"/>
      <c r="WY3102" s="0"/>
      <c r="WZ3102" s="0"/>
      <c r="XA3102" s="0"/>
      <c r="XB3102" s="0"/>
      <c r="XC3102" s="0"/>
      <c r="XD3102" s="0"/>
      <c r="XE3102" s="0"/>
      <c r="XF3102" s="0"/>
      <c r="XG3102" s="0"/>
      <c r="XH3102" s="0"/>
      <c r="XI3102" s="0"/>
      <c r="XJ3102" s="0"/>
      <c r="XK3102" s="0"/>
      <c r="XL3102" s="0"/>
      <c r="XM3102" s="0"/>
      <c r="XN3102" s="0"/>
      <c r="XO3102" s="0"/>
      <c r="XP3102" s="0"/>
      <c r="XQ3102" s="0"/>
      <c r="XR3102" s="0"/>
      <c r="XS3102" s="0"/>
      <c r="XT3102" s="0"/>
      <c r="XU3102" s="0"/>
      <c r="XV3102" s="0"/>
      <c r="XW3102" s="0"/>
      <c r="XX3102" s="0"/>
      <c r="XY3102" s="0"/>
      <c r="XZ3102" s="0"/>
      <c r="YA3102" s="0"/>
      <c r="YB3102" s="0"/>
      <c r="YC3102" s="0"/>
      <c r="YD3102" s="0"/>
      <c r="YE3102" s="0"/>
      <c r="YF3102" s="0"/>
      <c r="YG3102" s="0"/>
      <c r="YH3102" s="0"/>
      <c r="YI3102" s="0"/>
      <c r="YJ3102" s="0"/>
      <c r="YK3102" s="0"/>
      <c r="YL3102" s="0"/>
      <c r="YM3102" s="0"/>
      <c r="YN3102" s="0"/>
      <c r="YO3102" s="0"/>
      <c r="YP3102" s="0"/>
      <c r="YQ3102" s="0"/>
      <c r="YR3102" s="0"/>
      <c r="YS3102" s="0"/>
      <c r="YT3102" s="0"/>
      <c r="YU3102" s="0"/>
      <c r="YV3102" s="0"/>
      <c r="YW3102" s="0"/>
      <c r="YX3102" s="0"/>
      <c r="YY3102" s="0"/>
      <c r="YZ3102" s="0"/>
      <c r="ZA3102" s="0"/>
      <c r="ZB3102" s="0"/>
      <c r="ZC3102" s="0"/>
      <c r="ZD3102" s="0"/>
      <c r="ZE3102" s="0"/>
      <c r="ZF3102" s="0"/>
      <c r="ZG3102" s="0"/>
      <c r="ZH3102" s="0"/>
      <c r="ZI3102" s="0"/>
      <c r="ZJ3102" s="0"/>
      <c r="ZK3102" s="0"/>
      <c r="ZL3102" s="0"/>
      <c r="ZM3102" s="0"/>
      <c r="ZN3102" s="0"/>
      <c r="ZO3102" s="0"/>
      <c r="ZP3102" s="0"/>
      <c r="ZQ3102" s="0"/>
      <c r="ZR3102" s="0"/>
      <c r="ZS3102" s="0"/>
      <c r="ZT3102" s="0"/>
      <c r="ZU3102" s="0"/>
      <c r="ZV3102" s="0"/>
      <c r="ZW3102" s="0"/>
      <c r="ZX3102" s="0"/>
      <c r="ZY3102" s="0"/>
      <c r="ZZ3102" s="0"/>
      <c r="AAA3102" s="0"/>
      <c r="AAB3102" s="0"/>
      <c r="AAC3102" s="0"/>
      <c r="AAD3102" s="0"/>
      <c r="AAE3102" s="0"/>
      <c r="AAF3102" s="0"/>
      <c r="AAG3102" s="0"/>
      <c r="AAH3102" s="0"/>
      <c r="AAI3102" s="0"/>
      <c r="AAJ3102" s="0"/>
      <c r="AAK3102" s="0"/>
      <c r="AAL3102" s="0"/>
      <c r="AAM3102" s="0"/>
      <c r="AAN3102" s="0"/>
      <c r="AAO3102" s="0"/>
      <c r="AAP3102" s="0"/>
      <c r="AAQ3102" s="0"/>
      <c r="AAR3102" s="0"/>
      <c r="AAS3102" s="0"/>
      <c r="AAT3102" s="0"/>
      <c r="AAU3102" s="0"/>
      <c r="AAV3102" s="0"/>
      <c r="AAW3102" s="0"/>
      <c r="AAX3102" s="0"/>
      <c r="AAY3102" s="0"/>
      <c r="AAZ3102" s="0"/>
      <c r="ABA3102" s="0"/>
      <c r="ABB3102" s="0"/>
      <c r="ABC3102" s="0"/>
      <c r="ABD3102" s="0"/>
      <c r="ABE3102" s="0"/>
      <c r="ABF3102" s="0"/>
      <c r="ABG3102" s="0"/>
      <c r="ABH3102" s="0"/>
      <c r="ABI3102" s="0"/>
      <c r="ABJ3102" s="0"/>
      <c r="ABK3102" s="0"/>
      <c r="ABL3102" s="0"/>
      <c r="ABM3102" s="0"/>
      <c r="ABN3102" s="0"/>
      <c r="ABO3102" s="0"/>
      <c r="ABP3102" s="0"/>
      <c r="ABQ3102" s="0"/>
      <c r="ABR3102" s="0"/>
      <c r="ABS3102" s="0"/>
      <c r="ABT3102" s="0"/>
      <c r="ABU3102" s="0"/>
      <c r="ABV3102" s="0"/>
      <c r="ABW3102" s="0"/>
      <c r="ABX3102" s="0"/>
      <c r="ABY3102" s="0"/>
      <c r="ABZ3102" s="0"/>
      <c r="ACA3102" s="0"/>
      <c r="ACB3102" s="0"/>
      <c r="ACC3102" s="0"/>
      <c r="ACD3102" s="0"/>
      <c r="ACE3102" s="0"/>
      <c r="ACF3102" s="0"/>
      <c r="ACG3102" s="0"/>
      <c r="ACH3102" s="0"/>
      <c r="ACI3102" s="0"/>
      <c r="ACJ3102" s="0"/>
      <c r="ACK3102" s="0"/>
      <c r="ACL3102" s="0"/>
      <c r="ACM3102" s="0"/>
      <c r="ACN3102" s="0"/>
      <c r="ACO3102" s="0"/>
      <c r="ACP3102" s="0"/>
      <c r="ACQ3102" s="0"/>
      <c r="ACR3102" s="0"/>
      <c r="ACS3102" s="0"/>
      <c r="ACT3102" s="0"/>
      <c r="ACU3102" s="0"/>
      <c r="ACV3102" s="0"/>
      <c r="ACW3102" s="0"/>
      <c r="ACX3102" s="0"/>
      <c r="ACY3102" s="0"/>
      <c r="ACZ3102" s="0"/>
      <c r="ADA3102" s="0"/>
      <c r="ADB3102" s="0"/>
      <c r="ADC3102" s="0"/>
      <c r="ADD3102" s="0"/>
      <c r="ADE3102" s="0"/>
      <c r="ADF3102" s="0"/>
      <c r="ADG3102" s="0"/>
      <c r="ADH3102" s="0"/>
      <c r="ADI3102" s="0"/>
      <c r="ADJ3102" s="0"/>
      <c r="ADK3102" s="0"/>
      <c r="ADL3102" s="0"/>
      <c r="ADM3102" s="0"/>
      <c r="ADN3102" s="0"/>
      <c r="ADO3102" s="0"/>
      <c r="ADP3102" s="0"/>
      <c r="ADQ3102" s="0"/>
      <c r="ADR3102" s="0"/>
      <c r="ADS3102" s="0"/>
      <c r="ADT3102" s="0"/>
      <c r="ADU3102" s="0"/>
      <c r="ADV3102" s="0"/>
      <c r="ADW3102" s="0"/>
      <c r="ADX3102" s="0"/>
      <c r="ADY3102" s="0"/>
      <c r="ADZ3102" s="0"/>
      <c r="AEA3102" s="0"/>
      <c r="AEB3102" s="0"/>
      <c r="AEC3102" s="0"/>
      <c r="AED3102" s="0"/>
      <c r="AEE3102" s="0"/>
      <c r="AEF3102" s="0"/>
      <c r="AEG3102" s="0"/>
      <c r="AEH3102" s="0"/>
      <c r="AEI3102" s="0"/>
      <c r="AEJ3102" s="0"/>
      <c r="AEK3102" s="0"/>
      <c r="AEL3102" s="0"/>
      <c r="AEM3102" s="0"/>
      <c r="AEN3102" s="0"/>
      <c r="AEO3102" s="0"/>
      <c r="AEP3102" s="0"/>
      <c r="AEQ3102" s="0"/>
      <c r="AER3102" s="0"/>
      <c r="AES3102" s="0"/>
      <c r="AET3102" s="0"/>
      <c r="AEU3102" s="0"/>
      <c r="AEV3102" s="0"/>
      <c r="AEW3102" s="0"/>
      <c r="AEX3102" s="0"/>
      <c r="AEY3102" s="0"/>
      <c r="AEZ3102" s="0"/>
      <c r="AFA3102" s="0"/>
      <c r="AFB3102" s="0"/>
      <c r="AFC3102" s="0"/>
      <c r="AFD3102" s="0"/>
      <c r="AFE3102" s="0"/>
      <c r="AFF3102" s="0"/>
      <c r="AFG3102" s="0"/>
      <c r="AFH3102" s="0"/>
      <c r="AFI3102" s="0"/>
      <c r="AFJ3102" s="0"/>
      <c r="AFK3102" s="0"/>
      <c r="AFL3102" s="0"/>
      <c r="AFM3102" s="0"/>
      <c r="AFN3102" s="0"/>
      <c r="AFO3102" s="0"/>
      <c r="AFP3102" s="0"/>
      <c r="AFQ3102" s="0"/>
      <c r="AFR3102" s="0"/>
      <c r="AFS3102" s="0"/>
      <c r="AFT3102" s="0"/>
      <c r="AFU3102" s="0"/>
      <c r="AFV3102" s="0"/>
      <c r="AFW3102" s="0"/>
      <c r="AFX3102" s="0"/>
      <c r="AFY3102" s="0"/>
      <c r="AFZ3102" s="0"/>
      <c r="AGA3102" s="0"/>
      <c r="AGB3102" s="0"/>
      <c r="AGC3102" s="0"/>
      <c r="AGD3102" s="0"/>
      <c r="AGE3102" s="0"/>
      <c r="AGF3102" s="0"/>
      <c r="AGG3102" s="0"/>
      <c r="AGH3102" s="0"/>
      <c r="AGI3102" s="0"/>
      <c r="AGJ3102" s="0"/>
      <c r="AGK3102" s="0"/>
      <c r="AGL3102" s="0"/>
      <c r="AGM3102" s="0"/>
      <c r="AGN3102" s="0"/>
      <c r="AGO3102" s="0"/>
      <c r="AGP3102" s="0"/>
      <c r="AGQ3102" s="0"/>
      <c r="AGR3102" s="0"/>
      <c r="AGS3102" s="0"/>
      <c r="AGT3102" s="0"/>
      <c r="AGU3102" s="0"/>
      <c r="AGV3102" s="0"/>
      <c r="AGW3102" s="0"/>
      <c r="AGX3102" s="0"/>
      <c r="AGY3102" s="0"/>
      <c r="AGZ3102" s="0"/>
      <c r="AHA3102" s="0"/>
      <c r="AHB3102" s="0"/>
      <c r="AHC3102" s="0"/>
      <c r="AHD3102" s="0"/>
      <c r="AHE3102" s="0"/>
      <c r="AHF3102" s="0"/>
      <c r="AHG3102" s="0"/>
      <c r="AHH3102" s="0"/>
      <c r="AHI3102" s="0"/>
      <c r="AHJ3102" s="0"/>
      <c r="AHK3102" s="0"/>
      <c r="AHL3102" s="0"/>
      <c r="AHM3102" s="0"/>
      <c r="AHN3102" s="0"/>
      <c r="AHO3102" s="0"/>
      <c r="AHP3102" s="0"/>
      <c r="AHQ3102" s="0"/>
      <c r="AHR3102" s="0"/>
      <c r="AHS3102" s="0"/>
      <c r="AHT3102" s="0"/>
      <c r="AHU3102" s="0"/>
      <c r="AHV3102" s="0"/>
      <c r="AHW3102" s="0"/>
      <c r="AHX3102" s="0"/>
      <c r="AHY3102" s="0"/>
      <c r="AHZ3102" s="0"/>
      <c r="AIA3102" s="0"/>
      <c r="AIB3102" s="0"/>
      <c r="AIC3102" s="0"/>
      <c r="AID3102" s="0"/>
      <c r="AIE3102" s="0"/>
      <c r="AIF3102" s="0"/>
      <c r="AIG3102" s="0"/>
      <c r="AIH3102" s="0"/>
      <c r="AII3102" s="0"/>
      <c r="AIJ3102" s="0"/>
      <c r="AIK3102" s="0"/>
      <c r="AIL3102" s="0"/>
      <c r="AIM3102" s="0"/>
      <c r="AIN3102" s="0"/>
      <c r="AIO3102" s="0"/>
      <c r="AIP3102" s="0"/>
      <c r="AIQ3102" s="0"/>
      <c r="AIR3102" s="0"/>
      <c r="AIS3102" s="0"/>
      <c r="AIT3102" s="0"/>
      <c r="AIU3102" s="0"/>
      <c r="AIV3102" s="0"/>
      <c r="AIW3102" s="0"/>
      <c r="AIX3102" s="0"/>
      <c r="AIY3102" s="0"/>
      <c r="AIZ3102" s="0"/>
      <c r="AJA3102" s="0"/>
      <c r="AJB3102" s="0"/>
      <c r="AJC3102" s="0"/>
      <c r="AJD3102" s="0"/>
      <c r="AJE3102" s="0"/>
      <c r="AJF3102" s="0"/>
      <c r="AJG3102" s="0"/>
      <c r="AJH3102" s="0"/>
      <c r="AJI3102" s="0"/>
      <c r="AJJ3102" s="0"/>
      <c r="AJK3102" s="0"/>
      <c r="AJL3102" s="0"/>
      <c r="AJM3102" s="0"/>
      <c r="AJN3102" s="0"/>
      <c r="AJO3102" s="0"/>
      <c r="AJP3102" s="0"/>
      <c r="AJQ3102" s="0"/>
      <c r="AJR3102" s="0"/>
      <c r="AJS3102" s="0"/>
      <c r="AJT3102" s="0"/>
      <c r="AJU3102" s="0"/>
      <c r="AJV3102" s="0"/>
      <c r="AJW3102" s="0"/>
      <c r="AJX3102" s="0"/>
      <c r="AJY3102" s="0"/>
      <c r="AJZ3102" s="0"/>
      <c r="AKA3102" s="0"/>
      <c r="AKB3102" s="0"/>
      <c r="AKC3102" s="0"/>
      <c r="AKD3102" s="0"/>
      <c r="AKE3102" s="0"/>
      <c r="AKF3102" s="0"/>
      <c r="AKG3102" s="0"/>
      <c r="AKH3102" s="0"/>
      <c r="AKI3102" s="0"/>
      <c r="AKJ3102" s="0"/>
      <c r="AKK3102" s="0"/>
      <c r="AKL3102" s="0"/>
      <c r="AKM3102" s="0"/>
      <c r="AKN3102" s="0"/>
      <c r="AKO3102" s="0"/>
      <c r="AKP3102" s="0"/>
      <c r="AKQ3102" s="0"/>
      <c r="AKR3102" s="0"/>
      <c r="AKS3102" s="0"/>
      <c r="AKT3102" s="0"/>
      <c r="AKU3102" s="0"/>
      <c r="AKV3102" s="0"/>
      <c r="AKW3102" s="0"/>
      <c r="AKX3102" s="0"/>
      <c r="AKY3102" s="0"/>
      <c r="AKZ3102" s="0"/>
      <c r="ALA3102" s="0"/>
      <c r="ALB3102" s="0"/>
      <c r="ALC3102" s="0"/>
      <c r="ALD3102" s="0"/>
      <c r="ALE3102" s="0"/>
      <c r="ALF3102" s="0"/>
      <c r="ALG3102" s="0"/>
      <c r="ALH3102" s="0"/>
      <c r="ALI3102" s="0"/>
      <c r="ALJ3102" s="0"/>
      <c r="ALK3102" s="0"/>
      <c r="ALL3102" s="0"/>
      <c r="ALM3102" s="0"/>
      <c r="ALN3102" s="0"/>
      <c r="ALO3102" s="0"/>
      <c r="ALP3102" s="0"/>
      <c r="ALQ3102" s="0"/>
      <c r="ALR3102" s="0"/>
      <c r="ALS3102" s="0"/>
      <c r="ALT3102" s="0"/>
      <c r="ALU3102" s="0"/>
      <c r="ALV3102" s="0"/>
      <c r="ALW3102" s="0"/>
      <c r="ALX3102" s="0"/>
      <c r="ALY3102" s="0"/>
      <c r="ALZ3102" s="0"/>
      <c r="AMA3102" s="0"/>
      <c r="AMB3102" s="0"/>
      <c r="AMC3102" s="0"/>
      <c r="AMD3102" s="0"/>
      <c r="AME3102" s="0"/>
      <c r="AMF3102" s="0"/>
      <c r="AMG3102" s="0"/>
      <c r="AMH3102" s="0"/>
      <c r="AMI3102" s="0"/>
    </row>
    <row r="3103" customFormat="false" ht="12.75" hidden="false" customHeight="false" outlineLevel="0" collapsed="false">
      <c r="A3103" s="1" t="s">
        <v>3362</v>
      </c>
      <c r="C3103" s="27" t="s">
        <v>3364</v>
      </c>
      <c r="D3103" s="27" t="s">
        <v>13</v>
      </c>
      <c r="E3103" s="28"/>
      <c r="F3103" s="29"/>
      <c r="G3103" s="27"/>
      <c r="H3103" s="30" t="s">
        <v>61</v>
      </c>
      <c r="I3103" s="31" t="n">
        <v>2.49</v>
      </c>
      <c r="J3103" s="103" t="s">
        <v>3308</v>
      </c>
      <c r="BM3103" s="0"/>
      <c r="BN3103" s="0"/>
      <c r="BO3103" s="0"/>
      <c r="BP3103" s="0"/>
      <c r="BQ3103" s="0"/>
      <c r="BR3103" s="0"/>
      <c r="BS3103" s="0"/>
      <c r="BT3103" s="0"/>
      <c r="BU3103" s="0"/>
      <c r="BV3103" s="0"/>
      <c r="BW3103" s="0"/>
      <c r="BX3103" s="0"/>
      <c r="BY3103" s="0"/>
      <c r="BZ3103" s="0"/>
      <c r="CA3103" s="0"/>
      <c r="CB3103" s="0"/>
      <c r="CC3103" s="0"/>
      <c r="CD3103" s="0"/>
      <c r="CE3103" s="0"/>
      <c r="CF3103" s="0"/>
      <c r="CG3103" s="0"/>
      <c r="CH3103" s="0"/>
      <c r="CI3103" s="0"/>
      <c r="CJ3103" s="0"/>
      <c r="CK3103" s="0"/>
      <c r="CL3103" s="0"/>
      <c r="CM3103" s="0"/>
      <c r="CN3103" s="0"/>
      <c r="CO3103" s="0"/>
      <c r="CP3103" s="0"/>
      <c r="CQ3103" s="0"/>
      <c r="CR3103" s="0"/>
      <c r="CS3103" s="0"/>
      <c r="CT3103" s="0"/>
      <c r="CU3103" s="0"/>
      <c r="CV3103" s="0"/>
      <c r="CW3103" s="0"/>
      <c r="CX3103" s="0"/>
      <c r="CY3103" s="0"/>
      <c r="CZ3103" s="0"/>
      <c r="DA3103" s="0"/>
      <c r="DB3103" s="0"/>
      <c r="DC3103" s="0"/>
      <c r="DD3103" s="0"/>
      <c r="DE3103" s="0"/>
      <c r="DF3103" s="0"/>
      <c r="DG3103" s="0"/>
      <c r="DH3103" s="0"/>
      <c r="DI3103" s="0"/>
      <c r="DJ3103" s="0"/>
      <c r="DK3103" s="0"/>
      <c r="DL3103" s="0"/>
      <c r="DM3103" s="0"/>
      <c r="DN3103" s="0"/>
      <c r="DO3103" s="0"/>
      <c r="DP3103" s="0"/>
      <c r="DQ3103" s="0"/>
      <c r="DR3103" s="0"/>
      <c r="DS3103" s="0"/>
      <c r="DT3103" s="0"/>
      <c r="DU3103" s="0"/>
      <c r="DV3103" s="0"/>
      <c r="DW3103" s="0"/>
      <c r="DX3103" s="0"/>
      <c r="DY3103" s="0"/>
      <c r="DZ3103" s="0"/>
      <c r="EA3103" s="0"/>
      <c r="EB3103" s="0"/>
      <c r="EC3103" s="0"/>
      <c r="ED3103" s="0"/>
      <c r="EE3103" s="0"/>
      <c r="EF3103" s="0"/>
      <c r="EG3103" s="0"/>
      <c r="EH3103" s="0"/>
      <c r="EI3103" s="0"/>
      <c r="EJ3103" s="0"/>
      <c r="EK3103" s="0"/>
      <c r="EL3103" s="0"/>
      <c r="EM3103" s="0"/>
      <c r="EN3103" s="0"/>
      <c r="EO3103" s="0"/>
      <c r="EP3103" s="0"/>
      <c r="EQ3103" s="0"/>
      <c r="ER3103" s="0"/>
      <c r="ES3103" s="0"/>
      <c r="ET3103" s="0"/>
      <c r="EU3103" s="0"/>
      <c r="EV3103" s="0"/>
      <c r="EW3103" s="0"/>
      <c r="EX3103" s="0"/>
      <c r="EY3103" s="0"/>
      <c r="EZ3103" s="0"/>
      <c r="FA3103" s="0"/>
      <c r="FB3103" s="0"/>
      <c r="FC3103" s="0"/>
      <c r="FD3103" s="0"/>
      <c r="FE3103" s="0"/>
      <c r="FF3103" s="0"/>
      <c r="FG3103" s="0"/>
      <c r="FH3103" s="0"/>
      <c r="FI3103" s="0"/>
      <c r="FJ3103" s="0"/>
      <c r="FK3103" s="0"/>
      <c r="FL3103" s="0"/>
      <c r="FM3103" s="0"/>
      <c r="FN3103" s="0"/>
      <c r="FO3103" s="0"/>
      <c r="FP3103" s="0"/>
      <c r="FQ3103" s="0"/>
      <c r="FR3103" s="0"/>
      <c r="FS3103" s="0"/>
      <c r="FT3103" s="0"/>
      <c r="FU3103" s="0"/>
      <c r="FV3103" s="0"/>
      <c r="FW3103" s="0"/>
      <c r="FX3103" s="0"/>
      <c r="FY3103" s="0"/>
      <c r="FZ3103" s="0"/>
      <c r="GA3103" s="0"/>
      <c r="GB3103" s="0"/>
      <c r="GC3103" s="0"/>
      <c r="GD3103" s="0"/>
      <c r="GE3103" s="0"/>
      <c r="GF3103" s="0"/>
      <c r="GG3103" s="0"/>
      <c r="GH3103" s="0"/>
      <c r="GI3103" s="0"/>
      <c r="GJ3103" s="0"/>
      <c r="GK3103" s="0"/>
      <c r="GL3103" s="0"/>
      <c r="GM3103" s="0"/>
      <c r="GN3103" s="0"/>
      <c r="GO3103" s="0"/>
      <c r="GP3103" s="0"/>
      <c r="GQ3103" s="0"/>
      <c r="GR3103" s="0"/>
      <c r="GS3103" s="0"/>
      <c r="GT3103" s="0"/>
      <c r="GU3103" s="0"/>
      <c r="GV3103" s="0"/>
      <c r="GW3103" s="0"/>
      <c r="GX3103" s="0"/>
      <c r="GY3103" s="0"/>
      <c r="GZ3103" s="0"/>
      <c r="HA3103" s="0"/>
      <c r="HB3103" s="0"/>
      <c r="HC3103" s="0"/>
      <c r="HD3103" s="0"/>
      <c r="HE3103" s="0"/>
      <c r="HF3103" s="0"/>
      <c r="HG3103" s="0"/>
      <c r="HH3103" s="0"/>
      <c r="HI3103" s="0"/>
      <c r="HJ3103" s="0"/>
      <c r="HK3103" s="0"/>
      <c r="HL3103" s="0"/>
      <c r="HM3103" s="0"/>
      <c r="HN3103" s="0"/>
      <c r="HO3103" s="0"/>
      <c r="HP3103" s="0"/>
      <c r="HQ3103" s="0"/>
      <c r="HR3103" s="0"/>
      <c r="HS3103" s="0"/>
      <c r="HT3103" s="0"/>
      <c r="HU3103" s="0"/>
      <c r="HV3103" s="0"/>
      <c r="HW3103" s="0"/>
      <c r="HX3103" s="0"/>
      <c r="HY3103" s="0"/>
      <c r="HZ3103" s="0"/>
      <c r="IA3103" s="0"/>
      <c r="IB3103" s="0"/>
      <c r="IC3103" s="0"/>
      <c r="ID3103" s="0"/>
      <c r="IE3103" s="0"/>
      <c r="IF3103" s="0"/>
      <c r="IG3103" s="0"/>
      <c r="IH3103" s="0"/>
      <c r="II3103" s="0"/>
      <c r="IJ3103" s="0"/>
      <c r="IK3103" s="0"/>
      <c r="IL3103" s="0"/>
      <c r="IM3103" s="0"/>
      <c r="IN3103" s="0"/>
      <c r="IO3103" s="0"/>
      <c r="IP3103" s="0"/>
      <c r="IQ3103" s="0"/>
      <c r="IR3103" s="0"/>
      <c r="IS3103" s="0"/>
      <c r="IT3103" s="0"/>
      <c r="IU3103" s="0"/>
      <c r="IV3103" s="0"/>
      <c r="IW3103" s="0"/>
      <c r="IX3103" s="0"/>
      <c r="IY3103" s="0"/>
      <c r="IZ3103" s="0"/>
      <c r="JA3103" s="0"/>
      <c r="JB3103" s="0"/>
      <c r="JC3103" s="0"/>
      <c r="JD3103" s="0"/>
      <c r="JE3103" s="0"/>
      <c r="JF3103" s="0"/>
      <c r="JG3103" s="0"/>
      <c r="JH3103" s="0"/>
      <c r="JI3103" s="0"/>
      <c r="JJ3103" s="0"/>
      <c r="JK3103" s="0"/>
      <c r="JL3103" s="0"/>
      <c r="JM3103" s="0"/>
      <c r="JN3103" s="0"/>
      <c r="JO3103" s="0"/>
      <c r="JP3103" s="0"/>
      <c r="JQ3103" s="0"/>
      <c r="JR3103" s="0"/>
      <c r="JS3103" s="0"/>
      <c r="JT3103" s="0"/>
      <c r="JU3103" s="0"/>
      <c r="JV3103" s="0"/>
      <c r="JW3103" s="0"/>
      <c r="JX3103" s="0"/>
      <c r="JY3103" s="0"/>
      <c r="JZ3103" s="0"/>
      <c r="KA3103" s="0"/>
      <c r="KB3103" s="0"/>
      <c r="KC3103" s="0"/>
      <c r="KD3103" s="0"/>
      <c r="KE3103" s="0"/>
      <c r="KF3103" s="0"/>
      <c r="KG3103" s="0"/>
      <c r="KH3103" s="0"/>
      <c r="KI3103" s="0"/>
      <c r="KJ3103" s="0"/>
      <c r="KK3103" s="0"/>
      <c r="KL3103" s="0"/>
      <c r="KM3103" s="0"/>
      <c r="KN3103" s="0"/>
      <c r="KO3103" s="0"/>
      <c r="KP3103" s="0"/>
      <c r="KQ3103" s="0"/>
      <c r="KR3103" s="0"/>
      <c r="KS3103" s="0"/>
      <c r="KT3103" s="0"/>
      <c r="KU3103" s="0"/>
      <c r="KV3103" s="0"/>
      <c r="KW3103" s="0"/>
      <c r="KX3103" s="0"/>
      <c r="KY3103" s="0"/>
      <c r="KZ3103" s="0"/>
      <c r="LA3103" s="0"/>
      <c r="LB3103" s="0"/>
      <c r="LC3103" s="0"/>
      <c r="LD3103" s="0"/>
      <c r="LE3103" s="0"/>
      <c r="LF3103" s="0"/>
      <c r="LG3103" s="0"/>
      <c r="LH3103" s="0"/>
      <c r="LI3103" s="0"/>
      <c r="LJ3103" s="0"/>
      <c r="LK3103" s="0"/>
      <c r="LL3103" s="0"/>
      <c r="LM3103" s="0"/>
      <c r="LN3103" s="0"/>
      <c r="LO3103" s="0"/>
      <c r="LP3103" s="0"/>
      <c r="LQ3103" s="0"/>
      <c r="LR3103" s="0"/>
      <c r="LS3103" s="0"/>
      <c r="LT3103" s="0"/>
      <c r="LU3103" s="0"/>
      <c r="LV3103" s="0"/>
      <c r="LW3103" s="0"/>
      <c r="LX3103" s="0"/>
      <c r="LY3103" s="0"/>
      <c r="LZ3103" s="0"/>
      <c r="MA3103" s="0"/>
      <c r="MB3103" s="0"/>
      <c r="MC3103" s="0"/>
      <c r="MD3103" s="0"/>
      <c r="ME3103" s="0"/>
      <c r="MF3103" s="0"/>
      <c r="MG3103" s="0"/>
      <c r="MH3103" s="0"/>
      <c r="MI3103" s="0"/>
      <c r="MJ3103" s="0"/>
      <c r="MK3103" s="0"/>
      <c r="ML3103" s="0"/>
      <c r="MM3103" s="0"/>
      <c r="MN3103" s="0"/>
      <c r="MO3103" s="0"/>
      <c r="MP3103" s="0"/>
      <c r="MQ3103" s="0"/>
      <c r="MR3103" s="0"/>
      <c r="MS3103" s="0"/>
      <c r="MT3103" s="0"/>
      <c r="MU3103" s="0"/>
      <c r="MV3103" s="0"/>
      <c r="MW3103" s="0"/>
      <c r="MX3103" s="0"/>
      <c r="MY3103" s="0"/>
      <c r="MZ3103" s="0"/>
      <c r="NA3103" s="0"/>
      <c r="NB3103" s="0"/>
      <c r="NC3103" s="0"/>
      <c r="ND3103" s="0"/>
      <c r="NE3103" s="0"/>
      <c r="NF3103" s="0"/>
      <c r="NG3103" s="0"/>
      <c r="NH3103" s="0"/>
      <c r="NI3103" s="0"/>
      <c r="NJ3103" s="0"/>
      <c r="NK3103" s="0"/>
      <c r="NL3103" s="0"/>
      <c r="NM3103" s="0"/>
      <c r="NN3103" s="0"/>
      <c r="NO3103" s="0"/>
      <c r="NP3103" s="0"/>
      <c r="NQ3103" s="0"/>
      <c r="NR3103" s="0"/>
      <c r="NS3103" s="0"/>
      <c r="NT3103" s="0"/>
      <c r="NU3103" s="0"/>
      <c r="NV3103" s="0"/>
      <c r="NW3103" s="0"/>
      <c r="NX3103" s="0"/>
      <c r="NY3103" s="0"/>
      <c r="NZ3103" s="0"/>
      <c r="OA3103" s="0"/>
      <c r="OB3103" s="0"/>
      <c r="OC3103" s="0"/>
      <c r="OD3103" s="0"/>
      <c r="OE3103" s="0"/>
      <c r="OF3103" s="0"/>
      <c r="OG3103" s="0"/>
      <c r="OH3103" s="0"/>
      <c r="OI3103" s="0"/>
      <c r="OJ3103" s="0"/>
      <c r="OK3103" s="0"/>
      <c r="OL3103" s="0"/>
      <c r="OM3103" s="0"/>
      <c r="ON3103" s="0"/>
      <c r="OO3103" s="0"/>
      <c r="OP3103" s="0"/>
      <c r="OQ3103" s="0"/>
      <c r="OR3103" s="0"/>
      <c r="OS3103" s="0"/>
      <c r="OT3103" s="0"/>
      <c r="OU3103" s="0"/>
      <c r="OV3103" s="0"/>
      <c r="OW3103" s="0"/>
      <c r="OX3103" s="0"/>
      <c r="OY3103" s="0"/>
      <c r="OZ3103" s="0"/>
      <c r="PA3103" s="0"/>
      <c r="PB3103" s="0"/>
      <c r="PC3103" s="0"/>
      <c r="PD3103" s="0"/>
      <c r="PE3103" s="0"/>
      <c r="PF3103" s="0"/>
      <c r="PG3103" s="0"/>
      <c r="PH3103" s="0"/>
      <c r="PI3103" s="0"/>
      <c r="PJ3103" s="0"/>
      <c r="PK3103" s="0"/>
      <c r="PL3103" s="0"/>
      <c r="PM3103" s="0"/>
      <c r="PN3103" s="0"/>
      <c r="PO3103" s="0"/>
      <c r="PP3103" s="0"/>
      <c r="PQ3103" s="0"/>
      <c r="PR3103" s="0"/>
      <c r="PS3103" s="0"/>
      <c r="PT3103" s="0"/>
      <c r="PU3103" s="0"/>
      <c r="PV3103" s="0"/>
      <c r="PW3103" s="0"/>
      <c r="PX3103" s="0"/>
      <c r="PY3103" s="0"/>
      <c r="PZ3103" s="0"/>
      <c r="QA3103" s="0"/>
      <c r="QB3103" s="0"/>
      <c r="QC3103" s="0"/>
      <c r="QD3103" s="0"/>
      <c r="QE3103" s="0"/>
      <c r="QF3103" s="0"/>
      <c r="QG3103" s="0"/>
      <c r="QH3103" s="0"/>
      <c r="QI3103" s="0"/>
      <c r="QJ3103" s="0"/>
      <c r="QK3103" s="0"/>
      <c r="QL3103" s="0"/>
      <c r="QM3103" s="0"/>
      <c r="QN3103" s="0"/>
      <c r="QO3103" s="0"/>
      <c r="QP3103" s="0"/>
      <c r="QQ3103" s="0"/>
      <c r="QR3103" s="0"/>
      <c r="QS3103" s="0"/>
      <c r="QT3103" s="0"/>
      <c r="QU3103" s="0"/>
      <c r="QV3103" s="0"/>
      <c r="QW3103" s="0"/>
      <c r="QX3103" s="0"/>
      <c r="QY3103" s="0"/>
      <c r="QZ3103" s="0"/>
      <c r="RA3103" s="0"/>
      <c r="RB3103" s="0"/>
      <c r="RC3103" s="0"/>
      <c r="RD3103" s="0"/>
      <c r="RE3103" s="0"/>
      <c r="RF3103" s="0"/>
      <c r="RG3103" s="0"/>
      <c r="RH3103" s="0"/>
      <c r="RI3103" s="0"/>
      <c r="RJ3103" s="0"/>
      <c r="RK3103" s="0"/>
      <c r="RL3103" s="0"/>
      <c r="RM3103" s="0"/>
      <c r="RN3103" s="0"/>
      <c r="RO3103" s="0"/>
      <c r="RP3103" s="0"/>
      <c r="RQ3103" s="0"/>
      <c r="RR3103" s="0"/>
      <c r="RS3103" s="0"/>
      <c r="RT3103" s="0"/>
      <c r="RU3103" s="0"/>
      <c r="RV3103" s="0"/>
      <c r="RW3103" s="0"/>
      <c r="RX3103" s="0"/>
      <c r="RY3103" s="0"/>
      <c r="RZ3103" s="0"/>
      <c r="SA3103" s="0"/>
      <c r="SB3103" s="0"/>
      <c r="SC3103" s="0"/>
      <c r="SD3103" s="0"/>
      <c r="SE3103" s="0"/>
      <c r="SF3103" s="0"/>
      <c r="SG3103" s="0"/>
      <c r="SH3103" s="0"/>
      <c r="SI3103" s="0"/>
      <c r="SJ3103" s="0"/>
      <c r="SK3103" s="0"/>
      <c r="SL3103" s="0"/>
      <c r="SM3103" s="0"/>
      <c r="SN3103" s="0"/>
      <c r="SO3103" s="0"/>
      <c r="SP3103" s="0"/>
      <c r="SQ3103" s="0"/>
      <c r="SR3103" s="0"/>
      <c r="SS3103" s="0"/>
      <c r="ST3103" s="0"/>
      <c r="SU3103" s="0"/>
      <c r="SV3103" s="0"/>
      <c r="SW3103" s="0"/>
      <c r="SX3103" s="0"/>
      <c r="SY3103" s="0"/>
      <c r="SZ3103" s="0"/>
      <c r="TA3103" s="0"/>
      <c r="TB3103" s="0"/>
      <c r="TC3103" s="0"/>
      <c r="TD3103" s="0"/>
      <c r="TE3103" s="0"/>
      <c r="TF3103" s="0"/>
      <c r="TG3103" s="0"/>
      <c r="TH3103" s="0"/>
      <c r="TI3103" s="0"/>
      <c r="TJ3103" s="0"/>
      <c r="TK3103" s="0"/>
      <c r="TL3103" s="0"/>
      <c r="TM3103" s="0"/>
      <c r="TN3103" s="0"/>
      <c r="TO3103" s="0"/>
      <c r="TP3103" s="0"/>
      <c r="TQ3103" s="0"/>
      <c r="TR3103" s="0"/>
      <c r="TS3103" s="0"/>
      <c r="TT3103" s="0"/>
      <c r="TU3103" s="0"/>
      <c r="TV3103" s="0"/>
      <c r="TW3103" s="0"/>
      <c r="TX3103" s="0"/>
      <c r="TY3103" s="0"/>
      <c r="TZ3103" s="0"/>
      <c r="UA3103" s="0"/>
      <c r="UB3103" s="0"/>
      <c r="UC3103" s="0"/>
      <c r="UD3103" s="0"/>
      <c r="UE3103" s="0"/>
      <c r="UF3103" s="0"/>
      <c r="UG3103" s="0"/>
      <c r="UH3103" s="0"/>
      <c r="UI3103" s="0"/>
      <c r="UJ3103" s="0"/>
      <c r="UK3103" s="0"/>
      <c r="UL3103" s="0"/>
      <c r="UM3103" s="0"/>
      <c r="UN3103" s="0"/>
      <c r="UO3103" s="0"/>
      <c r="UP3103" s="0"/>
      <c r="UQ3103" s="0"/>
      <c r="UR3103" s="0"/>
      <c r="US3103" s="0"/>
      <c r="UT3103" s="0"/>
      <c r="UU3103" s="0"/>
      <c r="UV3103" s="0"/>
      <c r="UW3103" s="0"/>
      <c r="UX3103" s="0"/>
      <c r="UY3103" s="0"/>
      <c r="UZ3103" s="0"/>
      <c r="VA3103" s="0"/>
      <c r="VB3103" s="0"/>
      <c r="VC3103" s="0"/>
      <c r="VD3103" s="0"/>
      <c r="VE3103" s="0"/>
      <c r="VF3103" s="0"/>
      <c r="VG3103" s="0"/>
      <c r="VH3103" s="0"/>
      <c r="VI3103" s="0"/>
      <c r="VJ3103" s="0"/>
      <c r="VK3103" s="0"/>
      <c r="VL3103" s="0"/>
      <c r="VM3103" s="0"/>
      <c r="VN3103" s="0"/>
      <c r="VO3103" s="0"/>
      <c r="VP3103" s="0"/>
      <c r="VQ3103" s="0"/>
      <c r="VR3103" s="0"/>
      <c r="VS3103" s="0"/>
      <c r="VT3103" s="0"/>
      <c r="VU3103" s="0"/>
      <c r="VV3103" s="0"/>
      <c r="VW3103" s="0"/>
      <c r="VX3103" s="0"/>
      <c r="VY3103" s="0"/>
      <c r="VZ3103" s="0"/>
      <c r="WA3103" s="0"/>
      <c r="WB3103" s="0"/>
      <c r="WC3103" s="0"/>
      <c r="WD3103" s="0"/>
      <c r="WE3103" s="0"/>
      <c r="WF3103" s="0"/>
      <c r="WG3103" s="0"/>
      <c r="WH3103" s="0"/>
      <c r="WI3103" s="0"/>
      <c r="WJ3103" s="0"/>
      <c r="WK3103" s="0"/>
      <c r="WL3103" s="0"/>
      <c r="WM3103" s="0"/>
      <c r="WN3103" s="0"/>
      <c r="WO3103" s="0"/>
      <c r="WP3103" s="0"/>
      <c r="WQ3103" s="0"/>
      <c r="WR3103" s="0"/>
      <c r="WS3103" s="0"/>
      <c r="WT3103" s="0"/>
      <c r="WU3103" s="0"/>
      <c r="WV3103" s="0"/>
      <c r="WW3103" s="0"/>
      <c r="WX3103" s="0"/>
      <c r="WY3103" s="0"/>
      <c r="WZ3103" s="0"/>
      <c r="XA3103" s="0"/>
      <c r="XB3103" s="0"/>
      <c r="XC3103" s="0"/>
      <c r="XD3103" s="0"/>
      <c r="XE3103" s="0"/>
      <c r="XF3103" s="0"/>
      <c r="XG3103" s="0"/>
      <c r="XH3103" s="0"/>
      <c r="XI3103" s="0"/>
      <c r="XJ3103" s="0"/>
      <c r="XK3103" s="0"/>
      <c r="XL3103" s="0"/>
      <c r="XM3103" s="0"/>
      <c r="XN3103" s="0"/>
      <c r="XO3103" s="0"/>
      <c r="XP3103" s="0"/>
      <c r="XQ3103" s="0"/>
      <c r="XR3103" s="0"/>
      <c r="XS3103" s="0"/>
      <c r="XT3103" s="0"/>
      <c r="XU3103" s="0"/>
      <c r="XV3103" s="0"/>
      <c r="XW3103" s="0"/>
      <c r="XX3103" s="0"/>
      <c r="XY3103" s="0"/>
      <c r="XZ3103" s="0"/>
      <c r="YA3103" s="0"/>
      <c r="YB3103" s="0"/>
      <c r="YC3103" s="0"/>
      <c r="YD3103" s="0"/>
      <c r="YE3103" s="0"/>
      <c r="YF3103" s="0"/>
      <c r="YG3103" s="0"/>
      <c r="YH3103" s="0"/>
      <c r="YI3103" s="0"/>
      <c r="YJ3103" s="0"/>
      <c r="YK3103" s="0"/>
      <c r="YL3103" s="0"/>
      <c r="YM3103" s="0"/>
      <c r="YN3103" s="0"/>
      <c r="YO3103" s="0"/>
      <c r="YP3103" s="0"/>
      <c r="YQ3103" s="0"/>
      <c r="YR3103" s="0"/>
      <c r="YS3103" s="0"/>
      <c r="YT3103" s="0"/>
      <c r="YU3103" s="0"/>
      <c r="YV3103" s="0"/>
      <c r="YW3103" s="0"/>
      <c r="YX3103" s="0"/>
      <c r="YY3103" s="0"/>
      <c r="YZ3103" s="0"/>
      <c r="ZA3103" s="0"/>
      <c r="ZB3103" s="0"/>
      <c r="ZC3103" s="0"/>
      <c r="ZD3103" s="0"/>
      <c r="ZE3103" s="0"/>
      <c r="ZF3103" s="0"/>
      <c r="ZG3103" s="0"/>
      <c r="ZH3103" s="0"/>
      <c r="ZI3103" s="0"/>
      <c r="ZJ3103" s="0"/>
      <c r="ZK3103" s="0"/>
      <c r="ZL3103" s="0"/>
      <c r="ZM3103" s="0"/>
      <c r="ZN3103" s="0"/>
      <c r="ZO3103" s="0"/>
      <c r="ZP3103" s="0"/>
      <c r="ZQ3103" s="0"/>
      <c r="ZR3103" s="0"/>
      <c r="ZS3103" s="0"/>
      <c r="ZT3103" s="0"/>
      <c r="ZU3103" s="0"/>
      <c r="ZV3103" s="0"/>
      <c r="ZW3103" s="0"/>
      <c r="ZX3103" s="0"/>
      <c r="ZY3103" s="0"/>
      <c r="ZZ3103" s="0"/>
      <c r="AAA3103" s="0"/>
      <c r="AAB3103" s="0"/>
      <c r="AAC3103" s="0"/>
      <c r="AAD3103" s="0"/>
      <c r="AAE3103" s="0"/>
      <c r="AAF3103" s="0"/>
      <c r="AAG3103" s="0"/>
      <c r="AAH3103" s="0"/>
      <c r="AAI3103" s="0"/>
      <c r="AAJ3103" s="0"/>
      <c r="AAK3103" s="0"/>
      <c r="AAL3103" s="0"/>
      <c r="AAM3103" s="0"/>
      <c r="AAN3103" s="0"/>
      <c r="AAO3103" s="0"/>
      <c r="AAP3103" s="0"/>
      <c r="AAQ3103" s="0"/>
      <c r="AAR3103" s="0"/>
      <c r="AAS3103" s="0"/>
      <c r="AAT3103" s="0"/>
      <c r="AAU3103" s="0"/>
      <c r="AAV3103" s="0"/>
      <c r="AAW3103" s="0"/>
      <c r="AAX3103" s="0"/>
      <c r="AAY3103" s="0"/>
      <c r="AAZ3103" s="0"/>
      <c r="ABA3103" s="0"/>
      <c r="ABB3103" s="0"/>
      <c r="ABC3103" s="0"/>
      <c r="ABD3103" s="0"/>
      <c r="ABE3103" s="0"/>
      <c r="ABF3103" s="0"/>
      <c r="ABG3103" s="0"/>
      <c r="ABH3103" s="0"/>
      <c r="ABI3103" s="0"/>
      <c r="ABJ3103" s="0"/>
      <c r="ABK3103" s="0"/>
      <c r="ABL3103" s="0"/>
      <c r="ABM3103" s="0"/>
      <c r="ABN3103" s="0"/>
      <c r="ABO3103" s="0"/>
      <c r="ABP3103" s="0"/>
      <c r="ABQ3103" s="0"/>
      <c r="ABR3103" s="0"/>
      <c r="ABS3103" s="0"/>
      <c r="ABT3103" s="0"/>
      <c r="ABU3103" s="0"/>
      <c r="ABV3103" s="0"/>
      <c r="ABW3103" s="0"/>
      <c r="ABX3103" s="0"/>
      <c r="ABY3103" s="0"/>
      <c r="ABZ3103" s="0"/>
      <c r="ACA3103" s="0"/>
      <c r="ACB3103" s="0"/>
      <c r="ACC3103" s="0"/>
      <c r="ACD3103" s="0"/>
      <c r="ACE3103" s="0"/>
      <c r="ACF3103" s="0"/>
      <c r="ACG3103" s="0"/>
      <c r="ACH3103" s="0"/>
      <c r="ACI3103" s="0"/>
      <c r="ACJ3103" s="0"/>
      <c r="ACK3103" s="0"/>
      <c r="ACL3103" s="0"/>
      <c r="ACM3103" s="0"/>
      <c r="ACN3103" s="0"/>
      <c r="ACO3103" s="0"/>
      <c r="ACP3103" s="0"/>
      <c r="ACQ3103" s="0"/>
      <c r="ACR3103" s="0"/>
      <c r="ACS3103" s="0"/>
      <c r="ACT3103" s="0"/>
      <c r="ACU3103" s="0"/>
      <c r="ACV3103" s="0"/>
      <c r="ACW3103" s="0"/>
      <c r="ACX3103" s="0"/>
      <c r="ACY3103" s="0"/>
      <c r="ACZ3103" s="0"/>
      <c r="ADA3103" s="0"/>
      <c r="ADB3103" s="0"/>
      <c r="ADC3103" s="0"/>
      <c r="ADD3103" s="0"/>
      <c r="ADE3103" s="0"/>
      <c r="ADF3103" s="0"/>
      <c r="ADG3103" s="0"/>
      <c r="ADH3103" s="0"/>
      <c r="ADI3103" s="0"/>
      <c r="ADJ3103" s="0"/>
      <c r="ADK3103" s="0"/>
      <c r="ADL3103" s="0"/>
      <c r="ADM3103" s="0"/>
      <c r="ADN3103" s="0"/>
      <c r="ADO3103" s="0"/>
      <c r="ADP3103" s="0"/>
      <c r="ADQ3103" s="0"/>
      <c r="ADR3103" s="0"/>
      <c r="ADS3103" s="0"/>
      <c r="ADT3103" s="0"/>
      <c r="ADU3103" s="0"/>
      <c r="ADV3103" s="0"/>
      <c r="ADW3103" s="0"/>
      <c r="ADX3103" s="0"/>
      <c r="ADY3103" s="0"/>
      <c r="ADZ3103" s="0"/>
      <c r="AEA3103" s="0"/>
      <c r="AEB3103" s="0"/>
      <c r="AEC3103" s="0"/>
      <c r="AED3103" s="0"/>
      <c r="AEE3103" s="0"/>
      <c r="AEF3103" s="0"/>
      <c r="AEG3103" s="0"/>
      <c r="AEH3103" s="0"/>
      <c r="AEI3103" s="0"/>
      <c r="AEJ3103" s="0"/>
      <c r="AEK3103" s="0"/>
      <c r="AEL3103" s="0"/>
      <c r="AEM3103" s="0"/>
      <c r="AEN3103" s="0"/>
      <c r="AEO3103" s="0"/>
      <c r="AEP3103" s="0"/>
      <c r="AEQ3103" s="0"/>
      <c r="AER3103" s="0"/>
      <c r="AES3103" s="0"/>
      <c r="AET3103" s="0"/>
      <c r="AEU3103" s="0"/>
      <c r="AEV3103" s="0"/>
      <c r="AEW3103" s="0"/>
      <c r="AEX3103" s="0"/>
      <c r="AEY3103" s="0"/>
      <c r="AEZ3103" s="0"/>
      <c r="AFA3103" s="0"/>
      <c r="AFB3103" s="0"/>
      <c r="AFC3103" s="0"/>
      <c r="AFD3103" s="0"/>
      <c r="AFE3103" s="0"/>
      <c r="AFF3103" s="0"/>
      <c r="AFG3103" s="0"/>
      <c r="AFH3103" s="0"/>
      <c r="AFI3103" s="0"/>
      <c r="AFJ3103" s="0"/>
      <c r="AFK3103" s="0"/>
      <c r="AFL3103" s="0"/>
      <c r="AFM3103" s="0"/>
      <c r="AFN3103" s="0"/>
      <c r="AFO3103" s="0"/>
      <c r="AFP3103" s="0"/>
      <c r="AFQ3103" s="0"/>
      <c r="AFR3103" s="0"/>
      <c r="AFS3103" s="0"/>
      <c r="AFT3103" s="0"/>
      <c r="AFU3103" s="0"/>
      <c r="AFV3103" s="0"/>
      <c r="AFW3103" s="0"/>
      <c r="AFX3103" s="0"/>
      <c r="AFY3103" s="0"/>
      <c r="AFZ3103" s="0"/>
      <c r="AGA3103" s="0"/>
      <c r="AGB3103" s="0"/>
      <c r="AGC3103" s="0"/>
      <c r="AGD3103" s="0"/>
      <c r="AGE3103" s="0"/>
      <c r="AGF3103" s="0"/>
      <c r="AGG3103" s="0"/>
      <c r="AGH3103" s="0"/>
      <c r="AGI3103" s="0"/>
      <c r="AGJ3103" s="0"/>
      <c r="AGK3103" s="0"/>
      <c r="AGL3103" s="0"/>
      <c r="AGM3103" s="0"/>
      <c r="AGN3103" s="0"/>
      <c r="AGO3103" s="0"/>
      <c r="AGP3103" s="0"/>
      <c r="AGQ3103" s="0"/>
      <c r="AGR3103" s="0"/>
      <c r="AGS3103" s="0"/>
      <c r="AGT3103" s="0"/>
      <c r="AGU3103" s="0"/>
      <c r="AGV3103" s="0"/>
      <c r="AGW3103" s="0"/>
      <c r="AGX3103" s="0"/>
      <c r="AGY3103" s="0"/>
      <c r="AGZ3103" s="0"/>
      <c r="AHA3103" s="0"/>
      <c r="AHB3103" s="0"/>
      <c r="AHC3103" s="0"/>
      <c r="AHD3103" s="0"/>
      <c r="AHE3103" s="0"/>
      <c r="AHF3103" s="0"/>
      <c r="AHG3103" s="0"/>
      <c r="AHH3103" s="0"/>
      <c r="AHI3103" s="0"/>
      <c r="AHJ3103" s="0"/>
      <c r="AHK3103" s="0"/>
      <c r="AHL3103" s="0"/>
      <c r="AHM3103" s="0"/>
      <c r="AHN3103" s="0"/>
      <c r="AHO3103" s="0"/>
      <c r="AHP3103" s="0"/>
      <c r="AHQ3103" s="0"/>
      <c r="AHR3103" s="0"/>
      <c r="AHS3103" s="0"/>
      <c r="AHT3103" s="0"/>
      <c r="AHU3103" s="0"/>
      <c r="AHV3103" s="0"/>
      <c r="AHW3103" s="0"/>
      <c r="AHX3103" s="0"/>
      <c r="AHY3103" s="0"/>
      <c r="AHZ3103" s="0"/>
      <c r="AIA3103" s="0"/>
      <c r="AIB3103" s="0"/>
      <c r="AIC3103" s="0"/>
      <c r="AID3103" s="0"/>
      <c r="AIE3103" s="0"/>
      <c r="AIF3103" s="0"/>
      <c r="AIG3103" s="0"/>
      <c r="AIH3103" s="0"/>
      <c r="AII3103" s="0"/>
      <c r="AIJ3103" s="0"/>
      <c r="AIK3103" s="0"/>
      <c r="AIL3103" s="0"/>
      <c r="AIM3103" s="0"/>
      <c r="AIN3103" s="0"/>
      <c r="AIO3103" s="0"/>
      <c r="AIP3103" s="0"/>
      <c r="AIQ3103" s="0"/>
      <c r="AIR3103" s="0"/>
      <c r="AIS3103" s="0"/>
      <c r="AIT3103" s="0"/>
      <c r="AIU3103" s="0"/>
      <c r="AIV3103" s="0"/>
      <c r="AIW3103" s="0"/>
      <c r="AIX3103" s="0"/>
      <c r="AIY3103" s="0"/>
      <c r="AIZ3103" s="0"/>
      <c r="AJA3103" s="0"/>
      <c r="AJB3103" s="0"/>
      <c r="AJC3103" s="0"/>
      <c r="AJD3103" s="0"/>
      <c r="AJE3103" s="0"/>
      <c r="AJF3103" s="0"/>
      <c r="AJG3103" s="0"/>
      <c r="AJH3103" s="0"/>
      <c r="AJI3103" s="0"/>
      <c r="AJJ3103" s="0"/>
      <c r="AJK3103" s="0"/>
      <c r="AJL3103" s="0"/>
      <c r="AJM3103" s="0"/>
      <c r="AJN3103" s="0"/>
      <c r="AJO3103" s="0"/>
      <c r="AJP3103" s="0"/>
      <c r="AJQ3103" s="0"/>
      <c r="AJR3103" s="0"/>
      <c r="AJS3103" s="0"/>
      <c r="AJT3103" s="0"/>
      <c r="AJU3103" s="0"/>
      <c r="AJV3103" s="0"/>
      <c r="AJW3103" s="0"/>
      <c r="AJX3103" s="0"/>
      <c r="AJY3103" s="0"/>
      <c r="AJZ3103" s="0"/>
      <c r="AKA3103" s="0"/>
      <c r="AKB3103" s="0"/>
      <c r="AKC3103" s="0"/>
      <c r="AKD3103" s="0"/>
      <c r="AKE3103" s="0"/>
      <c r="AKF3103" s="0"/>
      <c r="AKG3103" s="0"/>
      <c r="AKH3103" s="0"/>
      <c r="AKI3103" s="0"/>
      <c r="AKJ3103" s="0"/>
      <c r="AKK3103" s="0"/>
      <c r="AKL3103" s="0"/>
      <c r="AKM3103" s="0"/>
      <c r="AKN3103" s="0"/>
      <c r="AKO3103" s="0"/>
      <c r="AKP3103" s="0"/>
      <c r="AKQ3103" s="0"/>
      <c r="AKR3103" s="0"/>
      <c r="AKS3103" s="0"/>
      <c r="AKT3103" s="0"/>
      <c r="AKU3103" s="0"/>
      <c r="AKV3103" s="0"/>
      <c r="AKW3103" s="0"/>
      <c r="AKX3103" s="0"/>
      <c r="AKY3103" s="0"/>
      <c r="AKZ3103" s="0"/>
      <c r="ALA3103" s="0"/>
      <c r="ALB3103" s="0"/>
      <c r="ALC3103" s="0"/>
      <c r="ALD3103" s="0"/>
      <c r="ALE3103" s="0"/>
      <c r="ALF3103" s="0"/>
      <c r="ALG3103" s="0"/>
      <c r="ALH3103" s="0"/>
      <c r="ALI3103" s="0"/>
      <c r="ALJ3103" s="0"/>
      <c r="ALK3103" s="0"/>
      <c r="ALL3103" s="0"/>
      <c r="ALM3103" s="0"/>
      <c r="ALN3103" s="0"/>
      <c r="ALO3103" s="0"/>
      <c r="ALP3103" s="0"/>
      <c r="ALQ3103" s="0"/>
      <c r="ALR3103" s="0"/>
      <c r="ALS3103" s="0"/>
      <c r="ALT3103" s="0"/>
      <c r="ALU3103" s="0"/>
      <c r="ALV3103" s="0"/>
      <c r="ALW3103" s="0"/>
      <c r="ALX3103" s="0"/>
      <c r="ALY3103" s="0"/>
      <c r="ALZ3103" s="0"/>
      <c r="AMA3103" s="0"/>
      <c r="AMB3103" s="0"/>
      <c r="AMC3103" s="0"/>
      <c r="AMD3103" s="0"/>
      <c r="AME3103" s="0"/>
      <c r="AMF3103" s="0"/>
      <c r="AMG3103" s="0"/>
      <c r="AMH3103" s="0"/>
      <c r="AMI3103" s="0"/>
    </row>
    <row r="3104" customFormat="false" ht="12.75" hidden="false" customHeight="false" outlineLevel="0" collapsed="false">
      <c r="A3104" s="1" t="s">
        <v>3362</v>
      </c>
      <c r="C3104" s="27" t="s">
        <v>3365</v>
      </c>
      <c r="D3104" s="27" t="s">
        <v>13</v>
      </c>
      <c r="E3104" s="28"/>
      <c r="F3104" s="29"/>
      <c r="G3104" s="27"/>
      <c r="H3104" s="30" t="s">
        <v>168</v>
      </c>
      <c r="I3104" s="31" t="n">
        <v>2.79</v>
      </c>
      <c r="J3104" s="103" t="s">
        <v>3308</v>
      </c>
      <c r="BM3104" s="0"/>
      <c r="BN3104" s="0"/>
      <c r="BO3104" s="0"/>
      <c r="BP3104" s="0"/>
      <c r="BQ3104" s="0"/>
      <c r="BR3104" s="0"/>
      <c r="BS3104" s="0"/>
      <c r="BT3104" s="0"/>
      <c r="BU3104" s="0"/>
      <c r="BV3104" s="0"/>
      <c r="BW3104" s="0"/>
      <c r="BX3104" s="0"/>
      <c r="BY3104" s="0"/>
      <c r="BZ3104" s="0"/>
      <c r="CA3104" s="0"/>
      <c r="CB3104" s="0"/>
      <c r="CC3104" s="0"/>
      <c r="CD3104" s="0"/>
      <c r="CE3104" s="0"/>
      <c r="CF3104" s="0"/>
      <c r="CG3104" s="0"/>
      <c r="CH3104" s="0"/>
      <c r="CI3104" s="0"/>
      <c r="CJ3104" s="0"/>
      <c r="CK3104" s="0"/>
      <c r="CL3104" s="0"/>
      <c r="CM3104" s="0"/>
      <c r="CN3104" s="0"/>
      <c r="CO3104" s="0"/>
      <c r="CP3104" s="0"/>
      <c r="CQ3104" s="0"/>
      <c r="CR3104" s="0"/>
      <c r="CS3104" s="0"/>
      <c r="CT3104" s="0"/>
      <c r="CU3104" s="0"/>
      <c r="CV3104" s="0"/>
      <c r="CW3104" s="0"/>
      <c r="CX3104" s="0"/>
      <c r="CY3104" s="0"/>
      <c r="CZ3104" s="0"/>
      <c r="DA3104" s="0"/>
      <c r="DB3104" s="0"/>
      <c r="DC3104" s="0"/>
      <c r="DD3104" s="0"/>
      <c r="DE3104" s="0"/>
      <c r="DF3104" s="0"/>
      <c r="DG3104" s="0"/>
      <c r="DH3104" s="0"/>
      <c r="DI3104" s="0"/>
      <c r="DJ3104" s="0"/>
      <c r="DK3104" s="0"/>
      <c r="DL3104" s="0"/>
      <c r="DM3104" s="0"/>
      <c r="DN3104" s="0"/>
      <c r="DO3104" s="0"/>
      <c r="DP3104" s="0"/>
      <c r="DQ3104" s="0"/>
      <c r="DR3104" s="0"/>
      <c r="DS3104" s="0"/>
      <c r="DT3104" s="0"/>
      <c r="DU3104" s="0"/>
      <c r="DV3104" s="0"/>
      <c r="DW3104" s="0"/>
      <c r="DX3104" s="0"/>
      <c r="DY3104" s="0"/>
      <c r="DZ3104" s="0"/>
      <c r="EA3104" s="0"/>
      <c r="EB3104" s="0"/>
      <c r="EC3104" s="0"/>
      <c r="ED3104" s="0"/>
      <c r="EE3104" s="0"/>
      <c r="EF3104" s="0"/>
      <c r="EG3104" s="0"/>
      <c r="EH3104" s="0"/>
      <c r="EI3104" s="0"/>
      <c r="EJ3104" s="0"/>
      <c r="EK3104" s="0"/>
      <c r="EL3104" s="0"/>
      <c r="EM3104" s="0"/>
      <c r="EN3104" s="0"/>
      <c r="EO3104" s="0"/>
      <c r="EP3104" s="0"/>
      <c r="EQ3104" s="0"/>
      <c r="ER3104" s="0"/>
      <c r="ES3104" s="0"/>
      <c r="ET3104" s="0"/>
      <c r="EU3104" s="0"/>
      <c r="EV3104" s="0"/>
      <c r="EW3104" s="0"/>
      <c r="EX3104" s="0"/>
      <c r="EY3104" s="0"/>
      <c r="EZ3104" s="0"/>
      <c r="FA3104" s="0"/>
      <c r="FB3104" s="0"/>
      <c r="FC3104" s="0"/>
      <c r="FD3104" s="0"/>
      <c r="FE3104" s="0"/>
      <c r="FF3104" s="0"/>
      <c r="FG3104" s="0"/>
      <c r="FH3104" s="0"/>
      <c r="FI3104" s="0"/>
      <c r="FJ3104" s="0"/>
      <c r="FK3104" s="0"/>
      <c r="FL3104" s="0"/>
      <c r="FM3104" s="0"/>
      <c r="FN3104" s="0"/>
      <c r="FO3104" s="0"/>
      <c r="FP3104" s="0"/>
      <c r="FQ3104" s="0"/>
      <c r="FR3104" s="0"/>
      <c r="FS3104" s="0"/>
      <c r="FT3104" s="0"/>
      <c r="FU3104" s="0"/>
      <c r="FV3104" s="0"/>
      <c r="FW3104" s="0"/>
      <c r="FX3104" s="0"/>
      <c r="FY3104" s="0"/>
      <c r="FZ3104" s="0"/>
      <c r="GA3104" s="0"/>
      <c r="GB3104" s="0"/>
      <c r="GC3104" s="0"/>
      <c r="GD3104" s="0"/>
      <c r="GE3104" s="0"/>
      <c r="GF3104" s="0"/>
      <c r="GG3104" s="0"/>
      <c r="GH3104" s="0"/>
      <c r="GI3104" s="0"/>
      <c r="GJ3104" s="0"/>
      <c r="GK3104" s="0"/>
      <c r="GL3104" s="0"/>
      <c r="GM3104" s="0"/>
      <c r="GN3104" s="0"/>
      <c r="GO3104" s="0"/>
      <c r="GP3104" s="0"/>
      <c r="GQ3104" s="0"/>
      <c r="GR3104" s="0"/>
      <c r="GS3104" s="0"/>
      <c r="GT3104" s="0"/>
      <c r="GU3104" s="0"/>
      <c r="GV3104" s="0"/>
      <c r="GW3104" s="0"/>
      <c r="GX3104" s="0"/>
      <c r="GY3104" s="0"/>
      <c r="GZ3104" s="0"/>
      <c r="HA3104" s="0"/>
      <c r="HB3104" s="0"/>
      <c r="HC3104" s="0"/>
      <c r="HD3104" s="0"/>
      <c r="HE3104" s="0"/>
      <c r="HF3104" s="0"/>
      <c r="HG3104" s="0"/>
      <c r="HH3104" s="0"/>
      <c r="HI3104" s="0"/>
      <c r="HJ3104" s="0"/>
      <c r="HK3104" s="0"/>
      <c r="HL3104" s="0"/>
      <c r="HM3104" s="0"/>
      <c r="HN3104" s="0"/>
      <c r="HO3104" s="0"/>
      <c r="HP3104" s="0"/>
      <c r="HQ3104" s="0"/>
      <c r="HR3104" s="0"/>
      <c r="HS3104" s="0"/>
      <c r="HT3104" s="0"/>
      <c r="HU3104" s="0"/>
      <c r="HV3104" s="0"/>
      <c r="HW3104" s="0"/>
      <c r="HX3104" s="0"/>
      <c r="HY3104" s="0"/>
      <c r="HZ3104" s="0"/>
      <c r="IA3104" s="0"/>
      <c r="IB3104" s="0"/>
      <c r="IC3104" s="0"/>
      <c r="ID3104" s="0"/>
      <c r="IE3104" s="0"/>
      <c r="IF3104" s="0"/>
      <c r="IG3104" s="0"/>
      <c r="IH3104" s="0"/>
      <c r="II3104" s="0"/>
      <c r="IJ3104" s="0"/>
      <c r="IK3104" s="0"/>
      <c r="IL3104" s="0"/>
      <c r="IM3104" s="0"/>
      <c r="IN3104" s="0"/>
      <c r="IO3104" s="0"/>
      <c r="IP3104" s="0"/>
      <c r="IQ3104" s="0"/>
      <c r="IR3104" s="0"/>
      <c r="IS3104" s="0"/>
      <c r="IT3104" s="0"/>
      <c r="IU3104" s="0"/>
      <c r="IV3104" s="0"/>
      <c r="IW3104" s="0"/>
      <c r="IX3104" s="0"/>
      <c r="IY3104" s="0"/>
      <c r="IZ3104" s="0"/>
      <c r="JA3104" s="0"/>
      <c r="JB3104" s="0"/>
      <c r="JC3104" s="0"/>
      <c r="JD3104" s="0"/>
      <c r="JE3104" s="0"/>
      <c r="JF3104" s="0"/>
      <c r="JG3104" s="0"/>
      <c r="JH3104" s="0"/>
      <c r="JI3104" s="0"/>
      <c r="JJ3104" s="0"/>
      <c r="JK3104" s="0"/>
      <c r="JL3104" s="0"/>
      <c r="JM3104" s="0"/>
      <c r="JN3104" s="0"/>
      <c r="JO3104" s="0"/>
      <c r="JP3104" s="0"/>
      <c r="JQ3104" s="0"/>
      <c r="JR3104" s="0"/>
      <c r="JS3104" s="0"/>
      <c r="JT3104" s="0"/>
      <c r="JU3104" s="0"/>
      <c r="JV3104" s="0"/>
      <c r="JW3104" s="0"/>
      <c r="JX3104" s="0"/>
      <c r="JY3104" s="0"/>
      <c r="JZ3104" s="0"/>
      <c r="KA3104" s="0"/>
      <c r="KB3104" s="0"/>
      <c r="KC3104" s="0"/>
      <c r="KD3104" s="0"/>
      <c r="KE3104" s="0"/>
      <c r="KF3104" s="0"/>
      <c r="KG3104" s="0"/>
      <c r="KH3104" s="0"/>
      <c r="KI3104" s="0"/>
      <c r="KJ3104" s="0"/>
      <c r="KK3104" s="0"/>
      <c r="KL3104" s="0"/>
      <c r="KM3104" s="0"/>
      <c r="KN3104" s="0"/>
      <c r="KO3104" s="0"/>
      <c r="KP3104" s="0"/>
      <c r="KQ3104" s="0"/>
      <c r="KR3104" s="0"/>
      <c r="KS3104" s="0"/>
      <c r="KT3104" s="0"/>
      <c r="KU3104" s="0"/>
      <c r="KV3104" s="0"/>
      <c r="KW3104" s="0"/>
      <c r="KX3104" s="0"/>
      <c r="KY3104" s="0"/>
      <c r="KZ3104" s="0"/>
      <c r="LA3104" s="0"/>
      <c r="LB3104" s="0"/>
      <c r="LC3104" s="0"/>
      <c r="LD3104" s="0"/>
      <c r="LE3104" s="0"/>
      <c r="LF3104" s="0"/>
      <c r="LG3104" s="0"/>
      <c r="LH3104" s="0"/>
      <c r="LI3104" s="0"/>
      <c r="LJ3104" s="0"/>
      <c r="LK3104" s="0"/>
      <c r="LL3104" s="0"/>
      <c r="LM3104" s="0"/>
      <c r="LN3104" s="0"/>
      <c r="LO3104" s="0"/>
      <c r="LP3104" s="0"/>
      <c r="LQ3104" s="0"/>
      <c r="LR3104" s="0"/>
      <c r="LS3104" s="0"/>
      <c r="LT3104" s="0"/>
      <c r="LU3104" s="0"/>
      <c r="LV3104" s="0"/>
      <c r="LW3104" s="0"/>
      <c r="LX3104" s="0"/>
      <c r="LY3104" s="0"/>
      <c r="LZ3104" s="0"/>
      <c r="MA3104" s="0"/>
      <c r="MB3104" s="0"/>
      <c r="MC3104" s="0"/>
      <c r="MD3104" s="0"/>
      <c r="ME3104" s="0"/>
      <c r="MF3104" s="0"/>
      <c r="MG3104" s="0"/>
      <c r="MH3104" s="0"/>
      <c r="MI3104" s="0"/>
      <c r="MJ3104" s="0"/>
      <c r="MK3104" s="0"/>
      <c r="ML3104" s="0"/>
      <c r="MM3104" s="0"/>
      <c r="MN3104" s="0"/>
      <c r="MO3104" s="0"/>
      <c r="MP3104" s="0"/>
      <c r="MQ3104" s="0"/>
      <c r="MR3104" s="0"/>
      <c r="MS3104" s="0"/>
      <c r="MT3104" s="0"/>
      <c r="MU3104" s="0"/>
      <c r="MV3104" s="0"/>
      <c r="MW3104" s="0"/>
      <c r="MX3104" s="0"/>
      <c r="MY3104" s="0"/>
      <c r="MZ3104" s="0"/>
      <c r="NA3104" s="0"/>
      <c r="NB3104" s="0"/>
      <c r="NC3104" s="0"/>
      <c r="ND3104" s="0"/>
      <c r="NE3104" s="0"/>
      <c r="NF3104" s="0"/>
      <c r="NG3104" s="0"/>
      <c r="NH3104" s="0"/>
      <c r="NI3104" s="0"/>
      <c r="NJ3104" s="0"/>
      <c r="NK3104" s="0"/>
      <c r="NL3104" s="0"/>
      <c r="NM3104" s="0"/>
      <c r="NN3104" s="0"/>
      <c r="NO3104" s="0"/>
      <c r="NP3104" s="0"/>
      <c r="NQ3104" s="0"/>
      <c r="NR3104" s="0"/>
      <c r="NS3104" s="0"/>
      <c r="NT3104" s="0"/>
      <c r="NU3104" s="0"/>
      <c r="NV3104" s="0"/>
      <c r="NW3104" s="0"/>
      <c r="NX3104" s="0"/>
      <c r="NY3104" s="0"/>
      <c r="NZ3104" s="0"/>
      <c r="OA3104" s="0"/>
      <c r="OB3104" s="0"/>
      <c r="OC3104" s="0"/>
      <c r="OD3104" s="0"/>
      <c r="OE3104" s="0"/>
      <c r="OF3104" s="0"/>
      <c r="OG3104" s="0"/>
      <c r="OH3104" s="0"/>
      <c r="OI3104" s="0"/>
      <c r="OJ3104" s="0"/>
      <c r="OK3104" s="0"/>
      <c r="OL3104" s="0"/>
      <c r="OM3104" s="0"/>
      <c r="ON3104" s="0"/>
      <c r="OO3104" s="0"/>
      <c r="OP3104" s="0"/>
      <c r="OQ3104" s="0"/>
      <c r="OR3104" s="0"/>
      <c r="OS3104" s="0"/>
      <c r="OT3104" s="0"/>
      <c r="OU3104" s="0"/>
      <c r="OV3104" s="0"/>
      <c r="OW3104" s="0"/>
      <c r="OX3104" s="0"/>
      <c r="OY3104" s="0"/>
      <c r="OZ3104" s="0"/>
      <c r="PA3104" s="0"/>
      <c r="PB3104" s="0"/>
      <c r="PC3104" s="0"/>
      <c r="PD3104" s="0"/>
      <c r="PE3104" s="0"/>
      <c r="PF3104" s="0"/>
      <c r="PG3104" s="0"/>
      <c r="PH3104" s="0"/>
      <c r="PI3104" s="0"/>
      <c r="PJ3104" s="0"/>
      <c r="PK3104" s="0"/>
      <c r="PL3104" s="0"/>
      <c r="PM3104" s="0"/>
      <c r="PN3104" s="0"/>
      <c r="PO3104" s="0"/>
      <c r="PP3104" s="0"/>
      <c r="PQ3104" s="0"/>
      <c r="PR3104" s="0"/>
      <c r="PS3104" s="0"/>
      <c r="PT3104" s="0"/>
      <c r="PU3104" s="0"/>
      <c r="PV3104" s="0"/>
      <c r="PW3104" s="0"/>
      <c r="PX3104" s="0"/>
      <c r="PY3104" s="0"/>
      <c r="PZ3104" s="0"/>
      <c r="QA3104" s="0"/>
      <c r="QB3104" s="0"/>
      <c r="QC3104" s="0"/>
      <c r="QD3104" s="0"/>
      <c r="QE3104" s="0"/>
      <c r="QF3104" s="0"/>
      <c r="QG3104" s="0"/>
      <c r="QH3104" s="0"/>
      <c r="QI3104" s="0"/>
      <c r="QJ3104" s="0"/>
      <c r="QK3104" s="0"/>
      <c r="QL3104" s="0"/>
      <c r="QM3104" s="0"/>
      <c r="QN3104" s="0"/>
      <c r="QO3104" s="0"/>
      <c r="QP3104" s="0"/>
      <c r="QQ3104" s="0"/>
      <c r="QR3104" s="0"/>
      <c r="QS3104" s="0"/>
      <c r="QT3104" s="0"/>
      <c r="QU3104" s="0"/>
      <c r="QV3104" s="0"/>
      <c r="QW3104" s="0"/>
      <c r="QX3104" s="0"/>
      <c r="QY3104" s="0"/>
      <c r="QZ3104" s="0"/>
      <c r="RA3104" s="0"/>
      <c r="RB3104" s="0"/>
      <c r="RC3104" s="0"/>
      <c r="RD3104" s="0"/>
      <c r="RE3104" s="0"/>
      <c r="RF3104" s="0"/>
      <c r="RG3104" s="0"/>
      <c r="RH3104" s="0"/>
      <c r="RI3104" s="0"/>
      <c r="RJ3104" s="0"/>
      <c r="RK3104" s="0"/>
      <c r="RL3104" s="0"/>
      <c r="RM3104" s="0"/>
      <c r="RN3104" s="0"/>
      <c r="RO3104" s="0"/>
      <c r="RP3104" s="0"/>
      <c r="RQ3104" s="0"/>
      <c r="RR3104" s="0"/>
      <c r="RS3104" s="0"/>
      <c r="RT3104" s="0"/>
      <c r="RU3104" s="0"/>
      <c r="RV3104" s="0"/>
      <c r="RW3104" s="0"/>
      <c r="RX3104" s="0"/>
      <c r="RY3104" s="0"/>
      <c r="RZ3104" s="0"/>
      <c r="SA3104" s="0"/>
      <c r="SB3104" s="0"/>
      <c r="SC3104" s="0"/>
      <c r="SD3104" s="0"/>
      <c r="SE3104" s="0"/>
      <c r="SF3104" s="0"/>
      <c r="SG3104" s="0"/>
      <c r="SH3104" s="0"/>
      <c r="SI3104" s="0"/>
      <c r="SJ3104" s="0"/>
      <c r="SK3104" s="0"/>
      <c r="SL3104" s="0"/>
      <c r="SM3104" s="0"/>
      <c r="SN3104" s="0"/>
      <c r="SO3104" s="0"/>
      <c r="SP3104" s="0"/>
      <c r="SQ3104" s="0"/>
      <c r="SR3104" s="0"/>
      <c r="SS3104" s="0"/>
      <c r="ST3104" s="0"/>
      <c r="SU3104" s="0"/>
      <c r="SV3104" s="0"/>
      <c r="SW3104" s="0"/>
      <c r="SX3104" s="0"/>
      <c r="SY3104" s="0"/>
      <c r="SZ3104" s="0"/>
      <c r="TA3104" s="0"/>
      <c r="TB3104" s="0"/>
      <c r="TC3104" s="0"/>
      <c r="TD3104" s="0"/>
      <c r="TE3104" s="0"/>
      <c r="TF3104" s="0"/>
      <c r="TG3104" s="0"/>
      <c r="TH3104" s="0"/>
      <c r="TI3104" s="0"/>
      <c r="TJ3104" s="0"/>
      <c r="TK3104" s="0"/>
      <c r="TL3104" s="0"/>
      <c r="TM3104" s="0"/>
      <c r="TN3104" s="0"/>
      <c r="TO3104" s="0"/>
      <c r="TP3104" s="0"/>
      <c r="TQ3104" s="0"/>
      <c r="TR3104" s="0"/>
      <c r="TS3104" s="0"/>
      <c r="TT3104" s="0"/>
      <c r="TU3104" s="0"/>
      <c r="TV3104" s="0"/>
      <c r="TW3104" s="0"/>
      <c r="TX3104" s="0"/>
      <c r="TY3104" s="0"/>
      <c r="TZ3104" s="0"/>
      <c r="UA3104" s="0"/>
      <c r="UB3104" s="0"/>
      <c r="UC3104" s="0"/>
      <c r="UD3104" s="0"/>
      <c r="UE3104" s="0"/>
      <c r="UF3104" s="0"/>
      <c r="UG3104" s="0"/>
      <c r="UH3104" s="0"/>
      <c r="UI3104" s="0"/>
      <c r="UJ3104" s="0"/>
      <c r="UK3104" s="0"/>
      <c r="UL3104" s="0"/>
      <c r="UM3104" s="0"/>
      <c r="UN3104" s="0"/>
      <c r="UO3104" s="0"/>
      <c r="UP3104" s="0"/>
      <c r="UQ3104" s="0"/>
      <c r="UR3104" s="0"/>
      <c r="US3104" s="0"/>
      <c r="UT3104" s="0"/>
      <c r="UU3104" s="0"/>
      <c r="UV3104" s="0"/>
      <c r="UW3104" s="0"/>
      <c r="UX3104" s="0"/>
      <c r="UY3104" s="0"/>
      <c r="UZ3104" s="0"/>
      <c r="VA3104" s="0"/>
      <c r="VB3104" s="0"/>
      <c r="VC3104" s="0"/>
      <c r="VD3104" s="0"/>
      <c r="VE3104" s="0"/>
      <c r="VF3104" s="0"/>
      <c r="VG3104" s="0"/>
      <c r="VH3104" s="0"/>
      <c r="VI3104" s="0"/>
      <c r="VJ3104" s="0"/>
      <c r="VK3104" s="0"/>
      <c r="VL3104" s="0"/>
      <c r="VM3104" s="0"/>
      <c r="VN3104" s="0"/>
      <c r="VO3104" s="0"/>
      <c r="VP3104" s="0"/>
      <c r="VQ3104" s="0"/>
      <c r="VR3104" s="0"/>
      <c r="VS3104" s="0"/>
      <c r="VT3104" s="0"/>
      <c r="VU3104" s="0"/>
      <c r="VV3104" s="0"/>
      <c r="VW3104" s="0"/>
      <c r="VX3104" s="0"/>
      <c r="VY3104" s="0"/>
      <c r="VZ3104" s="0"/>
      <c r="WA3104" s="0"/>
      <c r="WB3104" s="0"/>
      <c r="WC3104" s="0"/>
      <c r="WD3104" s="0"/>
      <c r="WE3104" s="0"/>
      <c r="WF3104" s="0"/>
      <c r="WG3104" s="0"/>
      <c r="WH3104" s="0"/>
      <c r="WI3104" s="0"/>
      <c r="WJ3104" s="0"/>
      <c r="WK3104" s="0"/>
      <c r="WL3104" s="0"/>
      <c r="WM3104" s="0"/>
      <c r="WN3104" s="0"/>
      <c r="WO3104" s="0"/>
      <c r="WP3104" s="0"/>
      <c r="WQ3104" s="0"/>
      <c r="WR3104" s="0"/>
      <c r="WS3104" s="0"/>
      <c r="WT3104" s="0"/>
      <c r="WU3104" s="0"/>
      <c r="WV3104" s="0"/>
      <c r="WW3104" s="0"/>
      <c r="WX3104" s="0"/>
      <c r="WY3104" s="0"/>
      <c r="WZ3104" s="0"/>
      <c r="XA3104" s="0"/>
      <c r="XB3104" s="0"/>
      <c r="XC3104" s="0"/>
      <c r="XD3104" s="0"/>
      <c r="XE3104" s="0"/>
      <c r="XF3104" s="0"/>
      <c r="XG3104" s="0"/>
      <c r="XH3104" s="0"/>
      <c r="XI3104" s="0"/>
      <c r="XJ3104" s="0"/>
      <c r="XK3104" s="0"/>
      <c r="XL3104" s="0"/>
      <c r="XM3104" s="0"/>
      <c r="XN3104" s="0"/>
      <c r="XO3104" s="0"/>
      <c r="XP3104" s="0"/>
      <c r="XQ3104" s="0"/>
      <c r="XR3104" s="0"/>
      <c r="XS3104" s="0"/>
      <c r="XT3104" s="0"/>
      <c r="XU3104" s="0"/>
      <c r="XV3104" s="0"/>
      <c r="XW3104" s="0"/>
      <c r="XX3104" s="0"/>
      <c r="XY3104" s="0"/>
      <c r="XZ3104" s="0"/>
      <c r="YA3104" s="0"/>
      <c r="YB3104" s="0"/>
      <c r="YC3104" s="0"/>
      <c r="YD3104" s="0"/>
      <c r="YE3104" s="0"/>
      <c r="YF3104" s="0"/>
      <c r="YG3104" s="0"/>
      <c r="YH3104" s="0"/>
      <c r="YI3104" s="0"/>
      <c r="YJ3104" s="0"/>
      <c r="YK3104" s="0"/>
      <c r="YL3104" s="0"/>
      <c r="YM3104" s="0"/>
      <c r="YN3104" s="0"/>
      <c r="YO3104" s="0"/>
      <c r="YP3104" s="0"/>
      <c r="YQ3104" s="0"/>
      <c r="YR3104" s="0"/>
      <c r="YS3104" s="0"/>
      <c r="YT3104" s="0"/>
      <c r="YU3104" s="0"/>
      <c r="YV3104" s="0"/>
      <c r="YW3104" s="0"/>
      <c r="YX3104" s="0"/>
      <c r="YY3104" s="0"/>
      <c r="YZ3104" s="0"/>
      <c r="ZA3104" s="0"/>
      <c r="ZB3104" s="0"/>
      <c r="ZC3104" s="0"/>
      <c r="ZD3104" s="0"/>
      <c r="ZE3104" s="0"/>
      <c r="ZF3104" s="0"/>
      <c r="ZG3104" s="0"/>
      <c r="ZH3104" s="0"/>
      <c r="ZI3104" s="0"/>
      <c r="ZJ3104" s="0"/>
      <c r="ZK3104" s="0"/>
      <c r="ZL3104" s="0"/>
      <c r="ZM3104" s="0"/>
      <c r="ZN3104" s="0"/>
      <c r="ZO3104" s="0"/>
      <c r="ZP3104" s="0"/>
      <c r="ZQ3104" s="0"/>
      <c r="ZR3104" s="0"/>
      <c r="ZS3104" s="0"/>
      <c r="ZT3104" s="0"/>
      <c r="ZU3104" s="0"/>
      <c r="ZV3104" s="0"/>
      <c r="ZW3104" s="0"/>
      <c r="ZX3104" s="0"/>
      <c r="ZY3104" s="0"/>
      <c r="ZZ3104" s="0"/>
      <c r="AAA3104" s="0"/>
      <c r="AAB3104" s="0"/>
      <c r="AAC3104" s="0"/>
      <c r="AAD3104" s="0"/>
      <c r="AAE3104" s="0"/>
      <c r="AAF3104" s="0"/>
      <c r="AAG3104" s="0"/>
      <c r="AAH3104" s="0"/>
      <c r="AAI3104" s="0"/>
      <c r="AAJ3104" s="0"/>
      <c r="AAK3104" s="0"/>
      <c r="AAL3104" s="0"/>
      <c r="AAM3104" s="0"/>
      <c r="AAN3104" s="0"/>
      <c r="AAO3104" s="0"/>
      <c r="AAP3104" s="0"/>
      <c r="AAQ3104" s="0"/>
      <c r="AAR3104" s="0"/>
      <c r="AAS3104" s="0"/>
      <c r="AAT3104" s="0"/>
      <c r="AAU3104" s="0"/>
      <c r="AAV3104" s="0"/>
      <c r="AAW3104" s="0"/>
      <c r="AAX3104" s="0"/>
      <c r="AAY3104" s="0"/>
      <c r="AAZ3104" s="0"/>
      <c r="ABA3104" s="0"/>
      <c r="ABB3104" s="0"/>
      <c r="ABC3104" s="0"/>
      <c r="ABD3104" s="0"/>
      <c r="ABE3104" s="0"/>
      <c r="ABF3104" s="0"/>
      <c r="ABG3104" s="0"/>
      <c r="ABH3104" s="0"/>
      <c r="ABI3104" s="0"/>
      <c r="ABJ3104" s="0"/>
      <c r="ABK3104" s="0"/>
      <c r="ABL3104" s="0"/>
      <c r="ABM3104" s="0"/>
      <c r="ABN3104" s="0"/>
      <c r="ABO3104" s="0"/>
      <c r="ABP3104" s="0"/>
      <c r="ABQ3104" s="0"/>
      <c r="ABR3104" s="0"/>
      <c r="ABS3104" s="0"/>
      <c r="ABT3104" s="0"/>
      <c r="ABU3104" s="0"/>
      <c r="ABV3104" s="0"/>
      <c r="ABW3104" s="0"/>
      <c r="ABX3104" s="0"/>
      <c r="ABY3104" s="0"/>
      <c r="ABZ3104" s="0"/>
      <c r="ACA3104" s="0"/>
      <c r="ACB3104" s="0"/>
      <c r="ACC3104" s="0"/>
      <c r="ACD3104" s="0"/>
      <c r="ACE3104" s="0"/>
      <c r="ACF3104" s="0"/>
      <c r="ACG3104" s="0"/>
      <c r="ACH3104" s="0"/>
      <c r="ACI3104" s="0"/>
      <c r="ACJ3104" s="0"/>
      <c r="ACK3104" s="0"/>
      <c r="ACL3104" s="0"/>
      <c r="ACM3104" s="0"/>
      <c r="ACN3104" s="0"/>
      <c r="ACO3104" s="0"/>
      <c r="ACP3104" s="0"/>
      <c r="ACQ3104" s="0"/>
      <c r="ACR3104" s="0"/>
      <c r="ACS3104" s="0"/>
      <c r="ACT3104" s="0"/>
      <c r="ACU3104" s="0"/>
      <c r="ACV3104" s="0"/>
      <c r="ACW3104" s="0"/>
      <c r="ACX3104" s="0"/>
      <c r="ACY3104" s="0"/>
      <c r="ACZ3104" s="0"/>
      <c r="ADA3104" s="0"/>
      <c r="ADB3104" s="0"/>
      <c r="ADC3104" s="0"/>
      <c r="ADD3104" s="0"/>
      <c r="ADE3104" s="0"/>
      <c r="ADF3104" s="0"/>
      <c r="ADG3104" s="0"/>
      <c r="ADH3104" s="0"/>
      <c r="ADI3104" s="0"/>
      <c r="ADJ3104" s="0"/>
      <c r="ADK3104" s="0"/>
      <c r="ADL3104" s="0"/>
      <c r="ADM3104" s="0"/>
      <c r="ADN3104" s="0"/>
      <c r="ADO3104" s="0"/>
      <c r="ADP3104" s="0"/>
      <c r="ADQ3104" s="0"/>
      <c r="ADR3104" s="0"/>
      <c r="ADS3104" s="0"/>
      <c r="ADT3104" s="0"/>
      <c r="ADU3104" s="0"/>
      <c r="ADV3104" s="0"/>
      <c r="ADW3104" s="0"/>
      <c r="ADX3104" s="0"/>
      <c r="ADY3104" s="0"/>
      <c r="ADZ3104" s="0"/>
      <c r="AEA3104" s="0"/>
      <c r="AEB3104" s="0"/>
      <c r="AEC3104" s="0"/>
      <c r="AED3104" s="0"/>
      <c r="AEE3104" s="0"/>
      <c r="AEF3104" s="0"/>
      <c r="AEG3104" s="0"/>
      <c r="AEH3104" s="0"/>
      <c r="AEI3104" s="0"/>
      <c r="AEJ3104" s="0"/>
      <c r="AEK3104" s="0"/>
      <c r="AEL3104" s="0"/>
      <c r="AEM3104" s="0"/>
      <c r="AEN3104" s="0"/>
      <c r="AEO3104" s="0"/>
      <c r="AEP3104" s="0"/>
      <c r="AEQ3104" s="0"/>
      <c r="AER3104" s="0"/>
      <c r="AES3104" s="0"/>
      <c r="AET3104" s="0"/>
      <c r="AEU3104" s="0"/>
      <c r="AEV3104" s="0"/>
      <c r="AEW3104" s="0"/>
      <c r="AEX3104" s="0"/>
      <c r="AEY3104" s="0"/>
      <c r="AEZ3104" s="0"/>
      <c r="AFA3104" s="0"/>
      <c r="AFB3104" s="0"/>
      <c r="AFC3104" s="0"/>
      <c r="AFD3104" s="0"/>
      <c r="AFE3104" s="0"/>
      <c r="AFF3104" s="0"/>
      <c r="AFG3104" s="0"/>
      <c r="AFH3104" s="0"/>
      <c r="AFI3104" s="0"/>
      <c r="AFJ3104" s="0"/>
      <c r="AFK3104" s="0"/>
      <c r="AFL3104" s="0"/>
      <c r="AFM3104" s="0"/>
      <c r="AFN3104" s="0"/>
      <c r="AFO3104" s="0"/>
      <c r="AFP3104" s="0"/>
      <c r="AFQ3104" s="0"/>
      <c r="AFR3104" s="0"/>
      <c r="AFS3104" s="0"/>
      <c r="AFT3104" s="0"/>
      <c r="AFU3104" s="0"/>
      <c r="AFV3104" s="0"/>
      <c r="AFW3104" s="0"/>
      <c r="AFX3104" s="0"/>
      <c r="AFY3104" s="0"/>
      <c r="AFZ3104" s="0"/>
      <c r="AGA3104" s="0"/>
      <c r="AGB3104" s="0"/>
      <c r="AGC3104" s="0"/>
      <c r="AGD3104" s="0"/>
      <c r="AGE3104" s="0"/>
      <c r="AGF3104" s="0"/>
      <c r="AGG3104" s="0"/>
      <c r="AGH3104" s="0"/>
      <c r="AGI3104" s="0"/>
      <c r="AGJ3104" s="0"/>
      <c r="AGK3104" s="0"/>
      <c r="AGL3104" s="0"/>
      <c r="AGM3104" s="0"/>
      <c r="AGN3104" s="0"/>
      <c r="AGO3104" s="0"/>
      <c r="AGP3104" s="0"/>
      <c r="AGQ3104" s="0"/>
      <c r="AGR3104" s="0"/>
      <c r="AGS3104" s="0"/>
      <c r="AGT3104" s="0"/>
      <c r="AGU3104" s="0"/>
      <c r="AGV3104" s="0"/>
      <c r="AGW3104" s="0"/>
      <c r="AGX3104" s="0"/>
      <c r="AGY3104" s="0"/>
      <c r="AGZ3104" s="0"/>
      <c r="AHA3104" s="0"/>
      <c r="AHB3104" s="0"/>
      <c r="AHC3104" s="0"/>
      <c r="AHD3104" s="0"/>
      <c r="AHE3104" s="0"/>
      <c r="AHF3104" s="0"/>
      <c r="AHG3104" s="0"/>
      <c r="AHH3104" s="0"/>
      <c r="AHI3104" s="0"/>
      <c r="AHJ3104" s="0"/>
      <c r="AHK3104" s="0"/>
      <c r="AHL3104" s="0"/>
      <c r="AHM3104" s="0"/>
      <c r="AHN3104" s="0"/>
      <c r="AHO3104" s="0"/>
      <c r="AHP3104" s="0"/>
      <c r="AHQ3104" s="0"/>
      <c r="AHR3104" s="0"/>
      <c r="AHS3104" s="0"/>
      <c r="AHT3104" s="0"/>
      <c r="AHU3104" s="0"/>
      <c r="AHV3104" s="0"/>
      <c r="AHW3104" s="0"/>
      <c r="AHX3104" s="0"/>
      <c r="AHY3104" s="0"/>
      <c r="AHZ3104" s="0"/>
      <c r="AIA3104" s="0"/>
      <c r="AIB3104" s="0"/>
      <c r="AIC3104" s="0"/>
      <c r="AID3104" s="0"/>
      <c r="AIE3104" s="0"/>
      <c r="AIF3104" s="0"/>
      <c r="AIG3104" s="0"/>
      <c r="AIH3104" s="0"/>
      <c r="AII3104" s="0"/>
      <c r="AIJ3104" s="0"/>
      <c r="AIK3104" s="0"/>
      <c r="AIL3104" s="0"/>
      <c r="AIM3104" s="0"/>
      <c r="AIN3104" s="0"/>
      <c r="AIO3104" s="0"/>
      <c r="AIP3104" s="0"/>
      <c r="AIQ3104" s="0"/>
      <c r="AIR3104" s="0"/>
      <c r="AIS3104" s="0"/>
      <c r="AIT3104" s="0"/>
      <c r="AIU3104" s="0"/>
      <c r="AIV3104" s="0"/>
      <c r="AIW3104" s="0"/>
      <c r="AIX3104" s="0"/>
      <c r="AIY3104" s="0"/>
      <c r="AIZ3104" s="0"/>
      <c r="AJA3104" s="0"/>
      <c r="AJB3104" s="0"/>
      <c r="AJC3104" s="0"/>
      <c r="AJD3104" s="0"/>
      <c r="AJE3104" s="0"/>
      <c r="AJF3104" s="0"/>
      <c r="AJG3104" s="0"/>
      <c r="AJH3104" s="0"/>
      <c r="AJI3104" s="0"/>
      <c r="AJJ3104" s="0"/>
      <c r="AJK3104" s="0"/>
      <c r="AJL3104" s="0"/>
      <c r="AJM3104" s="0"/>
      <c r="AJN3104" s="0"/>
      <c r="AJO3104" s="0"/>
      <c r="AJP3104" s="0"/>
      <c r="AJQ3104" s="0"/>
      <c r="AJR3104" s="0"/>
      <c r="AJS3104" s="0"/>
      <c r="AJT3104" s="0"/>
      <c r="AJU3104" s="0"/>
      <c r="AJV3104" s="0"/>
      <c r="AJW3104" s="0"/>
      <c r="AJX3104" s="0"/>
      <c r="AJY3104" s="0"/>
      <c r="AJZ3104" s="0"/>
      <c r="AKA3104" s="0"/>
      <c r="AKB3104" s="0"/>
      <c r="AKC3104" s="0"/>
      <c r="AKD3104" s="0"/>
      <c r="AKE3104" s="0"/>
      <c r="AKF3104" s="0"/>
      <c r="AKG3104" s="0"/>
      <c r="AKH3104" s="0"/>
      <c r="AKI3104" s="0"/>
      <c r="AKJ3104" s="0"/>
      <c r="AKK3104" s="0"/>
      <c r="AKL3104" s="0"/>
      <c r="AKM3104" s="0"/>
      <c r="AKN3104" s="0"/>
      <c r="AKO3104" s="0"/>
      <c r="AKP3104" s="0"/>
      <c r="AKQ3104" s="0"/>
      <c r="AKR3104" s="0"/>
      <c r="AKS3104" s="0"/>
      <c r="AKT3104" s="0"/>
      <c r="AKU3104" s="0"/>
      <c r="AKV3104" s="0"/>
      <c r="AKW3104" s="0"/>
      <c r="AKX3104" s="0"/>
      <c r="AKY3104" s="0"/>
      <c r="AKZ3104" s="0"/>
      <c r="ALA3104" s="0"/>
      <c r="ALB3104" s="0"/>
      <c r="ALC3104" s="0"/>
      <c r="ALD3104" s="0"/>
      <c r="ALE3104" s="0"/>
      <c r="ALF3104" s="0"/>
      <c r="ALG3104" s="0"/>
      <c r="ALH3104" s="0"/>
      <c r="ALI3104" s="0"/>
      <c r="ALJ3104" s="0"/>
      <c r="ALK3104" s="0"/>
      <c r="ALL3104" s="0"/>
      <c r="ALM3104" s="0"/>
      <c r="ALN3104" s="0"/>
      <c r="ALO3104" s="0"/>
      <c r="ALP3104" s="0"/>
      <c r="ALQ3104" s="0"/>
      <c r="ALR3104" s="0"/>
      <c r="ALS3104" s="0"/>
      <c r="ALT3104" s="0"/>
      <c r="ALU3104" s="0"/>
      <c r="ALV3104" s="0"/>
      <c r="ALW3104" s="0"/>
      <c r="ALX3104" s="0"/>
      <c r="ALY3104" s="0"/>
      <c r="ALZ3104" s="0"/>
      <c r="AMA3104" s="0"/>
      <c r="AMB3104" s="0"/>
      <c r="AMC3104" s="0"/>
      <c r="AMD3104" s="0"/>
      <c r="AME3104" s="0"/>
      <c r="AMF3104" s="0"/>
      <c r="AMG3104" s="0"/>
      <c r="AMH3104" s="0"/>
      <c r="AMI3104" s="0"/>
    </row>
    <row r="3105" customFormat="false" ht="12.75" hidden="false" customHeight="false" outlineLevel="0" collapsed="false">
      <c r="A3105" s="1" t="s">
        <v>3362</v>
      </c>
      <c r="C3105" s="27" t="s">
        <v>3366</v>
      </c>
      <c r="D3105" s="27" t="s">
        <v>13</v>
      </c>
      <c r="E3105" s="28"/>
      <c r="F3105" s="29"/>
      <c r="G3105" s="27"/>
      <c r="H3105" s="30" t="s">
        <v>168</v>
      </c>
      <c r="I3105" s="31" t="n">
        <v>1.99</v>
      </c>
      <c r="J3105" s="103" t="s">
        <v>3308</v>
      </c>
      <c r="BM3105" s="0"/>
      <c r="BN3105" s="0"/>
      <c r="BO3105" s="0"/>
      <c r="BP3105" s="0"/>
      <c r="BQ3105" s="0"/>
      <c r="BR3105" s="0"/>
      <c r="BS3105" s="0"/>
      <c r="BT3105" s="0"/>
      <c r="BU3105" s="0"/>
      <c r="BV3105" s="0"/>
      <c r="BW3105" s="0"/>
      <c r="BX3105" s="0"/>
      <c r="BY3105" s="0"/>
      <c r="BZ3105" s="0"/>
      <c r="CA3105" s="0"/>
      <c r="CB3105" s="0"/>
      <c r="CC3105" s="0"/>
      <c r="CD3105" s="0"/>
      <c r="CE3105" s="0"/>
      <c r="CF3105" s="0"/>
      <c r="CG3105" s="0"/>
      <c r="CH3105" s="0"/>
      <c r="CI3105" s="0"/>
      <c r="CJ3105" s="0"/>
      <c r="CK3105" s="0"/>
      <c r="CL3105" s="0"/>
      <c r="CM3105" s="0"/>
      <c r="CN3105" s="0"/>
      <c r="CO3105" s="0"/>
      <c r="CP3105" s="0"/>
      <c r="CQ3105" s="0"/>
      <c r="CR3105" s="0"/>
      <c r="CS3105" s="0"/>
      <c r="CT3105" s="0"/>
      <c r="CU3105" s="0"/>
      <c r="CV3105" s="0"/>
      <c r="CW3105" s="0"/>
      <c r="CX3105" s="0"/>
      <c r="CY3105" s="0"/>
      <c r="CZ3105" s="0"/>
      <c r="DA3105" s="0"/>
      <c r="DB3105" s="0"/>
      <c r="DC3105" s="0"/>
      <c r="DD3105" s="0"/>
      <c r="DE3105" s="0"/>
      <c r="DF3105" s="0"/>
      <c r="DG3105" s="0"/>
      <c r="DH3105" s="0"/>
      <c r="DI3105" s="0"/>
      <c r="DJ3105" s="0"/>
      <c r="DK3105" s="0"/>
      <c r="DL3105" s="0"/>
      <c r="DM3105" s="0"/>
      <c r="DN3105" s="0"/>
      <c r="DO3105" s="0"/>
      <c r="DP3105" s="0"/>
      <c r="DQ3105" s="0"/>
      <c r="DR3105" s="0"/>
      <c r="DS3105" s="0"/>
      <c r="DT3105" s="0"/>
      <c r="DU3105" s="0"/>
      <c r="DV3105" s="0"/>
      <c r="DW3105" s="0"/>
      <c r="DX3105" s="0"/>
      <c r="DY3105" s="0"/>
      <c r="DZ3105" s="0"/>
      <c r="EA3105" s="0"/>
      <c r="EB3105" s="0"/>
      <c r="EC3105" s="0"/>
      <c r="ED3105" s="0"/>
      <c r="EE3105" s="0"/>
      <c r="EF3105" s="0"/>
      <c r="EG3105" s="0"/>
      <c r="EH3105" s="0"/>
      <c r="EI3105" s="0"/>
      <c r="EJ3105" s="0"/>
      <c r="EK3105" s="0"/>
      <c r="EL3105" s="0"/>
      <c r="EM3105" s="0"/>
      <c r="EN3105" s="0"/>
      <c r="EO3105" s="0"/>
      <c r="EP3105" s="0"/>
      <c r="EQ3105" s="0"/>
      <c r="ER3105" s="0"/>
      <c r="ES3105" s="0"/>
      <c r="ET3105" s="0"/>
      <c r="EU3105" s="0"/>
      <c r="EV3105" s="0"/>
      <c r="EW3105" s="0"/>
      <c r="EX3105" s="0"/>
      <c r="EY3105" s="0"/>
      <c r="EZ3105" s="0"/>
      <c r="FA3105" s="0"/>
      <c r="FB3105" s="0"/>
      <c r="FC3105" s="0"/>
      <c r="FD3105" s="0"/>
      <c r="FE3105" s="0"/>
      <c r="FF3105" s="0"/>
      <c r="FG3105" s="0"/>
      <c r="FH3105" s="0"/>
      <c r="FI3105" s="0"/>
      <c r="FJ3105" s="0"/>
      <c r="FK3105" s="0"/>
      <c r="FL3105" s="0"/>
      <c r="FM3105" s="0"/>
      <c r="FN3105" s="0"/>
      <c r="FO3105" s="0"/>
      <c r="FP3105" s="0"/>
      <c r="FQ3105" s="0"/>
      <c r="FR3105" s="0"/>
      <c r="FS3105" s="0"/>
      <c r="FT3105" s="0"/>
      <c r="FU3105" s="0"/>
      <c r="FV3105" s="0"/>
      <c r="FW3105" s="0"/>
      <c r="FX3105" s="0"/>
      <c r="FY3105" s="0"/>
      <c r="FZ3105" s="0"/>
      <c r="GA3105" s="0"/>
      <c r="GB3105" s="0"/>
      <c r="GC3105" s="0"/>
      <c r="GD3105" s="0"/>
      <c r="GE3105" s="0"/>
      <c r="GF3105" s="0"/>
      <c r="GG3105" s="0"/>
      <c r="GH3105" s="0"/>
      <c r="GI3105" s="0"/>
      <c r="GJ3105" s="0"/>
      <c r="GK3105" s="0"/>
      <c r="GL3105" s="0"/>
      <c r="GM3105" s="0"/>
      <c r="GN3105" s="0"/>
      <c r="GO3105" s="0"/>
      <c r="GP3105" s="0"/>
      <c r="GQ3105" s="0"/>
      <c r="GR3105" s="0"/>
      <c r="GS3105" s="0"/>
      <c r="GT3105" s="0"/>
      <c r="GU3105" s="0"/>
      <c r="GV3105" s="0"/>
      <c r="GW3105" s="0"/>
      <c r="GX3105" s="0"/>
      <c r="GY3105" s="0"/>
      <c r="GZ3105" s="0"/>
      <c r="HA3105" s="0"/>
      <c r="HB3105" s="0"/>
      <c r="HC3105" s="0"/>
      <c r="HD3105" s="0"/>
      <c r="HE3105" s="0"/>
      <c r="HF3105" s="0"/>
      <c r="HG3105" s="0"/>
      <c r="HH3105" s="0"/>
      <c r="HI3105" s="0"/>
      <c r="HJ3105" s="0"/>
      <c r="HK3105" s="0"/>
      <c r="HL3105" s="0"/>
      <c r="HM3105" s="0"/>
      <c r="HN3105" s="0"/>
      <c r="HO3105" s="0"/>
      <c r="HP3105" s="0"/>
      <c r="HQ3105" s="0"/>
      <c r="HR3105" s="0"/>
      <c r="HS3105" s="0"/>
      <c r="HT3105" s="0"/>
      <c r="HU3105" s="0"/>
      <c r="HV3105" s="0"/>
      <c r="HW3105" s="0"/>
      <c r="HX3105" s="0"/>
      <c r="HY3105" s="0"/>
      <c r="HZ3105" s="0"/>
      <c r="IA3105" s="0"/>
      <c r="IB3105" s="0"/>
      <c r="IC3105" s="0"/>
      <c r="ID3105" s="0"/>
      <c r="IE3105" s="0"/>
      <c r="IF3105" s="0"/>
      <c r="IG3105" s="0"/>
      <c r="IH3105" s="0"/>
      <c r="II3105" s="0"/>
      <c r="IJ3105" s="0"/>
      <c r="IK3105" s="0"/>
      <c r="IL3105" s="0"/>
      <c r="IM3105" s="0"/>
      <c r="IN3105" s="0"/>
      <c r="IO3105" s="0"/>
      <c r="IP3105" s="0"/>
      <c r="IQ3105" s="0"/>
      <c r="IR3105" s="0"/>
      <c r="IS3105" s="0"/>
      <c r="IT3105" s="0"/>
      <c r="IU3105" s="0"/>
      <c r="IV3105" s="0"/>
      <c r="IW3105" s="0"/>
      <c r="IX3105" s="0"/>
      <c r="IY3105" s="0"/>
      <c r="IZ3105" s="0"/>
      <c r="JA3105" s="0"/>
      <c r="JB3105" s="0"/>
      <c r="JC3105" s="0"/>
      <c r="JD3105" s="0"/>
      <c r="JE3105" s="0"/>
      <c r="JF3105" s="0"/>
      <c r="JG3105" s="0"/>
      <c r="JH3105" s="0"/>
      <c r="JI3105" s="0"/>
      <c r="JJ3105" s="0"/>
      <c r="JK3105" s="0"/>
      <c r="JL3105" s="0"/>
      <c r="JM3105" s="0"/>
      <c r="JN3105" s="0"/>
      <c r="JO3105" s="0"/>
      <c r="JP3105" s="0"/>
      <c r="JQ3105" s="0"/>
      <c r="JR3105" s="0"/>
      <c r="JS3105" s="0"/>
      <c r="JT3105" s="0"/>
      <c r="JU3105" s="0"/>
      <c r="JV3105" s="0"/>
      <c r="JW3105" s="0"/>
      <c r="JX3105" s="0"/>
      <c r="JY3105" s="0"/>
      <c r="JZ3105" s="0"/>
      <c r="KA3105" s="0"/>
      <c r="KB3105" s="0"/>
      <c r="KC3105" s="0"/>
      <c r="KD3105" s="0"/>
      <c r="KE3105" s="0"/>
      <c r="KF3105" s="0"/>
      <c r="KG3105" s="0"/>
      <c r="KH3105" s="0"/>
      <c r="KI3105" s="0"/>
      <c r="KJ3105" s="0"/>
      <c r="KK3105" s="0"/>
      <c r="KL3105" s="0"/>
      <c r="KM3105" s="0"/>
      <c r="KN3105" s="0"/>
      <c r="KO3105" s="0"/>
      <c r="KP3105" s="0"/>
      <c r="KQ3105" s="0"/>
      <c r="KR3105" s="0"/>
      <c r="KS3105" s="0"/>
      <c r="KT3105" s="0"/>
      <c r="KU3105" s="0"/>
      <c r="KV3105" s="0"/>
      <c r="KW3105" s="0"/>
      <c r="KX3105" s="0"/>
      <c r="KY3105" s="0"/>
      <c r="KZ3105" s="0"/>
      <c r="LA3105" s="0"/>
      <c r="LB3105" s="0"/>
      <c r="LC3105" s="0"/>
      <c r="LD3105" s="0"/>
      <c r="LE3105" s="0"/>
      <c r="LF3105" s="0"/>
      <c r="LG3105" s="0"/>
      <c r="LH3105" s="0"/>
      <c r="LI3105" s="0"/>
      <c r="LJ3105" s="0"/>
      <c r="LK3105" s="0"/>
      <c r="LL3105" s="0"/>
      <c r="LM3105" s="0"/>
      <c r="LN3105" s="0"/>
      <c r="LO3105" s="0"/>
      <c r="LP3105" s="0"/>
      <c r="LQ3105" s="0"/>
      <c r="LR3105" s="0"/>
      <c r="LS3105" s="0"/>
      <c r="LT3105" s="0"/>
      <c r="LU3105" s="0"/>
      <c r="LV3105" s="0"/>
      <c r="LW3105" s="0"/>
      <c r="LX3105" s="0"/>
      <c r="LY3105" s="0"/>
      <c r="LZ3105" s="0"/>
      <c r="MA3105" s="0"/>
      <c r="MB3105" s="0"/>
      <c r="MC3105" s="0"/>
      <c r="MD3105" s="0"/>
      <c r="ME3105" s="0"/>
      <c r="MF3105" s="0"/>
      <c r="MG3105" s="0"/>
      <c r="MH3105" s="0"/>
      <c r="MI3105" s="0"/>
      <c r="MJ3105" s="0"/>
      <c r="MK3105" s="0"/>
      <c r="ML3105" s="0"/>
      <c r="MM3105" s="0"/>
      <c r="MN3105" s="0"/>
      <c r="MO3105" s="0"/>
      <c r="MP3105" s="0"/>
      <c r="MQ3105" s="0"/>
      <c r="MR3105" s="0"/>
      <c r="MS3105" s="0"/>
      <c r="MT3105" s="0"/>
      <c r="MU3105" s="0"/>
      <c r="MV3105" s="0"/>
      <c r="MW3105" s="0"/>
      <c r="MX3105" s="0"/>
      <c r="MY3105" s="0"/>
      <c r="MZ3105" s="0"/>
      <c r="NA3105" s="0"/>
      <c r="NB3105" s="0"/>
      <c r="NC3105" s="0"/>
      <c r="ND3105" s="0"/>
      <c r="NE3105" s="0"/>
      <c r="NF3105" s="0"/>
      <c r="NG3105" s="0"/>
      <c r="NH3105" s="0"/>
      <c r="NI3105" s="0"/>
      <c r="NJ3105" s="0"/>
      <c r="NK3105" s="0"/>
      <c r="NL3105" s="0"/>
      <c r="NM3105" s="0"/>
      <c r="NN3105" s="0"/>
      <c r="NO3105" s="0"/>
      <c r="NP3105" s="0"/>
      <c r="NQ3105" s="0"/>
      <c r="NR3105" s="0"/>
      <c r="NS3105" s="0"/>
      <c r="NT3105" s="0"/>
      <c r="NU3105" s="0"/>
      <c r="NV3105" s="0"/>
      <c r="NW3105" s="0"/>
      <c r="NX3105" s="0"/>
      <c r="NY3105" s="0"/>
      <c r="NZ3105" s="0"/>
      <c r="OA3105" s="0"/>
      <c r="OB3105" s="0"/>
      <c r="OC3105" s="0"/>
      <c r="OD3105" s="0"/>
      <c r="OE3105" s="0"/>
      <c r="OF3105" s="0"/>
      <c r="OG3105" s="0"/>
      <c r="OH3105" s="0"/>
      <c r="OI3105" s="0"/>
      <c r="OJ3105" s="0"/>
      <c r="OK3105" s="0"/>
      <c r="OL3105" s="0"/>
      <c r="OM3105" s="0"/>
      <c r="ON3105" s="0"/>
      <c r="OO3105" s="0"/>
      <c r="OP3105" s="0"/>
      <c r="OQ3105" s="0"/>
      <c r="OR3105" s="0"/>
      <c r="OS3105" s="0"/>
      <c r="OT3105" s="0"/>
      <c r="OU3105" s="0"/>
      <c r="OV3105" s="0"/>
      <c r="OW3105" s="0"/>
      <c r="OX3105" s="0"/>
      <c r="OY3105" s="0"/>
      <c r="OZ3105" s="0"/>
      <c r="PA3105" s="0"/>
      <c r="PB3105" s="0"/>
      <c r="PC3105" s="0"/>
      <c r="PD3105" s="0"/>
      <c r="PE3105" s="0"/>
      <c r="PF3105" s="0"/>
      <c r="PG3105" s="0"/>
      <c r="PH3105" s="0"/>
      <c r="PI3105" s="0"/>
      <c r="PJ3105" s="0"/>
      <c r="PK3105" s="0"/>
      <c r="PL3105" s="0"/>
      <c r="PM3105" s="0"/>
      <c r="PN3105" s="0"/>
      <c r="PO3105" s="0"/>
      <c r="PP3105" s="0"/>
      <c r="PQ3105" s="0"/>
      <c r="PR3105" s="0"/>
      <c r="PS3105" s="0"/>
      <c r="PT3105" s="0"/>
      <c r="PU3105" s="0"/>
      <c r="PV3105" s="0"/>
      <c r="PW3105" s="0"/>
      <c r="PX3105" s="0"/>
      <c r="PY3105" s="0"/>
      <c r="PZ3105" s="0"/>
      <c r="QA3105" s="0"/>
      <c r="QB3105" s="0"/>
      <c r="QC3105" s="0"/>
      <c r="QD3105" s="0"/>
      <c r="QE3105" s="0"/>
      <c r="QF3105" s="0"/>
      <c r="QG3105" s="0"/>
      <c r="QH3105" s="0"/>
      <c r="QI3105" s="0"/>
      <c r="QJ3105" s="0"/>
      <c r="QK3105" s="0"/>
      <c r="QL3105" s="0"/>
      <c r="QM3105" s="0"/>
      <c r="QN3105" s="0"/>
      <c r="QO3105" s="0"/>
      <c r="QP3105" s="0"/>
      <c r="QQ3105" s="0"/>
      <c r="QR3105" s="0"/>
      <c r="QS3105" s="0"/>
      <c r="QT3105" s="0"/>
      <c r="QU3105" s="0"/>
      <c r="QV3105" s="0"/>
      <c r="QW3105" s="0"/>
      <c r="QX3105" s="0"/>
      <c r="QY3105" s="0"/>
      <c r="QZ3105" s="0"/>
      <c r="RA3105" s="0"/>
      <c r="RB3105" s="0"/>
      <c r="RC3105" s="0"/>
      <c r="RD3105" s="0"/>
      <c r="RE3105" s="0"/>
      <c r="RF3105" s="0"/>
      <c r="RG3105" s="0"/>
      <c r="RH3105" s="0"/>
      <c r="RI3105" s="0"/>
      <c r="RJ3105" s="0"/>
      <c r="RK3105" s="0"/>
      <c r="RL3105" s="0"/>
      <c r="RM3105" s="0"/>
      <c r="RN3105" s="0"/>
      <c r="RO3105" s="0"/>
      <c r="RP3105" s="0"/>
      <c r="RQ3105" s="0"/>
      <c r="RR3105" s="0"/>
      <c r="RS3105" s="0"/>
      <c r="RT3105" s="0"/>
      <c r="RU3105" s="0"/>
      <c r="RV3105" s="0"/>
      <c r="RW3105" s="0"/>
      <c r="RX3105" s="0"/>
      <c r="RY3105" s="0"/>
      <c r="RZ3105" s="0"/>
      <c r="SA3105" s="0"/>
      <c r="SB3105" s="0"/>
      <c r="SC3105" s="0"/>
      <c r="SD3105" s="0"/>
      <c r="SE3105" s="0"/>
      <c r="SF3105" s="0"/>
      <c r="SG3105" s="0"/>
      <c r="SH3105" s="0"/>
      <c r="SI3105" s="0"/>
      <c r="SJ3105" s="0"/>
      <c r="SK3105" s="0"/>
      <c r="SL3105" s="0"/>
      <c r="SM3105" s="0"/>
      <c r="SN3105" s="0"/>
      <c r="SO3105" s="0"/>
      <c r="SP3105" s="0"/>
      <c r="SQ3105" s="0"/>
      <c r="SR3105" s="0"/>
      <c r="SS3105" s="0"/>
      <c r="ST3105" s="0"/>
      <c r="SU3105" s="0"/>
      <c r="SV3105" s="0"/>
      <c r="SW3105" s="0"/>
      <c r="SX3105" s="0"/>
      <c r="SY3105" s="0"/>
      <c r="SZ3105" s="0"/>
      <c r="TA3105" s="0"/>
      <c r="TB3105" s="0"/>
      <c r="TC3105" s="0"/>
      <c r="TD3105" s="0"/>
      <c r="TE3105" s="0"/>
      <c r="TF3105" s="0"/>
      <c r="TG3105" s="0"/>
      <c r="TH3105" s="0"/>
      <c r="TI3105" s="0"/>
      <c r="TJ3105" s="0"/>
      <c r="TK3105" s="0"/>
      <c r="TL3105" s="0"/>
      <c r="TM3105" s="0"/>
      <c r="TN3105" s="0"/>
      <c r="TO3105" s="0"/>
      <c r="TP3105" s="0"/>
      <c r="TQ3105" s="0"/>
      <c r="TR3105" s="0"/>
      <c r="TS3105" s="0"/>
      <c r="TT3105" s="0"/>
      <c r="TU3105" s="0"/>
      <c r="TV3105" s="0"/>
      <c r="TW3105" s="0"/>
      <c r="TX3105" s="0"/>
      <c r="TY3105" s="0"/>
      <c r="TZ3105" s="0"/>
      <c r="UA3105" s="0"/>
      <c r="UB3105" s="0"/>
      <c r="UC3105" s="0"/>
      <c r="UD3105" s="0"/>
      <c r="UE3105" s="0"/>
      <c r="UF3105" s="0"/>
      <c r="UG3105" s="0"/>
      <c r="UH3105" s="0"/>
      <c r="UI3105" s="0"/>
      <c r="UJ3105" s="0"/>
      <c r="UK3105" s="0"/>
      <c r="UL3105" s="0"/>
      <c r="UM3105" s="0"/>
      <c r="UN3105" s="0"/>
      <c r="UO3105" s="0"/>
      <c r="UP3105" s="0"/>
      <c r="UQ3105" s="0"/>
      <c r="UR3105" s="0"/>
      <c r="US3105" s="0"/>
      <c r="UT3105" s="0"/>
      <c r="UU3105" s="0"/>
      <c r="UV3105" s="0"/>
      <c r="UW3105" s="0"/>
      <c r="UX3105" s="0"/>
      <c r="UY3105" s="0"/>
      <c r="UZ3105" s="0"/>
      <c r="VA3105" s="0"/>
      <c r="VB3105" s="0"/>
      <c r="VC3105" s="0"/>
      <c r="VD3105" s="0"/>
      <c r="VE3105" s="0"/>
      <c r="VF3105" s="0"/>
      <c r="VG3105" s="0"/>
      <c r="VH3105" s="0"/>
      <c r="VI3105" s="0"/>
      <c r="VJ3105" s="0"/>
      <c r="VK3105" s="0"/>
      <c r="VL3105" s="0"/>
      <c r="VM3105" s="0"/>
      <c r="VN3105" s="0"/>
      <c r="VO3105" s="0"/>
      <c r="VP3105" s="0"/>
      <c r="VQ3105" s="0"/>
      <c r="VR3105" s="0"/>
      <c r="VS3105" s="0"/>
      <c r="VT3105" s="0"/>
      <c r="VU3105" s="0"/>
      <c r="VV3105" s="0"/>
      <c r="VW3105" s="0"/>
      <c r="VX3105" s="0"/>
      <c r="VY3105" s="0"/>
      <c r="VZ3105" s="0"/>
      <c r="WA3105" s="0"/>
      <c r="WB3105" s="0"/>
      <c r="WC3105" s="0"/>
      <c r="WD3105" s="0"/>
      <c r="WE3105" s="0"/>
      <c r="WF3105" s="0"/>
      <c r="WG3105" s="0"/>
      <c r="WH3105" s="0"/>
      <c r="WI3105" s="0"/>
      <c r="WJ3105" s="0"/>
      <c r="WK3105" s="0"/>
      <c r="WL3105" s="0"/>
      <c r="WM3105" s="0"/>
      <c r="WN3105" s="0"/>
      <c r="WO3105" s="0"/>
      <c r="WP3105" s="0"/>
      <c r="WQ3105" s="0"/>
      <c r="WR3105" s="0"/>
      <c r="WS3105" s="0"/>
      <c r="WT3105" s="0"/>
      <c r="WU3105" s="0"/>
      <c r="WV3105" s="0"/>
      <c r="WW3105" s="0"/>
      <c r="WX3105" s="0"/>
      <c r="WY3105" s="0"/>
      <c r="WZ3105" s="0"/>
      <c r="XA3105" s="0"/>
      <c r="XB3105" s="0"/>
      <c r="XC3105" s="0"/>
      <c r="XD3105" s="0"/>
      <c r="XE3105" s="0"/>
      <c r="XF3105" s="0"/>
      <c r="XG3105" s="0"/>
      <c r="XH3105" s="0"/>
      <c r="XI3105" s="0"/>
      <c r="XJ3105" s="0"/>
      <c r="XK3105" s="0"/>
      <c r="XL3105" s="0"/>
      <c r="XM3105" s="0"/>
      <c r="XN3105" s="0"/>
      <c r="XO3105" s="0"/>
      <c r="XP3105" s="0"/>
      <c r="XQ3105" s="0"/>
      <c r="XR3105" s="0"/>
      <c r="XS3105" s="0"/>
      <c r="XT3105" s="0"/>
      <c r="XU3105" s="0"/>
      <c r="XV3105" s="0"/>
      <c r="XW3105" s="0"/>
      <c r="XX3105" s="0"/>
      <c r="XY3105" s="0"/>
      <c r="XZ3105" s="0"/>
      <c r="YA3105" s="0"/>
      <c r="YB3105" s="0"/>
      <c r="YC3105" s="0"/>
      <c r="YD3105" s="0"/>
      <c r="YE3105" s="0"/>
      <c r="YF3105" s="0"/>
      <c r="YG3105" s="0"/>
      <c r="YH3105" s="0"/>
      <c r="YI3105" s="0"/>
      <c r="YJ3105" s="0"/>
      <c r="YK3105" s="0"/>
      <c r="YL3105" s="0"/>
      <c r="YM3105" s="0"/>
      <c r="YN3105" s="0"/>
      <c r="YO3105" s="0"/>
      <c r="YP3105" s="0"/>
      <c r="YQ3105" s="0"/>
      <c r="YR3105" s="0"/>
      <c r="YS3105" s="0"/>
      <c r="YT3105" s="0"/>
      <c r="YU3105" s="0"/>
      <c r="YV3105" s="0"/>
      <c r="YW3105" s="0"/>
      <c r="YX3105" s="0"/>
      <c r="YY3105" s="0"/>
      <c r="YZ3105" s="0"/>
      <c r="ZA3105" s="0"/>
      <c r="ZB3105" s="0"/>
      <c r="ZC3105" s="0"/>
      <c r="ZD3105" s="0"/>
      <c r="ZE3105" s="0"/>
      <c r="ZF3105" s="0"/>
      <c r="ZG3105" s="0"/>
      <c r="ZH3105" s="0"/>
      <c r="ZI3105" s="0"/>
      <c r="ZJ3105" s="0"/>
      <c r="ZK3105" s="0"/>
      <c r="ZL3105" s="0"/>
      <c r="ZM3105" s="0"/>
      <c r="ZN3105" s="0"/>
      <c r="ZO3105" s="0"/>
      <c r="ZP3105" s="0"/>
      <c r="ZQ3105" s="0"/>
      <c r="ZR3105" s="0"/>
      <c r="ZS3105" s="0"/>
      <c r="ZT3105" s="0"/>
      <c r="ZU3105" s="0"/>
      <c r="ZV3105" s="0"/>
      <c r="ZW3105" s="0"/>
      <c r="ZX3105" s="0"/>
      <c r="ZY3105" s="0"/>
      <c r="ZZ3105" s="0"/>
      <c r="AAA3105" s="0"/>
      <c r="AAB3105" s="0"/>
      <c r="AAC3105" s="0"/>
      <c r="AAD3105" s="0"/>
      <c r="AAE3105" s="0"/>
      <c r="AAF3105" s="0"/>
      <c r="AAG3105" s="0"/>
      <c r="AAH3105" s="0"/>
      <c r="AAI3105" s="0"/>
      <c r="AAJ3105" s="0"/>
      <c r="AAK3105" s="0"/>
      <c r="AAL3105" s="0"/>
      <c r="AAM3105" s="0"/>
      <c r="AAN3105" s="0"/>
      <c r="AAO3105" s="0"/>
      <c r="AAP3105" s="0"/>
      <c r="AAQ3105" s="0"/>
      <c r="AAR3105" s="0"/>
      <c r="AAS3105" s="0"/>
      <c r="AAT3105" s="0"/>
      <c r="AAU3105" s="0"/>
      <c r="AAV3105" s="0"/>
      <c r="AAW3105" s="0"/>
      <c r="AAX3105" s="0"/>
      <c r="AAY3105" s="0"/>
      <c r="AAZ3105" s="0"/>
      <c r="ABA3105" s="0"/>
      <c r="ABB3105" s="0"/>
      <c r="ABC3105" s="0"/>
      <c r="ABD3105" s="0"/>
      <c r="ABE3105" s="0"/>
      <c r="ABF3105" s="0"/>
      <c r="ABG3105" s="0"/>
      <c r="ABH3105" s="0"/>
      <c r="ABI3105" s="0"/>
      <c r="ABJ3105" s="0"/>
      <c r="ABK3105" s="0"/>
      <c r="ABL3105" s="0"/>
      <c r="ABM3105" s="0"/>
      <c r="ABN3105" s="0"/>
      <c r="ABO3105" s="0"/>
      <c r="ABP3105" s="0"/>
      <c r="ABQ3105" s="0"/>
      <c r="ABR3105" s="0"/>
      <c r="ABS3105" s="0"/>
      <c r="ABT3105" s="0"/>
      <c r="ABU3105" s="0"/>
      <c r="ABV3105" s="0"/>
      <c r="ABW3105" s="0"/>
      <c r="ABX3105" s="0"/>
      <c r="ABY3105" s="0"/>
      <c r="ABZ3105" s="0"/>
      <c r="ACA3105" s="0"/>
      <c r="ACB3105" s="0"/>
      <c r="ACC3105" s="0"/>
      <c r="ACD3105" s="0"/>
      <c r="ACE3105" s="0"/>
      <c r="ACF3105" s="0"/>
      <c r="ACG3105" s="0"/>
      <c r="ACH3105" s="0"/>
      <c r="ACI3105" s="0"/>
      <c r="ACJ3105" s="0"/>
      <c r="ACK3105" s="0"/>
      <c r="ACL3105" s="0"/>
      <c r="ACM3105" s="0"/>
      <c r="ACN3105" s="0"/>
      <c r="ACO3105" s="0"/>
      <c r="ACP3105" s="0"/>
      <c r="ACQ3105" s="0"/>
      <c r="ACR3105" s="0"/>
      <c r="ACS3105" s="0"/>
      <c r="ACT3105" s="0"/>
      <c r="ACU3105" s="0"/>
      <c r="ACV3105" s="0"/>
      <c r="ACW3105" s="0"/>
      <c r="ACX3105" s="0"/>
      <c r="ACY3105" s="0"/>
      <c r="ACZ3105" s="0"/>
      <c r="ADA3105" s="0"/>
      <c r="ADB3105" s="0"/>
      <c r="ADC3105" s="0"/>
      <c r="ADD3105" s="0"/>
      <c r="ADE3105" s="0"/>
      <c r="ADF3105" s="0"/>
      <c r="ADG3105" s="0"/>
      <c r="ADH3105" s="0"/>
      <c r="ADI3105" s="0"/>
      <c r="ADJ3105" s="0"/>
      <c r="ADK3105" s="0"/>
      <c r="ADL3105" s="0"/>
      <c r="ADM3105" s="0"/>
      <c r="ADN3105" s="0"/>
      <c r="ADO3105" s="0"/>
      <c r="ADP3105" s="0"/>
      <c r="ADQ3105" s="0"/>
      <c r="ADR3105" s="0"/>
      <c r="ADS3105" s="0"/>
      <c r="ADT3105" s="0"/>
      <c r="ADU3105" s="0"/>
      <c r="ADV3105" s="0"/>
      <c r="ADW3105" s="0"/>
      <c r="ADX3105" s="0"/>
      <c r="ADY3105" s="0"/>
      <c r="ADZ3105" s="0"/>
      <c r="AEA3105" s="0"/>
      <c r="AEB3105" s="0"/>
      <c r="AEC3105" s="0"/>
      <c r="AED3105" s="0"/>
      <c r="AEE3105" s="0"/>
      <c r="AEF3105" s="0"/>
      <c r="AEG3105" s="0"/>
      <c r="AEH3105" s="0"/>
      <c r="AEI3105" s="0"/>
      <c r="AEJ3105" s="0"/>
      <c r="AEK3105" s="0"/>
      <c r="AEL3105" s="0"/>
      <c r="AEM3105" s="0"/>
      <c r="AEN3105" s="0"/>
      <c r="AEO3105" s="0"/>
      <c r="AEP3105" s="0"/>
      <c r="AEQ3105" s="0"/>
      <c r="AER3105" s="0"/>
      <c r="AES3105" s="0"/>
      <c r="AET3105" s="0"/>
      <c r="AEU3105" s="0"/>
      <c r="AEV3105" s="0"/>
      <c r="AEW3105" s="0"/>
      <c r="AEX3105" s="0"/>
      <c r="AEY3105" s="0"/>
      <c r="AEZ3105" s="0"/>
      <c r="AFA3105" s="0"/>
      <c r="AFB3105" s="0"/>
      <c r="AFC3105" s="0"/>
      <c r="AFD3105" s="0"/>
      <c r="AFE3105" s="0"/>
      <c r="AFF3105" s="0"/>
      <c r="AFG3105" s="0"/>
      <c r="AFH3105" s="0"/>
      <c r="AFI3105" s="0"/>
      <c r="AFJ3105" s="0"/>
      <c r="AFK3105" s="0"/>
      <c r="AFL3105" s="0"/>
      <c r="AFM3105" s="0"/>
      <c r="AFN3105" s="0"/>
      <c r="AFO3105" s="0"/>
      <c r="AFP3105" s="0"/>
      <c r="AFQ3105" s="0"/>
      <c r="AFR3105" s="0"/>
      <c r="AFS3105" s="0"/>
      <c r="AFT3105" s="0"/>
      <c r="AFU3105" s="0"/>
      <c r="AFV3105" s="0"/>
      <c r="AFW3105" s="0"/>
      <c r="AFX3105" s="0"/>
      <c r="AFY3105" s="0"/>
      <c r="AFZ3105" s="0"/>
      <c r="AGA3105" s="0"/>
      <c r="AGB3105" s="0"/>
      <c r="AGC3105" s="0"/>
      <c r="AGD3105" s="0"/>
      <c r="AGE3105" s="0"/>
      <c r="AGF3105" s="0"/>
      <c r="AGG3105" s="0"/>
      <c r="AGH3105" s="0"/>
      <c r="AGI3105" s="0"/>
      <c r="AGJ3105" s="0"/>
      <c r="AGK3105" s="0"/>
      <c r="AGL3105" s="0"/>
      <c r="AGM3105" s="0"/>
      <c r="AGN3105" s="0"/>
      <c r="AGO3105" s="0"/>
      <c r="AGP3105" s="0"/>
      <c r="AGQ3105" s="0"/>
      <c r="AGR3105" s="0"/>
      <c r="AGS3105" s="0"/>
      <c r="AGT3105" s="0"/>
      <c r="AGU3105" s="0"/>
      <c r="AGV3105" s="0"/>
      <c r="AGW3105" s="0"/>
      <c r="AGX3105" s="0"/>
      <c r="AGY3105" s="0"/>
      <c r="AGZ3105" s="0"/>
      <c r="AHA3105" s="0"/>
      <c r="AHB3105" s="0"/>
      <c r="AHC3105" s="0"/>
      <c r="AHD3105" s="0"/>
      <c r="AHE3105" s="0"/>
      <c r="AHF3105" s="0"/>
      <c r="AHG3105" s="0"/>
      <c r="AHH3105" s="0"/>
      <c r="AHI3105" s="0"/>
      <c r="AHJ3105" s="0"/>
      <c r="AHK3105" s="0"/>
      <c r="AHL3105" s="0"/>
      <c r="AHM3105" s="0"/>
      <c r="AHN3105" s="0"/>
      <c r="AHO3105" s="0"/>
      <c r="AHP3105" s="0"/>
      <c r="AHQ3105" s="0"/>
      <c r="AHR3105" s="0"/>
      <c r="AHS3105" s="0"/>
      <c r="AHT3105" s="0"/>
      <c r="AHU3105" s="0"/>
      <c r="AHV3105" s="0"/>
      <c r="AHW3105" s="0"/>
      <c r="AHX3105" s="0"/>
      <c r="AHY3105" s="0"/>
      <c r="AHZ3105" s="0"/>
      <c r="AIA3105" s="0"/>
      <c r="AIB3105" s="0"/>
      <c r="AIC3105" s="0"/>
      <c r="AID3105" s="0"/>
      <c r="AIE3105" s="0"/>
      <c r="AIF3105" s="0"/>
      <c r="AIG3105" s="0"/>
      <c r="AIH3105" s="0"/>
      <c r="AII3105" s="0"/>
      <c r="AIJ3105" s="0"/>
      <c r="AIK3105" s="0"/>
      <c r="AIL3105" s="0"/>
      <c r="AIM3105" s="0"/>
      <c r="AIN3105" s="0"/>
      <c r="AIO3105" s="0"/>
      <c r="AIP3105" s="0"/>
      <c r="AIQ3105" s="0"/>
      <c r="AIR3105" s="0"/>
      <c r="AIS3105" s="0"/>
      <c r="AIT3105" s="0"/>
      <c r="AIU3105" s="0"/>
      <c r="AIV3105" s="0"/>
      <c r="AIW3105" s="0"/>
      <c r="AIX3105" s="0"/>
      <c r="AIY3105" s="0"/>
      <c r="AIZ3105" s="0"/>
      <c r="AJA3105" s="0"/>
      <c r="AJB3105" s="0"/>
      <c r="AJC3105" s="0"/>
      <c r="AJD3105" s="0"/>
      <c r="AJE3105" s="0"/>
      <c r="AJF3105" s="0"/>
      <c r="AJG3105" s="0"/>
      <c r="AJH3105" s="0"/>
      <c r="AJI3105" s="0"/>
      <c r="AJJ3105" s="0"/>
      <c r="AJK3105" s="0"/>
      <c r="AJL3105" s="0"/>
      <c r="AJM3105" s="0"/>
      <c r="AJN3105" s="0"/>
      <c r="AJO3105" s="0"/>
      <c r="AJP3105" s="0"/>
      <c r="AJQ3105" s="0"/>
      <c r="AJR3105" s="0"/>
      <c r="AJS3105" s="0"/>
      <c r="AJT3105" s="0"/>
      <c r="AJU3105" s="0"/>
      <c r="AJV3105" s="0"/>
      <c r="AJW3105" s="0"/>
      <c r="AJX3105" s="0"/>
      <c r="AJY3105" s="0"/>
      <c r="AJZ3105" s="0"/>
      <c r="AKA3105" s="0"/>
      <c r="AKB3105" s="0"/>
      <c r="AKC3105" s="0"/>
      <c r="AKD3105" s="0"/>
      <c r="AKE3105" s="0"/>
      <c r="AKF3105" s="0"/>
      <c r="AKG3105" s="0"/>
      <c r="AKH3105" s="0"/>
      <c r="AKI3105" s="0"/>
      <c r="AKJ3105" s="0"/>
      <c r="AKK3105" s="0"/>
      <c r="AKL3105" s="0"/>
      <c r="AKM3105" s="0"/>
      <c r="AKN3105" s="0"/>
      <c r="AKO3105" s="0"/>
      <c r="AKP3105" s="0"/>
      <c r="AKQ3105" s="0"/>
      <c r="AKR3105" s="0"/>
      <c r="AKS3105" s="0"/>
      <c r="AKT3105" s="0"/>
      <c r="AKU3105" s="0"/>
      <c r="AKV3105" s="0"/>
      <c r="AKW3105" s="0"/>
      <c r="AKX3105" s="0"/>
      <c r="AKY3105" s="0"/>
      <c r="AKZ3105" s="0"/>
      <c r="ALA3105" s="0"/>
      <c r="ALB3105" s="0"/>
      <c r="ALC3105" s="0"/>
      <c r="ALD3105" s="0"/>
      <c r="ALE3105" s="0"/>
      <c r="ALF3105" s="0"/>
      <c r="ALG3105" s="0"/>
      <c r="ALH3105" s="0"/>
      <c r="ALI3105" s="0"/>
      <c r="ALJ3105" s="0"/>
      <c r="ALK3105" s="0"/>
      <c r="ALL3105" s="0"/>
      <c r="ALM3105" s="0"/>
      <c r="ALN3105" s="0"/>
      <c r="ALO3105" s="0"/>
      <c r="ALP3105" s="0"/>
      <c r="ALQ3105" s="0"/>
      <c r="ALR3105" s="0"/>
      <c r="ALS3105" s="0"/>
      <c r="ALT3105" s="0"/>
      <c r="ALU3105" s="0"/>
      <c r="ALV3105" s="0"/>
      <c r="ALW3105" s="0"/>
      <c r="ALX3105" s="0"/>
      <c r="ALY3105" s="0"/>
      <c r="ALZ3105" s="0"/>
      <c r="AMA3105" s="0"/>
      <c r="AMB3105" s="0"/>
      <c r="AMC3105" s="0"/>
      <c r="AMD3105" s="0"/>
      <c r="AME3105" s="0"/>
      <c r="AMF3105" s="0"/>
      <c r="AMG3105" s="0"/>
      <c r="AMH3105" s="0"/>
      <c r="AMI3105" s="0"/>
    </row>
    <row r="3106" customFormat="false" ht="12.75" hidden="false" customHeight="false" outlineLevel="0" collapsed="false">
      <c r="A3106" s="1" t="s">
        <v>3362</v>
      </c>
      <c r="C3106" s="27" t="s">
        <v>3367</v>
      </c>
      <c r="D3106" s="27" t="s">
        <v>13</v>
      </c>
      <c r="E3106" s="28"/>
      <c r="F3106" s="29"/>
      <c r="G3106" s="27"/>
      <c r="H3106" s="30" t="s">
        <v>168</v>
      </c>
      <c r="I3106" s="31" t="n">
        <v>1.99</v>
      </c>
      <c r="J3106" s="103" t="s">
        <v>3308</v>
      </c>
      <c r="BM3106" s="0"/>
      <c r="BN3106" s="0"/>
      <c r="BO3106" s="0"/>
      <c r="BP3106" s="0"/>
      <c r="BQ3106" s="0"/>
      <c r="BR3106" s="0"/>
      <c r="BS3106" s="0"/>
      <c r="BT3106" s="0"/>
      <c r="BU3106" s="0"/>
      <c r="BV3106" s="0"/>
      <c r="BW3106" s="0"/>
      <c r="BX3106" s="0"/>
      <c r="BY3106" s="0"/>
      <c r="BZ3106" s="0"/>
      <c r="CA3106" s="0"/>
      <c r="CB3106" s="0"/>
      <c r="CC3106" s="0"/>
      <c r="CD3106" s="0"/>
      <c r="CE3106" s="0"/>
      <c r="CF3106" s="0"/>
      <c r="CG3106" s="0"/>
      <c r="CH3106" s="0"/>
      <c r="CI3106" s="0"/>
      <c r="CJ3106" s="0"/>
      <c r="CK3106" s="0"/>
      <c r="CL3106" s="0"/>
      <c r="CM3106" s="0"/>
      <c r="CN3106" s="0"/>
      <c r="CO3106" s="0"/>
      <c r="CP3106" s="0"/>
      <c r="CQ3106" s="0"/>
      <c r="CR3106" s="0"/>
      <c r="CS3106" s="0"/>
      <c r="CT3106" s="0"/>
      <c r="CU3106" s="0"/>
      <c r="CV3106" s="0"/>
      <c r="CW3106" s="0"/>
      <c r="CX3106" s="0"/>
      <c r="CY3106" s="0"/>
      <c r="CZ3106" s="0"/>
      <c r="DA3106" s="0"/>
      <c r="DB3106" s="0"/>
      <c r="DC3106" s="0"/>
      <c r="DD3106" s="0"/>
      <c r="DE3106" s="0"/>
      <c r="DF3106" s="0"/>
      <c r="DG3106" s="0"/>
      <c r="DH3106" s="0"/>
      <c r="DI3106" s="0"/>
      <c r="DJ3106" s="0"/>
      <c r="DK3106" s="0"/>
      <c r="DL3106" s="0"/>
      <c r="DM3106" s="0"/>
      <c r="DN3106" s="0"/>
      <c r="DO3106" s="0"/>
      <c r="DP3106" s="0"/>
      <c r="DQ3106" s="0"/>
      <c r="DR3106" s="0"/>
      <c r="DS3106" s="0"/>
      <c r="DT3106" s="0"/>
      <c r="DU3106" s="0"/>
      <c r="DV3106" s="0"/>
      <c r="DW3106" s="0"/>
      <c r="DX3106" s="0"/>
      <c r="DY3106" s="0"/>
      <c r="DZ3106" s="0"/>
      <c r="EA3106" s="0"/>
      <c r="EB3106" s="0"/>
      <c r="EC3106" s="0"/>
      <c r="ED3106" s="0"/>
      <c r="EE3106" s="0"/>
      <c r="EF3106" s="0"/>
      <c r="EG3106" s="0"/>
      <c r="EH3106" s="0"/>
      <c r="EI3106" s="0"/>
      <c r="EJ3106" s="0"/>
      <c r="EK3106" s="0"/>
      <c r="EL3106" s="0"/>
      <c r="EM3106" s="0"/>
      <c r="EN3106" s="0"/>
      <c r="EO3106" s="0"/>
      <c r="EP3106" s="0"/>
      <c r="EQ3106" s="0"/>
      <c r="ER3106" s="0"/>
      <c r="ES3106" s="0"/>
      <c r="ET3106" s="0"/>
      <c r="EU3106" s="0"/>
      <c r="EV3106" s="0"/>
      <c r="EW3106" s="0"/>
      <c r="EX3106" s="0"/>
      <c r="EY3106" s="0"/>
      <c r="EZ3106" s="0"/>
      <c r="FA3106" s="0"/>
      <c r="FB3106" s="0"/>
      <c r="FC3106" s="0"/>
      <c r="FD3106" s="0"/>
      <c r="FE3106" s="0"/>
      <c r="FF3106" s="0"/>
      <c r="FG3106" s="0"/>
      <c r="FH3106" s="0"/>
      <c r="FI3106" s="0"/>
      <c r="FJ3106" s="0"/>
      <c r="FK3106" s="0"/>
      <c r="FL3106" s="0"/>
      <c r="FM3106" s="0"/>
      <c r="FN3106" s="0"/>
      <c r="FO3106" s="0"/>
      <c r="FP3106" s="0"/>
      <c r="FQ3106" s="0"/>
      <c r="FR3106" s="0"/>
      <c r="FS3106" s="0"/>
      <c r="FT3106" s="0"/>
      <c r="FU3106" s="0"/>
      <c r="FV3106" s="0"/>
      <c r="FW3106" s="0"/>
      <c r="FX3106" s="0"/>
      <c r="FY3106" s="0"/>
      <c r="FZ3106" s="0"/>
      <c r="GA3106" s="0"/>
      <c r="GB3106" s="0"/>
      <c r="GC3106" s="0"/>
      <c r="GD3106" s="0"/>
      <c r="GE3106" s="0"/>
      <c r="GF3106" s="0"/>
      <c r="GG3106" s="0"/>
      <c r="GH3106" s="0"/>
      <c r="GI3106" s="0"/>
      <c r="GJ3106" s="0"/>
      <c r="GK3106" s="0"/>
      <c r="GL3106" s="0"/>
      <c r="GM3106" s="0"/>
      <c r="GN3106" s="0"/>
      <c r="GO3106" s="0"/>
      <c r="GP3106" s="0"/>
      <c r="GQ3106" s="0"/>
      <c r="GR3106" s="0"/>
      <c r="GS3106" s="0"/>
      <c r="GT3106" s="0"/>
      <c r="GU3106" s="0"/>
      <c r="GV3106" s="0"/>
      <c r="GW3106" s="0"/>
      <c r="GX3106" s="0"/>
      <c r="GY3106" s="0"/>
      <c r="GZ3106" s="0"/>
      <c r="HA3106" s="0"/>
      <c r="HB3106" s="0"/>
      <c r="HC3106" s="0"/>
      <c r="HD3106" s="0"/>
      <c r="HE3106" s="0"/>
      <c r="HF3106" s="0"/>
      <c r="HG3106" s="0"/>
      <c r="HH3106" s="0"/>
      <c r="HI3106" s="0"/>
      <c r="HJ3106" s="0"/>
      <c r="HK3106" s="0"/>
      <c r="HL3106" s="0"/>
      <c r="HM3106" s="0"/>
      <c r="HN3106" s="0"/>
      <c r="HO3106" s="0"/>
      <c r="HP3106" s="0"/>
      <c r="HQ3106" s="0"/>
      <c r="HR3106" s="0"/>
      <c r="HS3106" s="0"/>
      <c r="HT3106" s="0"/>
      <c r="HU3106" s="0"/>
      <c r="HV3106" s="0"/>
      <c r="HW3106" s="0"/>
      <c r="HX3106" s="0"/>
      <c r="HY3106" s="0"/>
      <c r="HZ3106" s="0"/>
      <c r="IA3106" s="0"/>
      <c r="IB3106" s="0"/>
      <c r="IC3106" s="0"/>
      <c r="ID3106" s="0"/>
      <c r="IE3106" s="0"/>
      <c r="IF3106" s="0"/>
      <c r="IG3106" s="0"/>
      <c r="IH3106" s="0"/>
      <c r="II3106" s="0"/>
      <c r="IJ3106" s="0"/>
      <c r="IK3106" s="0"/>
      <c r="IL3106" s="0"/>
      <c r="IM3106" s="0"/>
      <c r="IN3106" s="0"/>
      <c r="IO3106" s="0"/>
      <c r="IP3106" s="0"/>
      <c r="IQ3106" s="0"/>
      <c r="IR3106" s="0"/>
      <c r="IS3106" s="0"/>
      <c r="IT3106" s="0"/>
      <c r="IU3106" s="0"/>
      <c r="IV3106" s="0"/>
      <c r="IW3106" s="0"/>
      <c r="IX3106" s="0"/>
      <c r="IY3106" s="0"/>
      <c r="IZ3106" s="0"/>
      <c r="JA3106" s="0"/>
      <c r="JB3106" s="0"/>
      <c r="JC3106" s="0"/>
      <c r="JD3106" s="0"/>
      <c r="JE3106" s="0"/>
      <c r="JF3106" s="0"/>
      <c r="JG3106" s="0"/>
      <c r="JH3106" s="0"/>
      <c r="JI3106" s="0"/>
      <c r="JJ3106" s="0"/>
      <c r="JK3106" s="0"/>
      <c r="JL3106" s="0"/>
      <c r="JM3106" s="0"/>
      <c r="JN3106" s="0"/>
      <c r="JO3106" s="0"/>
      <c r="JP3106" s="0"/>
      <c r="JQ3106" s="0"/>
      <c r="JR3106" s="0"/>
      <c r="JS3106" s="0"/>
      <c r="JT3106" s="0"/>
      <c r="JU3106" s="0"/>
      <c r="JV3106" s="0"/>
      <c r="JW3106" s="0"/>
      <c r="JX3106" s="0"/>
      <c r="JY3106" s="0"/>
      <c r="JZ3106" s="0"/>
      <c r="KA3106" s="0"/>
      <c r="KB3106" s="0"/>
      <c r="KC3106" s="0"/>
      <c r="KD3106" s="0"/>
      <c r="KE3106" s="0"/>
      <c r="KF3106" s="0"/>
      <c r="KG3106" s="0"/>
      <c r="KH3106" s="0"/>
      <c r="KI3106" s="0"/>
      <c r="KJ3106" s="0"/>
      <c r="KK3106" s="0"/>
      <c r="KL3106" s="0"/>
      <c r="KM3106" s="0"/>
      <c r="KN3106" s="0"/>
      <c r="KO3106" s="0"/>
      <c r="KP3106" s="0"/>
      <c r="KQ3106" s="0"/>
      <c r="KR3106" s="0"/>
      <c r="KS3106" s="0"/>
      <c r="KT3106" s="0"/>
      <c r="KU3106" s="0"/>
      <c r="KV3106" s="0"/>
      <c r="KW3106" s="0"/>
      <c r="KX3106" s="0"/>
      <c r="KY3106" s="0"/>
      <c r="KZ3106" s="0"/>
      <c r="LA3106" s="0"/>
      <c r="LB3106" s="0"/>
      <c r="LC3106" s="0"/>
      <c r="LD3106" s="0"/>
      <c r="LE3106" s="0"/>
      <c r="LF3106" s="0"/>
      <c r="LG3106" s="0"/>
      <c r="LH3106" s="0"/>
      <c r="LI3106" s="0"/>
      <c r="LJ3106" s="0"/>
      <c r="LK3106" s="0"/>
      <c r="LL3106" s="0"/>
      <c r="LM3106" s="0"/>
      <c r="LN3106" s="0"/>
      <c r="LO3106" s="0"/>
      <c r="LP3106" s="0"/>
      <c r="LQ3106" s="0"/>
      <c r="LR3106" s="0"/>
      <c r="LS3106" s="0"/>
      <c r="LT3106" s="0"/>
      <c r="LU3106" s="0"/>
      <c r="LV3106" s="0"/>
      <c r="LW3106" s="0"/>
      <c r="LX3106" s="0"/>
      <c r="LY3106" s="0"/>
      <c r="LZ3106" s="0"/>
      <c r="MA3106" s="0"/>
      <c r="MB3106" s="0"/>
      <c r="MC3106" s="0"/>
      <c r="MD3106" s="0"/>
      <c r="ME3106" s="0"/>
      <c r="MF3106" s="0"/>
      <c r="MG3106" s="0"/>
      <c r="MH3106" s="0"/>
      <c r="MI3106" s="0"/>
      <c r="MJ3106" s="0"/>
      <c r="MK3106" s="0"/>
      <c r="ML3106" s="0"/>
      <c r="MM3106" s="0"/>
      <c r="MN3106" s="0"/>
      <c r="MO3106" s="0"/>
      <c r="MP3106" s="0"/>
      <c r="MQ3106" s="0"/>
      <c r="MR3106" s="0"/>
      <c r="MS3106" s="0"/>
      <c r="MT3106" s="0"/>
      <c r="MU3106" s="0"/>
      <c r="MV3106" s="0"/>
      <c r="MW3106" s="0"/>
      <c r="MX3106" s="0"/>
      <c r="MY3106" s="0"/>
      <c r="MZ3106" s="0"/>
      <c r="NA3106" s="0"/>
      <c r="NB3106" s="0"/>
      <c r="NC3106" s="0"/>
      <c r="ND3106" s="0"/>
      <c r="NE3106" s="0"/>
      <c r="NF3106" s="0"/>
      <c r="NG3106" s="0"/>
      <c r="NH3106" s="0"/>
      <c r="NI3106" s="0"/>
      <c r="NJ3106" s="0"/>
      <c r="NK3106" s="0"/>
      <c r="NL3106" s="0"/>
      <c r="NM3106" s="0"/>
      <c r="NN3106" s="0"/>
      <c r="NO3106" s="0"/>
      <c r="NP3106" s="0"/>
      <c r="NQ3106" s="0"/>
      <c r="NR3106" s="0"/>
      <c r="NS3106" s="0"/>
      <c r="NT3106" s="0"/>
      <c r="NU3106" s="0"/>
      <c r="NV3106" s="0"/>
      <c r="NW3106" s="0"/>
      <c r="NX3106" s="0"/>
      <c r="NY3106" s="0"/>
      <c r="NZ3106" s="0"/>
      <c r="OA3106" s="0"/>
      <c r="OB3106" s="0"/>
      <c r="OC3106" s="0"/>
      <c r="OD3106" s="0"/>
      <c r="OE3106" s="0"/>
      <c r="OF3106" s="0"/>
      <c r="OG3106" s="0"/>
      <c r="OH3106" s="0"/>
      <c r="OI3106" s="0"/>
      <c r="OJ3106" s="0"/>
      <c r="OK3106" s="0"/>
      <c r="OL3106" s="0"/>
      <c r="OM3106" s="0"/>
      <c r="ON3106" s="0"/>
      <c r="OO3106" s="0"/>
      <c r="OP3106" s="0"/>
      <c r="OQ3106" s="0"/>
      <c r="OR3106" s="0"/>
      <c r="OS3106" s="0"/>
      <c r="OT3106" s="0"/>
      <c r="OU3106" s="0"/>
      <c r="OV3106" s="0"/>
      <c r="OW3106" s="0"/>
      <c r="OX3106" s="0"/>
      <c r="OY3106" s="0"/>
      <c r="OZ3106" s="0"/>
      <c r="PA3106" s="0"/>
      <c r="PB3106" s="0"/>
      <c r="PC3106" s="0"/>
      <c r="PD3106" s="0"/>
      <c r="PE3106" s="0"/>
      <c r="PF3106" s="0"/>
      <c r="PG3106" s="0"/>
      <c r="PH3106" s="0"/>
      <c r="PI3106" s="0"/>
      <c r="PJ3106" s="0"/>
      <c r="PK3106" s="0"/>
      <c r="PL3106" s="0"/>
      <c r="PM3106" s="0"/>
      <c r="PN3106" s="0"/>
      <c r="PO3106" s="0"/>
      <c r="PP3106" s="0"/>
      <c r="PQ3106" s="0"/>
      <c r="PR3106" s="0"/>
      <c r="PS3106" s="0"/>
      <c r="PT3106" s="0"/>
      <c r="PU3106" s="0"/>
      <c r="PV3106" s="0"/>
      <c r="PW3106" s="0"/>
      <c r="PX3106" s="0"/>
      <c r="PY3106" s="0"/>
      <c r="PZ3106" s="0"/>
      <c r="QA3106" s="0"/>
      <c r="QB3106" s="0"/>
      <c r="QC3106" s="0"/>
      <c r="QD3106" s="0"/>
      <c r="QE3106" s="0"/>
      <c r="QF3106" s="0"/>
      <c r="QG3106" s="0"/>
      <c r="QH3106" s="0"/>
      <c r="QI3106" s="0"/>
      <c r="QJ3106" s="0"/>
      <c r="QK3106" s="0"/>
      <c r="QL3106" s="0"/>
      <c r="QM3106" s="0"/>
      <c r="QN3106" s="0"/>
      <c r="QO3106" s="0"/>
      <c r="QP3106" s="0"/>
      <c r="QQ3106" s="0"/>
      <c r="QR3106" s="0"/>
      <c r="QS3106" s="0"/>
      <c r="QT3106" s="0"/>
      <c r="QU3106" s="0"/>
      <c r="QV3106" s="0"/>
      <c r="QW3106" s="0"/>
      <c r="QX3106" s="0"/>
      <c r="QY3106" s="0"/>
      <c r="QZ3106" s="0"/>
      <c r="RA3106" s="0"/>
      <c r="RB3106" s="0"/>
      <c r="RC3106" s="0"/>
      <c r="RD3106" s="0"/>
      <c r="RE3106" s="0"/>
      <c r="RF3106" s="0"/>
      <c r="RG3106" s="0"/>
      <c r="RH3106" s="0"/>
      <c r="RI3106" s="0"/>
      <c r="RJ3106" s="0"/>
      <c r="RK3106" s="0"/>
      <c r="RL3106" s="0"/>
      <c r="RM3106" s="0"/>
      <c r="RN3106" s="0"/>
      <c r="RO3106" s="0"/>
      <c r="RP3106" s="0"/>
      <c r="RQ3106" s="0"/>
      <c r="RR3106" s="0"/>
      <c r="RS3106" s="0"/>
      <c r="RT3106" s="0"/>
      <c r="RU3106" s="0"/>
      <c r="RV3106" s="0"/>
      <c r="RW3106" s="0"/>
      <c r="RX3106" s="0"/>
      <c r="RY3106" s="0"/>
      <c r="RZ3106" s="0"/>
      <c r="SA3106" s="0"/>
      <c r="SB3106" s="0"/>
      <c r="SC3106" s="0"/>
      <c r="SD3106" s="0"/>
      <c r="SE3106" s="0"/>
      <c r="SF3106" s="0"/>
      <c r="SG3106" s="0"/>
      <c r="SH3106" s="0"/>
      <c r="SI3106" s="0"/>
      <c r="SJ3106" s="0"/>
      <c r="SK3106" s="0"/>
      <c r="SL3106" s="0"/>
      <c r="SM3106" s="0"/>
      <c r="SN3106" s="0"/>
      <c r="SO3106" s="0"/>
      <c r="SP3106" s="0"/>
      <c r="SQ3106" s="0"/>
      <c r="SR3106" s="0"/>
      <c r="SS3106" s="0"/>
      <c r="ST3106" s="0"/>
      <c r="SU3106" s="0"/>
      <c r="SV3106" s="0"/>
      <c r="SW3106" s="0"/>
      <c r="SX3106" s="0"/>
      <c r="SY3106" s="0"/>
      <c r="SZ3106" s="0"/>
      <c r="TA3106" s="0"/>
      <c r="TB3106" s="0"/>
      <c r="TC3106" s="0"/>
      <c r="TD3106" s="0"/>
      <c r="TE3106" s="0"/>
      <c r="TF3106" s="0"/>
      <c r="TG3106" s="0"/>
      <c r="TH3106" s="0"/>
      <c r="TI3106" s="0"/>
      <c r="TJ3106" s="0"/>
      <c r="TK3106" s="0"/>
      <c r="TL3106" s="0"/>
      <c r="TM3106" s="0"/>
      <c r="TN3106" s="0"/>
      <c r="TO3106" s="0"/>
      <c r="TP3106" s="0"/>
      <c r="TQ3106" s="0"/>
      <c r="TR3106" s="0"/>
      <c r="TS3106" s="0"/>
      <c r="TT3106" s="0"/>
      <c r="TU3106" s="0"/>
      <c r="TV3106" s="0"/>
      <c r="TW3106" s="0"/>
      <c r="TX3106" s="0"/>
      <c r="TY3106" s="0"/>
      <c r="TZ3106" s="0"/>
      <c r="UA3106" s="0"/>
      <c r="UB3106" s="0"/>
      <c r="UC3106" s="0"/>
      <c r="UD3106" s="0"/>
      <c r="UE3106" s="0"/>
      <c r="UF3106" s="0"/>
      <c r="UG3106" s="0"/>
      <c r="UH3106" s="0"/>
      <c r="UI3106" s="0"/>
      <c r="UJ3106" s="0"/>
      <c r="UK3106" s="0"/>
      <c r="UL3106" s="0"/>
      <c r="UM3106" s="0"/>
      <c r="UN3106" s="0"/>
      <c r="UO3106" s="0"/>
      <c r="UP3106" s="0"/>
      <c r="UQ3106" s="0"/>
      <c r="UR3106" s="0"/>
      <c r="US3106" s="0"/>
      <c r="UT3106" s="0"/>
      <c r="UU3106" s="0"/>
      <c r="UV3106" s="0"/>
      <c r="UW3106" s="0"/>
      <c r="UX3106" s="0"/>
      <c r="UY3106" s="0"/>
      <c r="UZ3106" s="0"/>
      <c r="VA3106" s="0"/>
      <c r="VB3106" s="0"/>
      <c r="VC3106" s="0"/>
      <c r="VD3106" s="0"/>
      <c r="VE3106" s="0"/>
      <c r="VF3106" s="0"/>
      <c r="VG3106" s="0"/>
      <c r="VH3106" s="0"/>
      <c r="VI3106" s="0"/>
      <c r="VJ3106" s="0"/>
      <c r="VK3106" s="0"/>
      <c r="VL3106" s="0"/>
      <c r="VM3106" s="0"/>
      <c r="VN3106" s="0"/>
      <c r="VO3106" s="0"/>
      <c r="VP3106" s="0"/>
      <c r="VQ3106" s="0"/>
      <c r="VR3106" s="0"/>
      <c r="VS3106" s="0"/>
      <c r="VT3106" s="0"/>
      <c r="VU3106" s="0"/>
      <c r="VV3106" s="0"/>
      <c r="VW3106" s="0"/>
      <c r="VX3106" s="0"/>
      <c r="VY3106" s="0"/>
      <c r="VZ3106" s="0"/>
      <c r="WA3106" s="0"/>
      <c r="WB3106" s="0"/>
      <c r="WC3106" s="0"/>
      <c r="WD3106" s="0"/>
      <c r="WE3106" s="0"/>
      <c r="WF3106" s="0"/>
      <c r="WG3106" s="0"/>
      <c r="WH3106" s="0"/>
      <c r="WI3106" s="0"/>
      <c r="WJ3106" s="0"/>
      <c r="WK3106" s="0"/>
      <c r="WL3106" s="0"/>
      <c r="WM3106" s="0"/>
      <c r="WN3106" s="0"/>
      <c r="WO3106" s="0"/>
      <c r="WP3106" s="0"/>
      <c r="WQ3106" s="0"/>
      <c r="WR3106" s="0"/>
      <c r="WS3106" s="0"/>
      <c r="WT3106" s="0"/>
      <c r="WU3106" s="0"/>
      <c r="WV3106" s="0"/>
      <c r="WW3106" s="0"/>
      <c r="WX3106" s="0"/>
      <c r="WY3106" s="0"/>
      <c r="WZ3106" s="0"/>
      <c r="XA3106" s="0"/>
      <c r="XB3106" s="0"/>
      <c r="XC3106" s="0"/>
      <c r="XD3106" s="0"/>
      <c r="XE3106" s="0"/>
      <c r="XF3106" s="0"/>
      <c r="XG3106" s="0"/>
      <c r="XH3106" s="0"/>
      <c r="XI3106" s="0"/>
      <c r="XJ3106" s="0"/>
      <c r="XK3106" s="0"/>
      <c r="XL3106" s="0"/>
      <c r="XM3106" s="0"/>
      <c r="XN3106" s="0"/>
      <c r="XO3106" s="0"/>
      <c r="XP3106" s="0"/>
      <c r="XQ3106" s="0"/>
      <c r="XR3106" s="0"/>
      <c r="XS3106" s="0"/>
      <c r="XT3106" s="0"/>
      <c r="XU3106" s="0"/>
      <c r="XV3106" s="0"/>
      <c r="XW3106" s="0"/>
      <c r="XX3106" s="0"/>
      <c r="XY3106" s="0"/>
      <c r="XZ3106" s="0"/>
      <c r="YA3106" s="0"/>
      <c r="YB3106" s="0"/>
      <c r="YC3106" s="0"/>
      <c r="YD3106" s="0"/>
      <c r="YE3106" s="0"/>
      <c r="YF3106" s="0"/>
      <c r="YG3106" s="0"/>
      <c r="YH3106" s="0"/>
      <c r="YI3106" s="0"/>
      <c r="YJ3106" s="0"/>
      <c r="YK3106" s="0"/>
      <c r="YL3106" s="0"/>
      <c r="YM3106" s="0"/>
      <c r="YN3106" s="0"/>
      <c r="YO3106" s="0"/>
      <c r="YP3106" s="0"/>
      <c r="YQ3106" s="0"/>
      <c r="YR3106" s="0"/>
      <c r="YS3106" s="0"/>
      <c r="YT3106" s="0"/>
      <c r="YU3106" s="0"/>
      <c r="YV3106" s="0"/>
      <c r="YW3106" s="0"/>
      <c r="YX3106" s="0"/>
      <c r="YY3106" s="0"/>
      <c r="YZ3106" s="0"/>
      <c r="ZA3106" s="0"/>
      <c r="ZB3106" s="0"/>
      <c r="ZC3106" s="0"/>
      <c r="ZD3106" s="0"/>
      <c r="ZE3106" s="0"/>
      <c r="ZF3106" s="0"/>
      <c r="ZG3106" s="0"/>
      <c r="ZH3106" s="0"/>
      <c r="ZI3106" s="0"/>
      <c r="ZJ3106" s="0"/>
      <c r="ZK3106" s="0"/>
      <c r="ZL3106" s="0"/>
      <c r="ZM3106" s="0"/>
      <c r="ZN3106" s="0"/>
      <c r="ZO3106" s="0"/>
      <c r="ZP3106" s="0"/>
      <c r="ZQ3106" s="0"/>
      <c r="ZR3106" s="0"/>
      <c r="ZS3106" s="0"/>
      <c r="ZT3106" s="0"/>
      <c r="ZU3106" s="0"/>
      <c r="ZV3106" s="0"/>
      <c r="ZW3106" s="0"/>
      <c r="ZX3106" s="0"/>
      <c r="ZY3106" s="0"/>
      <c r="ZZ3106" s="0"/>
      <c r="AAA3106" s="0"/>
      <c r="AAB3106" s="0"/>
      <c r="AAC3106" s="0"/>
      <c r="AAD3106" s="0"/>
      <c r="AAE3106" s="0"/>
      <c r="AAF3106" s="0"/>
      <c r="AAG3106" s="0"/>
      <c r="AAH3106" s="0"/>
      <c r="AAI3106" s="0"/>
      <c r="AAJ3106" s="0"/>
      <c r="AAK3106" s="0"/>
      <c r="AAL3106" s="0"/>
      <c r="AAM3106" s="0"/>
      <c r="AAN3106" s="0"/>
      <c r="AAO3106" s="0"/>
      <c r="AAP3106" s="0"/>
      <c r="AAQ3106" s="0"/>
      <c r="AAR3106" s="0"/>
      <c r="AAS3106" s="0"/>
      <c r="AAT3106" s="0"/>
      <c r="AAU3106" s="0"/>
      <c r="AAV3106" s="0"/>
      <c r="AAW3106" s="0"/>
      <c r="AAX3106" s="0"/>
      <c r="AAY3106" s="0"/>
      <c r="AAZ3106" s="0"/>
      <c r="ABA3106" s="0"/>
      <c r="ABB3106" s="0"/>
      <c r="ABC3106" s="0"/>
      <c r="ABD3106" s="0"/>
      <c r="ABE3106" s="0"/>
      <c r="ABF3106" s="0"/>
      <c r="ABG3106" s="0"/>
      <c r="ABH3106" s="0"/>
      <c r="ABI3106" s="0"/>
      <c r="ABJ3106" s="0"/>
      <c r="ABK3106" s="0"/>
      <c r="ABL3106" s="0"/>
      <c r="ABM3106" s="0"/>
      <c r="ABN3106" s="0"/>
      <c r="ABO3106" s="0"/>
      <c r="ABP3106" s="0"/>
      <c r="ABQ3106" s="0"/>
      <c r="ABR3106" s="0"/>
      <c r="ABS3106" s="0"/>
      <c r="ABT3106" s="0"/>
      <c r="ABU3106" s="0"/>
      <c r="ABV3106" s="0"/>
      <c r="ABW3106" s="0"/>
      <c r="ABX3106" s="0"/>
      <c r="ABY3106" s="0"/>
      <c r="ABZ3106" s="0"/>
      <c r="ACA3106" s="0"/>
      <c r="ACB3106" s="0"/>
      <c r="ACC3106" s="0"/>
      <c r="ACD3106" s="0"/>
      <c r="ACE3106" s="0"/>
      <c r="ACF3106" s="0"/>
      <c r="ACG3106" s="0"/>
      <c r="ACH3106" s="0"/>
      <c r="ACI3106" s="0"/>
      <c r="ACJ3106" s="0"/>
      <c r="ACK3106" s="0"/>
      <c r="ACL3106" s="0"/>
      <c r="ACM3106" s="0"/>
      <c r="ACN3106" s="0"/>
      <c r="ACO3106" s="0"/>
      <c r="ACP3106" s="0"/>
      <c r="ACQ3106" s="0"/>
      <c r="ACR3106" s="0"/>
      <c r="ACS3106" s="0"/>
      <c r="ACT3106" s="0"/>
      <c r="ACU3106" s="0"/>
      <c r="ACV3106" s="0"/>
      <c r="ACW3106" s="0"/>
      <c r="ACX3106" s="0"/>
      <c r="ACY3106" s="0"/>
      <c r="ACZ3106" s="0"/>
      <c r="ADA3106" s="0"/>
      <c r="ADB3106" s="0"/>
      <c r="ADC3106" s="0"/>
      <c r="ADD3106" s="0"/>
      <c r="ADE3106" s="0"/>
      <c r="ADF3106" s="0"/>
      <c r="ADG3106" s="0"/>
      <c r="ADH3106" s="0"/>
      <c r="ADI3106" s="0"/>
      <c r="ADJ3106" s="0"/>
      <c r="ADK3106" s="0"/>
      <c r="ADL3106" s="0"/>
      <c r="ADM3106" s="0"/>
      <c r="ADN3106" s="0"/>
      <c r="ADO3106" s="0"/>
      <c r="ADP3106" s="0"/>
      <c r="ADQ3106" s="0"/>
      <c r="ADR3106" s="0"/>
      <c r="ADS3106" s="0"/>
      <c r="ADT3106" s="0"/>
      <c r="ADU3106" s="0"/>
      <c r="ADV3106" s="0"/>
      <c r="ADW3106" s="0"/>
      <c r="ADX3106" s="0"/>
      <c r="ADY3106" s="0"/>
      <c r="ADZ3106" s="0"/>
      <c r="AEA3106" s="0"/>
      <c r="AEB3106" s="0"/>
      <c r="AEC3106" s="0"/>
      <c r="AED3106" s="0"/>
      <c r="AEE3106" s="0"/>
      <c r="AEF3106" s="0"/>
      <c r="AEG3106" s="0"/>
      <c r="AEH3106" s="0"/>
      <c r="AEI3106" s="0"/>
      <c r="AEJ3106" s="0"/>
      <c r="AEK3106" s="0"/>
      <c r="AEL3106" s="0"/>
      <c r="AEM3106" s="0"/>
      <c r="AEN3106" s="0"/>
      <c r="AEO3106" s="0"/>
      <c r="AEP3106" s="0"/>
      <c r="AEQ3106" s="0"/>
      <c r="AER3106" s="0"/>
      <c r="AES3106" s="0"/>
      <c r="AET3106" s="0"/>
      <c r="AEU3106" s="0"/>
      <c r="AEV3106" s="0"/>
      <c r="AEW3106" s="0"/>
      <c r="AEX3106" s="0"/>
      <c r="AEY3106" s="0"/>
      <c r="AEZ3106" s="0"/>
      <c r="AFA3106" s="0"/>
      <c r="AFB3106" s="0"/>
      <c r="AFC3106" s="0"/>
      <c r="AFD3106" s="0"/>
      <c r="AFE3106" s="0"/>
      <c r="AFF3106" s="0"/>
      <c r="AFG3106" s="0"/>
      <c r="AFH3106" s="0"/>
      <c r="AFI3106" s="0"/>
      <c r="AFJ3106" s="0"/>
      <c r="AFK3106" s="0"/>
      <c r="AFL3106" s="0"/>
      <c r="AFM3106" s="0"/>
      <c r="AFN3106" s="0"/>
      <c r="AFO3106" s="0"/>
      <c r="AFP3106" s="0"/>
      <c r="AFQ3106" s="0"/>
      <c r="AFR3106" s="0"/>
      <c r="AFS3106" s="0"/>
      <c r="AFT3106" s="0"/>
      <c r="AFU3106" s="0"/>
      <c r="AFV3106" s="0"/>
      <c r="AFW3106" s="0"/>
      <c r="AFX3106" s="0"/>
      <c r="AFY3106" s="0"/>
      <c r="AFZ3106" s="0"/>
      <c r="AGA3106" s="0"/>
      <c r="AGB3106" s="0"/>
      <c r="AGC3106" s="0"/>
      <c r="AGD3106" s="0"/>
      <c r="AGE3106" s="0"/>
      <c r="AGF3106" s="0"/>
      <c r="AGG3106" s="0"/>
      <c r="AGH3106" s="0"/>
      <c r="AGI3106" s="0"/>
      <c r="AGJ3106" s="0"/>
      <c r="AGK3106" s="0"/>
      <c r="AGL3106" s="0"/>
      <c r="AGM3106" s="0"/>
      <c r="AGN3106" s="0"/>
      <c r="AGO3106" s="0"/>
      <c r="AGP3106" s="0"/>
      <c r="AGQ3106" s="0"/>
      <c r="AGR3106" s="0"/>
      <c r="AGS3106" s="0"/>
      <c r="AGT3106" s="0"/>
      <c r="AGU3106" s="0"/>
      <c r="AGV3106" s="0"/>
      <c r="AGW3106" s="0"/>
      <c r="AGX3106" s="0"/>
      <c r="AGY3106" s="0"/>
      <c r="AGZ3106" s="0"/>
      <c r="AHA3106" s="0"/>
      <c r="AHB3106" s="0"/>
      <c r="AHC3106" s="0"/>
      <c r="AHD3106" s="0"/>
      <c r="AHE3106" s="0"/>
      <c r="AHF3106" s="0"/>
      <c r="AHG3106" s="0"/>
      <c r="AHH3106" s="0"/>
      <c r="AHI3106" s="0"/>
      <c r="AHJ3106" s="0"/>
      <c r="AHK3106" s="0"/>
      <c r="AHL3106" s="0"/>
      <c r="AHM3106" s="0"/>
      <c r="AHN3106" s="0"/>
      <c r="AHO3106" s="0"/>
      <c r="AHP3106" s="0"/>
      <c r="AHQ3106" s="0"/>
      <c r="AHR3106" s="0"/>
      <c r="AHS3106" s="0"/>
      <c r="AHT3106" s="0"/>
      <c r="AHU3106" s="0"/>
      <c r="AHV3106" s="0"/>
      <c r="AHW3106" s="0"/>
      <c r="AHX3106" s="0"/>
      <c r="AHY3106" s="0"/>
      <c r="AHZ3106" s="0"/>
      <c r="AIA3106" s="0"/>
      <c r="AIB3106" s="0"/>
      <c r="AIC3106" s="0"/>
      <c r="AID3106" s="0"/>
      <c r="AIE3106" s="0"/>
      <c r="AIF3106" s="0"/>
      <c r="AIG3106" s="0"/>
      <c r="AIH3106" s="0"/>
      <c r="AII3106" s="0"/>
      <c r="AIJ3106" s="0"/>
      <c r="AIK3106" s="0"/>
      <c r="AIL3106" s="0"/>
      <c r="AIM3106" s="0"/>
      <c r="AIN3106" s="0"/>
      <c r="AIO3106" s="0"/>
      <c r="AIP3106" s="0"/>
      <c r="AIQ3106" s="0"/>
      <c r="AIR3106" s="0"/>
      <c r="AIS3106" s="0"/>
      <c r="AIT3106" s="0"/>
      <c r="AIU3106" s="0"/>
      <c r="AIV3106" s="0"/>
      <c r="AIW3106" s="0"/>
      <c r="AIX3106" s="0"/>
      <c r="AIY3106" s="0"/>
      <c r="AIZ3106" s="0"/>
      <c r="AJA3106" s="0"/>
      <c r="AJB3106" s="0"/>
      <c r="AJC3106" s="0"/>
      <c r="AJD3106" s="0"/>
      <c r="AJE3106" s="0"/>
      <c r="AJF3106" s="0"/>
      <c r="AJG3106" s="0"/>
      <c r="AJH3106" s="0"/>
      <c r="AJI3106" s="0"/>
      <c r="AJJ3106" s="0"/>
      <c r="AJK3106" s="0"/>
      <c r="AJL3106" s="0"/>
      <c r="AJM3106" s="0"/>
      <c r="AJN3106" s="0"/>
      <c r="AJO3106" s="0"/>
      <c r="AJP3106" s="0"/>
      <c r="AJQ3106" s="0"/>
      <c r="AJR3106" s="0"/>
      <c r="AJS3106" s="0"/>
      <c r="AJT3106" s="0"/>
      <c r="AJU3106" s="0"/>
      <c r="AJV3106" s="0"/>
      <c r="AJW3106" s="0"/>
      <c r="AJX3106" s="0"/>
      <c r="AJY3106" s="0"/>
      <c r="AJZ3106" s="0"/>
      <c r="AKA3106" s="0"/>
      <c r="AKB3106" s="0"/>
      <c r="AKC3106" s="0"/>
      <c r="AKD3106" s="0"/>
      <c r="AKE3106" s="0"/>
      <c r="AKF3106" s="0"/>
      <c r="AKG3106" s="0"/>
      <c r="AKH3106" s="0"/>
      <c r="AKI3106" s="0"/>
      <c r="AKJ3106" s="0"/>
      <c r="AKK3106" s="0"/>
      <c r="AKL3106" s="0"/>
      <c r="AKM3106" s="0"/>
      <c r="AKN3106" s="0"/>
      <c r="AKO3106" s="0"/>
      <c r="AKP3106" s="0"/>
      <c r="AKQ3106" s="0"/>
      <c r="AKR3106" s="0"/>
      <c r="AKS3106" s="0"/>
      <c r="AKT3106" s="0"/>
      <c r="AKU3106" s="0"/>
      <c r="AKV3106" s="0"/>
      <c r="AKW3106" s="0"/>
      <c r="AKX3106" s="0"/>
      <c r="AKY3106" s="0"/>
      <c r="AKZ3106" s="0"/>
      <c r="ALA3106" s="0"/>
      <c r="ALB3106" s="0"/>
      <c r="ALC3106" s="0"/>
      <c r="ALD3106" s="0"/>
      <c r="ALE3106" s="0"/>
      <c r="ALF3106" s="0"/>
      <c r="ALG3106" s="0"/>
      <c r="ALH3106" s="0"/>
      <c r="ALI3106" s="0"/>
      <c r="ALJ3106" s="0"/>
      <c r="ALK3106" s="0"/>
      <c r="ALL3106" s="0"/>
      <c r="ALM3106" s="0"/>
      <c r="ALN3106" s="0"/>
      <c r="ALO3106" s="0"/>
      <c r="ALP3106" s="0"/>
      <c r="ALQ3106" s="0"/>
      <c r="ALR3106" s="0"/>
      <c r="ALS3106" s="0"/>
      <c r="ALT3106" s="0"/>
      <c r="ALU3106" s="0"/>
      <c r="ALV3106" s="0"/>
      <c r="ALW3106" s="0"/>
      <c r="ALX3106" s="0"/>
      <c r="ALY3106" s="0"/>
      <c r="ALZ3106" s="0"/>
      <c r="AMA3106" s="0"/>
      <c r="AMB3106" s="0"/>
      <c r="AMC3106" s="0"/>
      <c r="AMD3106" s="0"/>
      <c r="AME3106" s="0"/>
      <c r="AMF3106" s="0"/>
      <c r="AMG3106" s="0"/>
      <c r="AMH3106" s="0"/>
      <c r="AMI3106" s="0"/>
    </row>
    <row r="3107" customFormat="false" ht="12.75" hidden="false" customHeight="false" outlineLevel="0" collapsed="false">
      <c r="I3107" s="3"/>
      <c r="BM3107" s="0"/>
      <c r="BN3107" s="0"/>
      <c r="BO3107" s="0"/>
      <c r="BP3107" s="0"/>
      <c r="BQ3107" s="0"/>
      <c r="BR3107" s="0"/>
      <c r="BS3107" s="0"/>
      <c r="BT3107" s="0"/>
      <c r="BU3107" s="0"/>
      <c r="BV3107" s="0"/>
      <c r="BW3107" s="0"/>
      <c r="BX3107" s="0"/>
      <c r="BY3107" s="0"/>
      <c r="BZ3107" s="0"/>
      <c r="CA3107" s="0"/>
      <c r="CB3107" s="0"/>
      <c r="CC3107" s="0"/>
      <c r="CD3107" s="0"/>
      <c r="CE3107" s="0"/>
      <c r="CF3107" s="0"/>
      <c r="CG3107" s="0"/>
      <c r="CH3107" s="0"/>
      <c r="CI3107" s="0"/>
      <c r="CJ3107" s="0"/>
      <c r="CK3107" s="0"/>
      <c r="CL3107" s="0"/>
      <c r="CM3107" s="0"/>
      <c r="CN3107" s="0"/>
      <c r="CO3107" s="0"/>
      <c r="CP3107" s="0"/>
      <c r="CQ3107" s="0"/>
      <c r="CR3107" s="0"/>
      <c r="CS3107" s="0"/>
      <c r="CT3107" s="0"/>
      <c r="CU3107" s="0"/>
      <c r="CV3107" s="0"/>
      <c r="CW3107" s="0"/>
      <c r="CX3107" s="0"/>
      <c r="CY3107" s="0"/>
      <c r="CZ3107" s="0"/>
      <c r="DA3107" s="0"/>
      <c r="DB3107" s="0"/>
      <c r="DC3107" s="0"/>
      <c r="DD3107" s="0"/>
      <c r="DE3107" s="0"/>
      <c r="DF3107" s="0"/>
      <c r="DG3107" s="0"/>
      <c r="DH3107" s="0"/>
      <c r="DI3107" s="0"/>
      <c r="DJ3107" s="0"/>
      <c r="DK3107" s="0"/>
      <c r="DL3107" s="0"/>
      <c r="DM3107" s="0"/>
      <c r="DN3107" s="0"/>
      <c r="DO3107" s="0"/>
      <c r="DP3107" s="0"/>
      <c r="DQ3107" s="0"/>
      <c r="DR3107" s="0"/>
      <c r="DS3107" s="0"/>
      <c r="DT3107" s="0"/>
      <c r="DU3107" s="0"/>
      <c r="DV3107" s="0"/>
      <c r="DW3107" s="0"/>
      <c r="DX3107" s="0"/>
      <c r="DY3107" s="0"/>
      <c r="DZ3107" s="0"/>
      <c r="EA3107" s="0"/>
      <c r="EB3107" s="0"/>
      <c r="EC3107" s="0"/>
      <c r="ED3107" s="0"/>
      <c r="EE3107" s="0"/>
      <c r="EF3107" s="0"/>
      <c r="EG3107" s="0"/>
      <c r="EH3107" s="0"/>
      <c r="EI3107" s="0"/>
      <c r="EJ3107" s="0"/>
      <c r="EK3107" s="0"/>
      <c r="EL3107" s="0"/>
      <c r="EM3107" s="0"/>
      <c r="EN3107" s="0"/>
      <c r="EO3107" s="0"/>
      <c r="EP3107" s="0"/>
      <c r="EQ3107" s="0"/>
      <c r="ER3107" s="0"/>
      <c r="ES3107" s="0"/>
      <c r="ET3107" s="0"/>
      <c r="EU3107" s="0"/>
      <c r="EV3107" s="0"/>
      <c r="EW3107" s="0"/>
      <c r="EX3107" s="0"/>
      <c r="EY3107" s="0"/>
      <c r="EZ3107" s="0"/>
      <c r="FA3107" s="0"/>
      <c r="FB3107" s="0"/>
      <c r="FC3107" s="0"/>
      <c r="FD3107" s="0"/>
      <c r="FE3107" s="0"/>
      <c r="FF3107" s="0"/>
      <c r="FG3107" s="0"/>
      <c r="FH3107" s="0"/>
      <c r="FI3107" s="0"/>
      <c r="FJ3107" s="0"/>
      <c r="FK3107" s="0"/>
      <c r="FL3107" s="0"/>
      <c r="FM3107" s="0"/>
      <c r="FN3107" s="0"/>
      <c r="FO3107" s="0"/>
      <c r="FP3107" s="0"/>
      <c r="FQ3107" s="0"/>
      <c r="FR3107" s="0"/>
      <c r="FS3107" s="0"/>
      <c r="FT3107" s="0"/>
      <c r="FU3107" s="0"/>
      <c r="FV3107" s="0"/>
      <c r="FW3107" s="0"/>
      <c r="FX3107" s="0"/>
      <c r="FY3107" s="0"/>
      <c r="FZ3107" s="0"/>
      <c r="GA3107" s="0"/>
      <c r="GB3107" s="0"/>
      <c r="GC3107" s="0"/>
      <c r="GD3107" s="0"/>
      <c r="GE3107" s="0"/>
      <c r="GF3107" s="0"/>
      <c r="GG3107" s="0"/>
      <c r="GH3107" s="0"/>
      <c r="GI3107" s="0"/>
      <c r="GJ3107" s="0"/>
      <c r="GK3107" s="0"/>
      <c r="GL3107" s="0"/>
      <c r="GM3107" s="0"/>
      <c r="GN3107" s="0"/>
      <c r="GO3107" s="0"/>
      <c r="GP3107" s="0"/>
      <c r="GQ3107" s="0"/>
      <c r="GR3107" s="0"/>
      <c r="GS3107" s="0"/>
      <c r="GT3107" s="0"/>
      <c r="GU3107" s="0"/>
      <c r="GV3107" s="0"/>
      <c r="GW3107" s="0"/>
      <c r="GX3107" s="0"/>
      <c r="GY3107" s="0"/>
      <c r="GZ3107" s="0"/>
      <c r="HA3107" s="0"/>
      <c r="HB3107" s="0"/>
      <c r="HC3107" s="0"/>
      <c r="HD3107" s="0"/>
      <c r="HE3107" s="0"/>
      <c r="HF3107" s="0"/>
      <c r="HG3107" s="0"/>
      <c r="HH3107" s="0"/>
      <c r="HI3107" s="0"/>
      <c r="HJ3107" s="0"/>
      <c r="HK3107" s="0"/>
      <c r="HL3107" s="0"/>
      <c r="HM3107" s="0"/>
      <c r="HN3107" s="0"/>
      <c r="HO3107" s="0"/>
      <c r="HP3107" s="0"/>
      <c r="HQ3107" s="0"/>
      <c r="HR3107" s="0"/>
      <c r="HS3107" s="0"/>
      <c r="HT3107" s="0"/>
      <c r="HU3107" s="0"/>
      <c r="HV3107" s="0"/>
      <c r="HW3107" s="0"/>
      <c r="HX3107" s="0"/>
      <c r="HY3107" s="0"/>
      <c r="HZ3107" s="0"/>
      <c r="IA3107" s="0"/>
      <c r="IB3107" s="0"/>
      <c r="IC3107" s="0"/>
      <c r="ID3107" s="0"/>
      <c r="IE3107" s="0"/>
      <c r="IF3107" s="0"/>
      <c r="IG3107" s="0"/>
      <c r="IH3107" s="0"/>
      <c r="II3107" s="0"/>
      <c r="IJ3107" s="0"/>
      <c r="IK3107" s="0"/>
      <c r="IL3107" s="0"/>
      <c r="IM3107" s="0"/>
      <c r="IN3107" s="0"/>
      <c r="IO3107" s="0"/>
      <c r="IP3107" s="0"/>
      <c r="IQ3107" s="0"/>
      <c r="IR3107" s="0"/>
      <c r="IS3107" s="0"/>
      <c r="IT3107" s="0"/>
      <c r="IU3107" s="0"/>
      <c r="IV3107" s="0"/>
      <c r="IW3107" s="0"/>
      <c r="IX3107" s="0"/>
      <c r="IY3107" s="0"/>
      <c r="IZ3107" s="0"/>
      <c r="JA3107" s="0"/>
      <c r="JB3107" s="0"/>
      <c r="JC3107" s="0"/>
      <c r="JD3107" s="0"/>
      <c r="JE3107" s="0"/>
      <c r="JF3107" s="0"/>
      <c r="JG3107" s="0"/>
      <c r="JH3107" s="0"/>
      <c r="JI3107" s="0"/>
      <c r="JJ3107" s="0"/>
      <c r="JK3107" s="0"/>
      <c r="JL3107" s="0"/>
      <c r="JM3107" s="0"/>
      <c r="JN3107" s="0"/>
      <c r="JO3107" s="0"/>
      <c r="JP3107" s="0"/>
      <c r="JQ3107" s="0"/>
      <c r="JR3107" s="0"/>
      <c r="JS3107" s="0"/>
      <c r="JT3107" s="0"/>
      <c r="JU3107" s="0"/>
      <c r="JV3107" s="0"/>
      <c r="JW3107" s="0"/>
      <c r="JX3107" s="0"/>
      <c r="JY3107" s="0"/>
      <c r="JZ3107" s="0"/>
      <c r="KA3107" s="0"/>
      <c r="KB3107" s="0"/>
      <c r="KC3107" s="0"/>
      <c r="KD3107" s="0"/>
      <c r="KE3107" s="0"/>
      <c r="KF3107" s="0"/>
      <c r="KG3107" s="0"/>
      <c r="KH3107" s="0"/>
      <c r="KI3107" s="0"/>
      <c r="KJ3107" s="0"/>
      <c r="KK3107" s="0"/>
      <c r="KL3107" s="0"/>
      <c r="KM3107" s="0"/>
      <c r="KN3107" s="0"/>
      <c r="KO3107" s="0"/>
      <c r="KP3107" s="0"/>
      <c r="KQ3107" s="0"/>
      <c r="KR3107" s="0"/>
      <c r="KS3107" s="0"/>
      <c r="KT3107" s="0"/>
      <c r="KU3107" s="0"/>
      <c r="KV3107" s="0"/>
      <c r="KW3107" s="0"/>
      <c r="KX3107" s="0"/>
      <c r="KY3107" s="0"/>
      <c r="KZ3107" s="0"/>
      <c r="LA3107" s="0"/>
      <c r="LB3107" s="0"/>
      <c r="LC3107" s="0"/>
      <c r="LD3107" s="0"/>
      <c r="LE3107" s="0"/>
      <c r="LF3107" s="0"/>
      <c r="LG3107" s="0"/>
      <c r="LH3107" s="0"/>
      <c r="LI3107" s="0"/>
      <c r="LJ3107" s="0"/>
      <c r="LK3107" s="0"/>
      <c r="LL3107" s="0"/>
      <c r="LM3107" s="0"/>
      <c r="LN3107" s="0"/>
      <c r="LO3107" s="0"/>
      <c r="LP3107" s="0"/>
      <c r="LQ3107" s="0"/>
      <c r="LR3107" s="0"/>
      <c r="LS3107" s="0"/>
      <c r="LT3107" s="0"/>
      <c r="LU3107" s="0"/>
      <c r="LV3107" s="0"/>
      <c r="LW3107" s="0"/>
      <c r="LX3107" s="0"/>
      <c r="LY3107" s="0"/>
      <c r="LZ3107" s="0"/>
      <c r="MA3107" s="0"/>
      <c r="MB3107" s="0"/>
      <c r="MC3107" s="0"/>
      <c r="MD3107" s="0"/>
      <c r="ME3107" s="0"/>
      <c r="MF3107" s="0"/>
      <c r="MG3107" s="0"/>
      <c r="MH3107" s="0"/>
      <c r="MI3107" s="0"/>
      <c r="MJ3107" s="0"/>
      <c r="MK3107" s="0"/>
      <c r="ML3107" s="0"/>
      <c r="MM3107" s="0"/>
      <c r="MN3107" s="0"/>
      <c r="MO3107" s="0"/>
      <c r="MP3107" s="0"/>
      <c r="MQ3107" s="0"/>
      <c r="MR3107" s="0"/>
      <c r="MS3107" s="0"/>
      <c r="MT3107" s="0"/>
      <c r="MU3107" s="0"/>
      <c r="MV3107" s="0"/>
      <c r="MW3107" s="0"/>
      <c r="MX3107" s="0"/>
      <c r="MY3107" s="0"/>
      <c r="MZ3107" s="0"/>
      <c r="NA3107" s="0"/>
      <c r="NB3107" s="0"/>
      <c r="NC3107" s="0"/>
      <c r="ND3107" s="0"/>
      <c r="NE3107" s="0"/>
      <c r="NF3107" s="0"/>
      <c r="NG3107" s="0"/>
      <c r="NH3107" s="0"/>
      <c r="NI3107" s="0"/>
      <c r="NJ3107" s="0"/>
      <c r="NK3107" s="0"/>
      <c r="NL3107" s="0"/>
      <c r="NM3107" s="0"/>
      <c r="NN3107" s="0"/>
      <c r="NO3107" s="0"/>
      <c r="NP3107" s="0"/>
      <c r="NQ3107" s="0"/>
      <c r="NR3107" s="0"/>
      <c r="NS3107" s="0"/>
      <c r="NT3107" s="0"/>
      <c r="NU3107" s="0"/>
      <c r="NV3107" s="0"/>
      <c r="NW3107" s="0"/>
      <c r="NX3107" s="0"/>
      <c r="NY3107" s="0"/>
      <c r="NZ3107" s="0"/>
      <c r="OA3107" s="0"/>
      <c r="OB3107" s="0"/>
      <c r="OC3107" s="0"/>
      <c r="OD3107" s="0"/>
      <c r="OE3107" s="0"/>
      <c r="OF3107" s="0"/>
      <c r="OG3107" s="0"/>
      <c r="OH3107" s="0"/>
      <c r="OI3107" s="0"/>
      <c r="OJ3107" s="0"/>
      <c r="OK3107" s="0"/>
      <c r="OL3107" s="0"/>
      <c r="OM3107" s="0"/>
      <c r="ON3107" s="0"/>
      <c r="OO3107" s="0"/>
      <c r="OP3107" s="0"/>
      <c r="OQ3107" s="0"/>
      <c r="OR3107" s="0"/>
      <c r="OS3107" s="0"/>
      <c r="OT3107" s="0"/>
      <c r="OU3107" s="0"/>
      <c r="OV3107" s="0"/>
      <c r="OW3107" s="0"/>
      <c r="OX3107" s="0"/>
      <c r="OY3107" s="0"/>
      <c r="OZ3107" s="0"/>
      <c r="PA3107" s="0"/>
      <c r="PB3107" s="0"/>
      <c r="PC3107" s="0"/>
      <c r="PD3107" s="0"/>
      <c r="PE3107" s="0"/>
      <c r="PF3107" s="0"/>
      <c r="PG3107" s="0"/>
      <c r="PH3107" s="0"/>
      <c r="PI3107" s="0"/>
      <c r="PJ3107" s="0"/>
      <c r="PK3107" s="0"/>
      <c r="PL3107" s="0"/>
      <c r="PM3107" s="0"/>
      <c r="PN3107" s="0"/>
      <c r="PO3107" s="0"/>
      <c r="PP3107" s="0"/>
      <c r="PQ3107" s="0"/>
      <c r="PR3107" s="0"/>
      <c r="PS3107" s="0"/>
      <c r="PT3107" s="0"/>
      <c r="PU3107" s="0"/>
      <c r="PV3107" s="0"/>
      <c r="PW3107" s="0"/>
      <c r="PX3107" s="0"/>
      <c r="PY3107" s="0"/>
      <c r="PZ3107" s="0"/>
      <c r="QA3107" s="0"/>
      <c r="QB3107" s="0"/>
      <c r="QC3107" s="0"/>
      <c r="QD3107" s="0"/>
      <c r="QE3107" s="0"/>
      <c r="QF3107" s="0"/>
      <c r="QG3107" s="0"/>
      <c r="QH3107" s="0"/>
      <c r="QI3107" s="0"/>
      <c r="QJ3107" s="0"/>
      <c r="QK3107" s="0"/>
      <c r="QL3107" s="0"/>
      <c r="QM3107" s="0"/>
      <c r="QN3107" s="0"/>
      <c r="QO3107" s="0"/>
      <c r="QP3107" s="0"/>
      <c r="QQ3107" s="0"/>
      <c r="QR3107" s="0"/>
      <c r="QS3107" s="0"/>
      <c r="QT3107" s="0"/>
      <c r="QU3107" s="0"/>
      <c r="QV3107" s="0"/>
      <c r="QW3107" s="0"/>
      <c r="QX3107" s="0"/>
      <c r="QY3107" s="0"/>
      <c r="QZ3107" s="0"/>
      <c r="RA3107" s="0"/>
      <c r="RB3107" s="0"/>
      <c r="RC3107" s="0"/>
      <c r="RD3107" s="0"/>
      <c r="RE3107" s="0"/>
      <c r="RF3107" s="0"/>
      <c r="RG3107" s="0"/>
      <c r="RH3107" s="0"/>
      <c r="RI3107" s="0"/>
      <c r="RJ3107" s="0"/>
      <c r="RK3107" s="0"/>
      <c r="RL3107" s="0"/>
      <c r="RM3107" s="0"/>
      <c r="RN3107" s="0"/>
      <c r="RO3107" s="0"/>
      <c r="RP3107" s="0"/>
      <c r="RQ3107" s="0"/>
      <c r="RR3107" s="0"/>
      <c r="RS3107" s="0"/>
      <c r="RT3107" s="0"/>
      <c r="RU3107" s="0"/>
      <c r="RV3107" s="0"/>
      <c r="RW3107" s="0"/>
      <c r="RX3107" s="0"/>
      <c r="RY3107" s="0"/>
      <c r="RZ3107" s="0"/>
      <c r="SA3107" s="0"/>
      <c r="SB3107" s="0"/>
      <c r="SC3107" s="0"/>
      <c r="SD3107" s="0"/>
      <c r="SE3107" s="0"/>
      <c r="SF3107" s="0"/>
      <c r="SG3107" s="0"/>
      <c r="SH3107" s="0"/>
      <c r="SI3107" s="0"/>
      <c r="SJ3107" s="0"/>
      <c r="SK3107" s="0"/>
      <c r="SL3107" s="0"/>
      <c r="SM3107" s="0"/>
      <c r="SN3107" s="0"/>
      <c r="SO3107" s="0"/>
      <c r="SP3107" s="0"/>
      <c r="SQ3107" s="0"/>
      <c r="SR3107" s="0"/>
      <c r="SS3107" s="0"/>
      <c r="ST3107" s="0"/>
      <c r="SU3107" s="0"/>
      <c r="SV3107" s="0"/>
      <c r="SW3107" s="0"/>
      <c r="SX3107" s="0"/>
      <c r="SY3107" s="0"/>
      <c r="SZ3107" s="0"/>
      <c r="TA3107" s="0"/>
      <c r="TB3107" s="0"/>
      <c r="TC3107" s="0"/>
      <c r="TD3107" s="0"/>
      <c r="TE3107" s="0"/>
      <c r="TF3107" s="0"/>
      <c r="TG3107" s="0"/>
      <c r="TH3107" s="0"/>
      <c r="TI3107" s="0"/>
      <c r="TJ3107" s="0"/>
      <c r="TK3107" s="0"/>
      <c r="TL3107" s="0"/>
      <c r="TM3107" s="0"/>
      <c r="TN3107" s="0"/>
      <c r="TO3107" s="0"/>
      <c r="TP3107" s="0"/>
      <c r="TQ3107" s="0"/>
      <c r="TR3107" s="0"/>
      <c r="TS3107" s="0"/>
      <c r="TT3107" s="0"/>
      <c r="TU3107" s="0"/>
      <c r="TV3107" s="0"/>
      <c r="TW3107" s="0"/>
      <c r="TX3107" s="0"/>
      <c r="TY3107" s="0"/>
      <c r="TZ3107" s="0"/>
      <c r="UA3107" s="0"/>
      <c r="UB3107" s="0"/>
      <c r="UC3107" s="0"/>
      <c r="UD3107" s="0"/>
      <c r="UE3107" s="0"/>
      <c r="UF3107" s="0"/>
      <c r="UG3107" s="0"/>
      <c r="UH3107" s="0"/>
      <c r="UI3107" s="0"/>
      <c r="UJ3107" s="0"/>
      <c r="UK3107" s="0"/>
      <c r="UL3107" s="0"/>
      <c r="UM3107" s="0"/>
      <c r="UN3107" s="0"/>
      <c r="UO3107" s="0"/>
      <c r="UP3107" s="0"/>
      <c r="UQ3107" s="0"/>
      <c r="UR3107" s="0"/>
      <c r="US3107" s="0"/>
      <c r="UT3107" s="0"/>
      <c r="UU3107" s="0"/>
      <c r="UV3107" s="0"/>
      <c r="UW3107" s="0"/>
      <c r="UX3107" s="0"/>
      <c r="UY3107" s="0"/>
      <c r="UZ3107" s="0"/>
      <c r="VA3107" s="0"/>
      <c r="VB3107" s="0"/>
      <c r="VC3107" s="0"/>
      <c r="VD3107" s="0"/>
      <c r="VE3107" s="0"/>
      <c r="VF3107" s="0"/>
      <c r="VG3107" s="0"/>
      <c r="VH3107" s="0"/>
      <c r="VI3107" s="0"/>
      <c r="VJ3107" s="0"/>
      <c r="VK3107" s="0"/>
      <c r="VL3107" s="0"/>
      <c r="VM3107" s="0"/>
      <c r="VN3107" s="0"/>
      <c r="VO3107" s="0"/>
      <c r="VP3107" s="0"/>
      <c r="VQ3107" s="0"/>
      <c r="VR3107" s="0"/>
      <c r="VS3107" s="0"/>
      <c r="VT3107" s="0"/>
      <c r="VU3107" s="0"/>
      <c r="VV3107" s="0"/>
      <c r="VW3107" s="0"/>
      <c r="VX3107" s="0"/>
      <c r="VY3107" s="0"/>
      <c r="VZ3107" s="0"/>
      <c r="WA3107" s="0"/>
      <c r="WB3107" s="0"/>
      <c r="WC3107" s="0"/>
      <c r="WD3107" s="0"/>
      <c r="WE3107" s="0"/>
      <c r="WF3107" s="0"/>
      <c r="WG3107" s="0"/>
      <c r="WH3107" s="0"/>
      <c r="WI3107" s="0"/>
      <c r="WJ3107" s="0"/>
      <c r="WK3107" s="0"/>
      <c r="WL3107" s="0"/>
      <c r="WM3107" s="0"/>
      <c r="WN3107" s="0"/>
      <c r="WO3107" s="0"/>
      <c r="WP3107" s="0"/>
      <c r="WQ3107" s="0"/>
      <c r="WR3107" s="0"/>
      <c r="WS3107" s="0"/>
      <c r="WT3107" s="0"/>
      <c r="WU3107" s="0"/>
      <c r="WV3107" s="0"/>
      <c r="WW3107" s="0"/>
      <c r="WX3107" s="0"/>
      <c r="WY3107" s="0"/>
      <c r="WZ3107" s="0"/>
      <c r="XA3107" s="0"/>
      <c r="XB3107" s="0"/>
      <c r="XC3107" s="0"/>
      <c r="XD3107" s="0"/>
      <c r="XE3107" s="0"/>
      <c r="XF3107" s="0"/>
      <c r="XG3107" s="0"/>
      <c r="XH3107" s="0"/>
      <c r="XI3107" s="0"/>
      <c r="XJ3107" s="0"/>
      <c r="XK3107" s="0"/>
      <c r="XL3107" s="0"/>
      <c r="XM3107" s="0"/>
      <c r="XN3107" s="0"/>
      <c r="XO3107" s="0"/>
      <c r="XP3107" s="0"/>
      <c r="XQ3107" s="0"/>
      <c r="XR3107" s="0"/>
      <c r="XS3107" s="0"/>
      <c r="XT3107" s="0"/>
      <c r="XU3107" s="0"/>
      <c r="XV3107" s="0"/>
      <c r="XW3107" s="0"/>
      <c r="XX3107" s="0"/>
      <c r="XY3107" s="0"/>
      <c r="XZ3107" s="0"/>
      <c r="YA3107" s="0"/>
      <c r="YB3107" s="0"/>
      <c r="YC3107" s="0"/>
      <c r="YD3107" s="0"/>
      <c r="YE3107" s="0"/>
      <c r="YF3107" s="0"/>
      <c r="YG3107" s="0"/>
      <c r="YH3107" s="0"/>
      <c r="YI3107" s="0"/>
      <c r="YJ3107" s="0"/>
      <c r="YK3107" s="0"/>
      <c r="YL3107" s="0"/>
      <c r="YM3107" s="0"/>
      <c r="YN3107" s="0"/>
      <c r="YO3107" s="0"/>
      <c r="YP3107" s="0"/>
      <c r="YQ3107" s="0"/>
      <c r="YR3107" s="0"/>
      <c r="YS3107" s="0"/>
      <c r="YT3107" s="0"/>
      <c r="YU3107" s="0"/>
      <c r="YV3107" s="0"/>
      <c r="YW3107" s="0"/>
      <c r="YX3107" s="0"/>
      <c r="YY3107" s="0"/>
      <c r="YZ3107" s="0"/>
      <c r="ZA3107" s="0"/>
      <c r="ZB3107" s="0"/>
      <c r="ZC3107" s="0"/>
      <c r="ZD3107" s="0"/>
      <c r="ZE3107" s="0"/>
      <c r="ZF3107" s="0"/>
      <c r="ZG3107" s="0"/>
      <c r="ZH3107" s="0"/>
      <c r="ZI3107" s="0"/>
      <c r="ZJ3107" s="0"/>
      <c r="ZK3107" s="0"/>
      <c r="ZL3107" s="0"/>
      <c r="ZM3107" s="0"/>
      <c r="ZN3107" s="0"/>
      <c r="ZO3107" s="0"/>
      <c r="ZP3107" s="0"/>
      <c r="ZQ3107" s="0"/>
      <c r="ZR3107" s="0"/>
      <c r="ZS3107" s="0"/>
      <c r="ZT3107" s="0"/>
      <c r="ZU3107" s="0"/>
      <c r="ZV3107" s="0"/>
      <c r="ZW3107" s="0"/>
      <c r="ZX3107" s="0"/>
      <c r="ZY3107" s="0"/>
      <c r="ZZ3107" s="0"/>
      <c r="AAA3107" s="0"/>
      <c r="AAB3107" s="0"/>
      <c r="AAC3107" s="0"/>
      <c r="AAD3107" s="0"/>
      <c r="AAE3107" s="0"/>
      <c r="AAF3107" s="0"/>
      <c r="AAG3107" s="0"/>
      <c r="AAH3107" s="0"/>
      <c r="AAI3107" s="0"/>
      <c r="AAJ3107" s="0"/>
      <c r="AAK3107" s="0"/>
      <c r="AAL3107" s="0"/>
      <c r="AAM3107" s="0"/>
      <c r="AAN3107" s="0"/>
      <c r="AAO3107" s="0"/>
      <c r="AAP3107" s="0"/>
      <c r="AAQ3107" s="0"/>
      <c r="AAR3107" s="0"/>
      <c r="AAS3107" s="0"/>
      <c r="AAT3107" s="0"/>
      <c r="AAU3107" s="0"/>
      <c r="AAV3107" s="0"/>
      <c r="AAW3107" s="0"/>
      <c r="AAX3107" s="0"/>
      <c r="AAY3107" s="0"/>
      <c r="AAZ3107" s="0"/>
      <c r="ABA3107" s="0"/>
      <c r="ABB3107" s="0"/>
      <c r="ABC3107" s="0"/>
      <c r="ABD3107" s="0"/>
      <c r="ABE3107" s="0"/>
      <c r="ABF3107" s="0"/>
      <c r="ABG3107" s="0"/>
      <c r="ABH3107" s="0"/>
      <c r="ABI3107" s="0"/>
      <c r="ABJ3107" s="0"/>
      <c r="ABK3107" s="0"/>
      <c r="ABL3107" s="0"/>
      <c r="ABM3107" s="0"/>
      <c r="ABN3107" s="0"/>
      <c r="ABO3107" s="0"/>
      <c r="ABP3107" s="0"/>
      <c r="ABQ3107" s="0"/>
      <c r="ABR3107" s="0"/>
      <c r="ABS3107" s="0"/>
      <c r="ABT3107" s="0"/>
      <c r="ABU3107" s="0"/>
      <c r="ABV3107" s="0"/>
      <c r="ABW3107" s="0"/>
      <c r="ABX3107" s="0"/>
      <c r="ABY3107" s="0"/>
      <c r="ABZ3107" s="0"/>
      <c r="ACA3107" s="0"/>
      <c r="ACB3107" s="0"/>
      <c r="ACC3107" s="0"/>
      <c r="ACD3107" s="0"/>
      <c r="ACE3107" s="0"/>
      <c r="ACF3107" s="0"/>
      <c r="ACG3107" s="0"/>
      <c r="ACH3107" s="0"/>
      <c r="ACI3107" s="0"/>
      <c r="ACJ3107" s="0"/>
      <c r="ACK3107" s="0"/>
      <c r="ACL3107" s="0"/>
      <c r="ACM3107" s="0"/>
      <c r="ACN3107" s="0"/>
      <c r="ACO3107" s="0"/>
      <c r="ACP3107" s="0"/>
      <c r="ACQ3107" s="0"/>
      <c r="ACR3107" s="0"/>
      <c r="ACS3107" s="0"/>
      <c r="ACT3107" s="0"/>
      <c r="ACU3107" s="0"/>
      <c r="ACV3107" s="0"/>
      <c r="ACW3107" s="0"/>
      <c r="ACX3107" s="0"/>
      <c r="ACY3107" s="0"/>
      <c r="ACZ3107" s="0"/>
      <c r="ADA3107" s="0"/>
      <c r="ADB3107" s="0"/>
      <c r="ADC3107" s="0"/>
      <c r="ADD3107" s="0"/>
      <c r="ADE3107" s="0"/>
      <c r="ADF3107" s="0"/>
      <c r="ADG3107" s="0"/>
      <c r="ADH3107" s="0"/>
      <c r="ADI3107" s="0"/>
      <c r="ADJ3107" s="0"/>
      <c r="ADK3107" s="0"/>
      <c r="ADL3107" s="0"/>
      <c r="ADM3107" s="0"/>
      <c r="ADN3107" s="0"/>
      <c r="ADO3107" s="0"/>
      <c r="ADP3107" s="0"/>
      <c r="ADQ3107" s="0"/>
      <c r="ADR3107" s="0"/>
      <c r="ADS3107" s="0"/>
      <c r="ADT3107" s="0"/>
      <c r="ADU3107" s="0"/>
      <c r="ADV3107" s="0"/>
      <c r="ADW3107" s="0"/>
      <c r="ADX3107" s="0"/>
      <c r="ADY3107" s="0"/>
      <c r="ADZ3107" s="0"/>
      <c r="AEA3107" s="0"/>
      <c r="AEB3107" s="0"/>
      <c r="AEC3107" s="0"/>
      <c r="AED3107" s="0"/>
      <c r="AEE3107" s="0"/>
      <c r="AEF3107" s="0"/>
      <c r="AEG3107" s="0"/>
      <c r="AEH3107" s="0"/>
      <c r="AEI3107" s="0"/>
      <c r="AEJ3107" s="0"/>
      <c r="AEK3107" s="0"/>
      <c r="AEL3107" s="0"/>
      <c r="AEM3107" s="0"/>
      <c r="AEN3107" s="0"/>
      <c r="AEO3107" s="0"/>
      <c r="AEP3107" s="0"/>
      <c r="AEQ3107" s="0"/>
      <c r="AER3107" s="0"/>
      <c r="AES3107" s="0"/>
      <c r="AET3107" s="0"/>
      <c r="AEU3107" s="0"/>
      <c r="AEV3107" s="0"/>
      <c r="AEW3107" s="0"/>
      <c r="AEX3107" s="0"/>
      <c r="AEY3107" s="0"/>
      <c r="AEZ3107" s="0"/>
      <c r="AFA3107" s="0"/>
      <c r="AFB3107" s="0"/>
      <c r="AFC3107" s="0"/>
      <c r="AFD3107" s="0"/>
      <c r="AFE3107" s="0"/>
      <c r="AFF3107" s="0"/>
      <c r="AFG3107" s="0"/>
      <c r="AFH3107" s="0"/>
      <c r="AFI3107" s="0"/>
      <c r="AFJ3107" s="0"/>
      <c r="AFK3107" s="0"/>
      <c r="AFL3107" s="0"/>
      <c r="AFM3107" s="0"/>
      <c r="AFN3107" s="0"/>
      <c r="AFO3107" s="0"/>
      <c r="AFP3107" s="0"/>
      <c r="AFQ3107" s="0"/>
      <c r="AFR3107" s="0"/>
      <c r="AFS3107" s="0"/>
      <c r="AFT3107" s="0"/>
      <c r="AFU3107" s="0"/>
      <c r="AFV3107" s="0"/>
      <c r="AFW3107" s="0"/>
      <c r="AFX3107" s="0"/>
      <c r="AFY3107" s="0"/>
      <c r="AFZ3107" s="0"/>
      <c r="AGA3107" s="0"/>
      <c r="AGB3107" s="0"/>
      <c r="AGC3107" s="0"/>
      <c r="AGD3107" s="0"/>
      <c r="AGE3107" s="0"/>
      <c r="AGF3107" s="0"/>
      <c r="AGG3107" s="0"/>
      <c r="AGH3107" s="0"/>
      <c r="AGI3107" s="0"/>
      <c r="AGJ3107" s="0"/>
      <c r="AGK3107" s="0"/>
      <c r="AGL3107" s="0"/>
      <c r="AGM3107" s="0"/>
      <c r="AGN3107" s="0"/>
      <c r="AGO3107" s="0"/>
      <c r="AGP3107" s="0"/>
      <c r="AGQ3107" s="0"/>
      <c r="AGR3107" s="0"/>
      <c r="AGS3107" s="0"/>
      <c r="AGT3107" s="0"/>
      <c r="AGU3107" s="0"/>
      <c r="AGV3107" s="0"/>
      <c r="AGW3107" s="0"/>
      <c r="AGX3107" s="0"/>
      <c r="AGY3107" s="0"/>
      <c r="AGZ3107" s="0"/>
      <c r="AHA3107" s="0"/>
      <c r="AHB3107" s="0"/>
      <c r="AHC3107" s="0"/>
      <c r="AHD3107" s="0"/>
      <c r="AHE3107" s="0"/>
      <c r="AHF3107" s="0"/>
      <c r="AHG3107" s="0"/>
      <c r="AHH3107" s="0"/>
      <c r="AHI3107" s="0"/>
      <c r="AHJ3107" s="0"/>
      <c r="AHK3107" s="0"/>
      <c r="AHL3107" s="0"/>
      <c r="AHM3107" s="0"/>
      <c r="AHN3107" s="0"/>
      <c r="AHO3107" s="0"/>
      <c r="AHP3107" s="0"/>
      <c r="AHQ3107" s="0"/>
      <c r="AHR3107" s="0"/>
      <c r="AHS3107" s="0"/>
      <c r="AHT3107" s="0"/>
      <c r="AHU3107" s="0"/>
      <c r="AHV3107" s="0"/>
      <c r="AHW3107" s="0"/>
      <c r="AHX3107" s="0"/>
      <c r="AHY3107" s="0"/>
      <c r="AHZ3107" s="0"/>
      <c r="AIA3107" s="0"/>
      <c r="AIB3107" s="0"/>
      <c r="AIC3107" s="0"/>
      <c r="AID3107" s="0"/>
      <c r="AIE3107" s="0"/>
      <c r="AIF3107" s="0"/>
      <c r="AIG3107" s="0"/>
      <c r="AIH3107" s="0"/>
      <c r="AII3107" s="0"/>
      <c r="AIJ3107" s="0"/>
      <c r="AIK3107" s="0"/>
      <c r="AIL3107" s="0"/>
      <c r="AIM3107" s="0"/>
      <c r="AIN3107" s="0"/>
      <c r="AIO3107" s="0"/>
      <c r="AIP3107" s="0"/>
      <c r="AIQ3107" s="0"/>
      <c r="AIR3107" s="0"/>
      <c r="AIS3107" s="0"/>
      <c r="AIT3107" s="0"/>
      <c r="AIU3107" s="0"/>
      <c r="AIV3107" s="0"/>
      <c r="AIW3107" s="0"/>
      <c r="AIX3107" s="0"/>
      <c r="AIY3107" s="0"/>
      <c r="AIZ3107" s="0"/>
      <c r="AJA3107" s="0"/>
      <c r="AJB3107" s="0"/>
      <c r="AJC3107" s="0"/>
      <c r="AJD3107" s="0"/>
      <c r="AJE3107" s="0"/>
      <c r="AJF3107" s="0"/>
      <c r="AJG3107" s="0"/>
      <c r="AJH3107" s="0"/>
      <c r="AJI3107" s="0"/>
      <c r="AJJ3107" s="0"/>
      <c r="AJK3107" s="0"/>
      <c r="AJL3107" s="0"/>
      <c r="AJM3107" s="0"/>
      <c r="AJN3107" s="0"/>
      <c r="AJO3107" s="0"/>
      <c r="AJP3107" s="0"/>
      <c r="AJQ3107" s="0"/>
      <c r="AJR3107" s="0"/>
      <c r="AJS3107" s="0"/>
      <c r="AJT3107" s="0"/>
      <c r="AJU3107" s="0"/>
      <c r="AJV3107" s="0"/>
      <c r="AJW3107" s="0"/>
      <c r="AJX3107" s="0"/>
      <c r="AJY3107" s="0"/>
      <c r="AJZ3107" s="0"/>
      <c r="AKA3107" s="0"/>
      <c r="AKB3107" s="0"/>
      <c r="AKC3107" s="0"/>
      <c r="AKD3107" s="0"/>
      <c r="AKE3107" s="0"/>
      <c r="AKF3107" s="0"/>
      <c r="AKG3107" s="0"/>
      <c r="AKH3107" s="0"/>
      <c r="AKI3107" s="0"/>
      <c r="AKJ3107" s="0"/>
      <c r="AKK3107" s="0"/>
      <c r="AKL3107" s="0"/>
      <c r="AKM3107" s="0"/>
      <c r="AKN3107" s="0"/>
      <c r="AKO3107" s="0"/>
      <c r="AKP3107" s="0"/>
      <c r="AKQ3107" s="0"/>
      <c r="AKR3107" s="0"/>
      <c r="AKS3107" s="0"/>
      <c r="AKT3107" s="0"/>
      <c r="AKU3107" s="0"/>
      <c r="AKV3107" s="0"/>
      <c r="AKW3107" s="0"/>
      <c r="AKX3107" s="0"/>
      <c r="AKY3107" s="0"/>
      <c r="AKZ3107" s="0"/>
      <c r="ALA3107" s="0"/>
      <c r="ALB3107" s="0"/>
      <c r="ALC3107" s="0"/>
      <c r="ALD3107" s="0"/>
      <c r="ALE3107" s="0"/>
      <c r="ALF3107" s="0"/>
      <c r="ALG3107" s="0"/>
      <c r="ALH3107" s="0"/>
      <c r="ALI3107" s="0"/>
      <c r="ALJ3107" s="0"/>
      <c r="ALK3107" s="0"/>
      <c r="ALL3107" s="0"/>
      <c r="ALM3107" s="0"/>
      <c r="ALN3107" s="0"/>
      <c r="ALO3107" s="0"/>
      <c r="ALP3107" s="0"/>
      <c r="ALQ3107" s="0"/>
      <c r="ALR3107" s="0"/>
      <c r="ALS3107" s="0"/>
      <c r="ALT3107" s="0"/>
      <c r="ALU3107" s="0"/>
      <c r="ALV3107" s="0"/>
      <c r="ALW3107" s="0"/>
      <c r="ALX3107" s="0"/>
      <c r="ALY3107" s="0"/>
      <c r="ALZ3107" s="0"/>
      <c r="AMA3107" s="0"/>
      <c r="AMB3107" s="0"/>
      <c r="AMC3107" s="0"/>
      <c r="AMD3107" s="0"/>
      <c r="AME3107" s="0"/>
      <c r="AMF3107" s="0"/>
      <c r="AMG3107" s="0"/>
      <c r="AMH3107" s="0"/>
      <c r="AMI3107" s="0"/>
    </row>
    <row r="3108" customFormat="false" ht="17.35" hidden="false" customHeight="false" outlineLevel="0" collapsed="false">
      <c r="C3108" s="15" t="s">
        <v>3305</v>
      </c>
      <c r="D3108" s="11" t="s">
        <v>1</v>
      </c>
      <c r="I3108" s="3"/>
      <c r="K3108" s="4"/>
      <c r="BM3108" s="0"/>
      <c r="BN3108" s="0"/>
      <c r="BO3108" s="0"/>
      <c r="BP3108" s="0"/>
      <c r="BQ3108" s="0"/>
      <c r="BR3108" s="0"/>
      <c r="BS3108" s="0"/>
      <c r="BT3108" s="0"/>
      <c r="BU3108" s="0"/>
      <c r="BV3108" s="0"/>
      <c r="BW3108" s="0"/>
      <c r="BX3108" s="0"/>
      <c r="BY3108" s="0"/>
      <c r="BZ3108" s="0"/>
      <c r="CA3108" s="0"/>
      <c r="CB3108" s="0"/>
      <c r="CC3108" s="0"/>
      <c r="CD3108" s="0"/>
      <c r="CE3108" s="0"/>
      <c r="CF3108" s="0"/>
      <c r="CG3108" s="0"/>
      <c r="CH3108" s="0"/>
      <c r="CI3108" s="0"/>
      <c r="CJ3108" s="0"/>
      <c r="CK3108" s="0"/>
      <c r="CL3108" s="0"/>
      <c r="CM3108" s="0"/>
      <c r="CN3108" s="0"/>
      <c r="CO3108" s="0"/>
      <c r="CP3108" s="0"/>
      <c r="CQ3108" s="0"/>
      <c r="CR3108" s="0"/>
      <c r="CS3108" s="0"/>
      <c r="CT3108" s="0"/>
      <c r="CU3108" s="0"/>
      <c r="CV3108" s="0"/>
      <c r="CW3108" s="0"/>
      <c r="CX3108" s="0"/>
      <c r="CY3108" s="0"/>
      <c r="CZ3108" s="0"/>
      <c r="DA3108" s="0"/>
      <c r="DB3108" s="0"/>
      <c r="DC3108" s="0"/>
      <c r="DD3108" s="0"/>
      <c r="DE3108" s="0"/>
      <c r="DF3108" s="0"/>
      <c r="DG3108" s="0"/>
      <c r="DH3108" s="0"/>
      <c r="DI3108" s="0"/>
      <c r="DJ3108" s="0"/>
      <c r="DK3108" s="0"/>
      <c r="DL3108" s="0"/>
      <c r="DM3108" s="0"/>
      <c r="DN3108" s="0"/>
      <c r="DO3108" s="0"/>
      <c r="DP3108" s="0"/>
      <c r="DQ3108" s="0"/>
      <c r="DR3108" s="0"/>
      <c r="DS3108" s="0"/>
      <c r="DT3108" s="0"/>
      <c r="DU3108" s="0"/>
      <c r="DV3108" s="0"/>
      <c r="DW3108" s="0"/>
      <c r="DX3108" s="0"/>
      <c r="DY3108" s="0"/>
      <c r="DZ3108" s="0"/>
      <c r="EA3108" s="0"/>
      <c r="EB3108" s="0"/>
      <c r="EC3108" s="0"/>
      <c r="ED3108" s="0"/>
      <c r="EE3108" s="0"/>
      <c r="EF3108" s="0"/>
      <c r="EG3108" s="0"/>
      <c r="EH3108" s="0"/>
      <c r="EI3108" s="0"/>
      <c r="EJ3108" s="0"/>
      <c r="EK3108" s="0"/>
      <c r="EL3108" s="0"/>
      <c r="EM3108" s="0"/>
      <c r="EN3108" s="0"/>
      <c r="EO3108" s="0"/>
      <c r="EP3108" s="0"/>
      <c r="EQ3108" s="0"/>
      <c r="ER3108" s="0"/>
      <c r="ES3108" s="0"/>
      <c r="ET3108" s="0"/>
      <c r="EU3108" s="0"/>
      <c r="EV3108" s="0"/>
      <c r="EW3108" s="0"/>
      <c r="EX3108" s="0"/>
      <c r="EY3108" s="0"/>
      <c r="EZ3108" s="0"/>
      <c r="FA3108" s="0"/>
      <c r="FB3108" s="0"/>
      <c r="FC3108" s="0"/>
      <c r="FD3108" s="0"/>
      <c r="FE3108" s="0"/>
      <c r="FF3108" s="0"/>
      <c r="FG3108" s="0"/>
      <c r="FH3108" s="0"/>
      <c r="FI3108" s="0"/>
      <c r="FJ3108" s="0"/>
      <c r="FK3108" s="0"/>
      <c r="FL3108" s="0"/>
      <c r="FM3108" s="0"/>
      <c r="FN3108" s="0"/>
      <c r="FO3108" s="0"/>
      <c r="FP3108" s="0"/>
      <c r="FQ3108" s="0"/>
      <c r="FR3108" s="0"/>
      <c r="FS3108" s="0"/>
      <c r="FT3108" s="0"/>
      <c r="FU3108" s="0"/>
      <c r="FV3108" s="0"/>
      <c r="FW3108" s="0"/>
      <c r="FX3108" s="0"/>
      <c r="FY3108" s="0"/>
      <c r="FZ3108" s="0"/>
      <c r="GA3108" s="0"/>
      <c r="GB3108" s="0"/>
      <c r="GC3108" s="0"/>
      <c r="GD3108" s="0"/>
      <c r="GE3108" s="0"/>
      <c r="GF3108" s="0"/>
      <c r="GG3108" s="0"/>
      <c r="GH3108" s="0"/>
      <c r="GI3108" s="0"/>
      <c r="GJ3108" s="0"/>
      <c r="GK3108" s="0"/>
      <c r="GL3108" s="0"/>
      <c r="GM3108" s="0"/>
      <c r="GN3108" s="0"/>
      <c r="GO3108" s="0"/>
      <c r="GP3108" s="0"/>
      <c r="GQ3108" s="0"/>
      <c r="GR3108" s="0"/>
      <c r="GS3108" s="0"/>
      <c r="GT3108" s="0"/>
      <c r="GU3108" s="0"/>
      <c r="GV3108" s="0"/>
      <c r="GW3108" s="0"/>
      <c r="GX3108" s="0"/>
      <c r="GY3108" s="0"/>
      <c r="GZ3108" s="0"/>
      <c r="HA3108" s="0"/>
      <c r="HB3108" s="0"/>
      <c r="HC3108" s="0"/>
      <c r="HD3108" s="0"/>
      <c r="HE3108" s="0"/>
      <c r="HF3108" s="0"/>
      <c r="HG3108" s="0"/>
      <c r="HH3108" s="0"/>
      <c r="HI3108" s="0"/>
      <c r="HJ3108" s="0"/>
      <c r="HK3108" s="0"/>
      <c r="HL3108" s="0"/>
      <c r="HM3108" s="0"/>
      <c r="HN3108" s="0"/>
      <c r="HO3108" s="0"/>
      <c r="HP3108" s="0"/>
      <c r="HQ3108" s="0"/>
      <c r="HR3108" s="0"/>
      <c r="HS3108" s="0"/>
      <c r="HT3108" s="0"/>
      <c r="HU3108" s="0"/>
      <c r="HV3108" s="0"/>
      <c r="HW3108" s="0"/>
      <c r="HX3108" s="0"/>
      <c r="HY3108" s="0"/>
      <c r="HZ3108" s="0"/>
      <c r="IA3108" s="0"/>
      <c r="IB3108" s="0"/>
      <c r="IC3108" s="0"/>
      <c r="ID3108" s="0"/>
      <c r="IE3108" s="0"/>
      <c r="IF3108" s="0"/>
      <c r="IG3108" s="0"/>
      <c r="IH3108" s="0"/>
      <c r="II3108" s="0"/>
      <c r="IJ3108" s="0"/>
      <c r="IK3108" s="0"/>
      <c r="IL3108" s="0"/>
      <c r="IM3108" s="0"/>
      <c r="IN3108" s="0"/>
      <c r="IO3108" s="0"/>
      <c r="IP3108" s="0"/>
      <c r="IQ3108" s="0"/>
      <c r="IR3108" s="0"/>
      <c r="IS3108" s="0"/>
      <c r="IT3108" s="0"/>
      <c r="IU3108" s="0"/>
      <c r="IV3108" s="0"/>
      <c r="IW3108" s="0"/>
      <c r="IX3108" s="0"/>
      <c r="IY3108" s="0"/>
      <c r="IZ3108" s="0"/>
      <c r="JA3108" s="0"/>
      <c r="JB3108" s="0"/>
      <c r="JC3108" s="0"/>
      <c r="JD3108" s="0"/>
      <c r="JE3108" s="0"/>
      <c r="JF3108" s="0"/>
      <c r="JG3108" s="0"/>
      <c r="JH3108" s="0"/>
      <c r="JI3108" s="0"/>
      <c r="JJ3108" s="0"/>
      <c r="JK3108" s="0"/>
      <c r="JL3108" s="0"/>
      <c r="JM3108" s="0"/>
      <c r="JN3108" s="0"/>
      <c r="JO3108" s="0"/>
      <c r="JP3108" s="0"/>
      <c r="JQ3108" s="0"/>
      <c r="JR3108" s="0"/>
      <c r="JS3108" s="0"/>
      <c r="JT3108" s="0"/>
      <c r="JU3108" s="0"/>
      <c r="JV3108" s="0"/>
      <c r="JW3108" s="0"/>
      <c r="JX3108" s="0"/>
      <c r="JY3108" s="0"/>
      <c r="JZ3108" s="0"/>
      <c r="KA3108" s="0"/>
      <c r="KB3108" s="0"/>
      <c r="KC3108" s="0"/>
      <c r="KD3108" s="0"/>
      <c r="KE3108" s="0"/>
      <c r="KF3108" s="0"/>
      <c r="KG3108" s="0"/>
      <c r="KH3108" s="0"/>
      <c r="KI3108" s="0"/>
      <c r="KJ3108" s="0"/>
      <c r="KK3108" s="0"/>
      <c r="KL3108" s="0"/>
      <c r="KM3108" s="0"/>
      <c r="KN3108" s="0"/>
      <c r="KO3108" s="0"/>
      <c r="KP3108" s="0"/>
      <c r="KQ3108" s="0"/>
      <c r="KR3108" s="0"/>
      <c r="KS3108" s="0"/>
      <c r="KT3108" s="0"/>
      <c r="KU3108" s="0"/>
      <c r="KV3108" s="0"/>
      <c r="KW3108" s="0"/>
      <c r="KX3108" s="0"/>
      <c r="KY3108" s="0"/>
      <c r="KZ3108" s="0"/>
      <c r="LA3108" s="0"/>
      <c r="LB3108" s="0"/>
      <c r="LC3108" s="0"/>
      <c r="LD3108" s="0"/>
      <c r="LE3108" s="0"/>
      <c r="LF3108" s="0"/>
      <c r="LG3108" s="0"/>
      <c r="LH3108" s="0"/>
      <c r="LI3108" s="0"/>
      <c r="LJ3108" s="0"/>
      <c r="LK3108" s="0"/>
      <c r="LL3108" s="0"/>
      <c r="LM3108" s="0"/>
      <c r="LN3108" s="0"/>
      <c r="LO3108" s="0"/>
      <c r="LP3108" s="0"/>
      <c r="LQ3108" s="0"/>
      <c r="LR3108" s="0"/>
      <c r="LS3108" s="0"/>
      <c r="LT3108" s="0"/>
      <c r="LU3108" s="0"/>
      <c r="LV3108" s="0"/>
      <c r="LW3108" s="0"/>
      <c r="LX3108" s="0"/>
      <c r="LY3108" s="0"/>
      <c r="LZ3108" s="0"/>
      <c r="MA3108" s="0"/>
      <c r="MB3108" s="0"/>
      <c r="MC3108" s="0"/>
      <c r="MD3108" s="0"/>
      <c r="ME3108" s="0"/>
      <c r="MF3108" s="0"/>
      <c r="MG3108" s="0"/>
      <c r="MH3108" s="0"/>
      <c r="MI3108" s="0"/>
      <c r="MJ3108" s="0"/>
      <c r="MK3108" s="0"/>
      <c r="ML3108" s="0"/>
      <c r="MM3108" s="0"/>
      <c r="MN3108" s="0"/>
      <c r="MO3108" s="0"/>
      <c r="MP3108" s="0"/>
      <c r="MQ3108" s="0"/>
      <c r="MR3108" s="0"/>
      <c r="MS3108" s="0"/>
      <c r="MT3108" s="0"/>
      <c r="MU3108" s="0"/>
      <c r="MV3108" s="0"/>
      <c r="MW3108" s="0"/>
      <c r="MX3108" s="0"/>
      <c r="MY3108" s="0"/>
      <c r="MZ3108" s="0"/>
      <c r="NA3108" s="0"/>
      <c r="NB3108" s="0"/>
      <c r="NC3108" s="0"/>
      <c r="ND3108" s="0"/>
      <c r="NE3108" s="0"/>
      <c r="NF3108" s="0"/>
      <c r="NG3108" s="0"/>
      <c r="NH3108" s="0"/>
      <c r="NI3108" s="0"/>
      <c r="NJ3108" s="0"/>
      <c r="NK3108" s="0"/>
      <c r="NL3108" s="0"/>
      <c r="NM3108" s="0"/>
      <c r="NN3108" s="0"/>
      <c r="NO3108" s="0"/>
      <c r="NP3108" s="0"/>
      <c r="NQ3108" s="0"/>
      <c r="NR3108" s="0"/>
      <c r="NS3108" s="0"/>
      <c r="NT3108" s="0"/>
      <c r="NU3108" s="0"/>
      <c r="NV3108" s="0"/>
      <c r="NW3108" s="0"/>
      <c r="NX3108" s="0"/>
      <c r="NY3108" s="0"/>
      <c r="NZ3108" s="0"/>
      <c r="OA3108" s="0"/>
      <c r="OB3108" s="0"/>
      <c r="OC3108" s="0"/>
      <c r="OD3108" s="0"/>
      <c r="OE3108" s="0"/>
      <c r="OF3108" s="0"/>
      <c r="OG3108" s="0"/>
      <c r="OH3108" s="0"/>
      <c r="OI3108" s="0"/>
      <c r="OJ3108" s="0"/>
      <c r="OK3108" s="0"/>
      <c r="OL3108" s="0"/>
      <c r="OM3108" s="0"/>
      <c r="ON3108" s="0"/>
      <c r="OO3108" s="0"/>
      <c r="OP3108" s="0"/>
      <c r="OQ3108" s="0"/>
      <c r="OR3108" s="0"/>
      <c r="OS3108" s="0"/>
      <c r="OT3108" s="0"/>
      <c r="OU3108" s="0"/>
      <c r="OV3108" s="0"/>
      <c r="OW3108" s="0"/>
      <c r="OX3108" s="0"/>
      <c r="OY3108" s="0"/>
      <c r="OZ3108" s="0"/>
      <c r="PA3108" s="0"/>
      <c r="PB3108" s="0"/>
      <c r="PC3108" s="0"/>
      <c r="PD3108" s="0"/>
      <c r="PE3108" s="0"/>
      <c r="PF3108" s="0"/>
      <c r="PG3108" s="0"/>
      <c r="PH3108" s="0"/>
      <c r="PI3108" s="0"/>
      <c r="PJ3108" s="0"/>
      <c r="PK3108" s="0"/>
      <c r="PL3108" s="0"/>
      <c r="PM3108" s="0"/>
      <c r="PN3108" s="0"/>
      <c r="PO3108" s="0"/>
      <c r="PP3108" s="0"/>
      <c r="PQ3108" s="0"/>
      <c r="PR3108" s="0"/>
      <c r="PS3108" s="0"/>
      <c r="PT3108" s="0"/>
      <c r="PU3108" s="0"/>
      <c r="PV3108" s="0"/>
      <c r="PW3108" s="0"/>
      <c r="PX3108" s="0"/>
      <c r="PY3108" s="0"/>
      <c r="PZ3108" s="0"/>
      <c r="QA3108" s="0"/>
      <c r="QB3108" s="0"/>
      <c r="QC3108" s="0"/>
      <c r="QD3108" s="0"/>
      <c r="QE3108" s="0"/>
      <c r="QF3108" s="0"/>
      <c r="QG3108" s="0"/>
      <c r="QH3108" s="0"/>
      <c r="QI3108" s="0"/>
      <c r="QJ3108" s="0"/>
      <c r="QK3108" s="0"/>
      <c r="QL3108" s="0"/>
      <c r="QM3108" s="0"/>
      <c r="QN3108" s="0"/>
      <c r="QO3108" s="0"/>
      <c r="QP3108" s="0"/>
      <c r="QQ3108" s="0"/>
      <c r="QR3108" s="0"/>
      <c r="QS3108" s="0"/>
      <c r="QT3108" s="0"/>
      <c r="QU3108" s="0"/>
      <c r="QV3108" s="0"/>
      <c r="QW3108" s="0"/>
      <c r="QX3108" s="0"/>
      <c r="QY3108" s="0"/>
      <c r="QZ3108" s="0"/>
      <c r="RA3108" s="0"/>
      <c r="RB3108" s="0"/>
      <c r="RC3108" s="0"/>
      <c r="RD3108" s="0"/>
      <c r="RE3108" s="0"/>
      <c r="RF3108" s="0"/>
      <c r="RG3108" s="0"/>
      <c r="RH3108" s="0"/>
      <c r="RI3108" s="0"/>
      <c r="RJ3108" s="0"/>
      <c r="RK3108" s="0"/>
      <c r="RL3108" s="0"/>
      <c r="RM3108" s="0"/>
      <c r="RN3108" s="0"/>
      <c r="RO3108" s="0"/>
      <c r="RP3108" s="0"/>
      <c r="RQ3108" s="0"/>
      <c r="RR3108" s="0"/>
      <c r="RS3108" s="0"/>
      <c r="RT3108" s="0"/>
      <c r="RU3108" s="0"/>
      <c r="RV3108" s="0"/>
      <c r="RW3108" s="0"/>
      <c r="RX3108" s="0"/>
      <c r="RY3108" s="0"/>
      <c r="RZ3108" s="0"/>
      <c r="SA3108" s="0"/>
      <c r="SB3108" s="0"/>
      <c r="SC3108" s="0"/>
      <c r="SD3108" s="0"/>
      <c r="SE3108" s="0"/>
      <c r="SF3108" s="0"/>
      <c r="SG3108" s="0"/>
      <c r="SH3108" s="0"/>
      <c r="SI3108" s="0"/>
      <c r="SJ3108" s="0"/>
      <c r="SK3108" s="0"/>
      <c r="SL3108" s="0"/>
      <c r="SM3108" s="0"/>
      <c r="SN3108" s="0"/>
      <c r="SO3108" s="0"/>
      <c r="SP3108" s="0"/>
      <c r="SQ3108" s="0"/>
      <c r="SR3108" s="0"/>
      <c r="SS3108" s="0"/>
      <c r="ST3108" s="0"/>
      <c r="SU3108" s="0"/>
      <c r="SV3108" s="0"/>
      <c r="SW3108" s="0"/>
      <c r="SX3108" s="0"/>
      <c r="SY3108" s="0"/>
      <c r="SZ3108" s="0"/>
      <c r="TA3108" s="0"/>
      <c r="TB3108" s="0"/>
      <c r="TC3108" s="0"/>
      <c r="TD3108" s="0"/>
      <c r="TE3108" s="0"/>
      <c r="TF3108" s="0"/>
      <c r="TG3108" s="0"/>
      <c r="TH3108" s="0"/>
      <c r="TI3108" s="0"/>
      <c r="TJ3108" s="0"/>
      <c r="TK3108" s="0"/>
      <c r="TL3108" s="0"/>
      <c r="TM3108" s="0"/>
      <c r="TN3108" s="0"/>
      <c r="TO3108" s="0"/>
      <c r="TP3108" s="0"/>
      <c r="TQ3108" s="0"/>
      <c r="TR3108" s="0"/>
      <c r="TS3108" s="0"/>
      <c r="TT3108" s="0"/>
      <c r="TU3108" s="0"/>
      <c r="TV3108" s="0"/>
      <c r="TW3108" s="0"/>
      <c r="TX3108" s="0"/>
      <c r="TY3108" s="0"/>
      <c r="TZ3108" s="0"/>
      <c r="UA3108" s="0"/>
      <c r="UB3108" s="0"/>
      <c r="UC3108" s="0"/>
      <c r="UD3108" s="0"/>
      <c r="UE3108" s="0"/>
      <c r="UF3108" s="0"/>
      <c r="UG3108" s="0"/>
      <c r="UH3108" s="0"/>
      <c r="UI3108" s="0"/>
      <c r="UJ3108" s="0"/>
      <c r="UK3108" s="0"/>
      <c r="UL3108" s="0"/>
      <c r="UM3108" s="0"/>
      <c r="UN3108" s="0"/>
      <c r="UO3108" s="0"/>
      <c r="UP3108" s="0"/>
      <c r="UQ3108" s="0"/>
      <c r="UR3108" s="0"/>
      <c r="US3108" s="0"/>
      <c r="UT3108" s="0"/>
      <c r="UU3108" s="0"/>
      <c r="UV3108" s="0"/>
      <c r="UW3108" s="0"/>
      <c r="UX3108" s="0"/>
      <c r="UY3108" s="0"/>
      <c r="UZ3108" s="0"/>
      <c r="VA3108" s="0"/>
      <c r="VB3108" s="0"/>
      <c r="VC3108" s="0"/>
      <c r="VD3108" s="0"/>
      <c r="VE3108" s="0"/>
      <c r="VF3108" s="0"/>
      <c r="VG3108" s="0"/>
      <c r="VH3108" s="0"/>
      <c r="VI3108" s="0"/>
      <c r="VJ3108" s="0"/>
      <c r="VK3108" s="0"/>
      <c r="VL3108" s="0"/>
      <c r="VM3108" s="0"/>
      <c r="VN3108" s="0"/>
      <c r="VO3108" s="0"/>
      <c r="VP3108" s="0"/>
      <c r="VQ3108" s="0"/>
      <c r="VR3108" s="0"/>
      <c r="VS3108" s="0"/>
      <c r="VT3108" s="0"/>
      <c r="VU3108" s="0"/>
      <c r="VV3108" s="0"/>
      <c r="VW3108" s="0"/>
      <c r="VX3108" s="0"/>
      <c r="VY3108" s="0"/>
      <c r="VZ3108" s="0"/>
      <c r="WA3108" s="0"/>
      <c r="WB3108" s="0"/>
      <c r="WC3108" s="0"/>
      <c r="WD3108" s="0"/>
      <c r="WE3108" s="0"/>
      <c r="WF3108" s="0"/>
      <c r="WG3108" s="0"/>
      <c r="WH3108" s="0"/>
      <c r="WI3108" s="0"/>
      <c r="WJ3108" s="0"/>
      <c r="WK3108" s="0"/>
      <c r="WL3108" s="0"/>
      <c r="WM3108" s="0"/>
      <c r="WN3108" s="0"/>
      <c r="WO3108" s="0"/>
      <c r="WP3108" s="0"/>
      <c r="WQ3108" s="0"/>
      <c r="WR3108" s="0"/>
      <c r="WS3108" s="0"/>
      <c r="WT3108" s="0"/>
      <c r="WU3108" s="0"/>
      <c r="WV3108" s="0"/>
      <c r="WW3108" s="0"/>
      <c r="WX3108" s="0"/>
      <c r="WY3108" s="0"/>
      <c r="WZ3108" s="0"/>
      <c r="XA3108" s="0"/>
      <c r="XB3108" s="0"/>
      <c r="XC3108" s="0"/>
      <c r="XD3108" s="0"/>
      <c r="XE3108" s="0"/>
      <c r="XF3108" s="0"/>
      <c r="XG3108" s="0"/>
      <c r="XH3108" s="0"/>
      <c r="XI3108" s="0"/>
      <c r="XJ3108" s="0"/>
      <c r="XK3108" s="0"/>
      <c r="XL3108" s="0"/>
      <c r="XM3108" s="0"/>
      <c r="XN3108" s="0"/>
      <c r="XO3108" s="0"/>
      <c r="XP3108" s="0"/>
      <c r="XQ3108" s="0"/>
      <c r="XR3108" s="0"/>
      <c r="XS3108" s="0"/>
      <c r="XT3108" s="0"/>
      <c r="XU3108" s="0"/>
      <c r="XV3108" s="0"/>
      <c r="XW3108" s="0"/>
      <c r="XX3108" s="0"/>
      <c r="XY3108" s="0"/>
      <c r="XZ3108" s="0"/>
      <c r="YA3108" s="0"/>
      <c r="YB3108" s="0"/>
      <c r="YC3108" s="0"/>
      <c r="YD3108" s="0"/>
      <c r="YE3108" s="0"/>
      <c r="YF3108" s="0"/>
      <c r="YG3108" s="0"/>
      <c r="YH3108" s="0"/>
      <c r="YI3108" s="0"/>
      <c r="YJ3108" s="0"/>
      <c r="YK3108" s="0"/>
      <c r="YL3108" s="0"/>
      <c r="YM3108" s="0"/>
      <c r="YN3108" s="0"/>
      <c r="YO3108" s="0"/>
      <c r="YP3108" s="0"/>
      <c r="YQ3108" s="0"/>
      <c r="YR3108" s="0"/>
      <c r="YS3108" s="0"/>
      <c r="YT3108" s="0"/>
      <c r="YU3108" s="0"/>
      <c r="YV3108" s="0"/>
      <c r="YW3108" s="0"/>
      <c r="YX3108" s="0"/>
      <c r="YY3108" s="0"/>
      <c r="YZ3108" s="0"/>
      <c r="ZA3108" s="0"/>
      <c r="ZB3108" s="0"/>
      <c r="ZC3108" s="0"/>
      <c r="ZD3108" s="0"/>
      <c r="ZE3108" s="0"/>
      <c r="ZF3108" s="0"/>
      <c r="ZG3108" s="0"/>
      <c r="ZH3108" s="0"/>
      <c r="ZI3108" s="0"/>
      <c r="ZJ3108" s="0"/>
      <c r="ZK3108" s="0"/>
      <c r="ZL3108" s="0"/>
      <c r="ZM3108" s="0"/>
      <c r="ZN3108" s="0"/>
      <c r="ZO3108" s="0"/>
      <c r="ZP3108" s="0"/>
      <c r="ZQ3108" s="0"/>
      <c r="ZR3108" s="0"/>
      <c r="ZS3108" s="0"/>
      <c r="ZT3108" s="0"/>
      <c r="ZU3108" s="0"/>
      <c r="ZV3108" s="0"/>
      <c r="ZW3108" s="0"/>
      <c r="ZX3108" s="0"/>
      <c r="ZY3108" s="0"/>
      <c r="ZZ3108" s="0"/>
      <c r="AAA3108" s="0"/>
      <c r="AAB3108" s="0"/>
      <c r="AAC3108" s="0"/>
      <c r="AAD3108" s="0"/>
      <c r="AAE3108" s="0"/>
      <c r="AAF3108" s="0"/>
      <c r="AAG3108" s="0"/>
      <c r="AAH3108" s="0"/>
      <c r="AAI3108" s="0"/>
      <c r="AAJ3108" s="0"/>
      <c r="AAK3108" s="0"/>
      <c r="AAL3108" s="0"/>
      <c r="AAM3108" s="0"/>
      <c r="AAN3108" s="0"/>
      <c r="AAO3108" s="0"/>
      <c r="AAP3108" s="0"/>
      <c r="AAQ3108" s="0"/>
      <c r="AAR3108" s="0"/>
      <c r="AAS3108" s="0"/>
      <c r="AAT3108" s="0"/>
      <c r="AAU3108" s="0"/>
      <c r="AAV3108" s="0"/>
      <c r="AAW3108" s="0"/>
      <c r="AAX3108" s="0"/>
      <c r="AAY3108" s="0"/>
      <c r="AAZ3108" s="0"/>
      <c r="ABA3108" s="0"/>
      <c r="ABB3108" s="0"/>
      <c r="ABC3108" s="0"/>
      <c r="ABD3108" s="0"/>
      <c r="ABE3108" s="0"/>
      <c r="ABF3108" s="0"/>
      <c r="ABG3108" s="0"/>
      <c r="ABH3108" s="0"/>
      <c r="ABI3108" s="0"/>
      <c r="ABJ3108" s="0"/>
      <c r="ABK3108" s="0"/>
      <c r="ABL3108" s="0"/>
      <c r="ABM3108" s="0"/>
      <c r="ABN3108" s="0"/>
      <c r="ABO3108" s="0"/>
      <c r="ABP3108" s="0"/>
      <c r="ABQ3108" s="0"/>
      <c r="ABR3108" s="0"/>
      <c r="ABS3108" s="0"/>
      <c r="ABT3108" s="0"/>
      <c r="ABU3108" s="0"/>
      <c r="ABV3108" s="0"/>
      <c r="ABW3108" s="0"/>
      <c r="ABX3108" s="0"/>
      <c r="ABY3108" s="0"/>
      <c r="ABZ3108" s="0"/>
      <c r="ACA3108" s="0"/>
      <c r="ACB3108" s="0"/>
      <c r="ACC3108" s="0"/>
      <c r="ACD3108" s="0"/>
      <c r="ACE3108" s="0"/>
      <c r="ACF3108" s="0"/>
      <c r="ACG3108" s="0"/>
      <c r="ACH3108" s="0"/>
      <c r="ACI3108" s="0"/>
      <c r="ACJ3108" s="0"/>
      <c r="ACK3108" s="0"/>
      <c r="ACL3108" s="0"/>
      <c r="ACM3108" s="0"/>
      <c r="ACN3108" s="0"/>
      <c r="ACO3108" s="0"/>
      <c r="ACP3108" s="0"/>
      <c r="ACQ3108" s="0"/>
      <c r="ACR3108" s="0"/>
      <c r="ACS3108" s="0"/>
      <c r="ACT3108" s="0"/>
      <c r="ACU3108" s="0"/>
      <c r="ACV3108" s="0"/>
      <c r="ACW3108" s="0"/>
      <c r="ACX3108" s="0"/>
      <c r="ACY3108" s="0"/>
      <c r="ACZ3108" s="0"/>
      <c r="ADA3108" s="0"/>
      <c r="ADB3108" s="0"/>
      <c r="ADC3108" s="0"/>
      <c r="ADD3108" s="0"/>
      <c r="ADE3108" s="0"/>
      <c r="ADF3108" s="0"/>
      <c r="ADG3108" s="0"/>
      <c r="ADH3108" s="0"/>
      <c r="ADI3108" s="0"/>
      <c r="ADJ3108" s="0"/>
      <c r="ADK3108" s="0"/>
      <c r="ADL3108" s="0"/>
      <c r="ADM3108" s="0"/>
      <c r="ADN3108" s="0"/>
      <c r="ADO3108" s="0"/>
      <c r="ADP3108" s="0"/>
      <c r="ADQ3108" s="0"/>
      <c r="ADR3108" s="0"/>
      <c r="ADS3108" s="0"/>
      <c r="ADT3108" s="0"/>
      <c r="ADU3108" s="0"/>
      <c r="ADV3108" s="0"/>
      <c r="ADW3108" s="0"/>
      <c r="ADX3108" s="0"/>
      <c r="ADY3108" s="0"/>
      <c r="ADZ3108" s="0"/>
      <c r="AEA3108" s="0"/>
      <c r="AEB3108" s="0"/>
      <c r="AEC3108" s="0"/>
      <c r="AED3108" s="0"/>
      <c r="AEE3108" s="0"/>
      <c r="AEF3108" s="0"/>
      <c r="AEG3108" s="0"/>
      <c r="AEH3108" s="0"/>
      <c r="AEI3108" s="0"/>
      <c r="AEJ3108" s="0"/>
      <c r="AEK3108" s="0"/>
      <c r="AEL3108" s="0"/>
      <c r="AEM3108" s="0"/>
      <c r="AEN3108" s="0"/>
      <c r="AEO3108" s="0"/>
      <c r="AEP3108" s="0"/>
      <c r="AEQ3108" s="0"/>
      <c r="AER3108" s="0"/>
      <c r="AES3108" s="0"/>
      <c r="AET3108" s="0"/>
      <c r="AEU3108" s="0"/>
      <c r="AEV3108" s="0"/>
      <c r="AEW3108" s="0"/>
      <c r="AEX3108" s="0"/>
      <c r="AEY3108" s="0"/>
      <c r="AEZ3108" s="0"/>
      <c r="AFA3108" s="0"/>
      <c r="AFB3108" s="0"/>
      <c r="AFC3108" s="0"/>
      <c r="AFD3108" s="0"/>
      <c r="AFE3108" s="0"/>
      <c r="AFF3108" s="0"/>
      <c r="AFG3108" s="0"/>
      <c r="AFH3108" s="0"/>
      <c r="AFI3108" s="0"/>
      <c r="AFJ3108" s="0"/>
      <c r="AFK3108" s="0"/>
      <c r="AFL3108" s="0"/>
      <c r="AFM3108" s="0"/>
      <c r="AFN3108" s="0"/>
      <c r="AFO3108" s="0"/>
      <c r="AFP3108" s="0"/>
      <c r="AFQ3108" s="0"/>
      <c r="AFR3108" s="0"/>
      <c r="AFS3108" s="0"/>
      <c r="AFT3108" s="0"/>
      <c r="AFU3108" s="0"/>
      <c r="AFV3108" s="0"/>
      <c r="AFW3108" s="0"/>
      <c r="AFX3108" s="0"/>
      <c r="AFY3108" s="0"/>
      <c r="AFZ3108" s="0"/>
      <c r="AGA3108" s="0"/>
      <c r="AGB3108" s="0"/>
      <c r="AGC3108" s="0"/>
      <c r="AGD3108" s="0"/>
      <c r="AGE3108" s="0"/>
      <c r="AGF3108" s="0"/>
      <c r="AGG3108" s="0"/>
      <c r="AGH3108" s="0"/>
      <c r="AGI3108" s="0"/>
      <c r="AGJ3108" s="0"/>
      <c r="AGK3108" s="0"/>
      <c r="AGL3108" s="0"/>
      <c r="AGM3108" s="0"/>
      <c r="AGN3108" s="0"/>
      <c r="AGO3108" s="0"/>
      <c r="AGP3108" s="0"/>
      <c r="AGQ3108" s="0"/>
      <c r="AGR3108" s="0"/>
      <c r="AGS3108" s="0"/>
      <c r="AGT3108" s="0"/>
      <c r="AGU3108" s="0"/>
      <c r="AGV3108" s="0"/>
      <c r="AGW3108" s="0"/>
      <c r="AGX3108" s="0"/>
      <c r="AGY3108" s="0"/>
      <c r="AGZ3108" s="0"/>
      <c r="AHA3108" s="0"/>
      <c r="AHB3108" s="0"/>
      <c r="AHC3108" s="0"/>
      <c r="AHD3108" s="0"/>
      <c r="AHE3108" s="0"/>
      <c r="AHF3108" s="0"/>
      <c r="AHG3108" s="0"/>
      <c r="AHH3108" s="0"/>
      <c r="AHI3108" s="0"/>
      <c r="AHJ3108" s="0"/>
      <c r="AHK3108" s="0"/>
      <c r="AHL3108" s="0"/>
      <c r="AHM3108" s="0"/>
      <c r="AHN3108" s="0"/>
      <c r="AHO3108" s="0"/>
      <c r="AHP3108" s="0"/>
      <c r="AHQ3108" s="0"/>
      <c r="AHR3108" s="0"/>
      <c r="AHS3108" s="0"/>
      <c r="AHT3108" s="0"/>
      <c r="AHU3108" s="0"/>
      <c r="AHV3108" s="0"/>
      <c r="AHW3108" s="0"/>
      <c r="AHX3108" s="0"/>
      <c r="AHY3108" s="0"/>
      <c r="AHZ3108" s="0"/>
      <c r="AIA3108" s="0"/>
      <c r="AIB3108" s="0"/>
      <c r="AIC3108" s="0"/>
      <c r="AID3108" s="0"/>
      <c r="AIE3108" s="0"/>
      <c r="AIF3108" s="0"/>
      <c r="AIG3108" s="0"/>
      <c r="AIH3108" s="0"/>
      <c r="AII3108" s="0"/>
      <c r="AIJ3108" s="0"/>
      <c r="AIK3108" s="0"/>
      <c r="AIL3108" s="0"/>
      <c r="AIM3108" s="0"/>
      <c r="AIN3108" s="0"/>
      <c r="AIO3108" s="0"/>
      <c r="AIP3108" s="0"/>
      <c r="AIQ3108" s="0"/>
      <c r="AIR3108" s="0"/>
      <c r="AIS3108" s="0"/>
      <c r="AIT3108" s="0"/>
      <c r="AIU3108" s="0"/>
      <c r="AIV3108" s="0"/>
      <c r="AIW3108" s="0"/>
      <c r="AIX3108" s="0"/>
      <c r="AIY3108" s="0"/>
      <c r="AIZ3108" s="0"/>
      <c r="AJA3108" s="0"/>
      <c r="AJB3108" s="0"/>
      <c r="AJC3108" s="0"/>
      <c r="AJD3108" s="0"/>
      <c r="AJE3108" s="0"/>
      <c r="AJF3108" s="0"/>
      <c r="AJG3108" s="0"/>
      <c r="AJH3108" s="0"/>
      <c r="AJI3108" s="0"/>
      <c r="AJJ3108" s="0"/>
      <c r="AJK3108" s="0"/>
      <c r="AJL3108" s="0"/>
      <c r="AJM3108" s="0"/>
      <c r="AJN3108" s="0"/>
      <c r="AJO3108" s="0"/>
      <c r="AJP3108" s="0"/>
      <c r="AJQ3108" s="0"/>
      <c r="AJR3108" s="0"/>
      <c r="AJS3108" s="0"/>
      <c r="AJT3108" s="0"/>
      <c r="AJU3108" s="0"/>
      <c r="AJV3108" s="0"/>
      <c r="AJW3108" s="0"/>
      <c r="AJX3108" s="0"/>
      <c r="AJY3108" s="0"/>
      <c r="AJZ3108" s="0"/>
      <c r="AKA3108" s="0"/>
      <c r="AKB3108" s="0"/>
      <c r="AKC3108" s="0"/>
      <c r="AKD3108" s="0"/>
      <c r="AKE3108" s="0"/>
      <c r="AKF3108" s="0"/>
      <c r="AKG3108" s="0"/>
      <c r="AKH3108" s="0"/>
      <c r="AKI3108" s="0"/>
      <c r="AKJ3108" s="0"/>
      <c r="AKK3108" s="0"/>
      <c r="AKL3108" s="0"/>
      <c r="AKM3108" s="0"/>
      <c r="AKN3108" s="0"/>
      <c r="AKO3108" s="0"/>
      <c r="AKP3108" s="0"/>
      <c r="AKQ3108" s="0"/>
      <c r="AKR3108" s="0"/>
      <c r="AKS3108" s="0"/>
      <c r="AKT3108" s="0"/>
      <c r="AKU3108" s="0"/>
      <c r="AKV3108" s="0"/>
      <c r="AKW3108" s="0"/>
      <c r="AKX3108" s="0"/>
      <c r="AKY3108" s="0"/>
      <c r="AKZ3108" s="0"/>
      <c r="ALA3108" s="0"/>
      <c r="ALB3108" s="0"/>
      <c r="ALC3108" s="0"/>
      <c r="ALD3108" s="0"/>
      <c r="ALE3108" s="0"/>
      <c r="ALF3108" s="0"/>
      <c r="ALG3108" s="0"/>
      <c r="ALH3108" s="0"/>
      <c r="ALI3108" s="0"/>
      <c r="ALJ3108" s="0"/>
      <c r="ALK3108" s="0"/>
      <c r="ALL3108" s="0"/>
      <c r="ALM3108" s="0"/>
      <c r="ALN3108" s="0"/>
      <c r="ALO3108" s="0"/>
      <c r="ALP3108" s="0"/>
      <c r="ALQ3108" s="0"/>
      <c r="ALR3108" s="0"/>
      <c r="ALS3108" s="0"/>
      <c r="ALT3108" s="0"/>
      <c r="ALU3108" s="0"/>
      <c r="ALV3108" s="0"/>
      <c r="ALW3108" s="0"/>
      <c r="ALX3108" s="0"/>
      <c r="ALY3108" s="0"/>
      <c r="ALZ3108" s="0"/>
      <c r="AMA3108" s="0"/>
      <c r="AMB3108" s="0"/>
      <c r="AMC3108" s="0"/>
      <c r="AMD3108" s="0"/>
      <c r="AME3108" s="0"/>
      <c r="AMF3108" s="0"/>
      <c r="AMG3108" s="0"/>
      <c r="AMH3108" s="0"/>
      <c r="AMI3108" s="0"/>
    </row>
    <row r="3109" customFormat="false" ht="12.75" hidden="false" customHeight="false" outlineLevel="0" collapsed="false">
      <c r="A3109" s="1" t="s">
        <v>3306</v>
      </c>
      <c r="C3109" s="64" t="s">
        <v>3307</v>
      </c>
      <c r="D3109" s="64" t="s">
        <v>13</v>
      </c>
      <c r="E3109" s="65" t="n">
        <v>1.7</v>
      </c>
      <c r="F3109" s="66" t="n">
        <v>0.53</v>
      </c>
      <c r="G3109" s="67" t="s">
        <v>3308</v>
      </c>
      <c r="H3109" s="67" t="s">
        <v>61</v>
      </c>
      <c r="I3109" s="104" t="n">
        <v>5.24</v>
      </c>
      <c r="J3109" s="67" t="s">
        <v>3308</v>
      </c>
      <c r="BM3109" s="0"/>
      <c r="BN3109" s="0"/>
      <c r="BO3109" s="0"/>
      <c r="BP3109" s="0"/>
      <c r="BQ3109" s="0"/>
      <c r="BR3109" s="0"/>
      <c r="BS3109" s="0"/>
      <c r="BT3109" s="0"/>
      <c r="BU3109" s="0"/>
      <c r="BV3109" s="0"/>
      <c r="BW3109" s="0"/>
      <c r="BX3109" s="0"/>
      <c r="BY3109" s="0"/>
      <c r="BZ3109" s="0"/>
      <c r="CA3109" s="0"/>
      <c r="CB3109" s="0"/>
      <c r="CC3109" s="0"/>
      <c r="CD3109" s="0"/>
      <c r="CE3109" s="0"/>
      <c r="CF3109" s="0"/>
      <c r="CG3109" s="0"/>
      <c r="CH3109" s="0"/>
      <c r="CI3109" s="0"/>
      <c r="CJ3109" s="0"/>
      <c r="CK3109" s="0"/>
      <c r="CL3109" s="0"/>
      <c r="CM3109" s="0"/>
      <c r="CN3109" s="0"/>
      <c r="CO3109" s="0"/>
      <c r="CP3109" s="0"/>
      <c r="CQ3109" s="0"/>
      <c r="CR3109" s="0"/>
      <c r="CS3109" s="0"/>
      <c r="CT3109" s="0"/>
      <c r="CU3109" s="0"/>
      <c r="CV3109" s="0"/>
      <c r="CW3109" s="0"/>
      <c r="CX3109" s="0"/>
      <c r="CY3109" s="0"/>
      <c r="CZ3109" s="0"/>
      <c r="DA3109" s="0"/>
      <c r="DB3109" s="0"/>
      <c r="DC3109" s="0"/>
      <c r="DD3109" s="0"/>
      <c r="DE3109" s="0"/>
      <c r="DF3109" s="0"/>
      <c r="DG3109" s="0"/>
      <c r="DH3109" s="0"/>
      <c r="DI3109" s="0"/>
      <c r="DJ3109" s="0"/>
      <c r="DK3109" s="0"/>
      <c r="DL3109" s="0"/>
      <c r="DM3109" s="0"/>
      <c r="DN3109" s="0"/>
      <c r="DO3109" s="0"/>
      <c r="DP3109" s="0"/>
      <c r="DQ3109" s="0"/>
      <c r="DR3109" s="0"/>
      <c r="DS3109" s="0"/>
      <c r="DT3109" s="0"/>
      <c r="DU3109" s="0"/>
      <c r="DV3109" s="0"/>
      <c r="DW3109" s="0"/>
      <c r="DX3109" s="0"/>
      <c r="DY3109" s="0"/>
      <c r="DZ3109" s="0"/>
      <c r="EA3109" s="0"/>
      <c r="EB3109" s="0"/>
      <c r="EC3109" s="0"/>
      <c r="ED3109" s="0"/>
      <c r="EE3109" s="0"/>
      <c r="EF3109" s="0"/>
      <c r="EG3109" s="0"/>
      <c r="EH3109" s="0"/>
      <c r="EI3109" s="0"/>
      <c r="EJ3109" s="0"/>
      <c r="EK3109" s="0"/>
      <c r="EL3109" s="0"/>
      <c r="EM3109" s="0"/>
      <c r="EN3109" s="0"/>
      <c r="EO3109" s="0"/>
      <c r="EP3109" s="0"/>
      <c r="EQ3109" s="0"/>
      <c r="ER3109" s="0"/>
      <c r="ES3109" s="0"/>
      <c r="ET3109" s="0"/>
      <c r="EU3109" s="0"/>
      <c r="EV3109" s="0"/>
      <c r="EW3109" s="0"/>
      <c r="EX3109" s="0"/>
      <c r="EY3109" s="0"/>
      <c r="EZ3109" s="0"/>
      <c r="FA3109" s="0"/>
      <c r="FB3109" s="0"/>
      <c r="FC3109" s="0"/>
      <c r="FD3109" s="0"/>
      <c r="FE3109" s="0"/>
      <c r="FF3109" s="0"/>
      <c r="FG3109" s="0"/>
      <c r="FH3109" s="0"/>
      <c r="FI3109" s="0"/>
      <c r="FJ3109" s="0"/>
      <c r="FK3109" s="0"/>
      <c r="FL3109" s="0"/>
      <c r="FM3109" s="0"/>
      <c r="FN3109" s="0"/>
      <c r="FO3109" s="0"/>
      <c r="FP3109" s="0"/>
      <c r="FQ3109" s="0"/>
      <c r="FR3109" s="0"/>
      <c r="FS3109" s="0"/>
      <c r="FT3109" s="0"/>
      <c r="FU3109" s="0"/>
      <c r="FV3109" s="0"/>
      <c r="FW3109" s="0"/>
      <c r="FX3109" s="0"/>
      <c r="FY3109" s="0"/>
      <c r="FZ3109" s="0"/>
      <c r="GA3109" s="0"/>
      <c r="GB3109" s="0"/>
      <c r="GC3109" s="0"/>
      <c r="GD3109" s="0"/>
      <c r="GE3109" s="0"/>
      <c r="GF3109" s="0"/>
      <c r="GG3109" s="0"/>
      <c r="GH3109" s="0"/>
      <c r="GI3109" s="0"/>
      <c r="GJ3109" s="0"/>
      <c r="GK3109" s="0"/>
      <c r="GL3109" s="0"/>
      <c r="GM3109" s="0"/>
      <c r="GN3109" s="0"/>
      <c r="GO3109" s="0"/>
      <c r="GP3109" s="0"/>
      <c r="GQ3109" s="0"/>
      <c r="GR3109" s="0"/>
      <c r="GS3109" s="0"/>
      <c r="GT3109" s="0"/>
      <c r="GU3109" s="0"/>
      <c r="GV3109" s="0"/>
      <c r="GW3109" s="0"/>
      <c r="GX3109" s="0"/>
      <c r="GY3109" s="0"/>
      <c r="GZ3109" s="0"/>
      <c r="HA3109" s="0"/>
      <c r="HB3109" s="0"/>
      <c r="HC3109" s="0"/>
      <c r="HD3109" s="0"/>
      <c r="HE3109" s="0"/>
      <c r="HF3109" s="0"/>
      <c r="HG3109" s="0"/>
      <c r="HH3109" s="0"/>
      <c r="HI3109" s="0"/>
      <c r="HJ3109" s="0"/>
      <c r="HK3109" s="0"/>
      <c r="HL3109" s="0"/>
      <c r="HM3109" s="0"/>
      <c r="HN3109" s="0"/>
      <c r="HO3109" s="0"/>
      <c r="HP3109" s="0"/>
      <c r="HQ3109" s="0"/>
      <c r="HR3109" s="0"/>
      <c r="HS3109" s="0"/>
      <c r="HT3109" s="0"/>
      <c r="HU3109" s="0"/>
      <c r="HV3109" s="0"/>
      <c r="HW3109" s="0"/>
      <c r="HX3109" s="0"/>
      <c r="HY3109" s="0"/>
      <c r="HZ3109" s="0"/>
      <c r="IA3109" s="0"/>
      <c r="IB3109" s="0"/>
      <c r="IC3109" s="0"/>
      <c r="ID3109" s="0"/>
      <c r="IE3109" s="0"/>
      <c r="IF3109" s="0"/>
      <c r="IG3109" s="0"/>
      <c r="IH3109" s="0"/>
      <c r="II3109" s="0"/>
      <c r="IJ3109" s="0"/>
      <c r="IK3109" s="0"/>
      <c r="IL3109" s="0"/>
      <c r="IM3109" s="0"/>
      <c r="IN3109" s="0"/>
      <c r="IO3109" s="0"/>
      <c r="IP3109" s="0"/>
      <c r="IQ3109" s="0"/>
      <c r="IR3109" s="0"/>
      <c r="IS3109" s="0"/>
      <c r="IT3109" s="0"/>
      <c r="IU3109" s="0"/>
      <c r="IV3109" s="0"/>
      <c r="IW3109" s="0"/>
      <c r="IX3109" s="0"/>
      <c r="IY3109" s="0"/>
      <c r="IZ3109" s="0"/>
      <c r="JA3109" s="0"/>
      <c r="JB3109" s="0"/>
      <c r="JC3109" s="0"/>
      <c r="JD3109" s="0"/>
      <c r="JE3109" s="0"/>
      <c r="JF3109" s="0"/>
      <c r="JG3109" s="0"/>
      <c r="JH3109" s="0"/>
      <c r="JI3109" s="0"/>
      <c r="JJ3109" s="0"/>
      <c r="JK3109" s="0"/>
      <c r="JL3109" s="0"/>
      <c r="JM3109" s="0"/>
      <c r="JN3109" s="0"/>
      <c r="JO3109" s="0"/>
      <c r="JP3109" s="0"/>
      <c r="JQ3109" s="0"/>
      <c r="JR3109" s="0"/>
      <c r="JS3109" s="0"/>
      <c r="JT3109" s="0"/>
      <c r="JU3109" s="0"/>
      <c r="JV3109" s="0"/>
      <c r="JW3109" s="0"/>
      <c r="JX3109" s="0"/>
      <c r="JY3109" s="0"/>
      <c r="JZ3109" s="0"/>
      <c r="KA3109" s="0"/>
      <c r="KB3109" s="0"/>
      <c r="KC3109" s="0"/>
      <c r="KD3109" s="0"/>
      <c r="KE3109" s="0"/>
      <c r="KF3109" s="0"/>
      <c r="KG3109" s="0"/>
      <c r="KH3109" s="0"/>
      <c r="KI3109" s="0"/>
      <c r="KJ3109" s="0"/>
      <c r="KK3109" s="0"/>
      <c r="KL3109" s="0"/>
      <c r="KM3109" s="0"/>
      <c r="KN3109" s="0"/>
      <c r="KO3109" s="0"/>
      <c r="KP3109" s="0"/>
      <c r="KQ3109" s="0"/>
      <c r="KR3109" s="0"/>
      <c r="KS3109" s="0"/>
      <c r="KT3109" s="0"/>
      <c r="KU3109" s="0"/>
      <c r="KV3109" s="0"/>
      <c r="KW3109" s="0"/>
      <c r="KX3109" s="0"/>
      <c r="KY3109" s="0"/>
      <c r="KZ3109" s="0"/>
      <c r="LA3109" s="0"/>
      <c r="LB3109" s="0"/>
      <c r="LC3109" s="0"/>
      <c r="LD3109" s="0"/>
      <c r="LE3109" s="0"/>
      <c r="LF3109" s="0"/>
      <c r="LG3109" s="0"/>
      <c r="LH3109" s="0"/>
      <c r="LI3109" s="0"/>
      <c r="LJ3109" s="0"/>
      <c r="LK3109" s="0"/>
      <c r="LL3109" s="0"/>
      <c r="LM3109" s="0"/>
      <c r="LN3109" s="0"/>
      <c r="LO3109" s="0"/>
      <c r="LP3109" s="0"/>
      <c r="LQ3109" s="0"/>
      <c r="LR3109" s="0"/>
      <c r="LS3109" s="0"/>
      <c r="LT3109" s="0"/>
      <c r="LU3109" s="0"/>
      <c r="LV3109" s="0"/>
      <c r="LW3109" s="0"/>
      <c r="LX3109" s="0"/>
      <c r="LY3109" s="0"/>
      <c r="LZ3109" s="0"/>
      <c r="MA3109" s="0"/>
      <c r="MB3109" s="0"/>
      <c r="MC3109" s="0"/>
      <c r="MD3109" s="0"/>
      <c r="ME3109" s="0"/>
      <c r="MF3109" s="0"/>
      <c r="MG3109" s="0"/>
      <c r="MH3109" s="0"/>
      <c r="MI3109" s="0"/>
      <c r="MJ3109" s="0"/>
      <c r="MK3109" s="0"/>
      <c r="ML3109" s="0"/>
      <c r="MM3109" s="0"/>
      <c r="MN3109" s="0"/>
      <c r="MO3109" s="0"/>
      <c r="MP3109" s="0"/>
      <c r="MQ3109" s="0"/>
      <c r="MR3109" s="0"/>
      <c r="MS3109" s="0"/>
      <c r="MT3109" s="0"/>
      <c r="MU3109" s="0"/>
      <c r="MV3109" s="0"/>
      <c r="MW3109" s="0"/>
      <c r="MX3109" s="0"/>
      <c r="MY3109" s="0"/>
      <c r="MZ3109" s="0"/>
      <c r="NA3109" s="0"/>
      <c r="NB3109" s="0"/>
      <c r="NC3109" s="0"/>
      <c r="ND3109" s="0"/>
      <c r="NE3109" s="0"/>
      <c r="NF3109" s="0"/>
      <c r="NG3109" s="0"/>
      <c r="NH3109" s="0"/>
      <c r="NI3109" s="0"/>
      <c r="NJ3109" s="0"/>
      <c r="NK3109" s="0"/>
      <c r="NL3109" s="0"/>
      <c r="NM3109" s="0"/>
      <c r="NN3109" s="0"/>
      <c r="NO3109" s="0"/>
      <c r="NP3109" s="0"/>
      <c r="NQ3109" s="0"/>
      <c r="NR3109" s="0"/>
      <c r="NS3109" s="0"/>
      <c r="NT3109" s="0"/>
      <c r="NU3109" s="0"/>
      <c r="NV3109" s="0"/>
      <c r="NW3109" s="0"/>
      <c r="NX3109" s="0"/>
      <c r="NY3109" s="0"/>
      <c r="NZ3109" s="0"/>
      <c r="OA3109" s="0"/>
      <c r="OB3109" s="0"/>
      <c r="OC3109" s="0"/>
      <c r="OD3109" s="0"/>
      <c r="OE3109" s="0"/>
      <c r="OF3109" s="0"/>
      <c r="OG3109" s="0"/>
      <c r="OH3109" s="0"/>
      <c r="OI3109" s="0"/>
      <c r="OJ3109" s="0"/>
      <c r="OK3109" s="0"/>
      <c r="OL3109" s="0"/>
      <c r="OM3109" s="0"/>
      <c r="ON3109" s="0"/>
      <c r="OO3109" s="0"/>
      <c r="OP3109" s="0"/>
      <c r="OQ3109" s="0"/>
      <c r="OR3109" s="0"/>
      <c r="OS3109" s="0"/>
      <c r="OT3109" s="0"/>
      <c r="OU3109" s="0"/>
      <c r="OV3109" s="0"/>
      <c r="OW3109" s="0"/>
      <c r="OX3109" s="0"/>
      <c r="OY3109" s="0"/>
      <c r="OZ3109" s="0"/>
      <c r="PA3109" s="0"/>
      <c r="PB3109" s="0"/>
      <c r="PC3109" s="0"/>
      <c r="PD3109" s="0"/>
      <c r="PE3109" s="0"/>
      <c r="PF3109" s="0"/>
      <c r="PG3109" s="0"/>
      <c r="PH3109" s="0"/>
      <c r="PI3109" s="0"/>
      <c r="PJ3109" s="0"/>
      <c r="PK3109" s="0"/>
      <c r="PL3109" s="0"/>
      <c r="PM3109" s="0"/>
      <c r="PN3109" s="0"/>
      <c r="PO3109" s="0"/>
      <c r="PP3109" s="0"/>
      <c r="PQ3109" s="0"/>
      <c r="PR3109" s="0"/>
      <c r="PS3109" s="0"/>
      <c r="PT3109" s="0"/>
      <c r="PU3109" s="0"/>
      <c r="PV3109" s="0"/>
      <c r="PW3109" s="0"/>
      <c r="PX3109" s="0"/>
      <c r="PY3109" s="0"/>
      <c r="PZ3109" s="0"/>
      <c r="QA3109" s="0"/>
      <c r="QB3109" s="0"/>
      <c r="QC3109" s="0"/>
      <c r="QD3109" s="0"/>
      <c r="QE3109" s="0"/>
      <c r="QF3109" s="0"/>
      <c r="QG3109" s="0"/>
      <c r="QH3109" s="0"/>
      <c r="QI3109" s="0"/>
      <c r="QJ3109" s="0"/>
      <c r="QK3109" s="0"/>
      <c r="QL3109" s="0"/>
      <c r="QM3109" s="0"/>
      <c r="QN3109" s="0"/>
      <c r="QO3109" s="0"/>
      <c r="QP3109" s="0"/>
      <c r="QQ3109" s="0"/>
      <c r="QR3109" s="0"/>
      <c r="QS3109" s="0"/>
      <c r="QT3109" s="0"/>
      <c r="QU3109" s="0"/>
      <c r="QV3109" s="0"/>
      <c r="QW3109" s="0"/>
      <c r="QX3109" s="0"/>
      <c r="QY3109" s="0"/>
      <c r="QZ3109" s="0"/>
      <c r="RA3109" s="0"/>
      <c r="RB3109" s="0"/>
      <c r="RC3109" s="0"/>
      <c r="RD3109" s="0"/>
      <c r="RE3109" s="0"/>
      <c r="RF3109" s="0"/>
      <c r="RG3109" s="0"/>
      <c r="RH3109" s="0"/>
      <c r="RI3109" s="0"/>
      <c r="RJ3109" s="0"/>
      <c r="RK3109" s="0"/>
      <c r="RL3109" s="0"/>
      <c r="RM3109" s="0"/>
      <c r="RN3109" s="0"/>
      <c r="RO3109" s="0"/>
      <c r="RP3109" s="0"/>
      <c r="RQ3109" s="0"/>
      <c r="RR3109" s="0"/>
      <c r="RS3109" s="0"/>
      <c r="RT3109" s="0"/>
      <c r="RU3109" s="0"/>
      <c r="RV3109" s="0"/>
      <c r="RW3109" s="0"/>
      <c r="RX3109" s="0"/>
      <c r="RY3109" s="0"/>
      <c r="RZ3109" s="0"/>
      <c r="SA3109" s="0"/>
      <c r="SB3109" s="0"/>
      <c r="SC3109" s="0"/>
      <c r="SD3109" s="0"/>
      <c r="SE3109" s="0"/>
      <c r="SF3109" s="0"/>
      <c r="SG3109" s="0"/>
      <c r="SH3109" s="0"/>
      <c r="SI3109" s="0"/>
      <c r="SJ3109" s="0"/>
      <c r="SK3109" s="0"/>
      <c r="SL3109" s="0"/>
      <c r="SM3109" s="0"/>
      <c r="SN3109" s="0"/>
      <c r="SO3109" s="0"/>
      <c r="SP3109" s="0"/>
      <c r="SQ3109" s="0"/>
      <c r="SR3109" s="0"/>
      <c r="SS3109" s="0"/>
      <c r="ST3109" s="0"/>
      <c r="SU3109" s="0"/>
      <c r="SV3109" s="0"/>
      <c r="SW3109" s="0"/>
      <c r="SX3109" s="0"/>
      <c r="SY3109" s="0"/>
      <c r="SZ3109" s="0"/>
      <c r="TA3109" s="0"/>
      <c r="TB3109" s="0"/>
      <c r="TC3109" s="0"/>
      <c r="TD3109" s="0"/>
      <c r="TE3109" s="0"/>
      <c r="TF3109" s="0"/>
      <c r="TG3109" s="0"/>
      <c r="TH3109" s="0"/>
      <c r="TI3109" s="0"/>
      <c r="TJ3109" s="0"/>
      <c r="TK3109" s="0"/>
      <c r="TL3109" s="0"/>
      <c r="TM3109" s="0"/>
      <c r="TN3109" s="0"/>
      <c r="TO3109" s="0"/>
      <c r="TP3109" s="0"/>
      <c r="TQ3109" s="0"/>
      <c r="TR3109" s="0"/>
      <c r="TS3109" s="0"/>
      <c r="TT3109" s="0"/>
      <c r="TU3109" s="0"/>
      <c r="TV3109" s="0"/>
      <c r="TW3109" s="0"/>
      <c r="TX3109" s="0"/>
      <c r="TY3109" s="0"/>
      <c r="TZ3109" s="0"/>
      <c r="UA3109" s="0"/>
      <c r="UB3109" s="0"/>
      <c r="UC3109" s="0"/>
      <c r="UD3109" s="0"/>
      <c r="UE3109" s="0"/>
      <c r="UF3109" s="0"/>
      <c r="UG3109" s="0"/>
      <c r="UH3109" s="0"/>
      <c r="UI3109" s="0"/>
      <c r="UJ3109" s="0"/>
      <c r="UK3109" s="0"/>
      <c r="UL3109" s="0"/>
      <c r="UM3109" s="0"/>
      <c r="UN3109" s="0"/>
      <c r="UO3109" s="0"/>
      <c r="UP3109" s="0"/>
      <c r="UQ3109" s="0"/>
      <c r="UR3109" s="0"/>
      <c r="US3109" s="0"/>
      <c r="UT3109" s="0"/>
      <c r="UU3109" s="0"/>
      <c r="UV3109" s="0"/>
      <c r="UW3109" s="0"/>
      <c r="UX3109" s="0"/>
      <c r="UY3109" s="0"/>
      <c r="UZ3109" s="0"/>
      <c r="VA3109" s="0"/>
      <c r="VB3109" s="0"/>
      <c r="VC3109" s="0"/>
      <c r="VD3109" s="0"/>
      <c r="VE3109" s="0"/>
      <c r="VF3109" s="0"/>
      <c r="VG3109" s="0"/>
      <c r="VH3109" s="0"/>
      <c r="VI3109" s="0"/>
      <c r="VJ3109" s="0"/>
      <c r="VK3109" s="0"/>
      <c r="VL3109" s="0"/>
      <c r="VM3109" s="0"/>
      <c r="VN3109" s="0"/>
      <c r="VO3109" s="0"/>
      <c r="VP3109" s="0"/>
      <c r="VQ3109" s="0"/>
      <c r="VR3109" s="0"/>
      <c r="VS3109" s="0"/>
      <c r="VT3109" s="0"/>
      <c r="VU3109" s="0"/>
      <c r="VV3109" s="0"/>
      <c r="VW3109" s="0"/>
      <c r="VX3109" s="0"/>
      <c r="VY3109" s="0"/>
      <c r="VZ3109" s="0"/>
      <c r="WA3109" s="0"/>
      <c r="WB3109" s="0"/>
      <c r="WC3109" s="0"/>
      <c r="WD3109" s="0"/>
      <c r="WE3109" s="0"/>
      <c r="WF3109" s="0"/>
      <c r="WG3109" s="0"/>
      <c r="WH3109" s="0"/>
      <c r="WI3109" s="0"/>
      <c r="WJ3109" s="0"/>
      <c r="WK3109" s="0"/>
      <c r="WL3109" s="0"/>
      <c r="WM3109" s="0"/>
      <c r="WN3109" s="0"/>
      <c r="WO3109" s="0"/>
      <c r="WP3109" s="0"/>
      <c r="WQ3109" s="0"/>
      <c r="WR3109" s="0"/>
      <c r="WS3109" s="0"/>
      <c r="WT3109" s="0"/>
      <c r="WU3109" s="0"/>
      <c r="WV3109" s="0"/>
      <c r="WW3109" s="0"/>
      <c r="WX3109" s="0"/>
      <c r="WY3109" s="0"/>
      <c r="WZ3109" s="0"/>
      <c r="XA3109" s="0"/>
      <c r="XB3109" s="0"/>
      <c r="XC3109" s="0"/>
      <c r="XD3109" s="0"/>
      <c r="XE3109" s="0"/>
      <c r="XF3109" s="0"/>
      <c r="XG3109" s="0"/>
      <c r="XH3109" s="0"/>
      <c r="XI3109" s="0"/>
      <c r="XJ3109" s="0"/>
      <c r="XK3109" s="0"/>
      <c r="XL3109" s="0"/>
      <c r="XM3109" s="0"/>
      <c r="XN3109" s="0"/>
      <c r="XO3109" s="0"/>
      <c r="XP3109" s="0"/>
      <c r="XQ3109" s="0"/>
      <c r="XR3109" s="0"/>
      <c r="XS3109" s="0"/>
      <c r="XT3109" s="0"/>
      <c r="XU3109" s="0"/>
      <c r="XV3109" s="0"/>
      <c r="XW3109" s="0"/>
      <c r="XX3109" s="0"/>
      <c r="XY3109" s="0"/>
      <c r="XZ3109" s="0"/>
      <c r="YA3109" s="0"/>
      <c r="YB3109" s="0"/>
      <c r="YC3109" s="0"/>
      <c r="YD3109" s="0"/>
      <c r="YE3109" s="0"/>
      <c r="YF3109" s="0"/>
      <c r="YG3109" s="0"/>
      <c r="YH3109" s="0"/>
      <c r="YI3109" s="0"/>
      <c r="YJ3109" s="0"/>
      <c r="YK3109" s="0"/>
      <c r="YL3109" s="0"/>
      <c r="YM3109" s="0"/>
      <c r="YN3109" s="0"/>
      <c r="YO3109" s="0"/>
      <c r="YP3109" s="0"/>
      <c r="YQ3109" s="0"/>
      <c r="YR3109" s="0"/>
      <c r="YS3109" s="0"/>
      <c r="YT3109" s="0"/>
      <c r="YU3109" s="0"/>
      <c r="YV3109" s="0"/>
      <c r="YW3109" s="0"/>
      <c r="YX3109" s="0"/>
      <c r="YY3109" s="0"/>
      <c r="YZ3109" s="0"/>
      <c r="ZA3109" s="0"/>
      <c r="ZB3109" s="0"/>
      <c r="ZC3109" s="0"/>
      <c r="ZD3109" s="0"/>
      <c r="ZE3109" s="0"/>
      <c r="ZF3109" s="0"/>
      <c r="ZG3109" s="0"/>
      <c r="ZH3109" s="0"/>
      <c r="ZI3109" s="0"/>
      <c r="ZJ3109" s="0"/>
      <c r="ZK3109" s="0"/>
      <c r="ZL3109" s="0"/>
      <c r="ZM3109" s="0"/>
      <c r="ZN3109" s="0"/>
      <c r="ZO3109" s="0"/>
      <c r="ZP3109" s="0"/>
      <c r="ZQ3109" s="0"/>
      <c r="ZR3109" s="0"/>
      <c r="ZS3109" s="0"/>
      <c r="ZT3109" s="0"/>
      <c r="ZU3109" s="0"/>
      <c r="ZV3109" s="0"/>
      <c r="ZW3109" s="0"/>
      <c r="ZX3109" s="0"/>
      <c r="ZY3109" s="0"/>
      <c r="ZZ3109" s="0"/>
      <c r="AAA3109" s="0"/>
      <c r="AAB3109" s="0"/>
      <c r="AAC3109" s="0"/>
      <c r="AAD3109" s="0"/>
      <c r="AAE3109" s="0"/>
      <c r="AAF3109" s="0"/>
      <c r="AAG3109" s="0"/>
      <c r="AAH3109" s="0"/>
      <c r="AAI3109" s="0"/>
      <c r="AAJ3109" s="0"/>
      <c r="AAK3109" s="0"/>
      <c r="AAL3109" s="0"/>
      <c r="AAM3109" s="0"/>
      <c r="AAN3109" s="0"/>
      <c r="AAO3109" s="0"/>
      <c r="AAP3109" s="0"/>
      <c r="AAQ3109" s="0"/>
      <c r="AAR3109" s="0"/>
      <c r="AAS3109" s="0"/>
      <c r="AAT3109" s="0"/>
      <c r="AAU3109" s="0"/>
      <c r="AAV3109" s="0"/>
      <c r="AAW3109" s="0"/>
      <c r="AAX3109" s="0"/>
      <c r="AAY3109" s="0"/>
      <c r="AAZ3109" s="0"/>
      <c r="ABA3109" s="0"/>
      <c r="ABB3109" s="0"/>
      <c r="ABC3109" s="0"/>
      <c r="ABD3109" s="0"/>
      <c r="ABE3109" s="0"/>
      <c r="ABF3109" s="0"/>
      <c r="ABG3109" s="0"/>
      <c r="ABH3109" s="0"/>
      <c r="ABI3109" s="0"/>
      <c r="ABJ3109" s="0"/>
      <c r="ABK3109" s="0"/>
      <c r="ABL3109" s="0"/>
      <c r="ABM3109" s="0"/>
      <c r="ABN3109" s="0"/>
      <c r="ABO3109" s="0"/>
      <c r="ABP3109" s="0"/>
      <c r="ABQ3109" s="0"/>
      <c r="ABR3109" s="0"/>
      <c r="ABS3109" s="0"/>
      <c r="ABT3109" s="0"/>
      <c r="ABU3109" s="0"/>
      <c r="ABV3109" s="0"/>
      <c r="ABW3109" s="0"/>
      <c r="ABX3109" s="0"/>
      <c r="ABY3109" s="0"/>
      <c r="ABZ3109" s="0"/>
      <c r="ACA3109" s="0"/>
      <c r="ACB3109" s="0"/>
      <c r="ACC3109" s="0"/>
      <c r="ACD3109" s="0"/>
      <c r="ACE3109" s="0"/>
      <c r="ACF3109" s="0"/>
      <c r="ACG3109" s="0"/>
      <c r="ACH3109" s="0"/>
      <c r="ACI3109" s="0"/>
      <c r="ACJ3109" s="0"/>
      <c r="ACK3109" s="0"/>
      <c r="ACL3109" s="0"/>
      <c r="ACM3109" s="0"/>
      <c r="ACN3109" s="0"/>
      <c r="ACO3109" s="0"/>
      <c r="ACP3109" s="0"/>
      <c r="ACQ3109" s="0"/>
      <c r="ACR3109" s="0"/>
      <c r="ACS3109" s="0"/>
      <c r="ACT3109" s="0"/>
      <c r="ACU3109" s="0"/>
      <c r="ACV3109" s="0"/>
      <c r="ACW3109" s="0"/>
      <c r="ACX3109" s="0"/>
      <c r="ACY3109" s="0"/>
      <c r="ACZ3109" s="0"/>
      <c r="ADA3109" s="0"/>
      <c r="ADB3109" s="0"/>
      <c r="ADC3109" s="0"/>
      <c r="ADD3109" s="0"/>
      <c r="ADE3109" s="0"/>
      <c r="ADF3109" s="0"/>
      <c r="ADG3109" s="0"/>
      <c r="ADH3109" s="0"/>
      <c r="ADI3109" s="0"/>
      <c r="ADJ3109" s="0"/>
      <c r="ADK3109" s="0"/>
      <c r="ADL3109" s="0"/>
      <c r="ADM3109" s="0"/>
      <c r="ADN3109" s="0"/>
      <c r="ADO3109" s="0"/>
      <c r="ADP3109" s="0"/>
      <c r="ADQ3109" s="0"/>
      <c r="ADR3109" s="0"/>
      <c r="ADS3109" s="0"/>
      <c r="ADT3109" s="0"/>
      <c r="ADU3109" s="0"/>
      <c r="ADV3109" s="0"/>
      <c r="ADW3109" s="0"/>
      <c r="ADX3109" s="0"/>
      <c r="ADY3109" s="0"/>
      <c r="ADZ3109" s="0"/>
      <c r="AEA3109" s="0"/>
      <c r="AEB3109" s="0"/>
      <c r="AEC3109" s="0"/>
      <c r="AED3109" s="0"/>
      <c r="AEE3109" s="0"/>
      <c r="AEF3109" s="0"/>
      <c r="AEG3109" s="0"/>
      <c r="AEH3109" s="0"/>
      <c r="AEI3109" s="0"/>
      <c r="AEJ3109" s="0"/>
      <c r="AEK3109" s="0"/>
      <c r="AEL3109" s="0"/>
      <c r="AEM3109" s="0"/>
      <c r="AEN3109" s="0"/>
      <c r="AEO3109" s="0"/>
      <c r="AEP3109" s="0"/>
      <c r="AEQ3109" s="0"/>
      <c r="AER3109" s="0"/>
      <c r="AES3109" s="0"/>
      <c r="AET3109" s="0"/>
      <c r="AEU3109" s="0"/>
      <c r="AEV3109" s="0"/>
      <c r="AEW3109" s="0"/>
      <c r="AEX3109" s="0"/>
      <c r="AEY3109" s="0"/>
      <c r="AEZ3109" s="0"/>
      <c r="AFA3109" s="0"/>
      <c r="AFB3109" s="0"/>
      <c r="AFC3109" s="0"/>
      <c r="AFD3109" s="0"/>
      <c r="AFE3109" s="0"/>
      <c r="AFF3109" s="0"/>
      <c r="AFG3109" s="0"/>
      <c r="AFH3109" s="0"/>
      <c r="AFI3109" s="0"/>
      <c r="AFJ3109" s="0"/>
      <c r="AFK3109" s="0"/>
      <c r="AFL3109" s="0"/>
      <c r="AFM3109" s="0"/>
      <c r="AFN3109" s="0"/>
      <c r="AFO3109" s="0"/>
      <c r="AFP3109" s="0"/>
      <c r="AFQ3109" s="0"/>
      <c r="AFR3109" s="0"/>
      <c r="AFS3109" s="0"/>
      <c r="AFT3109" s="0"/>
      <c r="AFU3109" s="0"/>
      <c r="AFV3109" s="0"/>
      <c r="AFW3109" s="0"/>
      <c r="AFX3109" s="0"/>
      <c r="AFY3109" s="0"/>
      <c r="AFZ3109" s="0"/>
      <c r="AGA3109" s="0"/>
      <c r="AGB3109" s="0"/>
      <c r="AGC3109" s="0"/>
      <c r="AGD3109" s="0"/>
      <c r="AGE3109" s="0"/>
      <c r="AGF3109" s="0"/>
      <c r="AGG3109" s="0"/>
      <c r="AGH3109" s="0"/>
      <c r="AGI3109" s="0"/>
      <c r="AGJ3109" s="0"/>
      <c r="AGK3109" s="0"/>
      <c r="AGL3109" s="0"/>
      <c r="AGM3109" s="0"/>
      <c r="AGN3109" s="0"/>
      <c r="AGO3109" s="0"/>
      <c r="AGP3109" s="0"/>
      <c r="AGQ3109" s="0"/>
      <c r="AGR3109" s="0"/>
      <c r="AGS3109" s="0"/>
      <c r="AGT3109" s="0"/>
      <c r="AGU3109" s="0"/>
      <c r="AGV3109" s="0"/>
      <c r="AGW3109" s="0"/>
      <c r="AGX3109" s="0"/>
      <c r="AGY3109" s="0"/>
      <c r="AGZ3109" s="0"/>
      <c r="AHA3109" s="0"/>
      <c r="AHB3109" s="0"/>
      <c r="AHC3109" s="0"/>
      <c r="AHD3109" s="0"/>
      <c r="AHE3109" s="0"/>
      <c r="AHF3109" s="0"/>
      <c r="AHG3109" s="0"/>
      <c r="AHH3109" s="0"/>
      <c r="AHI3109" s="0"/>
      <c r="AHJ3109" s="0"/>
      <c r="AHK3109" s="0"/>
      <c r="AHL3109" s="0"/>
      <c r="AHM3109" s="0"/>
      <c r="AHN3109" s="0"/>
      <c r="AHO3109" s="0"/>
      <c r="AHP3109" s="0"/>
      <c r="AHQ3109" s="0"/>
      <c r="AHR3109" s="0"/>
      <c r="AHS3109" s="0"/>
      <c r="AHT3109" s="0"/>
      <c r="AHU3109" s="0"/>
      <c r="AHV3109" s="0"/>
      <c r="AHW3109" s="0"/>
      <c r="AHX3109" s="0"/>
      <c r="AHY3109" s="0"/>
      <c r="AHZ3109" s="0"/>
      <c r="AIA3109" s="0"/>
      <c r="AIB3109" s="0"/>
      <c r="AIC3109" s="0"/>
      <c r="AID3109" s="0"/>
      <c r="AIE3109" s="0"/>
      <c r="AIF3109" s="0"/>
      <c r="AIG3109" s="0"/>
      <c r="AIH3109" s="0"/>
      <c r="AII3109" s="0"/>
      <c r="AIJ3109" s="0"/>
      <c r="AIK3109" s="0"/>
      <c r="AIL3109" s="0"/>
      <c r="AIM3109" s="0"/>
      <c r="AIN3109" s="0"/>
      <c r="AIO3109" s="0"/>
      <c r="AIP3109" s="0"/>
      <c r="AIQ3109" s="0"/>
      <c r="AIR3109" s="0"/>
      <c r="AIS3109" s="0"/>
      <c r="AIT3109" s="0"/>
      <c r="AIU3109" s="0"/>
      <c r="AIV3109" s="0"/>
      <c r="AIW3109" s="0"/>
      <c r="AIX3109" s="0"/>
      <c r="AIY3109" s="0"/>
      <c r="AIZ3109" s="0"/>
      <c r="AJA3109" s="0"/>
      <c r="AJB3109" s="0"/>
      <c r="AJC3109" s="0"/>
      <c r="AJD3109" s="0"/>
      <c r="AJE3109" s="0"/>
      <c r="AJF3109" s="0"/>
      <c r="AJG3109" s="0"/>
      <c r="AJH3109" s="0"/>
      <c r="AJI3109" s="0"/>
      <c r="AJJ3109" s="0"/>
      <c r="AJK3109" s="0"/>
      <c r="AJL3109" s="0"/>
      <c r="AJM3109" s="0"/>
      <c r="AJN3109" s="0"/>
      <c r="AJO3109" s="0"/>
      <c r="AJP3109" s="0"/>
      <c r="AJQ3109" s="0"/>
      <c r="AJR3109" s="0"/>
      <c r="AJS3109" s="0"/>
      <c r="AJT3109" s="0"/>
      <c r="AJU3109" s="0"/>
      <c r="AJV3109" s="0"/>
      <c r="AJW3109" s="0"/>
      <c r="AJX3109" s="0"/>
      <c r="AJY3109" s="0"/>
      <c r="AJZ3109" s="0"/>
      <c r="AKA3109" s="0"/>
      <c r="AKB3109" s="0"/>
      <c r="AKC3109" s="0"/>
      <c r="AKD3109" s="0"/>
      <c r="AKE3109" s="0"/>
      <c r="AKF3109" s="0"/>
      <c r="AKG3109" s="0"/>
      <c r="AKH3109" s="0"/>
      <c r="AKI3109" s="0"/>
      <c r="AKJ3109" s="0"/>
      <c r="AKK3109" s="0"/>
      <c r="AKL3109" s="0"/>
      <c r="AKM3109" s="0"/>
      <c r="AKN3109" s="0"/>
      <c r="AKO3109" s="0"/>
      <c r="AKP3109" s="0"/>
      <c r="AKQ3109" s="0"/>
      <c r="AKR3109" s="0"/>
      <c r="AKS3109" s="0"/>
      <c r="AKT3109" s="0"/>
      <c r="AKU3109" s="0"/>
      <c r="AKV3109" s="0"/>
      <c r="AKW3109" s="0"/>
      <c r="AKX3109" s="0"/>
      <c r="AKY3109" s="0"/>
      <c r="AKZ3109" s="0"/>
      <c r="ALA3109" s="0"/>
      <c r="ALB3109" s="0"/>
      <c r="ALC3109" s="0"/>
      <c r="ALD3109" s="0"/>
      <c r="ALE3109" s="0"/>
      <c r="ALF3109" s="0"/>
      <c r="ALG3109" s="0"/>
      <c r="ALH3109" s="0"/>
      <c r="ALI3109" s="0"/>
      <c r="ALJ3109" s="0"/>
      <c r="ALK3109" s="0"/>
      <c r="ALL3109" s="0"/>
      <c r="ALM3109" s="0"/>
      <c r="ALN3109" s="0"/>
      <c r="ALO3109" s="0"/>
      <c r="ALP3109" s="0"/>
      <c r="ALQ3109" s="0"/>
      <c r="ALR3109" s="0"/>
      <c r="ALS3109" s="0"/>
      <c r="ALT3109" s="0"/>
      <c r="ALU3109" s="0"/>
      <c r="ALV3109" s="0"/>
      <c r="ALW3109" s="0"/>
      <c r="ALX3109" s="0"/>
      <c r="ALY3109" s="0"/>
      <c r="ALZ3109" s="0"/>
      <c r="AMA3109" s="0"/>
      <c r="AMB3109" s="0"/>
      <c r="AMC3109" s="0"/>
      <c r="AMD3109" s="0"/>
      <c r="AME3109" s="0"/>
      <c r="AMF3109" s="0"/>
      <c r="AMG3109" s="0"/>
      <c r="AMH3109" s="0"/>
      <c r="AMI3109" s="0"/>
    </row>
    <row r="3110" customFormat="false" ht="12.75" hidden="false" customHeight="false" outlineLevel="0" collapsed="false">
      <c r="A3110" s="1" t="s">
        <v>3306</v>
      </c>
      <c r="C3110" s="64" t="s">
        <v>3309</v>
      </c>
      <c r="D3110" s="64" t="s">
        <v>13</v>
      </c>
      <c r="E3110" s="65" t="n">
        <v>1.8</v>
      </c>
      <c r="F3110" s="66" t="n">
        <v>0.37</v>
      </c>
      <c r="G3110" s="67" t="s">
        <v>3308</v>
      </c>
      <c r="H3110" s="67" t="s">
        <v>61</v>
      </c>
      <c r="I3110" s="104" t="n">
        <v>3.4</v>
      </c>
      <c r="J3110" s="67" t="s">
        <v>3308</v>
      </c>
      <c r="BM3110" s="0"/>
      <c r="BN3110" s="0"/>
      <c r="BO3110" s="0"/>
      <c r="BP3110" s="0"/>
      <c r="BQ3110" s="0"/>
      <c r="BR3110" s="0"/>
      <c r="BS3110" s="0"/>
      <c r="BT3110" s="0"/>
      <c r="BU3110" s="0"/>
      <c r="BV3110" s="0"/>
      <c r="BW3110" s="0"/>
      <c r="BX3110" s="0"/>
      <c r="BY3110" s="0"/>
      <c r="BZ3110" s="0"/>
      <c r="CA3110" s="0"/>
      <c r="CB3110" s="0"/>
      <c r="CC3110" s="0"/>
      <c r="CD3110" s="0"/>
      <c r="CE3110" s="0"/>
      <c r="CF3110" s="0"/>
      <c r="CG3110" s="0"/>
      <c r="CH3110" s="0"/>
      <c r="CI3110" s="0"/>
      <c r="CJ3110" s="0"/>
      <c r="CK3110" s="0"/>
      <c r="CL3110" s="0"/>
      <c r="CM3110" s="0"/>
      <c r="CN3110" s="0"/>
      <c r="CO3110" s="0"/>
      <c r="CP3110" s="0"/>
      <c r="CQ3110" s="0"/>
      <c r="CR3110" s="0"/>
      <c r="CS3110" s="0"/>
      <c r="CT3110" s="0"/>
      <c r="CU3110" s="0"/>
      <c r="CV3110" s="0"/>
      <c r="CW3110" s="0"/>
      <c r="CX3110" s="0"/>
      <c r="CY3110" s="0"/>
      <c r="CZ3110" s="0"/>
      <c r="DA3110" s="0"/>
      <c r="DB3110" s="0"/>
      <c r="DC3110" s="0"/>
      <c r="DD3110" s="0"/>
      <c r="DE3110" s="0"/>
      <c r="DF3110" s="0"/>
      <c r="DG3110" s="0"/>
      <c r="DH3110" s="0"/>
      <c r="DI3110" s="0"/>
      <c r="DJ3110" s="0"/>
      <c r="DK3110" s="0"/>
      <c r="DL3110" s="0"/>
      <c r="DM3110" s="0"/>
      <c r="DN3110" s="0"/>
      <c r="DO3110" s="0"/>
      <c r="DP3110" s="0"/>
      <c r="DQ3110" s="0"/>
      <c r="DR3110" s="0"/>
      <c r="DS3110" s="0"/>
      <c r="DT3110" s="0"/>
      <c r="DU3110" s="0"/>
      <c r="DV3110" s="0"/>
      <c r="DW3110" s="0"/>
      <c r="DX3110" s="0"/>
      <c r="DY3110" s="0"/>
      <c r="DZ3110" s="0"/>
      <c r="EA3110" s="0"/>
      <c r="EB3110" s="0"/>
      <c r="EC3110" s="0"/>
      <c r="ED3110" s="0"/>
      <c r="EE3110" s="0"/>
      <c r="EF3110" s="0"/>
      <c r="EG3110" s="0"/>
      <c r="EH3110" s="0"/>
      <c r="EI3110" s="0"/>
      <c r="EJ3110" s="0"/>
      <c r="EK3110" s="0"/>
      <c r="EL3110" s="0"/>
      <c r="EM3110" s="0"/>
      <c r="EN3110" s="0"/>
      <c r="EO3110" s="0"/>
      <c r="EP3110" s="0"/>
      <c r="EQ3110" s="0"/>
      <c r="ER3110" s="0"/>
      <c r="ES3110" s="0"/>
      <c r="ET3110" s="0"/>
      <c r="EU3110" s="0"/>
      <c r="EV3110" s="0"/>
      <c r="EW3110" s="0"/>
      <c r="EX3110" s="0"/>
      <c r="EY3110" s="0"/>
      <c r="EZ3110" s="0"/>
      <c r="FA3110" s="0"/>
      <c r="FB3110" s="0"/>
      <c r="FC3110" s="0"/>
      <c r="FD3110" s="0"/>
      <c r="FE3110" s="0"/>
      <c r="FF3110" s="0"/>
      <c r="FG3110" s="0"/>
      <c r="FH3110" s="0"/>
      <c r="FI3110" s="0"/>
      <c r="FJ3110" s="0"/>
      <c r="FK3110" s="0"/>
      <c r="FL3110" s="0"/>
      <c r="FM3110" s="0"/>
      <c r="FN3110" s="0"/>
      <c r="FO3110" s="0"/>
      <c r="FP3110" s="0"/>
      <c r="FQ3110" s="0"/>
      <c r="FR3110" s="0"/>
      <c r="FS3110" s="0"/>
      <c r="FT3110" s="0"/>
      <c r="FU3110" s="0"/>
      <c r="FV3110" s="0"/>
      <c r="FW3110" s="0"/>
      <c r="FX3110" s="0"/>
      <c r="FY3110" s="0"/>
      <c r="FZ3110" s="0"/>
      <c r="GA3110" s="0"/>
      <c r="GB3110" s="0"/>
      <c r="GC3110" s="0"/>
      <c r="GD3110" s="0"/>
      <c r="GE3110" s="0"/>
      <c r="GF3110" s="0"/>
      <c r="GG3110" s="0"/>
      <c r="GH3110" s="0"/>
      <c r="GI3110" s="0"/>
      <c r="GJ3110" s="0"/>
      <c r="GK3110" s="0"/>
      <c r="GL3110" s="0"/>
      <c r="GM3110" s="0"/>
      <c r="GN3110" s="0"/>
      <c r="GO3110" s="0"/>
      <c r="GP3110" s="0"/>
      <c r="GQ3110" s="0"/>
      <c r="GR3110" s="0"/>
      <c r="GS3110" s="0"/>
      <c r="GT3110" s="0"/>
      <c r="GU3110" s="0"/>
      <c r="GV3110" s="0"/>
      <c r="GW3110" s="0"/>
      <c r="GX3110" s="0"/>
      <c r="GY3110" s="0"/>
      <c r="GZ3110" s="0"/>
      <c r="HA3110" s="0"/>
      <c r="HB3110" s="0"/>
      <c r="HC3110" s="0"/>
      <c r="HD3110" s="0"/>
      <c r="HE3110" s="0"/>
      <c r="HF3110" s="0"/>
      <c r="HG3110" s="0"/>
      <c r="HH3110" s="0"/>
      <c r="HI3110" s="0"/>
      <c r="HJ3110" s="0"/>
      <c r="HK3110" s="0"/>
      <c r="HL3110" s="0"/>
      <c r="HM3110" s="0"/>
      <c r="HN3110" s="0"/>
      <c r="HO3110" s="0"/>
      <c r="HP3110" s="0"/>
      <c r="HQ3110" s="0"/>
      <c r="HR3110" s="0"/>
      <c r="HS3110" s="0"/>
      <c r="HT3110" s="0"/>
      <c r="HU3110" s="0"/>
      <c r="HV3110" s="0"/>
      <c r="HW3110" s="0"/>
      <c r="HX3110" s="0"/>
      <c r="HY3110" s="0"/>
      <c r="HZ3110" s="0"/>
      <c r="IA3110" s="0"/>
      <c r="IB3110" s="0"/>
      <c r="IC3110" s="0"/>
      <c r="ID3110" s="0"/>
      <c r="IE3110" s="0"/>
      <c r="IF3110" s="0"/>
      <c r="IG3110" s="0"/>
      <c r="IH3110" s="0"/>
      <c r="II3110" s="0"/>
      <c r="IJ3110" s="0"/>
      <c r="IK3110" s="0"/>
      <c r="IL3110" s="0"/>
      <c r="IM3110" s="0"/>
      <c r="IN3110" s="0"/>
      <c r="IO3110" s="0"/>
      <c r="IP3110" s="0"/>
      <c r="IQ3110" s="0"/>
      <c r="IR3110" s="0"/>
      <c r="IS3110" s="0"/>
      <c r="IT3110" s="0"/>
      <c r="IU3110" s="0"/>
      <c r="IV3110" s="0"/>
      <c r="IW3110" s="0"/>
      <c r="IX3110" s="0"/>
      <c r="IY3110" s="0"/>
      <c r="IZ3110" s="0"/>
      <c r="JA3110" s="0"/>
      <c r="JB3110" s="0"/>
      <c r="JC3110" s="0"/>
      <c r="JD3110" s="0"/>
      <c r="JE3110" s="0"/>
      <c r="JF3110" s="0"/>
      <c r="JG3110" s="0"/>
      <c r="JH3110" s="0"/>
      <c r="JI3110" s="0"/>
      <c r="JJ3110" s="0"/>
      <c r="JK3110" s="0"/>
      <c r="JL3110" s="0"/>
      <c r="JM3110" s="0"/>
      <c r="JN3110" s="0"/>
      <c r="JO3110" s="0"/>
      <c r="JP3110" s="0"/>
      <c r="JQ3110" s="0"/>
      <c r="JR3110" s="0"/>
      <c r="JS3110" s="0"/>
      <c r="JT3110" s="0"/>
      <c r="JU3110" s="0"/>
      <c r="JV3110" s="0"/>
      <c r="JW3110" s="0"/>
      <c r="JX3110" s="0"/>
      <c r="JY3110" s="0"/>
      <c r="JZ3110" s="0"/>
      <c r="KA3110" s="0"/>
      <c r="KB3110" s="0"/>
      <c r="KC3110" s="0"/>
      <c r="KD3110" s="0"/>
      <c r="KE3110" s="0"/>
      <c r="KF3110" s="0"/>
      <c r="KG3110" s="0"/>
      <c r="KH3110" s="0"/>
      <c r="KI3110" s="0"/>
      <c r="KJ3110" s="0"/>
      <c r="KK3110" s="0"/>
      <c r="KL3110" s="0"/>
      <c r="KM3110" s="0"/>
      <c r="KN3110" s="0"/>
      <c r="KO3110" s="0"/>
      <c r="KP3110" s="0"/>
      <c r="KQ3110" s="0"/>
      <c r="KR3110" s="0"/>
      <c r="KS3110" s="0"/>
      <c r="KT3110" s="0"/>
      <c r="KU3110" s="0"/>
      <c r="KV3110" s="0"/>
      <c r="KW3110" s="0"/>
      <c r="KX3110" s="0"/>
      <c r="KY3110" s="0"/>
      <c r="KZ3110" s="0"/>
      <c r="LA3110" s="0"/>
      <c r="LB3110" s="0"/>
      <c r="LC3110" s="0"/>
      <c r="LD3110" s="0"/>
      <c r="LE3110" s="0"/>
      <c r="LF3110" s="0"/>
      <c r="LG3110" s="0"/>
      <c r="LH3110" s="0"/>
      <c r="LI3110" s="0"/>
      <c r="LJ3110" s="0"/>
      <c r="LK3110" s="0"/>
      <c r="LL3110" s="0"/>
      <c r="LM3110" s="0"/>
      <c r="LN3110" s="0"/>
      <c r="LO3110" s="0"/>
      <c r="LP3110" s="0"/>
      <c r="LQ3110" s="0"/>
      <c r="LR3110" s="0"/>
      <c r="LS3110" s="0"/>
      <c r="LT3110" s="0"/>
      <c r="LU3110" s="0"/>
      <c r="LV3110" s="0"/>
      <c r="LW3110" s="0"/>
      <c r="LX3110" s="0"/>
      <c r="LY3110" s="0"/>
      <c r="LZ3110" s="0"/>
      <c r="MA3110" s="0"/>
      <c r="MB3110" s="0"/>
      <c r="MC3110" s="0"/>
      <c r="MD3110" s="0"/>
      <c r="ME3110" s="0"/>
      <c r="MF3110" s="0"/>
      <c r="MG3110" s="0"/>
      <c r="MH3110" s="0"/>
      <c r="MI3110" s="0"/>
      <c r="MJ3110" s="0"/>
      <c r="MK3110" s="0"/>
      <c r="ML3110" s="0"/>
      <c r="MM3110" s="0"/>
      <c r="MN3110" s="0"/>
      <c r="MO3110" s="0"/>
      <c r="MP3110" s="0"/>
      <c r="MQ3110" s="0"/>
      <c r="MR3110" s="0"/>
      <c r="MS3110" s="0"/>
      <c r="MT3110" s="0"/>
      <c r="MU3110" s="0"/>
      <c r="MV3110" s="0"/>
      <c r="MW3110" s="0"/>
      <c r="MX3110" s="0"/>
      <c r="MY3110" s="0"/>
      <c r="MZ3110" s="0"/>
      <c r="NA3110" s="0"/>
      <c r="NB3110" s="0"/>
      <c r="NC3110" s="0"/>
      <c r="ND3110" s="0"/>
      <c r="NE3110" s="0"/>
      <c r="NF3110" s="0"/>
      <c r="NG3110" s="0"/>
      <c r="NH3110" s="0"/>
      <c r="NI3110" s="0"/>
      <c r="NJ3110" s="0"/>
      <c r="NK3110" s="0"/>
      <c r="NL3110" s="0"/>
      <c r="NM3110" s="0"/>
      <c r="NN3110" s="0"/>
      <c r="NO3110" s="0"/>
      <c r="NP3110" s="0"/>
      <c r="NQ3110" s="0"/>
      <c r="NR3110" s="0"/>
      <c r="NS3110" s="0"/>
      <c r="NT3110" s="0"/>
      <c r="NU3110" s="0"/>
      <c r="NV3110" s="0"/>
      <c r="NW3110" s="0"/>
      <c r="NX3110" s="0"/>
      <c r="NY3110" s="0"/>
      <c r="NZ3110" s="0"/>
      <c r="OA3110" s="0"/>
      <c r="OB3110" s="0"/>
      <c r="OC3110" s="0"/>
      <c r="OD3110" s="0"/>
      <c r="OE3110" s="0"/>
      <c r="OF3110" s="0"/>
      <c r="OG3110" s="0"/>
      <c r="OH3110" s="0"/>
      <c r="OI3110" s="0"/>
      <c r="OJ3110" s="0"/>
      <c r="OK3110" s="0"/>
      <c r="OL3110" s="0"/>
      <c r="OM3110" s="0"/>
      <c r="ON3110" s="0"/>
      <c r="OO3110" s="0"/>
      <c r="OP3110" s="0"/>
      <c r="OQ3110" s="0"/>
      <c r="OR3110" s="0"/>
      <c r="OS3110" s="0"/>
      <c r="OT3110" s="0"/>
      <c r="OU3110" s="0"/>
      <c r="OV3110" s="0"/>
      <c r="OW3110" s="0"/>
      <c r="OX3110" s="0"/>
      <c r="OY3110" s="0"/>
      <c r="OZ3110" s="0"/>
      <c r="PA3110" s="0"/>
      <c r="PB3110" s="0"/>
      <c r="PC3110" s="0"/>
      <c r="PD3110" s="0"/>
      <c r="PE3110" s="0"/>
      <c r="PF3110" s="0"/>
      <c r="PG3110" s="0"/>
      <c r="PH3110" s="0"/>
      <c r="PI3110" s="0"/>
      <c r="PJ3110" s="0"/>
      <c r="PK3110" s="0"/>
      <c r="PL3110" s="0"/>
      <c r="PM3110" s="0"/>
      <c r="PN3110" s="0"/>
      <c r="PO3110" s="0"/>
      <c r="PP3110" s="0"/>
      <c r="PQ3110" s="0"/>
      <c r="PR3110" s="0"/>
      <c r="PS3110" s="0"/>
      <c r="PT3110" s="0"/>
      <c r="PU3110" s="0"/>
      <c r="PV3110" s="0"/>
      <c r="PW3110" s="0"/>
      <c r="PX3110" s="0"/>
      <c r="PY3110" s="0"/>
      <c r="PZ3110" s="0"/>
      <c r="QA3110" s="0"/>
      <c r="QB3110" s="0"/>
      <c r="QC3110" s="0"/>
      <c r="QD3110" s="0"/>
      <c r="QE3110" s="0"/>
      <c r="QF3110" s="0"/>
      <c r="QG3110" s="0"/>
      <c r="QH3110" s="0"/>
      <c r="QI3110" s="0"/>
      <c r="QJ3110" s="0"/>
      <c r="QK3110" s="0"/>
      <c r="QL3110" s="0"/>
      <c r="QM3110" s="0"/>
      <c r="QN3110" s="0"/>
      <c r="QO3110" s="0"/>
      <c r="QP3110" s="0"/>
      <c r="QQ3110" s="0"/>
      <c r="QR3110" s="0"/>
      <c r="QS3110" s="0"/>
      <c r="QT3110" s="0"/>
      <c r="QU3110" s="0"/>
      <c r="QV3110" s="0"/>
      <c r="QW3110" s="0"/>
      <c r="QX3110" s="0"/>
      <c r="QY3110" s="0"/>
      <c r="QZ3110" s="0"/>
      <c r="RA3110" s="0"/>
      <c r="RB3110" s="0"/>
      <c r="RC3110" s="0"/>
      <c r="RD3110" s="0"/>
      <c r="RE3110" s="0"/>
      <c r="RF3110" s="0"/>
      <c r="RG3110" s="0"/>
      <c r="RH3110" s="0"/>
      <c r="RI3110" s="0"/>
      <c r="RJ3110" s="0"/>
      <c r="RK3110" s="0"/>
      <c r="RL3110" s="0"/>
      <c r="RM3110" s="0"/>
      <c r="RN3110" s="0"/>
      <c r="RO3110" s="0"/>
      <c r="RP3110" s="0"/>
      <c r="RQ3110" s="0"/>
      <c r="RR3110" s="0"/>
      <c r="RS3110" s="0"/>
      <c r="RT3110" s="0"/>
      <c r="RU3110" s="0"/>
      <c r="RV3110" s="0"/>
      <c r="RW3110" s="0"/>
      <c r="RX3110" s="0"/>
      <c r="RY3110" s="0"/>
      <c r="RZ3110" s="0"/>
      <c r="SA3110" s="0"/>
      <c r="SB3110" s="0"/>
      <c r="SC3110" s="0"/>
      <c r="SD3110" s="0"/>
      <c r="SE3110" s="0"/>
      <c r="SF3110" s="0"/>
      <c r="SG3110" s="0"/>
      <c r="SH3110" s="0"/>
      <c r="SI3110" s="0"/>
      <c r="SJ3110" s="0"/>
      <c r="SK3110" s="0"/>
      <c r="SL3110" s="0"/>
      <c r="SM3110" s="0"/>
      <c r="SN3110" s="0"/>
      <c r="SO3110" s="0"/>
      <c r="SP3110" s="0"/>
      <c r="SQ3110" s="0"/>
      <c r="SR3110" s="0"/>
      <c r="SS3110" s="0"/>
      <c r="ST3110" s="0"/>
      <c r="SU3110" s="0"/>
      <c r="SV3110" s="0"/>
      <c r="SW3110" s="0"/>
      <c r="SX3110" s="0"/>
      <c r="SY3110" s="0"/>
      <c r="SZ3110" s="0"/>
      <c r="TA3110" s="0"/>
      <c r="TB3110" s="0"/>
      <c r="TC3110" s="0"/>
      <c r="TD3110" s="0"/>
      <c r="TE3110" s="0"/>
      <c r="TF3110" s="0"/>
      <c r="TG3110" s="0"/>
      <c r="TH3110" s="0"/>
      <c r="TI3110" s="0"/>
      <c r="TJ3110" s="0"/>
      <c r="TK3110" s="0"/>
      <c r="TL3110" s="0"/>
      <c r="TM3110" s="0"/>
      <c r="TN3110" s="0"/>
      <c r="TO3110" s="0"/>
      <c r="TP3110" s="0"/>
      <c r="TQ3110" s="0"/>
      <c r="TR3110" s="0"/>
      <c r="TS3110" s="0"/>
      <c r="TT3110" s="0"/>
      <c r="TU3110" s="0"/>
      <c r="TV3110" s="0"/>
      <c r="TW3110" s="0"/>
      <c r="TX3110" s="0"/>
      <c r="TY3110" s="0"/>
      <c r="TZ3110" s="0"/>
      <c r="UA3110" s="0"/>
      <c r="UB3110" s="0"/>
      <c r="UC3110" s="0"/>
      <c r="UD3110" s="0"/>
      <c r="UE3110" s="0"/>
      <c r="UF3110" s="0"/>
      <c r="UG3110" s="0"/>
      <c r="UH3110" s="0"/>
      <c r="UI3110" s="0"/>
      <c r="UJ3110" s="0"/>
      <c r="UK3110" s="0"/>
      <c r="UL3110" s="0"/>
      <c r="UM3110" s="0"/>
      <c r="UN3110" s="0"/>
      <c r="UO3110" s="0"/>
      <c r="UP3110" s="0"/>
      <c r="UQ3110" s="0"/>
      <c r="UR3110" s="0"/>
      <c r="US3110" s="0"/>
      <c r="UT3110" s="0"/>
      <c r="UU3110" s="0"/>
      <c r="UV3110" s="0"/>
      <c r="UW3110" s="0"/>
      <c r="UX3110" s="0"/>
      <c r="UY3110" s="0"/>
      <c r="UZ3110" s="0"/>
      <c r="VA3110" s="0"/>
      <c r="VB3110" s="0"/>
      <c r="VC3110" s="0"/>
      <c r="VD3110" s="0"/>
      <c r="VE3110" s="0"/>
      <c r="VF3110" s="0"/>
      <c r="VG3110" s="0"/>
      <c r="VH3110" s="0"/>
      <c r="VI3110" s="0"/>
      <c r="VJ3110" s="0"/>
      <c r="VK3110" s="0"/>
      <c r="VL3110" s="0"/>
      <c r="VM3110" s="0"/>
      <c r="VN3110" s="0"/>
      <c r="VO3110" s="0"/>
      <c r="VP3110" s="0"/>
      <c r="VQ3110" s="0"/>
      <c r="VR3110" s="0"/>
      <c r="VS3110" s="0"/>
      <c r="VT3110" s="0"/>
      <c r="VU3110" s="0"/>
      <c r="VV3110" s="0"/>
      <c r="VW3110" s="0"/>
      <c r="VX3110" s="0"/>
      <c r="VY3110" s="0"/>
      <c r="VZ3110" s="0"/>
      <c r="WA3110" s="0"/>
      <c r="WB3110" s="0"/>
      <c r="WC3110" s="0"/>
      <c r="WD3110" s="0"/>
      <c r="WE3110" s="0"/>
      <c r="WF3110" s="0"/>
      <c r="WG3110" s="0"/>
      <c r="WH3110" s="0"/>
      <c r="WI3110" s="0"/>
      <c r="WJ3110" s="0"/>
      <c r="WK3110" s="0"/>
      <c r="WL3110" s="0"/>
      <c r="WM3110" s="0"/>
      <c r="WN3110" s="0"/>
      <c r="WO3110" s="0"/>
      <c r="WP3110" s="0"/>
      <c r="WQ3110" s="0"/>
      <c r="WR3110" s="0"/>
      <c r="WS3110" s="0"/>
      <c r="WT3110" s="0"/>
      <c r="WU3110" s="0"/>
      <c r="WV3110" s="0"/>
      <c r="WW3110" s="0"/>
      <c r="WX3110" s="0"/>
      <c r="WY3110" s="0"/>
      <c r="WZ3110" s="0"/>
      <c r="XA3110" s="0"/>
      <c r="XB3110" s="0"/>
      <c r="XC3110" s="0"/>
      <c r="XD3110" s="0"/>
      <c r="XE3110" s="0"/>
      <c r="XF3110" s="0"/>
      <c r="XG3110" s="0"/>
      <c r="XH3110" s="0"/>
      <c r="XI3110" s="0"/>
      <c r="XJ3110" s="0"/>
      <c r="XK3110" s="0"/>
      <c r="XL3110" s="0"/>
      <c r="XM3110" s="0"/>
      <c r="XN3110" s="0"/>
      <c r="XO3110" s="0"/>
      <c r="XP3110" s="0"/>
      <c r="XQ3110" s="0"/>
      <c r="XR3110" s="0"/>
      <c r="XS3110" s="0"/>
      <c r="XT3110" s="0"/>
      <c r="XU3110" s="0"/>
      <c r="XV3110" s="0"/>
      <c r="XW3110" s="0"/>
      <c r="XX3110" s="0"/>
      <c r="XY3110" s="0"/>
      <c r="XZ3110" s="0"/>
      <c r="YA3110" s="0"/>
      <c r="YB3110" s="0"/>
      <c r="YC3110" s="0"/>
      <c r="YD3110" s="0"/>
      <c r="YE3110" s="0"/>
      <c r="YF3110" s="0"/>
      <c r="YG3110" s="0"/>
      <c r="YH3110" s="0"/>
      <c r="YI3110" s="0"/>
      <c r="YJ3110" s="0"/>
      <c r="YK3110" s="0"/>
      <c r="YL3110" s="0"/>
      <c r="YM3110" s="0"/>
      <c r="YN3110" s="0"/>
      <c r="YO3110" s="0"/>
      <c r="YP3110" s="0"/>
      <c r="YQ3110" s="0"/>
      <c r="YR3110" s="0"/>
      <c r="YS3110" s="0"/>
      <c r="YT3110" s="0"/>
      <c r="YU3110" s="0"/>
      <c r="YV3110" s="0"/>
      <c r="YW3110" s="0"/>
      <c r="YX3110" s="0"/>
      <c r="YY3110" s="0"/>
      <c r="YZ3110" s="0"/>
      <c r="ZA3110" s="0"/>
      <c r="ZB3110" s="0"/>
      <c r="ZC3110" s="0"/>
      <c r="ZD3110" s="0"/>
      <c r="ZE3110" s="0"/>
      <c r="ZF3110" s="0"/>
      <c r="ZG3110" s="0"/>
      <c r="ZH3110" s="0"/>
      <c r="ZI3110" s="0"/>
      <c r="ZJ3110" s="0"/>
      <c r="ZK3110" s="0"/>
      <c r="ZL3110" s="0"/>
      <c r="ZM3110" s="0"/>
      <c r="ZN3110" s="0"/>
      <c r="ZO3110" s="0"/>
      <c r="ZP3110" s="0"/>
      <c r="ZQ3110" s="0"/>
      <c r="ZR3110" s="0"/>
      <c r="ZS3110" s="0"/>
      <c r="ZT3110" s="0"/>
      <c r="ZU3110" s="0"/>
      <c r="ZV3110" s="0"/>
      <c r="ZW3110" s="0"/>
      <c r="ZX3110" s="0"/>
      <c r="ZY3110" s="0"/>
      <c r="ZZ3110" s="0"/>
      <c r="AAA3110" s="0"/>
      <c r="AAB3110" s="0"/>
      <c r="AAC3110" s="0"/>
      <c r="AAD3110" s="0"/>
      <c r="AAE3110" s="0"/>
      <c r="AAF3110" s="0"/>
      <c r="AAG3110" s="0"/>
      <c r="AAH3110" s="0"/>
      <c r="AAI3110" s="0"/>
      <c r="AAJ3110" s="0"/>
      <c r="AAK3110" s="0"/>
      <c r="AAL3110" s="0"/>
      <c r="AAM3110" s="0"/>
      <c r="AAN3110" s="0"/>
      <c r="AAO3110" s="0"/>
      <c r="AAP3110" s="0"/>
      <c r="AAQ3110" s="0"/>
      <c r="AAR3110" s="0"/>
      <c r="AAS3110" s="0"/>
      <c r="AAT3110" s="0"/>
      <c r="AAU3110" s="0"/>
      <c r="AAV3110" s="0"/>
      <c r="AAW3110" s="0"/>
      <c r="AAX3110" s="0"/>
      <c r="AAY3110" s="0"/>
      <c r="AAZ3110" s="0"/>
      <c r="ABA3110" s="0"/>
      <c r="ABB3110" s="0"/>
      <c r="ABC3110" s="0"/>
      <c r="ABD3110" s="0"/>
      <c r="ABE3110" s="0"/>
      <c r="ABF3110" s="0"/>
      <c r="ABG3110" s="0"/>
      <c r="ABH3110" s="0"/>
      <c r="ABI3110" s="0"/>
      <c r="ABJ3110" s="0"/>
      <c r="ABK3110" s="0"/>
      <c r="ABL3110" s="0"/>
      <c r="ABM3110" s="0"/>
      <c r="ABN3110" s="0"/>
      <c r="ABO3110" s="0"/>
      <c r="ABP3110" s="0"/>
      <c r="ABQ3110" s="0"/>
      <c r="ABR3110" s="0"/>
      <c r="ABS3110" s="0"/>
      <c r="ABT3110" s="0"/>
      <c r="ABU3110" s="0"/>
      <c r="ABV3110" s="0"/>
      <c r="ABW3110" s="0"/>
      <c r="ABX3110" s="0"/>
      <c r="ABY3110" s="0"/>
      <c r="ABZ3110" s="0"/>
      <c r="ACA3110" s="0"/>
      <c r="ACB3110" s="0"/>
      <c r="ACC3110" s="0"/>
      <c r="ACD3110" s="0"/>
      <c r="ACE3110" s="0"/>
      <c r="ACF3110" s="0"/>
      <c r="ACG3110" s="0"/>
      <c r="ACH3110" s="0"/>
      <c r="ACI3110" s="0"/>
      <c r="ACJ3110" s="0"/>
      <c r="ACK3110" s="0"/>
      <c r="ACL3110" s="0"/>
      <c r="ACM3110" s="0"/>
      <c r="ACN3110" s="0"/>
      <c r="ACO3110" s="0"/>
      <c r="ACP3110" s="0"/>
      <c r="ACQ3110" s="0"/>
      <c r="ACR3110" s="0"/>
      <c r="ACS3110" s="0"/>
      <c r="ACT3110" s="0"/>
      <c r="ACU3110" s="0"/>
      <c r="ACV3110" s="0"/>
      <c r="ACW3110" s="0"/>
      <c r="ACX3110" s="0"/>
      <c r="ACY3110" s="0"/>
      <c r="ACZ3110" s="0"/>
      <c r="ADA3110" s="0"/>
      <c r="ADB3110" s="0"/>
      <c r="ADC3110" s="0"/>
      <c r="ADD3110" s="0"/>
      <c r="ADE3110" s="0"/>
      <c r="ADF3110" s="0"/>
      <c r="ADG3110" s="0"/>
      <c r="ADH3110" s="0"/>
      <c r="ADI3110" s="0"/>
      <c r="ADJ3110" s="0"/>
      <c r="ADK3110" s="0"/>
      <c r="ADL3110" s="0"/>
      <c r="ADM3110" s="0"/>
      <c r="ADN3110" s="0"/>
      <c r="ADO3110" s="0"/>
      <c r="ADP3110" s="0"/>
      <c r="ADQ3110" s="0"/>
      <c r="ADR3110" s="0"/>
      <c r="ADS3110" s="0"/>
      <c r="ADT3110" s="0"/>
      <c r="ADU3110" s="0"/>
      <c r="ADV3110" s="0"/>
      <c r="ADW3110" s="0"/>
      <c r="ADX3110" s="0"/>
      <c r="ADY3110" s="0"/>
      <c r="ADZ3110" s="0"/>
      <c r="AEA3110" s="0"/>
      <c r="AEB3110" s="0"/>
      <c r="AEC3110" s="0"/>
      <c r="AED3110" s="0"/>
      <c r="AEE3110" s="0"/>
      <c r="AEF3110" s="0"/>
      <c r="AEG3110" s="0"/>
      <c r="AEH3110" s="0"/>
      <c r="AEI3110" s="0"/>
      <c r="AEJ3110" s="0"/>
      <c r="AEK3110" s="0"/>
      <c r="AEL3110" s="0"/>
      <c r="AEM3110" s="0"/>
      <c r="AEN3110" s="0"/>
      <c r="AEO3110" s="0"/>
      <c r="AEP3110" s="0"/>
      <c r="AEQ3110" s="0"/>
      <c r="AER3110" s="0"/>
      <c r="AES3110" s="0"/>
      <c r="AET3110" s="0"/>
      <c r="AEU3110" s="0"/>
      <c r="AEV3110" s="0"/>
      <c r="AEW3110" s="0"/>
      <c r="AEX3110" s="0"/>
      <c r="AEY3110" s="0"/>
      <c r="AEZ3110" s="0"/>
      <c r="AFA3110" s="0"/>
      <c r="AFB3110" s="0"/>
      <c r="AFC3110" s="0"/>
      <c r="AFD3110" s="0"/>
      <c r="AFE3110" s="0"/>
      <c r="AFF3110" s="0"/>
      <c r="AFG3110" s="0"/>
      <c r="AFH3110" s="0"/>
      <c r="AFI3110" s="0"/>
      <c r="AFJ3110" s="0"/>
      <c r="AFK3110" s="0"/>
      <c r="AFL3110" s="0"/>
      <c r="AFM3110" s="0"/>
      <c r="AFN3110" s="0"/>
      <c r="AFO3110" s="0"/>
      <c r="AFP3110" s="0"/>
      <c r="AFQ3110" s="0"/>
      <c r="AFR3110" s="0"/>
      <c r="AFS3110" s="0"/>
      <c r="AFT3110" s="0"/>
      <c r="AFU3110" s="0"/>
      <c r="AFV3110" s="0"/>
      <c r="AFW3110" s="0"/>
      <c r="AFX3110" s="0"/>
      <c r="AFY3110" s="0"/>
      <c r="AFZ3110" s="0"/>
      <c r="AGA3110" s="0"/>
      <c r="AGB3110" s="0"/>
      <c r="AGC3110" s="0"/>
      <c r="AGD3110" s="0"/>
      <c r="AGE3110" s="0"/>
      <c r="AGF3110" s="0"/>
      <c r="AGG3110" s="0"/>
      <c r="AGH3110" s="0"/>
      <c r="AGI3110" s="0"/>
      <c r="AGJ3110" s="0"/>
      <c r="AGK3110" s="0"/>
      <c r="AGL3110" s="0"/>
      <c r="AGM3110" s="0"/>
      <c r="AGN3110" s="0"/>
      <c r="AGO3110" s="0"/>
      <c r="AGP3110" s="0"/>
      <c r="AGQ3110" s="0"/>
      <c r="AGR3110" s="0"/>
      <c r="AGS3110" s="0"/>
      <c r="AGT3110" s="0"/>
      <c r="AGU3110" s="0"/>
      <c r="AGV3110" s="0"/>
      <c r="AGW3110" s="0"/>
      <c r="AGX3110" s="0"/>
      <c r="AGY3110" s="0"/>
      <c r="AGZ3110" s="0"/>
      <c r="AHA3110" s="0"/>
      <c r="AHB3110" s="0"/>
      <c r="AHC3110" s="0"/>
      <c r="AHD3110" s="0"/>
      <c r="AHE3110" s="0"/>
      <c r="AHF3110" s="0"/>
      <c r="AHG3110" s="0"/>
      <c r="AHH3110" s="0"/>
      <c r="AHI3110" s="0"/>
      <c r="AHJ3110" s="0"/>
      <c r="AHK3110" s="0"/>
      <c r="AHL3110" s="0"/>
      <c r="AHM3110" s="0"/>
      <c r="AHN3110" s="0"/>
      <c r="AHO3110" s="0"/>
      <c r="AHP3110" s="0"/>
      <c r="AHQ3110" s="0"/>
      <c r="AHR3110" s="0"/>
      <c r="AHS3110" s="0"/>
      <c r="AHT3110" s="0"/>
      <c r="AHU3110" s="0"/>
      <c r="AHV3110" s="0"/>
      <c r="AHW3110" s="0"/>
      <c r="AHX3110" s="0"/>
      <c r="AHY3110" s="0"/>
      <c r="AHZ3110" s="0"/>
      <c r="AIA3110" s="0"/>
      <c r="AIB3110" s="0"/>
      <c r="AIC3110" s="0"/>
      <c r="AID3110" s="0"/>
      <c r="AIE3110" s="0"/>
      <c r="AIF3110" s="0"/>
      <c r="AIG3110" s="0"/>
      <c r="AIH3110" s="0"/>
      <c r="AII3110" s="0"/>
      <c r="AIJ3110" s="0"/>
      <c r="AIK3110" s="0"/>
      <c r="AIL3110" s="0"/>
      <c r="AIM3110" s="0"/>
      <c r="AIN3110" s="0"/>
      <c r="AIO3110" s="0"/>
      <c r="AIP3110" s="0"/>
      <c r="AIQ3110" s="0"/>
      <c r="AIR3110" s="0"/>
      <c r="AIS3110" s="0"/>
      <c r="AIT3110" s="0"/>
      <c r="AIU3110" s="0"/>
      <c r="AIV3110" s="0"/>
      <c r="AIW3110" s="0"/>
      <c r="AIX3110" s="0"/>
      <c r="AIY3110" s="0"/>
      <c r="AIZ3110" s="0"/>
      <c r="AJA3110" s="0"/>
      <c r="AJB3110" s="0"/>
      <c r="AJC3110" s="0"/>
      <c r="AJD3110" s="0"/>
      <c r="AJE3110" s="0"/>
      <c r="AJF3110" s="0"/>
      <c r="AJG3110" s="0"/>
      <c r="AJH3110" s="0"/>
      <c r="AJI3110" s="0"/>
      <c r="AJJ3110" s="0"/>
      <c r="AJK3110" s="0"/>
      <c r="AJL3110" s="0"/>
      <c r="AJM3110" s="0"/>
      <c r="AJN3110" s="0"/>
      <c r="AJO3110" s="0"/>
      <c r="AJP3110" s="0"/>
      <c r="AJQ3110" s="0"/>
      <c r="AJR3110" s="0"/>
      <c r="AJS3110" s="0"/>
      <c r="AJT3110" s="0"/>
      <c r="AJU3110" s="0"/>
      <c r="AJV3110" s="0"/>
      <c r="AJW3110" s="0"/>
      <c r="AJX3110" s="0"/>
      <c r="AJY3110" s="0"/>
      <c r="AJZ3110" s="0"/>
      <c r="AKA3110" s="0"/>
      <c r="AKB3110" s="0"/>
      <c r="AKC3110" s="0"/>
      <c r="AKD3110" s="0"/>
      <c r="AKE3110" s="0"/>
      <c r="AKF3110" s="0"/>
      <c r="AKG3110" s="0"/>
      <c r="AKH3110" s="0"/>
      <c r="AKI3110" s="0"/>
      <c r="AKJ3110" s="0"/>
      <c r="AKK3110" s="0"/>
      <c r="AKL3110" s="0"/>
      <c r="AKM3110" s="0"/>
      <c r="AKN3110" s="0"/>
      <c r="AKO3110" s="0"/>
      <c r="AKP3110" s="0"/>
      <c r="AKQ3110" s="0"/>
      <c r="AKR3110" s="0"/>
      <c r="AKS3110" s="0"/>
      <c r="AKT3110" s="0"/>
      <c r="AKU3110" s="0"/>
      <c r="AKV3110" s="0"/>
      <c r="AKW3110" s="0"/>
      <c r="AKX3110" s="0"/>
      <c r="AKY3110" s="0"/>
      <c r="AKZ3110" s="0"/>
      <c r="ALA3110" s="0"/>
      <c r="ALB3110" s="0"/>
      <c r="ALC3110" s="0"/>
      <c r="ALD3110" s="0"/>
      <c r="ALE3110" s="0"/>
      <c r="ALF3110" s="0"/>
      <c r="ALG3110" s="0"/>
      <c r="ALH3110" s="0"/>
      <c r="ALI3110" s="0"/>
      <c r="ALJ3110" s="0"/>
      <c r="ALK3110" s="0"/>
      <c r="ALL3110" s="0"/>
      <c r="ALM3110" s="0"/>
      <c r="ALN3110" s="0"/>
      <c r="ALO3110" s="0"/>
      <c r="ALP3110" s="0"/>
      <c r="ALQ3110" s="0"/>
      <c r="ALR3110" s="0"/>
      <c r="ALS3110" s="0"/>
      <c r="ALT3110" s="0"/>
      <c r="ALU3110" s="0"/>
      <c r="ALV3110" s="0"/>
      <c r="ALW3110" s="0"/>
      <c r="ALX3110" s="0"/>
      <c r="ALY3110" s="0"/>
      <c r="ALZ3110" s="0"/>
      <c r="AMA3110" s="0"/>
      <c r="AMB3110" s="0"/>
      <c r="AMC3110" s="0"/>
      <c r="AMD3110" s="0"/>
      <c r="AME3110" s="0"/>
      <c r="AMF3110" s="0"/>
      <c r="AMG3110" s="0"/>
      <c r="AMH3110" s="0"/>
      <c r="AMI3110" s="0"/>
    </row>
    <row r="3111" customFormat="false" ht="12.75" hidden="false" customHeight="false" outlineLevel="0" collapsed="false">
      <c r="A3111" s="1" t="s">
        <v>3310</v>
      </c>
      <c r="C3111" s="64" t="s">
        <v>3311</v>
      </c>
      <c r="D3111" s="64" t="s">
        <v>16</v>
      </c>
      <c r="E3111" s="65" t="n">
        <v>2.1</v>
      </c>
      <c r="F3111" s="66" t="n">
        <v>0.33</v>
      </c>
      <c r="G3111" s="67" t="s">
        <v>3308</v>
      </c>
      <c r="H3111" s="67" t="s">
        <v>61</v>
      </c>
      <c r="I3111" s="104" t="n">
        <v>3.32</v>
      </c>
      <c r="J3111" s="67" t="s">
        <v>3308</v>
      </c>
      <c r="BM3111" s="0"/>
      <c r="BN3111" s="0"/>
      <c r="BO3111" s="0"/>
      <c r="BP3111" s="0"/>
      <c r="BQ3111" s="0"/>
      <c r="BR3111" s="0"/>
      <c r="BS3111" s="0"/>
      <c r="BT3111" s="0"/>
      <c r="BU3111" s="0"/>
      <c r="BV3111" s="0"/>
      <c r="BW3111" s="0"/>
      <c r="BX3111" s="0"/>
      <c r="BY3111" s="0"/>
      <c r="BZ3111" s="0"/>
      <c r="CA3111" s="0"/>
      <c r="CB3111" s="0"/>
      <c r="CC3111" s="0"/>
      <c r="CD3111" s="0"/>
      <c r="CE3111" s="0"/>
      <c r="CF3111" s="0"/>
      <c r="CG3111" s="0"/>
      <c r="CH3111" s="0"/>
      <c r="CI3111" s="0"/>
      <c r="CJ3111" s="0"/>
      <c r="CK3111" s="0"/>
      <c r="CL3111" s="0"/>
      <c r="CM3111" s="0"/>
      <c r="CN3111" s="0"/>
      <c r="CO3111" s="0"/>
      <c r="CP3111" s="0"/>
      <c r="CQ3111" s="0"/>
      <c r="CR3111" s="0"/>
      <c r="CS3111" s="0"/>
      <c r="CT3111" s="0"/>
      <c r="CU3111" s="0"/>
      <c r="CV3111" s="0"/>
      <c r="CW3111" s="0"/>
      <c r="CX3111" s="0"/>
      <c r="CY3111" s="0"/>
      <c r="CZ3111" s="0"/>
      <c r="DA3111" s="0"/>
      <c r="DB3111" s="0"/>
      <c r="DC3111" s="0"/>
      <c r="DD3111" s="0"/>
      <c r="DE3111" s="0"/>
      <c r="DF3111" s="0"/>
      <c r="DG3111" s="0"/>
      <c r="DH3111" s="0"/>
      <c r="DI3111" s="0"/>
      <c r="DJ3111" s="0"/>
      <c r="DK3111" s="0"/>
      <c r="DL3111" s="0"/>
      <c r="DM3111" s="0"/>
      <c r="DN3111" s="0"/>
      <c r="DO3111" s="0"/>
      <c r="DP3111" s="0"/>
      <c r="DQ3111" s="0"/>
      <c r="DR3111" s="0"/>
      <c r="DS3111" s="0"/>
      <c r="DT3111" s="0"/>
      <c r="DU3111" s="0"/>
      <c r="DV3111" s="0"/>
      <c r="DW3111" s="0"/>
      <c r="DX3111" s="0"/>
      <c r="DY3111" s="0"/>
      <c r="DZ3111" s="0"/>
      <c r="EA3111" s="0"/>
      <c r="EB3111" s="0"/>
      <c r="EC3111" s="0"/>
      <c r="ED3111" s="0"/>
      <c r="EE3111" s="0"/>
      <c r="EF3111" s="0"/>
      <c r="EG3111" s="0"/>
      <c r="EH3111" s="0"/>
      <c r="EI3111" s="0"/>
      <c r="EJ3111" s="0"/>
      <c r="EK3111" s="0"/>
      <c r="EL3111" s="0"/>
      <c r="EM3111" s="0"/>
      <c r="EN3111" s="0"/>
      <c r="EO3111" s="0"/>
      <c r="EP3111" s="0"/>
      <c r="EQ3111" s="0"/>
      <c r="ER3111" s="0"/>
      <c r="ES3111" s="0"/>
      <c r="ET3111" s="0"/>
      <c r="EU3111" s="0"/>
      <c r="EV3111" s="0"/>
      <c r="EW3111" s="0"/>
      <c r="EX3111" s="0"/>
      <c r="EY3111" s="0"/>
      <c r="EZ3111" s="0"/>
      <c r="FA3111" s="0"/>
      <c r="FB3111" s="0"/>
      <c r="FC3111" s="0"/>
      <c r="FD3111" s="0"/>
      <c r="FE3111" s="0"/>
      <c r="FF3111" s="0"/>
      <c r="FG3111" s="0"/>
      <c r="FH3111" s="0"/>
      <c r="FI3111" s="0"/>
      <c r="FJ3111" s="0"/>
      <c r="FK3111" s="0"/>
      <c r="FL3111" s="0"/>
      <c r="FM3111" s="0"/>
      <c r="FN3111" s="0"/>
      <c r="FO3111" s="0"/>
      <c r="FP3111" s="0"/>
      <c r="FQ3111" s="0"/>
      <c r="FR3111" s="0"/>
      <c r="FS3111" s="0"/>
      <c r="FT3111" s="0"/>
      <c r="FU3111" s="0"/>
      <c r="FV3111" s="0"/>
      <c r="FW3111" s="0"/>
      <c r="FX3111" s="0"/>
      <c r="FY3111" s="0"/>
      <c r="FZ3111" s="0"/>
      <c r="GA3111" s="0"/>
      <c r="GB3111" s="0"/>
      <c r="GC3111" s="0"/>
      <c r="GD3111" s="0"/>
      <c r="GE3111" s="0"/>
      <c r="GF3111" s="0"/>
      <c r="GG3111" s="0"/>
      <c r="GH3111" s="0"/>
      <c r="GI3111" s="0"/>
      <c r="GJ3111" s="0"/>
      <c r="GK3111" s="0"/>
      <c r="GL3111" s="0"/>
      <c r="GM3111" s="0"/>
      <c r="GN3111" s="0"/>
      <c r="GO3111" s="0"/>
      <c r="GP3111" s="0"/>
      <c r="GQ3111" s="0"/>
      <c r="GR3111" s="0"/>
      <c r="GS3111" s="0"/>
      <c r="GT3111" s="0"/>
      <c r="GU3111" s="0"/>
      <c r="GV3111" s="0"/>
      <c r="GW3111" s="0"/>
      <c r="GX3111" s="0"/>
      <c r="GY3111" s="0"/>
      <c r="GZ3111" s="0"/>
      <c r="HA3111" s="0"/>
      <c r="HB3111" s="0"/>
      <c r="HC3111" s="0"/>
      <c r="HD3111" s="0"/>
      <c r="HE3111" s="0"/>
      <c r="HF3111" s="0"/>
      <c r="HG3111" s="0"/>
      <c r="HH3111" s="0"/>
      <c r="HI3111" s="0"/>
      <c r="HJ3111" s="0"/>
      <c r="HK3111" s="0"/>
      <c r="HL3111" s="0"/>
      <c r="HM3111" s="0"/>
      <c r="HN3111" s="0"/>
      <c r="HO3111" s="0"/>
      <c r="HP3111" s="0"/>
      <c r="HQ3111" s="0"/>
      <c r="HR3111" s="0"/>
      <c r="HS3111" s="0"/>
      <c r="HT3111" s="0"/>
      <c r="HU3111" s="0"/>
      <c r="HV3111" s="0"/>
      <c r="HW3111" s="0"/>
      <c r="HX3111" s="0"/>
      <c r="HY3111" s="0"/>
      <c r="HZ3111" s="0"/>
      <c r="IA3111" s="0"/>
      <c r="IB3111" s="0"/>
      <c r="IC3111" s="0"/>
      <c r="ID3111" s="0"/>
      <c r="IE3111" s="0"/>
      <c r="IF3111" s="0"/>
      <c r="IG3111" s="0"/>
      <c r="IH3111" s="0"/>
      <c r="II3111" s="0"/>
      <c r="IJ3111" s="0"/>
      <c r="IK3111" s="0"/>
      <c r="IL3111" s="0"/>
      <c r="IM3111" s="0"/>
      <c r="IN3111" s="0"/>
      <c r="IO3111" s="0"/>
      <c r="IP3111" s="0"/>
      <c r="IQ3111" s="0"/>
      <c r="IR3111" s="0"/>
      <c r="IS3111" s="0"/>
      <c r="IT3111" s="0"/>
      <c r="IU3111" s="0"/>
      <c r="IV3111" s="0"/>
      <c r="IW3111" s="0"/>
      <c r="IX3111" s="0"/>
      <c r="IY3111" s="0"/>
      <c r="IZ3111" s="0"/>
      <c r="JA3111" s="0"/>
      <c r="JB3111" s="0"/>
      <c r="JC3111" s="0"/>
      <c r="JD3111" s="0"/>
      <c r="JE3111" s="0"/>
      <c r="JF3111" s="0"/>
      <c r="JG3111" s="0"/>
      <c r="JH3111" s="0"/>
      <c r="JI3111" s="0"/>
      <c r="JJ3111" s="0"/>
      <c r="JK3111" s="0"/>
      <c r="JL3111" s="0"/>
      <c r="JM3111" s="0"/>
      <c r="JN3111" s="0"/>
      <c r="JO3111" s="0"/>
      <c r="JP3111" s="0"/>
      <c r="JQ3111" s="0"/>
      <c r="JR3111" s="0"/>
      <c r="JS3111" s="0"/>
      <c r="JT3111" s="0"/>
      <c r="JU3111" s="0"/>
      <c r="JV3111" s="0"/>
      <c r="JW3111" s="0"/>
      <c r="JX3111" s="0"/>
      <c r="JY3111" s="0"/>
      <c r="JZ3111" s="0"/>
      <c r="KA3111" s="0"/>
      <c r="KB3111" s="0"/>
      <c r="KC3111" s="0"/>
      <c r="KD3111" s="0"/>
      <c r="KE3111" s="0"/>
      <c r="KF3111" s="0"/>
      <c r="KG3111" s="0"/>
      <c r="KH3111" s="0"/>
      <c r="KI3111" s="0"/>
      <c r="KJ3111" s="0"/>
      <c r="KK3111" s="0"/>
      <c r="KL3111" s="0"/>
      <c r="KM3111" s="0"/>
      <c r="KN3111" s="0"/>
      <c r="KO3111" s="0"/>
      <c r="KP3111" s="0"/>
      <c r="KQ3111" s="0"/>
      <c r="KR3111" s="0"/>
      <c r="KS3111" s="0"/>
      <c r="KT3111" s="0"/>
      <c r="KU3111" s="0"/>
      <c r="KV3111" s="0"/>
      <c r="KW3111" s="0"/>
      <c r="KX3111" s="0"/>
      <c r="KY3111" s="0"/>
      <c r="KZ3111" s="0"/>
      <c r="LA3111" s="0"/>
      <c r="LB3111" s="0"/>
      <c r="LC3111" s="0"/>
      <c r="LD3111" s="0"/>
      <c r="LE3111" s="0"/>
      <c r="LF3111" s="0"/>
      <c r="LG3111" s="0"/>
      <c r="LH3111" s="0"/>
      <c r="LI3111" s="0"/>
      <c r="LJ3111" s="0"/>
      <c r="LK3111" s="0"/>
      <c r="LL3111" s="0"/>
      <c r="LM3111" s="0"/>
      <c r="LN3111" s="0"/>
      <c r="LO3111" s="0"/>
      <c r="LP3111" s="0"/>
      <c r="LQ3111" s="0"/>
      <c r="LR3111" s="0"/>
      <c r="LS3111" s="0"/>
      <c r="LT3111" s="0"/>
      <c r="LU3111" s="0"/>
      <c r="LV3111" s="0"/>
      <c r="LW3111" s="0"/>
      <c r="LX3111" s="0"/>
      <c r="LY3111" s="0"/>
      <c r="LZ3111" s="0"/>
      <c r="MA3111" s="0"/>
      <c r="MB3111" s="0"/>
      <c r="MC3111" s="0"/>
      <c r="MD3111" s="0"/>
      <c r="ME3111" s="0"/>
      <c r="MF3111" s="0"/>
      <c r="MG3111" s="0"/>
      <c r="MH3111" s="0"/>
      <c r="MI3111" s="0"/>
      <c r="MJ3111" s="0"/>
      <c r="MK3111" s="0"/>
      <c r="ML3111" s="0"/>
      <c r="MM3111" s="0"/>
      <c r="MN3111" s="0"/>
      <c r="MO3111" s="0"/>
      <c r="MP3111" s="0"/>
      <c r="MQ3111" s="0"/>
      <c r="MR3111" s="0"/>
      <c r="MS3111" s="0"/>
      <c r="MT3111" s="0"/>
      <c r="MU3111" s="0"/>
      <c r="MV3111" s="0"/>
      <c r="MW3111" s="0"/>
      <c r="MX3111" s="0"/>
      <c r="MY3111" s="0"/>
      <c r="MZ3111" s="0"/>
      <c r="NA3111" s="0"/>
      <c r="NB3111" s="0"/>
      <c r="NC3111" s="0"/>
      <c r="ND3111" s="0"/>
      <c r="NE3111" s="0"/>
      <c r="NF3111" s="0"/>
      <c r="NG3111" s="0"/>
      <c r="NH3111" s="0"/>
      <c r="NI3111" s="0"/>
      <c r="NJ3111" s="0"/>
      <c r="NK3111" s="0"/>
      <c r="NL3111" s="0"/>
      <c r="NM3111" s="0"/>
      <c r="NN3111" s="0"/>
      <c r="NO3111" s="0"/>
      <c r="NP3111" s="0"/>
      <c r="NQ3111" s="0"/>
      <c r="NR3111" s="0"/>
      <c r="NS3111" s="0"/>
      <c r="NT3111" s="0"/>
      <c r="NU3111" s="0"/>
      <c r="NV3111" s="0"/>
      <c r="NW3111" s="0"/>
      <c r="NX3111" s="0"/>
      <c r="NY3111" s="0"/>
      <c r="NZ3111" s="0"/>
      <c r="OA3111" s="0"/>
      <c r="OB3111" s="0"/>
      <c r="OC3111" s="0"/>
      <c r="OD3111" s="0"/>
      <c r="OE3111" s="0"/>
      <c r="OF3111" s="0"/>
      <c r="OG3111" s="0"/>
      <c r="OH3111" s="0"/>
      <c r="OI3111" s="0"/>
      <c r="OJ3111" s="0"/>
      <c r="OK3111" s="0"/>
      <c r="OL3111" s="0"/>
      <c r="OM3111" s="0"/>
      <c r="ON3111" s="0"/>
      <c r="OO3111" s="0"/>
      <c r="OP3111" s="0"/>
      <c r="OQ3111" s="0"/>
      <c r="OR3111" s="0"/>
      <c r="OS3111" s="0"/>
      <c r="OT3111" s="0"/>
      <c r="OU3111" s="0"/>
      <c r="OV3111" s="0"/>
      <c r="OW3111" s="0"/>
      <c r="OX3111" s="0"/>
      <c r="OY3111" s="0"/>
      <c r="OZ3111" s="0"/>
      <c r="PA3111" s="0"/>
      <c r="PB3111" s="0"/>
      <c r="PC3111" s="0"/>
      <c r="PD3111" s="0"/>
      <c r="PE3111" s="0"/>
      <c r="PF3111" s="0"/>
      <c r="PG3111" s="0"/>
      <c r="PH3111" s="0"/>
      <c r="PI3111" s="0"/>
      <c r="PJ3111" s="0"/>
      <c r="PK3111" s="0"/>
      <c r="PL3111" s="0"/>
      <c r="PM3111" s="0"/>
      <c r="PN3111" s="0"/>
      <c r="PO3111" s="0"/>
      <c r="PP3111" s="0"/>
      <c r="PQ3111" s="0"/>
      <c r="PR3111" s="0"/>
      <c r="PS3111" s="0"/>
      <c r="PT3111" s="0"/>
      <c r="PU3111" s="0"/>
      <c r="PV3111" s="0"/>
      <c r="PW3111" s="0"/>
      <c r="PX3111" s="0"/>
      <c r="PY3111" s="0"/>
      <c r="PZ3111" s="0"/>
      <c r="QA3111" s="0"/>
      <c r="QB3111" s="0"/>
      <c r="QC3111" s="0"/>
      <c r="QD3111" s="0"/>
      <c r="QE3111" s="0"/>
      <c r="QF3111" s="0"/>
      <c r="QG3111" s="0"/>
      <c r="QH3111" s="0"/>
      <c r="QI3111" s="0"/>
      <c r="QJ3111" s="0"/>
      <c r="QK3111" s="0"/>
      <c r="QL3111" s="0"/>
      <c r="QM3111" s="0"/>
      <c r="QN3111" s="0"/>
      <c r="QO3111" s="0"/>
      <c r="QP3111" s="0"/>
      <c r="QQ3111" s="0"/>
      <c r="QR3111" s="0"/>
      <c r="QS3111" s="0"/>
      <c r="QT3111" s="0"/>
      <c r="QU3111" s="0"/>
      <c r="QV3111" s="0"/>
      <c r="QW3111" s="0"/>
      <c r="QX3111" s="0"/>
      <c r="QY3111" s="0"/>
      <c r="QZ3111" s="0"/>
      <c r="RA3111" s="0"/>
      <c r="RB3111" s="0"/>
      <c r="RC3111" s="0"/>
      <c r="RD3111" s="0"/>
      <c r="RE3111" s="0"/>
      <c r="RF3111" s="0"/>
      <c r="RG3111" s="0"/>
      <c r="RH3111" s="0"/>
      <c r="RI3111" s="0"/>
      <c r="RJ3111" s="0"/>
      <c r="RK3111" s="0"/>
      <c r="RL3111" s="0"/>
      <c r="RM3111" s="0"/>
      <c r="RN3111" s="0"/>
      <c r="RO3111" s="0"/>
      <c r="RP3111" s="0"/>
      <c r="RQ3111" s="0"/>
      <c r="RR3111" s="0"/>
      <c r="RS3111" s="0"/>
      <c r="RT3111" s="0"/>
      <c r="RU3111" s="0"/>
      <c r="RV3111" s="0"/>
      <c r="RW3111" s="0"/>
      <c r="RX3111" s="0"/>
      <c r="RY3111" s="0"/>
      <c r="RZ3111" s="0"/>
      <c r="SA3111" s="0"/>
      <c r="SB3111" s="0"/>
      <c r="SC3111" s="0"/>
      <c r="SD3111" s="0"/>
      <c r="SE3111" s="0"/>
      <c r="SF3111" s="0"/>
      <c r="SG3111" s="0"/>
      <c r="SH3111" s="0"/>
      <c r="SI3111" s="0"/>
      <c r="SJ3111" s="0"/>
      <c r="SK3111" s="0"/>
      <c r="SL3111" s="0"/>
      <c r="SM3111" s="0"/>
      <c r="SN3111" s="0"/>
      <c r="SO3111" s="0"/>
      <c r="SP3111" s="0"/>
      <c r="SQ3111" s="0"/>
      <c r="SR3111" s="0"/>
      <c r="SS3111" s="0"/>
      <c r="ST3111" s="0"/>
      <c r="SU3111" s="0"/>
      <c r="SV3111" s="0"/>
      <c r="SW3111" s="0"/>
      <c r="SX3111" s="0"/>
      <c r="SY3111" s="0"/>
      <c r="SZ3111" s="0"/>
      <c r="TA3111" s="0"/>
      <c r="TB3111" s="0"/>
      <c r="TC3111" s="0"/>
      <c r="TD3111" s="0"/>
      <c r="TE3111" s="0"/>
      <c r="TF3111" s="0"/>
      <c r="TG3111" s="0"/>
      <c r="TH3111" s="0"/>
      <c r="TI3111" s="0"/>
      <c r="TJ3111" s="0"/>
      <c r="TK3111" s="0"/>
      <c r="TL3111" s="0"/>
      <c r="TM3111" s="0"/>
      <c r="TN3111" s="0"/>
      <c r="TO3111" s="0"/>
      <c r="TP3111" s="0"/>
      <c r="TQ3111" s="0"/>
      <c r="TR3111" s="0"/>
      <c r="TS3111" s="0"/>
      <c r="TT3111" s="0"/>
      <c r="TU3111" s="0"/>
      <c r="TV3111" s="0"/>
      <c r="TW3111" s="0"/>
      <c r="TX3111" s="0"/>
      <c r="TY3111" s="0"/>
      <c r="TZ3111" s="0"/>
      <c r="UA3111" s="0"/>
      <c r="UB3111" s="0"/>
      <c r="UC3111" s="0"/>
      <c r="UD3111" s="0"/>
      <c r="UE3111" s="0"/>
      <c r="UF3111" s="0"/>
      <c r="UG3111" s="0"/>
      <c r="UH3111" s="0"/>
      <c r="UI3111" s="0"/>
      <c r="UJ3111" s="0"/>
      <c r="UK3111" s="0"/>
      <c r="UL3111" s="0"/>
      <c r="UM3111" s="0"/>
      <c r="UN3111" s="0"/>
      <c r="UO3111" s="0"/>
      <c r="UP3111" s="0"/>
      <c r="UQ3111" s="0"/>
      <c r="UR3111" s="0"/>
      <c r="US3111" s="0"/>
      <c r="UT3111" s="0"/>
      <c r="UU3111" s="0"/>
      <c r="UV3111" s="0"/>
      <c r="UW3111" s="0"/>
      <c r="UX3111" s="0"/>
      <c r="UY3111" s="0"/>
      <c r="UZ3111" s="0"/>
      <c r="VA3111" s="0"/>
      <c r="VB3111" s="0"/>
      <c r="VC3111" s="0"/>
      <c r="VD3111" s="0"/>
      <c r="VE3111" s="0"/>
      <c r="VF3111" s="0"/>
      <c r="VG3111" s="0"/>
      <c r="VH3111" s="0"/>
      <c r="VI3111" s="0"/>
      <c r="VJ3111" s="0"/>
      <c r="VK3111" s="0"/>
      <c r="VL3111" s="0"/>
      <c r="VM3111" s="0"/>
      <c r="VN3111" s="0"/>
      <c r="VO3111" s="0"/>
      <c r="VP3111" s="0"/>
      <c r="VQ3111" s="0"/>
      <c r="VR3111" s="0"/>
      <c r="VS3111" s="0"/>
      <c r="VT3111" s="0"/>
      <c r="VU3111" s="0"/>
      <c r="VV3111" s="0"/>
      <c r="VW3111" s="0"/>
      <c r="VX3111" s="0"/>
      <c r="VY3111" s="0"/>
      <c r="VZ3111" s="0"/>
      <c r="WA3111" s="0"/>
      <c r="WB3111" s="0"/>
      <c r="WC3111" s="0"/>
      <c r="WD3111" s="0"/>
      <c r="WE3111" s="0"/>
      <c r="WF3111" s="0"/>
      <c r="WG3111" s="0"/>
      <c r="WH3111" s="0"/>
      <c r="WI3111" s="0"/>
      <c r="WJ3111" s="0"/>
      <c r="WK3111" s="0"/>
      <c r="WL3111" s="0"/>
      <c r="WM3111" s="0"/>
      <c r="WN3111" s="0"/>
      <c r="WO3111" s="0"/>
      <c r="WP3111" s="0"/>
      <c r="WQ3111" s="0"/>
      <c r="WR3111" s="0"/>
      <c r="WS3111" s="0"/>
      <c r="WT3111" s="0"/>
      <c r="WU3111" s="0"/>
      <c r="WV3111" s="0"/>
      <c r="WW3111" s="0"/>
      <c r="WX3111" s="0"/>
      <c r="WY3111" s="0"/>
      <c r="WZ3111" s="0"/>
      <c r="XA3111" s="0"/>
      <c r="XB3111" s="0"/>
      <c r="XC3111" s="0"/>
      <c r="XD3111" s="0"/>
      <c r="XE3111" s="0"/>
      <c r="XF3111" s="0"/>
      <c r="XG3111" s="0"/>
      <c r="XH3111" s="0"/>
      <c r="XI3111" s="0"/>
      <c r="XJ3111" s="0"/>
      <c r="XK3111" s="0"/>
      <c r="XL3111" s="0"/>
      <c r="XM3111" s="0"/>
      <c r="XN3111" s="0"/>
      <c r="XO3111" s="0"/>
      <c r="XP3111" s="0"/>
      <c r="XQ3111" s="0"/>
      <c r="XR3111" s="0"/>
      <c r="XS3111" s="0"/>
      <c r="XT3111" s="0"/>
      <c r="XU3111" s="0"/>
      <c r="XV3111" s="0"/>
      <c r="XW3111" s="0"/>
      <c r="XX3111" s="0"/>
      <c r="XY3111" s="0"/>
      <c r="XZ3111" s="0"/>
      <c r="YA3111" s="0"/>
      <c r="YB3111" s="0"/>
      <c r="YC3111" s="0"/>
      <c r="YD3111" s="0"/>
      <c r="YE3111" s="0"/>
      <c r="YF3111" s="0"/>
      <c r="YG3111" s="0"/>
      <c r="YH3111" s="0"/>
      <c r="YI3111" s="0"/>
      <c r="YJ3111" s="0"/>
      <c r="YK3111" s="0"/>
      <c r="YL3111" s="0"/>
      <c r="YM3111" s="0"/>
      <c r="YN3111" s="0"/>
      <c r="YO3111" s="0"/>
      <c r="YP3111" s="0"/>
      <c r="YQ3111" s="0"/>
      <c r="YR3111" s="0"/>
      <c r="YS3111" s="0"/>
      <c r="YT3111" s="0"/>
      <c r="YU3111" s="0"/>
      <c r="YV3111" s="0"/>
      <c r="YW3111" s="0"/>
      <c r="YX3111" s="0"/>
      <c r="YY3111" s="0"/>
      <c r="YZ3111" s="0"/>
      <c r="ZA3111" s="0"/>
      <c r="ZB3111" s="0"/>
      <c r="ZC3111" s="0"/>
      <c r="ZD3111" s="0"/>
      <c r="ZE3111" s="0"/>
      <c r="ZF3111" s="0"/>
      <c r="ZG3111" s="0"/>
      <c r="ZH3111" s="0"/>
      <c r="ZI3111" s="0"/>
      <c r="ZJ3111" s="0"/>
      <c r="ZK3111" s="0"/>
      <c r="ZL3111" s="0"/>
      <c r="ZM3111" s="0"/>
      <c r="ZN3111" s="0"/>
      <c r="ZO3111" s="0"/>
      <c r="ZP3111" s="0"/>
      <c r="ZQ3111" s="0"/>
      <c r="ZR3111" s="0"/>
      <c r="ZS3111" s="0"/>
      <c r="ZT3111" s="0"/>
      <c r="ZU3111" s="0"/>
      <c r="ZV3111" s="0"/>
      <c r="ZW3111" s="0"/>
      <c r="ZX3111" s="0"/>
      <c r="ZY3111" s="0"/>
      <c r="ZZ3111" s="0"/>
      <c r="AAA3111" s="0"/>
      <c r="AAB3111" s="0"/>
      <c r="AAC3111" s="0"/>
      <c r="AAD3111" s="0"/>
      <c r="AAE3111" s="0"/>
      <c r="AAF3111" s="0"/>
      <c r="AAG3111" s="0"/>
      <c r="AAH3111" s="0"/>
      <c r="AAI3111" s="0"/>
      <c r="AAJ3111" s="0"/>
      <c r="AAK3111" s="0"/>
      <c r="AAL3111" s="0"/>
      <c r="AAM3111" s="0"/>
      <c r="AAN3111" s="0"/>
      <c r="AAO3111" s="0"/>
      <c r="AAP3111" s="0"/>
      <c r="AAQ3111" s="0"/>
      <c r="AAR3111" s="0"/>
      <c r="AAS3111" s="0"/>
      <c r="AAT3111" s="0"/>
      <c r="AAU3111" s="0"/>
      <c r="AAV3111" s="0"/>
      <c r="AAW3111" s="0"/>
      <c r="AAX3111" s="0"/>
      <c r="AAY3111" s="0"/>
      <c r="AAZ3111" s="0"/>
      <c r="ABA3111" s="0"/>
      <c r="ABB3111" s="0"/>
      <c r="ABC3111" s="0"/>
      <c r="ABD3111" s="0"/>
      <c r="ABE3111" s="0"/>
      <c r="ABF3111" s="0"/>
      <c r="ABG3111" s="0"/>
      <c r="ABH3111" s="0"/>
      <c r="ABI3111" s="0"/>
      <c r="ABJ3111" s="0"/>
      <c r="ABK3111" s="0"/>
      <c r="ABL3111" s="0"/>
      <c r="ABM3111" s="0"/>
      <c r="ABN3111" s="0"/>
      <c r="ABO3111" s="0"/>
      <c r="ABP3111" s="0"/>
      <c r="ABQ3111" s="0"/>
      <c r="ABR3111" s="0"/>
      <c r="ABS3111" s="0"/>
      <c r="ABT3111" s="0"/>
      <c r="ABU3111" s="0"/>
      <c r="ABV3111" s="0"/>
      <c r="ABW3111" s="0"/>
      <c r="ABX3111" s="0"/>
      <c r="ABY3111" s="0"/>
      <c r="ABZ3111" s="0"/>
      <c r="ACA3111" s="0"/>
      <c r="ACB3111" s="0"/>
      <c r="ACC3111" s="0"/>
      <c r="ACD3111" s="0"/>
      <c r="ACE3111" s="0"/>
      <c r="ACF3111" s="0"/>
      <c r="ACG3111" s="0"/>
      <c r="ACH3111" s="0"/>
      <c r="ACI3111" s="0"/>
      <c r="ACJ3111" s="0"/>
      <c r="ACK3111" s="0"/>
      <c r="ACL3111" s="0"/>
      <c r="ACM3111" s="0"/>
      <c r="ACN3111" s="0"/>
      <c r="ACO3111" s="0"/>
      <c r="ACP3111" s="0"/>
      <c r="ACQ3111" s="0"/>
      <c r="ACR3111" s="0"/>
      <c r="ACS3111" s="0"/>
      <c r="ACT3111" s="0"/>
      <c r="ACU3111" s="0"/>
      <c r="ACV3111" s="0"/>
      <c r="ACW3111" s="0"/>
      <c r="ACX3111" s="0"/>
      <c r="ACY3111" s="0"/>
      <c r="ACZ3111" s="0"/>
      <c r="ADA3111" s="0"/>
      <c r="ADB3111" s="0"/>
      <c r="ADC3111" s="0"/>
      <c r="ADD3111" s="0"/>
      <c r="ADE3111" s="0"/>
      <c r="ADF3111" s="0"/>
      <c r="ADG3111" s="0"/>
      <c r="ADH3111" s="0"/>
      <c r="ADI3111" s="0"/>
      <c r="ADJ3111" s="0"/>
      <c r="ADK3111" s="0"/>
      <c r="ADL3111" s="0"/>
      <c r="ADM3111" s="0"/>
      <c r="ADN3111" s="0"/>
      <c r="ADO3111" s="0"/>
      <c r="ADP3111" s="0"/>
      <c r="ADQ3111" s="0"/>
      <c r="ADR3111" s="0"/>
      <c r="ADS3111" s="0"/>
      <c r="ADT3111" s="0"/>
      <c r="ADU3111" s="0"/>
      <c r="ADV3111" s="0"/>
      <c r="ADW3111" s="0"/>
      <c r="ADX3111" s="0"/>
      <c r="ADY3111" s="0"/>
      <c r="ADZ3111" s="0"/>
      <c r="AEA3111" s="0"/>
      <c r="AEB3111" s="0"/>
      <c r="AEC3111" s="0"/>
      <c r="AED3111" s="0"/>
      <c r="AEE3111" s="0"/>
      <c r="AEF3111" s="0"/>
      <c r="AEG3111" s="0"/>
      <c r="AEH3111" s="0"/>
      <c r="AEI3111" s="0"/>
      <c r="AEJ3111" s="0"/>
      <c r="AEK3111" s="0"/>
      <c r="AEL3111" s="0"/>
      <c r="AEM3111" s="0"/>
      <c r="AEN3111" s="0"/>
      <c r="AEO3111" s="0"/>
      <c r="AEP3111" s="0"/>
      <c r="AEQ3111" s="0"/>
      <c r="AER3111" s="0"/>
      <c r="AES3111" s="0"/>
      <c r="AET3111" s="0"/>
      <c r="AEU3111" s="0"/>
      <c r="AEV3111" s="0"/>
      <c r="AEW3111" s="0"/>
      <c r="AEX3111" s="0"/>
      <c r="AEY3111" s="0"/>
      <c r="AEZ3111" s="0"/>
      <c r="AFA3111" s="0"/>
      <c r="AFB3111" s="0"/>
      <c r="AFC3111" s="0"/>
      <c r="AFD3111" s="0"/>
      <c r="AFE3111" s="0"/>
      <c r="AFF3111" s="0"/>
      <c r="AFG3111" s="0"/>
      <c r="AFH3111" s="0"/>
      <c r="AFI3111" s="0"/>
      <c r="AFJ3111" s="0"/>
      <c r="AFK3111" s="0"/>
      <c r="AFL3111" s="0"/>
      <c r="AFM3111" s="0"/>
      <c r="AFN3111" s="0"/>
      <c r="AFO3111" s="0"/>
      <c r="AFP3111" s="0"/>
      <c r="AFQ3111" s="0"/>
      <c r="AFR3111" s="0"/>
      <c r="AFS3111" s="0"/>
      <c r="AFT3111" s="0"/>
      <c r="AFU3111" s="0"/>
      <c r="AFV3111" s="0"/>
      <c r="AFW3111" s="0"/>
      <c r="AFX3111" s="0"/>
      <c r="AFY3111" s="0"/>
      <c r="AFZ3111" s="0"/>
      <c r="AGA3111" s="0"/>
      <c r="AGB3111" s="0"/>
      <c r="AGC3111" s="0"/>
      <c r="AGD3111" s="0"/>
      <c r="AGE3111" s="0"/>
      <c r="AGF3111" s="0"/>
      <c r="AGG3111" s="0"/>
      <c r="AGH3111" s="0"/>
      <c r="AGI3111" s="0"/>
      <c r="AGJ3111" s="0"/>
      <c r="AGK3111" s="0"/>
      <c r="AGL3111" s="0"/>
      <c r="AGM3111" s="0"/>
      <c r="AGN3111" s="0"/>
      <c r="AGO3111" s="0"/>
      <c r="AGP3111" s="0"/>
      <c r="AGQ3111" s="0"/>
      <c r="AGR3111" s="0"/>
      <c r="AGS3111" s="0"/>
      <c r="AGT3111" s="0"/>
      <c r="AGU3111" s="0"/>
      <c r="AGV3111" s="0"/>
      <c r="AGW3111" s="0"/>
      <c r="AGX3111" s="0"/>
      <c r="AGY3111" s="0"/>
      <c r="AGZ3111" s="0"/>
      <c r="AHA3111" s="0"/>
      <c r="AHB3111" s="0"/>
      <c r="AHC3111" s="0"/>
      <c r="AHD3111" s="0"/>
      <c r="AHE3111" s="0"/>
      <c r="AHF3111" s="0"/>
      <c r="AHG3111" s="0"/>
      <c r="AHH3111" s="0"/>
      <c r="AHI3111" s="0"/>
      <c r="AHJ3111" s="0"/>
      <c r="AHK3111" s="0"/>
      <c r="AHL3111" s="0"/>
      <c r="AHM3111" s="0"/>
      <c r="AHN3111" s="0"/>
      <c r="AHO3111" s="0"/>
      <c r="AHP3111" s="0"/>
      <c r="AHQ3111" s="0"/>
      <c r="AHR3111" s="0"/>
      <c r="AHS3111" s="0"/>
      <c r="AHT3111" s="0"/>
      <c r="AHU3111" s="0"/>
      <c r="AHV3111" s="0"/>
      <c r="AHW3111" s="0"/>
      <c r="AHX3111" s="0"/>
      <c r="AHY3111" s="0"/>
      <c r="AHZ3111" s="0"/>
      <c r="AIA3111" s="0"/>
      <c r="AIB3111" s="0"/>
      <c r="AIC3111" s="0"/>
      <c r="AID3111" s="0"/>
      <c r="AIE3111" s="0"/>
      <c r="AIF3111" s="0"/>
      <c r="AIG3111" s="0"/>
      <c r="AIH3111" s="0"/>
      <c r="AII3111" s="0"/>
      <c r="AIJ3111" s="0"/>
      <c r="AIK3111" s="0"/>
      <c r="AIL3111" s="0"/>
      <c r="AIM3111" s="0"/>
      <c r="AIN3111" s="0"/>
      <c r="AIO3111" s="0"/>
      <c r="AIP3111" s="0"/>
      <c r="AIQ3111" s="0"/>
      <c r="AIR3111" s="0"/>
      <c r="AIS3111" s="0"/>
      <c r="AIT3111" s="0"/>
      <c r="AIU3111" s="0"/>
      <c r="AIV3111" s="0"/>
      <c r="AIW3111" s="0"/>
      <c r="AIX3111" s="0"/>
      <c r="AIY3111" s="0"/>
      <c r="AIZ3111" s="0"/>
      <c r="AJA3111" s="0"/>
      <c r="AJB3111" s="0"/>
      <c r="AJC3111" s="0"/>
      <c r="AJD3111" s="0"/>
      <c r="AJE3111" s="0"/>
      <c r="AJF3111" s="0"/>
      <c r="AJG3111" s="0"/>
      <c r="AJH3111" s="0"/>
      <c r="AJI3111" s="0"/>
      <c r="AJJ3111" s="0"/>
      <c r="AJK3111" s="0"/>
      <c r="AJL3111" s="0"/>
      <c r="AJM3111" s="0"/>
      <c r="AJN3111" s="0"/>
      <c r="AJO3111" s="0"/>
      <c r="AJP3111" s="0"/>
      <c r="AJQ3111" s="0"/>
      <c r="AJR3111" s="0"/>
      <c r="AJS3111" s="0"/>
      <c r="AJT3111" s="0"/>
      <c r="AJU3111" s="0"/>
      <c r="AJV3111" s="0"/>
      <c r="AJW3111" s="0"/>
      <c r="AJX3111" s="0"/>
      <c r="AJY3111" s="0"/>
      <c r="AJZ3111" s="0"/>
      <c r="AKA3111" s="0"/>
      <c r="AKB3111" s="0"/>
      <c r="AKC3111" s="0"/>
      <c r="AKD3111" s="0"/>
      <c r="AKE3111" s="0"/>
      <c r="AKF3111" s="0"/>
      <c r="AKG3111" s="0"/>
      <c r="AKH3111" s="0"/>
      <c r="AKI3111" s="0"/>
      <c r="AKJ3111" s="0"/>
      <c r="AKK3111" s="0"/>
      <c r="AKL3111" s="0"/>
      <c r="AKM3111" s="0"/>
      <c r="AKN3111" s="0"/>
      <c r="AKO3111" s="0"/>
      <c r="AKP3111" s="0"/>
      <c r="AKQ3111" s="0"/>
      <c r="AKR3111" s="0"/>
      <c r="AKS3111" s="0"/>
      <c r="AKT3111" s="0"/>
      <c r="AKU3111" s="0"/>
      <c r="AKV3111" s="0"/>
      <c r="AKW3111" s="0"/>
      <c r="AKX3111" s="0"/>
      <c r="AKY3111" s="0"/>
      <c r="AKZ3111" s="0"/>
      <c r="ALA3111" s="0"/>
      <c r="ALB3111" s="0"/>
      <c r="ALC3111" s="0"/>
      <c r="ALD3111" s="0"/>
      <c r="ALE3111" s="0"/>
      <c r="ALF3111" s="0"/>
      <c r="ALG3111" s="0"/>
      <c r="ALH3111" s="0"/>
      <c r="ALI3111" s="0"/>
      <c r="ALJ3111" s="0"/>
      <c r="ALK3111" s="0"/>
      <c r="ALL3111" s="0"/>
      <c r="ALM3111" s="0"/>
      <c r="ALN3111" s="0"/>
      <c r="ALO3111" s="0"/>
      <c r="ALP3111" s="0"/>
      <c r="ALQ3111" s="0"/>
      <c r="ALR3111" s="0"/>
      <c r="ALS3111" s="0"/>
      <c r="ALT3111" s="0"/>
      <c r="ALU3111" s="0"/>
      <c r="ALV3111" s="0"/>
      <c r="ALW3111" s="0"/>
      <c r="ALX3111" s="0"/>
      <c r="ALY3111" s="0"/>
      <c r="ALZ3111" s="0"/>
      <c r="AMA3111" s="0"/>
      <c r="AMB3111" s="0"/>
      <c r="AMC3111" s="0"/>
      <c r="AMD3111" s="0"/>
      <c r="AME3111" s="0"/>
      <c r="AMF3111" s="0"/>
      <c r="AMG3111" s="0"/>
      <c r="AMH3111" s="0"/>
      <c r="AMI3111" s="0"/>
    </row>
    <row r="3112" customFormat="false" ht="12.75" hidden="false" customHeight="false" outlineLevel="0" collapsed="false">
      <c r="A3112" s="1" t="s">
        <v>3306</v>
      </c>
      <c r="C3112" s="19" t="s">
        <v>3312</v>
      </c>
      <c r="D3112" s="19" t="s">
        <v>20</v>
      </c>
      <c r="E3112" s="20" t="n">
        <v>2.1</v>
      </c>
      <c r="F3112" s="21" t="n">
        <v>0.19</v>
      </c>
      <c r="G3112" s="24" t="s">
        <v>3308</v>
      </c>
      <c r="I3112" s="3"/>
      <c r="K3112" s="4"/>
      <c r="BM3112" s="0"/>
      <c r="BN3112" s="0"/>
      <c r="BO3112" s="0"/>
      <c r="BP3112" s="0"/>
      <c r="BQ3112" s="0"/>
      <c r="BR3112" s="0"/>
      <c r="BS3112" s="0"/>
      <c r="BT3112" s="0"/>
      <c r="BU3112" s="0"/>
      <c r="BV3112" s="0"/>
      <c r="BW3112" s="0"/>
      <c r="BX3112" s="0"/>
      <c r="BY3112" s="0"/>
      <c r="BZ3112" s="0"/>
      <c r="CA3112" s="0"/>
      <c r="CB3112" s="0"/>
      <c r="CC3112" s="0"/>
      <c r="CD3112" s="0"/>
      <c r="CE3112" s="0"/>
      <c r="CF3112" s="0"/>
      <c r="CG3112" s="0"/>
      <c r="CH3112" s="0"/>
      <c r="CI3112" s="0"/>
      <c r="CJ3112" s="0"/>
      <c r="CK3112" s="0"/>
      <c r="CL3112" s="0"/>
      <c r="CM3112" s="0"/>
      <c r="CN3112" s="0"/>
      <c r="CO3112" s="0"/>
      <c r="CP3112" s="0"/>
      <c r="CQ3112" s="0"/>
      <c r="CR3112" s="0"/>
      <c r="CS3112" s="0"/>
      <c r="CT3112" s="0"/>
      <c r="CU3112" s="0"/>
      <c r="CV3112" s="0"/>
      <c r="CW3112" s="0"/>
      <c r="CX3112" s="0"/>
      <c r="CY3112" s="0"/>
      <c r="CZ3112" s="0"/>
      <c r="DA3112" s="0"/>
      <c r="DB3112" s="0"/>
      <c r="DC3112" s="0"/>
      <c r="DD3112" s="0"/>
      <c r="DE3112" s="0"/>
      <c r="DF3112" s="0"/>
      <c r="DG3112" s="0"/>
      <c r="DH3112" s="0"/>
      <c r="DI3112" s="0"/>
      <c r="DJ3112" s="0"/>
      <c r="DK3112" s="0"/>
      <c r="DL3112" s="0"/>
      <c r="DM3112" s="0"/>
      <c r="DN3112" s="0"/>
      <c r="DO3112" s="0"/>
      <c r="DP3112" s="0"/>
      <c r="DQ3112" s="0"/>
      <c r="DR3112" s="0"/>
      <c r="DS3112" s="0"/>
      <c r="DT3112" s="0"/>
      <c r="DU3112" s="0"/>
      <c r="DV3112" s="0"/>
      <c r="DW3112" s="0"/>
      <c r="DX3112" s="0"/>
      <c r="DY3112" s="0"/>
      <c r="DZ3112" s="0"/>
      <c r="EA3112" s="0"/>
      <c r="EB3112" s="0"/>
      <c r="EC3112" s="0"/>
      <c r="ED3112" s="0"/>
      <c r="EE3112" s="0"/>
      <c r="EF3112" s="0"/>
      <c r="EG3112" s="0"/>
      <c r="EH3112" s="0"/>
      <c r="EI3112" s="0"/>
      <c r="EJ3112" s="0"/>
      <c r="EK3112" s="0"/>
      <c r="EL3112" s="0"/>
      <c r="EM3112" s="0"/>
      <c r="EN3112" s="0"/>
      <c r="EO3112" s="0"/>
      <c r="EP3112" s="0"/>
      <c r="EQ3112" s="0"/>
      <c r="ER3112" s="0"/>
      <c r="ES3112" s="0"/>
      <c r="ET3112" s="0"/>
      <c r="EU3112" s="0"/>
      <c r="EV3112" s="0"/>
      <c r="EW3112" s="0"/>
      <c r="EX3112" s="0"/>
      <c r="EY3112" s="0"/>
      <c r="EZ3112" s="0"/>
      <c r="FA3112" s="0"/>
      <c r="FB3112" s="0"/>
      <c r="FC3112" s="0"/>
      <c r="FD3112" s="0"/>
      <c r="FE3112" s="0"/>
      <c r="FF3112" s="0"/>
      <c r="FG3112" s="0"/>
      <c r="FH3112" s="0"/>
      <c r="FI3112" s="0"/>
      <c r="FJ3112" s="0"/>
      <c r="FK3112" s="0"/>
      <c r="FL3112" s="0"/>
      <c r="FM3112" s="0"/>
      <c r="FN3112" s="0"/>
      <c r="FO3112" s="0"/>
      <c r="FP3112" s="0"/>
      <c r="FQ3112" s="0"/>
      <c r="FR3112" s="0"/>
      <c r="FS3112" s="0"/>
      <c r="FT3112" s="0"/>
      <c r="FU3112" s="0"/>
      <c r="FV3112" s="0"/>
      <c r="FW3112" s="0"/>
      <c r="FX3112" s="0"/>
      <c r="FY3112" s="0"/>
      <c r="FZ3112" s="0"/>
      <c r="GA3112" s="0"/>
      <c r="GB3112" s="0"/>
      <c r="GC3112" s="0"/>
      <c r="GD3112" s="0"/>
      <c r="GE3112" s="0"/>
      <c r="GF3112" s="0"/>
      <c r="GG3112" s="0"/>
      <c r="GH3112" s="0"/>
      <c r="GI3112" s="0"/>
      <c r="GJ3112" s="0"/>
      <c r="GK3112" s="0"/>
      <c r="GL3112" s="0"/>
      <c r="GM3112" s="0"/>
      <c r="GN3112" s="0"/>
      <c r="GO3112" s="0"/>
      <c r="GP3112" s="0"/>
      <c r="GQ3112" s="0"/>
      <c r="GR3112" s="0"/>
      <c r="GS3112" s="0"/>
      <c r="GT3112" s="0"/>
      <c r="GU3112" s="0"/>
      <c r="GV3112" s="0"/>
      <c r="GW3112" s="0"/>
      <c r="GX3112" s="0"/>
      <c r="GY3112" s="0"/>
      <c r="GZ3112" s="0"/>
      <c r="HA3112" s="0"/>
      <c r="HB3112" s="0"/>
      <c r="HC3112" s="0"/>
      <c r="HD3112" s="0"/>
      <c r="HE3112" s="0"/>
      <c r="HF3112" s="0"/>
      <c r="HG3112" s="0"/>
      <c r="HH3112" s="0"/>
      <c r="HI3112" s="0"/>
      <c r="HJ3112" s="0"/>
      <c r="HK3112" s="0"/>
      <c r="HL3112" s="0"/>
      <c r="HM3112" s="0"/>
      <c r="HN3112" s="0"/>
      <c r="HO3112" s="0"/>
      <c r="HP3112" s="0"/>
      <c r="HQ3112" s="0"/>
      <c r="HR3112" s="0"/>
      <c r="HS3112" s="0"/>
      <c r="HT3112" s="0"/>
      <c r="HU3112" s="0"/>
      <c r="HV3112" s="0"/>
      <c r="HW3112" s="0"/>
      <c r="HX3112" s="0"/>
      <c r="HY3112" s="0"/>
      <c r="HZ3112" s="0"/>
      <c r="IA3112" s="0"/>
      <c r="IB3112" s="0"/>
      <c r="IC3112" s="0"/>
      <c r="ID3112" s="0"/>
      <c r="IE3112" s="0"/>
      <c r="IF3112" s="0"/>
      <c r="IG3112" s="0"/>
      <c r="IH3112" s="0"/>
      <c r="II3112" s="0"/>
      <c r="IJ3112" s="0"/>
      <c r="IK3112" s="0"/>
      <c r="IL3112" s="0"/>
      <c r="IM3112" s="0"/>
      <c r="IN3112" s="0"/>
      <c r="IO3112" s="0"/>
      <c r="IP3112" s="0"/>
      <c r="IQ3112" s="0"/>
      <c r="IR3112" s="0"/>
      <c r="IS3112" s="0"/>
      <c r="IT3112" s="0"/>
      <c r="IU3112" s="0"/>
      <c r="IV3112" s="0"/>
      <c r="IW3112" s="0"/>
      <c r="IX3112" s="0"/>
      <c r="IY3112" s="0"/>
      <c r="IZ3112" s="0"/>
      <c r="JA3112" s="0"/>
      <c r="JB3112" s="0"/>
      <c r="JC3112" s="0"/>
      <c r="JD3112" s="0"/>
      <c r="JE3112" s="0"/>
      <c r="JF3112" s="0"/>
      <c r="JG3112" s="0"/>
      <c r="JH3112" s="0"/>
      <c r="JI3112" s="0"/>
      <c r="JJ3112" s="0"/>
      <c r="JK3112" s="0"/>
      <c r="JL3112" s="0"/>
      <c r="JM3112" s="0"/>
      <c r="JN3112" s="0"/>
      <c r="JO3112" s="0"/>
      <c r="JP3112" s="0"/>
      <c r="JQ3112" s="0"/>
      <c r="JR3112" s="0"/>
      <c r="JS3112" s="0"/>
      <c r="JT3112" s="0"/>
      <c r="JU3112" s="0"/>
      <c r="JV3112" s="0"/>
      <c r="JW3112" s="0"/>
      <c r="JX3112" s="0"/>
      <c r="JY3112" s="0"/>
      <c r="JZ3112" s="0"/>
      <c r="KA3112" s="0"/>
      <c r="KB3112" s="0"/>
      <c r="KC3112" s="0"/>
      <c r="KD3112" s="0"/>
      <c r="KE3112" s="0"/>
      <c r="KF3112" s="0"/>
      <c r="KG3112" s="0"/>
      <c r="KH3112" s="0"/>
      <c r="KI3112" s="0"/>
      <c r="KJ3112" s="0"/>
      <c r="KK3112" s="0"/>
      <c r="KL3112" s="0"/>
      <c r="KM3112" s="0"/>
      <c r="KN3112" s="0"/>
      <c r="KO3112" s="0"/>
      <c r="KP3112" s="0"/>
      <c r="KQ3112" s="0"/>
      <c r="KR3112" s="0"/>
      <c r="KS3112" s="0"/>
      <c r="KT3112" s="0"/>
      <c r="KU3112" s="0"/>
      <c r="KV3112" s="0"/>
      <c r="KW3112" s="0"/>
      <c r="KX3112" s="0"/>
      <c r="KY3112" s="0"/>
      <c r="KZ3112" s="0"/>
      <c r="LA3112" s="0"/>
      <c r="LB3112" s="0"/>
      <c r="LC3112" s="0"/>
      <c r="LD3112" s="0"/>
      <c r="LE3112" s="0"/>
      <c r="LF3112" s="0"/>
      <c r="LG3112" s="0"/>
      <c r="LH3112" s="0"/>
      <c r="LI3112" s="0"/>
      <c r="LJ3112" s="0"/>
      <c r="LK3112" s="0"/>
      <c r="LL3112" s="0"/>
      <c r="LM3112" s="0"/>
      <c r="LN3112" s="0"/>
      <c r="LO3112" s="0"/>
      <c r="LP3112" s="0"/>
      <c r="LQ3112" s="0"/>
      <c r="LR3112" s="0"/>
      <c r="LS3112" s="0"/>
      <c r="LT3112" s="0"/>
      <c r="LU3112" s="0"/>
      <c r="LV3112" s="0"/>
      <c r="LW3112" s="0"/>
      <c r="LX3112" s="0"/>
      <c r="LY3112" s="0"/>
      <c r="LZ3112" s="0"/>
      <c r="MA3112" s="0"/>
      <c r="MB3112" s="0"/>
      <c r="MC3112" s="0"/>
      <c r="MD3112" s="0"/>
      <c r="ME3112" s="0"/>
      <c r="MF3112" s="0"/>
      <c r="MG3112" s="0"/>
      <c r="MH3112" s="0"/>
      <c r="MI3112" s="0"/>
      <c r="MJ3112" s="0"/>
      <c r="MK3112" s="0"/>
      <c r="ML3112" s="0"/>
      <c r="MM3112" s="0"/>
      <c r="MN3112" s="0"/>
      <c r="MO3112" s="0"/>
      <c r="MP3112" s="0"/>
      <c r="MQ3112" s="0"/>
      <c r="MR3112" s="0"/>
      <c r="MS3112" s="0"/>
      <c r="MT3112" s="0"/>
      <c r="MU3112" s="0"/>
      <c r="MV3112" s="0"/>
      <c r="MW3112" s="0"/>
      <c r="MX3112" s="0"/>
      <c r="MY3112" s="0"/>
      <c r="MZ3112" s="0"/>
      <c r="NA3112" s="0"/>
      <c r="NB3112" s="0"/>
      <c r="NC3112" s="0"/>
      <c r="ND3112" s="0"/>
      <c r="NE3112" s="0"/>
      <c r="NF3112" s="0"/>
      <c r="NG3112" s="0"/>
      <c r="NH3112" s="0"/>
      <c r="NI3112" s="0"/>
      <c r="NJ3112" s="0"/>
      <c r="NK3112" s="0"/>
      <c r="NL3112" s="0"/>
      <c r="NM3112" s="0"/>
      <c r="NN3112" s="0"/>
      <c r="NO3112" s="0"/>
      <c r="NP3112" s="0"/>
      <c r="NQ3112" s="0"/>
      <c r="NR3112" s="0"/>
      <c r="NS3112" s="0"/>
      <c r="NT3112" s="0"/>
      <c r="NU3112" s="0"/>
      <c r="NV3112" s="0"/>
      <c r="NW3112" s="0"/>
      <c r="NX3112" s="0"/>
      <c r="NY3112" s="0"/>
      <c r="NZ3112" s="0"/>
      <c r="OA3112" s="0"/>
      <c r="OB3112" s="0"/>
      <c r="OC3112" s="0"/>
      <c r="OD3112" s="0"/>
      <c r="OE3112" s="0"/>
      <c r="OF3112" s="0"/>
      <c r="OG3112" s="0"/>
      <c r="OH3112" s="0"/>
      <c r="OI3112" s="0"/>
      <c r="OJ3112" s="0"/>
      <c r="OK3112" s="0"/>
      <c r="OL3112" s="0"/>
      <c r="OM3112" s="0"/>
      <c r="ON3112" s="0"/>
      <c r="OO3112" s="0"/>
      <c r="OP3112" s="0"/>
      <c r="OQ3112" s="0"/>
      <c r="OR3112" s="0"/>
      <c r="OS3112" s="0"/>
      <c r="OT3112" s="0"/>
      <c r="OU3112" s="0"/>
      <c r="OV3112" s="0"/>
      <c r="OW3112" s="0"/>
      <c r="OX3112" s="0"/>
      <c r="OY3112" s="0"/>
      <c r="OZ3112" s="0"/>
      <c r="PA3112" s="0"/>
      <c r="PB3112" s="0"/>
      <c r="PC3112" s="0"/>
      <c r="PD3112" s="0"/>
      <c r="PE3112" s="0"/>
      <c r="PF3112" s="0"/>
      <c r="PG3112" s="0"/>
      <c r="PH3112" s="0"/>
      <c r="PI3112" s="0"/>
      <c r="PJ3112" s="0"/>
      <c r="PK3112" s="0"/>
      <c r="PL3112" s="0"/>
      <c r="PM3112" s="0"/>
      <c r="PN3112" s="0"/>
      <c r="PO3112" s="0"/>
      <c r="PP3112" s="0"/>
      <c r="PQ3112" s="0"/>
      <c r="PR3112" s="0"/>
      <c r="PS3112" s="0"/>
      <c r="PT3112" s="0"/>
      <c r="PU3112" s="0"/>
      <c r="PV3112" s="0"/>
      <c r="PW3112" s="0"/>
      <c r="PX3112" s="0"/>
      <c r="PY3112" s="0"/>
      <c r="PZ3112" s="0"/>
      <c r="QA3112" s="0"/>
      <c r="QB3112" s="0"/>
      <c r="QC3112" s="0"/>
      <c r="QD3112" s="0"/>
      <c r="QE3112" s="0"/>
      <c r="QF3112" s="0"/>
      <c r="QG3112" s="0"/>
      <c r="QH3112" s="0"/>
      <c r="QI3112" s="0"/>
      <c r="QJ3112" s="0"/>
      <c r="QK3112" s="0"/>
      <c r="QL3112" s="0"/>
      <c r="QM3112" s="0"/>
      <c r="QN3112" s="0"/>
      <c r="QO3112" s="0"/>
      <c r="QP3112" s="0"/>
      <c r="QQ3112" s="0"/>
      <c r="QR3112" s="0"/>
      <c r="QS3112" s="0"/>
      <c r="QT3112" s="0"/>
      <c r="QU3112" s="0"/>
      <c r="QV3112" s="0"/>
      <c r="QW3112" s="0"/>
      <c r="QX3112" s="0"/>
      <c r="QY3112" s="0"/>
      <c r="QZ3112" s="0"/>
      <c r="RA3112" s="0"/>
      <c r="RB3112" s="0"/>
      <c r="RC3112" s="0"/>
      <c r="RD3112" s="0"/>
      <c r="RE3112" s="0"/>
      <c r="RF3112" s="0"/>
      <c r="RG3112" s="0"/>
      <c r="RH3112" s="0"/>
      <c r="RI3112" s="0"/>
      <c r="RJ3112" s="0"/>
      <c r="RK3112" s="0"/>
      <c r="RL3112" s="0"/>
      <c r="RM3112" s="0"/>
      <c r="RN3112" s="0"/>
      <c r="RO3112" s="0"/>
      <c r="RP3112" s="0"/>
      <c r="RQ3112" s="0"/>
      <c r="RR3112" s="0"/>
      <c r="RS3112" s="0"/>
      <c r="RT3112" s="0"/>
      <c r="RU3112" s="0"/>
      <c r="RV3112" s="0"/>
      <c r="RW3112" s="0"/>
      <c r="RX3112" s="0"/>
      <c r="RY3112" s="0"/>
      <c r="RZ3112" s="0"/>
      <c r="SA3112" s="0"/>
      <c r="SB3112" s="0"/>
      <c r="SC3112" s="0"/>
      <c r="SD3112" s="0"/>
      <c r="SE3112" s="0"/>
      <c r="SF3112" s="0"/>
      <c r="SG3112" s="0"/>
      <c r="SH3112" s="0"/>
      <c r="SI3112" s="0"/>
      <c r="SJ3112" s="0"/>
      <c r="SK3112" s="0"/>
      <c r="SL3112" s="0"/>
      <c r="SM3112" s="0"/>
      <c r="SN3112" s="0"/>
      <c r="SO3112" s="0"/>
      <c r="SP3112" s="0"/>
      <c r="SQ3112" s="0"/>
      <c r="SR3112" s="0"/>
      <c r="SS3112" s="0"/>
      <c r="ST3112" s="0"/>
      <c r="SU3112" s="0"/>
      <c r="SV3112" s="0"/>
      <c r="SW3112" s="0"/>
      <c r="SX3112" s="0"/>
      <c r="SY3112" s="0"/>
      <c r="SZ3112" s="0"/>
      <c r="TA3112" s="0"/>
      <c r="TB3112" s="0"/>
      <c r="TC3112" s="0"/>
      <c r="TD3112" s="0"/>
      <c r="TE3112" s="0"/>
      <c r="TF3112" s="0"/>
      <c r="TG3112" s="0"/>
      <c r="TH3112" s="0"/>
      <c r="TI3112" s="0"/>
      <c r="TJ3112" s="0"/>
      <c r="TK3112" s="0"/>
      <c r="TL3112" s="0"/>
      <c r="TM3112" s="0"/>
      <c r="TN3112" s="0"/>
      <c r="TO3112" s="0"/>
      <c r="TP3112" s="0"/>
      <c r="TQ3112" s="0"/>
      <c r="TR3112" s="0"/>
      <c r="TS3112" s="0"/>
      <c r="TT3112" s="0"/>
      <c r="TU3112" s="0"/>
      <c r="TV3112" s="0"/>
      <c r="TW3112" s="0"/>
      <c r="TX3112" s="0"/>
      <c r="TY3112" s="0"/>
      <c r="TZ3112" s="0"/>
      <c r="UA3112" s="0"/>
      <c r="UB3112" s="0"/>
      <c r="UC3112" s="0"/>
      <c r="UD3112" s="0"/>
      <c r="UE3112" s="0"/>
      <c r="UF3112" s="0"/>
      <c r="UG3112" s="0"/>
      <c r="UH3112" s="0"/>
      <c r="UI3112" s="0"/>
      <c r="UJ3112" s="0"/>
      <c r="UK3112" s="0"/>
      <c r="UL3112" s="0"/>
      <c r="UM3112" s="0"/>
      <c r="UN3112" s="0"/>
      <c r="UO3112" s="0"/>
      <c r="UP3112" s="0"/>
      <c r="UQ3112" s="0"/>
      <c r="UR3112" s="0"/>
      <c r="US3112" s="0"/>
      <c r="UT3112" s="0"/>
      <c r="UU3112" s="0"/>
      <c r="UV3112" s="0"/>
      <c r="UW3112" s="0"/>
      <c r="UX3112" s="0"/>
      <c r="UY3112" s="0"/>
      <c r="UZ3112" s="0"/>
      <c r="VA3112" s="0"/>
      <c r="VB3112" s="0"/>
      <c r="VC3112" s="0"/>
      <c r="VD3112" s="0"/>
      <c r="VE3112" s="0"/>
      <c r="VF3112" s="0"/>
      <c r="VG3112" s="0"/>
      <c r="VH3112" s="0"/>
      <c r="VI3112" s="0"/>
      <c r="VJ3112" s="0"/>
      <c r="VK3112" s="0"/>
      <c r="VL3112" s="0"/>
      <c r="VM3112" s="0"/>
      <c r="VN3112" s="0"/>
      <c r="VO3112" s="0"/>
      <c r="VP3112" s="0"/>
      <c r="VQ3112" s="0"/>
      <c r="VR3112" s="0"/>
      <c r="VS3112" s="0"/>
      <c r="VT3112" s="0"/>
      <c r="VU3112" s="0"/>
      <c r="VV3112" s="0"/>
      <c r="VW3112" s="0"/>
      <c r="VX3112" s="0"/>
      <c r="VY3112" s="0"/>
      <c r="VZ3112" s="0"/>
      <c r="WA3112" s="0"/>
      <c r="WB3112" s="0"/>
      <c r="WC3112" s="0"/>
      <c r="WD3112" s="0"/>
      <c r="WE3112" s="0"/>
      <c r="WF3112" s="0"/>
      <c r="WG3112" s="0"/>
      <c r="WH3112" s="0"/>
      <c r="WI3112" s="0"/>
      <c r="WJ3112" s="0"/>
      <c r="WK3112" s="0"/>
      <c r="WL3112" s="0"/>
      <c r="WM3112" s="0"/>
      <c r="WN3112" s="0"/>
      <c r="WO3112" s="0"/>
      <c r="WP3112" s="0"/>
      <c r="WQ3112" s="0"/>
      <c r="WR3112" s="0"/>
      <c r="WS3112" s="0"/>
      <c r="WT3112" s="0"/>
      <c r="WU3112" s="0"/>
      <c r="WV3112" s="0"/>
      <c r="WW3112" s="0"/>
      <c r="WX3112" s="0"/>
      <c r="WY3112" s="0"/>
      <c r="WZ3112" s="0"/>
      <c r="XA3112" s="0"/>
      <c r="XB3112" s="0"/>
      <c r="XC3112" s="0"/>
      <c r="XD3112" s="0"/>
      <c r="XE3112" s="0"/>
      <c r="XF3112" s="0"/>
      <c r="XG3112" s="0"/>
      <c r="XH3112" s="0"/>
      <c r="XI3112" s="0"/>
      <c r="XJ3112" s="0"/>
      <c r="XK3112" s="0"/>
      <c r="XL3112" s="0"/>
      <c r="XM3112" s="0"/>
      <c r="XN3112" s="0"/>
      <c r="XO3112" s="0"/>
      <c r="XP3112" s="0"/>
      <c r="XQ3112" s="0"/>
      <c r="XR3112" s="0"/>
      <c r="XS3112" s="0"/>
      <c r="XT3112" s="0"/>
      <c r="XU3112" s="0"/>
      <c r="XV3112" s="0"/>
      <c r="XW3112" s="0"/>
      <c r="XX3112" s="0"/>
      <c r="XY3112" s="0"/>
      <c r="XZ3112" s="0"/>
      <c r="YA3112" s="0"/>
      <c r="YB3112" s="0"/>
      <c r="YC3112" s="0"/>
      <c r="YD3112" s="0"/>
      <c r="YE3112" s="0"/>
      <c r="YF3112" s="0"/>
      <c r="YG3112" s="0"/>
      <c r="YH3112" s="0"/>
      <c r="YI3112" s="0"/>
      <c r="YJ3112" s="0"/>
      <c r="YK3112" s="0"/>
      <c r="YL3112" s="0"/>
      <c r="YM3112" s="0"/>
      <c r="YN3112" s="0"/>
      <c r="YO3112" s="0"/>
      <c r="YP3112" s="0"/>
      <c r="YQ3112" s="0"/>
      <c r="YR3112" s="0"/>
      <c r="YS3112" s="0"/>
      <c r="YT3112" s="0"/>
      <c r="YU3112" s="0"/>
      <c r="YV3112" s="0"/>
      <c r="YW3112" s="0"/>
      <c r="YX3112" s="0"/>
      <c r="YY3112" s="0"/>
      <c r="YZ3112" s="0"/>
      <c r="ZA3112" s="0"/>
      <c r="ZB3112" s="0"/>
      <c r="ZC3112" s="0"/>
      <c r="ZD3112" s="0"/>
      <c r="ZE3112" s="0"/>
      <c r="ZF3112" s="0"/>
      <c r="ZG3112" s="0"/>
      <c r="ZH3112" s="0"/>
      <c r="ZI3112" s="0"/>
      <c r="ZJ3112" s="0"/>
      <c r="ZK3112" s="0"/>
      <c r="ZL3112" s="0"/>
      <c r="ZM3112" s="0"/>
      <c r="ZN3112" s="0"/>
      <c r="ZO3112" s="0"/>
      <c r="ZP3112" s="0"/>
      <c r="ZQ3112" s="0"/>
      <c r="ZR3112" s="0"/>
      <c r="ZS3112" s="0"/>
      <c r="ZT3112" s="0"/>
      <c r="ZU3112" s="0"/>
      <c r="ZV3112" s="0"/>
      <c r="ZW3112" s="0"/>
      <c r="ZX3112" s="0"/>
      <c r="ZY3112" s="0"/>
      <c r="ZZ3112" s="0"/>
      <c r="AAA3112" s="0"/>
      <c r="AAB3112" s="0"/>
      <c r="AAC3112" s="0"/>
      <c r="AAD3112" s="0"/>
      <c r="AAE3112" s="0"/>
      <c r="AAF3112" s="0"/>
      <c r="AAG3112" s="0"/>
      <c r="AAH3112" s="0"/>
      <c r="AAI3112" s="0"/>
      <c r="AAJ3112" s="0"/>
      <c r="AAK3112" s="0"/>
      <c r="AAL3112" s="0"/>
      <c r="AAM3112" s="0"/>
      <c r="AAN3112" s="0"/>
      <c r="AAO3112" s="0"/>
      <c r="AAP3112" s="0"/>
      <c r="AAQ3112" s="0"/>
      <c r="AAR3112" s="0"/>
      <c r="AAS3112" s="0"/>
      <c r="AAT3112" s="0"/>
      <c r="AAU3112" s="0"/>
      <c r="AAV3112" s="0"/>
      <c r="AAW3112" s="0"/>
      <c r="AAX3112" s="0"/>
      <c r="AAY3112" s="0"/>
      <c r="AAZ3112" s="0"/>
      <c r="ABA3112" s="0"/>
      <c r="ABB3112" s="0"/>
      <c r="ABC3112" s="0"/>
      <c r="ABD3112" s="0"/>
      <c r="ABE3112" s="0"/>
      <c r="ABF3112" s="0"/>
      <c r="ABG3112" s="0"/>
      <c r="ABH3112" s="0"/>
      <c r="ABI3112" s="0"/>
      <c r="ABJ3112" s="0"/>
      <c r="ABK3112" s="0"/>
      <c r="ABL3112" s="0"/>
      <c r="ABM3112" s="0"/>
      <c r="ABN3112" s="0"/>
      <c r="ABO3112" s="0"/>
      <c r="ABP3112" s="0"/>
      <c r="ABQ3112" s="0"/>
      <c r="ABR3112" s="0"/>
      <c r="ABS3112" s="0"/>
      <c r="ABT3112" s="0"/>
      <c r="ABU3112" s="0"/>
      <c r="ABV3112" s="0"/>
      <c r="ABW3112" s="0"/>
      <c r="ABX3112" s="0"/>
      <c r="ABY3112" s="0"/>
      <c r="ABZ3112" s="0"/>
      <c r="ACA3112" s="0"/>
      <c r="ACB3112" s="0"/>
      <c r="ACC3112" s="0"/>
      <c r="ACD3112" s="0"/>
      <c r="ACE3112" s="0"/>
      <c r="ACF3112" s="0"/>
      <c r="ACG3112" s="0"/>
      <c r="ACH3112" s="0"/>
      <c r="ACI3112" s="0"/>
      <c r="ACJ3112" s="0"/>
      <c r="ACK3112" s="0"/>
      <c r="ACL3112" s="0"/>
      <c r="ACM3112" s="0"/>
      <c r="ACN3112" s="0"/>
      <c r="ACO3112" s="0"/>
      <c r="ACP3112" s="0"/>
      <c r="ACQ3112" s="0"/>
      <c r="ACR3112" s="0"/>
      <c r="ACS3112" s="0"/>
      <c r="ACT3112" s="0"/>
      <c r="ACU3112" s="0"/>
      <c r="ACV3112" s="0"/>
      <c r="ACW3112" s="0"/>
      <c r="ACX3112" s="0"/>
      <c r="ACY3112" s="0"/>
      <c r="ACZ3112" s="0"/>
      <c r="ADA3112" s="0"/>
      <c r="ADB3112" s="0"/>
      <c r="ADC3112" s="0"/>
      <c r="ADD3112" s="0"/>
      <c r="ADE3112" s="0"/>
      <c r="ADF3112" s="0"/>
      <c r="ADG3112" s="0"/>
      <c r="ADH3112" s="0"/>
      <c r="ADI3112" s="0"/>
      <c r="ADJ3112" s="0"/>
      <c r="ADK3112" s="0"/>
      <c r="ADL3112" s="0"/>
      <c r="ADM3112" s="0"/>
      <c r="ADN3112" s="0"/>
      <c r="ADO3112" s="0"/>
      <c r="ADP3112" s="0"/>
      <c r="ADQ3112" s="0"/>
      <c r="ADR3112" s="0"/>
      <c r="ADS3112" s="0"/>
      <c r="ADT3112" s="0"/>
      <c r="ADU3112" s="0"/>
      <c r="ADV3112" s="0"/>
      <c r="ADW3112" s="0"/>
      <c r="ADX3112" s="0"/>
      <c r="ADY3112" s="0"/>
      <c r="ADZ3112" s="0"/>
      <c r="AEA3112" s="0"/>
      <c r="AEB3112" s="0"/>
      <c r="AEC3112" s="0"/>
      <c r="AED3112" s="0"/>
      <c r="AEE3112" s="0"/>
      <c r="AEF3112" s="0"/>
      <c r="AEG3112" s="0"/>
      <c r="AEH3112" s="0"/>
      <c r="AEI3112" s="0"/>
      <c r="AEJ3112" s="0"/>
      <c r="AEK3112" s="0"/>
      <c r="AEL3112" s="0"/>
      <c r="AEM3112" s="0"/>
      <c r="AEN3112" s="0"/>
      <c r="AEO3112" s="0"/>
      <c r="AEP3112" s="0"/>
      <c r="AEQ3112" s="0"/>
      <c r="AER3112" s="0"/>
      <c r="AES3112" s="0"/>
      <c r="AET3112" s="0"/>
      <c r="AEU3112" s="0"/>
      <c r="AEV3112" s="0"/>
      <c r="AEW3112" s="0"/>
      <c r="AEX3112" s="0"/>
      <c r="AEY3112" s="0"/>
      <c r="AEZ3112" s="0"/>
      <c r="AFA3112" s="0"/>
      <c r="AFB3112" s="0"/>
      <c r="AFC3112" s="0"/>
      <c r="AFD3112" s="0"/>
      <c r="AFE3112" s="0"/>
      <c r="AFF3112" s="0"/>
      <c r="AFG3112" s="0"/>
      <c r="AFH3112" s="0"/>
      <c r="AFI3112" s="0"/>
      <c r="AFJ3112" s="0"/>
      <c r="AFK3112" s="0"/>
      <c r="AFL3112" s="0"/>
      <c r="AFM3112" s="0"/>
      <c r="AFN3112" s="0"/>
      <c r="AFO3112" s="0"/>
      <c r="AFP3112" s="0"/>
      <c r="AFQ3112" s="0"/>
      <c r="AFR3112" s="0"/>
      <c r="AFS3112" s="0"/>
      <c r="AFT3112" s="0"/>
      <c r="AFU3112" s="0"/>
      <c r="AFV3112" s="0"/>
      <c r="AFW3112" s="0"/>
      <c r="AFX3112" s="0"/>
      <c r="AFY3112" s="0"/>
      <c r="AFZ3112" s="0"/>
      <c r="AGA3112" s="0"/>
      <c r="AGB3112" s="0"/>
      <c r="AGC3112" s="0"/>
      <c r="AGD3112" s="0"/>
      <c r="AGE3112" s="0"/>
      <c r="AGF3112" s="0"/>
      <c r="AGG3112" s="0"/>
      <c r="AGH3112" s="0"/>
      <c r="AGI3112" s="0"/>
      <c r="AGJ3112" s="0"/>
      <c r="AGK3112" s="0"/>
      <c r="AGL3112" s="0"/>
      <c r="AGM3112" s="0"/>
      <c r="AGN3112" s="0"/>
      <c r="AGO3112" s="0"/>
      <c r="AGP3112" s="0"/>
      <c r="AGQ3112" s="0"/>
      <c r="AGR3112" s="0"/>
      <c r="AGS3112" s="0"/>
      <c r="AGT3112" s="0"/>
      <c r="AGU3112" s="0"/>
      <c r="AGV3112" s="0"/>
      <c r="AGW3112" s="0"/>
      <c r="AGX3112" s="0"/>
      <c r="AGY3112" s="0"/>
      <c r="AGZ3112" s="0"/>
      <c r="AHA3112" s="0"/>
      <c r="AHB3112" s="0"/>
      <c r="AHC3112" s="0"/>
      <c r="AHD3112" s="0"/>
      <c r="AHE3112" s="0"/>
      <c r="AHF3112" s="0"/>
      <c r="AHG3112" s="0"/>
      <c r="AHH3112" s="0"/>
      <c r="AHI3112" s="0"/>
      <c r="AHJ3112" s="0"/>
      <c r="AHK3112" s="0"/>
      <c r="AHL3112" s="0"/>
      <c r="AHM3112" s="0"/>
      <c r="AHN3112" s="0"/>
      <c r="AHO3112" s="0"/>
      <c r="AHP3112" s="0"/>
      <c r="AHQ3112" s="0"/>
      <c r="AHR3112" s="0"/>
      <c r="AHS3112" s="0"/>
      <c r="AHT3112" s="0"/>
      <c r="AHU3112" s="0"/>
      <c r="AHV3112" s="0"/>
      <c r="AHW3112" s="0"/>
      <c r="AHX3112" s="0"/>
      <c r="AHY3112" s="0"/>
      <c r="AHZ3112" s="0"/>
      <c r="AIA3112" s="0"/>
      <c r="AIB3112" s="0"/>
      <c r="AIC3112" s="0"/>
      <c r="AID3112" s="0"/>
      <c r="AIE3112" s="0"/>
      <c r="AIF3112" s="0"/>
      <c r="AIG3112" s="0"/>
      <c r="AIH3112" s="0"/>
      <c r="AII3112" s="0"/>
      <c r="AIJ3112" s="0"/>
      <c r="AIK3112" s="0"/>
      <c r="AIL3112" s="0"/>
      <c r="AIM3112" s="0"/>
      <c r="AIN3112" s="0"/>
      <c r="AIO3112" s="0"/>
      <c r="AIP3112" s="0"/>
      <c r="AIQ3112" s="0"/>
      <c r="AIR3112" s="0"/>
      <c r="AIS3112" s="0"/>
      <c r="AIT3112" s="0"/>
      <c r="AIU3112" s="0"/>
      <c r="AIV3112" s="0"/>
      <c r="AIW3112" s="0"/>
      <c r="AIX3112" s="0"/>
      <c r="AIY3112" s="0"/>
      <c r="AIZ3112" s="0"/>
      <c r="AJA3112" s="0"/>
      <c r="AJB3112" s="0"/>
      <c r="AJC3112" s="0"/>
      <c r="AJD3112" s="0"/>
      <c r="AJE3112" s="0"/>
      <c r="AJF3112" s="0"/>
      <c r="AJG3112" s="0"/>
      <c r="AJH3112" s="0"/>
      <c r="AJI3112" s="0"/>
      <c r="AJJ3112" s="0"/>
      <c r="AJK3112" s="0"/>
      <c r="AJL3112" s="0"/>
      <c r="AJM3112" s="0"/>
      <c r="AJN3112" s="0"/>
      <c r="AJO3112" s="0"/>
      <c r="AJP3112" s="0"/>
      <c r="AJQ3112" s="0"/>
      <c r="AJR3112" s="0"/>
      <c r="AJS3112" s="0"/>
      <c r="AJT3112" s="0"/>
      <c r="AJU3112" s="0"/>
      <c r="AJV3112" s="0"/>
      <c r="AJW3112" s="0"/>
      <c r="AJX3112" s="0"/>
      <c r="AJY3112" s="0"/>
      <c r="AJZ3112" s="0"/>
      <c r="AKA3112" s="0"/>
      <c r="AKB3112" s="0"/>
      <c r="AKC3112" s="0"/>
      <c r="AKD3112" s="0"/>
      <c r="AKE3112" s="0"/>
      <c r="AKF3112" s="0"/>
      <c r="AKG3112" s="0"/>
      <c r="AKH3112" s="0"/>
      <c r="AKI3112" s="0"/>
      <c r="AKJ3112" s="0"/>
      <c r="AKK3112" s="0"/>
      <c r="AKL3112" s="0"/>
      <c r="AKM3112" s="0"/>
      <c r="AKN3112" s="0"/>
      <c r="AKO3112" s="0"/>
      <c r="AKP3112" s="0"/>
      <c r="AKQ3112" s="0"/>
      <c r="AKR3112" s="0"/>
      <c r="AKS3112" s="0"/>
      <c r="AKT3112" s="0"/>
      <c r="AKU3112" s="0"/>
      <c r="AKV3112" s="0"/>
      <c r="AKW3112" s="0"/>
      <c r="AKX3112" s="0"/>
      <c r="AKY3112" s="0"/>
      <c r="AKZ3112" s="0"/>
      <c r="ALA3112" s="0"/>
      <c r="ALB3112" s="0"/>
      <c r="ALC3112" s="0"/>
      <c r="ALD3112" s="0"/>
      <c r="ALE3112" s="0"/>
      <c r="ALF3112" s="0"/>
      <c r="ALG3112" s="0"/>
      <c r="ALH3112" s="0"/>
      <c r="ALI3112" s="0"/>
      <c r="ALJ3112" s="0"/>
      <c r="ALK3112" s="0"/>
      <c r="ALL3112" s="0"/>
      <c r="ALM3112" s="0"/>
      <c r="ALN3112" s="0"/>
      <c r="ALO3112" s="0"/>
      <c r="ALP3112" s="0"/>
      <c r="ALQ3112" s="0"/>
      <c r="ALR3112" s="0"/>
      <c r="ALS3112" s="0"/>
      <c r="ALT3112" s="0"/>
      <c r="ALU3112" s="0"/>
      <c r="ALV3112" s="0"/>
      <c r="ALW3112" s="0"/>
      <c r="ALX3112" s="0"/>
      <c r="ALY3112" s="0"/>
      <c r="ALZ3112" s="0"/>
      <c r="AMA3112" s="0"/>
      <c r="AMB3112" s="0"/>
      <c r="AMC3112" s="0"/>
      <c r="AMD3112" s="0"/>
      <c r="AME3112" s="0"/>
      <c r="AMF3112" s="0"/>
      <c r="AMG3112" s="0"/>
      <c r="AMH3112" s="0"/>
      <c r="AMI3112" s="0"/>
    </row>
    <row r="3113" customFormat="false" ht="12.75" hidden="false" customHeight="false" outlineLevel="0" collapsed="false">
      <c r="A3113" s="1" t="s">
        <v>3306</v>
      </c>
      <c r="C3113" s="64" t="s">
        <v>3313</v>
      </c>
      <c r="D3113" s="64" t="s">
        <v>13</v>
      </c>
      <c r="E3113" s="65" t="n">
        <v>2.2</v>
      </c>
      <c r="F3113" s="66" t="n">
        <v>0.36</v>
      </c>
      <c r="G3113" s="67" t="s">
        <v>3308</v>
      </c>
      <c r="H3113" s="67" t="s">
        <v>61</v>
      </c>
      <c r="I3113" s="104" t="n">
        <v>3.59</v>
      </c>
      <c r="J3113" s="67" t="s">
        <v>3308</v>
      </c>
      <c r="BM3113" s="0"/>
      <c r="BN3113" s="0"/>
      <c r="BO3113" s="0"/>
      <c r="BP3113" s="0"/>
      <c r="BQ3113" s="0"/>
      <c r="BR3113" s="0"/>
      <c r="BS3113" s="0"/>
      <c r="BT3113" s="0"/>
      <c r="BU3113" s="0"/>
      <c r="BV3113" s="0"/>
      <c r="BW3113" s="0"/>
      <c r="BX3113" s="0"/>
      <c r="BY3113" s="0"/>
      <c r="BZ3113" s="0"/>
      <c r="CA3113" s="0"/>
      <c r="CB3113" s="0"/>
      <c r="CC3113" s="0"/>
      <c r="CD3113" s="0"/>
      <c r="CE3113" s="0"/>
      <c r="CF3113" s="0"/>
      <c r="CG3113" s="0"/>
      <c r="CH3113" s="0"/>
      <c r="CI3113" s="0"/>
      <c r="CJ3113" s="0"/>
      <c r="CK3113" s="0"/>
      <c r="CL3113" s="0"/>
      <c r="CM3113" s="0"/>
      <c r="CN3113" s="0"/>
      <c r="CO3113" s="0"/>
      <c r="CP3113" s="0"/>
      <c r="CQ3113" s="0"/>
      <c r="CR3113" s="0"/>
      <c r="CS3113" s="0"/>
      <c r="CT3113" s="0"/>
      <c r="CU3113" s="0"/>
      <c r="CV3113" s="0"/>
      <c r="CW3113" s="0"/>
      <c r="CX3113" s="0"/>
      <c r="CY3113" s="0"/>
      <c r="CZ3113" s="0"/>
      <c r="DA3113" s="0"/>
      <c r="DB3113" s="0"/>
      <c r="DC3113" s="0"/>
      <c r="DD3113" s="0"/>
      <c r="DE3113" s="0"/>
      <c r="DF3113" s="0"/>
      <c r="DG3113" s="0"/>
      <c r="DH3113" s="0"/>
      <c r="DI3113" s="0"/>
      <c r="DJ3113" s="0"/>
      <c r="DK3113" s="0"/>
      <c r="DL3113" s="0"/>
      <c r="DM3113" s="0"/>
      <c r="DN3113" s="0"/>
      <c r="DO3113" s="0"/>
      <c r="DP3113" s="0"/>
      <c r="DQ3113" s="0"/>
      <c r="DR3113" s="0"/>
      <c r="DS3113" s="0"/>
      <c r="DT3113" s="0"/>
      <c r="DU3113" s="0"/>
      <c r="DV3113" s="0"/>
      <c r="DW3113" s="0"/>
      <c r="DX3113" s="0"/>
      <c r="DY3113" s="0"/>
      <c r="DZ3113" s="0"/>
      <c r="EA3113" s="0"/>
      <c r="EB3113" s="0"/>
      <c r="EC3113" s="0"/>
      <c r="ED3113" s="0"/>
      <c r="EE3113" s="0"/>
      <c r="EF3113" s="0"/>
      <c r="EG3113" s="0"/>
      <c r="EH3113" s="0"/>
      <c r="EI3113" s="0"/>
      <c r="EJ3113" s="0"/>
      <c r="EK3113" s="0"/>
      <c r="EL3113" s="0"/>
      <c r="EM3113" s="0"/>
      <c r="EN3113" s="0"/>
      <c r="EO3113" s="0"/>
      <c r="EP3113" s="0"/>
      <c r="EQ3113" s="0"/>
      <c r="ER3113" s="0"/>
      <c r="ES3113" s="0"/>
      <c r="ET3113" s="0"/>
      <c r="EU3113" s="0"/>
      <c r="EV3113" s="0"/>
      <c r="EW3113" s="0"/>
      <c r="EX3113" s="0"/>
      <c r="EY3113" s="0"/>
      <c r="EZ3113" s="0"/>
      <c r="FA3113" s="0"/>
      <c r="FB3113" s="0"/>
      <c r="FC3113" s="0"/>
      <c r="FD3113" s="0"/>
      <c r="FE3113" s="0"/>
      <c r="FF3113" s="0"/>
      <c r="FG3113" s="0"/>
      <c r="FH3113" s="0"/>
      <c r="FI3113" s="0"/>
      <c r="FJ3113" s="0"/>
      <c r="FK3113" s="0"/>
      <c r="FL3113" s="0"/>
      <c r="FM3113" s="0"/>
      <c r="FN3113" s="0"/>
      <c r="FO3113" s="0"/>
      <c r="FP3113" s="0"/>
      <c r="FQ3113" s="0"/>
      <c r="FR3113" s="0"/>
      <c r="FS3113" s="0"/>
      <c r="FT3113" s="0"/>
      <c r="FU3113" s="0"/>
      <c r="FV3113" s="0"/>
      <c r="FW3113" s="0"/>
      <c r="FX3113" s="0"/>
      <c r="FY3113" s="0"/>
      <c r="FZ3113" s="0"/>
      <c r="GA3113" s="0"/>
      <c r="GB3113" s="0"/>
      <c r="GC3113" s="0"/>
      <c r="GD3113" s="0"/>
      <c r="GE3113" s="0"/>
      <c r="GF3113" s="0"/>
      <c r="GG3113" s="0"/>
      <c r="GH3113" s="0"/>
      <c r="GI3113" s="0"/>
      <c r="GJ3113" s="0"/>
      <c r="GK3113" s="0"/>
      <c r="GL3113" s="0"/>
      <c r="GM3113" s="0"/>
      <c r="GN3113" s="0"/>
      <c r="GO3113" s="0"/>
      <c r="GP3113" s="0"/>
      <c r="GQ3113" s="0"/>
      <c r="GR3113" s="0"/>
      <c r="GS3113" s="0"/>
      <c r="GT3113" s="0"/>
      <c r="GU3113" s="0"/>
      <c r="GV3113" s="0"/>
      <c r="GW3113" s="0"/>
      <c r="GX3113" s="0"/>
      <c r="GY3113" s="0"/>
      <c r="GZ3113" s="0"/>
      <c r="HA3113" s="0"/>
      <c r="HB3113" s="0"/>
      <c r="HC3113" s="0"/>
      <c r="HD3113" s="0"/>
      <c r="HE3113" s="0"/>
      <c r="HF3113" s="0"/>
      <c r="HG3113" s="0"/>
      <c r="HH3113" s="0"/>
      <c r="HI3113" s="0"/>
      <c r="HJ3113" s="0"/>
      <c r="HK3113" s="0"/>
      <c r="HL3113" s="0"/>
      <c r="HM3113" s="0"/>
      <c r="HN3113" s="0"/>
      <c r="HO3113" s="0"/>
      <c r="HP3113" s="0"/>
      <c r="HQ3113" s="0"/>
      <c r="HR3113" s="0"/>
      <c r="HS3113" s="0"/>
      <c r="HT3113" s="0"/>
      <c r="HU3113" s="0"/>
      <c r="HV3113" s="0"/>
      <c r="HW3113" s="0"/>
      <c r="HX3113" s="0"/>
      <c r="HY3113" s="0"/>
      <c r="HZ3113" s="0"/>
      <c r="IA3113" s="0"/>
      <c r="IB3113" s="0"/>
      <c r="IC3113" s="0"/>
      <c r="ID3113" s="0"/>
      <c r="IE3113" s="0"/>
      <c r="IF3113" s="0"/>
      <c r="IG3113" s="0"/>
      <c r="IH3113" s="0"/>
      <c r="II3113" s="0"/>
      <c r="IJ3113" s="0"/>
      <c r="IK3113" s="0"/>
      <c r="IL3113" s="0"/>
      <c r="IM3113" s="0"/>
      <c r="IN3113" s="0"/>
      <c r="IO3113" s="0"/>
      <c r="IP3113" s="0"/>
      <c r="IQ3113" s="0"/>
      <c r="IR3113" s="0"/>
      <c r="IS3113" s="0"/>
      <c r="IT3113" s="0"/>
      <c r="IU3113" s="0"/>
      <c r="IV3113" s="0"/>
      <c r="IW3113" s="0"/>
      <c r="IX3113" s="0"/>
      <c r="IY3113" s="0"/>
      <c r="IZ3113" s="0"/>
      <c r="JA3113" s="0"/>
      <c r="JB3113" s="0"/>
      <c r="JC3113" s="0"/>
      <c r="JD3113" s="0"/>
      <c r="JE3113" s="0"/>
      <c r="JF3113" s="0"/>
      <c r="JG3113" s="0"/>
      <c r="JH3113" s="0"/>
      <c r="JI3113" s="0"/>
      <c r="JJ3113" s="0"/>
      <c r="JK3113" s="0"/>
      <c r="JL3113" s="0"/>
      <c r="JM3113" s="0"/>
      <c r="JN3113" s="0"/>
      <c r="JO3113" s="0"/>
      <c r="JP3113" s="0"/>
      <c r="JQ3113" s="0"/>
      <c r="JR3113" s="0"/>
      <c r="JS3113" s="0"/>
      <c r="JT3113" s="0"/>
      <c r="JU3113" s="0"/>
      <c r="JV3113" s="0"/>
      <c r="JW3113" s="0"/>
      <c r="JX3113" s="0"/>
      <c r="JY3113" s="0"/>
      <c r="JZ3113" s="0"/>
      <c r="KA3113" s="0"/>
      <c r="KB3113" s="0"/>
      <c r="KC3113" s="0"/>
      <c r="KD3113" s="0"/>
      <c r="KE3113" s="0"/>
      <c r="KF3113" s="0"/>
      <c r="KG3113" s="0"/>
      <c r="KH3113" s="0"/>
      <c r="KI3113" s="0"/>
      <c r="KJ3113" s="0"/>
      <c r="KK3113" s="0"/>
      <c r="KL3113" s="0"/>
      <c r="KM3113" s="0"/>
      <c r="KN3113" s="0"/>
      <c r="KO3113" s="0"/>
      <c r="KP3113" s="0"/>
      <c r="KQ3113" s="0"/>
      <c r="KR3113" s="0"/>
      <c r="KS3113" s="0"/>
      <c r="KT3113" s="0"/>
      <c r="KU3113" s="0"/>
      <c r="KV3113" s="0"/>
      <c r="KW3113" s="0"/>
      <c r="KX3113" s="0"/>
      <c r="KY3113" s="0"/>
      <c r="KZ3113" s="0"/>
      <c r="LA3113" s="0"/>
      <c r="LB3113" s="0"/>
      <c r="LC3113" s="0"/>
      <c r="LD3113" s="0"/>
      <c r="LE3113" s="0"/>
      <c r="LF3113" s="0"/>
      <c r="LG3113" s="0"/>
      <c r="LH3113" s="0"/>
      <c r="LI3113" s="0"/>
      <c r="LJ3113" s="0"/>
      <c r="LK3113" s="0"/>
      <c r="LL3113" s="0"/>
      <c r="LM3113" s="0"/>
      <c r="LN3113" s="0"/>
      <c r="LO3113" s="0"/>
      <c r="LP3113" s="0"/>
      <c r="LQ3113" s="0"/>
      <c r="LR3113" s="0"/>
      <c r="LS3113" s="0"/>
      <c r="LT3113" s="0"/>
      <c r="LU3113" s="0"/>
      <c r="LV3113" s="0"/>
      <c r="LW3113" s="0"/>
      <c r="LX3113" s="0"/>
      <c r="LY3113" s="0"/>
      <c r="LZ3113" s="0"/>
      <c r="MA3113" s="0"/>
      <c r="MB3113" s="0"/>
      <c r="MC3113" s="0"/>
      <c r="MD3113" s="0"/>
      <c r="ME3113" s="0"/>
      <c r="MF3113" s="0"/>
      <c r="MG3113" s="0"/>
      <c r="MH3113" s="0"/>
      <c r="MI3113" s="0"/>
      <c r="MJ3113" s="0"/>
      <c r="MK3113" s="0"/>
      <c r="ML3113" s="0"/>
      <c r="MM3113" s="0"/>
      <c r="MN3113" s="0"/>
      <c r="MO3113" s="0"/>
      <c r="MP3113" s="0"/>
      <c r="MQ3113" s="0"/>
      <c r="MR3113" s="0"/>
      <c r="MS3113" s="0"/>
      <c r="MT3113" s="0"/>
      <c r="MU3113" s="0"/>
      <c r="MV3113" s="0"/>
      <c r="MW3113" s="0"/>
      <c r="MX3113" s="0"/>
      <c r="MY3113" s="0"/>
      <c r="MZ3113" s="0"/>
      <c r="NA3113" s="0"/>
      <c r="NB3113" s="0"/>
      <c r="NC3113" s="0"/>
      <c r="ND3113" s="0"/>
      <c r="NE3113" s="0"/>
      <c r="NF3113" s="0"/>
      <c r="NG3113" s="0"/>
      <c r="NH3113" s="0"/>
      <c r="NI3113" s="0"/>
      <c r="NJ3113" s="0"/>
      <c r="NK3113" s="0"/>
      <c r="NL3113" s="0"/>
      <c r="NM3113" s="0"/>
      <c r="NN3113" s="0"/>
      <c r="NO3113" s="0"/>
      <c r="NP3113" s="0"/>
      <c r="NQ3113" s="0"/>
      <c r="NR3113" s="0"/>
      <c r="NS3113" s="0"/>
      <c r="NT3113" s="0"/>
      <c r="NU3113" s="0"/>
      <c r="NV3113" s="0"/>
      <c r="NW3113" s="0"/>
      <c r="NX3113" s="0"/>
      <c r="NY3113" s="0"/>
      <c r="NZ3113" s="0"/>
      <c r="OA3113" s="0"/>
      <c r="OB3113" s="0"/>
      <c r="OC3113" s="0"/>
      <c r="OD3113" s="0"/>
      <c r="OE3113" s="0"/>
      <c r="OF3113" s="0"/>
      <c r="OG3113" s="0"/>
      <c r="OH3113" s="0"/>
      <c r="OI3113" s="0"/>
      <c r="OJ3113" s="0"/>
      <c r="OK3113" s="0"/>
      <c r="OL3113" s="0"/>
      <c r="OM3113" s="0"/>
      <c r="ON3113" s="0"/>
      <c r="OO3113" s="0"/>
      <c r="OP3113" s="0"/>
      <c r="OQ3113" s="0"/>
      <c r="OR3113" s="0"/>
      <c r="OS3113" s="0"/>
      <c r="OT3113" s="0"/>
      <c r="OU3113" s="0"/>
      <c r="OV3113" s="0"/>
      <c r="OW3113" s="0"/>
      <c r="OX3113" s="0"/>
      <c r="OY3113" s="0"/>
      <c r="OZ3113" s="0"/>
      <c r="PA3113" s="0"/>
      <c r="PB3113" s="0"/>
      <c r="PC3113" s="0"/>
      <c r="PD3113" s="0"/>
      <c r="PE3113" s="0"/>
      <c r="PF3113" s="0"/>
      <c r="PG3113" s="0"/>
      <c r="PH3113" s="0"/>
      <c r="PI3113" s="0"/>
      <c r="PJ3113" s="0"/>
      <c r="PK3113" s="0"/>
      <c r="PL3113" s="0"/>
      <c r="PM3113" s="0"/>
      <c r="PN3113" s="0"/>
      <c r="PO3113" s="0"/>
      <c r="PP3113" s="0"/>
      <c r="PQ3113" s="0"/>
      <c r="PR3113" s="0"/>
      <c r="PS3113" s="0"/>
      <c r="PT3113" s="0"/>
      <c r="PU3113" s="0"/>
      <c r="PV3113" s="0"/>
      <c r="PW3113" s="0"/>
      <c r="PX3113" s="0"/>
      <c r="PY3113" s="0"/>
      <c r="PZ3113" s="0"/>
      <c r="QA3113" s="0"/>
      <c r="QB3113" s="0"/>
      <c r="QC3113" s="0"/>
      <c r="QD3113" s="0"/>
      <c r="QE3113" s="0"/>
      <c r="QF3113" s="0"/>
      <c r="QG3113" s="0"/>
      <c r="QH3113" s="0"/>
      <c r="QI3113" s="0"/>
      <c r="QJ3113" s="0"/>
      <c r="QK3113" s="0"/>
      <c r="QL3113" s="0"/>
      <c r="QM3113" s="0"/>
      <c r="QN3113" s="0"/>
      <c r="QO3113" s="0"/>
      <c r="QP3113" s="0"/>
      <c r="QQ3113" s="0"/>
      <c r="QR3113" s="0"/>
      <c r="QS3113" s="0"/>
      <c r="QT3113" s="0"/>
      <c r="QU3113" s="0"/>
      <c r="QV3113" s="0"/>
      <c r="QW3113" s="0"/>
      <c r="QX3113" s="0"/>
      <c r="QY3113" s="0"/>
      <c r="QZ3113" s="0"/>
      <c r="RA3113" s="0"/>
      <c r="RB3113" s="0"/>
      <c r="RC3113" s="0"/>
      <c r="RD3113" s="0"/>
      <c r="RE3113" s="0"/>
      <c r="RF3113" s="0"/>
      <c r="RG3113" s="0"/>
      <c r="RH3113" s="0"/>
      <c r="RI3113" s="0"/>
      <c r="RJ3113" s="0"/>
      <c r="RK3113" s="0"/>
      <c r="RL3113" s="0"/>
      <c r="RM3113" s="0"/>
      <c r="RN3113" s="0"/>
      <c r="RO3113" s="0"/>
      <c r="RP3113" s="0"/>
      <c r="RQ3113" s="0"/>
      <c r="RR3113" s="0"/>
      <c r="RS3113" s="0"/>
      <c r="RT3113" s="0"/>
      <c r="RU3113" s="0"/>
      <c r="RV3113" s="0"/>
      <c r="RW3113" s="0"/>
      <c r="RX3113" s="0"/>
      <c r="RY3113" s="0"/>
      <c r="RZ3113" s="0"/>
      <c r="SA3113" s="0"/>
      <c r="SB3113" s="0"/>
      <c r="SC3113" s="0"/>
      <c r="SD3113" s="0"/>
      <c r="SE3113" s="0"/>
      <c r="SF3113" s="0"/>
      <c r="SG3113" s="0"/>
      <c r="SH3113" s="0"/>
      <c r="SI3113" s="0"/>
      <c r="SJ3113" s="0"/>
      <c r="SK3113" s="0"/>
      <c r="SL3113" s="0"/>
      <c r="SM3113" s="0"/>
      <c r="SN3113" s="0"/>
      <c r="SO3113" s="0"/>
      <c r="SP3113" s="0"/>
      <c r="SQ3113" s="0"/>
      <c r="SR3113" s="0"/>
      <c r="SS3113" s="0"/>
      <c r="ST3113" s="0"/>
      <c r="SU3113" s="0"/>
      <c r="SV3113" s="0"/>
      <c r="SW3113" s="0"/>
      <c r="SX3113" s="0"/>
      <c r="SY3113" s="0"/>
      <c r="SZ3113" s="0"/>
      <c r="TA3113" s="0"/>
      <c r="TB3113" s="0"/>
      <c r="TC3113" s="0"/>
      <c r="TD3113" s="0"/>
      <c r="TE3113" s="0"/>
      <c r="TF3113" s="0"/>
      <c r="TG3113" s="0"/>
      <c r="TH3113" s="0"/>
      <c r="TI3113" s="0"/>
      <c r="TJ3113" s="0"/>
      <c r="TK3113" s="0"/>
      <c r="TL3113" s="0"/>
      <c r="TM3113" s="0"/>
      <c r="TN3113" s="0"/>
      <c r="TO3113" s="0"/>
      <c r="TP3113" s="0"/>
      <c r="TQ3113" s="0"/>
      <c r="TR3113" s="0"/>
      <c r="TS3113" s="0"/>
      <c r="TT3113" s="0"/>
      <c r="TU3113" s="0"/>
      <c r="TV3113" s="0"/>
      <c r="TW3113" s="0"/>
      <c r="TX3113" s="0"/>
      <c r="TY3113" s="0"/>
      <c r="TZ3113" s="0"/>
      <c r="UA3113" s="0"/>
      <c r="UB3113" s="0"/>
      <c r="UC3113" s="0"/>
      <c r="UD3113" s="0"/>
      <c r="UE3113" s="0"/>
      <c r="UF3113" s="0"/>
      <c r="UG3113" s="0"/>
      <c r="UH3113" s="0"/>
      <c r="UI3113" s="0"/>
      <c r="UJ3113" s="0"/>
      <c r="UK3113" s="0"/>
      <c r="UL3113" s="0"/>
      <c r="UM3113" s="0"/>
      <c r="UN3113" s="0"/>
      <c r="UO3113" s="0"/>
      <c r="UP3113" s="0"/>
      <c r="UQ3113" s="0"/>
      <c r="UR3113" s="0"/>
      <c r="US3113" s="0"/>
      <c r="UT3113" s="0"/>
      <c r="UU3113" s="0"/>
      <c r="UV3113" s="0"/>
      <c r="UW3113" s="0"/>
      <c r="UX3113" s="0"/>
      <c r="UY3113" s="0"/>
      <c r="UZ3113" s="0"/>
      <c r="VA3113" s="0"/>
      <c r="VB3113" s="0"/>
      <c r="VC3113" s="0"/>
      <c r="VD3113" s="0"/>
      <c r="VE3113" s="0"/>
      <c r="VF3113" s="0"/>
      <c r="VG3113" s="0"/>
      <c r="VH3113" s="0"/>
      <c r="VI3113" s="0"/>
      <c r="VJ3113" s="0"/>
      <c r="VK3113" s="0"/>
      <c r="VL3113" s="0"/>
      <c r="VM3113" s="0"/>
      <c r="VN3113" s="0"/>
      <c r="VO3113" s="0"/>
      <c r="VP3113" s="0"/>
      <c r="VQ3113" s="0"/>
      <c r="VR3113" s="0"/>
      <c r="VS3113" s="0"/>
      <c r="VT3113" s="0"/>
      <c r="VU3113" s="0"/>
      <c r="VV3113" s="0"/>
      <c r="VW3113" s="0"/>
      <c r="VX3113" s="0"/>
      <c r="VY3113" s="0"/>
      <c r="VZ3113" s="0"/>
      <c r="WA3113" s="0"/>
      <c r="WB3113" s="0"/>
      <c r="WC3113" s="0"/>
      <c r="WD3113" s="0"/>
      <c r="WE3113" s="0"/>
      <c r="WF3113" s="0"/>
      <c r="WG3113" s="0"/>
      <c r="WH3113" s="0"/>
      <c r="WI3113" s="0"/>
      <c r="WJ3113" s="0"/>
      <c r="WK3113" s="0"/>
      <c r="WL3113" s="0"/>
      <c r="WM3113" s="0"/>
      <c r="WN3113" s="0"/>
      <c r="WO3113" s="0"/>
      <c r="WP3113" s="0"/>
      <c r="WQ3113" s="0"/>
      <c r="WR3113" s="0"/>
      <c r="WS3113" s="0"/>
      <c r="WT3113" s="0"/>
      <c r="WU3113" s="0"/>
      <c r="WV3113" s="0"/>
      <c r="WW3113" s="0"/>
      <c r="WX3113" s="0"/>
      <c r="WY3113" s="0"/>
      <c r="WZ3113" s="0"/>
      <c r="XA3113" s="0"/>
      <c r="XB3113" s="0"/>
      <c r="XC3113" s="0"/>
      <c r="XD3113" s="0"/>
      <c r="XE3113" s="0"/>
      <c r="XF3113" s="0"/>
      <c r="XG3113" s="0"/>
      <c r="XH3113" s="0"/>
      <c r="XI3113" s="0"/>
      <c r="XJ3113" s="0"/>
      <c r="XK3113" s="0"/>
      <c r="XL3113" s="0"/>
      <c r="XM3113" s="0"/>
      <c r="XN3113" s="0"/>
      <c r="XO3113" s="0"/>
      <c r="XP3113" s="0"/>
      <c r="XQ3113" s="0"/>
      <c r="XR3113" s="0"/>
      <c r="XS3113" s="0"/>
      <c r="XT3113" s="0"/>
      <c r="XU3113" s="0"/>
      <c r="XV3113" s="0"/>
      <c r="XW3113" s="0"/>
      <c r="XX3113" s="0"/>
      <c r="XY3113" s="0"/>
      <c r="XZ3113" s="0"/>
      <c r="YA3113" s="0"/>
      <c r="YB3113" s="0"/>
      <c r="YC3113" s="0"/>
      <c r="YD3113" s="0"/>
      <c r="YE3113" s="0"/>
      <c r="YF3113" s="0"/>
      <c r="YG3113" s="0"/>
      <c r="YH3113" s="0"/>
      <c r="YI3113" s="0"/>
      <c r="YJ3113" s="0"/>
      <c r="YK3113" s="0"/>
      <c r="YL3113" s="0"/>
      <c r="YM3113" s="0"/>
      <c r="YN3113" s="0"/>
      <c r="YO3113" s="0"/>
      <c r="YP3113" s="0"/>
      <c r="YQ3113" s="0"/>
      <c r="YR3113" s="0"/>
      <c r="YS3113" s="0"/>
      <c r="YT3113" s="0"/>
      <c r="YU3113" s="0"/>
      <c r="YV3113" s="0"/>
      <c r="YW3113" s="0"/>
      <c r="YX3113" s="0"/>
      <c r="YY3113" s="0"/>
      <c r="YZ3113" s="0"/>
      <c r="ZA3113" s="0"/>
      <c r="ZB3113" s="0"/>
      <c r="ZC3113" s="0"/>
      <c r="ZD3113" s="0"/>
      <c r="ZE3113" s="0"/>
      <c r="ZF3113" s="0"/>
      <c r="ZG3113" s="0"/>
      <c r="ZH3113" s="0"/>
      <c r="ZI3113" s="0"/>
      <c r="ZJ3113" s="0"/>
      <c r="ZK3113" s="0"/>
      <c r="ZL3113" s="0"/>
      <c r="ZM3113" s="0"/>
      <c r="ZN3113" s="0"/>
      <c r="ZO3113" s="0"/>
      <c r="ZP3113" s="0"/>
      <c r="ZQ3113" s="0"/>
      <c r="ZR3113" s="0"/>
      <c r="ZS3113" s="0"/>
      <c r="ZT3113" s="0"/>
      <c r="ZU3113" s="0"/>
      <c r="ZV3113" s="0"/>
      <c r="ZW3113" s="0"/>
      <c r="ZX3113" s="0"/>
      <c r="ZY3113" s="0"/>
      <c r="ZZ3113" s="0"/>
      <c r="AAA3113" s="0"/>
      <c r="AAB3113" s="0"/>
      <c r="AAC3113" s="0"/>
      <c r="AAD3113" s="0"/>
      <c r="AAE3113" s="0"/>
      <c r="AAF3113" s="0"/>
      <c r="AAG3113" s="0"/>
      <c r="AAH3113" s="0"/>
      <c r="AAI3113" s="0"/>
      <c r="AAJ3113" s="0"/>
      <c r="AAK3113" s="0"/>
      <c r="AAL3113" s="0"/>
      <c r="AAM3113" s="0"/>
      <c r="AAN3113" s="0"/>
      <c r="AAO3113" s="0"/>
      <c r="AAP3113" s="0"/>
      <c r="AAQ3113" s="0"/>
      <c r="AAR3113" s="0"/>
      <c r="AAS3113" s="0"/>
      <c r="AAT3113" s="0"/>
      <c r="AAU3113" s="0"/>
      <c r="AAV3113" s="0"/>
      <c r="AAW3113" s="0"/>
      <c r="AAX3113" s="0"/>
      <c r="AAY3113" s="0"/>
      <c r="AAZ3113" s="0"/>
      <c r="ABA3113" s="0"/>
      <c r="ABB3113" s="0"/>
      <c r="ABC3113" s="0"/>
      <c r="ABD3113" s="0"/>
      <c r="ABE3113" s="0"/>
      <c r="ABF3113" s="0"/>
      <c r="ABG3113" s="0"/>
      <c r="ABH3113" s="0"/>
      <c r="ABI3113" s="0"/>
      <c r="ABJ3113" s="0"/>
      <c r="ABK3113" s="0"/>
      <c r="ABL3113" s="0"/>
      <c r="ABM3113" s="0"/>
      <c r="ABN3113" s="0"/>
      <c r="ABO3113" s="0"/>
      <c r="ABP3113" s="0"/>
      <c r="ABQ3113" s="0"/>
      <c r="ABR3113" s="0"/>
      <c r="ABS3113" s="0"/>
      <c r="ABT3113" s="0"/>
      <c r="ABU3113" s="0"/>
      <c r="ABV3113" s="0"/>
      <c r="ABW3113" s="0"/>
      <c r="ABX3113" s="0"/>
      <c r="ABY3113" s="0"/>
      <c r="ABZ3113" s="0"/>
      <c r="ACA3113" s="0"/>
      <c r="ACB3113" s="0"/>
      <c r="ACC3113" s="0"/>
      <c r="ACD3113" s="0"/>
      <c r="ACE3113" s="0"/>
      <c r="ACF3113" s="0"/>
      <c r="ACG3113" s="0"/>
      <c r="ACH3113" s="0"/>
      <c r="ACI3113" s="0"/>
      <c r="ACJ3113" s="0"/>
      <c r="ACK3113" s="0"/>
      <c r="ACL3113" s="0"/>
      <c r="ACM3113" s="0"/>
      <c r="ACN3113" s="0"/>
      <c r="ACO3113" s="0"/>
      <c r="ACP3113" s="0"/>
      <c r="ACQ3113" s="0"/>
      <c r="ACR3113" s="0"/>
      <c r="ACS3113" s="0"/>
      <c r="ACT3113" s="0"/>
      <c r="ACU3113" s="0"/>
      <c r="ACV3113" s="0"/>
      <c r="ACW3113" s="0"/>
      <c r="ACX3113" s="0"/>
      <c r="ACY3113" s="0"/>
      <c r="ACZ3113" s="0"/>
      <c r="ADA3113" s="0"/>
      <c r="ADB3113" s="0"/>
      <c r="ADC3113" s="0"/>
      <c r="ADD3113" s="0"/>
      <c r="ADE3113" s="0"/>
      <c r="ADF3113" s="0"/>
      <c r="ADG3113" s="0"/>
      <c r="ADH3113" s="0"/>
      <c r="ADI3113" s="0"/>
      <c r="ADJ3113" s="0"/>
      <c r="ADK3113" s="0"/>
      <c r="ADL3113" s="0"/>
      <c r="ADM3113" s="0"/>
      <c r="ADN3113" s="0"/>
      <c r="ADO3113" s="0"/>
      <c r="ADP3113" s="0"/>
      <c r="ADQ3113" s="0"/>
      <c r="ADR3113" s="0"/>
      <c r="ADS3113" s="0"/>
      <c r="ADT3113" s="0"/>
      <c r="ADU3113" s="0"/>
      <c r="ADV3113" s="0"/>
      <c r="ADW3113" s="0"/>
      <c r="ADX3113" s="0"/>
      <c r="ADY3113" s="0"/>
      <c r="ADZ3113" s="0"/>
      <c r="AEA3113" s="0"/>
      <c r="AEB3113" s="0"/>
      <c r="AEC3113" s="0"/>
      <c r="AED3113" s="0"/>
      <c r="AEE3113" s="0"/>
      <c r="AEF3113" s="0"/>
      <c r="AEG3113" s="0"/>
      <c r="AEH3113" s="0"/>
      <c r="AEI3113" s="0"/>
      <c r="AEJ3113" s="0"/>
      <c r="AEK3113" s="0"/>
      <c r="AEL3113" s="0"/>
      <c r="AEM3113" s="0"/>
      <c r="AEN3113" s="0"/>
      <c r="AEO3113" s="0"/>
      <c r="AEP3113" s="0"/>
      <c r="AEQ3113" s="0"/>
      <c r="AER3113" s="0"/>
      <c r="AES3113" s="0"/>
      <c r="AET3113" s="0"/>
      <c r="AEU3113" s="0"/>
      <c r="AEV3113" s="0"/>
      <c r="AEW3113" s="0"/>
      <c r="AEX3113" s="0"/>
      <c r="AEY3113" s="0"/>
      <c r="AEZ3113" s="0"/>
      <c r="AFA3113" s="0"/>
      <c r="AFB3113" s="0"/>
      <c r="AFC3113" s="0"/>
      <c r="AFD3113" s="0"/>
      <c r="AFE3113" s="0"/>
      <c r="AFF3113" s="0"/>
      <c r="AFG3113" s="0"/>
      <c r="AFH3113" s="0"/>
      <c r="AFI3113" s="0"/>
      <c r="AFJ3113" s="0"/>
      <c r="AFK3113" s="0"/>
      <c r="AFL3113" s="0"/>
      <c r="AFM3113" s="0"/>
      <c r="AFN3113" s="0"/>
      <c r="AFO3113" s="0"/>
      <c r="AFP3113" s="0"/>
      <c r="AFQ3113" s="0"/>
      <c r="AFR3113" s="0"/>
      <c r="AFS3113" s="0"/>
      <c r="AFT3113" s="0"/>
      <c r="AFU3113" s="0"/>
      <c r="AFV3113" s="0"/>
      <c r="AFW3113" s="0"/>
      <c r="AFX3113" s="0"/>
      <c r="AFY3113" s="0"/>
      <c r="AFZ3113" s="0"/>
      <c r="AGA3113" s="0"/>
      <c r="AGB3113" s="0"/>
      <c r="AGC3113" s="0"/>
      <c r="AGD3113" s="0"/>
      <c r="AGE3113" s="0"/>
      <c r="AGF3113" s="0"/>
      <c r="AGG3113" s="0"/>
      <c r="AGH3113" s="0"/>
      <c r="AGI3113" s="0"/>
      <c r="AGJ3113" s="0"/>
      <c r="AGK3113" s="0"/>
      <c r="AGL3113" s="0"/>
      <c r="AGM3113" s="0"/>
      <c r="AGN3113" s="0"/>
      <c r="AGO3113" s="0"/>
      <c r="AGP3113" s="0"/>
      <c r="AGQ3113" s="0"/>
      <c r="AGR3113" s="0"/>
      <c r="AGS3113" s="0"/>
      <c r="AGT3113" s="0"/>
      <c r="AGU3113" s="0"/>
      <c r="AGV3113" s="0"/>
      <c r="AGW3113" s="0"/>
      <c r="AGX3113" s="0"/>
      <c r="AGY3113" s="0"/>
      <c r="AGZ3113" s="0"/>
      <c r="AHA3113" s="0"/>
      <c r="AHB3113" s="0"/>
      <c r="AHC3113" s="0"/>
      <c r="AHD3113" s="0"/>
      <c r="AHE3113" s="0"/>
      <c r="AHF3113" s="0"/>
      <c r="AHG3113" s="0"/>
      <c r="AHH3113" s="0"/>
      <c r="AHI3113" s="0"/>
      <c r="AHJ3113" s="0"/>
      <c r="AHK3113" s="0"/>
      <c r="AHL3113" s="0"/>
      <c r="AHM3113" s="0"/>
      <c r="AHN3113" s="0"/>
      <c r="AHO3113" s="0"/>
      <c r="AHP3113" s="0"/>
      <c r="AHQ3113" s="0"/>
      <c r="AHR3113" s="0"/>
      <c r="AHS3113" s="0"/>
      <c r="AHT3113" s="0"/>
      <c r="AHU3113" s="0"/>
      <c r="AHV3113" s="0"/>
      <c r="AHW3113" s="0"/>
      <c r="AHX3113" s="0"/>
      <c r="AHY3113" s="0"/>
      <c r="AHZ3113" s="0"/>
      <c r="AIA3113" s="0"/>
      <c r="AIB3113" s="0"/>
      <c r="AIC3113" s="0"/>
      <c r="AID3113" s="0"/>
      <c r="AIE3113" s="0"/>
      <c r="AIF3113" s="0"/>
      <c r="AIG3113" s="0"/>
      <c r="AIH3113" s="0"/>
      <c r="AII3113" s="0"/>
      <c r="AIJ3113" s="0"/>
      <c r="AIK3113" s="0"/>
      <c r="AIL3113" s="0"/>
      <c r="AIM3113" s="0"/>
      <c r="AIN3113" s="0"/>
      <c r="AIO3113" s="0"/>
      <c r="AIP3113" s="0"/>
      <c r="AIQ3113" s="0"/>
      <c r="AIR3113" s="0"/>
      <c r="AIS3113" s="0"/>
      <c r="AIT3113" s="0"/>
      <c r="AIU3113" s="0"/>
      <c r="AIV3113" s="0"/>
      <c r="AIW3113" s="0"/>
      <c r="AIX3113" s="0"/>
      <c r="AIY3113" s="0"/>
      <c r="AIZ3113" s="0"/>
      <c r="AJA3113" s="0"/>
      <c r="AJB3113" s="0"/>
      <c r="AJC3113" s="0"/>
      <c r="AJD3113" s="0"/>
      <c r="AJE3113" s="0"/>
      <c r="AJF3113" s="0"/>
      <c r="AJG3113" s="0"/>
      <c r="AJH3113" s="0"/>
      <c r="AJI3113" s="0"/>
      <c r="AJJ3113" s="0"/>
      <c r="AJK3113" s="0"/>
      <c r="AJL3113" s="0"/>
      <c r="AJM3113" s="0"/>
      <c r="AJN3113" s="0"/>
      <c r="AJO3113" s="0"/>
      <c r="AJP3113" s="0"/>
      <c r="AJQ3113" s="0"/>
      <c r="AJR3113" s="0"/>
      <c r="AJS3113" s="0"/>
      <c r="AJT3113" s="0"/>
      <c r="AJU3113" s="0"/>
      <c r="AJV3113" s="0"/>
      <c r="AJW3113" s="0"/>
      <c r="AJX3113" s="0"/>
      <c r="AJY3113" s="0"/>
      <c r="AJZ3113" s="0"/>
      <c r="AKA3113" s="0"/>
      <c r="AKB3113" s="0"/>
      <c r="AKC3113" s="0"/>
      <c r="AKD3113" s="0"/>
      <c r="AKE3113" s="0"/>
      <c r="AKF3113" s="0"/>
      <c r="AKG3113" s="0"/>
      <c r="AKH3113" s="0"/>
      <c r="AKI3113" s="0"/>
      <c r="AKJ3113" s="0"/>
      <c r="AKK3113" s="0"/>
      <c r="AKL3113" s="0"/>
      <c r="AKM3113" s="0"/>
      <c r="AKN3113" s="0"/>
      <c r="AKO3113" s="0"/>
      <c r="AKP3113" s="0"/>
      <c r="AKQ3113" s="0"/>
      <c r="AKR3113" s="0"/>
      <c r="AKS3113" s="0"/>
      <c r="AKT3113" s="0"/>
      <c r="AKU3113" s="0"/>
      <c r="AKV3113" s="0"/>
      <c r="AKW3113" s="0"/>
      <c r="AKX3113" s="0"/>
      <c r="AKY3113" s="0"/>
      <c r="AKZ3113" s="0"/>
      <c r="ALA3113" s="0"/>
      <c r="ALB3113" s="0"/>
      <c r="ALC3113" s="0"/>
      <c r="ALD3113" s="0"/>
      <c r="ALE3113" s="0"/>
      <c r="ALF3113" s="0"/>
      <c r="ALG3113" s="0"/>
      <c r="ALH3113" s="0"/>
      <c r="ALI3113" s="0"/>
      <c r="ALJ3113" s="0"/>
      <c r="ALK3113" s="0"/>
      <c r="ALL3113" s="0"/>
      <c r="ALM3113" s="0"/>
      <c r="ALN3113" s="0"/>
      <c r="ALO3113" s="0"/>
      <c r="ALP3113" s="0"/>
      <c r="ALQ3113" s="0"/>
      <c r="ALR3113" s="0"/>
      <c r="ALS3113" s="0"/>
      <c r="ALT3113" s="0"/>
      <c r="ALU3113" s="0"/>
      <c r="ALV3113" s="0"/>
      <c r="ALW3113" s="0"/>
      <c r="ALX3113" s="0"/>
      <c r="ALY3113" s="0"/>
      <c r="ALZ3113" s="0"/>
      <c r="AMA3113" s="0"/>
      <c r="AMB3113" s="0"/>
      <c r="AMC3113" s="0"/>
      <c r="AMD3113" s="0"/>
      <c r="AME3113" s="0"/>
      <c r="AMF3113" s="0"/>
      <c r="AMG3113" s="0"/>
      <c r="AMH3113" s="0"/>
      <c r="AMI3113" s="0"/>
    </row>
    <row r="3114" customFormat="false" ht="12.75" hidden="false" customHeight="false" outlineLevel="0" collapsed="false">
      <c r="A3114" s="1" t="s">
        <v>3306</v>
      </c>
      <c r="C3114" s="19" t="s">
        <v>3314</v>
      </c>
      <c r="D3114" s="19" t="s">
        <v>70</v>
      </c>
      <c r="E3114" s="20" t="n">
        <v>2.2</v>
      </c>
      <c r="F3114" s="21" t="n">
        <v>0.19</v>
      </c>
      <c r="G3114" s="24" t="s">
        <v>3308</v>
      </c>
      <c r="I3114" s="3"/>
      <c r="K3114" s="4"/>
      <c r="BM3114" s="0"/>
      <c r="BN3114" s="0"/>
      <c r="BO3114" s="0"/>
      <c r="BP3114" s="0"/>
      <c r="BQ3114" s="0"/>
      <c r="BR3114" s="0"/>
      <c r="BS3114" s="0"/>
      <c r="BT3114" s="0"/>
      <c r="BU3114" s="0"/>
      <c r="BV3114" s="0"/>
      <c r="BW3114" s="0"/>
      <c r="BX3114" s="0"/>
      <c r="BY3114" s="0"/>
      <c r="BZ3114" s="0"/>
      <c r="CA3114" s="0"/>
      <c r="CB3114" s="0"/>
      <c r="CC3114" s="0"/>
      <c r="CD3114" s="0"/>
      <c r="CE3114" s="0"/>
      <c r="CF3114" s="0"/>
      <c r="CG3114" s="0"/>
      <c r="CH3114" s="0"/>
      <c r="CI3114" s="0"/>
      <c r="CJ3114" s="0"/>
      <c r="CK3114" s="0"/>
      <c r="CL3114" s="0"/>
      <c r="CM3114" s="0"/>
      <c r="CN3114" s="0"/>
      <c r="CO3114" s="0"/>
      <c r="CP3114" s="0"/>
      <c r="CQ3114" s="0"/>
      <c r="CR3114" s="0"/>
      <c r="CS3114" s="0"/>
      <c r="CT3114" s="0"/>
      <c r="CU3114" s="0"/>
      <c r="CV3114" s="0"/>
      <c r="CW3114" s="0"/>
      <c r="CX3114" s="0"/>
      <c r="CY3114" s="0"/>
      <c r="CZ3114" s="0"/>
      <c r="DA3114" s="0"/>
      <c r="DB3114" s="0"/>
      <c r="DC3114" s="0"/>
      <c r="DD3114" s="0"/>
      <c r="DE3114" s="0"/>
      <c r="DF3114" s="0"/>
      <c r="DG3114" s="0"/>
      <c r="DH3114" s="0"/>
      <c r="DI3114" s="0"/>
      <c r="DJ3114" s="0"/>
      <c r="DK3114" s="0"/>
      <c r="DL3114" s="0"/>
      <c r="DM3114" s="0"/>
      <c r="DN3114" s="0"/>
      <c r="DO3114" s="0"/>
      <c r="DP3114" s="0"/>
      <c r="DQ3114" s="0"/>
      <c r="DR3114" s="0"/>
      <c r="DS3114" s="0"/>
      <c r="DT3114" s="0"/>
      <c r="DU3114" s="0"/>
      <c r="DV3114" s="0"/>
      <c r="DW3114" s="0"/>
      <c r="DX3114" s="0"/>
      <c r="DY3114" s="0"/>
      <c r="DZ3114" s="0"/>
      <c r="EA3114" s="0"/>
      <c r="EB3114" s="0"/>
      <c r="EC3114" s="0"/>
      <c r="ED3114" s="0"/>
      <c r="EE3114" s="0"/>
      <c r="EF3114" s="0"/>
      <c r="EG3114" s="0"/>
      <c r="EH3114" s="0"/>
      <c r="EI3114" s="0"/>
      <c r="EJ3114" s="0"/>
      <c r="EK3114" s="0"/>
      <c r="EL3114" s="0"/>
      <c r="EM3114" s="0"/>
      <c r="EN3114" s="0"/>
      <c r="EO3114" s="0"/>
      <c r="EP3114" s="0"/>
      <c r="EQ3114" s="0"/>
      <c r="ER3114" s="0"/>
      <c r="ES3114" s="0"/>
      <c r="ET3114" s="0"/>
      <c r="EU3114" s="0"/>
      <c r="EV3114" s="0"/>
      <c r="EW3114" s="0"/>
      <c r="EX3114" s="0"/>
      <c r="EY3114" s="0"/>
      <c r="EZ3114" s="0"/>
      <c r="FA3114" s="0"/>
      <c r="FB3114" s="0"/>
      <c r="FC3114" s="0"/>
      <c r="FD3114" s="0"/>
      <c r="FE3114" s="0"/>
      <c r="FF3114" s="0"/>
      <c r="FG3114" s="0"/>
      <c r="FH3114" s="0"/>
      <c r="FI3114" s="0"/>
      <c r="FJ3114" s="0"/>
      <c r="FK3114" s="0"/>
      <c r="FL3114" s="0"/>
      <c r="FM3114" s="0"/>
      <c r="FN3114" s="0"/>
      <c r="FO3114" s="0"/>
      <c r="FP3114" s="0"/>
      <c r="FQ3114" s="0"/>
      <c r="FR3114" s="0"/>
      <c r="FS3114" s="0"/>
      <c r="FT3114" s="0"/>
      <c r="FU3114" s="0"/>
      <c r="FV3114" s="0"/>
      <c r="FW3114" s="0"/>
      <c r="FX3114" s="0"/>
      <c r="FY3114" s="0"/>
      <c r="FZ3114" s="0"/>
      <c r="GA3114" s="0"/>
      <c r="GB3114" s="0"/>
      <c r="GC3114" s="0"/>
      <c r="GD3114" s="0"/>
      <c r="GE3114" s="0"/>
      <c r="GF3114" s="0"/>
      <c r="GG3114" s="0"/>
      <c r="GH3114" s="0"/>
      <c r="GI3114" s="0"/>
      <c r="GJ3114" s="0"/>
      <c r="GK3114" s="0"/>
      <c r="GL3114" s="0"/>
      <c r="GM3114" s="0"/>
      <c r="GN3114" s="0"/>
      <c r="GO3114" s="0"/>
      <c r="GP3114" s="0"/>
      <c r="GQ3114" s="0"/>
      <c r="GR3114" s="0"/>
      <c r="GS3114" s="0"/>
      <c r="GT3114" s="0"/>
      <c r="GU3114" s="0"/>
      <c r="GV3114" s="0"/>
      <c r="GW3114" s="0"/>
      <c r="GX3114" s="0"/>
      <c r="GY3114" s="0"/>
      <c r="GZ3114" s="0"/>
      <c r="HA3114" s="0"/>
      <c r="HB3114" s="0"/>
      <c r="HC3114" s="0"/>
      <c r="HD3114" s="0"/>
      <c r="HE3114" s="0"/>
      <c r="HF3114" s="0"/>
      <c r="HG3114" s="0"/>
      <c r="HH3114" s="0"/>
      <c r="HI3114" s="0"/>
      <c r="HJ3114" s="0"/>
      <c r="HK3114" s="0"/>
      <c r="HL3114" s="0"/>
      <c r="HM3114" s="0"/>
      <c r="HN3114" s="0"/>
      <c r="HO3114" s="0"/>
      <c r="HP3114" s="0"/>
      <c r="HQ3114" s="0"/>
      <c r="HR3114" s="0"/>
      <c r="HS3114" s="0"/>
      <c r="HT3114" s="0"/>
      <c r="HU3114" s="0"/>
      <c r="HV3114" s="0"/>
      <c r="HW3114" s="0"/>
      <c r="HX3114" s="0"/>
      <c r="HY3114" s="0"/>
      <c r="HZ3114" s="0"/>
      <c r="IA3114" s="0"/>
      <c r="IB3114" s="0"/>
      <c r="IC3114" s="0"/>
      <c r="ID3114" s="0"/>
      <c r="IE3114" s="0"/>
      <c r="IF3114" s="0"/>
      <c r="IG3114" s="0"/>
      <c r="IH3114" s="0"/>
      <c r="II3114" s="0"/>
      <c r="IJ3114" s="0"/>
      <c r="IK3114" s="0"/>
      <c r="IL3114" s="0"/>
      <c r="IM3114" s="0"/>
      <c r="IN3114" s="0"/>
      <c r="IO3114" s="0"/>
      <c r="IP3114" s="0"/>
      <c r="IQ3114" s="0"/>
      <c r="IR3114" s="0"/>
      <c r="IS3114" s="0"/>
      <c r="IT3114" s="0"/>
      <c r="IU3114" s="0"/>
      <c r="IV3114" s="0"/>
      <c r="IW3114" s="0"/>
      <c r="IX3114" s="0"/>
      <c r="IY3114" s="0"/>
      <c r="IZ3114" s="0"/>
      <c r="JA3114" s="0"/>
      <c r="JB3114" s="0"/>
      <c r="JC3114" s="0"/>
      <c r="JD3114" s="0"/>
      <c r="JE3114" s="0"/>
      <c r="JF3114" s="0"/>
      <c r="JG3114" s="0"/>
      <c r="JH3114" s="0"/>
      <c r="JI3114" s="0"/>
      <c r="JJ3114" s="0"/>
      <c r="JK3114" s="0"/>
      <c r="JL3114" s="0"/>
      <c r="JM3114" s="0"/>
      <c r="JN3114" s="0"/>
      <c r="JO3114" s="0"/>
      <c r="JP3114" s="0"/>
      <c r="JQ3114" s="0"/>
      <c r="JR3114" s="0"/>
      <c r="JS3114" s="0"/>
      <c r="JT3114" s="0"/>
      <c r="JU3114" s="0"/>
      <c r="JV3114" s="0"/>
      <c r="JW3114" s="0"/>
      <c r="JX3114" s="0"/>
      <c r="JY3114" s="0"/>
      <c r="JZ3114" s="0"/>
      <c r="KA3114" s="0"/>
      <c r="KB3114" s="0"/>
      <c r="KC3114" s="0"/>
      <c r="KD3114" s="0"/>
      <c r="KE3114" s="0"/>
      <c r="KF3114" s="0"/>
      <c r="KG3114" s="0"/>
      <c r="KH3114" s="0"/>
      <c r="KI3114" s="0"/>
      <c r="KJ3114" s="0"/>
      <c r="KK3114" s="0"/>
      <c r="KL3114" s="0"/>
      <c r="KM3114" s="0"/>
      <c r="KN3114" s="0"/>
      <c r="KO3114" s="0"/>
      <c r="KP3114" s="0"/>
      <c r="KQ3114" s="0"/>
      <c r="KR3114" s="0"/>
      <c r="KS3114" s="0"/>
      <c r="KT3114" s="0"/>
      <c r="KU3114" s="0"/>
      <c r="KV3114" s="0"/>
      <c r="KW3114" s="0"/>
      <c r="KX3114" s="0"/>
      <c r="KY3114" s="0"/>
      <c r="KZ3114" s="0"/>
      <c r="LA3114" s="0"/>
      <c r="LB3114" s="0"/>
      <c r="LC3114" s="0"/>
      <c r="LD3114" s="0"/>
      <c r="LE3114" s="0"/>
      <c r="LF3114" s="0"/>
      <c r="LG3114" s="0"/>
      <c r="LH3114" s="0"/>
      <c r="LI3114" s="0"/>
      <c r="LJ3114" s="0"/>
      <c r="LK3114" s="0"/>
      <c r="LL3114" s="0"/>
      <c r="LM3114" s="0"/>
      <c r="LN3114" s="0"/>
      <c r="LO3114" s="0"/>
      <c r="LP3114" s="0"/>
      <c r="LQ3114" s="0"/>
      <c r="LR3114" s="0"/>
      <c r="LS3114" s="0"/>
      <c r="LT3114" s="0"/>
      <c r="LU3114" s="0"/>
      <c r="LV3114" s="0"/>
      <c r="LW3114" s="0"/>
      <c r="LX3114" s="0"/>
      <c r="LY3114" s="0"/>
      <c r="LZ3114" s="0"/>
      <c r="MA3114" s="0"/>
      <c r="MB3114" s="0"/>
      <c r="MC3114" s="0"/>
      <c r="MD3114" s="0"/>
      <c r="ME3114" s="0"/>
      <c r="MF3114" s="0"/>
      <c r="MG3114" s="0"/>
      <c r="MH3114" s="0"/>
      <c r="MI3114" s="0"/>
      <c r="MJ3114" s="0"/>
      <c r="MK3114" s="0"/>
      <c r="ML3114" s="0"/>
      <c r="MM3114" s="0"/>
      <c r="MN3114" s="0"/>
      <c r="MO3114" s="0"/>
      <c r="MP3114" s="0"/>
      <c r="MQ3114" s="0"/>
      <c r="MR3114" s="0"/>
      <c r="MS3114" s="0"/>
      <c r="MT3114" s="0"/>
      <c r="MU3114" s="0"/>
      <c r="MV3114" s="0"/>
      <c r="MW3114" s="0"/>
      <c r="MX3114" s="0"/>
      <c r="MY3114" s="0"/>
      <c r="MZ3114" s="0"/>
      <c r="NA3114" s="0"/>
      <c r="NB3114" s="0"/>
      <c r="NC3114" s="0"/>
      <c r="ND3114" s="0"/>
      <c r="NE3114" s="0"/>
      <c r="NF3114" s="0"/>
      <c r="NG3114" s="0"/>
      <c r="NH3114" s="0"/>
      <c r="NI3114" s="0"/>
      <c r="NJ3114" s="0"/>
      <c r="NK3114" s="0"/>
      <c r="NL3114" s="0"/>
      <c r="NM3114" s="0"/>
      <c r="NN3114" s="0"/>
      <c r="NO3114" s="0"/>
      <c r="NP3114" s="0"/>
      <c r="NQ3114" s="0"/>
      <c r="NR3114" s="0"/>
      <c r="NS3114" s="0"/>
      <c r="NT3114" s="0"/>
      <c r="NU3114" s="0"/>
      <c r="NV3114" s="0"/>
      <c r="NW3114" s="0"/>
      <c r="NX3114" s="0"/>
      <c r="NY3114" s="0"/>
      <c r="NZ3114" s="0"/>
      <c r="OA3114" s="0"/>
      <c r="OB3114" s="0"/>
      <c r="OC3114" s="0"/>
      <c r="OD3114" s="0"/>
      <c r="OE3114" s="0"/>
      <c r="OF3114" s="0"/>
      <c r="OG3114" s="0"/>
      <c r="OH3114" s="0"/>
      <c r="OI3114" s="0"/>
      <c r="OJ3114" s="0"/>
      <c r="OK3114" s="0"/>
      <c r="OL3114" s="0"/>
      <c r="OM3114" s="0"/>
      <c r="ON3114" s="0"/>
      <c r="OO3114" s="0"/>
      <c r="OP3114" s="0"/>
      <c r="OQ3114" s="0"/>
      <c r="OR3114" s="0"/>
      <c r="OS3114" s="0"/>
      <c r="OT3114" s="0"/>
      <c r="OU3114" s="0"/>
      <c r="OV3114" s="0"/>
      <c r="OW3114" s="0"/>
      <c r="OX3114" s="0"/>
      <c r="OY3114" s="0"/>
      <c r="OZ3114" s="0"/>
      <c r="PA3114" s="0"/>
      <c r="PB3114" s="0"/>
      <c r="PC3114" s="0"/>
      <c r="PD3114" s="0"/>
      <c r="PE3114" s="0"/>
      <c r="PF3114" s="0"/>
      <c r="PG3114" s="0"/>
      <c r="PH3114" s="0"/>
      <c r="PI3114" s="0"/>
      <c r="PJ3114" s="0"/>
      <c r="PK3114" s="0"/>
      <c r="PL3114" s="0"/>
      <c r="PM3114" s="0"/>
      <c r="PN3114" s="0"/>
      <c r="PO3114" s="0"/>
      <c r="PP3114" s="0"/>
      <c r="PQ3114" s="0"/>
      <c r="PR3114" s="0"/>
      <c r="PS3114" s="0"/>
      <c r="PT3114" s="0"/>
      <c r="PU3114" s="0"/>
      <c r="PV3114" s="0"/>
      <c r="PW3114" s="0"/>
      <c r="PX3114" s="0"/>
      <c r="PY3114" s="0"/>
      <c r="PZ3114" s="0"/>
      <c r="QA3114" s="0"/>
      <c r="QB3114" s="0"/>
      <c r="QC3114" s="0"/>
      <c r="QD3114" s="0"/>
      <c r="QE3114" s="0"/>
      <c r="QF3114" s="0"/>
      <c r="QG3114" s="0"/>
      <c r="QH3114" s="0"/>
      <c r="QI3114" s="0"/>
      <c r="QJ3114" s="0"/>
      <c r="QK3114" s="0"/>
      <c r="QL3114" s="0"/>
      <c r="QM3114" s="0"/>
      <c r="QN3114" s="0"/>
      <c r="QO3114" s="0"/>
      <c r="QP3114" s="0"/>
      <c r="QQ3114" s="0"/>
      <c r="QR3114" s="0"/>
      <c r="QS3114" s="0"/>
      <c r="QT3114" s="0"/>
      <c r="QU3114" s="0"/>
      <c r="QV3114" s="0"/>
      <c r="QW3114" s="0"/>
      <c r="QX3114" s="0"/>
      <c r="QY3114" s="0"/>
      <c r="QZ3114" s="0"/>
      <c r="RA3114" s="0"/>
      <c r="RB3114" s="0"/>
      <c r="RC3114" s="0"/>
      <c r="RD3114" s="0"/>
      <c r="RE3114" s="0"/>
      <c r="RF3114" s="0"/>
      <c r="RG3114" s="0"/>
      <c r="RH3114" s="0"/>
      <c r="RI3114" s="0"/>
      <c r="RJ3114" s="0"/>
      <c r="RK3114" s="0"/>
      <c r="RL3114" s="0"/>
      <c r="RM3114" s="0"/>
      <c r="RN3114" s="0"/>
      <c r="RO3114" s="0"/>
      <c r="RP3114" s="0"/>
      <c r="RQ3114" s="0"/>
      <c r="RR3114" s="0"/>
      <c r="RS3114" s="0"/>
      <c r="RT3114" s="0"/>
      <c r="RU3114" s="0"/>
      <c r="RV3114" s="0"/>
      <c r="RW3114" s="0"/>
      <c r="RX3114" s="0"/>
      <c r="RY3114" s="0"/>
      <c r="RZ3114" s="0"/>
      <c r="SA3114" s="0"/>
      <c r="SB3114" s="0"/>
      <c r="SC3114" s="0"/>
      <c r="SD3114" s="0"/>
      <c r="SE3114" s="0"/>
      <c r="SF3114" s="0"/>
      <c r="SG3114" s="0"/>
      <c r="SH3114" s="0"/>
      <c r="SI3114" s="0"/>
      <c r="SJ3114" s="0"/>
      <c r="SK3114" s="0"/>
      <c r="SL3114" s="0"/>
      <c r="SM3114" s="0"/>
      <c r="SN3114" s="0"/>
      <c r="SO3114" s="0"/>
      <c r="SP3114" s="0"/>
      <c r="SQ3114" s="0"/>
      <c r="SR3114" s="0"/>
      <c r="SS3114" s="0"/>
      <c r="ST3114" s="0"/>
      <c r="SU3114" s="0"/>
      <c r="SV3114" s="0"/>
      <c r="SW3114" s="0"/>
      <c r="SX3114" s="0"/>
      <c r="SY3114" s="0"/>
      <c r="SZ3114" s="0"/>
      <c r="TA3114" s="0"/>
      <c r="TB3114" s="0"/>
      <c r="TC3114" s="0"/>
      <c r="TD3114" s="0"/>
      <c r="TE3114" s="0"/>
      <c r="TF3114" s="0"/>
      <c r="TG3114" s="0"/>
      <c r="TH3114" s="0"/>
      <c r="TI3114" s="0"/>
      <c r="TJ3114" s="0"/>
      <c r="TK3114" s="0"/>
      <c r="TL3114" s="0"/>
      <c r="TM3114" s="0"/>
      <c r="TN3114" s="0"/>
      <c r="TO3114" s="0"/>
      <c r="TP3114" s="0"/>
      <c r="TQ3114" s="0"/>
      <c r="TR3114" s="0"/>
      <c r="TS3114" s="0"/>
      <c r="TT3114" s="0"/>
      <c r="TU3114" s="0"/>
      <c r="TV3114" s="0"/>
      <c r="TW3114" s="0"/>
      <c r="TX3114" s="0"/>
      <c r="TY3114" s="0"/>
      <c r="TZ3114" s="0"/>
      <c r="UA3114" s="0"/>
      <c r="UB3114" s="0"/>
      <c r="UC3114" s="0"/>
      <c r="UD3114" s="0"/>
      <c r="UE3114" s="0"/>
      <c r="UF3114" s="0"/>
      <c r="UG3114" s="0"/>
      <c r="UH3114" s="0"/>
      <c r="UI3114" s="0"/>
      <c r="UJ3114" s="0"/>
      <c r="UK3114" s="0"/>
      <c r="UL3114" s="0"/>
      <c r="UM3114" s="0"/>
      <c r="UN3114" s="0"/>
      <c r="UO3114" s="0"/>
      <c r="UP3114" s="0"/>
      <c r="UQ3114" s="0"/>
      <c r="UR3114" s="0"/>
      <c r="US3114" s="0"/>
      <c r="UT3114" s="0"/>
      <c r="UU3114" s="0"/>
      <c r="UV3114" s="0"/>
      <c r="UW3114" s="0"/>
      <c r="UX3114" s="0"/>
      <c r="UY3114" s="0"/>
      <c r="UZ3114" s="0"/>
      <c r="VA3114" s="0"/>
      <c r="VB3114" s="0"/>
      <c r="VC3114" s="0"/>
      <c r="VD3114" s="0"/>
      <c r="VE3114" s="0"/>
      <c r="VF3114" s="0"/>
      <c r="VG3114" s="0"/>
      <c r="VH3114" s="0"/>
      <c r="VI3114" s="0"/>
      <c r="VJ3114" s="0"/>
      <c r="VK3114" s="0"/>
      <c r="VL3114" s="0"/>
      <c r="VM3114" s="0"/>
      <c r="VN3114" s="0"/>
      <c r="VO3114" s="0"/>
      <c r="VP3114" s="0"/>
      <c r="VQ3114" s="0"/>
      <c r="VR3114" s="0"/>
      <c r="VS3114" s="0"/>
      <c r="VT3114" s="0"/>
      <c r="VU3114" s="0"/>
      <c r="VV3114" s="0"/>
      <c r="VW3114" s="0"/>
      <c r="VX3114" s="0"/>
      <c r="VY3114" s="0"/>
      <c r="VZ3114" s="0"/>
      <c r="WA3114" s="0"/>
      <c r="WB3114" s="0"/>
      <c r="WC3114" s="0"/>
      <c r="WD3114" s="0"/>
      <c r="WE3114" s="0"/>
      <c r="WF3114" s="0"/>
      <c r="WG3114" s="0"/>
      <c r="WH3114" s="0"/>
      <c r="WI3114" s="0"/>
      <c r="WJ3114" s="0"/>
      <c r="WK3114" s="0"/>
      <c r="WL3114" s="0"/>
      <c r="WM3114" s="0"/>
      <c r="WN3114" s="0"/>
      <c r="WO3114" s="0"/>
      <c r="WP3114" s="0"/>
      <c r="WQ3114" s="0"/>
      <c r="WR3114" s="0"/>
      <c r="WS3114" s="0"/>
      <c r="WT3114" s="0"/>
      <c r="WU3114" s="0"/>
      <c r="WV3114" s="0"/>
      <c r="WW3114" s="0"/>
      <c r="WX3114" s="0"/>
      <c r="WY3114" s="0"/>
      <c r="WZ3114" s="0"/>
      <c r="XA3114" s="0"/>
      <c r="XB3114" s="0"/>
      <c r="XC3114" s="0"/>
      <c r="XD3114" s="0"/>
      <c r="XE3114" s="0"/>
      <c r="XF3114" s="0"/>
      <c r="XG3114" s="0"/>
      <c r="XH3114" s="0"/>
      <c r="XI3114" s="0"/>
      <c r="XJ3114" s="0"/>
      <c r="XK3114" s="0"/>
      <c r="XL3114" s="0"/>
      <c r="XM3114" s="0"/>
      <c r="XN3114" s="0"/>
      <c r="XO3114" s="0"/>
      <c r="XP3114" s="0"/>
      <c r="XQ3114" s="0"/>
      <c r="XR3114" s="0"/>
      <c r="XS3114" s="0"/>
      <c r="XT3114" s="0"/>
      <c r="XU3114" s="0"/>
      <c r="XV3114" s="0"/>
      <c r="XW3114" s="0"/>
      <c r="XX3114" s="0"/>
      <c r="XY3114" s="0"/>
      <c r="XZ3114" s="0"/>
      <c r="YA3114" s="0"/>
      <c r="YB3114" s="0"/>
      <c r="YC3114" s="0"/>
      <c r="YD3114" s="0"/>
      <c r="YE3114" s="0"/>
      <c r="YF3114" s="0"/>
      <c r="YG3114" s="0"/>
      <c r="YH3114" s="0"/>
      <c r="YI3114" s="0"/>
      <c r="YJ3114" s="0"/>
      <c r="YK3114" s="0"/>
      <c r="YL3114" s="0"/>
      <c r="YM3114" s="0"/>
      <c r="YN3114" s="0"/>
      <c r="YO3114" s="0"/>
      <c r="YP3114" s="0"/>
      <c r="YQ3114" s="0"/>
      <c r="YR3114" s="0"/>
      <c r="YS3114" s="0"/>
      <c r="YT3114" s="0"/>
      <c r="YU3114" s="0"/>
      <c r="YV3114" s="0"/>
      <c r="YW3114" s="0"/>
      <c r="YX3114" s="0"/>
      <c r="YY3114" s="0"/>
      <c r="YZ3114" s="0"/>
      <c r="ZA3114" s="0"/>
      <c r="ZB3114" s="0"/>
      <c r="ZC3114" s="0"/>
      <c r="ZD3114" s="0"/>
      <c r="ZE3114" s="0"/>
      <c r="ZF3114" s="0"/>
      <c r="ZG3114" s="0"/>
      <c r="ZH3114" s="0"/>
      <c r="ZI3114" s="0"/>
      <c r="ZJ3114" s="0"/>
      <c r="ZK3114" s="0"/>
      <c r="ZL3114" s="0"/>
      <c r="ZM3114" s="0"/>
      <c r="ZN3114" s="0"/>
      <c r="ZO3114" s="0"/>
      <c r="ZP3114" s="0"/>
      <c r="ZQ3114" s="0"/>
      <c r="ZR3114" s="0"/>
      <c r="ZS3114" s="0"/>
      <c r="ZT3114" s="0"/>
      <c r="ZU3114" s="0"/>
      <c r="ZV3114" s="0"/>
      <c r="ZW3114" s="0"/>
      <c r="ZX3114" s="0"/>
      <c r="ZY3114" s="0"/>
      <c r="ZZ3114" s="0"/>
      <c r="AAA3114" s="0"/>
      <c r="AAB3114" s="0"/>
      <c r="AAC3114" s="0"/>
      <c r="AAD3114" s="0"/>
      <c r="AAE3114" s="0"/>
      <c r="AAF3114" s="0"/>
      <c r="AAG3114" s="0"/>
      <c r="AAH3114" s="0"/>
      <c r="AAI3114" s="0"/>
      <c r="AAJ3114" s="0"/>
      <c r="AAK3114" s="0"/>
      <c r="AAL3114" s="0"/>
      <c r="AAM3114" s="0"/>
      <c r="AAN3114" s="0"/>
      <c r="AAO3114" s="0"/>
      <c r="AAP3114" s="0"/>
      <c r="AAQ3114" s="0"/>
      <c r="AAR3114" s="0"/>
      <c r="AAS3114" s="0"/>
      <c r="AAT3114" s="0"/>
      <c r="AAU3114" s="0"/>
      <c r="AAV3114" s="0"/>
      <c r="AAW3114" s="0"/>
      <c r="AAX3114" s="0"/>
      <c r="AAY3114" s="0"/>
      <c r="AAZ3114" s="0"/>
      <c r="ABA3114" s="0"/>
      <c r="ABB3114" s="0"/>
      <c r="ABC3114" s="0"/>
      <c r="ABD3114" s="0"/>
      <c r="ABE3114" s="0"/>
      <c r="ABF3114" s="0"/>
      <c r="ABG3114" s="0"/>
      <c r="ABH3114" s="0"/>
      <c r="ABI3114" s="0"/>
      <c r="ABJ3114" s="0"/>
      <c r="ABK3114" s="0"/>
      <c r="ABL3114" s="0"/>
      <c r="ABM3114" s="0"/>
      <c r="ABN3114" s="0"/>
      <c r="ABO3114" s="0"/>
      <c r="ABP3114" s="0"/>
      <c r="ABQ3114" s="0"/>
      <c r="ABR3114" s="0"/>
      <c r="ABS3114" s="0"/>
      <c r="ABT3114" s="0"/>
      <c r="ABU3114" s="0"/>
      <c r="ABV3114" s="0"/>
      <c r="ABW3114" s="0"/>
      <c r="ABX3114" s="0"/>
      <c r="ABY3114" s="0"/>
      <c r="ABZ3114" s="0"/>
      <c r="ACA3114" s="0"/>
      <c r="ACB3114" s="0"/>
      <c r="ACC3114" s="0"/>
      <c r="ACD3114" s="0"/>
      <c r="ACE3114" s="0"/>
      <c r="ACF3114" s="0"/>
      <c r="ACG3114" s="0"/>
      <c r="ACH3114" s="0"/>
      <c r="ACI3114" s="0"/>
      <c r="ACJ3114" s="0"/>
      <c r="ACK3114" s="0"/>
      <c r="ACL3114" s="0"/>
      <c r="ACM3114" s="0"/>
      <c r="ACN3114" s="0"/>
      <c r="ACO3114" s="0"/>
      <c r="ACP3114" s="0"/>
      <c r="ACQ3114" s="0"/>
      <c r="ACR3114" s="0"/>
      <c r="ACS3114" s="0"/>
      <c r="ACT3114" s="0"/>
      <c r="ACU3114" s="0"/>
      <c r="ACV3114" s="0"/>
      <c r="ACW3114" s="0"/>
      <c r="ACX3114" s="0"/>
      <c r="ACY3114" s="0"/>
      <c r="ACZ3114" s="0"/>
      <c r="ADA3114" s="0"/>
      <c r="ADB3114" s="0"/>
      <c r="ADC3114" s="0"/>
      <c r="ADD3114" s="0"/>
      <c r="ADE3114" s="0"/>
      <c r="ADF3114" s="0"/>
      <c r="ADG3114" s="0"/>
      <c r="ADH3114" s="0"/>
      <c r="ADI3114" s="0"/>
      <c r="ADJ3114" s="0"/>
      <c r="ADK3114" s="0"/>
      <c r="ADL3114" s="0"/>
      <c r="ADM3114" s="0"/>
      <c r="ADN3114" s="0"/>
      <c r="ADO3114" s="0"/>
      <c r="ADP3114" s="0"/>
      <c r="ADQ3114" s="0"/>
      <c r="ADR3114" s="0"/>
      <c r="ADS3114" s="0"/>
      <c r="ADT3114" s="0"/>
      <c r="ADU3114" s="0"/>
      <c r="ADV3114" s="0"/>
      <c r="ADW3114" s="0"/>
      <c r="ADX3114" s="0"/>
      <c r="ADY3114" s="0"/>
      <c r="ADZ3114" s="0"/>
      <c r="AEA3114" s="0"/>
      <c r="AEB3114" s="0"/>
      <c r="AEC3114" s="0"/>
      <c r="AED3114" s="0"/>
      <c r="AEE3114" s="0"/>
      <c r="AEF3114" s="0"/>
      <c r="AEG3114" s="0"/>
      <c r="AEH3114" s="0"/>
      <c r="AEI3114" s="0"/>
      <c r="AEJ3114" s="0"/>
      <c r="AEK3114" s="0"/>
      <c r="AEL3114" s="0"/>
      <c r="AEM3114" s="0"/>
      <c r="AEN3114" s="0"/>
      <c r="AEO3114" s="0"/>
      <c r="AEP3114" s="0"/>
      <c r="AEQ3114" s="0"/>
      <c r="AER3114" s="0"/>
      <c r="AES3114" s="0"/>
      <c r="AET3114" s="0"/>
      <c r="AEU3114" s="0"/>
      <c r="AEV3114" s="0"/>
      <c r="AEW3114" s="0"/>
      <c r="AEX3114" s="0"/>
      <c r="AEY3114" s="0"/>
      <c r="AEZ3114" s="0"/>
      <c r="AFA3114" s="0"/>
      <c r="AFB3114" s="0"/>
      <c r="AFC3114" s="0"/>
      <c r="AFD3114" s="0"/>
      <c r="AFE3114" s="0"/>
      <c r="AFF3114" s="0"/>
      <c r="AFG3114" s="0"/>
      <c r="AFH3114" s="0"/>
      <c r="AFI3114" s="0"/>
      <c r="AFJ3114" s="0"/>
      <c r="AFK3114" s="0"/>
      <c r="AFL3114" s="0"/>
      <c r="AFM3114" s="0"/>
      <c r="AFN3114" s="0"/>
      <c r="AFO3114" s="0"/>
      <c r="AFP3114" s="0"/>
      <c r="AFQ3114" s="0"/>
      <c r="AFR3114" s="0"/>
      <c r="AFS3114" s="0"/>
      <c r="AFT3114" s="0"/>
      <c r="AFU3114" s="0"/>
      <c r="AFV3114" s="0"/>
      <c r="AFW3114" s="0"/>
      <c r="AFX3114" s="0"/>
      <c r="AFY3114" s="0"/>
      <c r="AFZ3114" s="0"/>
      <c r="AGA3114" s="0"/>
      <c r="AGB3114" s="0"/>
      <c r="AGC3114" s="0"/>
      <c r="AGD3114" s="0"/>
      <c r="AGE3114" s="0"/>
      <c r="AGF3114" s="0"/>
      <c r="AGG3114" s="0"/>
      <c r="AGH3114" s="0"/>
      <c r="AGI3114" s="0"/>
      <c r="AGJ3114" s="0"/>
      <c r="AGK3114" s="0"/>
      <c r="AGL3114" s="0"/>
      <c r="AGM3114" s="0"/>
      <c r="AGN3114" s="0"/>
      <c r="AGO3114" s="0"/>
      <c r="AGP3114" s="0"/>
      <c r="AGQ3114" s="0"/>
      <c r="AGR3114" s="0"/>
      <c r="AGS3114" s="0"/>
      <c r="AGT3114" s="0"/>
      <c r="AGU3114" s="0"/>
      <c r="AGV3114" s="0"/>
      <c r="AGW3114" s="0"/>
      <c r="AGX3114" s="0"/>
      <c r="AGY3114" s="0"/>
      <c r="AGZ3114" s="0"/>
      <c r="AHA3114" s="0"/>
      <c r="AHB3114" s="0"/>
      <c r="AHC3114" s="0"/>
      <c r="AHD3114" s="0"/>
      <c r="AHE3114" s="0"/>
      <c r="AHF3114" s="0"/>
      <c r="AHG3114" s="0"/>
      <c r="AHH3114" s="0"/>
      <c r="AHI3114" s="0"/>
      <c r="AHJ3114" s="0"/>
      <c r="AHK3114" s="0"/>
      <c r="AHL3114" s="0"/>
      <c r="AHM3114" s="0"/>
      <c r="AHN3114" s="0"/>
      <c r="AHO3114" s="0"/>
      <c r="AHP3114" s="0"/>
      <c r="AHQ3114" s="0"/>
      <c r="AHR3114" s="0"/>
      <c r="AHS3114" s="0"/>
      <c r="AHT3114" s="0"/>
      <c r="AHU3114" s="0"/>
      <c r="AHV3114" s="0"/>
      <c r="AHW3114" s="0"/>
      <c r="AHX3114" s="0"/>
      <c r="AHY3114" s="0"/>
      <c r="AHZ3114" s="0"/>
      <c r="AIA3114" s="0"/>
      <c r="AIB3114" s="0"/>
      <c r="AIC3114" s="0"/>
      <c r="AID3114" s="0"/>
      <c r="AIE3114" s="0"/>
      <c r="AIF3114" s="0"/>
      <c r="AIG3114" s="0"/>
      <c r="AIH3114" s="0"/>
      <c r="AII3114" s="0"/>
      <c r="AIJ3114" s="0"/>
      <c r="AIK3114" s="0"/>
      <c r="AIL3114" s="0"/>
      <c r="AIM3114" s="0"/>
      <c r="AIN3114" s="0"/>
      <c r="AIO3114" s="0"/>
      <c r="AIP3114" s="0"/>
      <c r="AIQ3114" s="0"/>
      <c r="AIR3114" s="0"/>
      <c r="AIS3114" s="0"/>
      <c r="AIT3114" s="0"/>
      <c r="AIU3114" s="0"/>
      <c r="AIV3114" s="0"/>
      <c r="AIW3114" s="0"/>
      <c r="AIX3114" s="0"/>
      <c r="AIY3114" s="0"/>
      <c r="AIZ3114" s="0"/>
      <c r="AJA3114" s="0"/>
      <c r="AJB3114" s="0"/>
      <c r="AJC3114" s="0"/>
      <c r="AJD3114" s="0"/>
      <c r="AJE3114" s="0"/>
      <c r="AJF3114" s="0"/>
      <c r="AJG3114" s="0"/>
      <c r="AJH3114" s="0"/>
      <c r="AJI3114" s="0"/>
      <c r="AJJ3114" s="0"/>
      <c r="AJK3114" s="0"/>
      <c r="AJL3114" s="0"/>
      <c r="AJM3114" s="0"/>
      <c r="AJN3114" s="0"/>
      <c r="AJO3114" s="0"/>
      <c r="AJP3114" s="0"/>
      <c r="AJQ3114" s="0"/>
      <c r="AJR3114" s="0"/>
      <c r="AJS3114" s="0"/>
      <c r="AJT3114" s="0"/>
      <c r="AJU3114" s="0"/>
      <c r="AJV3114" s="0"/>
      <c r="AJW3114" s="0"/>
      <c r="AJX3114" s="0"/>
      <c r="AJY3114" s="0"/>
      <c r="AJZ3114" s="0"/>
      <c r="AKA3114" s="0"/>
      <c r="AKB3114" s="0"/>
      <c r="AKC3114" s="0"/>
      <c r="AKD3114" s="0"/>
      <c r="AKE3114" s="0"/>
      <c r="AKF3114" s="0"/>
      <c r="AKG3114" s="0"/>
      <c r="AKH3114" s="0"/>
      <c r="AKI3114" s="0"/>
      <c r="AKJ3114" s="0"/>
      <c r="AKK3114" s="0"/>
      <c r="AKL3114" s="0"/>
      <c r="AKM3114" s="0"/>
      <c r="AKN3114" s="0"/>
      <c r="AKO3114" s="0"/>
      <c r="AKP3114" s="0"/>
      <c r="AKQ3114" s="0"/>
      <c r="AKR3114" s="0"/>
      <c r="AKS3114" s="0"/>
      <c r="AKT3114" s="0"/>
      <c r="AKU3114" s="0"/>
      <c r="AKV3114" s="0"/>
      <c r="AKW3114" s="0"/>
      <c r="AKX3114" s="0"/>
      <c r="AKY3114" s="0"/>
      <c r="AKZ3114" s="0"/>
      <c r="ALA3114" s="0"/>
      <c r="ALB3114" s="0"/>
      <c r="ALC3114" s="0"/>
      <c r="ALD3114" s="0"/>
      <c r="ALE3114" s="0"/>
      <c r="ALF3114" s="0"/>
      <c r="ALG3114" s="0"/>
      <c r="ALH3114" s="0"/>
      <c r="ALI3114" s="0"/>
      <c r="ALJ3114" s="0"/>
      <c r="ALK3114" s="0"/>
      <c r="ALL3114" s="0"/>
      <c r="ALM3114" s="0"/>
      <c r="ALN3114" s="0"/>
      <c r="ALO3114" s="0"/>
      <c r="ALP3114" s="0"/>
      <c r="ALQ3114" s="0"/>
      <c r="ALR3114" s="0"/>
      <c r="ALS3114" s="0"/>
      <c r="ALT3114" s="0"/>
      <c r="ALU3114" s="0"/>
      <c r="ALV3114" s="0"/>
      <c r="ALW3114" s="0"/>
      <c r="ALX3114" s="0"/>
      <c r="ALY3114" s="0"/>
      <c r="ALZ3114" s="0"/>
      <c r="AMA3114" s="0"/>
      <c r="AMB3114" s="0"/>
      <c r="AMC3114" s="0"/>
      <c r="AMD3114" s="0"/>
      <c r="AME3114" s="0"/>
      <c r="AMF3114" s="0"/>
      <c r="AMG3114" s="0"/>
      <c r="AMH3114" s="0"/>
      <c r="AMI3114" s="0"/>
    </row>
    <row r="3115" customFormat="false" ht="12.75" hidden="false" customHeight="false" outlineLevel="0" collapsed="false">
      <c r="A3115" s="1" t="s">
        <v>3306</v>
      </c>
      <c r="C3115" s="19" t="s">
        <v>3315</v>
      </c>
      <c r="D3115" s="19" t="s">
        <v>13</v>
      </c>
      <c r="E3115" s="20" t="n">
        <v>2.4</v>
      </c>
      <c r="F3115" s="21" t="n">
        <v>0.19</v>
      </c>
      <c r="G3115" s="24" t="s">
        <v>3308</v>
      </c>
      <c r="I3115" s="3"/>
      <c r="K3115" s="4"/>
      <c r="BM3115" s="0"/>
      <c r="BN3115" s="0"/>
      <c r="BO3115" s="0"/>
      <c r="BP3115" s="0"/>
      <c r="BQ3115" s="0"/>
      <c r="BR3115" s="0"/>
      <c r="BS3115" s="0"/>
      <c r="BT3115" s="0"/>
      <c r="BU3115" s="0"/>
      <c r="BV3115" s="0"/>
      <c r="BW3115" s="0"/>
      <c r="BX3115" s="0"/>
      <c r="BY3115" s="0"/>
      <c r="BZ3115" s="0"/>
      <c r="CA3115" s="0"/>
      <c r="CB3115" s="0"/>
      <c r="CC3115" s="0"/>
      <c r="CD3115" s="0"/>
      <c r="CE3115" s="0"/>
      <c r="CF3115" s="0"/>
      <c r="CG3115" s="0"/>
      <c r="CH3115" s="0"/>
      <c r="CI3115" s="0"/>
      <c r="CJ3115" s="0"/>
      <c r="CK3115" s="0"/>
      <c r="CL3115" s="0"/>
      <c r="CM3115" s="0"/>
      <c r="CN3115" s="0"/>
      <c r="CO3115" s="0"/>
      <c r="CP3115" s="0"/>
      <c r="CQ3115" s="0"/>
      <c r="CR3115" s="0"/>
      <c r="CS3115" s="0"/>
      <c r="CT3115" s="0"/>
      <c r="CU3115" s="0"/>
      <c r="CV3115" s="0"/>
      <c r="CW3115" s="0"/>
      <c r="CX3115" s="0"/>
      <c r="CY3115" s="0"/>
      <c r="CZ3115" s="0"/>
      <c r="DA3115" s="0"/>
      <c r="DB3115" s="0"/>
      <c r="DC3115" s="0"/>
      <c r="DD3115" s="0"/>
      <c r="DE3115" s="0"/>
      <c r="DF3115" s="0"/>
      <c r="DG3115" s="0"/>
      <c r="DH3115" s="0"/>
      <c r="DI3115" s="0"/>
      <c r="DJ3115" s="0"/>
      <c r="DK3115" s="0"/>
      <c r="DL3115" s="0"/>
      <c r="DM3115" s="0"/>
      <c r="DN3115" s="0"/>
      <c r="DO3115" s="0"/>
      <c r="DP3115" s="0"/>
      <c r="DQ3115" s="0"/>
      <c r="DR3115" s="0"/>
      <c r="DS3115" s="0"/>
      <c r="DT3115" s="0"/>
      <c r="DU3115" s="0"/>
      <c r="DV3115" s="0"/>
      <c r="DW3115" s="0"/>
      <c r="DX3115" s="0"/>
      <c r="DY3115" s="0"/>
      <c r="DZ3115" s="0"/>
      <c r="EA3115" s="0"/>
      <c r="EB3115" s="0"/>
      <c r="EC3115" s="0"/>
      <c r="ED3115" s="0"/>
      <c r="EE3115" s="0"/>
      <c r="EF3115" s="0"/>
      <c r="EG3115" s="0"/>
      <c r="EH3115" s="0"/>
      <c r="EI3115" s="0"/>
      <c r="EJ3115" s="0"/>
      <c r="EK3115" s="0"/>
      <c r="EL3115" s="0"/>
      <c r="EM3115" s="0"/>
      <c r="EN3115" s="0"/>
      <c r="EO3115" s="0"/>
      <c r="EP3115" s="0"/>
      <c r="EQ3115" s="0"/>
      <c r="ER3115" s="0"/>
      <c r="ES3115" s="0"/>
      <c r="ET3115" s="0"/>
      <c r="EU3115" s="0"/>
      <c r="EV3115" s="0"/>
      <c r="EW3115" s="0"/>
      <c r="EX3115" s="0"/>
      <c r="EY3115" s="0"/>
      <c r="EZ3115" s="0"/>
      <c r="FA3115" s="0"/>
      <c r="FB3115" s="0"/>
      <c r="FC3115" s="0"/>
      <c r="FD3115" s="0"/>
      <c r="FE3115" s="0"/>
      <c r="FF3115" s="0"/>
      <c r="FG3115" s="0"/>
      <c r="FH3115" s="0"/>
      <c r="FI3115" s="0"/>
      <c r="FJ3115" s="0"/>
      <c r="FK3115" s="0"/>
      <c r="FL3115" s="0"/>
      <c r="FM3115" s="0"/>
      <c r="FN3115" s="0"/>
      <c r="FO3115" s="0"/>
      <c r="FP3115" s="0"/>
      <c r="FQ3115" s="0"/>
      <c r="FR3115" s="0"/>
      <c r="FS3115" s="0"/>
      <c r="FT3115" s="0"/>
      <c r="FU3115" s="0"/>
      <c r="FV3115" s="0"/>
      <c r="FW3115" s="0"/>
      <c r="FX3115" s="0"/>
      <c r="FY3115" s="0"/>
      <c r="FZ3115" s="0"/>
      <c r="GA3115" s="0"/>
      <c r="GB3115" s="0"/>
      <c r="GC3115" s="0"/>
      <c r="GD3115" s="0"/>
      <c r="GE3115" s="0"/>
      <c r="GF3115" s="0"/>
      <c r="GG3115" s="0"/>
      <c r="GH3115" s="0"/>
      <c r="GI3115" s="0"/>
      <c r="GJ3115" s="0"/>
      <c r="GK3115" s="0"/>
      <c r="GL3115" s="0"/>
      <c r="GM3115" s="0"/>
      <c r="GN3115" s="0"/>
      <c r="GO3115" s="0"/>
      <c r="GP3115" s="0"/>
      <c r="GQ3115" s="0"/>
      <c r="GR3115" s="0"/>
      <c r="GS3115" s="0"/>
      <c r="GT3115" s="0"/>
      <c r="GU3115" s="0"/>
      <c r="GV3115" s="0"/>
      <c r="GW3115" s="0"/>
      <c r="GX3115" s="0"/>
      <c r="GY3115" s="0"/>
      <c r="GZ3115" s="0"/>
      <c r="HA3115" s="0"/>
      <c r="HB3115" s="0"/>
      <c r="HC3115" s="0"/>
      <c r="HD3115" s="0"/>
      <c r="HE3115" s="0"/>
      <c r="HF3115" s="0"/>
      <c r="HG3115" s="0"/>
      <c r="HH3115" s="0"/>
      <c r="HI3115" s="0"/>
      <c r="HJ3115" s="0"/>
      <c r="HK3115" s="0"/>
      <c r="HL3115" s="0"/>
      <c r="HM3115" s="0"/>
      <c r="HN3115" s="0"/>
      <c r="HO3115" s="0"/>
      <c r="HP3115" s="0"/>
      <c r="HQ3115" s="0"/>
      <c r="HR3115" s="0"/>
      <c r="HS3115" s="0"/>
      <c r="HT3115" s="0"/>
      <c r="HU3115" s="0"/>
      <c r="HV3115" s="0"/>
      <c r="HW3115" s="0"/>
      <c r="HX3115" s="0"/>
      <c r="HY3115" s="0"/>
      <c r="HZ3115" s="0"/>
      <c r="IA3115" s="0"/>
      <c r="IB3115" s="0"/>
      <c r="IC3115" s="0"/>
      <c r="ID3115" s="0"/>
      <c r="IE3115" s="0"/>
      <c r="IF3115" s="0"/>
      <c r="IG3115" s="0"/>
      <c r="IH3115" s="0"/>
      <c r="II3115" s="0"/>
      <c r="IJ3115" s="0"/>
      <c r="IK3115" s="0"/>
      <c r="IL3115" s="0"/>
      <c r="IM3115" s="0"/>
      <c r="IN3115" s="0"/>
      <c r="IO3115" s="0"/>
      <c r="IP3115" s="0"/>
      <c r="IQ3115" s="0"/>
      <c r="IR3115" s="0"/>
      <c r="IS3115" s="0"/>
      <c r="IT3115" s="0"/>
      <c r="IU3115" s="0"/>
      <c r="IV3115" s="0"/>
      <c r="IW3115" s="0"/>
      <c r="IX3115" s="0"/>
      <c r="IY3115" s="0"/>
      <c r="IZ3115" s="0"/>
      <c r="JA3115" s="0"/>
      <c r="JB3115" s="0"/>
      <c r="JC3115" s="0"/>
      <c r="JD3115" s="0"/>
      <c r="JE3115" s="0"/>
      <c r="JF3115" s="0"/>
      <c r="JG3115" s="0"/>
      <c r="JH3115" s="0"/>
      <c r="JI3115" s="0"/>
      <c r="JJ3115" s="0"/>
      <c r="JK3115" s="0"/>
      <c r="JL3115" s="0"/>
      <c r="JM3115" s="0"/>
      <c r="JN3115" s="0"/>
      <c r="JO3115" s="0"/>
      <c r="JP3115" s="0"/>
      <c r="JQ3115" s="0"/>
      <c r="JR3115" s="0"/>
      <c r="JS3115" s="0"/>
      <c r="JT3115" s="0"/>
      <c r="JU3115" s="0"/>
      <c r="JV3115" s="0"/>
      <c r="JW3115" s="0"/>
      <c r="JX3115" s="0"/>
      <c r="JY3115" s="0"/>
      <c r="JZ3115" s="0"/>
      <c r="KA3115" s="0"/>
      <c r="KB3115" s="0"/>
      <c r="KC3115" s="0"/>
      <c r="KD3115" s="0"/>
      <c r="KE3115" s="0"/>
      <c r="KF3115" s="0"/>
      <c r="KG3115" s="0"/>
      <c r="KH3115" s="0"/>
      <c r="KI3115" s="0"/>
      <c r="KJ3115" s="0"/>
      <c r="KK3115" s="0"/>
      <c r="KL3115" s="0"/>
      <c r="KM3115" s="0"/>
      <c r="KN3115" s="0"/>
      <c r="KO3115" s="0"/>
      <c r="KP3115" s="0"/>
      <c r="KQ3115" s="0"/>
      <c r="KR3115" s="0"/>
      <c r="KS3115" s="0"/>
      <c r="KT3115" s="0"/>
      <c r="KU3115" s="0"/>
      <c r="KV3115" s="0"/>
      <c r="KW3115" s="0"/>
      <c r="KX3115" s="0"/>
      <c r="KY3115" s="0"/>
      <c r="KZ3115" s="0"/>
      <c r="LA3115" s="0"/>
      <c r="LB3115" s="0"/>
      <c r="LC3115" s="0"/>
      <c r="LD3115" s="0"/>
      <c r="LE3115" s="0"/>
      <c r="LF3115" s="0"/>
      <c r="LG3115" s="0"/>
      <c r="LH3115" s="0"/>
      <c r="LI3115" s="0"/>
      <c r="LJ3115" s="0"/>
      <c r="LK3115" s="0"/>
      <c r="LL3115" s="0"/>
      <c r="LM3115" s="0"/>
      <c r="LN3115" s="0"/>
      <c r="LO3115" s="0"/>
      <c r="LP3115" s="0"/>
      <c r="LQ3115" s="0"/>
      <c r="LR3115" s="0"/>
      <c r="LS3115" s="0"/>
      <c r="LT3115" s="0"/>
      <c r="LU3115" s="0"/>
      <c r="LV3115" s="0"/>
      <c r="LW3115" s="0"/>
      <c r="LX3115" s="0"/>
      <c r="LY3115" s="0"/>
      <c r="LZ3115" s="0"/>
      <c r="MA3115" s="0"/>
      <c r="MB3115" s="0"/>
      <c r="MC3115" s="0"/>
      <c r="MD3115" s="0"/>
      <c r="ME3115" s="0"/>
      <c r="MF3115" s="0"/>
      <c r="MG3115" s="0"/>
      <c r="MH3115" s="0"/>
      <c r="MI3115" s="0"/>
      <c r="MJ3115" s="0"/>
      <c r="MK3115" s="0"/>
      <c r="ML3115" s="0"/>
      <c r="MM3115" s="0"/>
      <c r="MN3115" s="0"/>
      <c r="MO3115" s="0"/>
      <c r="MP3115" s="0"/>
      <c r="MQ3115" s="0"/>
      <c r="MR3115" s="0"/>
      <c r="MS3115" s="0"/>
      <c r="MT3115" s="0"/>
      <c r="MU3115" s="0"/>
      <c r="MV3115" s="0"/>
      <c r="MW3115" s="0"/>
      <c r="MX3115" s="0"/>
      <c r="MY3115" s="0"/>
      <c r="MZ3115" s="0"/>
      <c r="NA3115" s="0"/>
      <c r="NB3115" s="0"/>
      <c r="NC3115" s="0"/>
      <c r="ND3115" s="0"/>
      <c r="NE3115" s="0"/>
      <c r="NF3115" s="0"/>
      <c r="NG3115" s="0"/>
      <c r="NH3115" s="0"/>
      <c r="NI3115" s="0"/>
      <c r="NJ3115" s="0"/>
      <c r="NK3115" s="0"/>
      <c r="NL3115" s="0"/>
      <c r="NM3115" s="0"/>
      <c r="NN3115" s="0"/>
      <c r="NO3115" s="0"/>
      <c r="NP3115" s="0"/>
      <c r="NQ3115" s="0"/>
      <c r="NR3115" s="0"/>
      <c r="NS3115" s="0"/>
      <c r="NT3115" s="0"/>
      <c r="NU3115" s="0"/>
      <c r="NV3115" s="0"/>
      <c r="NW3115" s="0"/>
      <c r="NX3115" s="0"/>
      <c r="NY3115" s="0"/>
      <c r="NZ3115" s="0"/>
      <c r="OA3115" s="0"/>
      <c r="OB3115" s="0"/>
      <c r="OC3115" s="0"/>
      <c r="OD3115" s="0"/>
      <c r="OE3115" s="0"/>
      <c r="OF3115" s="0"/>
      <c r="OG3115" s="0"/>
      <c r="OH3115" s="0"/>
      <c r="OI3115" s="0"/>
      <c r="OJ3115" s="0"/>
      <c r="OK3115" s="0"/>
      <c r="OL3115" s="0"/>
      <c r="OM3115" s="0"/>
      <c r="ON3115" s="0"/>
      <c r="OO3115" s="0"/>
      <c r="OP3115" s="0"/>
      <c r="OQ3115" s="0"/>
      <c r="OR3115" s="0"/>
      <c r="OS3115" s="0"/>
      <c r="OT3115" s="0"/>
      <c r="OU3115" s="0"/>
      <c r="OV3115" s="0"/>
      <c r="OW3115" s="0"/>
      <c r="OX3115" s="0"/>
      <c r="OY3115" s="0"/>
      <c r="OZ3115" s="0"/>
      <c r="PA3115" s="0"/>
      <c r="PB3115" s="0"/>
      <c r="PC3115" s="0"/>
      <c r="PD3115" s="0"/>
      <c r="PE3115" s="0"/>
      <c r="PF3115" s="0"/>
      <c r="PG3115" s="0"/>
      <c r="PH3115" s="0"/>
      <c r="PI3115" s="0"/>
      <c r="PJ3115" s="0"/>
      <c r="PK3115" s="0"/>
      <c r="PL3115" s="0"/>
      <c r="PM3115" s="0"/>
      <c r="PN3115" s="0"/>
      <c r="PO3115" s="0"/>
      <c r="PP3115" s="0"/>
      <c r="PQ3115" s="0"/>
      <c r="PR3115" s="0"/>
      <c r="PS3115" s="0"/>
      <c r="PT3115" s="0"/>
      <c r="PU3115" s="0"/>
      <c r="PV3115" s="0"/>
      <c r="PW3115" s="0"/>
      <c r="PX3115" s="0"/>
      <c r="PY3115" s="0"/>
      <c r="PZ3115" s="0"/>
      <c r="QA3115" s="0"/>
      <c r="QB3115" s="0"/>
      <c r="QC3115" s="0"/>
      <c r="QD3115" s="0"/>
      <c r="QE3115" s="0"/>
      <c r="QF3115" s="0"/>
      <c r="QG3115" s="0"/>
      <c r="QH3115" s="0"/>
      <c r="QI3115" s="0"/>
      <c r="QJ3115" s="0"/>
      <c r="QK3115" s="0"/>
      <c r="QL3115" s="0"/>
      <c r="QM3115" s="0"/>
      <c r="QN3115" s="0"/>
      <c r="QO3115" s="0"/>
      <c r="QP3115" s="0"/>
      <c r="QQ3115" s="0"/>
      <c r="QR3115" s="0"/>
      <c r="QS3115" s="0"/>
      <c r="QT3115" s="0"/>
      <c r="QU3115" s="0"/>
      <c r="QV3115" s="0"/>
      <c r="QW3115" s="0"/>
      <c r="QX3115" s="0"/>
      <c r="QY3115" s="0"/>
      <c r="QZ3115" s="0"/>
      <c r="RA3115" s="0"/>
      <c r="RB3115" s="0"/>
      <c r="RC3115" s="0"/>
      <c r="RD3115" s="0"/>
      <c r="RE3115" s="0"/>
      <c r="RF3115" s="0"/>
      <c r="RG3115" s="0"/>
      <c r="RH3115" s="0"/>
      <c r="RI3115" s="0"/>
      <c r="RJ3115" s="0"/>
      <c r="RK3115" s="0"/>
      <c r="RL3115" s="0"/>
      <c r="RM3115" s="0"/>
      <c r="RN3115" s="0"/>
      <c r="RO3115" s="0"/>
      <c r="RP3115" s="0"/>
      <c r="RQ3115" s="0"/>
      <c r="RR3115" s="0"/>
      <c r="RS3115" s="0"/>
      <c r="RT3115" s="0"/>
      <c r="RU3115" s="0"/>
      <c r="RV3115" s="0"/>
      <c r="RW3115" s="0"/>
      <c r="RX3115" s="0"/>
      <c r="RY3115" s="0"/>
      <c r="RZ3115" s="0"/>
      <c r="SA3115" s="0"/>
      <c r="SB3115" s="0"/>
      <c r="SC3115" s="0"/>
      <c r="SD3115" s="0"/>
      <c r="SE3115" s="0"/>
      <c r="SF3115" s="0"/>
      <c r="SG3115" s="0"/>
      <c r="SH3115" s="0"/>
      <c r="SI3115" s="0"/>
      <c r="SJ3115" s="0"/>
      <c r="SK3115" s="0"/>
      <c r="SL3115" s="0"/>
      <c r="SM3115" s="0"/>
      <c r="SN3115" s="0"/>
      <c r="SO3115" s="0"/>
      <c r="SP3115" s="0"/>
      <c r="SQ3115" s="0"/>
      <c r="SR3115" s="0"/>
      <c r="SS3115" s="0"/>
      <c r="ST3115" s="0"/>
      <c r="SU3115" s="0"/>
      <c r="SV3115" s="0"/>
      <c r="SW3115" s="0"/>
      <c r="SX3115" s="0"/>
      <c r="SY3115" s="0"/>
      <c r="SZ3115" s="0"/>
      <c r="TA3115" s="0"/>
      <c r="TB3115" s="0"/>
      <c r="TC3115" s="0"/>
      <c r="TD3115" s="0"/>
      <c r="TE3115" s="0"/>
      <c r="TF3115" s="0"/>
      <c r="TG3115" s="0"/>
      <c r="TH3115" s="0"/>
      <c r="TI3115" s="0"/>
      <c r="TJ3115" s="0"/>
      <c r="TK3115" s="0"/>
      <c r="TL3115" s="0"/>
      <c r="TM3115" s="0"/>
      <c r="TN3115" s="0"/>
      <c r="TO3115" s="0"/>
      <c r="TP3115" s="0"/>
      <c r="TQ3115" s="0"/>
      <c r="TR3115" s="0"/>
      <c r="TS3115" s="0"/>
      <c r="TT3115" s="0"/>
      <c r="TU3115" s="0"/>
      <c r="TV3115" s="0"/>
      <c r="TW3115" s="0"/>
      <c r="TX3115" s="0"/>
      <c r="TY3115" s="0"/>
      <c r="TZ3115" s="0"/>
      <c r="UA3115" s="0"/>
      <c r="UB3115" s="0"/>
      <c r="UC3115" s="0"/>
      <c r="UD3115" s="0"/>
      <c r="UE3115" s="0"/>
      <c r="UF3115" s="0"/>
      <c r="UG3115" s="0"/>
      <c r="UH3115" s="0"/>
      <c r="UI3115" s="0"/>
      <c r="UJ3115" s="0"/>
      <c r="UK3115" s="0"/>
      <c r="UL3115" s="0"/>
      <c r="UM3115" s="0"/>
      <c r="UN3115" s="0"/>
      <c r="UO3115" s="0"/>
      <c r="UP3115" s="0"/>
      <c r="UQ3115" s="0"/>
      <c r="UR3115" s="0"/>
      <c r="US3115" s="0"/>
      <c r="UT3115" s="0"/>
      <c r="UU3115" s="0"/>
      <c r="UV3115" s="0"/>
      <c r="UW3115" s="0"/>
      <c r="UX3115" s="0"/>
      <c r="UY3115" s="0"/>
      <c r="UZ3115" s="0"/>
      <c r="VA3115" s="0"/>
      <c r="VB3115" s="0"/>
      <c r="VC3115" s="0"/>
      <c r="VD3115" s="0"/>
      <c r="VE3115" s="0"/>
      <c r="VF3115" s="0"/>
      <c r="VG3115" s="0"/>
      <c r="VH3115" s="0"/>
      <c r="VI3115" s="0"/>
      <c r="VJ3115" s="0"/>
      <c r="VK3115" s="0"/>
      <c r="VL3115" s="0"/>
      <c r="VM3115" s="0"/>
      <c r="VN3115" s="0"/>
      <c r="VO3115" s="0"/>
      <c r="VP3115" s="0"/>
      <c r="VQ3115" s="0"/>
      <c r="VR3115" s="0"/>
      <c r="VS3115" s="0"/>
      <c r="VT3115" s="0"/>
      <c r="VU3115" s="0"/>
      <c r="VV3115" s="0"/>
      <c r="VW3115" s="0"/>
      <c r="VX3115" s="0"/>
      <c r="VY3115" s="0"/>
      <c r="VZ3115" s="0"/>
      <c r="WA3115" s="0"/>
      <c r="WB3115" s="0"/>
      <c r="WC3115" s="0"/>
      <c r="WD3115" s="0"/>
      <c r="WE3115" s="0"/>
      <c r="WF3115" s="0"/>
      <c r="WG3115" s="0"/>
      <c r="WH3115" s="0"/>
      <c r="WI3115" s="0"/>
      <c r="WJ3115" s="0"/>
      <c r="WK3115" s="0"/>
      <c r="WL3115" s="0"/>
      <c r="WM3115" s="0"/>
      <c r="WN3115" s="0"/>
      <c r="WO3115" s="0"/>
      <c r="WP3115" s="0"/>
      <c r="WQ3115" s="0"/>
      <c r="WR3115" s="0"/>
      <c r="WS3115" s="0"/>
      <c r="WT3115" s="0"/>
      <c r="WU3115" s="0"/>
      <c r="WV3115" s="0"/>
      <c r="WW3115" s="0"/>
      <c r="WX3115" s="0"/>
      <c r="WY3115" s="0"/>
      <c r="WZ3115" s="0"/>
      <c r="XA3115" s="0"/>
      <c r="XB3115" s="0"/>
      <c r="XC3115" s="0"/>
      <c r="XD3115" s="0"/>
      <c r="XE3115" s="0"/>
      <c r="XF3115" s="0"/>
      <c r="XG3115" s="0"/>
      <c r="XH3115" s="0"/>
      <c r="XI3115" s="0"/>
      <c r="XJ3115" s="0"/>
      <c r="XK3115" s="0"/>
      <c r="XL3115" s="0"/>
      <c r="XM3115" s="0"/>
      <c r="XN3115" s="0"/>
      <c r="XO3115" s="0"/>
      <c r="XP3115" s="0"/>
      <c r="XQ3115" s="0"/>
      <c r="XR3115" s="0"/>
      <c r="XS3115" s="0"/>
      <c r="XT3115" s="0"/>
      <c r="XU3115" s="0"/>
      <c r="XV3115" s="0"/>
      <c r="XW3115" s="0"/>
      <c r="XX3115" s="0"/>
      <c r="XY3115" s="0"/>
      <c r="XZ3115" s="0"/>
      <c r="YA3115" s="0"/>
      <c r="YB3115" s="0"/>
      <c r="YC3115" s="0"/>
      <c r="YD3115" s="0"/>
      <c r="YE3115" s="0"/>
      <c r="YF3115" s="0"/>
      <c r="YG3115" s="0"/>
      <c r="YH3115" s="0"/>
      <c r="YI3115" s="0"/>
      <c r="YJ3115" s="0"/>
      <c r="YK3115" s="0"/>
      <c r="YL3115" s="0"/>
      <c r="YM3115" s="0"/>
      <c r="YN3115" s="0"/>
      <c r="YO3115" s="0"/>
      <c r="YP3115" s="0"/>
      <c r="YQ3115" s="0"/>
      <c r="YR3115" s="0"/>
      <c r="YS3115" s="0"/>
      <c r="YT3115" s="0"/>
      <c r="YU3115" s="0"/>
      <c r="YV3115" s="0"/>
      <c r="YW3115" s="0"/>
      <c r="YX3115" s="0"/>
      <c r="YY3115" s="0"/>
      <c r="YZ3115" s="0"/>
      <c r="ZA3115" s="0"/>
      <c r="ZB3115" s="0"/>
      <c r="ZC3115" s="0"/>
      <c r="ZD3115" s="0"/>
      <c r="ZE3115" s="0"/>
      <c r="ZF3115" s="0"/>
      <c r="ZG3115" s="0"/>
      <c r="ZH3115" s="0"/>
      <c r="ZI3115" s="0"/>
      <c r="ZJ3115" s="0"/>
      <c r="ZK3115" s="0"/>
      <c r="ZL3115" s="0"/>
      <c r="ZM3115" s="0"/>
      <c r="ZN3115" s="0"/>
      <c r="ZO3115" s="0"/>
      <c r="ZP3115" s="0"/>
      <c r="ZQ3115" s="0"/>
      <c r="ZR3115" s="0"/>
      <c r="ZS3115" s="0"/>
      <c r="ZT3115" s="0"/>
      <c r="ZU3115" s="0"/>
      <c r="ZV3115" s="0"/>
      <c r="ZW3115" s="0"/>
      <c r="ZX3115" s="0"/>
      <c r="ZY3115" s="0"/>
      <c r="ZZ3115" s="0"/>
      <c r="AAA3115" s="0"/>
      <c r="AAB3115" s="0"/>
      <c r="AAC3115" s="0"/>
      <c r="AAD3115" s="0"/>
      <c r="AAE3115" s="0"/>
      <c r="AAF3115" s="0"/>
      <c r="AAG3115" s="0"/>
      <c r="AAH3115" s="0"/>
      <c r="AAI3115" s="0"/>
      <c r="AAJ3115" s="0"/>
      <c r="AAK3115" s="0"/>
      <c r="AAL3115" s="0"/>
      <c r="AAM3115" s="0"/>
      <c r="AAN3115" s="0"/>
      <c r="AAO3115" s="0"/>
      <c r="AAP3115" s="0"/>
      <c r="AAQ3115" s="0"/>
      <c r="AAR3115" s="0"/>
      <c r="AAS3115" s="0"/>
      <c r="AAT3115" s="0"/>
      <c r="AAU3115" s="0"/>
      <c r="AAV3115" s="0"/>
      <c r="AAW3115" s="0"/>
      <c r="AAX3115" s="0"/>
      <c r="AAY3115" s="0"/>
      <c r="AAZ3115" s="0"/>
      <c r="ABA3115" s="0"/>
      <c r="ABB3115" s="0"/>
      <c r="ABC3115" s="0"/>
      <c r="ABD3115" s="0"/>
      <c r="ABE3115" s="0"/>
      <c r="ABF3115" s="0"/>
      <c r="ABG3115" s="0"/>
      <c r="ABH3115" s="0"/>
      <c r="ABI3115" s="0"/>
      <c r="ABJ3115" s="0"/>
      <c r="ABK3115" s="0"/>
      <c r="ABL3115" s="0"/>
      <c r="ABM3115" s="0"/>
      <c r="ABN3115" s="0"/>
      <c r="ABO3115" s="0"/>
      <c r="ABP3115" s="0"/>
      <c r="ABQ3115" s="0"/>
      <c r="ABR3115" s="0"/>
      <c r="ABS3115" s="0"/>
      <c r="ABT3115" s="0"/>
      <c r="ABU3115" s="0"/>
      <c r="ABV3115" s="0"/>
      <c r="ABW3115" s="0"/>
      <c r="ABX3115" s="0"/>
      <c r="ABY3115" s="0"/>
      <c r="ABZ3115" s="0"/>
      <c r="ACA3115" s="0"/>
      <c r="ACB3115" s="0"/>
      <c r="ACC3115" s="0"/>
      <c r="ACD3115" s="0"/>
      <c r="ACE3115" s="0"/>
      <c r="ACF3115" s="0"/>
      <c r="ACG3115" s="0"/>
      <c r="ACH3115" s="0"/>
      <c r="ACI3115" s="0"/>
      <c r="ACJ3115" s="0"/>
      <c r="ACK3115" s="0"/>
      <c r="ACL3115" s="0"/>
      <c r="ACM3115" s="0"/>
      <c r="ACN3115" s="0"/>
      <c r="ACO3115" s="0"/>
      <c r="ACP3115" s="0"/>
      <c r="ACQ3115" s="0"/>
      <c r="ACR3115" s="0"/>
      <c r="ACS3115" s="0"/>
      <c r="ACT3115" s="0"/>
      <c r="ACU3115" s="0"/>
      <c r="ACV3115" s="0"/>
      <c r="ACW3115" s="0"/>
      <c r="ACX3115" s="0"/>
      <c r="ACY3115" s="0"/>
      <c r="ACZ3115" s="0"/>
      <c r="ADA3115" s="0"/>
      <c r="ADB3115" s="0"/>
      <c r="ADC3115" s="0"/>
      <c r="ADD3115" s="0"/>
      <c r="ADE3115" s="0"/>
      <c r="ADF3115" s="0"/>
      <c r="ADG3115" s="0"/>
      <c r="ADH3115" s="0"/>
      <c r="ADI3115" s="0"/>
      <c r="ADJ3115" s="0"/>
      <c r="ADK3115" s="0"/>
      <c r="ADL3115" s="0"/>
      <c r="ADM3115" s="0"/>
      <c r="ADN3115" s="0"/>
      <c r="ADO3115" s="0"/>
      <c r="ADP3115" s="0"/>
      <c r="ADQ3115" s="0"/>
      <c r="ADR3115" s="0"/>
      <c r="ADS3115" s="0"/>
      <c r="ADT3115" s="0"/>
      <c r="ADU3115" s="0"/>
      <c r="ADV3115" s="0"/>
      <c r="ADW3115" s="0"/>
      <c r="ADX3115" s="0"/>
      <c r="ADY3115" s="0"/>
      <c r="ADZ3115" s="0"/>
      <c r="AEA3115" s="0"/>
      <c r="AEB3115" s="0"/>
      <c r="AEC3115" s="0"/>
      <c r="AED3115" s="0"/>
      <c r="AEE3115" s="0"/>
      <c r="AEF3115" s="0"/>
      <c r="AEG3115" s="0"/>
      <c r="AEH3115" s="0"/>
      <c r="AEI3115" s="0"/>
      <c r="AEJ3115" s="0"/>
      <c r="AEK3115" s="0"/>
      <c r="AEL3115" s="0"/>
      <c r="AEM3115" s="0"/>
      <c r="AEN3115" s="0"/>
      <c r="AEO3115" s="0"/>
      <c r="AEP3115" s="0"/>
      <c r="AEQ3115" s="0"/>
      <c r="AER3115" s="0"/>
      <c r="AES3115" s="0"/>
      <c r="AET3115" s="0"/>
      <c r="AEU3115" s="0"/>
      <c r="AEV3115" s="0"/>
      <c r="AEW3115" s="0"/>
      <c r="AEX3115" s="0"/>
      <c r="AEY3115" s="0"/>
      <c r="AEZ3115" s="0"/>
      <c r="AFA3115" s="0"/>
      <c r="AFB3115" s="0"/>
      <c r="AFC3115" s="0"/>
      <c r="AFD3115" s="0"/>
      <c r="AFE3115" s="0"/>
      <c r="AFF3115" s="0"/>
      <c r="AFG3115" s="0"/>
      <c r="AFH3115" s="0"/>
      <c r="AFI3115" s="0"/>
      <c r="AFJ3115" s="0"/>
      <c r="AFK3115" s="0"/>
      <c r="AFL3115" s="0"/>
      <c r="AFM3115" s="0"/>
      <c r="AFN3115" s="0"/>
      <c r="AFO3115" s="0"/>
      <c r="AFP3115" s="0"/>
      <c r="AFQ3115" s="0"/>
      <c r="AFR3115" s="0"/>
      <c r="AFS3115" s="0"/>
      <c r="AFT3115" s="0"/>
      <c r="AFU3115" s="0"/>
      <c r="AFV3115" s="0"/>
      <c r="AFW3115" s="0"/>
      <c r="AFX3115" s="0"/>
      <c r="AFY3115" s="0"/>
      <c r="AFZ3115" s="0"/>
      <c r="AGA3115" s="0"/>
      <c r="AGB3115" s="0"/>
      <c r="AGC3115" s="0"/>
      <c r="AGD3115" s="0"/>
      <c r="AGE3115" s="0"/>
      <c r="AGF3115" s="0"/>
      <c r="AGG3115" s="0"/>
      <c r="AGH3115" s="0"/>
      <c r="AGI3115" s="0"/>
      <c r="AGJ3115" s="0"/>
      <c r="AGK3115" s="0"/>
      <c r="AGL3115" s="0"/>
      <c r="AGM3115" s="0"/>
      <c r="AGN3115" s="0"/>
      <c r="AGO3115" s="0"/>
      <c r="AGP3115" s="0"/>
      <c r="AGQ3115" s="0"/>
      <c r="AGR3115" s="0"/>
      <c r="AGS3115" s="0"/>
      <c r="AGT3115" s="0"/>
      <c r="AGU3115" s="0"/>
      <c r="AGV3115" s="0"/>
      <c r="AGW3115" s="0"/>
      <c r="AGX3115" s="0"/>
      <c r="AGY3115" s="0"/>
      <c r="AGZ3115" s="0"/>
      <c r="AHA3115" s="0"/>
      <c r="AHB3115" s="0"/>
      <c r="AHC3115" s="0"/>
      <c r="AHD3115" s="0"/>
      <c r="AHE3115" s="0"/>
      <c r="AHF3115" s="0"/>
      <c r="AHG3115" s="0"/>
      <c r="AHH3115" s="0"/>
      <c r="AHI3115" s="0"/>
      <c r="AHJ3115" s="0"/>
      <c r="AHK3115" s="0"/>
      <c r="AHL3115" s="0"/>
      <c r="AHM3115" s="0"/>
      <c r="AHN3115" s="0"/>
      <c r="AHO3115" s="0"/>
      <c r="AHP3115" s="0"/>
      <c r="AHQ3115" s="0"/>
      <c r="AHR3115" s="0"/>
      <c r="AHS3115" s="0"/>
      <c r="AHT3115" s="0"/>
      <c r="AHU3115" s="0"/>
      <c r="AHV3115" s="0"/>
      <c r="AHW3115" s="0"/>
      <c r="AHX3115" s="0"/>
      <c r="AHY3115" s="0"/>
      <c r="AHZ3115" s="0"/>
      <c r="AIA3115" s="0"/>
      <c r="AIB3115" s="0"/>
      <c r="AIC3115" s="0"/>
      <c r="AID3115" s="0"/>
      <c r="AIE3115" s="0"/>
      <c r="AIF3115" s="0"/>
      <c r="AIG3115" s="0"/>
      <c r="AIH3115" s="0"/>
      <c r="AII3115" s="0"/>
      <c r="AIJ3115" s="0"/>
      <c r="AIK3115" s="0"/>
      <c r="AIL3115" s="0"/>
      <c r="AIM3115" s="0"/>
      <c r="AIN3115" s="0"/>
      <c r="AIO3115" s="0"/>
      <c r="AIP3115" s="0"/>
      <c r="AIQ3115" s="0"/>
      <c r="AIR3115" s="0"/>
      <c r="AIS3115" s="0"/>
      <c r="AIT3115" s="0"/>
      <c r="AIU3115" s="0"/>
      <c r="AIV3115" s="0"/>
      <c r="AIW3115" s="0"/>
      <c r="AIX3115" s="0"/>
      <c r="AIY3115" s="0"/>
      <c r="AIZ3115" s="0"/>
      <c r="AJA3115" s="0"/>
      <c r="AJB3115" s="0"/>
      <c r="AJC3115" s="0"/>
      <c r="AJD3115" s="0"/>
      <c r="AJE3115" s="0"/>
      <c r="AJF3115" s="0"/>
      <c r="AJG3115" s="0"/>
      <c r="AJH3115" s="0"/>
      <c r="AJI3115" s="0"/>
      <c r="AJJ3115" s="0"/>
      <c r="AJK3115" s="0"/>
      <c r="AJL3115" s="0"/>
      <c r="AJM3115" s="0"/>
      <c r="AJN3115" s="0"/>
      <c r="AJO3115" s="0"/>
      <c r="AJP3115" s="0"/>
      <c r="AJQ3115" s="0"/>
      <c r="AJR3115" s="0"/>
      <c r="AJS3115" s="0"/>
      <c r="AJT3115" s="0"/>
      <c r="AJU3115" s="0"/>
      <c r="AJV3115" s="0"/>
      <c r="AJW3115" s="0"/>
      <c r="AJX3115" s="0"/>
      <c r="AJY3115" s="0"/>
      <c r="AJZ3115" s="0"/>
      <c r="AKA3115" s="0"/>
      <c r="AKB3115" s="0"/>
      <c r="AKC3115" s="0"/>
      <c r="AKD3115" s="0"/>
      <c r="AKE3115" s="0"/>
      <c r="AKF3115" s="0"/>
      <c r="AKG3115" s="0"/>
      <c r="AKH3115" s="0"/>
      <c r="AKI3115" s="0"/>
      <c r="AKJ3115" s="0"/>
      <c r="AKK3115" s="0"/>
      <c r="AKL3115" s="0"/>
      <c r="AKM3115" s="0"/>
      <c r="AKN3115" s="0"/>
      <c r="AKO3115" s="0"/>
      <c r="AKP3115" s="0"/>
      <c r="AKQ3115" s="0"/>
      <c r="AKR3115" s="0"/>
      <c r="AKS3115" s="0"/>
      <c r="AKT3115" s="0"/>
      <c r="AKU3115" s="0"/>
      <c r="AKV3115" s="0"/>
      <c r="AKW3115" s="0"/>
      <c r="AKX3115" s="0"/>
      <c r="AKY3115" s="0"/>
      <c r="AKZ3115" s="0"/>
      <c r="ALA3115" s="0"/>
      <c r="ALB3115" s="0"/>
      <c r="ALC3115" s="0"/>
      <c r="ALD3115" s="0"/>
      <c r="ALE3115" s="0"/>
      <c r="ALF3115" s="0"/>
      <c r="ALG3115" s="0"/>
      <c r="ALH3115" s="0"/>
      <c r="ALI3115" s="0"/>
      <c r="ALJ3115" s="0"/>
      <c r="ALK3115" s="0"/>
      <c r="ALL3115" s="0"/>
      <c r="ALM3115" s="0"/>
      <c r="ALN3115" s="0"/>
      <c r="ALO3115" s="0"/>
      <c r="ALP3115" s="0"/>
      <c r="ALQ3115" s="0"/>
      <c r="ALR3115" s="0"/>
      <c r="ALS3115" s="0"/>
      <c r="ALT3115" s="0"/>
      <c r="ALU3115" s="0"/>
      <c r="ALV3115" s="0"/>
      <c r="ALW3115" s="0"/>
      <c r="ALX3115" s="0"/>
      <c r="ALY3115" s="0"/>
      <c r="ALZ3115" s="0"/>
      <c r="AMA3115" s="0"/>
      <c r="AMB3115" s="0"/>
      <c r="AMC3115" s="0"/>
      <c r="AMD3115" s="0"/>
      <c r="AME3115" s="0"/>
      <c r="AMF3115" s="0"/>
      <c r="AMG3115" s="0"/>
      <c r="AMH3115" s="0"/>
      <c r="AMI3115" s="0"/>
    </row>
    <row r="3116" customFormat="false" ht="12.75" hidden="false" customHeight="false" outlineLevel="0" collapsed="false">
      <c r="A3116" s="1" t="s">
        <v>3316</v>
      </c>
      <c r="C3116" s="64" t="s">
        <v>3317</v>
      </c>
      <c r="D3116" s="64" t="s">
        <v>13</v>
      </c>
      <c r="E3116" s="65" t="n">
        <v>2.5</v>
      </c>
      <c r="F3116" s="66" t="n">
        <v>0.38</v>
      </c>
      <c r="G3116" s="67" t="s">
        <v>3308</v>
      </c>
      <c r="H3116" s="67" t="s">
        <v>61</v>
      </c>
      <c r="I3116" s="104" t="n">
        <v>4.15</v>
      </c>
      <c r="J3116" s="67" t="s">
        <v>3308</v>
      </c>
      <c r="BM3116" s="0"/>
      <c r="BN3116" s="0"/>
      <c r="BO3116" s="0"/>
      <c r="BP3116" s="0"/>
      <c r="BQ3116" s="0"/>
      <c r="BR3116" s="0"/>
      <c r="BS3116" s="0"/>
      <c r="BT3116" s="0"/>
      <c r="BU3116" s="0"/>
      <c r="BV3116" s="0"/>
      <c r="BW3116" s="0"/>
      <c r="BX3116" s="0"/>
      <c r="BY3116" s="0"/>
      <c r="BZ3116" s="0"/>
      <c r="CA3116" s="0"/>
      <c r="CB3116" s="0"/>
      <c r="CC3116" s="0"/>
      <c r="CD3116" s="0"/>
      <c r="CE3116" s="0"/>
      <c r="CF3116" s="0"/>
      <c r="CG3116" s="0"/>
      <c r="CH3116" s="0"/>
      <c r="CI3116" s="0"/>
      <c r="CJ3116" s="0"/>
      <c r="CK3116" s="0"/>
      <c r="CL3116" s="0"/>
      <c r="CM3116" s="0"/>
      <c r="CN3116" s="0"/>
      <c r="CO3116" s="0"/>
      <c r="CP3116" s="0"/>
      <c r="CQ3116" s="0"/>
      <c r="CR3116" s="0"/>
      <c r="CS3116" s="0"/>
      <c r="CT3116" s="0"/>
      <c r="CU3116" s="0"/>
      <c r="CV3116" s="0"/>
      <c r="CW3116" s="0"/>
      <c r="CX3116" s="0"/>
      <c r="CY3116" s="0"/>
      <c r="CZ3116" s="0"/>
      <c r="DA3116" s="0"/>
      <c r="DB3116" s="0"/>
      <c r="DC3116" s="0"/>
      <c r="DD3116" s="0"/>
      <c r="DE3116" s="0"/>
      <c r="DF3116" s="0"/>
      <c r="DG3116" s="0"/>
      <c r="DH3116" s="0"/>
      <c r="DI3116" s="0"/>
      <c r="DJ3116" s="0"/>
      <c r="DK3116" s="0"/>
      <c r="DL3116" s="0"/>
      <c r="DM3116" s="0"/>
      <c r="DN3116" s="0"/>
      <c r="DO3116" s="0"/>
      <c r="DP3116" s="0"/>
      <c r="DQ3116" s="0"/>
      <c r="DR3116" s="0"/>
      <c r="DS3116" s="0"/>
      <c r="DT3116" s="0"/>
      <c r="DU3116" s="0"/>
      <c r="DV3116" s="0"/>
      <c r="DW3116" s="0"/>
      <c r="DX3116" s="0"/>
      <c r="DY3116" s="0"/>
      <c r="DZ3116" s="0"/>
      <c r="EA3116" s="0"/>
      <c r="EB3116" s="0"/>
      <c r="EC3116" s="0"/>
      <c r="ED3116" s="0"/>
      <c r="EE3116" s="0"/>
      <c r="EF3116" s="0"/>
      <c r="EG3116" s="0"/>
      <c r="EH3116" s="0"/>
      <c r="EI3116" s="0"/>
      <c r="EJ3116" s="0"/>
      <c r="EK3116" s="0"/>
      <c r="EL3116" s="0"/>
      <c r="EM3116" s="0"/>
      <c r="EN3116" s="0"/>
      <c r="EO3116" s="0"/>
      <c r="EP3116" s="0"/>
      <c r="EQ3116" s="0"/>
      <c r="ER3116" s="0"/>
      <c r="ES3116" s="0"/>
      <c r="ET3116" s="0"/>
      <c r="EU3116" s="0"/>
      <c r="EV3116" s="0"/>
      <c r="EW3116" s="0"/>
      <c r="EX3116" s="0"/>
      <c r="EY3116" s="0"/>
      <c r="EZ3116" s="0"/>
      <c r="FA3116" s="0"/>
      <c r="FB3116" s="0"/>
      <c r="FC3116" s="0"/>
      <c r="FD3116" s="0"/>
      <c r="FE3116" s="0"/>
      <c r="FF3116" s="0"/>
      <c r="FG3116" s="0"/>
      <c r="FH3116" s="0"/>
      <c r="FI3116" s="0"/>
      <c r="FJ3116" s="0"/>
      <c r="FK3116" s="0"/>
      <c r="FL3116" s="0"/>
      <c r="FM3116" s="0"/>
      <c r="FN3116" s="0"/>
      <c r="FO3116" s="0"/>
      <c r="FP3116" s="0"/>
      <c r="FQ3116" s="0"/>
      <c r="FR3116" s="0"/>
      <c r="FS3116" s="0"/>
      <c r="FT3116" s="0"/>
      <c r="FU3116" s="0"/>
      <c r="FV3116" s="0"/>
      <c r="FW3116" s="0"/>
      <c r="FX3116" s="0"/>
      <c r="FY3116" s="0"/>
      <c r="FZ3116" s="0"/>
      <c r="GA3116" s="0"/>
      <c r="GB3116" s="0"/>
      <c r="GC3116" s="0"/>
      <c r="GD3116" s="0"/>
      <c r="GE3116" s="0"/>
      <c r="GF3116" s="0"/>
      <c r="GG3116" s="0"/>
      <c r="GH3116" s="0"/>
      <c r="GI3116" s="0"/>
      <c r="GJ3116" s="0"/>
      <c r="GK3116" s="0"/>
      <c r="GL3116" s="0"/>
      <c r="GM3116" s="0"/>
      <c r="GN3116" s="0"/>
      <c r="GO3116" s="0"/>
      <c r="GP3116" s="0"/>
      <c r="GQ3116" s="0"/>
      <c r="GR3116" s="0"/>
      <c r="GS3116" s="0"/>
      <c r="GT3116" s="0"/>
      <c r="GU3116" s="0"/>
      <c r="GV3116" s="0"/>
      <c r="GW3116" s="0"/>
      <c r="GX3116" s="0"/>
      <c r="GY3116" s="0"/>
      <c r="GZ3116" s="0"/>
      <c r="HA3116" s="0"/>
      <c r="HB3116" s="0"/>
      <c r="HC3116" s="0"/>
      <c r="HD3116" s="0"/>
      <c r="HE3116" s="0"/>
      <c r="HF3116" s="0"/>
      <c r="HG3116" s="0"/>
      <c r="HH3116" s="0"/>
      <c r="HI3116" s="0"/>
      <c r="HJ3116" s="0"/>
      <c r="HK3116" s="0"/>
      <c r="HL3116" s="0"/>
      <c r="HM3116" s="0"/>
      <c r="HN3116" s="0"/>
      <c r="HO3116" s="0"/>
      <c r="HP3116" s="0"/>
      <c r="HQ3116" s="0"/>
      <c r="HR3116" s="0"/>
      <c r="HS3116" s="0"/>
      <c r="HT3116" s="0"/>
      <c r="HU3116" s="0"/>
      <c r="HV3116" s="0"/>
      <c r="HW3116" s="0"/>
      <c r="HX3116" s="0"/>
      <c r="HY3116" s="0"/>
      <c r="HZ3116" s="0"/>
      <c r="IA3116" s="0"/>
      <c r="IB3116" s="0"/>
      <c r="IC3116" s="0"/>
      <c r="ID3116" s="0"/>
      <c r="IE3116" s="0"/>
      <c r="IF3116" s="0"/>
      <c r="IG3116" s="0"/>
      <c r="IH3116" s="0"/>
      <c r="II3116" s="0"/>
      <c r="IJ3116" s="0"/>
      <c r="IK3116" s="0"/>
      <c r="IL3116" s="0"/>
      <c r="IM3116" s="0"/>
      <c r="IN3116" s="0"/>
      <c r="IO3116" s="0"/>
      <c r="IP3116" s="0"/>
      <c r="IQ3116" s="0"/>
      <c r="IR3116" s="0"/>
      <c r="IS3116" s="0"/>
      <c r="IT3116" s="0"/>
      <c r="IU3116" s="0"/>
      <c r="IV3116" s="0"/>
      <c r="IW3116" s="0"/>
      <c r="IX3116" s="0"/>
      <c r="IY3116" s="0"/>
      <c r="IZ3116" s="0"/>
      <c r="JA3116" s="0"/>
      <c r="JB3116" s="0"/>
      <c r="JC3116" s="0"/>
      <c r="JD3116" s="0"/>
      <c r="JE3116" s="0"/>
      <c r="JF3116" s="0"/>
      <c r="JG3116" s="0"/>
      <c r="JH3116" s="0"/>
      <c r="JI3116" s="0"/>
      <c r="JJ3116" s="0"/>
      <c r="JK3116" s="0"/>
      <c r="JL3116" s="0"/>
      <c r="JM3116" s="0"/>
      <c r="JN3116" s="0"/>
      <c r="JO3116" s="0"/>
      <c r="JP3116" s="0"/>
      <c r="JQ3116" s="0"/>
      <c r="JR3116" s="0"/>
      <c r="JS3116" s="0"/>
      <c r="JT3116" s="0"/>
      <c r="JU3116" s="0"/>
      <c r="JV3116" s="0"/>
      <c r="JW3116" s="0"/>
      <c r="JX3116" s="0"/>
      <c r="JY3116" s="0"/>
      <c r="JZ3116" s="0"/>
      <c r="KA3116" s="0"/>
      <c r="KB3116" s="0"/>
      <c r="KC3116" s="0"/>
      <c r="KD3116" s="0"/>
      <c r="KE3116" s="0"/>
      <c r="KF3116" s="0"/>
      <c r="KG3116" s="0"/>
      <c r="KH3116" s="0"/>
      <c r="KI3116" s="0"/>
      <c r="KJ3116" s="0"/>
      <c r="KK3116" s="0"/>
      <c r="KL3116" s="0"/>
      <c r="KM3116" s="0"/>
      <c r="KN3116" s="0"/>
      <c r="KO3116" s="0"/>
      <c r="KP3116" s="0"/>
      <c r="KQ3116" s="0"/>
      <c r="KR3116" s="0"/>
      <c r="KS3116" s="0"/>
      <c r="KT3116" s="0"/>
      <c r="KU3116" s="0"/>
      <c r="KV3116" s="0"/>
      <c r="KW3116" s="0"/>
      <c r="KX3116" s="0"/>
      <c r="KY3116" s="0"/>
      <c r="KZ3116" s="0"/>
      <c r="LA3116" s="0"/>
      <c r="LB3116" s="0"/>
      <c r="LC3116" s="0"/>
      <c r="LD3116" s="0"/>
      <c r="LE3116" s="0"/>
      <c r="LF3116" s="0"/>
      <c r="LG3116" s="0"/>
      <c r="LH3116" s="0"/>
      <c r="LI3116" s="0"/>
      <c r="LJ3116" s="0"/>
      <c r="LK3116" s="0"/>
      <c r="LL3116" s="0"/>
      <c r="LM3116" s="0"/>
      <c r="LN3116" s="0"/>
      <c r="LO3116" s="0"/>
      <c r="LP3116" s="0"/>
      <c r="LQ3116" s="0"/>
      <c r="LR3116" s="0"/>
      <c r="LS3116" s="0"/>
      <c r="LT3116" s="0"/>
      <c r="LU3116" s="0"/>
      <c r="LV3116" s="0"/>
      <c r="LW3116" s="0"/>
      <c r="LX3116" s="0"/>
      <c r="LY3116" s="0"/>
      <c r="LZ3116" s="0"/>
      <c r="MA3116" s="0"/>
      <c r="MB3116" s="0"/>
      <c r="MC3116" s="0"/>
      <c r="MD3116" s="0"/>
      <c r="ME3116" s="0"/>
      <c r="MF3116" s="0"/>
      <c r="MG3116" s="0"/>
      <c r="MH3116" s="0"/>
      <c r="MI3116" s="0"/>
      <c r="MJ3116" s="0"/>
      <c r="MK3116" s="0"/>
      <c r="ML3116" s="0"/>
      <c r="MM3116" s="0"/>
      <c r="MN3116" s="0"/>
      <c r="MO3116" s="0"/>
      <c r="MP3116" s="0"/>
      <c r="MQ3116" s="0"/>
      <c r="MR3116" s="0"/>
      <c r="MS3116" s="0"/>
      <c r="MT3116" s="0"/>
      <c r="MU3116" s="0"/>
      <c r="MV3116" s="0"/>
      <c r="MW3116" s="0"/>
      <c r="MX3116" s="0"/>
      <c r="MY3116" s="0"/>
      <c r="MZ3116" s="0"/>
      <c r="NA3116" s="0"/>
      <c r="NB3116" s="0"/>
      <c r="NC3116" s="0"/>
      <c r="ND3116" s="0"/>
      <c r="NE3116" s="0"/>
      <c r="NF3116" s="0"/>
      <c r="NG3116" s="0"/>
      <c r="NH3116" s="0"/>
      <c r="NI3116" s="0"/>
      <c r="NJ3116" s="0"/>
      <c r="NK3116" s="0"/>
      <c r="NL3116" s="0"/>
      <c r="NM3116" s="0"/>
      <c r="NN3116" s="0"/>
      <c r="NO3116" s="0"/>
      <c r="NP3116" s="0"/>
      <c r="NQ3116" s="0"/>
      <c r="NR3116" s="0"/>
      <c r="NS3116" s="0"/>
      <c r="NT3116" s="0"/>
      <c r="NU3116" s="0"/>
      <c r="NV3116" s="0"/>
      <c r="NW3116" s="0"/>
      <c r="NX3116" s="0"/>
      <c r="NY3116" s="0"/>
      <c r="NZ3116" s="0"/>
      <c r="OA3116" s="0"/>
      <c r="OB3116" s="0"/>
      <c r="OC3116" s="0"/>
      <c r="OD3116" s="0"/>
      <c r="OE3116" s="0"/>
      <c r="OF3116" s="0"/>
      <c r="OG3116" s="0"/>
      <c r="OH3116" s="0"/>
      <c r="OI3116" s="0"/>
      <c r="OJ3116" s="0"/>
      <c r="OK3116" s="0"/>
      <c r="OL3116" s="0"/>
      <c r="OM3116" s="0"/>
      <c r="ON3116" s="0"/>
      <c r="OO3116" s="0"/>
      <c r="OP3116" s="0"/>
      <c r="OQ3116" s="0"/>
      <c r="OR3116" s="0"/>
      <c r="OS3116" s="0"/>
      <c r="OT3116" s="0"/>
      <c r="OU3116" s="0"/>
      <c r="OV3116" s="0"/>
      <c r="OW3116" s="0"/>
      <c r="OX3116" s="0"/>
      <c r="OY3116" s="0"/>
      <c r="OZ3116" s="0"/>
      <c r="PA3116" s="0"/>
      <c r="PB3116" s="0"/>
      <c r="PC3116" s="0"/>
      <c r="PD3116" s="0"/>
      <c r="PE3116" s="0"/>
      <c r="PF3116" s="0"/>
      <c r="PG3116" s="0"/>
      <c r="PH3116" s="0"/>
      <c r="PI3116" s="0"/>
      <c r="PJ3116" s="0"/>
      <c r="PK3116" s="0"/>
      <c r="PL3116" s="0"/>
      <c r="PM3116" s="0"/>
      <c r="PN3116" s="0"/>
      <c r="PO3116" s="0"/>
      <c r="PP3116" s="0"/>
      <c r="PQ3116" s="0"/>
      <c r="PR3116" s="0"/>
      <c r="PS3116" s="0"/>
      <c r="PT3116" s="0"/>
      <c r="PU3116" s="0"/>
      <c r="PV3116" s="0"/>
      <c r="PW3116" s="0"/>
      <c r="PX3116" s="0"/>
      <c r="PY3116" s="0"/>
      <c r="PZ3116" s="0"/>
      <c r="QA3116" s="0"/>
      <c r="QB3116" s="0"/>
      <c r="QC3116" s="0"/>
      <c r="QD3116" s="0"/>
      <c r="QE3116" s="0"/>
      <c r="QF3116" s="0"/>
      <c r="QG3116" s="0"/>
      <c r="QH3116" s="0"/>
      <c r="QI3116" s="0"/>
      <c r="QJ3116" s="0"/>
      <c r="QK3116" s="0"/>
      <c r="QL3116" s="0"/>
      <c r="QM3116" s="0"/>
      <c r="QN3116" s="0"/>
      <c r="QO3116" s="0"/>
      <c r="QP3116" s="0"/>
      <c r="QQ3116" s="0"/>
      <c r="QR3116" s="0"/>
      <c r="QS3116" s="0"/>
      <c r="QT3116" s="0"/>
      <c r="QU3116" s="0"/>
      <c r="QV3116" s="0"/>
      <c r="QW3116" s="0"/>
      <c r="QX3116" s="0"/>
      <c r="QY3116" s="0"/>
      <c r="QZ3116" s="0"/>
      <c r="RA3116" s="0"/>
      <c r="RB3116" s="0"/>
      <c r="RC3116" s="0"/>
      <c r="RD3116" s="0"/>
      <c r="RE3116" s="0"/>
      <c r="RF3116" s="0"/>
      <c r="RG3116" s="0"/>
      <c r="RH3116" s="0"/>
      <c r="RI3116" s="0"/>
      <c r="RJ3116" s="0"/>
      <c r="RK3116" s="0"/>
      <c r="RL3116" s="0"/>
      <c r="RM3116" s="0"/>
      <c r="RN3116" s="0"/>
      <c r="RO3116" s="0"/>
      <c r="RP3116" s="0"/>
      <c r="RQ3116" s="0"/>
      <c r="RR3116" s="0"/>
      <c r="RS3116" s="0"/>
      <c r="RT3116" s="0"/>
      <c r="RU3116" s="0"/>
      <c r="RV3116" s="0"/>
      <c r="RW3116" s="0"/>
      <c r="RX3116" s="0"/>
      <c r="RY3116" s="0"/>
      <c r="RZ3116" s="0"/>
      <c r="SA3116" s="0"/>
      <c r="SB3116" s="0"/>
      <c r="SC3116" s="0"/>
      <c r="SD3116" s="0"/>
      <c r="SE3116" s="0"/>
      <c r="SF3116" s="0"/>
      <c r="SG3116" s="0"/>
      <c r="SH3116" s="0"/>
      <c r="SI3116" s="0"/>
      <c r="SJ3116" s="0"/>
      <c r="SK3116" s="0"/>
      <c r="SL3116" s="0"/>
      <c r="SM3116" s="0"/>
      <c r="SN3116" s="0"/>
      <c r="SO3116" s="0"/>
      <c r="SP3116" s="0"/>
      <c r="SQ3116" s="0"/>
      <c r="SR3116" s="0"/>
      <c r="SS3116" s="0"/>
      <c r="ST3116" s="0"/>
      <c r="SU3116" s="0"/>
      <c r="SV3116" s="0"/>
      <c r="SW3116" s="0"/>
      <c r="SX3116" s="0"/>
      <c r="SY3116" s="0"/>
      <c r="SZ3116" s="0"/>
      <c r="TA3116" s="0"/>
      <c r="TB3116" s="0"/>
      <c r="TC3116" s="0"/>
      <c r="TD3116" s="0"/>
      <c r="TE3116" s="0"/>
      <c r="TF3116" s="0"/>
      <c r="TG3116" s="0"/>
      <c r="TH3116" s="0"/>
      <c r="TI3116" s="0"/>
      <c r="TJ3116" s="0"/>
      <c r="TK3116" s="0"/>
      <c r="TL3116" s="0"/>
      <c r="TM3116" s="0"/>
      <c r="TN3116" s="0"/>
      <c r="TO3116" s="0"/>
      <c r="TP3116" s="0"/>
      <c r="TQ3116" s="0"/>
      <c r="TR3116" s="0"/>
      <c r="TS3116" s="0"/>
      <c r="TT3116" s="0"/>
      <c r="TU3116" s="0"/>
      <c r="TV3116" s="0"/>
      <c r="TW3116" s="0"/>
      <c r="TX3116" s="0"/>
      <c r="TY3116" s="0"/>
      <c r="TZ3116" s="0"/>
      <c r="UA3116" s="0"/>
      <c r="UB3116" s="0"/>
      <c r="UC3116" s="0"/>
      <c r="UD3116" s="0"/>
      <c r="UE3116" s="0"/>
      <c r="UF3116" s="0"/>
      <c r="UG3116" s="0"/>
      <c r="UH3116" s="0"/>
      <c r="UI3116" s="0"/>
      <c r="UJ3116" s="0"/>
      <c r="UK3116" s="0"/>
      <c r="UL3116" s="0"/>
      <c r="UM3116" s="0"/>
      <c r="UN3116" s="0"/>
      <c r="UO3116" s="0"/>
      <c r="UP3116" s="0"/>
      <c r="UQ3116" s="0"/>
      <c r="UR3116" s="0"/>
      <c r="US3116" s="0"/>
      <c r="UT3116" s="0"/>
      <c r="UU3116" s="0"/>
      <c r="UV3116" s="0"/>
      <c r="UW3116" s="0"/>
      <c r="UX3116" s="0"/>
      <c r="UY3116" s="0"/>
      <c r="UZ3116" s="0"/>
      <c r="VA3116" s="0"/>
      <c r="VB3116" s="0"/>
      <c r="VC3116" s="0"/>
      <c r="VD3116" s="0"/>
      <c r="VE3116" s="0"/>
      <c r="VF3116" s="0"/>
      <c r="VG3116" s="0"/>
      <c r="VH3116" s="0"/>
      <c r="VI3116" s="0"/>
      <c r="VJ3116" s="0"/>
      <c r="VK3116" s="0"/>
      <c r="VL3116" s="0"/>
      <c r="VM3116" s="0"/>
      <c r="VN3116" s="0"/>
      <c r="VO3116" s="0"/>
      <c r="VP3116" s="0"/>
      <c r="VQ3116" s="0"/>
      <c r="VR3116" s="0"/>
      <c r="VS3116" s="0"/>
      <c r="VT3116" s="0"/>
      <c r="VU3116" s="0"/>
      <c r="VV3116" s="0"/>
      <c r="VW3116" s="0"/>
      <c r="VX3116" s="0"/>
      <c r="VY3116" s="0"/>
      <c r="VZ3116" s="0"/>
      <c r="WA3116" s="0"/>
      <c r="WB3116" s="0"/>
      <c r="WC3116" s="0"/>
      <c r="WD3116" s="0"/>
      <c r="WE3116" s="0"/>
      <c r="WF3116" s="0"/>
      <c r="WG3116" s="0"/>
      <c r="WH3116" s="0"/>
      <c r="WI3116" s="0"/>
      <c r="WJ3116" s="0"/>
      <c r="WK3116" s="0"/>
      <c r="WL3116" s="0"/>
      <c r="WM3116" s="0"/>
      <c r="WN3116" s="0"/>
      <c r="WO3116" s="0"/>
      <c r="WP3116" s="0"/>
      <c r="WQ3116" s="0"/>
      <c r="WR3116" s="0"/>
      <c r="WS3116" s="0"/>
      <c r="WT3116" s="0"/>
      <c r="WU3116" s="0"/>
      <c r="WV3116" s="0"/>
      <c r="WW3116" s="0"/>
      <c r="WX3116" s="0"/>
      <c r="WY3116" s="0"/>
      <c r="WZ3116" s="0"/>
      <c r="XA3116" s="0"/>
      <c r="XB3116" s="0"/>
      <c r="XC3116" s="0"/>
      <c r="XD3116" s="0"/>
      <c r="XE3116" s="0"/>
      <c r="XF3116" s="0"/>
      <c r="XG3116" s="0"/>
      <c r="XH3116" s="0"/>
      <c r="XI3116" s="0"/>
      <c r="XJ3116" s="0"/>
      <c r="XK3116" s="0"/>
      <c r="XL3116" s="0"/>
      <c r="XM3116" s="0"/>
      <c r="XN3116" s="0"/>
      <c r="XO3116" s="0"/>
      <c r="XP3116" s="0"/>
      <c r="XQ3116" s="0"/>
      <c r="XR3116" s="0"/>
      <c r="XS3116" s="0"/>
      <c r="XT3116" s="0"/>
      <c r="XU3116" s="0"/>
      <c r="XV3116" s="0"/>
      <c r="XW3116" s="0"/>
      <c r="XX3116" s="0"/>
      <c r="XY3116" s="0"/>
      <c r="XZ3116" s="0"/>
      <c r="YA3116" s="0"/>
      <c r="YB3116" s="0"/>
      <c r="YC3116" s="0"/>
      <c r="YD3116" s="0"/>
      <c r="YE3116" s="0"/>
      <c r="YF3116" s="0"/>
      <c r="YG3116" s="0"/>
      <c r="YH3116" s="0"/>
      <c r="YI3116" s="0"/>
      <c r="YJ3116" s="0"/>
      <c r="YK3116" s="0"/>
      <c r="YL3116" s="0"/>
      <c r="YM3116" s="0"/>
      <c r="YN3116" s="0"/>
      <c r="YO3116" s="0"/>
      <c r="YP3116" s="0"/>
      <c r="YQ3116" s="0"/>
      <c r="YR3116" s="0"/>
      <c r="YS3116" s="0"/>
      <c r="YT3116" s="0"/>
      <c r="YU3116" s="0"/>
      <c r="YV3116" s="0"/>
      <c r="YW3116" s="0"/>
      <c r="YX3116" s="0"/>
      <c r="YY3116" s="0"/>
      <c r="YZ3116" s="0"/>
      <c r="ZA3116" s="0"/>
      <c r="ZB3116" s="0"/>
      <c r="ZC3116" s="0"/>
      <c r="ZD3116" s="0"/>
      <c r="ZE3116" s="0"/>
      <c r="ZF3116" s="0"/>
      <c r="ZG3116" s="0"/>
      <c r="ZH3116" s="0"/>
      <c r="ZI3116" s="0"/>
      <c r="ZJ3116" s="0"/>
      <c r="ZK3116" s="0"/>
      <c r="ZL3116" s="0"/>
      <c r="ZM3116" s="0"/>
      <c r="ZN3116" s="0"/>
      <c r="ZO3116" s="0"/>
      <c r="ZP3116" s="0"/>
      <c r="ZQ3116" s="0"/>
      <c r="ZR3116" s="0"/>
      <c r="ZS3116" s="0"/>
      <c r="ZT3116" s="0"/>
      <c r="ZU3116" s="0"/>
      <c r="ZV3116" s="0"/>
      <c r="ZW3116" s="0"/>
      <c r="ZX3116" s="0"/>
      <c r="ZY3116" s="0"/>
      <c r="ZZ3116" s="0"/>
      <c r="AAA3116" s="0"/>
      <c r="AAB3116" s="0"/>
      <c r="AAC3116" s="0"/>
      <c r="AAD3116" s="0"/>
      <c r="AAE3116" s="0"/>
      <c r="AAF3116" s="0"/>
      <c r="AAG3116" s="0"/>
      <c r="AAH3116" s="0"/>
      <c r="AAI3116" s="0"/>
      <c r="AAJ3116" s="0"/>
      <c r="AAK3116" s="0"/>
      <c r="AAL3116" s="0"/>
      <c r="AAM3116" s="0"/>
      <c r="AAN3116" s="0"/>
      <c r="AAO3116" s="0"/>
      <c r="AAP3116" s="0"/>
      <c r="AAQ3116" s="0"/>
      <c r="AAR3116" s="0"/>
      <c r="AAS3116" s="0"/>
      <c r="AAT3116" s="0"/>
      <c r="AAU3116" s="0"/>
      <c r="AAV3116" s="0"/>
      <c r="AAW3116" s="0"/>
      <c r="AAX3116" s="0"/>
      <c r="AAY3116" s="0"/>
      <c r="AAZ3116" s="0"/>
      <c r="ABA3116" s="0"/>
      <c r="ABB3116" s="0"/>
      <c r="ABC3116" s="0"/>
      <c r="ABD3116" s="0"/>
      <c r="ABE3116" s="0"/>
      <c r="ABF3116" s="0"/>
      <c r="ABG3116" s="0"/>
      <c r="ABH3116" s="0"/>
      <c r="ABI3116" s="0"/>
      <c r="ABJ3116" s="0"/>
      <c r="ABK3116" s="0"/>
      <c r="ABL3116" s="0"/>
      <c r="ABM3116" s="0"/>
      <c r="ABN3116" s="0"/>
      <c r="ABO3116" s="0"/>
      <c r="ABP3116" s="0"/>
      <c r="ABQ3116" s="0"/>
      <c r="ABR3116" s="0"/>
      <c r="ABS3116" s="0"/>
      <c r="ABT3116" s="0"/>
      <c r="ABU3116" s="0"/>
      <c r="ABV3116" s="0"/>
      <c r="ABW3116" s="0"/>
      <c r="ABX3116" s="0"/>
      <c r="ABY3116" s="0"/>
      <c r="ABZ3116" s="0"/>
      <c r="ACA3116" s="0"/>
      <c r="ACB3116" s="0"/>
      <c r="ACC3116" s="0"/>
      <c r="ACD3116" s="0"/>
      <c r="ACE3116" s="0"/>
      <c r="ACF3116" s="0"/>
      <c r="ACG3116" s="0"/>
      <c r="ACH3116" s="0"/>
      <c r="ACI3116" s="0"/>
      <c r="ACJ3116" s="0"/>
      <c r="ACK3116" s="0"/>
      <c r="ACL3116" s="0"/>
      <c r="ACM3116" s="0"/>
      <c r="ACN3116" s="0"/>
      <c r="ACO3116" s="0"/>
      <c r="ACP3116" s="0"/>
      <c r="ACQ3116" s="0"/>
      <c r="ACR3116" s="0"/>
      <c r="ACS3116" s="0"/>
      <c r="ACT3116" s="0"/>
      <c r="ACU3116" s="0"/>
      <c r="ACV3116" s="0"/>
      <c r="ACW3116" s="0"/>
      <c r="ACX3116" s="0"/>
      <c r="ACY3116" s="0"/>
      <c r="ACZ3116" s="0"/>
      <c r="ADA3116" s="0"/>
      <c r="ADB3116" s="0"/>
      <c r="ADC3116" s="0"/>
      <c r="ADD3116" s="0"/>
      <c r="ADE3116" s="0"/>
      <c r="ADF3116" s="0"/>
      <c r="ADG3116" s="0"/>
      <c r="ADH3116" s="0"/>
      <c r="ADI3116" s="0"/>
      <c r="ADJ3116" s="0"/>
      <c r="ADK3116" s="0"/>
      <c r="ADL3116" s="0"/>
      <c r="ADM3116" s="0"/>
      <c r="ADN3116" s="0"/>
      <c r="ADO3116" s="0"/>
      <c r="ADP3116" s="0"/>
      <c r="ADQ3116" s="0"/>
      <c r="ADR3116" s="0"/>
      <c r="ADS3116" s="0"/>
      <c r="ADT3116" s="0"/>
      <c r="ADU3116" s="0"/>
      <c r="ADV3116" s="0"/>
      <c r="ADW3116" s="0"/>
      <c r="ADX3116" s="0"/>
      <c r="ADY3116" s="0"/>
      <c r="ADZ3116" s="0"/>
      <c r="AEA3116" s="0"/>
      <c r="AEB3116" s="0"/>
      <c r="AEC3116" s="0"/>
      <c r="AED3116" s="0"/>
      <c r="AEE3116" s="0"/>
      <c r="AEF3116" s="0"/>
      <c r="AEG3116" s="0"/>
      <c r="AEH3116" s="0"/>
      <c r="AEI3116" s="0"/>
      <c r="AEJ3116" s="0"/>
      <c r="AEK3116" s="0"/>
      <c r="AEL3116" s="0"/>
      <c r="AEM3116" s="0"/>
      <c r="AEN3116" s="0"/>
      <c r="AEO3116" s="0"/>
      <c r="AEP3116" s="0"/>
      <c r="AEQ3116" s="0"/>
      <c r="AER3116" s="0"/>
      <c r="AES3116" s="0"/>
      <c r="AET3116" s="0"/>
      <c r="AEU3116" s="0"/>
      <c r="AEV3116" s="0"/>
      <c r="AEW3116" s="0"/>
      <c r="AEX3116" s="0"/>
      <c r="AEY3116" s="0"/>
      <c r="AEZ3116" s="0"/>
      <c r="AFA3116" s="0"/>
      <c r="AFB3116" s="0"/>
      <c r="AFC3116" s="0"/>
      <c r="AFD3116" s="0"/>
      <c r="AFE3116" s="0"/>
      <c r="AFF3116" s="0"/>
      <c r="AFG3116" s="0"/>
      <c r="AFH3116" s="0"/>
      <c r="AFI3116" s="0"/>
      <c r="AFJ3116" s="0"/>
      <c r="AFK3116" s="0"/>
      <c r="AFL3116" s="0"/>
      <c r="AFM3116" s="0"/>
      <c r="AFN3116" s="0"/>
      <c r="AFO3116" s="0"/>
      <c r="AFP3116" s="0"/>
      <c r="AFQ3116" s="0"/>
      <c r="AFR3116" s="0"/>
      <c r="AFS3116" s="0"/>
      <c r="AFT3116" s="0"/>
      <c r="AFU3116" s="0"/>
      <c r="AFV3116" s="0"/>
      <c r="AFW3116" s="0"/>
      <c r="AFX3116" s="0"/>
      <c r="AFY3116" s="0"/>
      <c r="AFZ3116" s="0"/>
      <c r="AGA3116" s="0"/>
      <c r="AGB3116" s="0"/>
      <c r="AGC3116" s="0"/>
      <c r="AGD3116" s="0"/>
      <c r="AGE3116" s="0"/>
      <c r="AGF3116" s="0"/>
      <c r="AGG3116" s="0"/>
      <c r="AGH3116" s="0"/>
      <c r="AGI3116" s="0"/>
      <c r="AGJ3116" s="0"/>
      <c r="AGK3116" s="0"/>
      <c r="AGL3116" s="0"/>
      <c r="AGM3116" s="0"/>
      <c r="AGN3116" s="0"/>
      <c r="AGO3116" s="0"/>
      <c r="AGP3116" s="0"/>
      <c r="AGQ3116" s="0"/>
      <c r="AGR3116" s="0"/>
      <c r="AGS3116" s="0"/>
      <c r="AGT3116" s="0"/>
      <c r="AGU3116" s="0"/>
      <c r="AGV3116" s="0"/>
      <c r="AGW3116" s="0"/>
      <c r="AGX3116" s="0"/>
      <c r="AGY3116" s="0"/>
      <c r="AGZ3116" s="0"/>
      <c r="AHA3116" s="0"/>
      <c r="AHB3116" s="0"/>
      <c r="AHC3116" s="0"/>
      <c r="AHD3116" s="0"/>
      <c r="AHE3116" s="0"/>
      <c r="AHF3116" s="0"/>
      <c r="AHG3116" s="0"/>
      <c r="AHH3116" s="0"/>
      <c r="AHI3116" s="0"/>
      <c r="AHJ3116" s="0"/>
      <c r="AHK3116" s="0"/>
      <c r="AHL3116" s="0"/>
      <c r="AHM3116" s="0"/>
      <c r="AHN3116" s="0"/>
      <c r="AHO3116" s="0"/>
      <c r="AHP3116" s="0"/>
      <c r="AHQ3116" s="0"/>
      <c r="AHR3116" s="0"/>
      <c r="AHS3116" s="0"/>
      <c r="AHT3116" s="0"/>
      <c r="AHU3116" s="0"/>
      <c r="AHV3116" s="0"/>
      <c r="AHW3116" s="0"/>
      <c r="AHX3116" s="0"/>
      <c r="AHY3116" s="0"/>
      <c r="AHZ3116" s="0"/>
      <c r="AIA3116" s="0"/>
      <c r="AIB3116" s="0"/>
      <c r="AIC3116" s="0"/>
      <c r="AID3116" s="0"/>
      <c r="AIE3116" s="0"/>
      <c r="AIF3116" s="0"/>
      <c r="AIG3116" s="0"/>
      <c r="AIH3116" s="0"/>
      <c r="AII3116" s="0"/>
      <c r="AIJ3116" s="0"/>
      <c r="AIK3116" s="0"/>
      <c r="AIL3116" s="0"/>
      <c r="AIM3116" s="0"/>
      <c r="AIN3116" s="0"/>
      <c r="AIO3116" s="0"/>
      <c r="AIP3116" s="0"/>
      <c r="AIQ3116" s="0"/>
      <c r="AIR3116" s="0"/>
      <c r="AIS3116" s="0"/>
      <c r="AIT3116" s="0"/>
      <c r="AIU3116" s="0"/>
      <c r="AIV3116" s="0"/>
      <c r="AIW3116" s="0"/>
      <c r="AIX3116" s="0"/>
      <c r="AIY3116" s="0"/>
      <c r="AIZ3116" s="0"/>
      <c r="AJA3116" s="0"/>
      <c r="AJB3116" s="0"/>
      <c r="AJC3116" s="0"/>
      <c r="AJD3116" s="0"/>
      <c r="AJE3116" s="0"/>
      <c r="AJF3116" s="0"/>
      <c r="AJG3116" s="0"/>
      <c r="AJH3116" s="0"/>
      <c r="AJI3116" s="0"/>
      <c r="AJJ3116" s="0"/>
      <c r="AJK3116" s="0"/>
      <c r="AJL3116" s="0"/>
      <c r="AJM3116" s="0"/>
      <c r="AJN3116" s="0"/>
      <c r="AJO3116" s="0"/>
      <c r="AJP3116" s="0"/>
      <c r="AJQ3116" s="0"/>
      <c r="AJR3116" s="0"/>
      <c r="AJS3116" s="0"/>
      <c r="AJT3116" s="0"/>
      <c r="AJU3116" s="0"/>
      <c r="AJV3116" s="0"/>
      <c r="AJW3116" s="0"/>
      <c r="AJX3116" s="0"/>
      <c r="AJY3116" s="0"/>
      <c r="AJZ3116" s="0"/>
      <c r="AKA3116" s="0"/>
      <c r="AKB3116" s="0"/>
      <c r="AKC3116" s="0"/>
      <c r="AKD3116" s="0"/>
      <c r="AKE3116" s="0"/>
      <c r="AKF3116" s="0"/>
      <c r="AKG3116" s="0"/>
      <c r="AKH3116" s="0"/>
      <c r="AKI3116" s="0"/>
      <c r="AKJ3116" s="0"/>
      <c r="AKK3116" s="0"/>
      <c r="AKL3116" s="0"/>
      <c r="AKM3116" s="0"/>
      <c r="AKN3116" s="0"/>
      <c r="AKO3116" s="0"/>
      <c r="AKP3116" s="0"/>
      <c r="AKQ3116" s="0"/>
      <c r="AKR3116" s="0"/>
      <c r="AKS3116" s="0"/>
      <c r="AKT3116" s="0"/>
      <c r="AKU3116" s="0"/>
      <c r="AKV3116" s="0"/>
      <c r="AKW3116" s="0"/>
      <c r="AKX3116" s="0"/>
      <c r="AKY3116" s="0"/>
      <c r="AKZ3116" s="0"/>
      <c r="ALA3116" s="0"/>
      <c r="ALB3116" s="0"/>
      <c r="ALC3116" s="0"/>
      <c r="ALD3116" s="0"/>
      <c r="ALE3116" s="0"/>
      <c r="ALF3116" s="0"/>
      <c r="ALG3116" s="0"/>
      <c r="ALH3116" s="0"/>
      <c r="ALI3116" s="0"/>
      <c r="ALJ3116" s="0"/>
      <c r="ALK3116" s="0"/>
      <c r="ALL3116" s="0"/>
      <c r="ALM3116" s="0"/>
      <c r="ALN3116" s="0"/>
      <c r="ALO3116" s="0"/>
      <c r="ALP3116" s="0"/>
      <c r="ALQ3116" s="0"/>
      <c r="ALR3116" s="0"/>
      <c r="ALS3116" s="0"/>
      <c r="ALT3116" s="0"/>
      <c r="ALU3116" s="0"/>
      <c r="ALV3116" s="0"/>
      <c r="ALW3116" s="0"/>
      <c r="ALX3116" s="0"/>
      <c r="ALY3116" s="0"/>
      <c r="ALZ3116" s="0"/>
      <c r="AMA3116" s="0"/>
      <c r="AMB3116" s="0"/>
      <c r="AMC3116" s="0"/>
      <c r="AMD3116" s="0"/>
      <c r="AME3116" s="0"/>
      <c r="AMF3116" s="0"/>
      <c r="AMG3116" s="0"/>
      <c r="AMH3116" s="0"/>
      <c r="AMI3116" s="0"/>
    </row>
    <row r="3117" customFormat="false" ht="12.75" hidden="false" customHeight="false" outlineLevel="0" collapsed="false">
      <c r="A3117" s="1" t="s">
        <v>3316</v>
      </c>
      <c r="C3117" s="27" t="s">
        <v>3368</v>
      </c>
      <c r="D3117" s="27" t="s">
        <v>13</v>
      </c>
      <c r="E3117" s="28"/>
      <c r="F3117" s="29"/>
      <c r="G3117" s="27"/>
      <c r="H3117" s="30" t="s">
        <v>61</v>
      </c>
      <c r="I3117" s="31" t="n">
        <v>3.98</v>
      </c>
      <c r="J3117" s="103" t="s">
        <v>3308</v>
      </c>
      <c r="BM3117" s="0"/>
      <c r="BN3117" s="0"/>
      <c r="BO3117" s="0"/>
      <c r="BP3117" s="0"/>
      <c r="BQ3117" s="0"/>
      <c r="BR3117" s="0"/>
      <c r="BS3117" s="0"/>
      <c r="BT3117" s="0"/>
      <c r="BU3117" s="0"/>
      <c r="BV3117" s="0"/>
      <c r="BW3117" s="0"/>
      <c r="BX3117" s="0"/>
      <c r="BY3117" s="0"/>
      <c r="BZ3117" s="0"/>
      <c r="CA3117" s="0"/>
      <c r="CB3117" s="0"/>
      <c r="CC3117" s="0"/>
      <c r="CD3117" s="0"/>
      <c r="CE3117" s="0"/>
      <c r="CF3117" s="0"/>
      <c r="CG3117" s="0"/>
      <c r="CH3117" s="0"/>
      <c r="CI3117" s="0"/>
      <c r="CJ3117" s="0"/>
      <c r="CK3117" s="0"/>
      <c r="CL3117" s="0"/>
      <c r="CM3117" s="0"/>
      <c r="CN3117" s="0"/>
      <c r="CO3117" s="0"/>
      <c r="CP3117" s="0"/>
      <c r="CQ3117" s="0"/>
      <c r="CR3117" s="0"/>
      <c r="CS3117" s="0"/>
      <c r="CT3117" s="0"/>
      <c r="CU3117" s="0"/>
      <c r="CV3117" s="0"/>
      <c r="CW3117" s="0"/>
      <c r="CX3117" s="0"/>
      <c r="CY3117" s="0"/>
      <c r="CZ3117" s="0"/>
      <c r="DA3117" s="0"/>
      <c r="DB3117" s="0"/>
      <c r="DC3117" s="0"/>
      <c r="DD3117" s="0"/>
      <c r="DE3117" s="0"/>
      <c r="DF3117" s="0"/>
      <c r="DG3117" s="0"/>
      <c r="DH3117" s="0"/>
      <c r="DI3117" s="0"/>
      <c r="DJ3117" s="0"/>
      <c r="DK3117" s="0"/>
      <c r="DL3117" s="0"/>
      <c r="DM3117" s="0"/>
      <c r="DN3117" s="0"/>
      <c r="DO3117" s="0"/>
      <c r="DP3117" s="0"/>
      <c r="DQ3117" s="0"/>
      <c r="DR3117" s="0"/>
      <c r="DS3117" s="0"/>
      <c r="DT3117" s="0"/>
      <c r="DU3117" s="0"/>
      <c r="DV3117" s="0"/>
      <c r="DW3117" s="0"/>
      <c r="DX3117" s="0"/>
      <c r="DY3117" s="0"/>
      <c r="DZ3117" s="0"/>
      <c r="EA3117" s="0"/>
      <c r="EB3117" s="0"/>
      <c r="EC3117" s="0"/>
      <c r="ED3117" s="0"/>
      <c r="EE3117" s="0"/>
      <c r="EF3117" s="0"/>
      <c r="EG3117" s="0"/>
      <c r="EH3117" s="0"/>
      <c r="EI3117" s="0"/>
      <c r="EJ3117" s="0"/>
      <c r="EK3117" s="0"/>
      <c r="EL3117" s="0"/>
      <c r="EM3117" s="0"/>
      <c r="EN3117" s="0"/>
      <c r="EO3117" s="0"/>
      <c r="EP3117" s="0"/>
      <c r="EQ3117" s="0"/>
      <c r="ER3117" s="0"/>
      <c r="ES3117" s="0"/>
      <c r="ET3117" s="0"/>
      <c r="EU3117" s="0"/>
      <c r="EV3117" s="0"/>
      <c r="EW3117" s="0"/>
      <c r="EX3117" s="0"/>
      <c r="EY3117" s="0"/>
      <c r="EZ3117" s="0"/>
      <c r="FA3117" s="0"/>
      <c r="FB3117" s="0"/>
      <c r="FC3117" s="0"/>
      <c r="FD3117" s="0"/>
      <c r="FE3117" s="0"/>
      <c r="FF3117" s="0"/>
      <c r="FG3117" s="0"/>
      <c r="FH3117" s="0"/>
      <c r="FI3117" s="0"/>
      <c r="FJ3117" s="0"/>
      <c r="FK3117" s="0"/>
      <c r="FL3117" s="0"/>
      <c r="FM3117" s="0"/>
      <c r="FN3117" s="0"/>
      <c r="FO3117" s="0"/>
      <c r="FP3117" s="0"/>
      <c r="FQ3117" s="0"/>
      <c r="FR3117" s="0"/>
      <c r="FS3117" s="0"/>
      <c r="FT3117" s="0"/>
      <c r="FU3117" s="0"/>
      <c r="FV3117" s="0"/>
      <c r="FW3117" s="0"/>
      <c r="FX3117" s="0"/>
      <c r="FY3117" s="0"/>
      <c r="FZ3117" s="0"/>
      <c r="GA3117" s="0"/>
      <c r="GB3117" s="0"/>
      <c r="GC3117" s="0"/>
      <c r="GD3117" s="0"/>
      <c r="GE3117" s="0"/>
      <c r="GF3117" s="0"/>
      <c r="GG3117" s="0"/>
      <c r="GH3117" s="0"/>
      <c r="GI3117" s="0"/>
      <c r="GJ3117" s="0"/>
      <c r="GK3117" s="0"/>
      <c r="GL3117" s="0"/>
      <c r="GM3117" s="0"/>
      <c r="GN3117" s="0"/>
      <c r="GO3117" s="0"/>
      <c r="GP3117" s="0"/>
      <c r="GQ3117" s="0"/>
      <c r="GR3117" s="0"/>
      <c r="GS3117" s="0"/>
      <c r="GT3117" s="0"/>
      <c r="GU3117" s="0"/>
      <c r="GV3117" s="0"/>
      <c r="GW3117" s="0"/>
      <c r="GX3117" s="0"/>
      <c r="GY3117" s="0"/>
      <c r="GZ3117" s="0"/>
      <c r="HA3117" s="0"/>
      <c r="HB3117" s="0"/>
      <c r="HC3117" s="0"/>
      <c r="HD3117" s="0"/>
      <c r="HE3117" s="0"/>
      <c r="HF3117" s="0"/>
      <c r="HG3117" s="0"/>
      <c r="HH3117" s="0"/>
      <c r="HI3117" s="0"/>
      <c r="HJ3117" s="0"/>
      <c r="HK3117" s="0"/>
      <c r="HL3117" s="0"/>
      <c r="HM3117" s="0"/>
      <c r="HN3117" s="0"/>
      <c r="HO3117" s="0"/>
      <c r="HP3117" s="0"/>
      <c r="HQ3117" s="0"/>
      <c r="HR3117" s="0"/>
      <c r="HS3117" s="0"/>
      <c r="HT3117" s="0"/>
      <c r="HU3117" s="0"/>
      <c r="HV3117" s="0"/>
      <c r="HW3117" s="0"/>
      <c r="HX3117" s="0"/>
      <c r="HY3117" s="0"/>
      <c r="HZ3117" s="0"/>
      <c r="IA3117" s="0"/>
      <c r="IB3117" s="0"/>
      <c r="IC3117" s="0"/>
      <c r="ID3117" s="0"/>
      <c r="IE3117" s="0"/>
      <c r="IF3117" s="0"/>
      <c r="IG3117" s="0"/>
      <c r="IH3117" s="0"/>
      <c r="II3117" s="0"/>
      <c r="IJ3117" s="0"/>
      <c r="IK3117" s="0"/>
      <c r="IL3117" s="0"/>
      <c r="IM3117" s="0"/>
      <c r="IN3117" s="0"/>
      <c r="IO3117" s="0"/>
      <c r="IP3117" s="0"/>
      <c r="IQ3117" s="0"/>
      <c r="IR3117" s="0"/>
      <c r="IS3117" s="0"/>
      <c r="IT3117" s="0"/>
      <c r="IU3117" s="0"/>
      <c r="IV3117" s="0"/>
      <c r="IW3117" s="0"/>
      <c r="IX3117" s="0"/>
      <c r="IY3117" s="0"/>
      <c r="IZ3117" s="0"/>
      <c r="JA3117" s="0"/>
      <c r="JB3117" s="0"/>
      <c r="JC3117" s="0"/>
      <c r="JD3117" s="0"/>
      <c r="JE3117" s="0"/>
      <c r="JF3117" s="0"/>
      <c r="JG3117" s="0"/>
      <c r="JH3117" s="0"/>
      <c r="JI3117" s="0"/>
      <c r="JJ3117" s="0"/>
      <c r="JK3117" s="0"/>
      <c r="JL3117" s="0"/>
      <c r="JM3117" s="0"/>
      <c r="JN3117" s="0"/>
      <c r="JO3117" s="0"/>
      <c r="JP3117" s="0"/>
      <c r="JQ3117" s="0"/>
      <c r="JR3117" s="0"/>
      <c r="JS3117" s="0"/>
      <c r="JT3117" s="0"/>
      <c r="JU3117" s="0"/>
      <c r="JV3117" s="0"/>
      <c r="JW3117" s="0"/>
      <c r="JX3117" s="0"/>
      <c r="JY3117" s="0"/>
      <c r="JZ3117" s="0"/>
      <c r="KA3117" s="0"/>
      <c r="KB3117" s="0"/>
      <c r="KC3117" s="0"/>
      <c r="KD3117" s="0"/>
      <c r="KE3117" s="0"/>
      <c r="KF3117" s="0"/>
      <c r="KG3117" s="0"/>
      <c r="KH3117" s="0"/>
      <c r="KI3117" s="0"/>
      <c r="KJ3117" s="0"/>
      <c r="KK3117" s="0"/>
      <c r="KL3117" s="0"/>
      <c r="KM3117" s="0"/>
      <c r="KN3117" s="0"/>
      <c r="KO3117" s="0"/>
      <c r="KP3117" s="0"/>
      <c r="KQ3117" s="0"/>
      <c r="KR3117" s="0"/>
      <c r="KS3117" s="0"/>
      <c r="KT3117" s="0"/>
      <c r="KU3117" s="0"/>
      <c r="KV3117" s="0"/>
      <c r="KW3117" s="0"/>
      <c r="KX3117" s="0"/>
      <c r="KY3117" s="0"/>
      <c r="KZ3117" s="0"/>
      <c r="LA3117" s="0"/>
      <c r="LB3117" s="0"/>
      <c r="LC3117" s="0"/>
      <c r="LD3117" s="0"/>
      <c r="LE3117" s="0"/>
      <c r="LF3117" s="0"/>
      <c r="LG3117" s="0"/>
      <c r="LH3117" s="0"/>
      <c r="LI3117" s="0"/>
      <c r="LJ3117" s="0"/>
      <c r="LK3117" s="0"/>
      <c r="LL3117" s="0"/>
      <c r="LM3117" s="0"/>
      <c r="LN3117" s="0"/>
      <c r="LO3117" s="0"/>
      <c r="LP3117" s="0"/>
      <c r="LQ3117" s="0"/>
      <c r="LR3117" s="0"/>
      <c r="LS3117" s="0"/>
      <c r="LT3117" s="0"/>
      <c r="LU3117" s="0"/>
      <c r="LV3117" s="0"/>
      <c r="LW3117" s="0"/>
      <c r="LX3117" s="0"/>
      <c r="LY3117" s="0"/>
      <c r="LZ3117" s="0"/>
      <c r="MA3117" s="0"/>
      <c r="MB3117" s="0"/>
      <c r="MC3117" s="0"/>
      <c r="MD3117" s="0"/>
      <c r="ME3117" s="0"/>
      <c r="MF3117" s="0"/>
      <c r="MG3117" s="0"/>
      <c r="MH3117" s="0"/>
      <c r="MI3117" s="0"/>
      <c r="MJ3117" s="0"/>
      <c r="MK3117" s="0"/>
      <c r="ML3117" s="0"/>
      <c r="MM3117" s="0"/>
      <c r="MN3117" s="0"/>
      <c r="MO3117" s="0"/>
      <c r="MP3117" s="0"/>
      <c r="MQ3117" s="0"/>
      <c r="MR3117" s="0"/>
      <c r="MS3117" s="0"/>
      <c r="MT3117" s="0"/>
      <c r="MU3117" s="0"/>
      <c r="MV3117" s="0"/>
      <c r="MW3117" s="0"/>
      <c r="MX3117" s="0"/>
      <c r="MY3117" s="0"/>
      <c r="MZ3117" s="0"/>
      <c r="NA3117" s="0"/>
      <c r="NB3117" s="0"/>
      <c r="NC3117" s="0"/>
      <c r="ND3117" s="0"/>
      <c r="NE3117" s="0"/>
      <c r="NF3117" s="0"/>
      <c r="NG3117" s="0"/>
      <c r="NH3117" s="0"/>
      <c r="NI3117" s="0"/>
      <c r="NJ3117" s="0"/>
      <c r="NK3117" s="0"/>
      <c r="NL3117" s="0"/>
      <c r="NM3117" s="0"/>
      <c r="NN3117" s="0"/>
      <c r="NO3117" s="0"/>
      <c r="NP3117" s="0"/>
      <c r="NQ3117" s="0"/>
      <c r="NR3117" s="0"/>
      <c r="NS3117" s="0"/>
      <c r="NT3117" s="0"/>
      <c r="NU3117" s="0"/>
      <c r="NV3117" s="0"/>
      <c r="NW3117" s="0"/>
      <c r="NX3117" s="0"/>
      <c r="NY3117" s="0"/>
      <c r="NZ3117" s="0"/>
      <c r="OA3117" s="0"/>
      <c r="OB3117" s="0"/>
      <c r="OC3117" s="0"/>
      <c r="OD3117" s="0"/>
      <c r="OE3117" s="0"/>
      <c r="OF3117" s="0"/>
      <c r="OG3117" s="0"/>
      <c r="OH3117" s="0"/>
      <c r="OI3117" s="0"/>
      <c r="OJ3117" s="0"/>
      <c r="OK3117" s="0"/>
      <c r="OL3117" s="0"/>
      <c r="OM3117" s="0"/>
      <c r="ON3117" s="0"/>
      <c r="OO3117" s="0"/>
      <c r="OP3117" s="0"/>
      <c r="OQ3117" s="0"/>
      <c r="OR3117" s="0"/>
      <c r="OS3117" s="0"/>
      <c r="OT3117" s="0"/>
      <c r="OU3117" s="0"/>
      <c r="OV3117" s="0"/>
      <c r="OW3117" s="0"/>
      <c r="OX3117" s="0"/>
      <c r="OY3117" s="0"/>
      <c r="OZ3117" s="0"/>
      <c r="PA3117" s="0"/>
      <c r="PB3117" s="0"/>
      <c r="PC3117" s="0"/>
      <c r="PD3117" s="0"/>
      <c r="PE3117" s="0"/>
      <c r="PF3117" s="0"/>
      <c r="PG3117" s="0"/>
      <c r="PH3117" s="0"/>
      <c r="PI3117" s="0"/>
      <c r="PJ3117" s="0"/>
      <c r="PK3117" s="0"/>
      <c r="PL3117" s="0"/>
      <c r="PM3117" s="0"/>
      <c r="PN3117" s="0"/>
      <c r="PO3117" s="0"/>
      <c r="PP3117" s="0"/>
      <c r="PQ3117" s="0"/>
      <c r="PR3117" s="0"/>
      <c r="PS3117" s="0"/>
      <c r="PT3117" s="0"/>
      <c r="PU3117" s="0"/>
      <c r="PV3117" s="0"/>
      <c r="PW3117" s="0"/>
      <c r="PX3117" s="0"/>
      <c r="PY3117" s="0"/>
      <c r="PZ3117" s="0"/>
      <c r="QA3117" s="0"/>
      <c r="QB3117" s="0"/>
      <c r="QC3117" s="0"/>
      <c r="QD3117" s="0"/>
      <c r="QE3117" s="0"/>
      <c r="QF3117" s="0"/>
      <c r="QG3117" s="0"/>
      <c r="QH3117" s="0"/>
      <c r="QI3117" s="0"/>
      <c r="QJ3117" s="0"/>
      <c r="QK3117" s="0"/>
      <c r="QL3117" s="0"/>
      <c r="QM3117" s="0"/>
      <c r="QN3117" s="0"/>
      <c r="QO3117" s="0"/>
      <c r="QP3117" s="0"/>
      <c r="QQ3117" s="0"/>
      <c r="QR3117" s="0"/>
      <c r="QS3117" s="0"/>
      <c r="QT3117" s="0"/>
      <c r="QU3117" s="0"/>
      <c r="QV3117" s="0"/>
      <c r="QW3117" s="0"/>
      <c r="QX3117" s="0"/>
      <c r="QY3117" s="0"/>
      <c r="QZ3117" s="0"/>
      <c r="RA3117" s="0"/>
      <c r="RB3117" s="0"/>
      <c r="RC3117" s="0"/>
      <c r="RD3117" s="0"/>
      <c r="RE3117" s="0"/>
      <c r="RF3117" s="0"/>
      <c r="RG3117" s="0"/>
      <c r="RH3117" s="0"/>
      <c r="RI3117" s="0"/>
      <c r="RJ3117" s="0"/>
      <c r="RK3117" s="0"/>
      <c r="RL3117" s="0"/>
      <c r="RM3117" s="0"/>
      <c r="RN3117" s="0"/>
      <c r="RO3117" s="0"/>
      <c r="RP3117" s="0"/>
      <c r="RQ3117" s="0"/>
      <c r="RR3117" s="0"/>
      <c r="RS3117" s="0"/>
      <c r="RT3117" s="0"/>
      <c r="RU3117" s="0"/>
      <c r="RV3117" s="0"/>
      <c r="RW3117" s="0"/>
      <c r="RX3117" s="0"/>
      <c r="RY3117" s="0"/>
      <c r="RZ3117" s="0"/>
      <c r="SA3117" s="0"/>
      <c r="SB3117" s="0"/>
      <c r="SC3117" s="0"/>
      <c r="SD3117" s="0"/>
      <c r="SE3117" s="0"/>
      <c r="SF3117" s="0"/>
      <c r="SG3117" s="0"/>
      <c r="SH3117" s="0"/>
      <c r="SI3117" s="0"/>
      <c r="SJ3117" s="0"/>
      <c r="SK3117" s="0"/>
      <c r="SL3117" s="0"/>
      <c r="SM3117" s="0"/>
      <c r="SN3117" s="0"/>
      <c r="SO3117" s="0"/>
      <c r="SP3117" s="0"/>
      <c r="SQ3117" s="0"/>
      <c r="SR3117" s="0"/>
      <c r="SS3117" s="0"/>
      <c r="ST3117" s="0"/>
      <c r="SU3117" s="0"/>
      <c r="SV3117" s="0"/>
      <c r="SW3117" s="0"/>
      <c r="SX3117" s="0"/>
      <c r="SY3117" s="0"/>
      <c r="SZ3117" s="0"/>
      <c r="TA3117" s="0"/>
      <c r="TB3117" s="0"/>
      <c r="TC3117" s="0"/>
      <c r="TD3117" s="0"/>
      <c r="TE3117" s="0"/>
      <c r="TF3117" s="0"/>
      <c r="TG3117" s="0"/>
      <c r="TH3117" s="0"/>
      <c r="TI3117" s="0"/>
      <c r="TJ3117" s="0"/>
      <c r="TK3117" s="0"/>
      <c r="TL3117" s="0"/>
      <c r="TM3117" s="0"/>
      <c r="TN3117" s="0"/>
      <c r="TO3117" s="0"/>
      <c r="TP3117" s="0"/>
      <c r="TQ3117" s="0"/>
      <c r="TR3117" s="0"/>
      <c r="TS3117" s="0"/>
      <c r="TT3117" s="0"/>
      <c r="TU3117" s="0"/>
      <c r="TV3117" s="0"/>
      <c r="TW3117" s="0"/>
      <c r="TX3117" s="0"/>
      <c r="TY3117" s="0"/>
      <c r="TZ3117" s="0"/>
      <c r="UA3117" s="0"/>
      <c r="UB3117" s="0"/>
      <c r="UC3117" s="0"/>
      <c r="UD3117" s="0"/>
      <c r="UE3117" s="0"/>
      <c r="UF3117" s="0"/>
      <c r="UG3117" s="0"/>
      <c r="UH3117" s="0"/>
      <c r="UI3117" s="0"/>
      <c r="UJ3117" s="0"/>
      <c r="UK3117" s="0"/>
      <c r="UL3117" s="0"/>
      <c r="UM3117" s="0"/>
      <c r="UN3117" s="0"/>
      <c r="UO3117" s="0"/>
      <c r="UP3117" s="0"/>
      <c r="UQ3117" s="0"/>
      <c r="UR3117" s="0"/>
      <c r="US3117" s="0"/>
      <c r="UT3117" s="0"/>
      <c r="UU3117" s="0"/>
      <c r="UV3117" s="0"/>
      <c r="UW3117" s="0"/>
      <c r="UX3117" s="0"/>
      <c r="UY3117" s="0"/>
      <c r="UZ3117" s="0"/>
      <c r="VA3117" s="0"/>
      <c r="VB3117" s="0"/>
      <c r="VC3117" s="0"/>
      <c r="VD3117" s="0"/>
      <c r="VE3117" s="0"/>
      <c r="VF3117" s="0"/>
      <c r="VG3117" s="0"/>
      <c r="VH3117" s="0"/>
      <c r="VI3117" s="0"/>
      <c r="VJ3117" s="0"/>
      <c r="VK3117" s="0"/>
      <c r="VL3117" s="0"/>
      <c r="VM3117" s="0"/>
      <c r="VN3117" s="0"/>
      <c r="VO3117" s="0"/>
      <c r="VP3117" s="0"/>
      <c r="VQ3117" s="0"/>
      <c r="VR3117" s="0"/>
      <c r="VS3117" s="0"/>
      <c r="VT3117" s="0"/>
      <c r="VU3117" s="0"/>
      <c r="VV3117" s="0"/>
      <c r="VW3117" s="0"/>
      <c r="VX3117" s="0"/>
      <c r="VY3117" s="0"/>
      <c r="VZ3117" s="0"/>
      <c r="WA3117" s="0"/>
      <c r="WB3117" s="0"/>
      <c r="WC3117" s="0"/>
      <c r="WD3117" s="0"/>
      <c r="WE3117" s="0"/>
      <c r="WF3117" s="0"/>
      <c r="WG3117" s="0"/>
      <c r="WH3117" s="0"/>
      <c r="WI3117" s="0"/>
      <c r="WJ3117" s="0"/>
      <c r="WK3117" s="0"/>
      <c r="WL3117" s="0"/>
      <c r="WM3117" s="0"/>
      <c r="WN3117" s="0"/>
      <c r="WO3117" s="0"/>
      <c r="WP3117" s="0"/>
      <c r="WQ3117" s="0"/>
      <c r="WR3117" s="0"/>
      <c r="WS3117" s="0"/>
      <c r="WT3117" s="0"/>
      <c r="WU3117" s="0"/>
      <c r="WV3117" s="0"/>
      <c r="WW3117" s="0"/>
      <c r="WX3117" s="0"/>
      <c r="WY3117" s="0"/>
      <c r="WZ3117" s="0"/>
      <c r="XA3117" s="0"/>
      <c r="XB3117" s="0"/>
      <c r="XC3117" s="0"/>
      <c r="XD3117" s="0"/>
      <c r="XE3117" s="0"/>
      <c r="XF3117" s="0"/>
      <c r="XG3117" s="0"/>
      <c r="XH3117" s="0"/>
      <c r="XI3117" s="0"/>
      <c r="XJ3117" s="0"/>
      <c r="XK3117" s="0"/>
      <c r="XL3117" s="0"/>
      <c r="XM3117" s="0"/>
      <c r="XN3117" s="0"/>
      <c r="XO3117" s="0"/>
      <c r="XP3117" s="0"/>
      <c r="XQ3117" s="0"/>
      <c r="XR3117" s="0"/>
      <c r="XS3117" s="0"/>
      <c r="XT3117" s="0"/>
      <c r="XU3117" s="0"/>
      <c r="XV3117" s="0"/>
      <c r="XW3117" s="0"/>
      <c r="XX3117" s="0"/>
      <c r="XY3117" s="0"/>
      <c r="XZ3117" s="0"/>
      <c r="YA3117" s="0"/>
      <c r="YB3117" s="0"/>
      <c r="YC3117" s="0"/>
      <c r="YD3117" s="0"/>
      <c r="YE3117" s="0"/>
      <c r="YF3117" s="0"/>
      <c r="YG3117" s="0"/>
      <c r="YH3117" s="0"/>
      <c r="YI3117" s="0"/>
      <c r="YJ3117" s="0"/>
      <c r="YK3117" s="0"/>
      <c r="YL3117" s="0"/>
      <c r="YM3117" s="0"/>
      <c r="YN3117" s="0"/>
      <c r="YO3117" s="0"/>
      <c r="YP3117" s="0"/>
      <c r="YQ3117" s="0"/>
      <c r="YR3117" s="0"/>
      <c r="YS3117" s="0"/>
      <c r="YT3117" s="0"/>
      <c r="YU3117" s="0"/>
      <c r="YV3117" s="0"/>
      <c r="YW3117" s="0"/>
      <c r="YX3117" s="0"/>
      <c r="YY3117" s="0"/>
      <c r="YZ3117" s="0"/>
      <c r="ZA3117" s="0"/>
      <c r="ZB3117" s="0"/>
      <c r="ZC3117" s="0"/>
      <c r="ZD3117" s="0"/>
      <c r="ZE3117" s="0"/>
      <c r="ZF3117" s="0"/>
      <c r="ZG3117" s="0"/>
      <c r="ZH3117" s="0"/>
      <c r="ZI3117" s="0"/>
      <c r="ZJ3117" s="0"/>
      <c r="ZK3117" s="0"/>
      <c r="ZL3117" s="0"/>
      <c r="ZM3117" s="0"/>
      <c r="ZN3117" s="0"/>
      <c r="ZO3117" s="0"/>
      <c r="ZP3117" s="0"/>
      <c r="ZQ3117" s="0"/>
      <c r="ZR3117" s="0"/>
      <c r="ZS3117" s="0"/>
      <c r="ZT3117" s="0"/>
      <c r="ZU3117" s="0"/>
      <c r="ZV3117" s="0"/>
      <c r="ZW3117" s="0"/>
      <c r="ZX3117" s="0"/>
      <c r="ZY3117" s="0"/>
      <c r="ZZ3117" s="0"/>
      <c r="AAA3117" s="0"/>
      <c r="AAB3117" s="0"/>
      <c r="AAC3117" s="0"/>
      <c r="AAD3117" s="0"/>
      <c r="AAE3117" s="0"/>
      <c r="AAF3117" s="0"/>
      <c r="AAG3117" s="0"/>
      <c r="AAH3117" s="0"/>
      <c r="AAI3117" s="0"/>
      <c r="AAJ3117" s="0"/>
      <c r="AAK3117" s="0"/>
      <c r="AAL3117" s="0"/>
      <c r="AAM3117" s="0"/>
      <c r="AAN3117" s="0"/>
      <c r="AAO3117" s="0"/>
      <c r="AAP3117" s="0"/>
      <c r="AAQ3117" s="0"/>
      <c r="AAR3117" s="0"/>
      <c r="AAS3117" s="0"/>
      <c r="AAT3117" s="0"/>
      <c r="AAU3117" s="0"/>
      <c r="AAV3117" s="0"/>
      <c r="AAW3117" s="0"/>
      <c r="AAX3117" s="0"/>
      <c r="AAY3117" s="0"/>
      <c r="AAZ3117" s="0"/>
      <c r="ABA3117" s="0"/>
      <c r="ABB3117" s="0"/>
      <c r="ABC3117" s="0"/>
      <c r="ABD3117" s="0"/>
      <c r="ABE3117" s="0"/>
      <c r="ABF3117" s="0"/>
      <c r="ABG3117" s="0"/>
      <c r="ABH3117" s="0"/>
      <c r="ABI3117" s="0"/>
      <c r="ABJ3117" s="0"/>
      <c r="ABK3117" s="0"/>
      <c r="ABL3117" s="0"/>
      <c r="ABM3117" s="0"/>
      <c r="ABN3117" s="0"/>
      <c r="ABO3117" s="0"/>
      <c r="ABP3117" s="0"/>
      <c r="ABQ3117" s="0"/>
      <c r="ABR3117" s="0"/>
      <c r="ABS3117" s="0"/>
      <c r="ABT3117" s="0"/>
      <c r="ABU3117" s="0"/>
      <c r="ABV3117" s="0"/>
      <c r="ABW3117" s="0"/>
      <c r="ABX3117" s="0"/>
      <c r="ABY3117" s="0"/>
      <c r="ABZ3117" s="0"/>
      <c r="ACA3117" s="0"/>
      <c r="ACB3117" s="0"/>
      <c r="ACC3117" s="0"/>
      <c r="ACD3117" s="0"/>
      <c r="ACE3117" s="0"/>
      <c r="ACF3117" s="0"/>
      <c r="ACG3117" s="0"/>
      <c r="ACH3117" s="0"/>
      <c r="ACI3117" s="0"/>
      <c r="ACJ3117" s="0"/>
      <c r="ACK3117" s="0"/>
      <c r="ACL3117" s="0"/>
      <c r="ACM3117" s="0"/>
      <c r="ACN3117" s="0"/>
      <c r="ACO3117" s="0"/>
      <c r="ACP3117" s="0"/>
      <c r="ACQ3117" s="0"/>
      <c r="ACR3117" s="0"/>
      <c r="ACS3117" s="0"/>
      <c r="ACT3117" s="0"/>
      <c r="ACU3117" s="0"/>
      <c r="ACV3117" s="0"/>
      <c r="ACW3117" s="0"/>
      <c r="ACX3117" s="0"/>
      <c r="ACY3117" s="0"/>
      <c r="ACZ3117" s="0"/>
      <c r="ADA3117" s="0"/>
      <c r="ADB3117" s="0"/>
      <c r="ADC3117" s="0"/>
      <c r="ADD3117" s="0"/>
      <c r="ADE3117" s="0"/>
      <c r="ADF3117" s="0"/>
      <c r="ADG3117" s="0"/>
      <c r="ADH3117" s="0"/>
      <c r="ADI3117" s="0"/>
      <c r="ADJ3117" s="0"/>
      <c r="ADK3117" s="0"/>
      <c r="ADL3117" s="0"/>
      <c r="ADM3117" s="0"/>
      <c r="ADN3117" s="0"/>
      <c r="ADO3117" s="0"/>
      <c r="ADP3117" s="0"/>
      <c r="ADQ3117" s="0"/>
      <c r="ADR3117" s="0"/>
      <c r="ADS3117" s="0"/>
      <c r="ADT3117" s="0"/>
      <c r="ADU3117" s="0"/>
      <c r="ADV3117" s="0"/>
      <c r="ADW3117" s="0"/>
      <c r="ADX3117" s="0"/>
      <c r="ADY3117" s="0"/>
      <c r="ADZ3117" s="0"/>
      <c r="AEA3117" s="0"/>
      <c r="AEB3117" s="0"/>
      <c r="AEC3117" s="0"/>
      <c r="AED3117" s="0"/>
      <c r="AEE3117" s="0"/>
      <c r="AEF3117" s="0"/>
      <c r="AEG3117" s="0"/>
      <c r="AEH3117" s="0"/>
      <c r="AEI3117" s="0"/>
      <c r="AEJ3117" s="0"/>
      <c r="AEK3117" s="0"/>
      <c r="AEL3117" s="0"/>
      <c r="AEM3117" s="0"/>
      <c r="AEN3117" s="0"/>
      <c r="AEO3117" s="0"/>
      <c r="AEP3117" s="0"/>
      <c r="AEQ3117" s="0"/>
      <c r="AER3117" s="0"/>
      <c r="AES3117" s="0"/>
      <c r="AET3117" s="0"/>
      <c r="AEU3117" s="0"/>
      <c r="AEV3117" s="0"/>
      <c r="AEW3117" s="0"/>
      <c r="AEX3117" s="0"/>
      <c r="AEY3117" s="0"/>
      <c r="AEZ3117" s="0"/>
      <c r="AFA3117" s="0"/>
      <c r="AFB3117" s="0"/>
      <c r="AFC3117" s="0"/>
      <c r="AFD3117" s="0"/>
      <c r="AFE3117" s="0"/>
      <c r="AFF3117" s="0"/>
      <c r="AFG3117" s="0"/>
      <c r="AFH3117" s="0"/>
      <c r="AFI3117" s="0"/>
      <c r="AFJ3117" s="0"/>
      <c r="AFK3117" s="0"/>
      <c r="AFL3117" s="0"/>
      <c r="AFM3117" s="0"/>
      <c r="AFN3117" s="0"/>
      <c r="AFO3117" s="0"/>
      <c r="AFP3117" s="0"/>
      <c r="AFQ3117" s="0"/>
      <c r="AFR3117" s="0"/>
      <c r="AFS3117" s="0"/>
      <c r="AFT3117" s="0"/>
      <c r="AFU3117" s="0"/>
      <c r="AFV3117" s="0"/>
      <c r="AFW3117" s="0"/>
      <c r="AFX3117" s="0"/>
      <c r="AFY3117" s="0"/>
      <c r="AFZ3117" s="0"/>
      <c r="AGA3117" s="0"/>
      <c r="AGB3117" s="0"/>
      <c r="AGC3117" s="0"/>
      <c r="AGD3117" s="0"/>
      <c r="AGE3117" s="0"/>
      <c r="AGF3117" s="0"/>
      <c r="AGG3117" s="0"/>
      <c r="AGH3117" s="0"/>
      <c r="AGI3117" s="0"/>
      <c r="AGJ3117" s="0"/>
      <c r="AGK3117" s="0"/>
      <c r="AGL3117" s="0"/>
      <c r="AGM3117" s="0"/>
      <c r="AGN3117" s="0"/>
      <c r="AGO3117" s="0"/>
      <c r="AGP3117" s="0"/>
      <c r="AGQ3117" s="0"/>
      <c r="AGR3117" s="0"/>
      <c r="AGS3117" s="0"/>
      <c r="AGT3117" s="0"/>
      <c r="AGU3117" s="0"/>
      <c r="AGV3117" s="0"/>
      <c r="AGW3117" s="0"/>
      <c r="AGX3117" s="0"/>
      <c r="AGY3117" s="0"/>
      <c r="AGZ3117" s="0"/>
      <c r="AHA3117" s="0"/>
      <c r="AHB3117" s="0"/>
      <c r="AHC3117" s="0"/>
      <c r="AHD3117" s="0"/>
      <c r="AHE3117" s="0"/>
      <c r="AHF3117" s="0"/>
      <c r="AHG3117" s="0"/>
      <c r="AHH3117" s="0"/>
      <c r="AHI3117" s="0"/>
      <c r="AHJ3117" s="0"/>
      <c r="AHK3117" s="0"/>
      <c r="AHL3117" s="0"/>
      <c r="AHM3117" s="0"/>
      <c r="AHN3117" s="0"/>
      <c r="AHO3117" s="0"/>
      <c r="AHP3117" s="0"/>
      <c r="AHQ3117" s="0"/>
      <c r="AHR3117" s="0"/>
      <c r="AHS3117" s="0"/>
      <c r="AHT3117" s="0"/>
      <c r="AHU3117" s="0"/>
      <c r="AHV3117" s="0"/>
      <c r="AHW3117" s="0"/>
      <c r="AHX3117" s="0"/>
      <c r="AHY3117" s="0"/>
      <c r="AHZ3117" s="0"/>
      <c r="AIA3117" s="0"/>
      <c r="AIB3117" s="0"/>
      <c r="AIC3117" s="0"/>
      <c r="AID3117" s="0"/>
      <c r="AIE3117" s="0"/>
      <c r="AIF3117" s="0"/>
      <c r="AIG3117" s="0"/>
      <c r="AIH3117" s="0"/>
      <c r="AII3117" s="0"/>
      <c r="AIJ3117" s="0"/>
      <c r="AIK3117" s="0"/>
      <c r="AIL3117" s="0"/>
      <c r="AIM3117" s="0"/>
      <c r="AIN3117" s="0"/>
      <c r="AIO3117" s="0"/>
      <c r="AIP3117" s="0"/>
      <c r="AIQ3117" s="0"/>
      <c r="AIR3117" s="0"/>
      <c r="AIS3117" s="0"/>
      <c r="AIT3117" s="0"/>
      <c r="AIU3117" s="0"/>
      <c r="AIV3117" s="0"/>
      <c r="AIW3117" s="0"/>
      <c r="AIX3117" s="0"/>
      <c r="AIY3117" s="0"/>
      <c r="AIZ3117" s="0"/>
      <c r="AJA3117" s="0"/>
      <c r="AJB3117" s="0"/>
      <c r="AJC3117" s="0"/>
      <c r="AJD3117" s="0"/>
      <c r="AJE3117" s="0"/>
      <c r="AJF3117" s="0"/>
      <c r="AJG3117" s="0"/>
      <c r="AJH3117" s="0"/>
      <c r="AJI3117" s="0"/>
      <c r="AJJ3117" s="0"/>
      <c r="AJK3117" s="0"/>
      <c r="AJL3117" s="0"/>
      <c r="AJM3117" s="0"/>
      <c r="AJN3117" s="0"/>
      <c r="AJO3117" s="0"/>
      <c r="AJP3117" s="0"/>
      <c r="AJQ3117" s="0"/>
      <c r="AJR3117" s="0"/>
      <c r="AJS3117" s="0"/>
      <c r="AJT3117" s="0"/>
      <c r="AJU3117" s="0"/>
      <c r="AJV3117" s="0"/>
      <c r="AJW3117" s="0"/>
      <c r="AJX3117" s="0"/>
      <c r="AJY3117" s="0"/>
      <c r="AJZ3117" s="0"/>
      <c r="AKA3117" s="0"/>
      <c r="AKB3117" s="0"/>
      <c r="AKC3117" s="0"/>
      <c r="AKD3117" s="0"/>
      <c r="AKE3117" s="0"/>
      <c r="AKF3117" s="0"/>
      <c r="AKG3117" s="0"/>
      <c r="AKH3117" s="0"/>
      <c r="AKI3117" s="0"/>
      <c r="AKJ3117" s="0"/>
      <c r="AKK3117" s="0"/>
      <c r="AKL3117" s="0"/>
      <c r="AKM3117" s="0"/>
      <c r="AKN3117" s="0"/>
      <c r="AKO3117" s="0"/>
      <c r="AKP3117" s="0"/>
      <c r="AKQ3117" s="0"/>
      <c r="AKR3117" s="0"/>
      <c r="AKS3117" s="0"/>
      <c r="AKT3117" s="0"/>
      <c r="AKU3117" s="0"/>
      <c r="AKV3117" s="0"/>
      <c r="AKW3117" s="0"/>
      <c r="AKX3117" s="0"/>
      <c r="AKY3117" s="0"/>
      <c r="AKZ3117" s="0"/>
      <c r="ALA3117" s="0"/>
      <c r="ALB3117" s="0"/>
      <c r="ALC3117" s="0"/>
      <c r="ALD3117" s="0"/>
      <c r="ALE3117" s="0"/>
      <c r="ALF3117" s="0"/>
      <c r="ALG3117" s="0"/>
      <c r="ALH3117" s="0"/>
      <c r="ALI3117" s="0"/>
      <c r="ALJ3117" s="0"/>
      <c r="ALK3117" s="0"/>
      <c r="ALL3117" s="0"/>
      <c r="ALM3117" s="0"/>
      <c r="ALN3117" s="0"/>
      <c r="ALO3117" s="0"/>
      <c r="ALP3117" s="0"/>
      <c r="ALQ3117" s="0"/>
      <c r="ALR3117" s="0"/>
      <c r="ALS3117" s="0"/>
      <c r="ALT3117" s="0"/>
      <c r="ALU3117" s="0"/>
      <c r="ALV3117" s="0"/>
      <c r="ALW3117" s="0"/>
      <c r="ALX3117" s="0"/>
      <c r="ALY3117" s="0"/>
      <c r="ALZ3117" s="0"/>
      <c r="AMA3117" s="0"/>
      <c r="AMB3117" s="0"/>
      <c r="AMC3117" s="0"/>
      <c r="AMD3117" s="0"/>
      <c r="AME3117" s="0"/>
      <c r="AMF3117" s="0"/>
      <c r="AMG3117" s="0"/>
      <c r="AMH3117" s="0"/>
      <c r="AMI3117" s="0"/>
    </row>
    <row r="3118" customFormat="false" ht="12.75" hidden="false" customHeight="false" outlineLevel="0" collapsed="false">
      <c r="A3118" s="1" t="s">
        <v>3316</v>
      </c>
      <c r="C3118" s="27" t="s">
        <v>3369</v>
      </c>
      <c r="D3118" s="27" t="s">
        <v>18</v>
      </c>
      <c r="E3118" s="28"/>
      <c r="F3118" s="29"/>
      <c r="G3118" s="27"/>
      <c r="H3118" s="30" t="s">
        <v>61</v>
      </c>
      <c r="I3118" s="31" t="n">
        <v>3.59</v>
      </c>
      <c r="J3118" s="103" t="s">
        <v>3308</v>
      </c>
      <c r="BM3118" s="0"/>
      <c r="BN3118" s="0"/>
      <c r="BO3118" s="0"/>
      <c r="BP3118" s="0"/>
      <c r="BQ3118" s="0"/>
      <c r="BR3118" s="0"/>
      <c r="BS3118" s="0"/>
      <c r="BT3118" s="0"/>
      <c r="BU3118" s="0"/>
      <c r="BV3118" s="0"/>
      <c r="BW3118" s="0"/>
      <c r="BX3118" s="0"/>
      <c r="BY3118" s="0"/>
      <c r="BZ3118" s="0"/>
      <c r="CA3118" s="0"/>
      <c r="CB3118" s="0"/>
      <c r="CC3118" s="0"/>
      <c r="CD3118" s="0"/>
      <c r="CE3118" s="0"/>
      <c r="CF3118" s="0"/>
      <c r="CG3118" s="0"/>
      <c r="CH3118" s="0"/>
      <c r="CI3118" s="0"/>
      <c r="CJ3118" s="0"/>
      <c r="CK3118" s="0"/>
      <c r="CL3118" s="0"/>
      <c r="CM3118" s="0"/>
      <c r="CN3118" s="0"/>
      <c r="CO3118" s="0"/>
      <c r="CP3118" s="0"/>
      <c r="CQ3118" s="0"/>
      <c r="CR3118" s="0"/>
      <c r="CS3118" s="0"/>
      <c r="CT3118" s="0"/>
      <c r="CU3118" s="0"/>
      <c r="CV3118" s="0"/>
      <c r="CW3118" s="0"/>
      <c r="CX3118" s="0"/>
      <c r="CY3118" s="0"/>
      <c r="CZ3118" s="0"/>
      <c r="DA3118" s="0"/>
      <c r="DB3118" s="0"/>
      <c r="DC3118" s="0"/>
      <c r="DD3118" s="0"/>
      <c r="DE3118" s="0"/>
      <c r="DF3118" s="0"/>
      <c r="DG3118" s="0"/>
      <c r="DH3118" s="0"/>
      <c r="DI3118" s="0"/>
      <c r="DJ3118" s="0"/>
      <c r="DK3118" s="0"/>
      <c r="DL3118" s="0"/>
      <c r="DM3118" s="0"/>
      <c r="DN3118" s="0"/>
      <c r="DO3118" s="0"/>
      <c r="DP3118" s="0"/>
      <c r="DQ3118" s="0"/>
      <c r="DR3118" s="0"/>
      <c r="DS3118" s="0"/>
      <c r="DT3118" s="0"/>
      <c r="DU3118" s="0"/>
      <c r="DV3118" s="0"/>
      <c r="DW3118" s="0"/>
      <c r="DX3118" s="0"/>
      <c r="DY3118" s="0"/>
      <c r="DZ3118" s="0"/>
      <c r="EA3118" s="0"/>
      <c r="EB3118" s="0"/>
      <c r="EC3118" s="0"/>
      <c r="ED3118" s="0"/>
      <c r="EE3118" s="0"/>
      <c r="EF3118" s="0"/>
      <c r="EG3118" s="0"/>
      <c r="EH3118" s="0"/>
      <c r="EI3118" s="0"/>
      <c r="EJ3118" s="0"/>
      <c r="EK3118" s="0"/>
      <c r="EL3118" s="0"/>
      <c r="EM3118" s="0"/>
      <c r="EN3118" s="0"/>
      <c r="EO3118" s="0"/>
      <c r="EP3118" s="0"/>
      <c r="EQ3118" s="0"/>
      <c r="ER3118" s="0"/>
      <c r="ES3118" s="0"/>
      <c r="ET3118" s="0"/>
      <c r="EU3118" s="0"/>
      <c r="EV3118" s="0"/>
      <c r="EW3118" s="0"/>
      <c r="EX3118" s="0"/>
      <c r="EY3118" s="0"/>
      <c r="EZ3118" s="0"/>
      <c r="FA3118" s="0"/>
      <c r="FB3118" s="0"/>
      <c r="FC3118" s="0"/>
      <c r="FD3118" s="0"/>
      <c r="FE3118" s="0"/>
      <c r="FF3118" s="0"/>
      <c r="FG3118" s="0"/>
      <c r="FH3118" s="0"/>
      <c r="FI3118" s="0"/>
      <c r="FJ3118" s="0"/>
      <c r="FK3118" s="0"/>
      <c r="FL3118" s="0"/>
      <c r="FM3118" s="0"/>
      <c r="FN3118" s="0"/>
      <c r="FO3118" s="0"/>
      <c r="FP3118" s="0"/>
      <c r="FQ3118" s="0"/>
      <c r="FR3118" s="0"/>
      <c r="FS3118" s="0"/>
      <c r="FT3118" s="0"/>
      <c r="FU3118" s="0"/>
      <c r="FV3118" s="0"/>
      <c r="FW3118" s="0"/>
      <c r="FX3118" s="0"/>
      <c r="FY3118" s="0"/>
      <c r="FZ3118" s="0"/>
      <c r="GA3118" s="0"/>
      <c r="GB3118" s="0"/>
      <c r="GC3118" s="0"/>
      <c r="GD3118" s="0"/>
      <c r="GE3118" s="0"/>
      <c r="GF3118" s="0"/>
      <c r="GG3118" s="0"/>
      <c r="GH3118" s="0"/>
      <c r="GI3118" s="0"/>
      <c r="GJ3118" s="0"/>
      <c r="GK3118" s="0"/>
      <c r="GL3118" s="0"/>
      <c r="GM3118" s="0"/>
      <c r="GN3118" s="0"/>
      <c r="GO3118" s="0"/>
      <c r="GP3118" s="0"/>
      <c r="GQ3118" s="0"/>
      <c r="GR3118" s="0"/>
      <c r="GS3118" s="0"/>
      <c r="GT3118" s="0"/>
      <c r="GU3118" s="0"/>
      <c r="GV3118" s="0"/>
      <c r="GW3118" s="0"/>
      <c r="GX3118" s="0"/>
      <c r="GY3118" s="0"/>
      <c r="GZ3118" s="0"/>
      <c r="HA3118" s="0"/>
      <c r="HB3118" s="0"/>
      <c r="HC3118" s="0"/>
      <c r="HD3118" s="0"/>
      <c r="HE3118" s="0"/>
      <c r="HF3118" s="0"/>
      <c r="HG3118" s="0"/>
      <c r="HH3118" s="0"/>
      <c r="HI3118" s="0"/>
      <c r="HJ3118" s="0"/>
      <c r="HK3118" s="0"/>
      <c r="HL3118" s="0"/>
      <c r="HM3118" s="0"/>
      <c r="HN3118" s="0"/>
      <c r="HO3118" s="0"/>
      <c r="HP3118" s="0"/>
      <c r="HQ3118" s="0"/>
      <c r="HR3118" s="0"/>
      <c r="HS3118" s="0"/>
      <c r="HT3118" s="0"/>
      <c r="HU3118" s="0"/>
      <c r="HV3118" s="0"/>
      <c r="HW3118" s="0"/>
      <c r="HX3118" s="0"/>
      <c r="HY3118" s="0"/>
      <c r="HZ3118" s="0"/>
      <c r="IA3118" s="0"/>
      <c r="IB3118" s="0"/>
      <c r="IC3118" s="0"/>
      <c r="ID3118" s="0"/>
      <c r="IE3118" s="0"/>
      <c r="IF3118" s="0"/>
      <c r="IG3118" s="0"/>
      <c r="IH3118" s="0"/>
      <c r="II3118" s="0"/>
      <c r="IJ3118" s="0"/>
      <c r="IK3118" s="0"/>
      <c r="IL3118" s="0"/>
      <c r="IM3118" s="0"/>
      <c r="IN3118" s="0"/>
      <c r="IO3118" s="0"/>
      <c r="IP3118" s="0"/>
      <c r="IQ3118" s="0"/>
      <c r="IR3118" s="0"/>
      <c r="IS3118" s="0"/>
      <c r="IT3118" s="0"/>
      <c r="IU3118" s="0"/>
      <c r="IV3118" s="0"/>
      <c r="IW3118" s="0"/>
      <c r="IX3118" s="0"/>
      <c r="IY3118" s="0"/>
      <c r="IZ3118" s="0"/>
      <c r="JA3118" s="0"/>
      <c r="JB3118" s="0"/>
      <c r="JC3118" s="0"/>
      <c r="JD3118" s="0"/>
      <c r="JE3118" s="0"/>
      <c r="JF3118" s="0"/>
      <c r="JG3118" s="0"/>
      <c r="JH3118" s="0"/>
      <c r="JI3118" s="0"/>
      <c r="JJ3118" s="0"/>
      <c r="JK3118" s="0"/>
      <c r="JL3118" s="0"/>
      <c r="JM3118" s="0"/>
      <c r="JN3118" s="0"/>
      <c r="JO3118" s="0"/>
      <c r="JP3118" s="0"/>
      <c r="JQ3118" s="0"/>
      <c r="JR3118" s="0"/>
      <c r="JS3118" s="0"/>
      <c r="JT3118" s="0"/>
      <c r="JU3118" s="0"/>
      <c r="JV3118" s="0"/>
      <c r="JW3118" s="0"/>
      <c r="JX3118" s="0"/>
      <c r="JY3118" s="0"/>
      <c r="JZ3118" s="0"/>
      <c r="KA3118" s="0"/>
      <c r="KB3118" s="0"/>
      <c r="KC3118" s="0"/>
      <c r="KD3118" s="0"/>
      <c r="KE3118" s="0"/>
      <c r="KF3118" s="0"/>
      <c r="KG3118" s="0"/>
      <c r="KH3118" s="0"/>
      <c r="KI3118" s="0"/>
      <c r="KJ3118" s="0"/>
      <c r="KK3118" s="0"/>
      <c r="KL3118" s="0"/>
      <c r="KM3118" s="0"/>
      <c r="KN3118" s="0"/>
      <c r="KO3118" s="0"/>
      <c r="KP3118" s="0"/>
      <c r="KQ3118" s="0"/>
      <c r="KR3118" s="0"/>
      <c r="KS3118" s="0"/>
      <c r="KT3118" s="0"/>
      <c r="KU3118" s="0"/>
      <c r="KV3118" s="0"/>
      <c r="KW3118" s="0"/>
      <c r="KX3118" s="0"/>
      <c r="KY3118" s="0"/>
      <c r="KZ3118" s="0"/>
      <c r="LA3118" s="0"/>
      <c r="LB3118" s="0"/>
      <c r="LC3118" s="0"/>
      <c r="LD3118" s="0"/>
      <c r="LE3118" s="0"/>
      <c r="LF3118" s="0"/>
      <c r="LG3118" s="0"/>
      <c r="LH3118" s="0"/>
      <c r="LI3118" s="0"/>
      <c r="LJ3118" s="0"/>
      <c r="LK3118" s="0"/>
      <c r="LL3118" s="0"/>
      <c r="LM3118" s="0"/>
      <c r="LN3118" s="0"/>
      <c r="LO3118" s="0"/>
      <c r="LP3118" s="0"/>
      <c r="LQ3118" s="0"/>
      <c r="LR3118" s="0"/>
      <c r="LS3118" s="0"/>
      <c r="LT3118" s="0"/>
      <c r="LU3118" s="0"/>
      <c r="LV3118" s="0"/>
      <c r="LW3118" s="0"/>
      <c r="LX3118" s="0"/>
      <c r="LY3118" s="0"/>
      <c r="LZ3118" s="0"/>
      <c r="MA3118" s="0"/>
      <c r="MB3118" s="0"/>
      <c r="MC3118" s="0"/>
      <c r="MD3118" s="0"/>
      <c r="ME3118" s="0"/>
      <c r="MF3118" s="0"/>
      <c r="MG3118" s="0"/>
      <c r="MH3118" s="0"/>
      <c r="MI3118" s="0"/>
      <c r="MJ3118" s="0"/>
      <c r="MK3118" s="0"/>
      <c r="ML3118" s="0"/>
      <c r="MM3118" s="0"/>
      <c r="MN3118" s="0"/>
      <c r="MO3118" s="0"/>
      <c r="MP3118" s="0"/>
      <c r="MQ3118" s="0"/>
      <c r="MR3118" s="0"/>
      <c r="MS3118" s="0"/>
      <c r="MT3118" s="0"/>
      <c r="MU3118" s="0"/>
      <c r="MV3118" s="0"/>
      <c r="MW3118" s="0"/>
      <c r="MX3118" s="0"/>
      <c r="MY3118" s="0"/>
      <c r="MZ3118" s="0"/>
      <c r="NA3118" s="0"/>
      <c r="NB3118" s="0"/>
      <c r="NC3118" s="0"/>
      <c r="ND3118" s="0"/>
      <c r="NE3118" s="0"/>
      <c r="NF3118" s="0"/>
      <c r="NG3118" s="0"/>
      <c r="NH3118" s="0"/>
      <c r="NI3118" s="0"/>
      <c r="NJ3118" s="0"/>
      <c r="NK3118" s="0"/>
      <c r="NL3118" s="0"/>
      <c r="NM3118" s="0"/>
      <c r="NN3118" s="0"/>
      <c r="NO3118" s="0"/>
      <c r="NP3118" s="0"/>
      <c r="NQ3118" s="0"/>
      <c r="NR3118" s="0"/>
      <c r="NS3118" s="0"/>
      <c r="NT3118" s="0"/>
      <c r="NU3118" s="0"/>
      <c r="NV3118" s="0"/>
      <c r="NW3118" s="0"/>
      <c r="NX3118" s="0"/>
      <c r="NY3118" s="0"/>
      <c r="NZ3118" s="0"/>
      <c r="OA3118" s="0"/>
      <c r="OB3118" s="0"/>
      <c r="OC3118" s="0"/>
      <c r="OD3118" s="0"/>
      <c r="OE3118" s="0"/>
      <c r="OF3118" s="0"/>
      <c r="OG3118" s="0"/>
      <c r="OH3118" s="0"/>
      <c r="OI3118" s="0"/>
      <c r="OJ3118" s="0"/>
      <c r="OK3118" s="0"/>
      <c r="OL3118" s="0"/>
      <c r="OM3118" s="0"/>
      <c r="ON3118" s="0"/>
      <c r="OO3118" s="0"/>
      <c r="OP3118" s="0"/>
      <c r="OQ3118" s="0"/>
      <c r="OR3118" s="0"/>
      <c r="OS3118" s="0"/>
      <c r="OT3118" s="0"/>
      <c r="OU3118" s="0"/>
      <c r="OV3118" s="0"/>
      <c r="OW3118" s="0"/>
      <c r="OX3118" s="0"/>
      <c r="OY3118" s="0"/>
      <c r="OZ3118" s="0"/>
      <c r="PA3118" s="0"/>
      <c r="PB3118" s="0"/>
      <c r="PC3118" s="0"/>
      <c r="PD3118" s="0"/>
      <c r="PE3118" s="0"/>
      <c r="PF3118" s="0"/>
      <c r="PG3118" s="0"/>
      <c r="PH3118" s="0"/>
      <c r="PI3118" s="0"/>
      <c r="PJ3118" s="0"/>
      <c r="PK3118" s="0"/>
      <c r="PL3118" s="0"/>
      <c r="PM3118" s="0"/>
      <c r="PN3118" s="0"/>
      <c r="PO3118" s="0"/>
      <c r="PP3118" s="0"/>
      <c r="PQ3118" s="0"/>
      <c r="PR3118" s="0"/>
      <c r="PS3118" s="0"/>
      <c r="PT3118" s="0"/>
      <c r="PU3118" s="0"/>
      <c r="PV3118" s="0"/>
      <c r="PW3118" s="0"/>
      <c r="PX3118" s="0"/>
      <c r="PY3118" s="0"/>
      <c r="PZ3118" s="0"/>
      <c r="QA3118" s="0"/>
      <c r="QB3118" s="0"/>
      <c r="QC3118" s="0"/>
      <c r="QD3118" s="0"/>
      <c r="QE3118" s="0"/>
      <c r="QF3118" s="0"/>
      <c r="QG3118" s="0"/>
      <c r="QH3118" s="0"/>
      <c r="QI3118" s="0"/>
      <c r="QJ3118" s="0"/>
      <c r="QK3118" s="0"/>
      <c r="QL3118" s="0"/>
      <c r="QM3118" s="0"/>
      <c r="QN3118" s="0"/>
      <c r="QO3118" s="0"/>
      <c r="QP3118" s="0"/>
      <c r="QQ3118" s="0"/>
      <c r="QR3118" s="0"/>
      <c r="QS3118" s="0"/>
      <c r="QT3118" s="0"/>
      <c r="QU3118" s="0"/>
      <c r="QV3118" s="0"/>
      <c r="QW3118" s="0"/>
      <c r="QX3118" s="0"/>
      <c r="QY3118" s="0"/>
      <c r="QZ3118" s="0"/>
      <c r="RA3118" s="0"/>
      <c r="RB3118" s="0"/>
      <c r="RC3118" s="0"/>
      <c r="RD3118" s="0"/>
      <c r="RE3118" s="0"/>
      <c r="RF3118" s="0"/>
      <c r="RG3118" s="0"/>
      <c r="RH3118" s="0"/>
      <c r="RI3118" s="0"/>
      <c r="RJ3118" s="0"/>
      <c r="RK3118" s="0"/>
      <c r="RL3118" s="0"/>
      <c r="RM3118" s="0"/>
      <c r="RN3118" s="0"/>
      <c r="RO3118" s="0"/>
      <c r="RP3118" s="0"/>
      <c r="RQ3118" s="0"/>
      <c r="RR3118" s="0"/>
      <c r="RS3118" s="0"/>
      <c r="RT3118" s="0"/>
      <c r="RU3118" s="0"/>
      <c r="RV3118" s="0"/>
      <c r="RW3118" s="0"/>
      <c r="RX3118" s="0"/>
      <c r="RY3118" s="0"/>
      <c r="RZ3118" s="0"/>
      <c r="SA3118" s="0"/>
      <c r="SB3118" s="0"/>
      <c r="SC3118" s="0"/>
      <c r="SD3118" s="0"/>
      <c r="SE3118" s="0"/>
      <c r="SF3118" s="0"/>
      <c r="SG3118" s="0"/>
      <c r="SH3118" s="0"/>
      <c r="SI3118" s="0"/>
      <c r="SJ3118" s="0"/>
      <c r="SK3118" s="0"/>
      <c r="SL3118" s="0"/>
      <c r="SM3118" s="0"/>
      <c r="SN3118" s="0"/>
      <c r="SO3118" s="0"/>
      <c r="SP3118" s="0"/>
      <c r="SQ3118" s="0"/>
      <c r="SR3118" s="0"/>
      <c r="SS3118" s="0"/>
      <c r="ST3118" s="0"/>
      <c r="SU3118" s="0"/>
      <c r="SV3118" s="0"/>
      <c r="SW3118" s="0"/>
      <c r="SX3118" s="0"/>
      <c r="SY3118" s="0"/>
      <c r="SZ3118" s="0"/>
      <c r="TA3118" s="0"/>
      <c r="TB3118" s="0"/>
      <c r="TC3118" s="0"/>
      <c r="TD3118" s="0"/>
      <c r="TE3118" s="0"/>
      <c r="TF3118" s="0"/>
      <c r="TG3118" s="0"/>
      <c r="TH3118" s="0"/>
      <c r="TI3118" s="0"/>
      <c r="TJ3118" s="0"/>
      <c r="TK3118" s="0"/>
      <c r="TL3118" s="0"/>
      <c r="TM3118" s="0"/>
      <c r="TN3118" s="0"/>
      <c r="TO3118" s="0"/>
      <c r="TP3118" s="0"/>
      <c r="TQ3118" s="0"/>
      <c r="TR3118" s="0"/>
      <c r="TS3118" s="0"/>
      <c r="TT3118" s="0"/>
      <c r="TU3118" s="0"/>
      <c r="TV3118" s="0"/>
      <c r="TW3118" s="0"/>
      <c r="TX3118" s="0"/>
      <c r="TY3118" s="0"/>
      <c r="TZ3118" s="0"/>
      <c r="UA3118" s="0"/>
      <c r="UB3118" s="0"/>
      <c r="UC3118" s="0"/>
      <c r="UD3118" s="0"/>
      <c r="UE3118" s="0"/>
      <c r="UF3118" s="0"/>
      <c r="UG3118" s="0"/>
      <c r="UH3118" s="0"/>
      <c r="UI3118" s="0"/>
      <c r="UJ3118" s="0"/>
      <c r="UK3118" s="0"/>
      <c r="UL3118" s="0"/>
      <c r="UM3118" s="0"/>
      <c r="UN3118" s="0"/>
      <c r="UO3118" s="0"/>
      <c r="UP3118" s="0"/>
      <c r="UQ3118" s="0"/>
      <c r="UR3118" s="0"/>
      <c r="US3118" s="0"/>
      <c r="UT3118" s="0"/>
      <c r="UU3118" s="0"/>
      <c r="UV3118" s="0"/>
      <c r="UW3118" s="0"/>
      <c r="UX3118" s="0"/>
      <c r="UY3118" s="0"/>
      <c r="UZ3118" s="0"/>
      <c r="VA3118" s="0"/>
      <c r="VB3118" s="0"/>
      <c r="VC3118" s="0"/>
      <c r="VD3118" s="0"/>
      <c r="VE3118" s="0"/>
      <c r="VF3118" s="0"/>
      <c r="VG3118" s="0"/>
      <c r="VH3118" s="0"/>
      <c r="VI3118" s="0"/>
      <c r="VJ3118" s="0"/>
      <c r="VK3118" s="0"/>
      <c r="VL3118" s="0"/>
      <c r="VM3118" s="0"/>
      <c r="VN3118" s="0"/>
      <c r="VO3118" s="0"/>
      <c r="VP3118" s="0"/>
      <c r="VQ3118" s="0"/>
      <c r="VR3118" s="0"/>
      <c r="VS3118" s="0"/>
      <c r="VT3118" s="0"/>
      <c r="VU3118" s="0"/>
      <c r="VV3118" s="0"/>
      <c r="VW3118" s="0"/>
      <c r="VX3118" s="0"/>
      <c r="VY3118" s="0"/>
      <c r="VZ3118" s="0"/>
      <c r="WA3118" s="0"/>
      <c r="WB3118" s="0"/>
      <c r="WC3118" s="0"/>
      <c r="WD3118" s="0"/>
      <c r="WE3118" s="0"/>
      <c r="WF3118" s="0"/>
      <c r="WG3118" s="0"/>
      <c r="WH3118" s="0"/>
      <c r="WI3118" s="0"/>
      <c r="WJ3118" s="0"/>
      <c r="WK3118" s="0"/>
      <c r="WL3118" s="0"/>
      <c r="WM3118" s="0"/>
      <c r="WN3118" s="0"/>
      <c r="WO3118" s="0"/>
      <c r="WP3118" s="0"/>
      <c r="WQ3118" s="0"/>
      <c r="WR3118" s="0"/>
      <c r="WS3118" s="0"/>
      <c r="WT3118" s="0"/>
      <c r="WU3118" s="0"/>
      <c r="WV3118" s="0"/>
      <c r="WW3118" s="0"/>
      <c r="WX3118" s="0"/>
      <c r="WY3118" s="0"/>
      <c r="WZ3118" s="0"/>
      <c r="XA3118" s="0"/>
      <c r="XB3118" s="0"/>
      <c r="XC3118" s="0"/>
      <c r="XD3118" s="0"/>
      <c r="XE3118" s="0"/>
      <c r="XF3118" s="0"/>
      <c r="XG3118" s="0"/>
      <c r="XH3118" s="0"/>
      <c r="XI3118" s="0"/>
      <c r="XJ3118" s="0"/>
      <c r="XK3118" s="0"/>
      <c r="XL3118" s="0"/>
      <c r="XM3118" s="0"/>
      <c r="XN3118" s="0"/>
      <c r="XO3118" s="0"/>
      <c r="XP3118" s="0"/>
      <c r="XQ3118" s="0"/>
      <c r="XR3118" s="0"/>
      <c r="XS3118" s="0"/>
      <c r="XT3118" s="0"/>
      <c r="XU3118" s="0"/>
      <c r="XV3118" s="0"/>
      <c r="XW3118" s="0"/>
      <c r="XX3118" s="0"/>
      <c r="XY3118" s="0"/>
      <c r="XZ3118" s="0"/>
      <c r="YA3118" s="0"/>
      <c r="YB3118" s="0"/>
      <c r="YC3118" s="0"/>
      <c r="YD3118" s="0"/>
      <c r="YE3118" s="0"/>
      <c r="YF3118" s="0"/>
      <c r="YG3118" s="0"/>
      <c r="YH3118" s="0"/>
      <c r="YI3118" s="0"/>
      <c r="YJ3118" s="0"/>
      <c r="YK3118" s="0"/>
      <c r="YL3118" s="0"/>
      <c r="YM3118" s="0"/>
      <c r="YN3118" s="0"/>
      <c r="YO3118" s="0"/>
      <c r="YP3118" s="0"/>
      <c r="YQ3118" s="0"/>
      <c r="YR3118" s="0"/>
      <c r="YS3118" s="0"/>
      <c r="YT3118" s="0"/>
      <c r="YU3118" s="0"/>
      <c r="YV3118" s="0"/>
      <c r="YW3118" s="0"/>
      <c r="YX3118" s="0"/>
      <c r="YY3118" s="0"/>
      <c r="YZ3118" s="0"/>
      <c r="ZA3118" s="0"/>
      <c r="ZB3118" s="0"/>
      <c r="ZC3118" s="0"/>
      <c r="ZD3118" s="0"/>
      <c r="ZE3118" s="0"/>
      <c r="ZF3118" s="0"/>
      <c r="ZG3118" s="0"/>
      <c r="ZH3118" s="0"/>
      <c r="ZI3118" s="0"/>
      <c r="ZJ3118" s="0"/>
      <c r="ZK3118" s="0"/>
      <c r="ZL3118" s="0"/>
      <c r="ZM3118" s="0"/>
      <c r="ZN3118" s="0"/>
      <c r="ZO3118" s="0"/>
      <c r="ZP3118" s="0"/>
      <c r="ZQ3118" s="0"/>
      <c r="ZR3118" s="0"/>
      <c r="ZS3118" s="0"/>
      <c r="ZT3118" s="0"/>
      <c r="ZU3118" s="0"/>
      <c r="ZV3118" s="0"/>
      <c r="ZW3118" s="0"/>
      <c r="ZX3118" s="0"/>
      <c r="ZY3118" s="0"/>
      <c r="ZZ3118" s="0"/>
      <c r="AAA3118" s="0"/>
      <c r="AAB3118" s="0"/>
      <c r="AAC3118" s="0"/>
      <c r="AAD3118" s="0"/>
      <c r="AAE3118" s="0"/>
      <c r="AAF3118" s="0"/>
      <c r="AAG3118" s="0"/>
      <c r="AAH3118" s="0"/>
      <c r="AAI3118" s="0"/>
      <c r="AAJ3118" s="0"/>
      <c r="AAK3118" s="0"/>
      <c r="AAL3118" s="0"/>
      <c r="AAM3118" s="0"/>
      <c r="AAN3118" s="0"/>
      <c r="AAO3118" s="0"/>
      <c r="AAP3118" s="0"/>
      <c r="AAQ3118" s="0"/>
      <c r="AAR3118" s="0"/>
      <c r="AAS3118" s="0"/>
      <c r="AAT3118" s="0"/>
      <c r="AAU3118" s="0"/>
      <c r="AAV3118" s="0"/>
      <c r="AAW3118" s="0"/>
      <c r="AAX3118" s="0"/>
      <c r="AAY3118" s="0"/>
      <c r="AAZ3118" s="0"/>
      <c r="ABA3118" s="0"/>
      <c r="ABB3118" s="0"/>
      <c r="ABC3118" s="0"/>
      <c r="ABD3118" s="0"/>
      <c r="ABE3118" s="0"/>
      <c r="ABF3118" s="0"/>
      <c r="ABG3118" s="0"/>
      <c r="ABH3118" s="0"/>
      <c r="ABI3118" s="0"/>
      <c r="ABJ3118" s="0"/>
      <c r="ABK3118" s="0"/>
      <c r="ABL3118" s="0"/>
      <c r="ABM3118" s="0"/>
      <c r="ABN3118" s="0"/>
      <c r="ABO3118" s="0"/>
      <c r="ABP3118" s="0"/>
      <c r="ABQ3118" s="0"/>
      <c r="ABR3118" s="0"/>
      <c r="ABS3118" s="0"/>
      <c r="ABT3118" s="0"/>
      <c r="ABU3118" s="0"/>
      <c r="ABV3118" s="0"/>
      <c r="ABW3118" s="0"/>
      <c r="ABX3118" s="0"/>
      <c r="ABY3118" s="0"/>
      <c r="ABZ3118" s="0"/>
      <c r="ACA3118" s="0"/>
      <c r="ACB3118" s="0"/>
      <c r="ACC3118" s="0"/>
      <c r="ACD3118" s="0"/>
      <c r="ACE3118" s="0"/>
      <c r="ACF3118" s="0"/>
      <c r="ACG3118" s="0"/>
      <c r="ACH3118" s="0"/>
      <c r="ACI3118" s="0"/>
      <c r="ACJ3118" s="0"/>
      <c r="ACK3118" s="0"/>
      <c r="ACL3118" s="0"/>
      <c r="ACM3118" s="0"/>
      <c r="ACN3118" s="0"/>
      <c r="ACO3118" s="0"/>
      <c r="ACP3118" s="0"/>
      <c r="ACQ3118" s="0"/>
      <c r="ACR3118" s="0"/>
      <c r="ACS3118" s="0"/>
      <c r="ACT3118" s="0"/>
      <c r="ACU3118" s="0"/>
      <c r="ACV3118" s="0"/>
      <c r="ACW3118" s="0"/>
      <c r="ACX3118" s="0"/>
      <c r="ACY3118" s="0"/>
      <c r="ACZ3118" s="0"/>
      <c r="ADA3118" s="0"/>
      <c r="ADB3118" s="0"/>
      <c r="ADC3118" s="0"/>
      <c r="ADD3118" s="0"/>
      <c r="ADE3118" s="0"/>
      <c r="ADF3118" s="0"/>
      <c r="ADG3118" s="0"/>
      <c r="ADH3118" s="0"/>
      <c r="ADI3118" s="0"/>
      <c r="ADJ3118" s="0"/>
      <c r="ADK3118" s="0"/>
      <c r="ADL3118" s="0"/>
      <c r="ADM3118" s="0"/>
      <c r="ADN3118" s="0"/>
      <c r="ADO3118" s="0"/>
      <c r="ADP3118" s="0"/>
      <c r="ADQ3118" s="0"/>
      <c r="ADR3118" s="0"/>
      <c r="ADS3118" s="0"/>
      <c r="ADT3118" s="0"/>
      <c r="ADU3118" s="0"/>
      <c r="ADV3118" s="0"/>
      <c r="ADW3118" s="0"/>
      <c r="ADX3118" s="0"/>
      <c r="ADY3118" s="0"/>
      <c r="ADZ3118" s="0"/>
      <c r="AEA3118" s="0"/>
      <c r="AEB3118" s="0"/>
      <c r="AEC3118" s="0"/>
      <c r="AED3118" s="0"/>
      <c r="AEE3118" s="0"/>
      <c r="AEF3118" s="0"/>
      <c r="AEG3118" s="0"/>
      <c r="AEH3118" s="0"/>
      <c r="AEI3118" s="0"/>
      <c r="AEJ3118" s="0"/>
      <c r="AEK3118" s="0"/>
      <c r="AEL3118" s="0"/>
      <c r="AEM3118" s="0"/>
      <c r="AEN3118" s="0"/>
      <c r="AEO3118" s="0"/>
      <c r="AEP3118" s="0"/>
      <c r="AEQ3118" s="0"/>
      <c r="AER3118" s="0"/>
      <c r="AES3118" s="0"/>
      <c r="AET3118" s="0"/>
      <c r="AEU3118" s="0"/>
      <c r="AEV3118" s="0"/>
      <c r="AEW3118" s="0"/>
      <c r="AEX3118" s="0"/>
      <c r="AEY3118" s="0"/>
      <c r="AEZ3118" s="0"/>
      <c r="AFA3118" s="0"/>
      <c r="AFB3118" s="0"/>
      <c r="AFC3118" s="0"/>
      <c r="AFD3118" s="0"/>
      <c r="AFE3118" s="0"/>
      <c r="AFF3118" s="0"/>
      <c r="AFG3118" s="0"/>
      <c r="AFH3118" s="0"/>
      <c r="AFI3118" s="0"/>
      <c r="AFJ3118" s="0"/>
      <c r="AFK3118" s="0"/>
      <c r="AFL3118" s="0"/>
      <c r="AFM3118" s="0"/>
      <c r="AFN3118" s="0"/>
      <c r="AFO3118" s="0"/>
      <c r="AFP3118" s="0"/>
      <c r="AFQ3118" s="0"/>
      <c r="AFR3118" s="0"/>
      <c r="AFS3118" s="0"/>
      <c r="AFT3118" s="0"/>
      <c r="AFU3118" s="0"/>
      <c r="AFV3118" s="0"/>
      <c r="AFW3118" s="0"/>
      <c r="AFX3118" s="0"/>
      <c r="AFY3118" s="0"/>
      <c r="AFZ3118" s="0"/>
      <c r="AGA3118" s="0"/>
      <c r="AGB3118" s="0"/>
      <c r="AGC3118" s="0"/>
      <c r="AGD3118" s="0"/>
      <c r="AGE3118" s="0"/>
      <c r="AGF3118" s="0"/>
      <c r="AGG3118" s="0"/>
      <c r="AGH3118" s="0"/>
      <c r="AGI3118" s="0"/>
      <c r="AGJ3118" s="0"/>
      <c r="AGK3118" s="0"/>
      <c r="AGL3118" s="0"/>
      <c r="AGM3118" s="0"/>
      <c r="AGN3118" s="0"/>
      <c r="AGO3118" s="0"/>
      <c r="AGP3118" s="0"/>
      <c r="AGQ3118" s="0"/>
      <c r="AGR3118" s="0"/>
      <c r="AGS3118" s="0"/>
      <c r="AGT3118" s="0"/>
      <c r="AGU3118" s="0"/>
      <c r="AGV3118" s="0"/>
      <c r="AGW3118" s="0"/>
      <c r="AGX3118" s="0"/>
      <c r="AGY3118" s="0"/>
      <c r="AGZ3118" s="0"/>
      <c r="AHA3118" s="0"/>
      <c r="AHB3118" s="0"/>
      <c r="AHC3118" s="0"/>
      <c r="AHD3118" s="0"/>
      <c r="AHE3118" s="0"/>
      <c r="AHF3118" s="0"/>
      <c r="AHG3118" s="0"/>
      <c r="AHH3118" s="0"/>
      <c r="AHI3118" s="0"/>
      <c r="AHJ3118" s="0"/>
      <c r="AHK3118" s="0"/>
      <c r="AHL3118" s="0"/>
      <c r="AHM3118" s="0"/>
      <c r="AHN3118" s="0"/>
      <c r="AHO3118" s="0"/>
      <c r="AHP3118" s="0"/>
      <c r="AHQ3118" s="0"/>
      <c r="AHR3118" s="0"/>
      <c r="AHS3118" s="0"/>
      <c r="AHT3118" s="0"/>
      <c r="AHU3118" s="0"/>
      <c r="AHV3118" s="0"/>
      <c r="AHW3118" s="0"/>
      <c r="AHX3118" s="0"/>
      <c r="AHY3118" s="0"/>
      <c r="AHZ3118" s="0"/>
      <c r="AIA3118" s="0"/>
      <c r="AIB3118" s="0"/>
      <c r="AIC3118" s="0"/>
      <c r="AID3118" s="0"/>
      <c r="AIE3118" s="0"/>
      <c r="AIF3118" s="0"/>
      <c r="AIG3118" s="0"/>
      <c r="AIH3118" s="0"/>
      <c r="AII3118" s="0"/>
      <c r="AIJ3118" s="0"/>
      <c r="AIK3118" s="0"/>
      <c r="AIL3118" s="0"/>
      <c r="AIM3118" s="0"/>
      <c r="AIN3118" s="0"/>
      <c r="AIO3118" s="0"/>
      <c r="AIP3118" s="0"/>
      <c r="AIQ3118" s="0"/>
      <c r="AIR3118" s="0"/>
      <c r="AIS3118" s="0"/>
      <c r="AIT3118" s="0"/>
      <c r="AIU3118" s="0"/>
      <c r="AIV3118" s="0"/>
      <c r="AIW3118" s="0"/>
      <c r="AIX3118" s="0"/>
      <c r="AIY3118" s="0"/>
      <c r="AIZ3118" s="0"/>
      <c r="AJA3118" s="0"/>
      <c r="AJB3118" s="0"/>
      <c r="AJC3118" s="0"/>
      <c r="AJD3118" s="0"/>
      <c r="AJE3118" s="0"/>
      <c r="AJF3118" s="0"/>
      <c r="AJG3118" s="0"/>
      <c r="AJH3118" s="0"/>
      <c r="AJI3118" s="0"/>
      <c r="AJJ3118" s="0"/>
      <c r="AJK3118" s="0"/>
      <c r="AJL3118" s="0"/>
      <c r="AJM3118" s="0"/>
      <c r="AJN3118" s="0"/>
      <c r="AJO3118" s="0"/>
      <c r="AJP3118" s="0"/>
      <c r="AJQ3118" s="0"/>
      <c r="AJR3118" s="0"/>
      <c r="AJS3118" s="0"/>
      <c r="AJT3118" s="0"/>
      <c r="AJU3118" s="0"/>
      <c r="AJV3118" s="0"/>
      <c r="AJW3118" s="0"/>
      <c r="AJX3118" s="0"/>
      <c r="AJY3118" s="0"/>
      <c r="AJZ3118" s="0"/>
      <c r="AKA3118" s="0"/>
      <c r="AKB3118" s="0"/>
      <c r="AKC3118" s="0"/>
      <c r="AKD3118" s="0"/>
      <c r="AKE3118" s="0"/>
      <c r="AKF3118" s="0"/>
      <c r="AKG3118" s="0"/>
      <c r="AKH3118" s="0"/>
      <c r="AKI3118" s="0"/>
      <c r="AKJ3118" s="0"/>
      <c r="AKK3118" s="0"/>
      <c r="AKL3118" s="0"/>
      <c r="AKM3118" s="0"/>
      <c r="AKN3118" s="0"/>
      <c r="AKO3118" s="0"/>
      <c r="AKP3118" s="0"/>
      <c r="AKQ3118" s="0"/>
      <c r="AKR3118" s="0"/>
      <c r="AKS3118" s="0"/>
      <c r="AKT3118" s="0"/>
      <c r="AKU3118" s="0"/>
      <c r="AKV3118" s="0"/>
      <c r="AKW3118" s="0"/>
      <c r="AKX3118" s="0"/>
      <c r="AKY3118" s="0"/>
      <c r="AKZ3118" s="0"/>
      <c r="ALA3118" s="0"/>
      <c r="ALB3118" s="0"/>
      <c r="ALC3118" s="0"/>
      <c r="ALD3118" s="0"/>
      <c r="ALE3118" s="0"/>
      <c r="ALF3118" s="0"/>
      <c r="ALG3118" s="0"/>
      <c r="ALH3118" s="0"/>
      <c r="ALI3118" s="0"/>
      <c r="ALJ3118" s="0"/>
      <c r="ALK3118" s="0"/>
      <c r="ALL3118" s="0"/>
      <c r="ALM3118" s="0"/>
      <c r="ALN3118" s="0"/>
      <c r="ALO3118" s="0"/>
      <c r="ALP3118" s="0"/>
      <c r="ALQ3118" s="0"/>
      <c r="ALR3118" s="0"/>
      <c r="ALS3118" s="0"/>
      <c r="ALT3118" s="0"/>
      <c r="ALU3118" s="0"/>
      <c r="ALV3118" s="0"/>
      <c r="ALW3118" s="0"/>
      <c r="ALX3118" s="0"/>
      <c r="ALY3118" s="0"/>
      <c r="ALZ3118" s="0"/>
      <c r="AMA3118" s="0"/>
      <c r="AMB3118" s="0"/>
      <c r="AMC3118" s="0"/>
      <c r="AMD3118" s="0"/>
      <c r="AME3118" s="0"/>
      <c r="AMF3118" s="0"/>
      <c r="AMG3118" s="0"/>
      <c r="AMH3118" s="0"/>
      <c r="AMI3118" s="0"/>
    </row>
    <row r="3119" customFormat="false" ht="12.75" hidden="false" customHeight="false" outlineLevel="0" collapsed="false">
      <c r="A3119" s="1" t="s">
        <v>3316</v>
      </c>
      <c r="C3119" s="27" t="s">
        <v>3370</v>
      </c>
      <c r="D3119" s="27" t="s">
        <v>24</v>
      </c>
      <c r="E3119" s="28"/>
      <c r="F3119" s="29"/>
      <c r="G3119" s="27"/>
      <c r="H3119" s="30" t="s">
        <v>61</v>
      </c>
      <c r="I3119" s="31" t="n">
        <v>3.59</v>
      </c>
      <c r="J3119" s="103" t="s">
        <v>3308</v>
      </c>
      <c r="BM3119" s="0"/>
      <c r="BN3119" s="0"/>
      <c r="BO3119" s="0"/>
      <c r="BP3119" s="0"/>
      <c r="BQ3119" s="0"/>
      <c r="BR3119" s="0"/>
      <c r="BS3119" s="0"/>
      <c r="BT3119" s="0"/>
      <c r="BU3119" s="0"/>
      <c r="BV3119" s="0"/>
      <c r="BW3119" s="0"/>
      <c r="BX3119" s="0"/>
      <c r="BY3119" s="0"/>
      <c r="BZ3119" s="0"/>
      <c r="CA3119" s="0"/>
      <c r="CB3119" s="0"/>
      <c r="CC3119" s="0"/>
      <c r="CD3119" s="0"/>
      <c r="CE3119" s="0"/>
      <c r="CF3119" s="0"/>
      <c r="CG3119" s="0"/>
      <c r="CH3119" s="0"/>
      <c r="CI3119" s="0"/>
      <c r="CJ3119" s="0"/>
      <c r="CK3119" s="0"/>
      <c r="CL3119" s="0"/>
      <c r="CM3119" s="0"/>
      <c r="CN3119" s="0"/>
      <c r="CO3119" s="0"/>
      <c r="CP3119" s="0"/>
      <c r="CQ3119" s="0"/>
      <c r="CR3119" s="0"/>
      <c r="CS3119" s="0"/>
      <c r="CT3119" s="0"/>
      <c r="CU3119" s="0"/>
      <c r="CV3119" s="0"/>
      <c r="CW3119" s="0"/>
      <c r="CX3119" s="0"/>
      <c r="CY3119" s="0"/>
      <c r="CZ3119" s="0"/>
      <c r="DA3119" s="0"/>
      <c r="DB3119" s="0"/>
      <c r="DC3119" s="0"/>
      <c r="DD3119" s="0"/>
      <c r="DE3119" s="0"/>
      <c r="DF3119" s="0"/>
      <c r="DG3119" s="0"/>
      <c r="DH3119" s="0"/>
      <c r="DI3119" s="0"/>
      <c r="DJ3119" s="0"/>
      <c r="DK3119" s="0"/>
      <c r="DL3119" s="0"/>
      <c r="DM3119" s="0"/>
      <c r="DN3119" s="0"/>
      <c r="DO3119" s="0"/>
      <c r="DP3119" s="0"/>
      <c r="DQ3119" s="0"/>
      <c r="DR3119" s="0"/>
      <c r="DS3119" s="0"/>
      <c r="DT3119" s="0"/>
      <c r="DU3119" s="0"/>
      <c r="DV3119" s="0"/>
      <c r="DW3119" s="0"/>
      <c r="DX3119" s="0"/>
      <c r="DY3119" s="0"/>
      <c r="DZ3119" s="0"/>
      <c r="EA3119" s="0"/>
      <c r="EB3119" s="0"/>
      <c r="EC3119" s="0"/>
      <c r="ED3119" s="0"/>
      <c r="EE3119" s="0"/>
      <c r="EF3119" s="0"/>
      <c r="EG3119" s="0"/>
      <c r="EH3119" s="0"/>
      <c r="EI3119" s="0"/>
      <c r="EJ3119" s="0"/>
      <c r="EK3119" s="0"/>
      <c r="EL3119" s="0"/>
      <c r="EM3119" s="0"/>
      <c r="EN3119" s="0"/>
      <c r="EO3119" s="0"/>
      <c r="EP3119" s="0"/>
      <c r="EQ3119" s="0"/>
      <c r="ER3119" s="0"/>
      <c r="ES3119" s="0"/>
      <c r="ET3119" s="0"/>
      <c r="EU3119" s="0"/>
      <c r="EV3119" s="0"/>
      <c r="EW3119" s="0"/>
      <c r="EX3119" s="0"/>
      <c r="EY3119" s="0"/>
      <c r="EZ3119" s="0"/>
      <c r="FA3119" s="0"/>
      <c r="FB3119" s="0"/>
      <c r="FC3119" s="0"/>
      <c r="FD3119" s="0"/>
      <c r="FE3119" s="0"/>
      <c r="FF3119" s="0"/>
      <c r="FG3119" s="0"/>
      <c r="FH3119" s="0"/>
      <c r="FI3119" s="0"/>
      <c r="FJ3119" s="0"/>
      <c r="FK3119" s="0"/>
      <c r="FL3119" s="0"/>
      <c r="FM3119" s="0"/>
      <c r="FN3119" s="0"/>
      <c r="FO3119" s="0"/>
      <c r="FP3119" s="0"/>
      <c r="FQ3119" s="0"/>
      <c r="FR3119" s="0"/>
      <c r="FS3119" s="0"/>
      <c r="FT3119" s="0"/>
      <c r="FU3119" s="0"/>
      <c r="FV3119" s="0"/>
      <c r="FW3119" s="0"/>
      <c r="FX3119" s="0"/>
      <c r="FY3119" s="0"/>
      <c r="FZ3119" s="0"/>
      <c r="GA3119" s="0"/>
      <c r="GB3119" s="0"/>
      <c r="GC3119" s="0"/>
      <c r="GD3119" s="0"/>
      <c r="GE3119" s="0"/>
      <c r="GF3119" s="0"/>
      <c r="GG3119" s="0"/>
      <c r="GH3119" s="0"/>
      <c r="GI3119" s="0"/>
      <c r="GJ3119" s="0"/>
      <c r="GK3119" s="0"/>
      <c r="GL3119" s="0"/>
      <c r="GM3119" s="0"/>
      <c r="GN3119" s="0"/>
      <c r="GO3119" s="0"/>
      <c r="GP3119" s="0"/>
      <c r="GQ3119" s="0"/>
      <c r="GR3119" s="0"/>
      <c r="GS3119" s="0"/>
      <c r="GT3119" s="0"/>
      <c r="GU3119" s="0"/>
      <c r="GV3119" s="0"/>
      <c r="GW3119" s="0"/>
      <c r="GX3119" s="0"/>
      <c r="GY3119" s="0"/>
      <c r="GZ3119" s="0"/>
      <c r="HA3119" s="0"/>
      <c r="HB3119" s="0"/>
      <c r="HC3119" s="0"/>
      <c r="HD3119" s="0"/>
      <c r="HE3119" s="0"/>
      <c r="HF3119" s="0"/>
      <c r="HG3119" s="0"/>
      <c r="HH3119" s="0"/>
      <c r="HI3119" s="0"/>
      <c r="HJ3119" s="0"/>
      <c r="HK3119" s="0"/>
      <c r="HL3119" s="0"/>
      <c r="HM3119" s="0"/>
      <c r="HN3119" s="0"/>
      <c r="HO3119" s="0"/>
      <c r="HP3119" s="0"/>
      <c r="HQ3119" s="0"/>
      <c r="HR3119" s="0"/>
      <c r="HS3119" s="0"/>
      <c r="HT3119" s="0"/>
      <c r="HU3119" s="0"/>
      <c r="HV3119" s="0"/>
      <c r="HW3119" s="0"/>
      <c r="HX3119" s="0"/>
      <c r="HY3119" s="0"/>
      <c r="HZ3119" s="0"/>
      <c r="IA3119" s="0"/>
      <c r="IB3119" s="0"/>
      <c r="IC3119" s="0"/>
      <c r="ID3119" s="0"/>
      <c r="IE3119" s="0"/>
      <c r="IF3119" s="0"/>
      <c r="IG3119" s="0"/>
      <c r="IH3119" s="0"/>
      <c r="II3119" s="0"/>
      <c r="IJ3119" s="0"/>
      <c r="IK3119" s="0"/>
      <c r="IL3119" s="0"/>
      <c r="IM3119" s="0"/>
      <c r="IN3119" s="0"/>
      <c r="IO3119" s="0"/>
      <c r="IP3119" s="0"/>
      <c r="IQ3119" s="0"/>
      <c r="IR3119" s="0"/>
      <c r="IS3119" s="0"/>
      <c r="IT3119" s="0"/>
      <c r="IU3119" s="0"/>
      <c r="IV3119" s="0"/>
      <c r="IW3119" s="0"/>
      <c r="IX3119" s="0"/>
      <c r="IY3119" s="0"/>
      <c r="IZ3119" s="0"/>
      <c r="JA3119" s="0"/>
      <c r="JB3119" s="0"/>
      <c r="JC3119" s="0"/>
      <c r="JD3119" s="0"/>
      <c r="JE3119" s="0"/>
      <c r="JF3119" s="0"/>
      <c r="JG3119" s="0"/>
      <c r="JH3119" s="0"/>
      <c r="JI3119" s="0"/>
      <c r="JJ3119" s="0"/>
      <c r="JK3119" s="0"/>
      <c r="JL3119" s="0"/>
      <c r="JM3119" s="0"/>
      <c r="JN3119" s="0"/>
      <c r="JO3119" s="0"/>
      <c r="JP3119" s="0"/>
      <c r="JQ3119" s="0"/>
      <c r="JR3119" s="0"/>
      <c r="JS3119" s="0"/>
      <c r="JT3119" s="0"/>
      <c r="JU3119" s="0"/>
      <c r="JV3119" s="0"/>
      <c r="JW3119" s="0"/>
      <c r="JX3119" s="0"/>
      <c r="JY3119" s="0"/>
      <c r="JZ3119" s="0"/>
      <c r="KA3119" s="0"/>
      <c r="KB3119" s="0"/>
      <c r="KC3119" s="0"/>
      <c r="KD3119" s="0"/>
      <c r="KE3119" s="0"/>
      <c r="KF3119" s="0"/>
      <c r="KG3119" s="0"/>
      <c r="KH3119" s="0"/>
      <c r="KI3119" s="0"/>
      <c r="KJ3119" s="0"/>
      <c r="KK3119" s="0"/>
      <c r="KL3119" s="0"/>
      <c r="KM3119" s="0"/>
      <c r="KN3119" s="0"/>
      <c r="KO3119" s="0"/>
      <c r="KP3119" s="0"/>
      <c r="KQ3119" s="0"/>
      <c r="KR3119" s="0"/>
      <c r="KS3119" s="0"/>
      <c r="KT3119" s="0"/>
      <c r="KU3119" s="0"/>
      <c r="KV3119" s="0"/>
      <c r="KW3119" s="0"/>
      <c r="KX3119" s="0"/>
      <c r="KY3119" s="0"/>
      <c r="KZ3119" s="0"/>
      <c r="LA3119" s="0"/>
      <c r="LB3119" s="0"/>
      <c r="LC3119" s="0"/>
      <c r="LD3119" s="0"/>
      <c r="LE3119" s="0"/>
      <c r="LF3119" s="0"/>
      <c r="LG3119" s="0"/>
      <c r="LH3119" s="0"/>
      <c r="LI3119" s="0"/>
      <c r="LJ3119" s="0"/>
      <c r="LK3119" s="0"/>
      <c r="LL3119" s="0"/>
      <c r="LM3119" s="0"/>
      <c r="LN3119" s="0"/>
      <c r="LO3119" s="0"/>
      <c r="LP3119" s="0"/>
      <c r="LQ3119" s="0"/>
      <c r="LR3119" s="0"/>
      <c r="LS3119" s="0"/>
      <c r="LT3119" s="0"/>
      <c r="LU3119" s="0"/>
      <c r="LV3119" s="0"/>
      <c r="LW3119" s="0"/>
      <c r="LX3119" s="0"/>
      <c r="LY3119" s="0"/>
      <c r="LZ3119" s="0"/>
      <c r="MA3119" s="0"/>
      <c r="MB3119" s="0"/>
      <c r="MC3119" s="0"/>
      <c r="MD3119" s="0"/>
      <c r="ME3119" s="0"/>
      <c r="MF3119" s="0"/>
      <c r="MG3119" s="0"/>
      <c r="MH3119" s="0"/>
      <c r="MI3119" s="0"/>
      <c r="MJ3119" s="0"/>
      <c r="MK3119" s="0"/>
      <c r="ML3119" s="0"/>
      <c r="MM3119" s="0"/>
      <c r="MN3119" s="0"/>
      <c r="MO3119" s="0"/>
      <c r="MP3119" s="0"/>
      <c r="MQ3119" s="0"/>
      <c r="MR3119" s="0"/>
      <c r="MS3119" s="0"/>
      <c r="MT3119" s="0"/>
      <c r="MU3119" s="0"/>
      <c r="MV3119" s="0"/>
      <c r="MW3119" s="0"/>
      <c r="MX3119" s="0"/>
      <c r="MY3119" s="0"/>
      <c r="MZ3119" s="0"/>
      <c r="NA3119" s="0"/>
      <c r="NB3119" s="0"/>
      <c r="NC3119" s="0"/>
      <c r="ND3119" s="0"/>
      <c r="NE3119" s="0"/>
      <c r="NF3119" s="0"/>
      <c r="NG3119" s="0"/>
      <c r="NH3119" s="0"/>
      <c r="NI3119" s="0"/>
      <c r="NJ3119" s="0"/>
      <c r="NK3119" s="0"/>
      <c r="NL3119" s="0"/>
      <c r="NM3119" s="0"/>
      <c r="NN3119" s="0"/>
      <c r="NO3119" s="0"/>
      <c r="NP3119" s="0"/>
      <c r="NQ3119" s="0"/>
      <c r="NR3119" s="0"/>
      <c r="NS3119" s="0"/>
      <c r="NT3119" s="0"/>
      <c r="NU3119" s="0"/>
      <c r="NV3119" s="0"/>
      <c r="NW3119" s="0"/>
      <c r="NX3119" s="0"/>
      <c r="NY3119" s="0"/>
      <c r="NZ3119" s="0"/>
      <c r="OA3119" s="0"/>
      <c r="OB3119" s="0"/>
      <c r="OC3119" s="0"/>
      <c r="OD3119" s="0"/>
      <c r="OE3119" s="0"/>
      <c r="OF3119" s="0"/>
      <c r="OG3119" s="0"/>
      <c r="OH3119" s="0"/>
      <c r="OI3119" s="0"/>
      <c r="OJ3119" s="0"/>
      <c r="OK3119" s="0"/>
      <c r="OL3119" s="0"/>
      <c r="OM3119" s="0"/>
      <c r="ON3119" s="0"/>
      <c r="OO3119" s="0"/>
      <c r="OP3119" s="0"/>
      <c r="OQ3119" s="0"/>
      <c r="OR3119" s="0"/>
      <c r="OS3119" s="0"/>
      <c r="OT3119" s="0"/>
      <c r="OU3119" s="0"/>
      <c r="OV3119" s="0"/>
      <c r="OW3119" s="0"/>
      <c r="OX3119" s="0"/>
      <c r="OY3119" s="0"/>
      <c r="OZ3119" s="0"/>
      <c r="PA3119" s="0"/>
      <c r="PB3119" s="0"/>
      <c r="PC3119" s="0"/>
      <c r="PD3119" s="0"/>
      <c r="PE3119" s="0"/>
      <c r="PF3119" s="0"/>
      <c r="PG3119" s="0"/>
      <c r="PH3119" s="0"/>
      <c r="PI3119" s="0"/>
      <c r="PJ3119" s="0"/>
      <c r="PK3119" s="0"/>
      <c r="PL3119" s="0"/>
      <c r="PM3119" s="0"/>
      <c r="PN3119" s="0"/>
      <c r="PO3119" s="0"/>
      <c r="PP3119" s="0"/>
      <c r="PQ3119" s="0"/>
      <c r="PR3119" s="0"/>
      <c r="PS3119" s="0"/>
      <c r="PT3119" s="0"/>
      <c r="PU3119" s="0"/>
      <c r="PV3119" s="0"/>
      <c r="PW3119" s="0"/>
      <c r="PX3119" s="0"/>
      <c r="PY3119" s="0"/>
      <c r="PZ3119" s="0"/>
      <c r="QA3119" s="0"/>
      <c r="QB3119" s="0"/>
      <c r="QC3119" s="0"/>
      <c r="QD3119" s="0"/>
      <c r="QE3119" s="0"/>
      <c r="QF3119" s="0"/>
      <c r="QG3119" s="0"/>
      <c r="QH3119" s="0"/>
      <c r="QI3119" s="0"/>
      <c r="QJ3119" s="0"/>
      <c r="QK3119" s="0"/>
      <c r="QL3119" s="0"/>
      <c r="QM3119" s="0"/>
      <c r="QN3119" s="0"/>
      <c r="QO3119" s="0"/>
      <c r="QP3119" s="0"/>
      <c r="QQ3119" s="0"/>
      <c r="QR3119" s="0"/>
      <c r="QS3119" s="0"/>
      <c r="QT3119" s="0"/>
      <c r="QU3119" s="0"/>
      <c r="QV3119" s="0"/>
      <c r="QW3119" s="0"/>
      <c r="QX3119" s="0"/>
      <c r="QY3119" s="0"/>
      <c r="QZ3119" s="0"/>
      <c r="RA3119" s="0"/>
      <c r="RB3119" s="0"/>
      <c r="RC3119" s="0"/>
      <c r="RD3119" s="0"/>
      <c r="RE3119" s="0"/>
      <c r="RF3119" s="0"/>
      <c r="RG3119" s="0"/>
      <c r="RH3119" s="0"/>
      <c r="RI3119" s="0"/>
      <c r="RJ3119" s="0"/>
      <c r="RK3119" s="0"/>
      <c r="RL3119" s="0"/>
      <c r="RM3119" s="0"/>
      <c r="RN3119" s="0"/>
      <c r="RO3119" s="0"/>
      <c r="RP3119" s="0"/>
      <c r="RQ3119" s="0"/>
      <c r="RR3119" s="0"/>
      <c r="RS3119" s="0"/>
      <c r="RT3119" s="0"/>
      <c r="RU3119" s="0"/>
      <c r="RV3119" s="0"/>
      <c r="RW3119" s="0"/>
      <c r="RX3119" s="0"/>
      <c r="RY3119" s="0"/>
      <c r="RZ3119" s="0"/>
      <c r="SA3119" s="0"/>
      <c r="SB3119" s="0"/>
      <c r="SC3119" s="0"/>
      <c r="SD3119" s="0"/>
      <c r="SE3119" s="0"/>
      <c r="SF3119" s="0"/>
      <c r="SG3119" s="0"/>
      <c r="SH3119" s="0"/>
      <c r="SI3119" s="0"/>
      <c r="SJ3119" s="0"/>
      <c r="SK3119" s="0"/>
      <c r="SL3119" s="0"/>
      <c r="SM3119" s="0"/>
      <c r="SN3119" s="0"/>
      <c r="SO3119" s="0"/>
      <c r="SP3119" s="0"/>
      <c r="SQ3119" s="0"/>
      <c r="SR3119" s="0"/>
      <c r="SS3119" s="0"/>
      <c r="ST3119" s="0"/>
      <c r="SU3119" s="0"/>
      <c r="SV3119" s="0"/>
      <c r="SW3119" s="0"/>
      <c r="SX3119" s="0"/>
      <c r="SY3119" s="0"/>
      <c r="SZ3119" s="0"/>
      <c r="TA3119" s="0"/>
      <c r="TB3119" s="0"/>
      <c r="TC3119" s="0"/>
      <c r="TD3119" s="0"/>
      <c r="TE3119" s="0"/>
      <c r="TF3119" s="0"/>
      <c r="TG3119" s="0"/>
      <c r="TH3119" s="0"/>
      <c r="TI3119" s="0"/>
      <c r="TJ3119" s="0"/>
      <c r="TK3119" s="0"/>
      <c r="TL3119" s="0"/>
      <c r="TM3119" s="0"/>
      <c r="TN3119" s="0"/>
      <c r="TO3119" s="0"/>
      <c r="TP3119" s="0"/>
      <c r="TQ3119" s="0"/>
      <c r="TR3119" s="0"/>
      <c r="TS3119" s="0"/>
      <c r="TT3119" s="0"/>
      <c r="TU3119" s="0"/>
      <c r="TV3119" s="0"/>
      <c r="TW3119" s="0"/>
      <c r="TX3119" s="0"/>
      <c r="TY3119" s="0"/>
      <c r="TZ3119" s="0"/>
      <c r="UA3119" s="0"/>
      <c r="UB3119" s="0"/>
      <c r="UC3119" s="0"/>
      <c r="UD3119" s="0"/>
      <c r="UE3119" s="0"/>
      <c r="UF3119" s="0"/>
      <c r="UG3119" s="0"/>
      <c r="UH3119" s="0"/>
      <c r="UI3119" s="0"/>
      <c r="UJ3119" s="0"/>
      <c r="UK3119" s="0"/>
      <c r="UL3119" s="0"/>
      <c r="UM3119" s="0"/>
      <c r="UN3119" s="0"/>
      <c r="UO3119" s="0"/>
      <c r="UP3119" s="0"/>
      <c r="UQ3119" s="0"/>
      <c r="UR3119" s="0"/>
      <c r="US3119" s="0"/>
      <c r="UT3119" s="0"/>
      <c r="UU3119" s="0"/>
      <c r="UV3119" s="0"/>
      <c r="UW3119" s="0"/>
      <c r="UX3119" s="0"/>
      <c r="UY3119" s="0"/>
      <c r="UZ3119" s="0"/>
      <c r="VA3119" s="0"/>
      <c r="VB3119" s="0"/>
      <c r="VC3119" s="0"/>
      <c r="VD3119" s="0"/>
      <c r="VE3119" s="0"/>
      <c r="VF3119" s="0"/>
      <c r="VG3119" s="0"/>
      <c r="VH3119" s="0"/>
      <c r="VI3119" s="0"/>
      <c r="VJ3119" s="0"/>
      <c r="VK3119" s="0"/>
      <c r="VL3119" s="0"/>
      <c r="VM3119" s="0"/>
      <c r="VN3119" s="0"/>
      <c r="VO3119" s="0"/>
      <c r="VP3119" s="0"/>
      <c r="VQ3119" s="0"/>
      <c r="VR3119" s="0"/>
      <c r="VS3119" s="0"/>
      <c r="VT3119" s="0"/>
      <c r="VU3119" s="0"/>
      <c r="VV3119" s="0"/>
      <c r="VW3119" s="0"/>
      <c r="VX3119" s="0"/>
      <c r="VY3119" s="0"/>
      <c r="VZ3119" s="0"/>
      <c r="WA3119" s="0"/>
      <c r="WB3119" s="0"/>
      <c r="WC3119" s="0"/>
      <c r="WD3119" s="0"/>
      <c r="WE3119" s="0"/>
      <c r="WF3119" s="0"/>
      <c r="WG3119" s="0"/>
      <c r="WH3119" s="0"/>
      <c r="WI3119" s="0"/>
      <c r="WJ3119" s="0"/>
      <c r="WK3119" s="0"/>
      <c r="WL3119" s="0"/>
      <c r="WM3119" s="0"/>
      <c r="WN3119" s="0"/>
      <c r="WO3119" s="0"/>
      <c r="WP3119" s="0"/>
      <c r="WQ3119" s="0"/>
      <c r="WR3119" s="0"/>
      <c r="WS3119" s="0"/>
      <c r="WT3119" s="0"/>
      <c r="WU3119" s="0"/>
      <c r="WV3119" s="0"/>
      <c r="WW3119" s="0"/>
      <c r="WX3119" s="0"/>
      <c r="WY3119" s="0"/>
      <c r="WZ3119" s="0"/>
      <c r="XA3119" s="0"/>
      <c r="XB3119" s="0"/>
      <c r="XC3119" s="0"/>
      <c r="XD3119" s="0"/>
      <c r="XE3119" s="0"/>
      <c r="XF3119" s="0"/>
      <c r="XG3119" s="0"/>
      <c r="XH3119" s="0"/>
      <c r="XI3119" s="0"/>
      <c r="XJ3119" s="0"/>
      <c r="XK3119" s="0"/>
      <c r="XL3119" s="0"/>
      <c r="XM3119" s="0"/>
      <c r="XN3119" s="0"/>
      <c r="XO3119" s="0"/>
      <c r="XP3119" s="0"/>
      <c r="XQ3119" s="0"/>
      <c r="XR3119" s="0"/>
      <c r="XS3119" s="0"/>
      <c r="XT3119" s="0"/>
      <c r="XU3119" s="0"/>
      <c r="XV3119" s="0"/>
      <c r="XW3119" s="0"/>
      <c r="XX3119" s="0"/>
      <c r="XY3119" s="0"/>
      <c r="XZ3119" s="0"/>
      <c r="YA3119" s="0"/>
      <c r="YB3119" s="0"/>
      <c r="YC3119" s="0"/>
      <c r="YD3119" s="0"/>
      <c r="YE3119" s="0"/>
      <c r="YF3119" s="0"/>
      <c r="YG3119" s="0"/>
      <c r="YH3119" s="0"/>
      <c r="YI3119" s="0"/>
      <c r="YJ3119" s="0"/>
      <c r="YK3119" s="0"/>
      <c r="YL3119" s="0"/>
      <c r="YM3119" s="0"/>
      <c r="YN3119" s="0"/>
      <c r="YO3119" s="0"/>
      <c r="YP3119" s="0"/>
      <c r="YQ3119" s="0"/>
      <c r="YR3119" s="0"/>
      <c r="YS3119" s="0"/>
      <c r="YT3119" s="0"/>
      <c r="YU3119" s="0"/>
      <c r="YV3119" s="0"/>
      <c r="YW3119" s="0"/>
      <c r="YX3119" s="0"/>
      <c r="YY3119" s="0"/>
      <c r="YZ3119" s="0"/>
      <c r="ZA3119" s="0"/>
      <c r="ZB3119" s="0"/>
      <c r="ZC3119" s="0"/>
      <c r="ZD3119" s="0"/>
      <c r="ZE3119" s="0"/>
      <c r="ZF3119" s="0"/>
      <c r="ZG3119" s="0"/>
      <c r="ZH3119" s="0"/>
      <c r="ZI3119" s="0"/>
      <c r="ZJ3119" s="0"/>
      <c r="ZK3119" s="0"/>
      <c r="ZL3119" s="0"/>
      <c r="ZM3119" s="0"/>
      <c r="ZN3119" s="0"/>
      <c r="ZO3119" s="0"/>
      <c r="ZP3119" s="0"/>
      <c r="ZQ3119" s="0"/>
      <c r="ZR3119" s="0"/>
      <c r="ZS3119" s="0"/>
      <c r="ZT3119" s="0"/>
      <c r="ZU3119" s="0"/>
      <c r="ZV3119" s="0"/>
      <c r="ZW3119" s="0"/>
      <c r="ZX3119" s="0"/>
      <c r="ZY3119" s="0"/>
      <c r="ZZ3119" s="0"/>
      <c r="AAA3119" s="0"/>
      <c r="AAB3119" s="0"/>
      <c r="AAC3119" s="0"/>
      <c r="AAD3119" s="0"/>
      <c r="AAE3119" s="0"/>
      <c r="AAF3119" s="0"/>
      <c r="AAG3119" s="0"/>
      <c r="AAH3119" s="0"/>
      <c r="AAI3119" s="0"/>
      <c r="AAJ3119" s="0"/>
      <c r="AAK3119" s="0"/>
      <c r="AAL3119" s="0"/>
      <c r="AAM3119" s="0"/>
      <c r="AAN3119" s="0"/>
      <c r="AAO3119" s="0"/>
      <c r="AAP3119" s="0"/>
      <c r="AAQ3119" s="0"/>
      <c r="AAR3119" s="0"/>
      <c r="AAS3119" s="0"/>
      <c r="AAT3119" s="0"/>
      <c r="AAU3119" s="0"/>
      <c r="AAV3119" s="0"/>
      <c r="AAW3119" s="0"/>
      <c r="AAX3119" s="0"/>
      <c r="AAY3119" s="0"/>
      <c r="AAZ3119" s="0"/>
      <c r="ABA3119" s="0"/>
      <c r="ABB3119" s="0"/>
      <c r="ABC3119" s="0"/>
      <c r="ABD3119" s="0"/>
      <c r="ABE3119" s="0"/>
      <c r="ABF3119" s="0"/>
      <c r="ABG3119" s="0"/>
      <c r="ABH3119" s="0"/>
      <c r="ABI3119" s="0"/>
      <c r="ABJ3119" s="0"/>
      <c r="ABK3119" s="0"/>
      <c r="ABL3119" s="0"/>
      <c r="ABM3119" s="0"/>
      <c r="ABN3119" s="0"/>
      <c r="ABO3119" s="0"/>
      <c r="ABP3119" s="0"/>
      <c r="ABQ3119" s="0"/>
      <c r="ABR3119" s="0"/>
      <c r="ABS3119" s="0"/>
      <c r="ABT3119" s="0"/>
      <c r="ABU3119" s="0"/>
      <c r="ABV3119" s="0"/>
      <c r="ABW3119" s="0"/>
      <c r="ABX3119" s="0"/>
      <c r="ABY3119" s="0"/>
      <c r="ABZ3119" s="0"/>
      <c r="ACA3119" s="0"/>
      <c r="ACB3119" s="0"/>
      <c r="ACC3119" s="0"/>
      <c r="ACD3119" s="0"/>
      <c r="ACE3119" s="0"/>
      <c r="ACF3119" s="0"/>
      <c r="ACG3119" s="0"/>
      <c r="ACH3119" s="0"/>
      <c r="ACI3119" s="0"/>
      <c r="ACJ3119" s="0"/>
      <c r="ACK3119" s="0"/>
      <c r="ACL3119" s="0"/>
      <c r="ACM3119" s="0"/>
      <c r="ACN3119" s="0"/>
      <c r="ACO3119" s="0"/>
      <c r="ACP3119" s="0"/>
      <c r="ACQ3119" s="0"/>
      <c r="ACR3119" s="0"/>
      <c r="ACS3119" s="0"/>
      <c r="ACT3119" s="0"/>
      <c r="ACU3119" s="0"/>
      <c r="ACV3119" s="0"/>
      <c r="ACW3119" s="0"/>
      <c r="ACX3119" s="0"/>
      <c r="ACY3119" s="0"/>
      <c r="ACZ3119" s="0"/>
      <c r="ADA3119" s="0"/>
      <c r="ADB3119" s="0"/>
      <c r="ADC3119" s="0"/>
      <c r="ADD3119" s="0"/>
      <c r="ADE3119" s="0"/>
      <c r="ADF3119" s="0"/>
      <c r="ADG3119" s="0"/>
      <c r="ADH3119" s="0"/>
      <c r="ADI3119" s="0"/>
      <c r="ADJ3119" s="0"/>
      <c r="ADK3119" s="0"/>
      <c r="ADL3119" s="0"/>
      <c r="ADM3119" s="0"/>
      <c r="ADN3119" s="0"/>
      <c r="ADO3119" s="0"/>
      <c r="ADP3119" s="0"/>
      <c r="ADQ3119" s="0"/>
      <c r="ADR3119" s="0"/>
      <c r="ADS3119" s="0"/>
      <c r="ADT3119" s="0"/>
      <c r="ADU3119" s="0"/>
      <c r="ADV3119" s="0"/>
      <c r="ADW3119" s="0"/>
      <c r="ADX3119" s="0"/>
      <c r="ADY3119" s="0"/>
      <c r="ADZ3119" s="0"/>
      <c r="AEA3119" s="0"/>
      <c r="AEB3119" s="0"/>
      <c r="AEC3119" s="0"/>
      <c r="AED3119" s="0"/>
      <c r="AEE3119" s="0"/>
      <c r="AEF3119" s="0"/>
      <c r="AEG3119" s="0"/>
      <c r="AEH3119" s="0"/>
      <c r="AEI3119" s="0"/>
      <c r="AEJ3119" s="0"/>
      <c r="AEK3119" s="0"/>
      <c r="AEL3119" s="0"/>
      <c r="AEM3119" s="0"/>
      <c r="AEN3119" s="0"/>
      <c r="AEO3119" s="0"/>
      <c r="AEP3119" s="0"/>
      <c r="AEQ3119" s="0"/>
      <c r="AER3119" s="0"/>
      <c r="AES3119" s="0"/>
      <c r="AET3119" s="0"/>
      <c r="AEU3119" s="0"/>
      <c r="AEV3119" s="0"/>
      <c r="AEW3119" s="0"/>
      <c r="AEX3119" s="0"/>
      <c r="AEY3119" s="0"/>
      <c r="AEZ3119" s="0"/>
      <c r="AFA3119" s="0"/>
      <c r="AFB3119" s="0"/>
      <c r="AFC3119" s="0"/>
      <c r="AFD3119" s="0"/>
      <c r="AFE3119" s="0"/>
      <c r="AFF3119" s="0"/>
      <c r="AFG3119" s="0"/>
      <c r="AFH3119" s="0"/>
      <c r="AFI3119" s="0"/>
      <c r="AFJ3119" s="0"/>
      <c r="AFK3119" s="0"/>
      <c r="AFL3119" s="0"/>
      <c r="AFM3119" s="0"/>
      <c r="AFN3119" s="0"/>
      <c r="AFO3119" s="0"/>
      <c r="AFP3119" s="0"/>
      <c r="AFQ3119" s="0"/>
      <c r="AFR3119" s="0"/>
      <c r="AFS3119" s="0"/>
      <c r="AFT3119" s="0"/>
      <c r="AFU3119" s="0"/>
      <c r="AFV3119" s="0"/>
      <c r="AFW3119" s="0"/>
      <c r="AFX3119" s="0"/>
      <c r="AFY3119" s="0"/>
      <c r="AFZ3119" s="0"/>
      <c r="AGA3119" s="0"/>
      <c r="AGB3119" s="0"/>
      <c r="AGC3119" s="0"/>
      <c r="AGD3119" s="0"/>
      <c r="AGE3119" s="0"/>
      <c r="AGF3119" s="0"/>
      <c r="AGG3119" s="0"/>
      <c r="AGH3119" s="0"/>
      <c r="AGI3119" s="0"/>
      <c r="AGJ3119" s="0"/>
      <c r="AGK3119" s="0"/>
      <c r="AGL3119" s="0"/>
      <c r="AGM3119" s="0"/>
      <c r="AGN3119" s="0"/>
      <c r="AGO3119" s="0"/>
      <c r="AGP3119" s="0"/>
      <c r="AGQ3119" s="0"/>
      <c r="AGR3119" s="0"/>
      <c r="AGS3119" s="0"/>
      <c r="AGT3119" s="0"/>
      <c r="AGU3119" s="0"/>
      <c r="AGV3119" s="0"/>
      <c r="AGW3119" s="0"/>
      <c r="AGX3119" s="0"/>
      <c r="AGY3119" s="0"/>
      <c r="AGZ3119" s="0"/>
      <c r="AHA3119" s="0"/>
      <c r="AHB3119" s="0"/>
      <c r="AHC3119" s="0"/>
      <c r="AHD3119" s="0"/>
      <c r="AHE3119" s="0"/>
      <c r="AHF3119" s="0"/>
      <c r="AHG3119" s="0"/>
      <c r="AHH3119" s="0"/>
      <c r="AHI3119" s="0"/>
      <c r="AHJ3119" s="0"/>
      <c r="AHK3119" s="0"/>
      <c r="AHL3119" s="0"/>
      <c r="AHM3119" s="0"/>
      <c r="AHN3119" s="0"/>
      <c r="AHO3119" s="0"/>
      <c r="AHP3119" s="0"/>
      <c r="AHQ3119" s="0"/>
      <c r="AHR3119" s="0"/>
      <c r="AHS3119" s="0"/>
      <c r="AHT3119" s="0"/>
      <c r="AHU3119" s="0"/>
      <c r="AHV3119" s="0"/>
      <c r="AHW3119" s="0"/>
      <c r="AHX3119" s="0"/>
      <c r="AHY3119" s="0"/>
      <c r="AHZ3119" s="0"/>
      <c r="AIA3119" s="0"/>
      <c r="AIB3119" s="0"/>
      <c r="AIC3119" s="0"/>
      <c r="AID3119" s="0"/>
      <c r="AIE3119" s="0"/>
      <c r="AIF3119" s="0"/>
      <c r="AIG3119" s="0"/>
      <c r="AIH3119" s="0"/>
      <c r="AII3119" s="0"/>
      <c r="AIJ3119" s="0"/>
      <c r="AIK3119" s="0"/>
      <c r="AIL3119" s="0"/>
      <c r="AIM3119" s="0"/>
      <c r="AIN3119" s="0"/>
      <c r="AIO3119" s="0"/>
      <c r="AIP3119" s="0"/>
      <c r="AIQ3119" s="0"/>
      <c r="AIR3119" s="0"/>
      <c r="AIS3119" s="0"/>
      <c r="AIT3119" s="0"/>
      <c r="AIU3119" s="0"/>
      <c r="AIV3119" s="0"/>
      <c r="AIW3119" s="0"/>
      <c r="AIX3119" s="0"/>
      <c r="AIY3119" s="0"/>
      <c r="AIZ3119" s="0"/>
      <c r="AJA3119" s="0"/>
      <c r="AJB3119" s="0"/>
      <c r="AJC3119" s="0"/>
      <c r="AJD3119" s="0"/>
      <c r="AJE3119" s="0"/>
      <c r="AJF3119" s="0"/>
      <c r="AJG3119" s="0"/>
      <c r="AJH3119" s="0"/>
      <c r="AJI3119" s="0"/>
      <c r="AJJ3119" s="0"/>
      <c r="AJK3119" s="0"/>
      <c r="AJL3119" s="0"/>
      <c r="AJM3119" s="0"/>
      <c r="AJN3119" s="0"/>
      <c r="AJO3119" s="0"/>
      <c r="AJP3119" s="0"/>
      <c r="AJQ3119" s="0"/>
      <c r="AJR3119" s="0"/>
      <c r="AJS3119" s="0"/>
      <c r="AJT3119" s="0"/>
      <c r="AJU3119" s="0"/>
      <c r="AJV3119" s="0"/>
      <c r="AJW3119" s="0"/>
      <c r="AJX3119" s="0"/>
      <c r="AJY3119" s="0"/>
      <c r="AJZ3119" s="0"/>
      <c r="AKA3119" s="0"/>
      <c r="AKB3119" s="0"/>
      <c r="AKC3119" s="0"/>
      <c r="AKD3119" s="0"/>
      <c r="AKE3119" s="0"/>
      <c r="AKF3119" s="0"/>
      <c r="AKG3119" s="0"/>
      <c r="AKH3119" s="0"/>
      <c r="AKI3119" s="0"/>
      <c r="AKJ3119" s="0"/>
      <c r="AKK3119" s="0"/>
      <c r="AKL3119" s="0"/>
      <c r="AKM3119" s="0"/>
      <c r="AKN3119" s="0"/>
      <c r="AKO3119" s="0"/>
      <c r="AKP3119" s="0"/>
      <c r="AKQ3119" s="0"/>
      <c r="AKR3119" s="0"/>
      <c r="AKS3119" s="0"/>
      <c r="AKT3119" s="0"/>
      <c r="AKU3119" s="0"/>
      <c r="AKV3119" s="0"/>
      <c r="AKW3119" s="0"/>
      <c r="AKX3119" s="0"/>
      <c r="AKY3119" s="0"/>
      <c r="AKZ3119" s="0"/>
      <c r="ALA3119" s="0"/>
      <c r="ALB3119" s="0"/>
      <c r="ALC3119" s="0"/>
      <c r="ALD3119" s="0"/>
      <c r="ALE3119" s="0"/>
      <c r="ALF3119" s="0"/>
      <c r="ALG3119" s="0"/>
      <c r="ALH3119" s="0"/>
      <c r="ALI3119" s="0"/>
      <c r="ALJ3119" s="0"/>
      <c r="ALK3119" s="0"/>
      <c r="ALL3119" s="0"/>
      <c r="ALM3119" s="0"/>
      <c r="ALN3119" s="0"/>
      <c r="ALO3119" s="0"/>
      <c r="ALP3119" s="0"/>
      <c r="ALQ3119" s="0"/>
      <c r="ALR3119" s="0"/>
      <c r="ALS3119" s="0"/>
      <c r="ALT3119" s="0"/>
      <c r="ALU3119" s="0"/>
      <c r="ALV3119" s="0"/>
      <c r="ALW3119" s="0"/>
      <c r="ALX3119" s="0"/>
      <c r="ALY3119" s="0"/>
      <c r="ALZ3119" s="0"/>
      <c r="AMA3119" s="0"/>
      <c r="AMB3119" s="0"/>
      <c r="AMC3119" s="0"/>
      <c r="AMD3119" s="0"/>
      <c r="AME3119" s="0"/>
      <c r="AMF3119" s="0"/>
      <c r="AMG3119" s="0"/>
      <c r="AMH3119" s="0"/>
      <c r="AMI3119" s="0"/>
    </row>
    <row r="3120" customFormat="false" ht="12.75" hidden="false" customHeight="false" outlineLevel="0" collapsed="false">
      <c r="A3120" s="1" t="s">
        <v>3316</v>
      </c>
      <c r="C3120" s="27" t="s">
        <v>3371</v>
      </c>
      <c r="D3120" s="27" t="s">
        <v>13</v>
      </c>
      <c r="E3120" s="28"/>
      <c r="F3120" s="29"/>
      <c r="G3120" s="27"/>
      <c r="H3120" s="30" t="s">
        <v>61</v>
      </c>
      <c r="I3120" s="31" t="n">
        <v>5.48</v>
      </c>
      <c r="J3120" s="103" t="s">
        <v>3308</v>
      </c>
      <c r="BM3120" s="0"/>
      <c r="BN3120" s="0"/>
      <c r="BO3120" s="0"/>
      <c r="BP3120" s="0"/>
      <c r="BQ3120" s="0"/>
      <c r="BR3120" s="0"/>
      <c r="BS3120" s="0"/>
      <c r="BT3120" s="0"/>
      <c r="BU3120" s="0"/>
      <c r="BV3120" s="0"/>
      <c r="BW3120" s="0"/>
      <c r="BX3120" s="0"/>
      <c r="BY3120" s="0"/>
      <c r="BZ3120" s="0"/>
      <c r="CA3120" s="0"/>
      <c r="CB3120" s="0"/>
      <c r="CC3120" s="0"/>
      <c r="CD3120" s="0"/>
      <c r="CE3120" s="0"/>
      <c r="CF3120" s="0"/>
      <c r="CG3120" s="0"/>
      <c r="CH3120" s="0"/>
      <c r="CI3120" s="0"/>
      <c r="CJ3120" s="0"/>
      <c r="CK3120" s="0"/>
      <c r="CL3120" s="0"/>
      <c r="CM3120" s="0"/>
      <c r="CN3120" s="0"/>
      <c r="CO3120" s="0"/>
      <c r="CP3120" s="0"/>
      <c r="CQ3120" s="0"/>
      <c r="CR3120" s="0"/>
      <c r="CS3120" s="0"/>
      <c r="CT3120" s="0"/>
      <c r="CU3120" s="0"/>
      <c r="CV3120" s="0"/>
      <c r="CW3120" s="0"/>
      <c r="CX3120" s="0"/>
      <c r="CY3120" s="0"/>
      <c r="CZ3120" s="0"/>
      <c r="DA3120" s="0"/>
      <c r="DB3120" s="0"/>
      <c r="DC3120" s="0"/>
      <c r="DD3120" s="0"/>
      <c r="DE3120" s="0"/>
      <c r="DF3120" s="0"/>
      <c r="DG3120" s="0"/>
      <c r="DH3120" s="0"/>
      <c r="DI3120" s="0"/>
      <c r="DJ3120" s="0"/>
      <c r="DK3120" s="0"/>
      <c r="DL3120" s="0"/>
      <c r="DM3120" s="0"/>
      <c r="DN3120" s="0"/>
      <c r="DO3120" s="0"/>
      <c r="DP3120" s="0"/>
      <c r="DQ3120" s="0"/>
      <c r="DR3120" s="0"/>
      <c r="DS3120" s="0"/>
      <c r="DT3120" s="0"/>
      <c r="DU3120" s="0"/>
      <c r="DV3120" s="0"/>
      <c r="DW3120" s="0"/>
      <c r="DX3120" s="0"/>
      <c r="DY3120" s="0"/>
      <c r="DZ3120" s="0"/>
      <c r="EA3120" s="0"/>
      <c r="EB3120" s="0"/>
      <c r="EC3120" s="0"/>
      <c r="ED3120" s="0"/>
      <c r="EE3120" s="0"/>
      <c r="EF3120" s="0"/>
      <c r="EG3120" s="0"/>
      <c r="EH3120" s="0"/>
      <c r="EI3120" s="0"/>
      <c r="EJ3120" s="0"/>
      <c r="EK3120" s="0"/>
      <c r="EL3120" s="0"/>
      <c r="EM3120" s="0"/>
      <c r="EN3120" s="0"/>
      <c r="EO3120" s="0"/>
      <c r="EP3120" s="0"/>
      <c r="EQ3120" s="0"/>
      <c r="ER3120" s="0"/>
      <c r="ES3120" s="0"/>
      <c r="ET3120" s="0"/>
      <c r="EU3120" s="0"/>
      <c r="EV3120" s="0"/>
      <c r="EW3120" s="0"/>
      <c r="EX3120" s="0"/>
      <c r="EY3120" s="0"/>
      <c r="EZ3120" s="0"/>
      <c r="FA3120" s="0"/>
      <c r="FB3120" s="0"/>
      <c r="FC3120" s="0"/>
      <c r="FD3120" s="0"/>
      <c r="FE3120" s="0"/>
      <c r="FF3120" s="0"/>
      <c r="FG3120" s="0"/>
      <c r="FH3120" s="0"/>
      <c r="FI3120" s="0"/>
      <c r="FJ3120" s="0"/>
      <c r="FK3120" s="0"/>
      <c r="FL3120" s="0"/>
      <c r="FM3120" s="0"/>
      <c r="FN3120" s="0"/>
      <c r="FO3120" s="0"/>
      <c r="FP3120" s="0"/>
      <c r="FQ3120" s="0"/>
      <c r="FR3120" s="0"/>
      <c r="FS3120" s="0"/>
      <c r="FT3120" s="0"/>
      <c r="FU3120" s="0"/>
      <c r="FV3120" s="0"/>
      <c r="FW3120" s="0"/>
      <c r="FX3120" s="0"/>
      <c r="FY3120" s="0"/>
      <c r="FZ3120" s="0"/>
      <c r="GA3120" s="0"/>
      <c r="GB3120" s="0"/>
      <c r="GC3120" s="0"/>
      <c r="GD3120" s="0"/>
      <c r="GE3120" s="0"/>
      <c r="GF3120" s="0"/>
      <c r="GG3120" s="0"/>
      <c r="GH3120" s="0"/>
      <c r="GI3120" s="0"/>
      <c r="GJ3120" s="0"/>
      <c r="GK3120" s="0"/>
      <c r="GL3120" s="0"/>
      <c r="GM3120" s="0"/>
      <c r="GN3120" s="0"/>
      <c r="GO3120" s="0"/>
      <c r="GP3120" s="0"/>
      <c r="GQ3120" s="0"/>
      <c r="GR3120" s="0"/>
      <c r="GS3120" s="0"/>
      <c r="GT3120" s="0"/>
      <c r="GU3120" s="0"/>
      <c r="GV3120" s="0"/>
      <c r="GW3120" s="0"/>
      <c r="GX3120" s="0"/>
      <c r="GY3120" s="0"/>
      <c r="GZ3120" s="0"/>
      <c r="HA3120" s="0"/>
      <c r="HB3120" s="0"/>
      <c r="HC3120" s="0"/>
      <c r="HD3120" s="0"/>
      <c r="HE3120" s="0"/>
      <c r="HF3120" s="0"/>
      <c r="HG3120" s="0"/>
      <c r="HH3120" s="0"/>
      <c r="HI3120" s="0"/>
      <c r="HJ3120" s="0"/>
      <c r="HK3120" s="0"/>
      <c r="HL3120" s="0"/>
      <c r="HM3120" s="0"/>
      <c r="HN3120" s="0"/>
      <c r="HO3120" s="0"/>
      <c r="HP3120" s="0"/>
      <c r="HQ3120" s="0"/>
      <c r="HR3120" s="0"/>
      <c r="HS3120" s="0"/>
      <c r="HT3120" s="0"/>
      <c r="HU3120" s="0"/>
      <c r="HV3120" s="0"/>
      <c r="HW3120" s="0"/>
      <c r="HX3120" s="0"/>
      <c r="HY3120" s="0"/>
      <c r="HZ3120" s="0"/>
      <c r="IA3120" s="0"/>
      <c r="IB3120" s="0"/>
      <c r="IC3120" s="0"/>
      <c r="ID3120" s="0"/>
      <c r="IE3120" s="0"/>
      <c r="IF3120" s="0"/>
      <c r="IG3120" s="0"/>
      <c r="IH3120" s="0"/>
      <c r="II3120" s="0"/>
      <c r="IJ3120" s="0"/>
      <c r="IK3120" s="0"/>
      <c r="IL3120" s="0"/>
      <c r="IM3120" s="0"/>
      <c r="IN3120" s="0"/>
      <c r="IO3120" s="0"/>
      <c r="IP3120" s="0"/>
      <c r="IQ3120" s="0"/>
      <c r="IR3120" s="0"/>
      <c r="IS3120" s="0"/>
      <c r="IT3120" s="0"/>
      <c r="IU3120" s="0"/>
      <c r="IV3120" s="0"/>
      <c r="IW3120" s="0"/>
      <c r="IX3120" s="0"/>
      <c r="IY3120" s="0"/>
      <c r="IZ3120" s="0"/>
      <c r="JA3120" s="0"/>
      <c r="JB3120" s="0"/>
      <c r="JC3120" s="0"/>
      <c r="JD3120" s="0"/>
      <c r="JE3120" s="0"/>
      <c r="JF3120" s="0"/>
      <c r="JG3120" s="0"/>
      <c r="JH3120" s="0"/>
      <c r="JI3120" s="0"/>
      <c r="JJ3120" s="0"/>
      <c r="JK3120" s="0"/>
      <c r="JL3120" s="0"/>
      <c r="JM3120" s="0"/>
      <c r="JN3120" s="0"/>
      <c r="JO3120" s="0"/>
      <c r="JP3120" s="0"/>
      <c r="JQ3120" s="0"/>
      <c r="JR3120" s="0"/>
      <c r="JS3120" s="0"/>
      <c r="JT3120" s="0"/>
      <c r="JU3120" s="0"/>
      <c r="JV3120" s="0"/>
      <c r="JW3120" s="0"/>
      <c r="JX3120" s="0"/>
      <c r="JY3120" s="0"/>
      <c r="JZ3120" s="0"/>
      <c r="KA3120" s="0"/>
      <c r="KB3120" s="0"/>
      <c r="KC3120" s="0"/>
      <c r="KD3120" s="0"/>
      <c r="KE3120" s="0"/>
      <c r="KF3120" s="0"/>
      <c r="KG3120" s="0"/>
      <c r="KH3120" s="0"/>
      <c r="KI3120" s="0"/>
      <c r="KJ3120" s="0"/>
      <c r="KK3120" s="0"/>
      <c r="KL3120" s="0"/>
      <c r="KM3120" s="0"/>
      <c r="KN3120" s="0"/>
      <c r="KO3120" s="0"/>
      <c r="KP3120" s="0"/>
      <c r="KQ3120" s="0"/>
      <c r="KR3120" s="0"/>
      <c r="KS3120" s="0"/>
      <c r="KT3120" s="0"/>
      <c r="KU3120" s="0"/>
      <c r="KV3120" s="0"/>
      <c r="KW3120" s="0"/>
      <c r="KX3120" s="0"/>
      <c r="KY3120" s="0"/>
      <c r="KZ3120" s="0"/>
      <c r="LA3120" s="0"/>
      <c r="LB3120" s="0"/>
      <c r="LC3120" s="0"/>
      <c r="LD3120" s="0"/>
      <c r="LE3120" s="0"/>
      <c r="LF3120" s="0"/>
      <c r="LG3120" s="0"/>
      <c r="LH3120" s="0"/>
      <c r="LI3120" s="0"/>
      <c r="LJ3120" s="0"/>
      <c r="LK3120" s="0"/>
      <c r="LL3120" s="0"/>
      <c r="LM3120" s="0"/>
      <c r="LN3120" s="0"/>
      <c r="LO3120" s="0"/>
      <c r="LP3120" s="0"/>
      <c r="LQ3120" s="0"/>
      <c r="LR3120" s="0"/>
      <c r="LS3120" s="0"/>
      <c r="LT3120" s="0"/>
      <c r="LU3120" s="0"/>
      <c r="LV3120" s="0"/>
      <c r="LW3120" s="0"/>
      <c r="LX3120" s="0"/>
      <c r="LY3120" s="0"/>
      <c r="LZ3120" s="0"/>
      <c r="MA3120" s="0"/>
      <c r="MB3120" s="0"/>
      <c r="MC3120" s="0"/>
      <c r="MD3120" s="0"/>
      <c r="ME3120" s="0"/>
      <c r="MF3120" s="0"/>
      <c r="MG3120" s="0"/>
      <c r="MH3120" s="0"/>
      <c r="MI3120" s="0"/>
      <c r="MJ3120" s="0"/>
      <c r="MK3120" s="0"/>
      <c r="ML3120" s="0"/>
      <c r="MM3120" s="0"/>
      <c r="MN3120" s="0"/>
      <c r="MO3120" s="0"/>
      <c r="MP3120" s="0"/>
      <c r="MQ3120" s="0"/>
      <c r="MR3120" s="0"/>
      <c r="MS3120" s="0"/>
      <c r="MT3120" s="0"/>
      <c r="MU3120" s="0"/>
      <c r="MV3120" s="0"/>
      <c r="MW3120" s="0"/>
      <c r="MX3120" s="0"/>
      <c r="MY3120" s="0"/>
      <c r="MZ3120" s="0"/>
      <c r="NA3120" s="0"/>
      <c r="NB3120" s="0"/>
      <c r="NC3120" s="0"/>
      <c r="ND3120" s="0"/>
      <c r="NE3120" s="0"/>
      <c r="NF3120" s="0"/>
      <c r="NG3120" s="0"/>
      <c r="NH3120" s="0"/>
      <c r="NI3120" s="0"/>
      <c r="NJ3120" s="0"/>
      <c r="NK3120" s="0"/>
      <c r="NL3120" s="0"/>
      <c r="NM3120" s="0"/>
      <c r="NN3120" s="0"/>
      <c r="NO3120" s="0"/>
      <c r="NP3120" s="0"/>
      <c r="NQ3120" s="0"/>
      <c r="NR3120" s="0"/>
      <c r="NS3120" s="0"/>
      <c r="NT3120" s="0"/>
      <c r="NU3120" s="0"/>
      <c r="NV3120" s="0"/>
      <c r="NW3120" s="0"/>
      <c r="NX3120" s="0"/>
      <c r="NY3120" s="0"/>
      <c r="NZ3120" s="0"/>
      <c r="OA3120" s="0"/>
      <c r="OB3120" s="0"/>
      <c r="OC3120" s="0"/>
      <c r="OD3120" s="0"/>
      <c r="OE3120" s="0"/>
      <c r="OF3120" s="0"/>
      <c r="OG3120" s="0"/>
      <c r="OH3120" s="0"/>
      <c r="OI3120" s="0"/>
      <c r="OJ3120" s="0"/>
      <c r="OK3120" s="0"/>
      <c r="OL3120" s="0"/>
      <c r="OM3120" s="0"/>
      <c r="ON3120" s="0"/>
      <c r="OO3120" s="0"/>
      <c r="OP3120" s="0"/>
      <c r="OQ3120" s="0"/>
      <c r="OR3120" s="0"/>
      <c r="OS3120" s="0"/>
      <c r="OT3120" s="0"/>
      <c r="OU3120" s="0"/>
      <c r="OV3120" s="0"/>
      <c r="OW3120" s="0"/>
      <c r="OX3120" s="0"/>
      <c r="OY3120" s="0"/>
      <c r="OZ3120" s="0"/>
      <c r="PA3120" s="0"/>
      <c r="PB3120" s="0"/>
      <c r="PC3120" s="0"/>
      <c r="PD3120" s="0"/>
      <c r="PE3120" s="0"/>
      <c r="PF3120" s="0"/>
      <c r="PG3120" s="0"/>
      <c r="PH3120" s="0"/>
      <c r="PI3120" s="0"/>
      <c r="PJ3120" s="0"/>
      <c r="PK3120" s="0"/>
      <c r="PL3120" s="0"/>
      <c r="PM3120" s="0"/>
      <c r="PN3120" s="0"/>
      <c r="PO3120" s="0"/>
      <c r="PP3120" s="0"/>
      <c r="PQ3120" s="0"/>
      <c r="PR3120" s="0"/>
      <c r="PS3120" s="0"/>
      <c r="PT3120" s="0"/>
      <c r="PU3120" s="0"/>
      <c r="PV3120" s="0"/>
      <c r="PW3120" s="0"/>
      <c r="PX3120" s="0"/>
      <c r="PY3120" s="0"/>
      <c r="PZ3120" s="0"/>
      <c r="QA3120" s="0"/>
      <c r="QB3120" s="0"/>
      <c r="QC3120" s="0"/>
      <c r="QD3120" s="0"/>
      <c r="QE3120" s="0"/>
      <c r="QF3120" s="0"/>
      <c r="QG3120" s="0"/>
      <c r="QH3120" s="0"/>
      <c r="QI3120" s="0"/>
      <c r="QJ3120" s="0"/>
      <c r="QK3120" s="0"/>
      <c r="QL3120" s="0"/>
      <c r="QM3120" s="0"/>
      <c r="QN3120" s="0"/>
      <c r="QO3120" s="0"/>
      <c r="QP3120" s="0"/>
      <c r="QQ3120" s="0"/>
      <c r="QR3120" s="0"/>
      <c r="QS3120" s="0"/>
      <c r="QT3120" s="0"/>
      <c r="QU3120" s="0"/>
      <c r="QV3120" s="0"/>
      <c r="QW3120" s="0"/>
      <c r="QX3120" s="0"/>
      <c r="QY3120" s="0"/>
      <c r="QZ3120" s="0"/>
      <c r="RA3120" s="0"/>
      <c r="RB3120" s="0"/>
      <c r="RC3120" s="0"/>
      <c r="RD3120" s="0"/>
      <c r="RE3120" s="0"/>
      <c r="RF3120" s="0"/>
      <c r="RG3120" s="0"/>
      <c r="RH3120" s="0"/>
      <c r="RI3120" s="0"/>
      <c r="RJ3120" s="0"/>
      <c r="RK3120" s="0"/>
      <c r="RL3120" s="0"/>
      <c r="RM3120" s="0"/>
      <c r="RN3120" s="0"/>
      <c r="RO3120" s="0"/>
      <c r="RP3120" s="0"/>
      <c r="RQ3120" s="0"/>
      <c r="RR3120" s="0"/>
      <c r="RS3120" s="0"/>
      <c r="RT3120" s="0"/>
      <c r="RU3120" s="0"/>
      <c r="RV3120" s="0"/>
      <c r="RW3120" s="0"/>
      <c r="RX3120" s="0"/>
      <c r="RY3120" s="0"/>
      <c r="RZ3120" s="0"/>
      <c r="SA3120" s="0"/>
      <c r="SB3120" s="0"/>
      <c r="SC3120" s="0"/>
      <c r="SD3120" s="0"/>
      <c r="SE3120" s="0"/>
      <c r="SF3120" s="0"/>
      <c r="SG3120" s="0"/>
      <c r="SH3120" s="0"/>
      <c r="SI3120" s="0"/>
      <c r="SJ3120" s="0"/>
      <c r="SK3120" s="0"/>
      <c r="SL3120" s="0"/>
      <c r="SM3120" s="0"/>
      <c r="SN3120" s="0"/>
      <c r="SO3120" s="0"/>
      <c r="SP3120" s="0"/>
      <c r="SQ3120" s="0"/>
      <c r="SR3120" s="0"/>
      <c r="SS3120" s="0"/>
      <c r="ST3120" s="0"/>
      <c r="SU3120" s="0"/>
      <c r="SV3120" s="0"/>
      <c r="SW3120" s="0"/>
      <c r="SX3120" s="0"/>
      <c r="SY3120" s="0"/>
      <c r="SZ3120" s="0"/>
      <c r="TA3120" s="0"/>
      <c r="TB3120" s="0"/>
      <c r="TC3120" s="0"/>
      <c r="TD3120" s="0"/>
      <c r="TE3120" s="0"/>
      <c r="TF3120" s="0"/>
      <c r="TG3120" s="0"/>
      <c r="TH3120" s="0"/>
      <c r="TI3120" s="0"/>
      <c r="TJ3120" s="0"/>
      <c r="TK3120" s="0"/>
      <c r="TL3120" s="0"/>
      <c r="TM3120" s="0"/>
      <c r="TN3120" s="0"/>
      <c r="TO3120" s="0"/>
      <c r="TP3120" s="0"/>
      <c r="TQ3120" s="0"/>
      <c r="TR3120" s="0"/>
      <c r="TS3120" s="0"/>
      <c r="TT3120" s="0"/>
      <c r="TU3120" s="0"/>
      <c r="TV3120" s="0"/>
      <c r="TW3120" s="0"/>
      <c r="TX3120" s="0"/>
      <c r="TY3120" s="0"/>
      <c r="TZ3120" s="0"/>
      <c r="UA3120" s="0"/>
      <c r="UB3120" s="0"/>
      <c r="UC3120" s="0"/>
      <c r="UD3120" s="0"/>
      <c r="UE3120" s="0"/>
      <c r="UF3120" s="0"/>
      <c r="UG3120" s="0"/>
      <c r="UH3120" s="0"/>
      <c r="UI3120" s="0"/>
      <c r="UJ3120" s="0"/>
      <c r="UK3120" s="0"/>
      <c r="UL3120" s="0"/>
      <c r="UM3120" s="0"/>
      <c r="UN3120" s="0"/>
      <c r="UO3120" s="0"/>
      <c r="UP3120" s="0"/>
      <c r="UQ3120" s="0"/>
      <c r="UR3120" s="0"/>
      <c r="US3120" s="0"/>
      <c r="UT3120" s="0"/>
      <c r="UU3120" s="0"/>
      <c r="UV3120" s="0"/>
      <c r="UW3120" s="0"/>
      <c r="UX3120" s="0"/>
      <c r="UY3120" s="0"/>
      <c r="UZ3120" s="0"/>
      <c r="VA3120" s="0"/>
      <c r="VB3120" s="0"/>
      <c r="VC3120" s="0"/>
      <c r="VD3120" s="0"/>
      <c r="VE3120" s="0"/>
      <c r="VF3120" s="0"/>
      <c r="VG3120" s="0"/>
      <c r="VH3120" s="0"/>
      <c r="VI3120" s="0"/>
      <c r="VJ3120" s="0"/>
      <c r="VK3120" s="0"/>
      <c r="VL3120" s="0"/>
      <c r="VM3120" s="0"/>
      <c r="VN3120" s="0"/>
      <c r="VO3120" s="0"/>
      <c r="VP3120" s="0"/>
      <c r="VQ3120" s="0"/>
      <c r="VR3120" s="0"/>
      <c r="VS3120" s="0"/>
      <c r="VT3120" s="0"/>
      <c r="VU3120" s="0"/>
      <c r="VV3120" s="0"/>
      <c r="VW3120" s="0"/>
      <c r="VX3120" s="0"/>
      <c r="VY3120" s="0"/>
      <c r="VZ3120" s="0"/>
      <c r="WA3120" s="0"/>
      <c r="WB3120" s="0"/>
      <c r="WC3120" s="0"/>
      <c r="WD3120" s="0"/>
      <c r="WE3120" s="0"/>
      <c r="WF3120" s="0"/>
      <c r="WG3120" s="0"/>
      <c r="WH3120" s="0"/>
      <c r="WI3120" s="0"/>
      <c r="WJ3120" s="0"/>
      <c r="WK3120" s="0"/>
      <c r="WL3120" s="0"/>
      <c r="WM3120" s="0"/>
      <c r="WN3120" s="0"/>
      <c r="WO3120" s="0"/>
      <c r="WP3120" s="0"/>
      <c r="WQ3120" s="0"/>
      <c r="WR3120" s="0"/>
      <c r="WS3120" s="0"/>
      <c r="WT3120" s="0"/>
      <c r="WU3120" s="0"/>
      <c r="WV3120" s="0"/>
      <c r="WW3120" s="0"/>
      <c r="WX3120" s="0"/>
      <c r="WY3120" s="0"/>
      <c r="WZ3120" s="0"/>
      <c r="XA3120" s="0"/>
      <c r="XB3120" s="0"/>
      <c r="XC3120" s="0"/>
      <c r="XD3120" s="0"/>
      <c r="XE3120" s="0"/>
      <c r="XF3120" s="0"/>
      <c r="XG3120" s="0"/>
      <c r="XH3120" s="0"/>
      <c r="XI3120" s="0"/>
      <c r="XJ3120" s="0"/>
      <c r="XK3120" s="0"/>
      <c r="XL3120" s="0"/>
      <c r="XM3120" s="0"/>
      <c r="XN3120" s="0"/>
      <c r="XO3120" s="0"/>
      <c r="XP3120" s="0"/>
      <c r="XQ3120" s="0"/>
      <c r="XR3120" s="0"/>
      <c r="XS3120" s="0"/>
      <c r="XT3120" s="0"/>
      <c r="XU3120" s="0"/>
      <c r="XV3120" s="0"/>
      <c r="XW3120" s="0"/>
      <c r="XX3120" s="0"/>
      <c r="XY3120" s="0"/>
      <c r="XZ3120" s="0"/>
      <c r="YA3120" s="0"/>
      <c r="YB3120" s="0"/>
      <c r="YC3120" s="0"/>
      <c r="YD3120" s="0"/>
      <c r="YE3120" s="0"/>
      <c r="YF3120" s="0"/>
      <c r="YG3120" s="0"/>
      <c r="YH3120" s="0"/>
      <c r="YI3120" s="0"/>
      <c r="YJ3120" s="0"/>
      <c r="YK3120" s="0"/>
      <c r="YL3120" s="0"/>
      <c r="YM3120" s="0"/>
      <c r="YN3120" s="0"/>
      <c r="YO3120" s="0"/>
      <c r="YP3120" s="0"/>
      <c r="YQ3120" s="0"/>
      <c r="YR3120" s="0"/>
      <c r="YS3120" s="0"/>
      <c r="YT3120" s="0"/>
      <c r="YU3120" s="0"/>
      <c r="YV3120" s="0"/>
      <c r="YW3120" s="0"/>
      <c r="YX3120" s="0"/>
      <c r="YY3120" s="0"/>
      <c r="YZ3120" s="0"/>
      <c r="ZA3120" s="0"/>
      <c r="ZB3120" s="0"/>
      <c r="ZC3120" s="0"/>
      <c r="ZD3120" s="0"/>
      <c r="ZE3120" s="0"/>
      <c r="ZF3120" s="0"/>
      <c r="ZG3120" s="0"/>
      <c r="ZH3120" s="0"/>
      <c r="ZI3120" s="0"/>
      <c r="ZJ3120" s="0"/>
      <c r="ZK3120" s="0"/>
      <c r="ZL3120" s="0"/>
      <c r="ZM3120" s="0"/>
      <c r="ZN3120" s="0"/>
      <c r="ZO3120" s="0"/>
      <c r="ZP3120" s="0"/>
      <c r="ZQ3120" s="0"/>
      <c r="ZR3120" s="0"/>
      <c r="ZS3120" s="0"/>
      <c r="ZT3120" s="0"/>
      <c r="ZU3120" s="0"/>
      <c r="ZV3120" s="0"/>
      <c r="ZW3120" s="0"/>
      <c r="ZX3120" s="0"/>
      <c r="ZY3120" s="0"/>
      <c r="ZZ3120" s="0"/>
      <c r="AAA3120" s="0"/>
      <c r="AAB3120" s="0"/>
      <c r="AAC3120" s="0"/>
      <c r="AAD3120" s="0"/>
      <c r="AAE3120" s="0"/>
      <c r="AAF3120" s="0"/>
      <c r="AAG3120" s="0"/>
      <c r="AAH3120" s="0"/>
      <c r="AAI3120" s="0"/>
      <c r="AAJ3120" s="0"/>
      <c r="AAK3120" s="0"/>
      <c r="AAL3120" s="0"/>
      <c r="AAM3120" s="0"/>
      <c r="AAN3120" s="0"/>
      <c r="AAO3120" s="0"/>
      <c r="AAP3120" s="0"/>
      <c r="AAQ3120" s="0"/>
      <c r="AAR3120" s="0"/>
      <c r="AAS3120" s="0"/>
      <c r="AAT3120" s="0"/>
      <c r="AAU3120" s="0"/>
      <c r="AAV3120" s="0"/>
      <c r="AAW3120" s="0"/>
      <c r="AAX3120" s="0"/>
      <c r="AAY3120" s="0"/>
      <c r="AAZ3120" s="0"/>
      <c r="ABA3120" s="0"/>
      <c r="ABB3120" s="0"/>
      <c r="ABC3120" s="0"/>
      <c r="ABD3120" s="0"/>
      <c r="ABE3120" s="0"/>
      <c r="ABF3120" s="0"/>
      <c r="ABG3120" s="0"/>
      <c r="ABH3120" s="0"/>
      <c r="ABI3120" s="0"/>
      <c r="ABJ3120" s="0"/>
      <c r="ABK3120" s="0"/>
      <c r="ABL3120" s="0"/>
      <c r="ABM3120" s="0"/>
      <c r="ABN3120" s="0"/>
      <c r="ABO3120" s="0"/>
      <c r="ABP3120" s="0"/>
      <c r="ABQ3120" s="0"/>
      <c r="ABR3120" s="0"/>
      <c r="ABS3120" s="0"/>
      <c r="ABT3120" s="0"/>
      <c r="ABU3120" s="0"/>
      <c r="ABV3120" s="0"/>
      <c r="ABW3120" s="0"/>
      <c r="ABX3120" s="0"/>
      <c r="ABY3120" s="0"/>
      <c r="ABZ3120" s="0"/>
      <c r="ACA3120" s="0"/>
      <c r="ACB3120" s="0"/>
      <c r="ACC3120" s="0"/>
      <c r="ACD3120" s="0"/>
      <c r="ACE3120" s="0"/>
      <c r="ACF3120" s="0"/>
      <c r="ACG3120" s="0"/>
      <c r="ACH3120" s="0"/>
      <c r="ACI3120" s="0"/>
      <c r="ACJ3120" s="0"/>
      <c r="ACK3120" s="0"/>
      <c r="ACL3120" s="0"/>
      <c r="ACM3120" s="0"/>
      <c r="ACN3120" s="0"/>
      <c r="ACO3120" s="0"/>
      <c r="ACP3120" s="0"/>
      <c r="ACQ3120" s="0"/>
      <c r="ACR3120" s="0"/>
      <c r="ACS3120" s="0"/>
      <c r="ACT3120" s="0"/>
      <c r="ACU3120" s="0"/>
      <c r="ACV3120" s="0"/>
      <c r="ACW3120" s="0"/>
      <c r="ACX3120" s="0"/>
      <c r="ACY3120" s="0"/>
      <c r="ACZ3120" s="0"/>
      <c r="ADA3120" s="0"/>
      <c r="ADB3120" s="0"/>
      <c r="ADC3120" s="0"/>
      <c r="ADD3120" s="0"/>
      <c r="ADE3120" s="0"/>
      <c r="ADF3120" s="0"/>
      <c r="ADG3120" s="0"/>
      <c r="ADH3120" s="0"/>
      <c r="ADI3120" s="0"/>
      <c r="ADJ3120" s="0"/>
      <c r="ADK3120" s="0"/>
      <c r="ADL3120" s="0"/>
      <c r="ADM3120" s="0"/>
      <c r="ADN3120" s="0"/>
      <c r="ADO3120" s="0"/>
      <c r="ADP3120" s="0"/>
      <c r="ADQ3120" s="0"/>
      <c r="ADR3120" s="0"/>
      <c r="ADS3120" s="0"/>
      <c r="ADT3120" s="0"/>
      <c r="ADU3120" s="0"/>
      <c r="ADV3120" s="0"/>
      <c r="ADW3120" s="0"/>
      <c r="ADX3120" s="0"/>
      <c r="ADY3120" s="0"/>
      <c r="ADZ3120" s="0"/>
      <c r="AEA3120" s="0"/>
      <c r="AEB3120" s="0"/>
      <c r="AEC3120" s="0"/>
      <c r="AED3120" s="0"/>
      <c r="AEE3120" s="0"/>
      <c r="AEF3120" s="0"/>
      <c r="AEG3120" s="0"/>
      <c r="AEH3120" s="0"/>
      <c r="AEI3120" s="0"/>
      <c r="AEJ3120" s="0"/>
      <c r="AEK3120" s="0"/>
      <c r="AEL3120" s="0"/>
      <c r="AEM3120" s="0"/>
      <c r="AEN3120" s="0"/>
      <c r="AEO3120" s="0"/>
      <c r="AEP3120" s="0"/>
      <c r="AEQ3120" s="0"/>
      <c r="AER3120" s="0"/>
      <c r="AES3120" s="0"/>
      <c r="AET3120" s="0"/>
      <c r="AEU3120" s="0"/>
      <c r="AEV3120" s="0"/>
      <c r="AEW3120" s="0"/>
      <c r="AEX3120" s="0"/>
      <c r="AEY3120" s="0"/>
      <c r="AEZ3120" s="0"/>
      <c r="AFA3120" s="0"/>
      <c r="AFB3120" s="0"/>
      <c r="AFC3120" s="0"/>
      <c r="AFD3120" s="0"/>
      <c r="AFE3120" s="0"/>
      <c r="AFF3120" s="0"/>
      <c r="AFG3120" s="0"/>
      <c r="AFH3120" s="0"/>
      <c r="AFI3120" s="0"/>
      <c r="AFJ3120" s="0"/>
      <c r="AFK3120" s="0"/>
      <c r="AFL3120" s="0"/>
      <c r="AFM3120" s="0"/>
      <c r="AFN3120" s="0"/>
      <c r="AFO3120" s="0"/>
      <c r="AFP3120" s="0"/>
      <c r="AFQ3120" s="0"/>
      <c r="AFR3120" s="0"/>
      <c r="AFS3120" s="0"/>
      <c r="AFT3120" s="0"/>
      <c r="AFU3120" s="0"/>
      <c r="AFV3120" s="0"/>
      <c r="AFW3120" s="0"/>
      <c r="AFX3120" s="0"/>
      <c r="AFY3120" s="0"/>
      <c r="AFZ3120" s="0"/>
      <c r="AGA3120" s="0"/>
      <c r="AGB3120" s="0"/>
      <c r="AGC3120" s="0"/>
      <c r="AGD3120" s="0"/>
      <c r="AGE3120" s="0"/>
      <c r="AGF3120" s="0"/>
      <c r="AGG3120" s="0"/>
      <c r="AGH3120" s="0"/>
      <c r="AGI3120" s="0"/>
      <c r="AGJ3120" s="0"/>
      <c r="AGK3120" s="0"/>
      <c r="AGL3120" s="0"/>
      <c r="AGM3120" s="0"/>
      <c r="AGN3120" s="0"/>
      <c r="AGO3120" s="0"/>
      <c r="AGP3120" s="0"/>
      <c r="AGQ3120" s="0"/>
      <c r="AGR3120" s="0"/>
      <c r="AGS3120" s="0"/>
      <c r="AGT3120" s="0"/>
      <c r="AGU3120" s="0"/>
      <c r="AGV3120" s="0"/>
      <c r="AGW3120" s="0"/>
      <c r="AGX3120" s="0"/>
      <c r="AGY3120" s="0"/>
      <c r="AGZ3120" s="0"/>
      <c r="AHA3120" s="0"/>
      <c r="AHB3120" s="0"/>
      <c r="AHC3120" s="0"/>
      <c r="AHD3120" s="0"/>
      <c r="AHE3120" s="0"/>
      <c r="AHF3120" s="0"/>
      <c r="AHG3120" s="0"/>
      <c r="AHH3120" s="0"/>
      <c r="AHI3120" s="0"/>
      <c r="AHJ3120" s="0"/>
      <c r="AHK3120" s="0"/>
      <c r="AHL3120" s="0"/>
      <c r="AHM3120" s="0"/>
      <c r="AHN3120" s="0"/>
      <c r="AHO3120" s="0"/>
      <c r="AHP3120" s="0"/>
      <c r="AHQ3120" s="0"/>
      <c r="AHR3120" s="0"/>
      <c r="AHS3120" s="0"/>
      <c r="AHT3120" s="0"/>
      <c r="AHU3120" s="0"/>
      <c r="AHV3120" s="0"/>
      <c r="AHW3120" s="0"/>
      <c r="AHX3120" s="0"/>
      <c r="AHY3120" s="0"/>
      <c r="AHZ3120" s="0"/>
      <c r="AIA3120" s="0"/>
      <c r="AIB3120" s="0"/>
      <c r="AIC3120" s="0"/>
      <c r="AID3120" s="0"/>
      <c r="AIE3120" s="0"/>
      <c r="AIF3120" s="0"/>
      <c r="AIG3120" s="0"/>
      <c r="AIH3120" s="0"/>
      <c r="AII3120" s="0"/>
      <c r="AIJ3120" s="0"/>
      <c r="AIK3120" s="0"/>
      <c r="AIL3120" s="0"/>
      <c r="AIM3120" s="0"/>
      <c r="AIN3120" s="0"/>
      <c r="AIO3120" s="0"/>
      <c r="AIP3120" s="0"/>
      <c r="AIQ3120" s="0"/>
      <c r="AIR3120" s="0"/>
      <c r="AIS3120" s="0"/>
      <c r="AIT3120" s="0"/>
      <c r="AIU3120" s="0"/>
      <c r="AIV3120" s="0"/>
      <c r="AIW3120" s="0"/>
      <c r="AIX3120" s="0"/>
      <c r="AIY3120" s="0"/>
      <c r="AIZ3120" s="0"/>
      <c r="AJA3120" s="0"/>
      <c r="AJB3120" s="0"/>
      <c r="AJC3120" s="0"/>
      <c r="AJD3120" s="0"/>
      <c r="AJE3120" s="0"/>
      <c r="AJF3120" s="0"/>
      <c r="AJG3120" s="0"/>
      <c r="AJH3120" s="0"/>
      <c r="AJI3120" s="0"/>
      <c r="AJJ3120" s="0"/>
      <c r="AJK3120" s="0"/>
      <c r="AJL3120" s="0"/>
      <c r="AJM3120" s="0"/>
      <c r="AJN3120" s="0"/>
      <c r="AJO3120" s="0"/>
      <c r="AJP3120" s="0"/>
      <c r="AJQ3120" s="0"/>
      <c r="AJR3120" s="0"/>
      <c r="AJS3120" s="0"/>
      <c r="AJT3120" s="0"/>
      <c r="AJU3120" s="0"/>
      <c r="AJV3120" s="0"/>
      <c r="AJW3120" s="0"/>
      <c r="AJX3120" s="0"/>
      <c r="AJY3120" s="0"/>
      <c r="AJZ3120" s="0"/>
      <c r="AKA3120" s="0"/>
      <c r="AKB3120" s="0"/>
      <c r="AKC3120" s="0"/>
      <c r="AKD3120" s="0"/>
      <c r="AKE3120" s="0"/>
      <c r="AKF3120" s="0"/>
      <c r="AKG3120" s="0"/>
      <c r="AKH3120" s="0"/>
      <c r="AKI3120" s="0"/>
      <c r="AKJ3120" s="0"/>
      <c r="AKK3120" s="0"/>
      <c r="AKL3120" s="0"/>
      <c r="AKM3120" s="0"/>
      <c r="AKN3120" s="0"/>
      <c r="AKO3120" s="0"/>
      <c r="AKP3120" s="0"/>
      <c r="AKQ3120" s="0"/>
      <c r="AKR3120" s="0"/>
      <c r="AKS3120" s="0"/>
      <c r="AKT3120" s="0"/>
      <c r="AKU3120" s="0"/>
      <c r="AKV3120" s="0"/>
      <c r="AKW3120" s="0"/>
      <c r="AKX3120" s="0"/>
      <c r="AKY3120" s="0"/>
      <c r="AKZ3120" s="0"/>
      <c r="ALA3120" s="0"/>
      <c r="ALB3120" s="0"/>
      <c r="ALC3120" s="0"/>
      <c r="ALD3120" s="0"/>
      <c r="ALE3120" s="0"/>
      <c r="ALF3120" s="0"/>
      <c r="ALG3120" s="0"/>
      <c r="ALH3120" s="0"/>
      <c r="ALI3120" s="0"/>
      <c r="ALJ3120" s="0"/>
      <c r="ALK3120" s="0"/>
      <c r="ALL3120" s="0"/>
      <c r="ALM3120" s="0"/>
      <c r="ALN3120" s="0"/>
      <c r="ALO3120" s="0"/>
      <c r="ALP3120" s="0"/>
      <c r="ALQ3120" s="0"/>
      <c r="ALR3120" s="0"/>
      <c r="ALS3120" s="0"/>
      <c r="ALT3120" s="0"/>
      <c r="ALU3120" s="0"/>
      <c r="ALV3120" s="0"/>
      <c r="ALW3120" s="0"/>
      <c r="ALX3120" s="0"/>
      <c r="ALY3120" s="0"/>
      <c r="ALZ3120" s="0"/>
      <c r="AMA3120" s="0"/>
      <c r="AMB3120" s="0"/>
      <c r="AMC3120" s="0"/>
      <c r="AMD3120" s="0"/>
      <c r="AME3120" s="0"/>
      <c r="AMF3120" s="0"/>
      <c r="AMG3120" s="0"/>
      <c r="AMH3120" s="0"/>
      <c r="AMI3120" s="0"/>
    </row>
    <row r="3121" customFormat="false" ht="12.75" hidden="false" customHeight="false" outlineLevel="0" collapsed="false">
      <c r="A3121" s="1" t="s">
        <v>3316</v>
      </c>
      <c r="C3121" s="27" t="s">
        <v>3372</v>
      </c>
      <c r="D3121" s="27" t="s">
        <v>507</v>
      </c>
      <c r="E3121" s="28"/>
      <c r="F3121" s="29"/>
      <c r="G3121" s="27"/>
      <c r="H3121" s="30" t="s">
        <v>61</v>
      </c>
      <c r="I3121" s="31" t="n">
        <v>3.82</v>
      </c>
      <c r="J3121" s="103" t="s">
        <v>3308</v>
      </c>
      <c r="BM3121" s="0"/>
      <c r="BN3121" s="0"/>
      <c r="BO3121" s="0"/>
      <c r="BP3121" s="0"/>
      <c r="BQ3121" s="0"/>
      <c r="BR3121" s="0"/>
      <c r="BS3121" s="0"/>
      <c r="BT3121" s="0"/>
      <c r="BU3121" s="0"/>
      <c r="BV3121" s="0"/>
      <c r="BW3121" s="0"/>
      <c r="BX3121" s="0"/>
      <c r="BY3121" s="0"/>
      <c r="BZ3121" s="0"/>
      <c r="CA3121" s="0"/>
      <c r="CB3121" s="0"/>
      <c r="CC3121" s="0"/>
      <c r="CD3121" s="0"/>
      <c r="CE3121" s="0"/>
      <c r="CF3121" s="0"/>
      <c r="CG3121" s="0"/>
      <c r="CH3121" s="0"/>
      <c r="CI3121" s="0"/>
      <c r="CJ3121" s="0"/>
      <c r="CK3121" s="0"/>
      <c r="CL3121" s="0"/>
      <c r="CM3121" s="0"/>
      <c r="CN3121" s="0"/>
      <c r="CO3121" s="0"/>
      <c r="CP3121" s="0"/>
      <c r="CQ3121" s="0"/>
      <c r="CR3121" s="0"/>
      <c r="CS3121" s="0"/>
      <c r="CT3121" s="0"/>
      <c r="CU3121" s="0"/>
      <c r="CV3121" s="0"/>
      <c r="CW3121" s="0"/>
      <c r="CX3121" s="0"/>
      <c r="CY3121" s="0"/>
      <c r="CZ3121" s="0"/>
      <c r="DA3121" s="0"/>
      <c r="DB3121" s="0"/>
      <c r="DC3121" s="0"/>
      <c r="DD3121" s="0"/>
      <c r="DE3121" s="0"/>
      <c r="DF3121" s="0"/>
      <c r="DG3121" s="0"/>
      <c r="DH3121" s="0"/>
      <c r="DI3121" s="0"/>
      <c r="DJ3121" s="0"/>
      <c r="DK3121" s="0"/>
      <c r="DL3121" s="0"/>
      <c r="DM3121" s="0"/>
      <c r="DN3121" s="0"/>
      <c r="DO3121" s="0"/>
      <c r="DP3121" s="0"/>
      <c r="DQ3121" s="0"/>
      <c r="DR3121" s="0"/>
      <c r="DS3121" s="0"/>
      <c r="DT3121" s="0"/>
      <c r="DU3121" s="0"/>
      <c r="DV3121" s="0"/>
      <c r="DW3121" s="0"/>
      <c r="DX3121" s="0"/>
      <c r="DY3121" s="0"/>
      <c r="DZ3121" s="0"/>
      <c r="EA3121" s="0"/>
      <c r="EB3121" s="0"/>
      <c r="EC3121" s="0"/>
      <c r="ED3121" s="0"/>
      <c r="EE3121" s="0"/>
      <c r="EF3121" s="0"/>
      <c r="EG3121" s="0"/>
      <c r="EH3121" s="0"/>
      <c r="EI3121" s="0"/>
      <c r="EJ3121" s="0"/>
      <c r="EK3121" s="0"/>
      <c r="EL3121" s="0"/>
      <c r="EM3121" s="0"/>
      <c r="EN3121" s="0"/>
      <c r="EO3121" s="0"/>
      <c r="EP3121" s="0"/>
      <c r="EQ3121" s="0"/>
      <c r="ER3121" s="0"/>
      <c r="ES3121" s="0"/>
      <c r="ET3121" s="0"/>
      <c r="EU3121" s="0"/>
      <c r="EV3121" s="0"/>
      <c r="EW3121" s="0"/>
      <c r="EX3121" s="0"/>
      <c r="EY3121" s="0"/>
      <c r="EZ3121" s="0"/>
      <c r="FA3121" s="0"/>
      <c r="FB3121" s="0"/>
      <c r="FC3121" s="0"/>
      <c r="FD3121" s="0"/>
      <c r="FE3121" s="0"/>
      <c r="FF3121" s="0"/>
      <c r="FG3121" s="0"/>
      <c r="FH3121" s="0"/>
      <c r="FI3121" s="0"/>
      <c r="FJ3121" s="0"/>
      <c r="FK3121" s="0"/>
      <c r="FL3121" s="0"/>
      <c r="FM3121" s="0"/>
      <c r="FN3121" s="0"/>
      <c r="FO3121" s="0"/>
      <c r="FP3121" s="0"/>
      <c r="FQ3121" s="0"/>
      <c r="FR3121" s="0"/>
      <c r="FS3121" s="0"/>
      <c r="FT3121" s="0"/>
      <c r="FU3121" s="0"/>
      <c r="FV3121" s="0"/>
      <c r="FW3121" s="0"/>
      <c r="FX3121" s="0"/>
      <c r="FY3121" s="0"/>
      <c r="FZ3121" s="0"/>
      <c r="GA3121" s="0"/>
      <c r="GB3121" s="0"/>
      <c r="GC3121" s="0"/>
      <c r="GD3121" s="0"/>
      <c r="GE3121" s="0"/>
      <c r="GF3121" s="0"/>
      <c r="GG3121" s="0"/>
      <c r="GH3121" s="0"/>
      <c r="GI3121" s="0"/>
      <c r="GJ3121" s="0"/>
      <c r="GK3121" s="0"/>
      <c r="GL3121" s="0"/>
      <c r="GM3121" s="0"/>
      <c r="GN3121" s="0"/>
      <c r="GO3121" s="0"/>
      <c r="GP3121" s="0"/>
      <c r="GQ3121" s="0"/>
      <c r="GR3121" s="0"/>
      <c r="GS3121" s="0"/>
      <c r="GT3121" s="0"/>
      <c r="GU3121" s="0"/>
      <c r="GV3121" s="0"/>
      <c r="GW3121" s="0"/>
      <c r="GX3121" s="0"/>
      <c r="GY3121" s="0"/>
      <c r="GZ3121" s="0"/>
      <c r="HA3121" s="0"/>
      <c r="HB3121" s="0"/>
      <c r="HC3121" s="0"/>
      <c r="HD3121" s="0"/>
      <c r="HE3121" s="0"/>
      <c r="HF3121" s="0"/>
      <c r="HG3121" s="0"/>
      <c r="HH3121" s="0"/>
      <c r="HI3121" s="0"/>
      <c r="HJ3121" s="0"/>
      <c r="HK3121" s="0"/>
      <c r="HL3121" s="0"/>
      <c r="HM3121" s="0"/>
      <c r="HN3121" s="0"/>
      <c r="HO3121" s="0"/>
      <c r="HP3121" s="0"/>
      <c r="HQ3121" s="0"/>
      <c r="HR3121" s="0"/>
      <c r="HS3121" s="0"/>
      <c r="HT3121" s="0"/>
      <c r="HU3121" s="0"/>
      <c r="HV3121" s="0"/>
      <c r="HW3121" s="0"/>
      <c r="HX3121" s="0"/>
      <c r="HY3121" s="0"/>
      <c r="HZ3121" s="0"/>
      <c r="IA3121" s="0"/>
      <c r="IB3121" s="0"/>
      <c r="IC3121" s="0"/>
      <c r="ID3121" s="0"/>
      <c r="IE3121" s="0"/>
      <c r="IF3121" s="0"/>
      <c r="IG3121" s="0"/>
      <c r="IH3121" s="0"/>
      <c r="II3121" s="0"/>
      <c r="IJ3121" s="0"/>
      <c r="IK3121" s="0"/>
      <c r="IL3121" s="0"/>
      <c r="IM3121" s="0"/>
      <c r="IN3121" s="0"/>
      <c r="IO3121" s="0"/>
      <c r="IP3121" s="0"/>
      <c r="IQ3121" s="0"/>
      <c r="IR3121" s="0"/>
      <c r="IS3121" s="0"/>
      <c r="IT3121" s="0"/>
      <c r="IU3121" s="0"/>
      <c r="IV3121" s="0"/>
      <c r="IW3121" s="0"/>
      <c r="IX3121" s="0"/>
      <c r="IY3121" s="0"/>
      <c r="IZ3121" s="0"/>
      <c r="JA3121" s="0"/>
      <c r="JB3121" s="0"/>
      <c r="JC3121" s="0"/>
      <c r="JD3121" s="0"/>
      <c r="JE3121" s="0"/>
      <c r="JF3121" s="0"/>
      <c r="JG3121" s="0"/>
      <c r="JH3121" s="0"/>
      <c r="JI3121" s="0"/>
      <c r="JJ3121" s="0"/>
      <c r="JK3121" s="0"/>
      <c r="JL3121" s="0"/>
      <c r="JM3121" s="0"/>
      <c r="JN3121" s="0"/>
      <c r="JO3121" s="0"/>
      <c r="JP3121" s="0"/>
      <c r="JQ3121" s="0"/>
      <c r="JR3121" s="0"/>
      <c r="JS3121" s="0"/>
      <c r="JT3121" s="0"/>
      <c r="JU3121" s="0"/>
      <c r="JV3121" s="0"/>
      <c r="JW3121" s="0"/>
      <c r="JX3121" s="0"/>
      <c r="JY3121" s="0"/>
      <c r="JZ3121" s="0"/>
      <c r="KA3121" s="0"/>
      <c r="KB3121" s="0"/>
      <c r="KC3121" s="0"/>
      <c r="KD3121" s="0"/>
      <c r="KE3121" s="0"/>
      <c r="KF3121" s="0"/>
      <c r="KG3121" s="0"/>
      <c r="KH3121" s="0"/>
      <c r="KI3121" s="0"/>
      <c r="KJ3121" s="0"/>
      <c r="KK3121" s="0"/>
      <c r="KL3121" s="0"/>
      <c r="KM3121" s="0"/>
      <c r="KN3121" s="0"/>
      <c r="KO3121" s="0"/>
      <c r="KP3121" s="0"/>
      <c r="KQ3121" s="0"/>
      <c r="KR3121" s="0"/>
      <c r="KS3121" s="0"/>
      <c r="KT3121" s="0"/>
      <c r="KU3121" s="0"/>
      <c r="KV3121" s="0"/>
      <c r="KW3121" s="0"/>
      <c r="KX3121" s="0"/>
      <c r="KY3121" s="0"/>
      <c r="KZ3121" s="0"/>
      <c r="LA3121" s="0"/>
      <c r="LB3121" s="0"/>
      <c r="LC3121" s="0"/>
      <c r="LD3121" s="0"/>
      <c r="LE3121" s="0"/>
      <c r="LF3121" s="0"/>
      <c r="LG3121" s="0"/>
      <c r="LH3121" s="0"/>
      <c r="LI3121" s="0"/>
      <c r="LJ3121" s="0"/>
      <c r="LK3121" s="0"/>
      <c r="LL3121" s="0"/>
      <c r="LM3121" s="0"/>
      <c r="LN3121" s="0"/>
      <c r="LO3121" s="0"/>
      <c r="LP3121" s="0"/>
      <c r="LQ3121" s="0"/>
      <c r="LR3121" s="0"/>
      <c r="LS3121" s="0"/>
      <c r="LT3121" s="0"/>
      <c r="LU3121" s="0"/>
      <c r="LV3121" s="0"/>
      <c r="LW3121" s="0"/>
      <c r="LX3121" s="0"/>
      <c r="LY3121" s="0"/>
      <c r="LZ3121" s="0"/>
      <c r="MA3121" s="0"/>
      <c r="MB3121" s="0"/>
      <c r="MC3121" s="0"/>
      <c r="MD3121" s="0"/>
      <c r="ME3121" s="0"/>
      <c r="MF3121" s="0"/>
      <c r="MG3121" s="0"/>
      <c r="MH3121" s="0"/>
      <c r="MI3121" s="0"/>
      <c r="MJ3121" s="0"/>
      <c r="MK3121" s="0"/>
      <c r="ML3121" s="0"/>
      <c r="MM3121" s="0"/>
      <c r="MN3121" s="0"/>
      <c r="MO3121" s="0"/>
      <c r="MP3121" s="0"/>
      <c r="MQ3121" s="0"/>
      <c r="MR3121" s="0"/>
      <c r="MS3121" s="0"/>
      <c r="MT3121" s="0"/>
      <c r="MU3121" s="0"/>
      <c r="MV3121" s="0"/>
      <c r="MW3121" s="0"/>
      <c r="MX3121" s="0"/>
      <c r="MY3121" s="0"/>
      <c r="MZ3121" s="0"/>
      <c r="NA3121" s="0"/>
      <c r="NB3121" s="0"/>
      <c r="NC3121" s="0"/>
      <c r="ND3121" s="0"/>
      <c r="NE3121" s="0"/>
      <c r="NF3121" s="0"/>
      <c r="NG3121" s="0"/>
      <c r="NH3121" s="0"/>
      <c r="NI3121" s="0"/>
      <c r="NJ3121" s="0"/>
      <c r="NK3121" s="0"/>
      <c r="NL3121" s="0"/>
      <c r="NM3121" s="0"/>
      <c r="NN3121" s="0"/>
      <c r="NO3121" s="0"/>
      <c r="NP3121" s="0"/>
      <c r="NQ3121" s="0"/>
      <c r="NR3121" s="0"/>
      <c r="NS3121" s="0"/>
      <c r="NT3121" s="0"/>
      <c r="NU3121" s="0"/>
      <c r="NV3121" s="0"/>
      <c r="NW3121" s="0"/>
      <c r="NX3121" s="0"/>
      <c r="NY3121" s="0"/>
      <c r="NZ3121" s="0"/>
      <c r="OA3121" s="0"/>
      <c r="OB3121" s="0"/>
      <c r="OC3121" s="0"/>
      <c r="OD3121" s="0"/>
      <c r="OE3121" s="0"/>
      <c r="OF3121" s="0"/>
      <c r="OG3121" s="0"/>
      <c r="OH3121" s="0"/>
      <c r="OI3121" s="0"/>
      <c r="OJ3121" s="0"/>
      <c r="OK3121" s="0"/>
      <c r="OL3121" s="0"/>
      <c r="OM3121" s="0"/>
      <c r="ON3121" s="0"/>
      <c r="OO3121" s="0"/>
      <c r="OP3121" s="0"/>
      <c r="OQ3121" s="0"/>
      <c r="OR3121" s="0"/>
      <c r="OS3121" s="0"/>
      <c r="OT3121" s="0"/>
      <c r="OU3121" s="0"/>
      <c r="OV3121" s="0"/>
      <c r="OW3121" s="0"/>
      <c r="OX3121" s="0"/>
      <c r="OY3121" s="0"/>
      <c r="OZ3121" s="0"/>
      <c r="PA3121" s="0"/>
      <c r="PB3121" s="0"/>
      <c r="PC3121" s="0"/>
      <c r="PD3121" s="0"/>
      <c r="PE3121" s="0"/>
      <c r="PF3121" s="0"/>
      <c r="PG3121" s="0"/>
      <c r="PH3121" s="0"/>
      <c r="PI3121" s="0"/>
      <c r="PJ3121" s="0"/>
      <c r="PK3121" s="0"/>
      <c r="PL3121" s="0"/>
      <c r="PM3121" s="0"/>
      <c r="PN3121" s="0"/>
      <c r="PO3121" s="0"/>
      <c r="PP3121" s="0"/>
      <c r="PQ3121" s="0"/>
      <c r="PR3121" s="0"/>
      <c r="PS3121" s="0"/>
      <c r="PT3121" s="0"/>
      <c r="PU3121" s="0"/>
      <c r="PV3121" s="0"/>
      <c r="PW3121" s="0"/>
      <c r="PX3121" s="0"/>
      <c r="PY3121" s="0"/>
      <c r="PZ3121" s="0"/>
      <c r="QA3121" s="0"/>
      <c r="QB3121" s="0"/>
      <c r="QC3121" s="0"/>
      <c r="QD3121" s="0"/>
      <c r="QE3121" s="0"/>
      <c r="QF3121" s="0"/>
      <c r="QG3121" s="0"/>
      <c r="QH3121" s="0"/>
      <c r="QI3121" s="0"/>
      <c r="QJ3121" s="0"/>
      <c r="QK3121" s="0"/>
      <c r="QL3121" s="0"/>
      <c r="QM3121" s="0"/>
      <c r="QN3121" s="0"/>
      <c r="QO3121" s="0"/>
      <c r="QP3121" s="0"/>
      <c r="QQ3121" s="0"/>
      <c r="QR3121" s="0"/>
      <c r="QS3121" s="0"/>
      <c r="QT3121" s="0"/>
      <c r="QU3121" s="0"/>
      <c r="QV3121" s="0"/>
      <c r="QW3121" s="0"/>
      <c r="QX3121" s="0"/>
      <c r="QY3121" s="0"/>
      <c r="QZ3121" s="0"/>
      <c r="RA3121" s="0"/>
      <c r="RB3121" s="0"/>
      <c r="RC3121" s="0"/>
      <c r="RD3121" s="0"/>
      <c r="RE3121" s="0"/>
      <c r="RF3121" s="0"/>
      <c r="RG3121" s="0"/>
      <c r="RH3121" s="0"/>
      <c r="RI3121" s="0"/>
      <c r="RJ3121" s="0"/>
      <c r="RK3121" s="0"/>
      <c r="RL3121" s="0"/>
      <c r="RM3121" s="0"/>
      <c r="RN3121" s="0"/>
      <c r="RO3121" s="0"/>
      <c r="RP3121" s="0"/>
      <c r="RQ3121" s="0"/>
      <c r="RR3121" s="0"/>
      <c r="RS3121" s="0"/>
      <c r="RT3121" s="0"/>
      <c r="RU3121" s="0"/>
      <c r="RV3121" s="0"/>
      <c r="RW3121" s="0"/>
      <c r="RX3121" s="0"/>
      <c r="RY3121" s="0"/>
      <c r="RZ3121" s="0"/>
      <c r="SA3121" s="0"/>
      <c r="SB3121" s="0"/>
      <c r="SC3121" s="0"/>
      <c r="SD3121" s="0"/>
      <c r="SE3121" s="0"/>
      <c r="SF3121" s="0"/>
      <c r="SG3121" s="0"/>
      <c r="SH3121" s="0"/>
      <c r="SI3121" s="0"/>
      <c r="SJ3121" s="0"/>
      <c r="SK3121" s="0"/>
      <c r="SL3121" s="0"/>
      <c r="SM3121" s="0"/>
      <c r="SN3121" s="0"/>
      <c r="SO3121" s="0"/>
      <c r="SP3121" s="0"/>
      <c r="SQ3121" s="0"/>
      <c r="SR3121" s="0"/>
      <c r="SS3121" s="0"/>
      <c r="ST3121" s="0"/>
      <c r="SU3121" s="0"/>
      <c r="SV3121" s="0"/>
      <c r="SW3121" s="0"/>
      <c r="SX3121" s="0"/>
      <c r="SY3121" s="0"/>
      <c r="SZ3121" s="0"/>
      <c r="TA3121" s="0"/>
      <c r="TB3121" s="0"/>
      <c r="TC3121" s="0"/>
      <c r="TD3121" s="0"/>
      <c r="TE3121" s="0"/>
      <c r="TF3121" s="0"/>
      <c r="TG3121" s="0"/>
      <c r="TH3121" s="0"/>
      <c r="TI3121" s="0"/>
      <c r="TJ3121" s="0"/>
      <c r="TK3121" s="0"/>
      <c r="TL3121" s="0"/>
      <c r="TM3121" s="0"/>
      <c r="TN3121" s="0"/>
      <c r="TO3121" s="0"/>
      <c r="TP3121" s="0"/>
      <c r="TQ3121" s="0"/>
      <c r="TR3121" s="0"/>
      <c r="TS3121" s="0"/>
      <c r="TT3121" s="0"/>
      <c r="TU3121" s="0"/>
      <c r="TV3121" s="0"/>
      <c r="TW3121" s="0"/>
      <c r="TX3121" s="0"/>
      <c r="TY3121" s="0"/>
      <c r="TZ3121" s="0"/>
      <c r="UA3121" s="0"/>
      <c r="UB3121" s="0"/>
      <c r="UC3121" s="0"/>
      <c r="UD3121" s="0"/>
      <c r="UE3121" s="0"/>
      <c r="UF3121" s="0"/>
      <c r="UG3121" s="0"/>
      <c r="UH3121" s="0"/>
      <c r="UI3121" s="0"/>
      <c r="UJ3121" s="0"/>
      <c r="UK3121" s="0"/>
      <c r="UL3121" s="0"/>
      <c r="UM3121" s="0"/>
      <c r="UN3121" s="0"/>
      <c r="UO3121" s="0"/>
      <c r="UP3121" s="0"/>
      <c r="UQ3121" s="0"/>
      <c r="UR3121" s="0"/>
      <c r="US3121" s="0"/>
      <c r="UT3121" s="0"/>
      <c r="UU3121" s="0"/>
      <c r="UV3121" s="0"/>
      <c r="UW3121" s="0"/>
      <c r="UX3121" s="0"/>
      <c r="UY3121" s="0"/>
      <c r="UZ3121" s="0"/>
      <c r="VA3121" s="0"/>
      <c r="VB3121" s="0"/>
      <c r="VC3121" s="0"/>
      <c r="VD3121" s="0"/>
      <c r="VE3121" s="0"/>
      <c r="VF3121" s="0"/>
      <c r="VG3121" s="0"/>
      <c r="VH3121" s="0"/>
      <c r="VI3121" s="0"/>
      <c r="VJ3121" s="0"/>
      <c r="VK3121" s="0"/>
      <c r="VL3121" s="0"/>
      <c r="VM3121" s="0"/>
      <c r="VN3121" s="0"/>
      <c r="VO3121" s="0"/>
      <c r="VP3121" s="0"/>
      <c r="VQ3121" s="0"/>
      <c r="VR3121" s="0"/>
      <c r="VS3121" s="0"/>
      <c r="VT3121" s="0"/>
      <c r="VU3121" s="0"/>
      <c r="VV3121" s="0"/>
      <c r="VW3121" s="0"/>
      <c r="VX3121" s="0"/>
      <c r="VY3121" s="0"/>
      <c r="VZ3121" s="0"/>
      <c r="WA3121" s="0"/>
      <c r="WB3121" s="0"/>
      <c r="WC3121" s="0"/>
      <c r="WD3121" s="0"/>
      <c r="WE3121" s="0"/>
      <c r="WF3121" s="0"/>
      <c r="WG3121" s="0"/>
      <c r="WH3121" s="0"/>
      <c r="WI3121" s="0"/>
      <c r="WJ3121" s="0"/>
      <c r="WK3121" s="0"/>
      <c r="WL3121" s="0"/>
      <c r="WM3121" s="0"/>
      <c r="WN3121" s="0"/>
      <c r="WO3121" s="0"/>
      <c r="WP3121" s="0"/>
      <c r="WQ3121" s="0"/>
      <c r="WR3121" s="0"/>
      <c r="WS3121" s="0"/>
      <c r="WT3121" s="0"/>
      <c r="WU3121" s="0"/>
      <c r="WV3121" s="0"/>
      <c r="WW3121" s="0"/>
      <c r="WX3121" s="0"/>
      <c r="WY3121" s="0"/>
      <c r="WZ3121" s="0"/>
      <c r="XA3121" s="0"/>
      <c r="XB3121" s="0"/>
      <c r="XC3121" s="0"/>
      <c r="XD3121" s="0"/>
      <c r="XE3121" s="0"/>
      <c r="XF3121" s="0"/>
      <c r="XG3121" s="0"/>
      <c r="XH3121" s="0"/>
      <c r="XI3121" s="0"/>
      <c r="XJ3121" s="0"/>
      <c r="XK3121" s="0"/>
      <c r="XL3121" s="0"/>
      <c r="XM3121" s="0"/>
      <c r="XN3121" s="0"/>
      <c r="XO3121" s="0"/>
      <c r="XP3121" s="0"/>
      <c r="XQ3121" s="0"/>
      <c r="XR3121" s="0"/>
      <c r="XS3121" s="0"/>
      <c r="XT3121" s="0"/>
      <c r="XU3121" s="0"/>
      <c r="XV3121" s="0"/>
      <c r="XW3121" s="0"/>
      <c r="XX3121" s="0"/>
      <c r="XY3121" s="0"/>
      <c r="XZ3121" s="0"/>
      <c r="YA3121" s="0"/>
      <c r="YB3121" s="0"/>
      <c r="YC3121" s="0"/>
      <c r="YD3121" s="0"/>
      <c r="YE3121" s="0"/>
      <c r="YF3121" s="0"/>
      <c r="YG3121" s="0"/>
      <c r="YH3121" s="0"/>
      <c r="YI3121" s="0"/>
      <c r="YJ3121" s="0"/>
      <c r="YK3121" s="0"/>
      <c r="YL3121" s="0"/>
      <c r="YM3121" s="0"/>
      <c r="YN3121" s="0"/>
      <c r="YO3121" s="0"/>
      <c r="YP3121" s="0"/>
      <c r="YQ3121" s="0"/>
      <c r="YR3121" s="0"/>
      <c r="YS3121" s="0"/>
      <c r="YT3121" s="0"/>
      <c r="YU3121" s="0"/>
      <c r="YV3121" s="0"/>
      <c r="YW3121" s="0"/>
      <c r="YX3121" s="0"/>
      <c r="YY3121" s="0"/>
      <c r="YZ3121" s="0"/>
      <c r="ZA3121" s="0"/>
      <c r="ZB3121" s="0"/>
      <c r="ZC3121" s="0"/>
      <c r="ZD3121" s="0"/>
      <c r="ZE3121" s="0"/>
      <c r="ZF3121" s="0"/>
      <c r="ZG3121" s="0"/>
      <c r="ZH3121" s="0"/>
      <c r="ZI3121" s="0"/>
      <c r="ZJ3121" s="0"/>
      <c r="ZK3121" s="0"/>
      <c r="ZL3121" s="0"/>
      <c r="ZM3121" s="0"/>
      <c r="ZN3121" s="0"/>
      <c r="ZO3121" s="0"/>
      <c r="ZP3121" s="0"/>
      <c r="ZQ3121" s="0"/>
      <c r="ZR3121" s="0"/>
      <c r="ZS3121" s="0"/>
      <c r="ZT3121" s="0"/>
      <c r="ZU3121" s="0"/>
      <c r="ZV3121" s="0"/>
      <c r="ZW3121" s="0"/>
      <c r="ZX3121" s="0"/>
      <c r="ZY3121" s="0"/>
      <c r="ZZ3121" s="0"/>
      <c r="AAA3121" s="0"/>
      <c r="AAB3121" s="0"/>
      <c r="AAC3121" s="0"/>
      <c r="AAD3121" s="0"/>
      <c r="AAE3121" s="0"/>
      <c r="AAF3121" s="0"/>
      <c r="AAG3121" s="0"/>
      <c r="AAH3121" s="0"/>
      <c r="AAI3121" s="0"/>
      <c r="AAJ3121" s="0"/>
      <c r="AAK3121" s="0"/>
      <c r="AAL3121" s="0"/>
      <c r="AAM3121" s="0"/>
      <c r="AAN3121" s="0"/>
      <c r="AAO3121" s="0"/>
      <c r="AAP3121" s="0"/>
      <c r="AAQ3121" s="0"/>
      <c r="AAR3121" s="0"/>
      <c r="AAS3121" s="0"/>
      <c r="AAT3121" s="0"/>
      <c r="AAU3121" s="0"/>
      <c r="AAV3121" s="0"/>
      <c r="AAW3121" s="0"/>
      <c r="AAX3121" s="0"/>
      <c r="AAY3121" s="0"/>
      <c r="AAZ3121" s="0"/>
      <c r="ABA3121" s="0"/>
      <c r="ABB3121" s="0"/>
      <c r="ABC3121" s="0"/>
      <c r="ABD3121" s="0"/>
      <c r="ABE3121" s="0"/>
      <c r="ABF3121" s="0"/>
      <c r="ABG3121" s="0"/>
      <c r="ABH3121" s="0"/>
      <c r="ABI3121" s="0"/>
      <c r="ABJ3121" s="0"/>
      <c r="ABK3121" s="0"/>
      <c r="ABL3121" s="0"/>
      <c r="ABM3121" s="0"/>
      <c r="ABN3121" s="0"/>
      <c r="ABO3121" s="0"/>
      <c r="ABP3121" s="0"/>
      <c r="ABQ3121" s="0"/>
      <c r="ABR3121" s="0"/>
      <c r="ABS3121" s="0"/>
      <c r="ABT3121" s="0"/>
      <c r="ABU3121" s="0"/>
      <c r="ABV3121" s="0"/>
      <c r="ABW3121" s="0"/>
      <c r="ABX3121" s="0"/>
      <c r="ABY3121" s="0"/>
      <c r="ABZ3121" s="0"/>
      <c r="ACA3121" s="0"/>
      <c r="ACB3121" s="0"/>
      <c r="ACC3121" s="0"/>
      <c r="ACD3121" s="0"/>
      <c r="ACE3121" s="0"/>
      <c r="ACF3121" s="0"/>
      <c r="ACG3121" s="0"/>
      <c r="ACH3121" s="0"/>
      <c r="ACI3121" s="0"/>
      <c r="ACJ3121" s="0"/>
      <c r="ACK3121" s="0"/>
      <c r="ACL3121" s="0"/>
      <c r="ACM3121" s="0"/>
      <c r="ACN3121" s="0"/>
      <c r="ACO3121" s="0"/>
      <c r="ACP3121" s="0"/>
      <c r="ACQ3121" s="0"/>
      <c r="ACR3121" s="0"/>
      <c r="ACS3121" s="0"/>
      <c r="ACT3121" s="0"/>
      <c r="ACU3121" s="0"/>
      <c r="ACV3121" s="0"/>
      <c r="ACW3121" s="0"/>
      <c r="ACX3121" s="0"/>
      <c r="ACY3121" s="0"/>
      <c r="ACZ3121" s="0"/>
      <c r="ADA3121" s="0"/>
      <c r="ADB3121" s="0"/>
      <c r="ADC3121" s="0"/>
      <c r="ADD3121" s="0"/>
      <c r="ADE3121" s="0"/>
      <c r="ADF3121" s="0"/>
      <c r="ADG3121" s="0"/>
      <c r="ADH3121" s="0"/>
      <c r="ADI3121" s="0"/>
      <c r="ADJ3121" s="0"/>
      <c r="ADK3121" s="0"/>
      <c r="ADL3121" s="0"/>
      <c r="ADM3121" s="0"/>
      <c r="ADN3121" s="0"/>
      <c r="ADO3121" s="0"/>
      <c r="ADP3121" s="0"/>
      <c r="ADQ3121" s="0"/>
      <c r="ADR3121" s="0"/>
      <c r="ADS3121" s="0"/>
      <c r="ADT3121" s="0"/>
      <c r="ADU3121" s="0"/>
      <c r="ADV3121" s="0"/>
      <c r="ADW3121" s="0"/>
      <c r="ADX3121" s="0"/>
      <c r="ADY3121" s="0"/>
      <c r="ADZ3121" s="0"/>
      <c r="AEA3121" s="0"/>
      <c r="AEB3121" s="0"/>
      <c r="AEC3121" s="0"/>
      <c r="AED3121" s="0"/>
      <c r="AEE3121" s="0"/>
      <c r="AEF3121" s="0"/>
      <c r="AEG3121" s="0"/>
      <c r="AEH3121" s="0"/>
      <c r="AEI3121" s="0"/>
      <c r="AEJ3121" s="0"/>
      <c r="AEK3121" s="0"/>
      <c r="AEL3121" s="0"/>
      <c r="AEM3121" s="0"/>
      <c r="AEN3121" s="0"/>
      <c r="AEO3121" s="0"/>
      <c r="AEP3121" s="0"/>
      <c r="AEQ3121" s="0"/>
      <c r="AER3121" s="0"/>
      <c r="AES3121" s="0"/>
      <c r="AET3121" s="0"/>
      <c r="AEU3121" s="0"/>
      <c r="AEV3121" s="0"/>
      <c r="AEW3121" s="0"/>
      <c r="AEX3121" s="0"/>
      <c r="AEY3121" s="0"/>
      <c r="AEZ3121" s="0"/>
      <c r="AFA3121" s="0"/>
      <c r="AFB3121" s="0"/>
      <c r="AFC3121" s="0"/>
      <c r="AFD3121" s="0"/>
      <c r="AFE3121" s="0"/>
      <c r="AFF3121" s="0"/>
      <c r="AFG3121" s="0"/>
      <c r="AFH3121" s="0"/>
      <c r="AFI3121" s="0"/>
      <c r="AFJ3121" s="0"/>
      <c r="AFK3121" s="0"/>
      <c r="AFL3121" s="0"/>
      <c r="AFM3121" s="0"/>
      <c r="AFN3121" s="0"/>
      <c r="AFO3121" s="0"/>
      <c r="AFP3121" s="0"/>
      <c r="AFQ3121" s="0"/>
      <c r="AFR3121" s="0"/>
      <c r="AFS3121" s="0"/>
      <c r="AFT3121" s="0"/>
      <c r="AFU3121" s="0"/>
      <c r="AFV3121" s="0"/>
      <c r="AFW3121" s="0"/>
      <c r="AFX3121" s="0"/>
      <c r="AFY3121" s="0"/>
      <c r="AFZ3121" s="0"/>
      <c r="AGA3121" s="0"/>
      <c r="AGB3121" s="0"/>
      <c r="AGC3121" s="0"/>
      <c r="AGD3121" s="0"/>
      <c r="AGE3121" s="0"/>
      <c r="AGF3121" s="0"/>
      <c r="AGG3121" s="0"/>
      <c r="AGH3121" s="0"/>
      <c r="AGI3121" s="0"/>
      <c r="AGJ3121" s="0"/>
      <c r="AGK3121" s="0"/>
      <c r="AGL3121" s="0"/>
      <c r="AGM3121" s="0"/>
      <c r="AGN3121" s="0"/>
      <c r="AGO3121" s="0"/>
      <c r="AGP3121" s="0"/>
      <c r="AGQ3121" s="0"/>
      <c r="AGR3121" s="0"/>
      <c r="AGS3121" s="0"/>
      <c r="AGT3121" s="0"/>
      <c r="AGU3121" s="0"/>
      <c r="AGV3121" s="0"/>
      <c r="AGW3121" s="0"/>
      <c r="AGX3121" s="0"/>
      <c r="AGY3121" s="0"/>
      <c r="AGZ3121" s="0"/>
      <c r="AHA3121" s="0"/>
      <c r="AHB3121" s="0"/>
      <c r="AHC3121" s="0"/>
      <c r="AHD3121" s="0"/>
      <c r="AHE3121" s="0"/>
      <c r="AHF3121" s="0"/>
      <c r="AHG3121" s="0"/>
      <c r="AHH3121" s="0"/>
      <c r="AHI3121" s="0"/>
      <c r="AHJ3121" s="0"/>
      <c r="AHK3121" s="0"/>
      <c r="AHL3121" s="0"/>
      <c r="AHM3121" s="0"/>
      <c r="AHN3121" s="0"/>
      <c r="AHO3121" s="0"/>
      <c r="AHP3121" s="0"/>
      <c r="AHQ3121" s="0"/>
      <c r="AHR3121" s="0"/>
      <c r="AHS3121" s="0"/>
      <c r="AHT3121" s="0"/>
      <c r="AHU3121" s="0"/>
      <c r="AHV3121" s="0"/>
      <c r="AHW3121" s="0"/>
      <c r="AHX3121" s="0"/>
      <c r="AHY3121" s="0"/>
      <c r="AHZ3121" s="0"/>
      <c r="AIA3121" s="0"/>
      <c r="AIB3121" s="0"/>
      <c r="AIC3121" s="0"/>
      <c r="AID3121" s="0"/>
      <c r="AIE3121" s="0"/>
      <c r="AIF3121" s="0"/>
      <c r="AIG3121" s="0"/>
      <c r="AIH3121" s="0"/>
      <c r="AII3121" s="0"/>
      <c r="AIJ3121" s="0"/>
      <c r="AIK3121" s="0"/>
      <c r="AIL3121" s="0"/>
      <c r="AIM3121" s="0"/>
      <c r="AIN3121" s="0"/>
      <c r="AIO3121" s="0"/>
      <c r="AIP3121" s="0"/>
      <c r="AIQ3121" s="0"/>
      <c r="AIR3121" s="0"/>
      <c r="AIS3121" s="0"/>
      <c r="AIT3121" s="0"/>
      <c r="AIU3121" s="0"/>
      <c r="AIV3121" s="0"/>
      <c r="AIW3121" s="0"/>
      <c r="AIX3121" s="0"/>
      <c r="AIY3121" s="0"/>
      <c r="AIZ3121" s="0"/>
      <c r="AJA3121" s="0"/>
      <c r="AJB3121" s="0"/>
      <c r="AJC3121" s="0"/>
      <c r="AJD3121" s="0"/>
      <c r="AJE3121" s="0"/>
      <c r="AJF3121" s="0"/>
      <c r="AJG3121" s="0"/>
      <c r="AJH3121" s="0"/>
      <c r="AJI3121" s="0"/>
      <c r="AJJ3121" s="0"/>
      <c r="AJK3121" s="0"/>
      <c r="AJL3121" s="0"/>
      <c r="AJM3121" s="0"/>
      <c r="AJN3121" s="0"/>
      <c r="AJO3121" s="0"/>
      <c r="AJP3121" s="0"/>
      <c r="AJQ3121" s="0"/>
      <c r="AJR3121" s="0"/>
      <c r="AJS3121" s="0"/>
      <c r="AJT3121" s="0"/>
      <c r="AJU3121" s="0"/>
      <c r="AJV3121" s="0"/>
      <c r="AJW3121" s="0"/>
      <c r="AJX3121" s="0"/>
      <c r="AJY3121" s="0"/>
      <c r="AJZ3121" s="0"/>
      <c r="AKA3121" s="0"/>
      <c r="AKB3121" s="0"/>
      <c r="AKC3121" s="0"/>
      <c r="AKD3121" s="0"/>
      <c r="AKE3121" s="0"/>
      <c r="AKF3121" s="0"/>
      <c r="AKG3121" s="0"/>
      <c r="AKH3121" s="0"/>
      <c r="AKI3121" s="0"/>
      <c r="AKJ3121" s="0"/>
      <c r="AKK3121" s="0"/>
      <c r="AKL3121" s="0"/>
      <c r="AKM3121" s="0"/>
      <c r="AKN3121" s="0"/>
      <c r="AKO3121" s="0"/>
      <c r="AKP3121" s="0"/>
      <c r="AKQ3121" s="0"/>
      <c r="AKR3121" s="0"/>
      <c r="AKS3121" s="0"/>
      <c r="AKT3121" s="0"/>
      <c r="AKU3121" s="0"/>
      <c r="AKV3121" s="0"/>
      <c r="AKW3121" s="0"/>
      <c r="AKX3121" s="0"/>
      <c r="AKY3121" s="0"/>
      <c r="AKZ3121" s="0"/>
      <c r="ALA3121" s="0"/>
      <c r="ALB3121" s="0"/>
      <c r="ALC3121" s="0"/>
      <c r="ALD3121" s="0"/>
      <c r="ALE3121" s="0"/>
      <c r="ALF3121" s="0"/>
      <c r="ALG3121" s="0"/>
      <c r="ALH3121" s="0"/>
      <c r="ALI3121" s="0"/>
      <c r="ALJ3121" s="0"/>
      <c r="ALK3121" s="0"/>
      <c r="ALL3121" s="0"/>
      <c r="ALM3121" s="0"/>
      <c r="ALN3121" s="0"/>
      <c r="ALO3121" s="0"/>
      <c r="ALP3121" s="0"/>
      <c r="ALQ3121" s="0"/>
      <c r="ALR3121" s="0"/>
      <c r="ALS3121" s="0"/>
      <c r="ALT3121" s="0"/>
      <c r="ALU3121" s="0"/>
      <c r="ALV3121" s="0"/>
      <c r="ALW3121" s="0"/>
      <c r="ALX3121" s="0"/>
      <c r="ALY3121" s="0"/>
      <c r="ALZ3121" s="0"/>
      <c r="AMA3121" s="0"/>
      <c r="AMB3121" s="0"/>
      <c r="AMC3121" s="0"/>
      <c r="AMD3121" s="0"/>
      <c r="AME3121" s="0"/>
      <c r="AMF3121" s="0"/>
      <c r="AMG3121" s="0"/>
      <c r="AMH3121" s="0"/>
      <c r="AMI3121" s="0"/>
    </row>
    <row r="3122" customFormat="false" ht="12.75" hidden="false" customHeight="false" outlineLevel="0" collapsed="false">
      <c r="A3122" s="1" t="s">
        <v>3306</v>
      </c>
      <c r="C3122" s="27" t="s">
        <v>3373</v>
      </c>
      <c r="D3122" s="27" t="s">
        <v>26</v>
      </c>
      <c r="E3122" s="28"/>
      <c r="F3122" s="29"/>
      <c r="G3122" s="27"/>
      <c r="H3122" s="30" t="s">
        <v>61</v>
      </c>
      <c r="I3122" s="31" t="n">
        <v>1.89</v>
      </c>
      <c r="J3122" s="103" t="s">
        <v>3308</v>
      </c>
      <c r="BM3122" s="0"/>
      <c r="BN3122" s="0"/>
      <c r="BO3122" s="0"/>
      <c r="BP3122" s="0"/>
      <c r="BQ3122" s="0"/>
      <c r="BR3122" s="0"/>
      <c r="BS3122" s="0"/>
      <c r="BT3122" s="0"/>
      <c r="BU3122" s="0"/>
      <c r="BV3122" s="0"/>
      <c r="BW3122" s="0"/>
      <c r="BX3122" s="0"/>
      <c r="BY3122" s="0"/>
      <c r="BZ3122" s="0"/>
      <c r="CA3122" s="0"/>
      <c r="CB3122" s="0"/>
      <c r="CC3122" s="0"/>
      <c r="CD3122" s="0"/>
      <c r="CE3122" s="0"/>
      <c r="CF3122" s="0"/>
      <c r="CG3122" s="0"/>
      <c r="CH3122" s="0"/>
      <c r="CI3122" s="0"/>
      <c r="CJ3122" s="0"/>
      <c r="CK3122" s="0"/>
      <c r="CL3122" s="0"/>
      <c r="CM3122" s="0"/>
      <c r="CN3122" s="0"/>
      <c r="CO3122" s="0"/>
      <c r="CP3122" s="0"/>
      <c r="CQ3122" s="0"/>
      <c r="CR3122" s="0"/>
      <c r="CS3122" s="0"/>
      <c r="CT3122" s="0"/>
      <c r="CU3122" s="0"/>
      <c r="CV3122" s="0"/>
      <c r="CW3122" s="0"/>
      <c r="CX3122" s="0"/>
      <c r="CY3122" s="0"/>
      <c r="CZ3122" s="0"/>
      <c r="DA3122" s="0"/>
      <c r="DB3122" s="0"/>
      <c r="DC3122" s="0"/>
      <c r="DD3122" s="0"/>
      <c r="DE3122" s="0"/>
      <c r="DF3122" s="0"/>
      <c r="DG3122" s="0"/>
      <c r="DH3122" s="0"/>
      <c r="DI3122" s="0"/>
      <c r="DJ3122" s="0"/>
      <c r="DK3122" s="0"/>
      <c r="DL3122" s="0"/>
      <c r="DM3122" s="0"/>
      <c r="DN3122" s="0"/>
      <c r="DO3122" s="0"/>
      <c r="DP3122" s="0"/>
      <c r="DQ3122" s="0"/>
      <c r="DR3122" s="0"/>
      <c r="DS3122" s="0"/>
      <c r="DT3122" s="0"/>
      <c r="DU3122" s="0"/>
      <c r="DV3122" s="0"/>
      <c r="DW3122" s="0"/>
      <c r="DX3122" s="0"/>
      <c r="DY3122" s="0"/>
      <c r="DZ3122" s="0"/>
      <c r="EA3122" s="0"/>
      <c r="EB3122" s="0"/>
      <c r="EC3122" s="0"/>
      <c r="ED3122" s="0"/>
      <c r="EE3122" s="0"/>
      <c r="EF3122" s="0"/>
      <c r="EG3122" s="0"/>
      <c r="EH3122" s="0"/>
      <c r="EI3122" s="0"/>
      <c r="EJ3122" s="0"/>
      <c r="EK3122" s="0"/>
      <c r="EL3122" s="0"/>
      <c r="EM3122" s="0"/>
      <c r="EN3122" s="0"/>
      <c r="EO3122" s="0"/>
      <c r="EP3122" s="0"/>
      <c r="EQ3122" s="0"/>
      <c r="ER3122" s="0"/>
      <c r="ES3122" s="0"/>
      <c r="ET3122" s="0"/>
      <c r="EU3122" s="0"/>
      <c r="EV3122" s="0"/>
      <c r="EW3122" s="0"/>
      <c r="EX3122" s="0"/>
      <c r="EY3122" s="0"/>
      <c r="EZ3122" s="0"/>
      <c r="FA3122" s="0"/>
      <c r="FB3122" s="0"/>
      <c r="FC3122" s="0"/>
      <c r="FD3122" s="0"/>
      <c r="FE3122" s="0"/>
      <c r="FF3122" s="0"/>
      <c r="FG3122" s="0"/>
      <c r="FH3122" s="0"/>
      <c r="FI3122" s="0"/>
      <c r="FJ3122" s="0"/>
      <c r="FK3122" s="0"/>
      <c r="FL3122" s="0"/>
      <c r="FM3122" s="0"/>
      <c r="FN3122" s="0"/>
      <c r="FO3122" s="0"/>
      <c r="FP3122" s="0"/>
      <c r="FQ3122" s="0"/>
      <c r="FR3122" s="0"/>
      <c r="FS3122" s="0"/>
      <c r="FT3122" s="0"/>
      <c r="FU3122" s="0"/>
      <c r="FV3122" s="0"/>
      <c r="FW3122" s="0"/>
      <c r="FX3122" s="0"/>
      <c r="FY3122" s="0"/>
      <c r="FZ3122" s="0"/>
      <c r="GA3122" s="0"/>
      <c r="GB3122" s="0"/>
      <c r="GC3122" s="0"/>
      <c r="GD3122" s="0"/>
      <c r="GE3122" s="0"/>
      <c r="GF3122" s="0"/>
      <c r="GG3122" s="0"/>
      <c r="GH3122" s="0"/>
      <c r="GI3122" s="0"/>
      <c r="GJ3122" s="0"/>
      <c r="GK3122" s="0"/>
      <c r="GL3122" s="0"/>
      <c r="GM3122" s="0"/>
      <c r="GN3122" s="0"/>
      <c r="GO3122" s="0"/>
      <c r="GP3122" s="0"/>
      <c r="GQ3122" s="0"/>
      <c r="GR3122" s="0"/>
      <c r="GS3122" s="0"/>
      <c r="GT3122" s="0"/>
      <c r="GU3122" s="0"/>
      <c r="GV3122" s="0"/>
      <c r="GW3122" s="0"/>
      <c r="GX3122" s="0"/>
      <c r="GY3122" s="0"/>
      <c r="GZ3122" s="0"/>
      <c r="HA3122" s="0"/>
      <c r="HB3122" s="0"/>
      <c r="HC3122" s="0"/>
      <c r="HD3122" s="0"/>
      <c r="HE3122" s="0"/>
      <c r="HF3122" s="0"/>
      <c r="HG3122" s="0"/>
      <c r="HH3122" s="0"/>
      <c r="HI3122" s="0"/>
      <c r="HJ3122" s="0"/>
      <c r="HK3122" s="0"/>
      <c r="HL3122" s="0"/>
      <c r="HM3122" s="0"/>
      <c r="HN3122" s="0"/>
      <c r="HO3122" s="0"/>
      <c r="HP3122" s="0"/>
      <c r="HQ3122" s="0"/>
      <c r="HR3122" s="0"/>
      <c r="HS3122" s="0"/>
      <c r="HT3122" s="0"/>
      <c r="HU3122" s="0"/>
      <c r="HV3122" s="0"/>
      <c r="HW3122" s="0"/>
      <c r="HX3122" s="0"/>
      <c r="HY3122" s="0"/>
      <c r="HZ3122" s="0"/>
      <c r="IA3122" s="0"/>
      <c r="IB3122" s="0"/>
      <c r="IC3122" s="0"/>
      <c r="ID3122" s="0"/>
      <c r="IE3122" s="0"/>
      <c r="IF3122" s="0"/>
      <c r="IG3122" s="0"/>
      <c r="IH3122" s="0"/>
      <c r="II3122" s="0"/>
      <c r="IJ3122" s="0"/>
      <c r="IK3122" s="0"/>
      <c r="IL3122" s="0"/>
      <c r="IM3122" s="0"/>
      <c r="IN3122" s="0"/>
      <c r="IO3122" s="0"/>
      <c r="IP3122" s="0"/>
      <c r="IQ3122" s="0"/>
      <c r="IR3122" s="0"/>
      <c r="IS3122" s="0"/>
      <c r="IT3122" s="0"/>
      <c r="IU3122" s="0"/>
      <c r="IV3122" s="0"/>
      <c r="IW3122" s="0"/>
      <c r="IX3122" s="0"/>
      <c r="IY3122" s="0"/>
      <c r="IZ3122" s="0"/>
      <c r="JA3122" s="0"/>
      <c r="JB3122" s="0"/>
      <c r="JC3122" s="0"/>
      <c r="JD3122" s="0"/>
      <c r="JE3122" s="0"/>
      <c r="JF3122" s="0"/>
      <c r="JG3122" s="0"/>
      <c r="JH3122" s="0"/>
      <c r="JI3122" s="0"/>
      <c r="JJ3122" s="0"/>
      <c r="JK3122" s="0"/>
      <c r="JL3122" s="0"/>
      <c r="JM3122" s="0"/>
      <c r="JN3122" s="0"/>
      <c r="JO3122" s="0"/>
      <c r="JP3122" s="0"/>
      <c r="JQ3122" s="0"/>
      <c r="JR3122" s="0"/>
      <c r="JS3122" s="0"/>
      <c r="JT3122" s="0"/>
      <c r="JU3122" s="0"/>
      <c r="JV3122" s="0"/>
      <c r="JW3122" s="0"/>
      <c r="JX3122" s="0"/>
      <c r="JY3122" s="0"/>
      <c r="JZ3122" s="0"/>
      <c r="KA3122" s="0"/>
      <c r="KB3122" s="0"/>
      <c r="KC3122" s="0"/>
      <c r="KD3122" s="0"/>
      <c r="KE3122" s="0"/>
      <c r="KF3122" s="0"/>
      <c r="KG3122" s="0"/>
      <c r="KH3122" s="0"/>
      <c r="KI3122" s="0"/>
      <c r="KJ3122" s="0"/>
      <c r="KK3122" s="0"/>
      <c r="KL3122" s="0"/>
      <c r="KM3122" s="0"/>
      <c r="KN3122" s="0"/>
      <c r="KO3122" s="0"/>
      <c r="KP3122" s="0"/>
      <c r="KQ3122" s="0"/>
      <c r="KR3122" s="0"/>
      <c r="KS3122" s="0"/>
      <c r="KT3122" s="0"/>
      <c r="KU3122" s="0"/>
      <c r="KV3122" s="0"/>
      <c r="KW3122" s="0"/>
      <c r="KX3122" s="0"/>
      <c r="KY3122" s="0"/>
      <c r="KZ3122" s="0"/>
      <c r="LA3122" s="0"/>
      <c r="LB3122" s="0"/>
      <c r="LC3122" s="0"/>
      <c r="LD3122" s="0"/>
      <c r="LE3122" s="0"/>
      <c r="LF3122" s="0"/>
      <c r="LG3122" s="0"/>
      <c r="LH3122" s="0"/>
      <c r="LI3122" s="0"/>
      <c r="LJ3122" s="0"/>
      <c r="LK3122" s="0"/>
      <c r="LL3122" s="0"/>
      <c r="LM3122" s="0"/>
      <c r="LN3122" s="0"/>
      <c r="LO3122" s="0"/>
      <c r="LP3122" s="0"/>
      <c r="LQ3122" s="0"/>
      <c r="LR3122" s="0"/>
      <c r="LS3122" s="0"/>
      <c r="LT3122" s="0"/>
      <c r="LU3122" s="0"/>
      <c r="LV3122" s="0"/>
      <c r="LW3122" s="0"/>
      <c r="LX3122" s="0"/>
      <c r="LY3122" s="0"/>
      <c r="LZ3122" s="0"/>
      <c r="MA3122" s="0"/>
      <c r="MB3122" s="0"/>
      <c r="MC3122" s="0"/>
      <c r="MD3122" s="0"/>
      <c r="ME3122" s="0"/>
      <c r="MF3122" s="0"/>
      <c r="MG3122" s="0"/>
      <c r="MH3122" s="0"/>
      <c r="MI3122" s="0"/>
      <c r="MJ3122" s="0"/>
      <c r="MK3122" s="0"/>
      <c r="ML3122" s="0"/>
      <c r="MM3122" s="0"/>
      <c r="MN3122" s="0"/>
      <c r="MO3122" s="0"/>
      <c r="MP3122" s="0"/>
      <c r="MQ3122" s="0"/>
      <c r="MR3122" s="0"/>
      <c r="MS3122" s="0"/>
      <c r="MT3122" s="0"/>
      <c r="MU3122" s="0"/>
      <c r="MV3122" s="0"/>
      <c r="MW3122" s="0"/>
      <c r="MX3122" s="0"/>
      <c r="MY3122" s="0"/>
      <c r="MZ3122" s="0"/>
      <c r="NA3122" s="0"/>
      <c r="NB3122" s="0"/>
      <c r="NC3122" s="0"/>
      <c r="ND3122" s="0"/>
      <c r="NE3122" s="0"/>
      <c r="NF3122" s="0"/>
      <c r="NG3122" s="0"/>
      <c r="NH3122" s="0"/>
      <c r="NI3122" s="0"/>
      <c r="NJ3122" s="0"/>
      <c r="NK3122" s="0"/>
      <c r="NL3122" s="0"/>
      <c r="NM3122" s="0"/>
      <c r="NN3122" s="0"/>
      <c r="NO3122" s="0"/>
      <c r="NP3122" s="0"/>
      <c r="NQ3122" s="0"/>
      <c r="NR3122" s="0"/>
      <c r="NS3122" s="0"/>
      <c r="NT3122" s="0"/>
      <c r="NU3122" s="0"/>
      <c r="NV3122" s="0"/>
      <c r="NW3122" s="0"/>
      <c r="NX3122" s="0"/>
      <c r="NY3122" s="0"/>
      <c r="NZ3122" s="0"/>
      <c r="OA3122" s="0"/>
      <c r="OB3122" s="0"/>
      <c r="OC3122" s="0"/>
      <c r="OD3122" s="0"/>
      <c r="OE3122" s="0"/>
      <c r="OF3122" s="0"/>
      <c r="OG3122" s="0"/>
      <c r="OH3122" s="0"/>
      <c r="OI3122" s="0"/>
      <c r="OJ3122" s="0"/>
      <c r="OK3122" s="0"/>
      <c r="OL3122" s="0"/>
      <c r="OM3122" s="0"/>
      <c r="ON3122" s="0"/>
      <c r="OO3122" s="0"/>
      <c r="OP3122" s="0"/>
      <c r="OQ3122" s="0"/>
      <c r="OR3122" s="0"/>
      <c r="OS3122" s="0"/>
      <c r="OT3122" s="0"/>
      <c r="OU3122" s="0"/>
      <c r="OV3122" s="0"/>
      <c r="OW3122" s="0"/>
      <c r="OX3122" s="0"/>
      <c r="OY3122" s="0"/>
      <c r="OZ3122" s="0"/>
      <c r="PA3122" s="0"/>
      <c r="PB3122" s="0"/>
      <c r="PC3122" s="0"/>
      <c r="PD3122" s="0"/>
      <c r="PE3122" s="0"/>
      <c r="PF3122" s="0"/>
      <c r="PG3122" s="0"/>
      <c r="PH3122" s="0"/>
      <c r="PI3122" s="0"/>
      <c r="PJ3122" s="0"/>
      <c r="PK3122" s="0"/>
      <c r="PL3122" s="0"/>
      <c r="PM3122" s="0"/>
      <c r="PN3122" s="0"/>
      <c r="PO3122" s="0"/>
      <c r="PP3122" s="0"/>
      <c r="PQ3122" s="0"/>
      <c r="PR3122" s="0"/>
      <c r="PS3122" s="0"/>
      <c r="PT3122" s="0"/>
      <c r="PU3122" s="0"/>
      <c r="PV3122" s="0"/>
      <c r="PW3122" s="0"/>
      <c r="PX3122" s="0"/>
      <c r="PY3122" s="0"/>
      <c r="PZ3122" s="0"/>
      <c r="QA3122" s="0"/>
      <c r="QB3122" s="0"/>
      <c r="QC3122" s="0"/>
      <c r="QD3122" s="0"/>
      <c r="QE3122" s="0"/>
      <c r="QF3122" s="0"/>
      <c r="QG3122" s="0"/>
      <c r="QH3122" s="0"/>
      <c r="QI3122" s="0"/>
      <c r="QJ3122" s="0"/>
      <c r="QK3122" s="0"/>
      <c r="QL3122" s="0"/>
      <c r="QM3122" s="0"/>
      <c r="QN3122" s="0"/>
      <c r="QO3122" s="0"/>
      <c r="QP3122" s="0"/>
      <c r="QQ3122" s="0"/>
      <c r="QR3122" s="0"/>
      <c r="QS3122" s="0"/>
      <c r="QT3122" s="0"/>
      <c r="QU3122" s="0"/>
      <c r="QV3122" s="0"/>
      <c r="QW3122" s="0"/>
      <c r="QX3122" s="0"/>
      <c r="QY3122" s="0"/>
      <c r="QZ3122" s="0"/>
      <c r="RA3122" s="0"/>
      <c r="RB3122" s="0"/>
      <c r="RC3122" s="0"/>
      <c r="RD3122" s="0"/>
      <c r="RE3122" s="0"/>
      <c r="RF3122" s="0"/>
      <c r="RG3122" s="0"/>
      <c r="RH3122" s="0"/>
      <c r="RI3122" s="0"/>
      <c r="RJ3122" s="0"/>
      <c r="RK3122" s="0"/>
      <c r="RL3122" s="0"/>
      <c r="RM3122" s="0"/>
      <c r="RN3122" s="0"/>
      <c r="RO3122" s="0"/>
      <c r="RP3122" s="0"/>
      <c r="RQ3122" s="0"/>
      <c r="RR3122" s="0"/>
      <c r="RS3122" s="0"/>
      <c r="RT3122" s="0"/>
      <c r="RU3122" s="0"/>
      <c r="RV3122" s="0"/>
      <c r="RW3122" s="0"/>
      <c r="RX3122" s="0"/>
      <c r="RY3122" s="0"/>
      <c r="RZ3122" s="0"/>
      <c r="SA3122" s="0"/>
      <c r="SB3122" s="0"/>
      <c r="SC3122" s="0"/>
      <c r="SD3122" s="0"/>
      <c r="SE3122" s="0"/>
      <c r="SF3122" s="0"/>
      <c r="SG3122" s="0"/>
      <c r="SH3122" s="0"/>
      <c r="SI3122" s="0"/>
      <c r="SJ3122" s="0"/>
      <c r="SK3122" s="0"/>
      <c r="SL3122" s="0"/>
      <c r="SM3122" s="0"/>
      <c r="SN3122" s="0"/>
      <c r="SO3122" s="0"/>
      <c r="SP3122" s="0"/>
      <c r="SQ3122" s="0"/>
      <c r="SR3122" s="0"/>
      <c r="SS3122" s="0"/>
      <c r="ST3122" s="0"/>
      <c r="SU3122" s="0"/>
      <c r="SV3122" s="0"/>
      <c r="SW3122" s="0"/>
      <c r="SX3122" s="0"/>
      <c r="SY3122" s="0"/>
      <c r="SZ3122" s="0"/>
      <c r="TA3122" s="0"/>
      <c r="TB3122" s="0"/>
      <c r="TC3122" s="0"/>
      <c r="TD3122" s="0"/>
      <c r="TE3122" s="0"/>
      <c r="TF3122" s="0"/>
      <c r="TG3122" s="0"/>
      <c r="TH3122" s="0"/>
      <c r="TI3122" s="0"/>
      <c r="TJ3122" s="0"/>
      <c r="TK3122" s="0"/>
      <c r="TL3122" s="0"/>
      <c r="TM3122" s="0"/>
      <c r="TN3122" s="0"/>
      <c r="TO3122" s="0"/>
      <c r="TP3122" s="0"/>
      <c r="TQ3122" s="0"/>
      <c r="TR3122" s="0"/>
      <c r="TS3122" s="0"/>
      <c r="TT3122" s="0"/>
      <c r="TU3122" s="0"/>
      <c r="TV3122" s="0"/>
      <c r="TW3122" s="0"/>
      <c r="TX3122" s="0"/>
      <c r="TY3122" s="0"/>
      <c r="TZ3122" s="0"/>
      <c r="UA3122" s="0"/>
      <c r="UB3122" s="0"/>
      <c r="UC3122" s="0"/>
      <c r="UD3122" s="0"/>
      <c r="UE3122" s="0"/>
      <c r="UF3122" s="0"/>
      <c r="UG3122" s="0"/>
      <c r="UH3122" s="0"/>
      <c r="UI3122" s="0"/>
      <c r="UJ3122" s="0"/>
      <c r="UK3122" s="0"/>
      <c r="UL3122" s="0"/>
      <c r="UM3122" s="0"/>
      <c r="UN3122" s="0"/>
      <c r="UO3122" s="0"/>
      <c r="UP3122" s="0"/>
      <c r="UQ3122" s="0"/>
      <c r="UR3122" s="0"/>
      <c r="US3122" s="0"/>
      <c r="UT3122" s="0"/>
      <c r="UU3122" s="0"/>
      <c r="UV3122" s="0"/>
      <c r="UW3122" s="0"/>
      <c r="UX3122" s="0"/>
      <c r="UY3122" s="0"/>
      <c r="UZ3122" s="0"/>
      <c r="VA3122" s="0"/>
      <c r="VB3122" s="0"/>
      <c r="VC3122" s="0"/>
      <c r="VD3122" s="0"/>
      <c r="VE3122" s="0"/>
      <c r="VF3122" s="0"/>
      <c r="VG3122" s="0"/>
      <c r="VH3122" s="0"/>
      <c r="VI3122" s="0"/>
      <c r="VJ3122" s="0"/>
      <c r="VK3122" s="0"/>
      <c r="VL3122" s="0"/>
      <c r="VM3122" s="0"/>
      <c r="VN3122" s="0"/>
      <c r="VO3122" s="0"/>
      <c r="VP3122" s="0"/>
      <c r="VQ3122" s="0"/>
      <c r="VR3122" s="0"/>
      <c r="VS3122" s="0"/>
      <c r="VT3122" s="0"/>
      <c r="VU3122" s="0"/>
      <c r="VV3122" s="0"/>
      <c r="VW3122" s="0"/>
      <c r="VX3122" s="0"/>
      <c r="VY3122" s="0"/>
      <c r="VZ3122" s="0"/>
      <c r="WA3122" s="0"/>
      <c r="WB3122" s="0"/>
      <c r="WC3122" s="0"/>
      <c r="WD3122" s="0"/>
      <c r="WE3122" s="0"/>
      <c r="WF3122" s="0"/>
      <c r="WG3122" s="0"/>
      <c r="WH3122" s="0"/>
      <c r="WI3122" s="0"/>
      <c r="WJ3122" s="0"/>
      <c r="WK3122" s="0"/>
      <c r="WL3122" s="0"/>
      <c r="WM3122" s="0"/>
      <c r="WN3122" s="0"/>
      <c r="WO3122" s="0"/>
      <c r="WP3122" s="0"/>
      <c r="WQ3122" s="0"/>
      <c r="WR3122" s="0"/>
      <c r="WS3122" s="0"/>
      <c r="WT3122" s="0"/>
      <c r="WU3122" s="0"/>
      <c r="WV3122" s="0"/>
      <c r="WW3122" s="0"/>
      <c r="WX3122" s="0"/>
      <c r="WY3122" s="0"/>
      <c r="WZ3122" s="0"/>
      <c r="XA3122" s="0"/>
      <c r="XB3122" s="0"/>
      <c r="XC3122" s="0"/>
      <c r="XD3122" s="0"/>
      <c r="XE3122" s="0"/>
      <c r="XF3122" s="0"/>
      <c r="XG3122" s="0"/>
      <c r="XH3122" s="0"/>
      <c r="XI3122" s="0"/>
      <c r="XJ3122" s="0"/>
      <c r="XK3122" s="0"/>
      <c r="XL3122" s="0"/>
      <c r="XM3122" s="0"/>
      <c r="XN3122" s="0"/>
      <c r="XO3122" s="0"/>
      <c r="XP3122" s="0"/>
      <c r="XQ3122" s="0"/>
      <c r="XR3122" s="0"/>
      <c r="XS3122" s="0"/>
      <c r="XT3122" s="0"/>
      <c r="XU3122" s="0"/>
      <c r="XV3122" s="0"/>
      <c r="XW3122" s="0"/>
      <c r="XX3122" s="0"/>
      <c r="XY3122" s="0"/>
      <c r="XZ3122" s="0"/>
      <c r="YA3122" s="0"/>
      <c r="YB3122" s="0"/>
      <c r="YC3122" s="0"/>
      <c r="YD3122" s="0"/>
      <c r="YE3122" s="0"/>
      <c r="YF3122" s="0"/>
      <c r="YG3122" s="0"/>
      <c r="YH3122" s="0"/>
      <c r="YI3122" s="0"/>
      <c r="YJ3122" s="0"/>
      <c r="YK3122" s="0"/>
      <c r="YL3122" s="0"/>
      <c r="YM3122" s="0"/>
      <c r="YN3122" s="0"/>
      <c r="YO3122" s="0"/>
      <c r="YP3122" s="0"/>
      <c r="YQ3122" s="0"/>
      <c r="YR3122" s="0"/>
      <c r="YS3122" s="0"/>
      <c r="YT3122" s="0"/>
      <c r="YU3122" s="0"/>
      <c r="YV3122" s="0"/>
      <c r="YW3122" s="0"/>
      <c r="YX3122" s="0"/>
      <c r="YY3122" s="0"/>
      <c r="YZ3122" s="0"/>
      <c r="ZA3122" s="0"/>
      <c r="ZB3122" s="0"/>
      <c r="ZC3122" s="0"/>
      <c r="ZD3122" s="0"/>
      <c r="ZE3122" s="0"/>
      <c r="ZF3122" s="0"/>
      <c r="ZG3122" s="0"/>
      <c r="ZH3122" s="0"/>
      <c r="ZI3122" s="0"/>
      <c r="ZJ3122" s="0"/>
      <c r="ZK3122" s="0"/>
      <c r="ZL3122" s="0"/>
      <c r="ZM3122" s="0"/>
      <c r="ZN3122" s="0"/>
      <c r="ZO3122" s="0"/>
      <c r="ZP3122" s="0"/>
      <c r="ZQ3122" s="0"/>
      <c r="ZR3122" s="0"/>
      <c r="ZS3122" s="0"/>
      <c r="ZT3122" s="0"/>
      <c r="ZU3122" s="0"/>
      <c r="ZV3122" s="0"/>
      <c r="ZW3122" s="0"/>
      <c r="ZX3122" s="0"/>
      <c r="ZY3122" s="0"/>
      <c r="ZZ3122" s="0"/>
      <c r="AAA3122" s="0"/>
      <c r="AAB3122" s="0"/>
      <c r="AAC3122" s="0"/>
      <c r="AAD3122" s="0"/>
      <c r="AAE3122" s="0"/>
      <c r="AAF3122" s="0"/>
      <c r="AAG3122" s="0"/>
      <c r="AAH3122" s="0"/>
      <c r="AAI3122" s="0"/>
      <c r="AAJ3122" s="0"/>
      <c r="AAK3122" s="0"/>
      <c r="AAL3122" s="0"/>
      <c r="AAM3122" s="0"/>
      <c r="AAN3122" s="0"/>
      <c r="AAO3122" s="0"/>
      <c r="AAP3122" s="0"/>
      <c r="AAQ3122" s="0"/>
      <c r="AAR3122" s="0"/>
      <c r="AAS3122" s="0"/>
      <c r="AAT3122" s="0"/>
      <c r="AAU3122" s="0"/>
      <c r="AAV3122" s="0"/>
      <c r="AAW3122" s="0"/>
      <c r="AAX3122" s="0"/>
      <c r="AAY3122" s="0"/>
      <c r="AAZ3122" s="0"/>
      <c r="ABA3122" s="0"/>
      <c r="ABB3122" s="0"/>
      <c r="ABC3122" s="0"/>
      <c r="ABD3122" s="0"/>
      <c r="ABE3122" s="0"/>
      <c r="ABF3122" s="0"/>
      <c r="ABG3122" s="0"/>
      <c r="ABH3122" s="0"/>
      <c r="ABI3122" s="0"/>
      <c r="ABJ3122" s="0"/>
      <c r="ABK3122" s="0"/>
      <c r="ABL3122" s="0"/>
      <c r="ABM3122" s="0"/>
      <c r="ABN3122" s="0"/>
      <c r="ABO3122" s="0"/>
      <c r="ABP3122" s="0"/>
      <c r="ABQ3122" s="0"/>
      <c r="ABR3122" s="0"/>
      <c r="ABS3122" s="0"/>
      <c r="ABT3122" s="0"/>
      <c r="ABU3122" s="0"/>
      <c r="ABV3122" s="0"/>
      <c r="ABW3122" s="0"/>
      <c r="ABX3122" s="0"/>
      <c r="ABY3122" s="0"/>
      <c r="ABZ3122" s="0"/>
      <c r="ACA3122" s="0"/>
      <c r="ACB3122" s="0"/>
      <c r="ACC3122" s="0"/>
      <c r="ACD3122" s="0"/>
      <c r="ACE3122" s="0"/>
      <c r="ACF3122" s="0"/>
      <c r="ACG3122" s="0"/>
      <c r="ACH3122" s="0"/>
      <c r="ACI3122" s="0"/>
      <c r="ACJ3122" s="0"/>
      <c r="ACK3122" s="0"/>
      <c r="ACL3122" s="0"/>
      <c r="ACM3122" s="0"/>
      <c r="ACN3122" s="0"/>
      <c r="ACO3122" s="0"/>
      <c r="ACP3122" s="0"/>
      <c r="ACQ3122" s="0"/>
      <c r="ACR3122" s="0"/>
      <c r="ACS3122" s="0"/>
      <c r="ACT3122" s="0"/>
      <c r="ACU3122" s="0"/>
      <c r="ACV3122" s="0"/>
      <c r="ACW3122" s="0"/>
      <c r="ACX3122" s="0"/>
      <c r="ACY3122" s="0"/>
      <c r="ACZ3122" s="0"/>
      <c r="ADA3122" s="0"/>
      <c r="ADB3122" s="0"/>
      <c r="ADC3122" s="0"/>
      <c r="ADD3122" s="0"/>
      <c r="ADE3122" s="0"/>
      <c r="ADF3122" s="0"/>
      <c r="ADG3122" s="0"/>
      <c r="ADH3122" s="0"/>
      <c r="ADI3122" s="0"/>
      <c r="ADJ3122" s="0"/>
      <c r="ADK3122" s="0"/>
      <c r="ADL3122" s="0"/>
      <c r="ADM3122" s="0"/>
      <c r="ADN3122" s="0"/>
      <c r="ADO3122" s="0"/>
      <c r="ADP3122" s="0"/>
      <c r="ADQ3122" s="0"/>
      <c r="ADR3122" s="0"/>
      <c r="ADS3122" s="0"/>
      <c r="ADT3122" s="0"/>
      <c r="ADU3122" s="0"/>
      <c r="ADV3122" s="0"/>
      <c r="ADW3122" s="0"/>
      <c r="ADX3122" s="0"/>
      <c r="ADY3122" s="0"/>
      <c r="ADZ3122" s="0"/>
      <c r="AEA3122" s="0"/>
      <c r="AEB3122" s="0"/>
      <c r="AEC3122" s="0"/>
      <c r="AED3122" s="0"/>
      <c r="AEE3122" s="0"/>
      <c r="AEF3122" s="0"/>
      <c r="AEG3122" s="0"/>
      <c r="AEH3122" s="0"/>
      <c r="AEI3122" s="0"/>
      <c r="AEJ3122" s="0"/>
      <c r="AEK3122" s="0"/>
      <c r="AEL3122" s="0"/>
      <c r="AEM3122" s="0"/>
      <c r="AEN3122" s="0"/>
      <c r="AEO3122" s="0"/>
      <c r="AEP3122" s="0"/>
      <c r="AEQ3122" s="0"/>
      <c r="AER3122" s="0"/>
      <c r="AES3122" s="0"/>
      <c r="AET3122" s="0"/>
      <c r="AEU3122" s="0"/>
      <c r="AEV3122" s="0"/>
      <c r="AEW3122" s="0"/>
      <c r="AEX3122" s="0"/>
      <c r="AEY3122" s="0"/>
      <c r="AEZ3122" s="0"/>
      <c r="AFA3122" s="0"/>
      <c r="AFB3122" s="0"/>
      <c r="AFC3122" s="0"/>
      <c r="AFD3122" s="0"/>
      <c r="AFE3122" s="0"/>
      <c r="AFF3122" s="0"/>
      <c r="AFG3122" s="0"/>
      <c r="AFH3122" s="0"/>
      <c r="AFI3122" s="0"/>
      <c r="AFJ3122" s="0"/>
      <c r="AFK3122" s="0"/>
      <c r="AFL3122" s="0"/>
      <c r="AFM3122" s="0"/>
      <c r="AFN3122" s="0"/>
      <c r="AFO3122" s="0"/>
      <c r="AFP3122" s="0"/>
      <c r="AFQ3122" s="0"/>
      <c r="AFR3122" s="0"/>
      <c r="AFS3122" s="0"/>
      <c r="AFT3122" s="0"/>
      <c r="AFU3122" s="0"/>
      <c r="AFV3122" s="0"/>
      <c r="AFW3122" s="0"/>
      <c r="AFX3122" s="0"/>
      <c r="AFY3122" s="0"/>
      <c r="AFZ3122" s="0"/>
      <c r="AGA3122" s="0"/>
      <c r="AGB3122" s="0"/>
      <c r="AGC3122" s="0"/>
      <c r="AGD3122" s="0"/>
      <c r="AGE3122" s="0"/>
      <c r="AGF3122" s="0"/>
      <c r="AGG3122" s="0"/>
      <c r="AGH3122" s="0"/>
      <c r="AGI3122" s="0"/>
      <c r="AGJ3122" s="0"/>
      <c r="AGK3122" s="0"/>
      <c r="AGL3122" s="0"/>
      <c r="AGM3122" s="0"/>
      <c r="AGN3122" s="0"/>
      <c r="AGO3122" s="0"/>
      <c r="AGP3122" s="0"/>
      <c r="AGQ3122" s="0"/>
      <c r="AGR3122" s="0"/>
      <c r="AGS3122" s="0"/>
      <c r="AGT3122" s="0"/>
      <c r="AGU3122" s="0"/>
      <c r="AGV3122" s="0"/>
      <c r="AGW3122" s="0"/>
      <c r="AGX3122" s="0"/>
      <c r="AGY3122" s="0"/>
      <c r="AGZ3122" s="0"/>
      <c r="AHA3122" s="0"/>
      <c r="AHB3122" s="0"/>
      <c r="AHC3122" s="0"/>
      <c r="AHD3122" s="0"/>
      <c r="AHE3122" s="0"/>
      <c r="AHF3122" s="0"/>
      <c r="AHG3122" s="0"/>
      <c r="AHH3122" s="0"/>
      <c r="AHI3122" s="0"/>
      <c r="AHJ3122" s="0"/>
      <c r="AHK3122" s="0"/>
      <c r="AHL3122" s="0"/>
      <c r="AHM3122" s="0"/>
      <c r="AHN3122" s="0"/>
      <c r="AHO3122" s="0"/>
      <c r="AHP3122" s="0"/>
      <c r="AHQ3122" s="0"/>
      <c r="AHR3122" s="0"/>
      <c r="AHS3122" s="0"/>
      <c r="AHT3122" s="0"/>
      <c r="AHU3122" s="0"/>
      <c r="AHV3122" s="0"/>
      <c r="AHW3122" s="0"/>
      <c r="AHX3122" s="0"/>
      <c r="AHY3122" s="0"/>
      <c r="AHZ3122" s="0"/>
      <c r="AIA3122" s="0"/>
      <c r="AIB3122" s="0"/>
      <c r="AIC3122" s="0"/>
      <c r="AID3122" s="0"/>
      <c r="AIE3122" s="0"/>
      <c r="AIF3122" s="0"/>
      <c r="AIG3122" s="0"/>
      <c r="AIH3122" s="0"/>
      <c r="AII3122" s="0"/>
      <c r="AIJ3122" s="0"/>
      <c r="AIK3122" s="0"/>
      <c r="AIL3122" s="0"/>
      <c r="AIM3122" s="0"/>
      <c r="AIN3122" s="0"/>
      <c r="AIO3122" s="0"/>
      <c r="AIP3122" s="0"/>
      <c r="AIQ3122" s="0"/>
      <c r="AIR3122" s="0"/>
      <c r="AIS3122" s="0"/>
      <c r="AIT3122" s="0"/>
      <c r="AIU3122" s="0"/>
      <c r="AIV3122" s="0"/>
      <c r="AIW3122" s="0"/>
      <c r="AIX3122" s="0"/>
      <c r="AIY3122" s="0"/>
      <c r="AIZ3122" s="0"/>
      <c r="AJA3122" s="0"/>
      <c r="AJB3122" s="0"/>
      <c r="AJC3122" s="0"/>
      <c r="AJD3122" s="0"/>
      <c r="AJE3122" s="0"/>
      <c r="AJF3122" s="0"/>
      <c r="AJG3122" s="0"/>
      <c r="AJH3122" s="0"/>
      <c r="AJI3122" s="0"/>
      <c r="AJJ3122" s="0"/>
      <c r="AJK3122" s="0"/>
      <c r="AJL3122" s="0"/>
      <c r="AJM3122" s="0"/>
      <c r="AJN3122" s="0"/>
      <c r="AJO3122" s="0"/>
      <c r="AJP3122" s="0"/>
      <c r="AJQ3122" s="0"/>
      <c r="AJR3122" s="0"/>
      <c r="AJS3122" s="0"/>
      <c r="AJT3122" s="0"/>
      <c r="AJU3122" s="0"/>
      <c r="AJV3122" s="0"/>
      <c r="AJW3122" s="0"/>
      <c r="AJX3122" s="0"/>
      <c r="AJY3122" s="0"/>
      <c r="AJZ3122" s="0"/>
      <c r="AKA3122" s="0"/>
      <c r="AKB3122" s="0"/>
      <c r="AKC3122" s="0"/>
      <c r="AKD3122" s="0"/>
      <c r="AKE3122" s="0"/>
      <c r="AKF3122" s="0"/>
      <c r="AKG3122" s="0"/>
      <c r="AKH3122" s="0"/>
      <c r="AKI3122" s="0"/>
      <c r="AKJ3122" s="0"/>
      <c r="AKK3122" s="0"/>
      <c r="AKL3122" s="0"/>
      <c r="AKM3122" s="0"/>
      <c r="AKN3122" s="0"/>
      <c r="AKO3122" s="0"/>
      <c r="AKP3122" s="0"/>
      <c r="AKQ3122" s="0"/>
      <c r="AKR3122" s="0"/>
      <c r="AKS3122" s="0"/>
      <c r="AKT3122" s="0"/>
      <c r="AKU3122" s="0"/>
      <c r="AKV3122" s="0"/>
      <c r="AKW3122" s="0"/>
      <c r="AKX3122" s="0"/>
      <c r="AKY3122" s="0"/>
      <c r="AKZ3122" s="0"/>
      <c r="ALA3122" s="0"/>
      <c r="ALB3122" s="0"/>
      <c r="ALC3122" s="0"/>
      <c r="ALD3122" s="0"/>
      <c r="ALE3122" s="0"/>
      <c r="ALF3122" s="0"/>
      <c r="ALG3122" s="0"/>
      <c r="ALH3122" s="0"/>
      <c r="ALI3122" s="0"/>
      <c r="ALJ3122" s="0"/>
      <c r="ALK3122" s="0"/>
      <c r="ALL3122" s="0"/>
      <c r="ALM3122" s="0"/>
      <c r="ALN3122" s="0"/>
      <c r="ALO3122" s="0"/>
      <c r="ALP3122" s="0"/>
      <c r="ALQ3122" s="0"/>
      <c r="ALR3122" s="0"/>
      <c r="ALS3122" s="0"/>
      <c r="ALT3122" s="0"/>
      <c r="ALU3122" s="0"/>
      <c r="ALV3122" s="0"/>
      <c r="ALW3122" s="0"/>
      <c r="ALX3122" s="0"/>
      <c r="ALY3122" s="0"/>
      <c r="ALZ3122" s="0"/>
      <c r="AMA3122" s="0"/>
      <c r="AMB3122" s="0"/>
      <c r="AMC3122" s="0"/>
      <c r="AMD3122" s="0"/>
      <c r="AME3122" s="0"/>
      <c r="AMF3122" s="0"/>
      <c r="AMG3122" s="0"/>
      <c r="AMH3122" s="0"/>
      <c r="AMI3122" s="0"/>
    </row>
    <row r="3123" customFormat="false" ht="12.75" hidden="false" customHeight="false" outlineLevel="0" collapsed="false">
      <c r="A3123" s="1" t="s">
        <v>3306</v>
      </c>
      <c r="C3123" s="27" t="s">
        <v>3374</v>
      </c>
      <c r="D3123" s="27" t="s">
        <v>1675</v>
      </c>
      <c r="E3123" s="28"/>
      <c r="F3123" s="29"/>
      <c r="G3123" s="27"/>
      <c r="H3123" s="30" t="s">
        <v>61</v>
      </c>
      <c r="I3123" s="31" t="n">
        <v>5.33</v>
      </c>
      <c r="J3123" s="103" t="s">
        <v>3308</v>
      </c>
      <c r="BM3123" s="0"/>
      <c r="BN3123" s="0"/>
      <c r="BO3123" s="0"/>
      <c r="BP3123" s="0"/>
      <c r="BQ3123" s="0"/>
      <c r="BR3123" s="0"/>
      <c r="BS3123" s="0"/>
      <c r="BT3123" s="0"/>
      <c r="BU3123" s="0"/>
      <c r="BV3123" s="0"/>
      <c r="BW3123" s="0"/>
      <c r="BX3123" s="0"/>
      <c r="BY3123" s="0"/>
      <c r="BZ3123" s="0"/>
      <c r="CA3123" s="0"/>
      <c r="CB3123" s="0"/>
      <c r="CC3123" s="0"/>
      <c r="CD3123" s="0"/>
      <c r="CE3123" s="0"/>
      <c r="CF3123" s="0"/>
      <c r="CG3123" s="0"/>
      <c r="CH3123" s="0"/>
      <c r="CI3123" s="0"/>
      <c r="CJ3123" s="0"/>
      <c r="CK3123" s="0"/>
      <c r="CL3123" s="0"/>
      <c r="CM3123" s="0"/>
      <c r="CN3123" s="0"/>
      <c r="CO3123" s="0"/>
      <c r="CP3123" s="0"/>
      <c r="CQ3123" s="0"/>
      <c r="CR3123" s="0"/>
      <c r="CS3123" s="0"/>
      <c r="CT3123" s="0"/>
      <c r="CU3123" s="0"/>
      <c r="CV3123" s="0"/>
      <c r="CW3123" s="0"/>
      <c r="CX3123" s="0"/>
      <c r="CY3123" s="0"/>
      <c r="CZ3123" s="0"/>
      <c r="DA3123" s="0"/>
      <c r="DB3123" s="0"/>
      <c r="DC3123" s="0"/>
      <c r="DD3123" s="0"/>
      <c r="DE3123" s="0"/>
      <c r="DF3123" s="0"/>
      <c r="DG3123" s="0"/>
      <c r="DH3123" s="0"/>
      <c r="DI3123" s="0"/>
      <c r="DJ3123" s="0"/>
      <c r="DK3123" s="0"/>
      <c r="DL3123" s="0"/>
      <c r="DM3123" s="0"/>
      <c r="DN3123" s="0"/>
      <c r="DO3123" s="0"/>
      <c r="DP3123" s="0"/>
      <c r="DQ3123" s="0"/>
      <c r="DR3123" s="0"/>
      <c r="DS3123" s="0"/>
      <c r="DT3123" s="0"/>
      <c r="DU3123" s="0"/>
      <c r="DV3123" s="0"/>
      <c r="DW3123" s="0"/>
      <c r="DX3123" s="0"/>
      <c r="DY3123" s="0"/>
      <c r="DZ3123" s="0"/>
      <c r="EA3123" s="0"/>
      <c r="EB3123" s="0"/>
      <c r="EC3123" s="0"/>
      <c r="ED3123" s="0"/>
      <c r="EE3123" s="0"/>
      <c r="EF3123" s="0"/>
      <c r="EG3123" s="0"/>
      <c r="EH3123" s="0"/>
      <c r="EI3123" s="0"/>
      <c r="EJ3123" s="0"/>
      <c r="EK3123" s="0"/>
      <c r="EL3123" s="0"/>
      <c r="EM3123" s="0"/>
      <c r="EN3123" s="0"/>
      <c r="EO3123" s="0"/>
      <c r="EP3123" s="0"/>
      <c r="EQ3123" s="0"/>
      <c r="ER3123" s="0"/>
      <c r="ES3123" s="0"/>
      <c r="ET3123" s="0"/>
      <c r="EU3123" s="0"/>
      <c r="EV3123" s="0"/>
      <c r="EW3123" s="0"/>
      <c r="EX3123" s="0"/>
      <c r="EY3123" s="0"/>
      <c r="EZ3123" s="0"/>
      <c r="FA3123" s="0"/>
      <c r="FB3123" s="0"/>
      <c r="FC3123" s="0"/>
      <c r="FD3123" s="0"/>
      <c r="FE3123" s="0"/>
      <c r="FF3123" s="0"/>
      <c r="FG3123" s="0"/>
      <c r="FH3123" s="0"/>
      <c r="FI3123" s="0"/>
      <c r="FJ3123" s="0"/>
      <c r="FK3123" s="0"/>
      <c r="FL3123" s="0"/>
      <c r="FM3123" s="0"/>
      <c r="FN3123" s="0"/>
      <c r="FO3123" s="0"/>
      <c r="FP3123" s="0"/>
      <c r="FQ3123" s="0"/>
      <c r="FR3123" s="0"/>
      <c r="FS3123" s="0"/>
      <c r="FT3123" s="0"/>
      <c r="FU3123" s="0"/>
      <c r="FV3123" s="0"/>
      <c r="FW3123" s="0"/>
      <c r="FX3123" s="0"/>
      <c r="FY3123" s="0"/>
      <c r="FZ3123" s="0"/>
      <c r="GA3123" s="0"/>
      <c r="GB3123" s="0"/>
      <c r="GC3123" s="0"/>
      <c r="GD3123" s="0"/>
      <c r="GE3123" s="0"/>
      <c r="GF3123" s="0"/>
      <c r="GG3123" s="0"/>
      <c r="GH3123" s="0"/>
      <c r="GI3123" s="0"/>
      <c r="GJ3123" s="0"/>
      <c r="GK3123" s="0"/>
      <c r="GL3123" s="0"/>
      <c r="GM3123" s="0"/>
      <c r="GN3123" s="0"/>
      <c r="GO3123" s="0"/>
      <c r="GP3123" s="0"/>
      <c r="GQ3123" s="0"/>
      <c r="GR3123" s="0"/>
      <c r="GS3123" s="0"/>
      <c r="GT3123" s="0"/>
      <c r="GU3123" s="0"/>
      <c r="GV3123" s="0"/>
      <c r="GW3123" s="0"/>
      <c r="GX3123" s="0"/>
      <c r="GY3123" s="0"/>
      <c r="GZ3123" s="0"/>
      <c r="HA3123" s="0"/>
      <c r="HB3123" s="0"/>
      <c r="HC3123" s="0"/>
      <c r="HD3123" s="0"/>
      <c r="HE3123" s="0"/>
      <c r="HF3123" s="0"/>
      <c r="HG3123" s="0"/>
      <c r="HH3123" s="0"/>
      <c r="HI3123" s="0"/>
      <c r="HJ3123" s="0"/>
      <c r="HK3123" s="0"/>
      <c r="HL3123" s="0"/>
      <c r="HM3123" s="0"/>
      <c r="HN3123" s="0"/>
      <c r="HO3123" s="0"/>
      <c r="HP3123" s="0"/>
      <c r="HQ3123" s="0"/>
      <c r="HR3123" s="0"/>
      <c r="HS3123" s="0"/>
      <c r="HT3123" s="0"/>
      <c r="HU3123" s="0"/>
      <c r="HV3123" s="0"/>
      <c r="HW3123" s="0"/>
      <c r="HX3123" s="0"/>
      <c r="HY3123" s="0"/>
      <c r="HZ3123" s="0"/>
      <c r="IA3123" s="0"/>
      <c r="IB3123" s="0"/>
      <c r="IC3123" s="0"/>
      <c r="ID3123" s="0"/>
      <c r="IE3123" s="0"/>
      <c r="IF3123" s="0"/>
      <c r="IG3123" s="0"/>
      <c r="IH3123" s="0"/>
      <c r="II3123" s="0"/>
      <c r="IJ3123" s="0"/>
      <c r="IK3123" s="0"/>
      <c r="IL3123" s="0"/>
      <c r="IM3123" s="0"/>
      <c r="IN3123" s="0"/>
      <c r="IO3123" s="0"/>
      <c r="IP3123" s="0"/>
      <c r="IQ3123" s="0"/>
      <c r="IR3123" s="0"/>
      <c r="IS3123" s="0"/>
      <c r="IT3123" s="0"/>
      <c r="IU3123" s="0"/>
      <c r="IV3123" s="0"/>
      <c r="IW3123" s="0"/>
      <c r="IX3123" s="0"/>
      <c r="IY3123" s="0"/>
      <c r="IZ3123" s="0"/>
      <c r="JA3123" s="0"/>
      <c r="JB3123" s="0"/>
      <c r="JC3123" s="0"/>
      <c r="JD3123" s="0"/>
      <c r="JE3123" s="0"/>
      <c r="JF3123" s="0"/>
      <c r="JG3123" s="0"/>
      <c r="JH3123" s="0"/>
      <c r="JI3123" s="0"/>
      <c r="JJ3123" s="0"/>
      <c r="JK3123" s="0"/>
      <c r="JL3123" s="0"/>
      <c r="JM3123" s="0"/>
      <c r="JN3123" s="0"/>
      <c r="JO3123" s="0"/>
      <c r="JP3123" s="0"/>
      <c r="JQ3123" s="0"/>
      <c r="JR3123" s="0"/>
      <c r="JS3123" s="0"/>
      <c r="JT3123" s="0"/>
      <c r="JU3123" s="0"/>
      <c r="JV3123" s="0"/>
      <c r="JW3123" s="0"/>
      <c r="JX3123" s="0"/>
      <c r="JY3123" s="0"/>
      <c r="JZ3123" s="0"/>
      <c r="KA3123" s="0"/>
      <c r="KB3123" s="0"/>
      <c r="KC3123" s="0"/>
      <c r="KD3123" s="0"/>
      <c r="KE3123" s="0"/>
      <c r="KF3123" s="0"/>
      <c r="KG3123" s="0"/>
      <c r="KH3123" s="0"/>
      <c r="KI3123" s="0"/>
      <c r="KJ3123" s="0"/>
      <c r="KK3123" s="0"/>
      <c r="KL3123" s="0"/>
      <c r="KM3123" s="0"/>
      <c r="KN3123" s="0"/>
      <c r="KO3123" s="0"/>
      <c r="KP3123" s="0"/>
      <c r="KQ3123" s="0"/>
      <c r="KR3123" s="0"/>
      <c r="KS3123" s="0"/>
      <c r="KT3123" s="0"/>
      <c r="KU3123" s="0"/>
      <c r="KV3123" s="0"/>
      <c r="KW3123" s="0"/>
      <c r="KX3123" s="0"/>
      <c r="KY3123" s="0"/>
      <c r="KZ3123" s="0"/>
      <c r="LA3123" s="0"/>
      <c r="LB3123" s="0"/>
      <c r="LC3123" s="0"/>
      <c r="LD3123" s="0"/>
      <c r="LE3123" s="0"/>
      <c r="LF3123" s="0"/>
      <c r="LG3123" s="0"/>
      <c r="LH3123" s="0"/>
      <c r="LI3123" s="0"/>
      <c r="LJ3123" s="0"/>
      <c r="LK3123" s="0"/>
      <c r="LL3123" s="0"/>
      <c r="LM3123" s="0"/>
      <c r="LN3123" s="0"/>
      <c r="LO3123" s="0"/>
      <c r="LP3123" s="0"/>
      <c r="LQ3123" s="0"/>
      <c r="LR3123" s="0"/>
      <c r="LS3123" s="0"/>
      <c r="LT3123" s="0"/>
      <c r="LU3123" s="0"/>
      <c r="LV3123" s="0"/>
      <c r="LW3123" s="0"/>
      <c r="LX3123" s="0"/>
      <c r="LY3123" s="0"/>
      <c r="LZ3123" s="0"/>
      <c r="MA3123" s="0"/>
      <c r="MB3123" s="0"/>
      <c r="MC3123" s="0"/>
      <c r="MD3123" s="0"/>
      <c r="ME3123" s="0"/>
      <c r="MF3123" s="0"/>
      <c r="MG3123" s="0"/>
      <c r="MH3123" s="0"/>
      <c r="MI3123" s="0"/>
      <c r="MJ3123" s="0"/>
      <c r="MK3123" s="0"/>
      <c r="ML3123" s="0"/>
      <c r="MM3123" s="0"/>
      <c r="MN3123" s="0"/>
      <c r="MO3123" s="0"/>
      <c r="MP3123" s="0"/>
      <c r="MQ3123" s="0"/>
      <c r="MR3123" s="0"/>
      <c r="MS3123" s="0"/>
      <c r="MT3123" s="0"/>
      <c r="MU3123" s="0"/>
      <c r="MV3123" s="0"/>
      <c r="MW3123" s="0"/>
      <c r="MX3123" s="0"/>
      <c r="MY3123" s="0"/>
      <c r="MZ3123" s="0"/>
      <c r="NA3123" s="0"/>
      <c r="NB3123" s="0"/>
      <c r="NC3123" s="0"/>
      <c r="ND3123" s="0"/>
      <c r="NE3123" s="0"/>
      <c r="NF3123" s="0"/>
      <c r="NG3123" s="0"/>
      <c r="NH3123" s="0"/>
      <c r="NI3123" s="0"/>
      <c r="NJ3123" s="0"/>
      <c r="NK3123" s="0"/>
      <c r="NL3123" s="0"/>
      <c r="NM3123" s="0"/>
      <c r="NN3123" s="0"/>
      <c r="NO3123" s="0"/>
      <c r="NP3123" s="0"/>
      <c r="NQ3123" s="0"/>
      <c r="NR3123" s="0"/>
      <c r="NS3123" s="0"/>
      <c r="NT3123" s="0"/>
      <c r="NU3123" s="0"/>
      <c r="NV3123" s="0"/>
      <c r="NW3123" s="0"/>
      <c r="NX3123" s="0"/>
      <c r="NY3123" s="0"/>
      <c r="NZ3123" s="0"/>
      <c r="OA3123" s="0"/>
      <c r="OB3123" s="0"/>
      <c r="OC3123" s="0"/>
      <c r="OD3123" s="0"/>
      <c r="OE3123" s="0"/>
      <c r="OF3123" s="0"/>
      <c r="OG3123" s="0"/>
      <c r="OH3123" s="0"/>
      <c r="OI3123" s="0"/>
      <c r="OJ3123" s="0"/>
      <c r="OK3123" s="0"/>
      <c r="OL3123" s="0"/>
      <c r="OM3123" s="0"/>
      <c r="ON3123" s="0"/>
      <c r="OO3123" s="0"/>
      <c r="OP3123" s="0"/>
      <c r="OQ3123" s="0"/>
      <c r="OR3123" s="0"/>
      <c r="OS3123" s="0"/>
      <c r="OT3123" s="0"/>
      <c r="OU3123" s="0"/>
      <c r="OV3123" s="0"/>
      <c r="OW3123" s="0"/>
      <c r="OX3123" s="0"/>
      <c r="OY3123" s="0"/>
      <c r="OZ3123" s="0"/>
      <c r="PA3123" s="0"/>
      <c r="PB3123" s="0"/>
      <c r="PC3123" s="0"/>
      <c r="PD3123" s="0"/>
      <c r="PE3123" s="0"/>
      <c r="PF3123" s="0"/>
      <c r="PG3123" s="0"/>
      <c r="PH3123" s="0"/>
      <c r="PI3123" s="0"/>
      <c r="PJ3123" s="0"/>
      <c r="PK3123" s="0"/>
      <c r="PL3123" s="0"/>
      <c r="PM3123" s="0"/>
      <c r="PN3123" s="0"/>
      <c r="PO3123" s="0"/>
      <c r="PP3123" s="0"/>
      <c r="PQ3123" s="0"/>
      <c r="PR3123" s="0"/>
      <c r="PS3123" s="0"/>
      <c r="PT3123" s="0"/>
      <c r="PU3123" s="0"/>
      <c r="PV3123" s="0"/>
      <c r="PW3123" s="0"/>
      <c r="PX3123" s="0"/>
      <c r="PY3123" s="0"/>
      <c r="PZ3123" s="0"/>
      <c r="QA3123" s="0"/>
      <c r="QB3123" s="0"/>
      <c r="QC3123" s="0"/>
      <c r="QD3123" s="0"/>
      <c r="QE3123" s="0"/>
      <c r="QF3123" s="0"/>
      <c r="QG3123" s="0"/>
      <c r="QH3123" s="0"/>
      <c r="QI3123" s="0"/>
      <c r="QJ3123" s="0"/>
      <c r="QK3123" s="0"/>
      <c r="QL3123" s="0"/>
      <c r="QM3123" s="0"/>
      <c r="QN3123" s="0"/>
      <c r="QO3123" s="0"/>
      <c r="QP3123" s="0"/>
      <c r="QQ3123" s="0"/>
      <c r="QR3123" s="0"/>
      <c r="QS3123" s="0"/>
      <c r="QT3123" s="0"/>
      <c r="QU3123" s="0"/>
      <c r="QV3123" s="0"/>
      <c r="QW3123" s="0"/>
      <c r="QX3123" s="0"/>
      <c r="QY3123" s="0"/>
      <c r="QZ3123" s="0"/>
      <c r="RA3123" s="0"/>
      <c r="RB3123" s="0"/>
      <c r="RC3123" s="0"/>
      <c r="RD3123" s="0"/>
      <c r="RE3123" s="0"/>
      <c r="RF3123" s="0"/>
      <c r="RG3123" s="0"/>
      <c r="RH3123" s="0"/>
      <c r="RI3123" s="0"/>
      <c r="RJ3123" s="0"/>
      <c r="RK3123" s="0"/>
      <c r="RL3123" s="0"/>
      <c r="RM3123" s="0"/>
      <c r="RN3123" s="0"/>
      <c r="RO3123" s="0"/>
      <c r="RP3123" s="0"/>
      <c r="RQ3123" s="0"/>
      <c r="RR3123" s="0"/>
      <c r="RS3123" s="0"/>
      <c r="RT3123" s="0"/>
      <c r="RU3123" s="0"/>
      <c r="RV3123" s="0"/>
      <c r="RW3123" s="0"/>
      <c r="RX3123" s="0"/>
      <c r="RY3123" s="0"/>
      <c r="RZ3123" s="0"/>
      <c r="SA3123" s="0"/>
      <c r="SB3123" s="0"/>
      <c r="SC3123" s="0"/>
      <c r="SD3123" s="0"/>
      <c r="SE3123" s="0"/>
      <c r="SF3123" s="0"/>
      <c r="SG3123" s="0"/>
      <c r="SH3123" s="0"/>
      <c r="SI3123" s="0"/>
      <c r="SJ3123" s="0"/>
      <c r="SK3123" s="0"/>
      <c r="SL3123" s="0"/>
      <c r="SM3123" s="0"/>
      <c r="SN3123" s="0"/>
      <c r="SO3123" s="0"/>
      <c r="SP3123" s="0"/>
      <c r="SQ3123" s="0"/>
      <c r="SR3123" s="0"/>
      <c r="SS3123" s="0"/>
      <c r="ST3123" s="0"/>
      <c r="SU3123" s="0"/>
      <c r="SV3123" s="0"/>
      <c r="SW3123" s="0"/>
      <c r="SX3123" s="0"/>
      <c r="SY3123" s="0"/>
      <c r="SZ3123" s="0"/>
      <c r="TA3123" s="0"/>
      <c r="TB3123" s="0"/>
      <c r="TC3123" s="0"/>
      <c r="TD3123" s="0"/>
      <c r="TE3123" s="0"/>
      <c r="TF3123" s="0"/>
      <c r="TG3123" s="0"/>
      <c r="TH3123" s="0"/>
      <c r="TI3123" s="0"/>
      <c r="TJ3123" s="0"/>
      <c r="TK3123" s="0"/>
      <c r="TL3123" s="0"/>
      <c r="TM3123" s="0"/>
      <c r="TN3123" s="0"/>
      <c r="TO3123" s="0"/>
      <c r="TP3123" s="0"/>
      <c r="TQ3123" s="0"/>
      <c r="TR3123" s="0"/>
      <c r="TS3123" s="0"/>
      <c r="TT3123" s="0"/>
      <c r="TU3123" s="0"/>
      <c r="TV3123" s="0"/>
      <c r="TW3123" s="0"/>
      <c r="TX3123" s="0"/>
      <c r="TY3123" s="0"/>
      <c r="TZ3123" s="0"/>
      <c r="UA3123" s="0"/>
      <c r="UB3123" s="0"/>
      <c r="UC3123" s="0"/>
      <c r="UD3123" s="0"/>
      <c r="UE3123" s="0"/>
      <c r="UF3123" s="0"/>
      <c r="UG3123" s="0"/>
      <c r="UH3123" s="0"/>
      <c r="UI3123" s="0"/>
      <c r="UJ3123" s="0"/>
      <c r="UK3123" s="0"/>
      <c r="UL3123" s="0"/>
      <c r="UM3123" s="0"/>
      <c r="UN3123" s="0"/>
      <c r="UO3123" s="0"/>
      <c r="UP3123" s="0"/>
      <c r="UQ3123" s="0"/>
      <c r="UR3123" s="0"/>
      <c r="US3123" s="0"/>
      <c r="UT3123" s="0"/>
      <c r="UU3123" s="0"/>
      <c r="UV3123" s="0"/>
      <c r="UW3123" s="0"/>
      <c r="UX3123" s="0"/>
      <c r="UY3123" s="0"/>
      <c r="UZ3123" s="0"/>
      <c r="VA3123" s="0"/>
      <c r="VB3123" s="0"/>
      <c r="VC3123" s="0"/>
      <c r="VD3123" s="0"/>
      <c r="VE3123" s="0"/>
      <c r="VF3123" s="0"/>
      <c r="VG3123" s="0"/>
      <c r="VH3123" s="0"/>
      <c r="VI3123" s="0"/>
      <c r="VJ3123" s="0"/>
      <c r="VK3123" s="0"/>
      <c r="VL3123" s="0"/>
      <c r="VM3123" s="0"/>
      <c r="VN3123" s="0"/>
      <c r="VO3123" s="0"/>
      <c r="VP3123" s="0"/>
      <c r="VQ3123" s="0"/>
      <c r="VR3123" s="0"/>
      <c r="VS3123" s="0"/>
      <c r="VT3123" s="0"/>
      <c r="VU3123" s="0"/>
      <c r="VV3123" s="0"/>
      <c r="VW3123" s="0"/>
      <c r="VX3123" s="0"/>
      <c r="VY3123" s="0"/>
      <c r="VZ3123" s="0"/>
      <c r="WA3123" s="0"/>
      <c r="WB3123" s="0"/>
      <c r="WC3123" s="0"/>
      <c r="WD3123" s="0"/>
      <c r="WE3123" s="0"/>
      <c r="WF3123" s="0"/>
      <c r="WG3123" s="0"/>
      <c r="WH3123" s="0"/>
      <c r="WI3123" s="0"/>
      <c r="WJ3123" s="0"/>
      <c r="WK3123" s="0"/>
      <c r="WL3123" s="0"/>
      <c r="WM3123" s="0"/>
      <c r="WN3123" s="0"/>
      <c r="WO3123" s="0"/>
      <c r="WP3123" s="0"/>
      <c r="WQ3123" s="0"/>
      <c r="WR3123" s="0"/>
      <c r="WS3123" s="0"/>
      <c r="WT3123" s="0"/>
      <c r="WU3123" s="0"/>
      <c r="WV3123" s="0"/>
      <c r="WW3123" s="0"/>
      <c r="WX3123" s="0"/>
      <c r="WY3123" s="0"/>
      <c r="WZ3123" s="0"/>
      <c r="XA3123" s="0"/>
      <c r="XB3123" s="0"/>
      <c r="XC3123" s="0"/>
      <c r="XD3123" s="0"/>
      <c r="XE3123" s="0"/>
      <c r="XF3123" s="0"/>
      <c r="XG3123" s="0"/>
      <c r="XH3123" s="0"/>
      <c r="XI3123" s="0"/>
      <c r="XJ3123" s="0"/>
      <c r="XK3123" s="0"/>
      <c r="XL3123" s="0"/>
      <c r="XM3123" s="0"/>
      <c r="XN3123" s="0"/>
      <c r="XO3123" s="0"/>
      <c r="XP3123" s="0"/>
      <c r="XQ3123" s="0"/>
      <c r="XR3123" s="0"/>
      <c r="XS3123" s="0"/>
      <c r="XT3123" s="0"/>
      <c r="XU3123" s="0"/>
      <c r="XV3123" s="0"/>
      <c r="XW3123" s="0"/>
      <c r="XX3123" s="0"/>
      <c r="XY3123" s="0"/>
      <c r="XZ3123" s="0"/>
      <c r="YA3123" s="0"/>
      <c r="YB3123" s="0"/>
      <c r="YC3123" s="0"/>
      <c r="YD3123" s="0"/>
      <c r="YE3123" s="0"/>
      <c r="YF3123" s="0"/>
      <c r="YG3123" s="0"/>
      <c r="YH3123" s="0"/>
      <c r="YI3123" s="0"/>
      <c r="YJ3123" s="0"/>
      <c r="YK3123" s="0"/>
      <c r="YL3123" s="0"/>
      <c r="YM3123" s="0"/>
      <c r="YN3123" s="0"/>
      <c r="YO3123" s="0"/>
      <c r="YP3123" s="0"/>
      <c r="YQ3123" s="0"/>
      <c r="YR3123" s="0"/>
      <c r="YS3123" s="0"/>
      <c r="YT3123" s="0"/>
      <c r="YU3123" s="0"/>
      <c r="YV3123" s="0"/>
      <c r="YW3123" s="0"/>
      <c r="YX3123" s="0"/>
      <c r="YY3123" s="0"/>
      <c r="YZ3123" s="0"/>
      <c r="ZA3123" s="0"/>
      <c r="ZB3123" s="0"/>
      <c r="ZC3123" s="0"/>
      <c r="ZD3123" s="0"/>
      <c r="ZE3123" s="0"/>
      <c r="ZF3123" s="0"/>
      <c r="ZG3123" s="0"/>
      <c r="ZH3123" s="0"/>
      <c r="ZI3123" s="0"/>
      <c r="ZJ3123" s="0"/>
      <c r="ZK3123" s="0"/>
      <c r="ZL3123" s="0"/>
      <c r="ZM3123" s="0"/>
      <c r="ZN3123" s="0"/>
      <c r="ZO3123" s="0"/>
      <c r="ZP3123" s="0"/>
      <c r="ZQ3123" s="0"/>
      <c r="ZR3123" s="0"/>
      <c r="ZS3123" s="0"/>
      <c r="ZT3123" s="0"/>
      <c r="ZU3123" s="0"/>
      <c r="ZV3123" s="0"/>
      <c r="ZW3123" s="0"/>
      <c r="ZX3123" s="0"/>
      <c r="ZY3123" s="0"/>
      <c r="ZZ3123" s="0"/>
      <c r="AAA3123" s="0"/>
      <c r="AAB3123" s="0"/>
      <c r="AAC3123" s="0"/>
      <c r="AAD3123" s="0"/>
      <c r="AAE3123" s="0"/>
      <c r="AAF3123" s="0"/>
      <c r="AAG3123" s="0"/>
      <c r="AAH3123" s="0"/>
      <c r="AAI3123" s="0"/>
      <c r="AAJ3123" s="0"/>
      <c r="AAK3123" s="0"/>
      <c r="AAL3123" s="0"/>
      <c r="AAM3123" s="0"/>
      <c r="AAN3123" s="0"/>
      <c r="AAO3123" s="0"/>
      <c r="AAP3123" s="0"/>
      <c r="AAQ3123" s="0"/>
      <c r="AAR3123" s="0"/>
      <c r="AAS3123" s="0"/>
      <c r="AAT3123" s="0"/>
      <c r="AAU3123" s="0"/>
      <c r="AAV3123" s="0"/>
      <c r="AAW3123" s="0"/>
      <c r="AAX3123" s="0"/>
      <c r="AAY3123" s="0"/>
      <c r="AAZ3123" s="0"/>
      <c r="ABA3123" s="0"/>
      <c r="ABB3123" s="0"/>
      <c r="ABC3123" s="0"/>
      <c r="ABD3123" s="0"/>
      <c r="ABE3123" s="0"/>
      <c r="ABF3123" s="0"/>
      <c r="ABG3123" s="0"/>
      <c r="ABH3123" s="0"/>
      <c r="ABI3123" s="0"/>
      <c r="ABJ3123" s="0"/>
      <c r="ABK3123" s="0"/>
      <c r="ABL3123" s="0"/>
      <c r="ABM3123" s="0"/>
      <c r="ABN3123" s="0"/>
      <c r="ABO3123" s="0"/>
      <c r="ABP3123" s="0"/>
      <c r="ABQ3123" s="0"/>
      <c r="ABR3123" s="0"/>
      <c r="ABS3123" s="0"/>
      <c r="ABT3123" s="0"/>
      <c r="ABU3123" s="0"/>
      <c r="ABV3123" s="0"/>
      <c r="ABW3123" s="0"/>
      <c r="ABX3123" s="0"/>
      <c r="ABY3123" s="0"/>
      <c r="ABZ3123" s="0"/>
      <c r="ACA3123" s="0"/>
      <c r="ACB3123" s="0"/>
      <c r="ACC3123" s="0"/>
      <c r="ACD3123" s="0"/>
      <c r="ACE3123" s="0"/>
      <c r="ACF3123" s="0"/>
      <c r="ACG3123" s="0"/>
      <c r="ACH3123" s="0"/>
      <c r="ACI3123" s="0"/>
      <c r="ACJ3123" s="0"/>
      <c r="ACK3123" s="0"/>
      <c r="ACL3123" s="0"/>
      <c r="ACM3123" s="0"/>
      <c r="ACN3123" s="0"/>
      <c r="ACO3123" s="0"/>
      <c r="ACP3123" s="0"/>
      <c r="ACQ3123" s="0"/>
      <c r="ACR3123" s="0"/>
      <c r="ACS3123" s="0"/>
      <c r="ACT3123" s="0"/>
      <c r="ACU3123" s="0"/>
      <c r="ACV3123" s="0"/>
      <c r="ACW3123" s="0"/>
      <c r="ACX3123" s="0"/>
      <c r="ACY3123" s="0"/>
      <c r="ACZ3123" s="0"/>
      <c r="ADA3123" s="0"/>
      <c r="ADB3123" s="0"/>
      <c r="ADC3123" s="0"/>
      <c r="ADD3123" s="0"/>
      <c r="ADE3123" s="0"/>
      <c r="ADF3123" s="0"/>
      <c r="ADG3123" s="0"/>
      <c r="ADH3123" s="0"/>
      <c r="ADI3123" s="0"/>
      <c r="ADJ3123" s="0"/>
      <c r="ADK3123" s="0"/>
      <c r="ADL3123" s="0"/>
      <c r="ADM3123" s="0"/>
      <c r="ADN3123" s="0"/>
      <c r="ADO3123" s="0"/>
      <c r="ADP3123" s="0"/>
      <c r="ADQ3123" s="0"/>
      <c r="ADR3123" s="0"/>
      <c r="ADS3123" s="0"/>
      <c r="ADT3123" s="0"/>
      <c r="ADU3123" s="0"/>
      <c r="ADV3123" s="0"/>
      <c r="ADW3123" s="0"/>
      <c r="ADX3123" s="0"/>
      <c r="ADY3123" s="0"/>
      <c r="ADZ3123" s="0"/>
      <c r="AEA3123" s="0"/>
      <c r="AEB3123" s="0"/>
      <c r="AEC3123" s="0"/>
      <c r="AED3123" s="0"/>
      <c r="AEE3123" s="0"/>
      <c r="AEF3123" s="0"/>
      <c r="AEG3123" s="0"/>
      <c r="AEH3123" s="0"/>
      <c r="AEI3123" s="0"/>
      <c r="AEJ3123" s="0"/>
      <c r="AEK3123" s="0"/>
      <c r="AEL3123" s="0"/>
      <c r="AEM3123" s="0"/>
      <c r="AEN3123" s="0"/>
      <c r="AEO3123" s="0"/>
      <c r="AEP3123" s="0"/>
      <c r="AEQ3123" s="0"/>
      <c r="AER3123" s="0"/>
      <c r="AES3123" s="0"/>
      <c r="AET3123" s="0"/>
      <c r="AEU3123" s="0"/>
      <c r="AEV3123" s="0"/>
      <c r="AEW3123" s="0"/>
      <c r="AEX3123" s="0"/>
      <c r="AEY3123" s="0"/>
      <c r="AEZ3123" s="0"/>
      <c r="AFA3123" s="0"/>
      <c r="AFB3123" s="0"/>
      <c r="AFC3123" s="0"/>
      <c r="AFD3123" s="0"/>
      <c r="AFE3123" s="0"/>
      <c r="AFF3123" s="0"/>
      <c r="AFG3123" s="0"/>
      <c r="AFH3123" s="0"/>
      <c r="AFI3123" s="0"/>
      <c r="AFJ3123" s="0"/>
      <c r="AFK3123" s="0"/>
      <c r="AFL3123" s="0"/>
      <c r="AFM3123" s="0"/>
      <c r="AFN3123" s="0"/>
      <c r="AFO3123" s="0"/>
      <c r="AFP3123" s="0"/>
      <c r="AFQ3123" s="0"/>
      <c r="AFR3123" s="0"/>
      <c r="AFS3123" s="0"/>
      <c r="AFT3123" s="0"/>
      <c r="AFU3123" s="0"/>
      <c r="AFV3123" s="0"/>
      <c r="AFW3123" s="0"/>
      <c r="AFX3123" s="0"/>
      <c r="AFY3123" s="0"/>
      <c r="AFZ3123" s="0"/>
      <c r="AGA3123" s="0"/>
      <c r="AGB3123" s="0"/>
      <c r="AGC3123" s="0"/>
      <c r="AGD3123" s="0"/>
      <c r="AGE3123" s="0"/>
      <c r="AGF3123" s="0"/>
      <c r="AGG3123" s="0"/>
      <c r="AGH3123" s="0"/>
      <c r="AGI3123" s="0"/>
      <c r="AGJ3123" s="0"/>
      <c r="AGK3123" s="0"/>
      <c r="AGL3123" s="0"/>
      <c r="AGM3123" s="0"/>
      <c r="AGN3123" s="0"/>
      <c r="AGO3123" s="0"/>
      <c r="AGP3123" s="0"/>
      <c r="AGQ3123" s="0"/>
      <c r="AGR3123" s="0"/>
      <c r="AGS3123" s="0"/>
      <c r="AGT3123" s="0"/>
      <c r="AGU3123" s="0"/>
      <c r="AGV3123" s="0"/>
      <c r="AGW3123" s="0"/>
      <c r="AGX3123" s="0"/>
      <c r="AGY3123" s="0"/>
      <c r="AGZ3123" s="0"/>
      <c r="AHA3123" s="0"/>
      <c r="AHB3123" s="0"/>
      <c r="AHC3123" s="0"/>
      <c r="AHD3123" s="0"/>
      <c r="AHE3123" s="0"/>
      <c r="AHF3123" s="0"/>
      <c r="AHG3123" s="0"/>
      <c r="AHH3123" s="0"/>
      <c r="AHI3123" s="0"/>
      <c r="AHJ3123" s="0"/>
      <c r="AHK3123" s="0"/>
      <c r="AHL3123" s="0"/>
      <c r="AHM3123" s="0"/>
      <c r="AHN3123" s="0"/>
      <c r="AHO3123" s="0"/>
      <c r="AHP3123" s="0"/>
      <c r="AHQ3123" s="0"/>
      <c r="AHR3123" s="0"/>
      <c r="AHS3123" s="0"/>
      <c r="AHT3123" s="0"/>
      <c r="AHU3123" s="0"/>
      <c r="AHV3123" s="0"/>
      <c r="AHW3123" s="0"/>
      <c r="AHX3123" s="0"/>
      <c r="AHY3123" s="0"/>
      <c r="AHZ3123" s="0"/>
      <c r="AIA3123" s="0"/>
      <c r="AIB3123" s="0"/>
      <c r="AIC3123" s="0"/>
      <c r="AID3123" s="0"/>
      <c r="AIE3123" s="0"/>
      <c r="AIF3123" s="0"/>
      <c r="AIG3123" s="0"/>
      <c r="AIH3123" s="0"/>
      <c r="AII3123" s="0"/>
      <c r="AIJ3123" s="0"/>
      <c r="AIK3123" s="0"/>
      <c r="AIL3123" s="0"/>
      <c r="AIM3123" s="0"/>
      <c r="AIN3123" s="0"/>
      <c r="AIO3123" s="0"/>
      <c r="AIP3123" s="0"/>
      <c r="AIQ3123" s="0"/>
      <c r="AIR3123" s="0"/>
      <c r="AIS3123" s="0"/>
      <c r="AIT3123" s="0"/>
      <c r="AIU3123" s="0"/>
      <c r="AIV3123" s="0"/>
      <c r="AIW3123" s="0"/>
      <c r="AIX3123" s="0"/>
      <c r="AIY3123" s="0"/>
      <c r="AIZ3123" s="0"/>
      <c r="AJA3123" s="0"/>
      <c r="AJB3123" s="0"/>
      <c r="AJC3123" s="0"/>
      <c r="AJD3123" s="0"/>
      <c r="AJE3123" s="0"/>
      <c r="AJF3123" s="0"/>
      <c r="AJG3123" s="0"/>
      <c r="AJH3123" s="0"/>
      <c r="AJI3123" s="0"/>
      <c r="AJJ3123" s="0"/>
      <c r="AJK3123" s="0"/>
      <c r="AJL3123" s="0"/>
      <c r="AJM3123" s="0"/>
      <c r="AJN3123" s="0"/>
      <c r="AJO3123" s="0"/>
      <c r="AJP3123" s="0"/>
      <c r="AJQ3123" s="0"/>
      <c r="AJR3123" s="0"/>
      <c r="AJS3123" s="0"/>
      <c r="AJT3123" s="0"/>
      <c r="AJU3123" s="0"/>
      <c r="AJV3123" s="0"/>
      <c r="AJW3123" s="0"/>
      <c r="AJX3123" s="0"/>
      <c r="AJY3123" s="0"/>
      <c r="AJZ3123" s="0"/>
      <c r="AKA3123" s="0"/>
      <c r="AKB3123" s="0"/>
      <c r="AKC3123" s="0"/>
      <c r="AKD3123" s="0"/>
      <c r="AKE3123" s="0"/>
      <c r="AKF3123" s="0"/>
      <c r="AKG3123" s="0"/>
      <c r="AKH3123" s="0"/>
      <c r="AKI3123" s="0"/>
      <c r="AKJ3123" s="0"/>
      <c r="AKK3123" s="0"/>
      <c r="AKL3123" s="0"/>
      <c r="AKM3123" s="0"/>
      <c r="AKN3123" s="0"/>
      <c r="AKO3123" s="0"/>
      <c r="AKP3123" s="0"/>
      <c r="AKQ3123" s="0"/>
      <c r="AKR3123" s="0"/>
      <c r="AKS3123" s="0"/>
      <c r="AKT3123" s="0"/>
      <c r="AKU3123" s="0"/>
      <c r="AKV3123" s="0"/>
      <c r="AKW3123" s="0"/>
      <c r="AKX3123" s="0"/>
      <c r="AKY3123" s="0"/>
      <c r="AKZ3123" s="0"/>
      <c r="ALA3123" s="0"/>
      <c r="ALB3123" s="0"/>
      <c r="ALC3123" s="0"/>
      <c r="ALD3123" s="0"/>
      <c r="ALE3123" s="0"/>
      <c r="ALF3123" s="0"/>
      <c r="ALG3123" s="0"/>
      <c r="ALH3123" s="0"/>
      <c r="ALI3123" s="0"/>
      <c r="ALJ3123" s="0"/>
      <c r="ALK3123" s="0"/>
      <c r="ALL3123" s="0"/>
      <c r="ALM3123" s="0"/>
      <c r="ALN3123" s="0"/>
      <c r="ALO3123" s="0"/>
      <c r="ALP3123" s="0"/>
      <c r="ALQ3123" s="0"/>
      <c r="ALR3123" s="0"/>
      <c r="ALS3123" s="0"/>
      <c r="ALT3123" s="0"/>
      <c r="ALU3123" s="0"/>
      <c r="ALV3123" s="0"/>
      <c r="ALW3123" s="0"/>
      <c r="ALX3123" s="0"/>
      <c r="ALY3123" s="0"/>
      <c r="ALZ3123" s="0"/>
      <c r="AMA3123" s="0"/>
      <c r="AMB3123" s="0"/>
      <c r="AMC3123" s="0"/>
      <c r="AMD3123" s="0"/>
      <c r="AME3123" s="0"/>
      <c r="AMF3123" s="0"/>
      <c r="AMG3123" s="0"/>
      <c r="AMH3123" s="0"/>
      <c r="AMI3123" s="0"/>
    </row>
    <row r="3124" customFormat="false" ht="12.75" hidden="false" customHeight="false" outlineLevel="0" collapsed="false">
      <c r="A3124" s="1" t="s">
        <v>3306</v>
      </c>
      <c r="C3124" s="27" t="s">
        <v>3375</v>
      </c>
      <c r="D3124" s="27" t="s">
        <v>24</v>
      </c>
      <c r="E3124" s="28"/>
      <c r="F3124" s="29"/>
      <c r="G3124" s="27"/>
      <c r="H3124" s="30" t="s">
        <v>61</v>
      </c>
      <c r="I3124" s="31" t="n">
        <v>1.89</v>
      </c>
      <c r="J3124" s="103" t="s">
        <v>3308</v>
      </c>
      <c r="BM3124" s="0"/>
      <c r="BN3124" s="0"/>
      <c r="BO3124" s="0"/>
      <c r="BP3124" s="0"/>
      <c r="BQ3124" s="0"/>
      <c r="BR3124" s="0"/>
      <c r="BS3124" s="0"/>
      <c r="BT3124" s="0"/>
      <c r="BU3124" s="0"/>
      <c r="BV3124" s="0"/>
      <c r="BW3124" s="0"/>
      <c r="BX3124" s="0"/>
      <c r="BY3124" s="0"/>
      <c r="BZ3124" s="0"/>
      <c r="CA3124" s="0"/>
      <c r="CB3124" s="0"/>
      <c r="CC3124" s="0"/>
      <c r="CD3124" s="0"/>
      <c r="CE3124" s="0"/>
      <c r="CF3124" s="0"/>
      <c r="CG3124" s="0"/>
      <c r="CH3124" s="0"/>
      <c r="CI3124" s="0"/>
      <c r="CJ3124" s="0"/>
      <c r="CK3124" s="0"/>
      <c r="CL3124" s="0"/>
      <c r="CM3124" s="0"/>
      <c r="CN3124" s="0"/>
      <c r="CO3124" s="0"/>
      <c r="CP3124" s="0"/>
      <c r="CQ3124" s="0"/>
      <c r="CR3124" s="0"/>
      <c r="CS3124" s="0"/>
      <c r="CT3124" s="0"/>
      <c r="CU3124" s="0"/>
      <c r="CV3124" s="0"/>
      <c r="CW3124" s="0"/>
      <c r="CX3124" s="0"/>
      <c r="CY3124" s="0"/>
      <c r="CZ3124" s="0"/>
      <c r="DA3124" s="0"/>
      <c r="DB3124" s="0"/>
      <c r="DC3124" s="0"/>
      <c r="DD3124" s="0"/>
      <c r="DE3124" s="0"/>
      <c r="DF3124" s="0"/>
      <c r="DG3124" s="0"/>
      <c r="DH3124" s="0"/>
      <c r="DI3124" s="0"/>
      <c r="DJ3124" s="0"/>
      <c r="DK3124" s="0"/>
      <c r="DL3124" s="0"/>
      <c r="DM3124" s="0"/>
      <c r="DN3124" s="0"/>
      <c r="DO3124" s="0"/>
      <c r="DP3124" s="0"/>
      <c r="DQ3124" s="0"/>
      <c r="DR3124" s="0"/>
      <c r="DS3124" s="0"/>
      <c r="DT3124" s="0"/>
      <c r="DU3124" s="0"/>
      <c r="DV3124" s="0"/>
      <c r="DW3124" s="0"/>
      <c r="DX3124" s="0"/>
      <c r="DY3124" s="0"/>
      <c r="DZ3124" s="0"/>
      <c r="EA3124" s="0"/>
      <c r="EB3124" s="0"/>
      <c r="EC3124" s="0"/>
      <c r="ED3124" s="0"/>
      <c r="EE3124" s="0"/>
      <c r="EF3124" s="0"/>
      <c r="EG3124" s="0"/>
      <c r="EH3124" s="0"/>
      <c r="EI3124" s="0"/>
      <c r="EJ3124" s="0"/>
      <c r="EK3124" s="0"/>
      <c r="EL3124" s="0"/>
      <c r="EM3124" s="0"/>
      <c r="EN3124" s="0"/>
      <c r="EO3124" s="0"/>
      <c r="EP3124" s="0"/>
      <c r="EQ3124" s="0"/>
      <c r="ER3124" s="0"/>
      <c r="ES3124" s="0"/>
      <c r="ET3124" s="0"/>
      <c r="EU3124" s="0"/>
      <c r="EV3124" s="0"/>
      <c r="EW3124" s="0"/>
      <c r="EX3124" s="0"/>
      <c r="EY3124" s="0"/>
      <c r="EZ3124" s="0"/>
      <c r="FA3124" s="0"/>
      <c r="FB3124" s="0"/>
      <c r="FC3124" s="0"/>
      <c r="FD3124" s="0"/>
      <c r="FE3124" s="0"/>
      <c r="FF3124" s="0"/>
      <c r="FG3124" s="0"/>
      <c r="FH3124" s="0"/>
      <c r="FI3124" s="0"/>
      <c r="FJ3124" s="0"/>
      <c r="FK3124" s="0"/>
      <c r="FL3124" s="0"/>
      <c r="FM3124" s="0"/>
      <c r="FN3124" s="0"/>
      <c r="FO3124" s="0"/>
      <c r="FP3124" s="0"/>
      <c r="FQ3124" s="0"/>
      <c r="FR3124" s="0"/>
      <c r="FS3124" s="0"/>
      <c r="FT3124" s="0"/>
      <c r="FU3124" s="0"/>
      <c r="FV3124" s="0"/>
      <c r="FW3124" s="0"/>
      <c r="FX3124" s="0"/>
      <c r="FY3124" s="0"/>
      <c r="FZ3124" s="0"/>
      <c r="GA3124" s="0"/>
      <c r="GB3124" s="0"/>
      <c r="GC3124" s="0"/>
      <c r="GD3124" s="0"/>
      <c r="GE3124" s="0"/>
      <c r="GF3124" s="0"/>
      <c r="GG3124" s="0"/>
      <c r="GH3124" s="0"/>
      <c r="GI3124" s="0"/>
      <c r="GJ3124" s="0"/>
      <c r="GK3124" s="0"/>
      <c r="GL3124" s="0"/>
      <c r="GM3124" s="0"/>
      <c r="GN3124" s="0"/>
      <c r="GO3124" s="0"/>
      <c r="GP3124" s="0"/>
      <c r="GQ3124" s="0"/>
      <c r="GR3124" s="0"/>
      <c r="GS3124" s="0"/>
      <c r="GT3124" s="0"/>
      <c r="GU3124" s="0"/>
      <c r="GV3124" s="0"/>
      <c r="GW3124" s="0"/>
      <c r="GX3124" s="0"/>
      <c r="GY3124" s="0"/>
      <c r="GZ3124" s="0"/>
      <c r="HA3124" s="0"/>
      <c r="HB3124" s="0"/>
      <c r="HC3124" s="0"/>
      <c r="HD3124" s="0"/>
      <c r="HE3124" s="0"/>
      <c r="HF3124" s="0"/>
      <c r="HG3124" s="0"/>
      <c r="HH3124" s="0"/>
      <c r="HI3124" s="0"/>
      <c r="HJ3124" s="0"/>
      <c r="HK3124" s="0"/>
      <c r="HL3124" s="0"/>
      <c r="HM3124" s="0"/>
      <c r="HN3124" s="0"/>
      <c r="HO3124" s="0"/>
      <c r="HP3124" s="0"/>
      <c r="HQ3124" s="0"/>
      <c r="HR3124" s="0"/>
      <c r="HS3124" s="0"/>
      <c r="HT3124" s="0"/>
      <c r="HU3124" s="0"/>
      <c r="HV3124" s="0"/>
      <c r="HW3124" s="0"/>
      <c r="HX3124" s="0"/>
      <c r="HY3124" s="0"/>
      <c r="HZ3124" s="0"/>
      <c r="IA3124" s="0"/>
      <c r="IB3124" s="0"/>
      <c r="IC3124" s="0"/>
      <c r="ID3124" s="0"/>
      <c r="IE3124" s="0"/>
      <c r="IF3124" s="0"/>
      <c r="IG3124" s="0"/>
      <c r="IH3124" s="0"/>
      <c r="II3124" s="0"/>
      <c r="IJ3124" s="0"/>
      <c r="IK3124" s="0"/>
      <c r="IL3124" s="0"/>
      <c r="IM3124" s="0"/>
      <c r="IN3124" s="0"/>
      <c r="IO3124" s="0"/>
      <c r="IP3124" s="0"/>
      <c r="IQ3124" s="0"/>
      <c r="IR3124" s="0"/>
      <c r="IS3124" s="0"/>
      <c r="IT3124" s="0"/>
      <c r="IU3124" s="0"/>
      <c r="IV3124" s="0"/>
      <c r="IW3124" s="0"/>
      <c r="IX3124" s="0"/>
      <c r="IY3124" s="0"/>
      <c r="IZ3124" s="0"/>
      <c r="JA3124" s="0"/>
      <c r="JB3124" s="0"/>
      <c r="JC3124" s="0"/>
      <c r="JD3124" s="0"/>
      <c r="JE3124" s="0"/>
      <c r="JF3124" s="0"/>
      <c r="JG3124" s="0"/>
      <c r="JH3124" s="0"/>
      <c r="JI3124" s="0"/>
      <c r="JJ3124" s="0"/>
      <c r="JK3124" s="0"/>
      <c r="JL3124" s="0"/>
      <c r="JM3124" s="0"/>
      <c r="JN3124" s="0"/>
      <c r="JO3124" s="0"/>
      <c r="JP3124" s="0"/>
      <c r="JQ3124" s="0"/>
      <c r="JR3124" s="0"/>
      <c r="JS3124" s="0"/>
      <c r="JT3124" s="0"/>
      <c r="JU3124" s="0"/>
      <c r="JV3124" s="0"/>
      <c r="JW3124" s="0"/>
      <c r="JX3124" s="0"/>
      <c r="JY3124" s="0"/>
      <c r="JZ3124" s="0"/>
      <c r="KA3124" s="0"/>
      <c r="KB3124" s="0"/>
      <c r="KC3124" s="0"/>
      <c r="KD3124" s="0"/>
      <c r="KE3124" s="0"/>
      <c r="KF3124" s="0"/>
      <c r="KG3124" s="0"/>
      <c r="KH3124" s="0"/>
      <c r="KI3124" s="0"/>
      <c r="KJ3124" s="0"/>
      <c r="KK3124" s="0"/>
      <c r="KL3124" s="0"/>
      <c r="KM3124" s="0"/>
      <c r="KN3124" s="0"/>
      <c r="KO3124" s="0"/>
      <c r="KP3124" s="0"/>
      <c r="KQ3124" s="0"/>
      <c r="KR3124" s="0"/>
      <c r="KS3124" s="0"/>
      <c r="KT3124" s="0"/>
      <c r="KU3124" s="0"/>
      <c r="KV3124" s="0"/>
      <c r="KW3124" s="0"/>
      <c r="KX3124" s="0"/>
      <c r="KY3124" s="0"/>
      <c r="KZ3124" s="0"/>
      <c r="LA3124" s="0"/>
      <c r="LB3124" s="0"/>
      <c r="LC3124" s="0"/>
      <c r="LD3124" s="0"/>
      <c r="LE3124" s="0"/>
      <c r="LF3124" s="0"/>
      <c r="LG3124" s="0"/>
      <c r="LH3124" s="0"/>
      <c r="LI3124" s="0"/>
      <c r="LJ3124" s="0"/>
      <c r="LK3124" s="0"/>
      <c r="LL3124" s="0"/>
      <c r="LM3124" s="0"/>
      <c r="LN3124" s="0"/>
      <c r="LO3124" s="0"/>
      <c r="LP3124" s="0"/>
      <c r="LQ3124" s="0"/>
      <c r="LR3124" s="0"/>
      <c r="LS3124" s="0"/>
      <c r="LT3124" s="0"/>
      <c r="LU3124" s="0"/>
      <c r="LV3124" s="0"/>
      <c r="LW3124" s="0"/>
      <c r="LX3124" s="0"/>
      <c r="LY3124" s="0"/>
      <c r="LZ3124" s="0"/>
      <c r="MA3124" s="0"/>
      <c r="MB3124" s="0"/>
      <c r="MC3124" s="0"/>
      <c r="MD3124" s="0"/>
      <c r="ME3124" s="0"/>
      <c r="MF3124" s="0"/>
      <c r="MG3124" s="0"/>
      <c r="MH3124" s="0"/>
      <c r="MI3124" s="0"/>
      <c r="MJ3124" s="0"/>
      <c r="MK3124" s="0"/>
      <c r="ML3124" s="0"/>
      <c r="MM3124" s="0"/>
      <c r="MN3124" s="0"/>
      <c r="MO3124" s="0"/>
      <c r="MP3124" s="0"/>
      <c r="MQ3124" s="0"/>
      <c r="MR3124" s="0"/>
      <c r="MS3124" s="0"/>
      <c r="MT3124" s="0"/>
      <c r="MU3124" s="0"/>
      <c r="MV3124" s="0"/>
      <c r="MW3124" s="0"/>
      <c r="MX3124" s="0"/>
      <c r="MY3124" s="0"/>
      <c r="MZ3124" s="0"/>
      <c r="NA3124" s="0"/>
      <c r="NB3124" s="0"/>
      <c r="NC3124" s="0"/>
      <c r="ND3124" s="0"/>
      <c r="NE3124" s="0"/>
      <c r="NF3124" s="0"/>
      <c r="NG3124" s="0"/>
      <c r="NH3124" s="0"/>
      <c r="NI3124" s="0"/>
      <c r="NJ3124" s="0"/>
      <c r="NK3124" s="0"/>
      <c r="NL3124" s="0"/>
      <c r="NM3124" s="0"/>
      <c r="NN3124" s="0"/>
      <c r="NO3124" s="0"/>
      <c r="NP3124" s="0"/>
      <c r="NQ3124" s="0"/>
      <c r="NR3124" s="0"/>
      <c r="NS3124" s="0"/>
      <c r="NT3124" s="0"/>
      <c r="NU3124" s="0"/>
      <c r="NV3124" s="0"/>
      <c r="NW3124" s="0"/>
      <c r="NX3124" s="0"/>
      <c r="NY3124" s="0"/>
      <c r="NZ3124" s="0"/>
      <c r="OA3124" s="0"/>
      <c r="OB3124" s="0"/>
      <c r="OC3124" s="0"/>
      <c r="OD3124" s="0"/>
      <c r="OE3124" s="0"/>
      <c r="OF3124" s="0"/>
      <c r="OG3124" s="0"/>
      <c r="OH3124" s="0"/>
      <c r="OI3124" s="0"/>
      <c r="OJ3124" s="0"/>
      <c r="OK3124" s="0"/>
      <c r="OL3124" s="0"/>
      <c r="OM3124" s="0"/>
      <c r="ON3124" s="0"/>
      <c r="OO3124" s="0"/>
      <c r="OP3124" s="0"/>
      <c r="OQ3124" s="0"/>
      <c r="OR3124" s="0"/>
      <c r="OS3124" s="0"/>
      <c r="OT3124" s="0"/>
      <c r="OU3124" s="0"/>
      <c r="OV3124" s="0"/>
      <c r="OW3124" s="0"/>
      <c r="OX3124" s="0"/>
      <c r="OY3124" s="0"/>
      <c r="OZ3124" s="0"/>
      <c r="PA3124" s="0"/>
      <c r="PB3124" s="0"/>
      <c r="PC3124" s="0"/>
      <c r="PD3124" s="0"/>
      <c r="PE3124" s="0"/>
      <c r="PF3124" s="0"/>
      <c r="PG3124" s="0"/>
      <c r="PH3124" s="0"/>
      <c r="PI3124" s="0"/>
      <c r="PJ3124" s="0"/>
      <c r="PK3124" s="0"/>
      <c r="PL3124" s="0"/>
      <c r="PM3124" s="0"/>
      <c r="PN3124" s="0"/>
      <c r="PO3124" s="0"/>
      <c r="PP3124" s="0"/>
      <c r="PQ3124" s="0"/>
      <c r="PR3124" s="0"/>
      <c r="PS3124" s="0"/>
      <c r="PT3124" s="0"/>
      <c r="PU3124" s="0"/>
      <c r="PV3124" s="0"/>
      <c r="PW3124" s="0"/>
      <c r="PX3124" s="0"/>
      <c r="PY3124" s="0"/>
      <c r="PZ3124" s="0"/>
      <c r="QA3124" s="0"/>
      <c r="QB3124" s="0"/>
      <c r="QC3124" s="0"/>
      <c r="QD3124" s="0"/>
      <c r="QE3124" s="0"/>
      <c r="QF3124" s="0"/>
      <c r="QG3124" s="0"/>
      <c r="QH3124" s="0"/>
      <c r="QI3124" s="0"/>
      <c r="QJ3124" s="0"/>
      <c r="QK3124" s="0"/>
      <c r="QL3124" s="0"/>
      <c r="QM3124" s="0"/>
      <c r="QN3124" s="0"/>
      <c r="QO3124" s="0"/>
      <c r="QP3124" s="0"/>
      <c r="QQ3124" s="0"/>
      <c r="QR3124" s="0"/>
      <c r="QS3124" s="0"/>
      <c r="QT3124" s="0"/>
      <c r="QU3124" s="0"/>
      <c r="QV3124" s="0"/>
      <c r="QW3124" s="0"/>
      <c r="QX3124" s="0"/>
      <c r="QY3124" s="0"/>
      <c r="QZ3124" s="0"/>
      <c r="RA3124" s="0"/>
      <c r="RB3124" s="0"/>
      <c r="RC3124" s="0"/>
      <c r="RD3124" s="0"/>
      <c r="RE3124" s="0"/>
      <c r="RF3124" s="0"/>
      <c r="RG3124" s="0"/>
      <c r="RH3124" s="0"/>
      <c r="RI3124" s="0"/>
      <c r="RJ3124" s="0"/>
      <c r="RK3124" s="0"/>
      <c r="RL3124" s="0"/>
      <c r="RM3124" s="0"/>
      <c r="RN3124" s="0"/>
      <c r="RO3124" s="0"/>
      <c r="RP3124" s="0"/>
      <c r="RQ3124" s="0"/>
      <c r="RR3124" s="0"/>
      <c r="RS3124" s="0"/>
      <c r="RT3124" s="0"/>
      <c r="RU3124" s="0"/>
      <c r="RV3124" s="0"/>
      <c r="RW3124" s="0"/>
      <c r="RX3124" s="0"/>
      <c r="RY3124" s="0"/>
      <c r="RZ3124" s="0"/>
      <c r="SA3124" s="0"/>
      <c r="SB3124" s="0"/>
      <c r="SC3124" s="0"/>
      <c r="SD3124" s="0"/>
      <c r="SE3124" s="0"/>
      <c r="SF3124" s="0"/>
      <c r="SG3124" s="0"/>
      <c r="SH3124" s="0"/>
      <c r="SI3124" s="0"/>
      <c r="SJ3124" s="0"/>
      <c r="SK3124" s="0"/>
      <c r="SL3124" s="0"/>
      <c r="SM3124" s="0"/>
      <c r="SN3124" s="0"/>
      <c r="SO3124" s="0"/>
      <c r="SP3124" s="0"/>
      <c r="SQ3124" s="0"/>
      <c r="SR3124" s="0"/>
      <c r="SS3124" s="0"/>
      <c r="ST3124" s="0"/>
      <c r="SU3124" s="0"/>
      <c r="SV3124" s="0"/>
      <c r="SW3124" s="0"/>
      <c r="SX3124" s="0"/>
      <c r="SY3124" s="0"/>
      <c r="SZ3124" s="0"/>
      <c r="TA3124" s="0"/>
      <c r="TB3124" s="0"/>
      <c r="TC3124" s="0"/>
      <c r="TD3124" s="0"/>
      <c r="TE3124" s="0"/>
      <c r="TF3124" s="0"/>
      <c r="TG3124" s="0"/>
      <c r="TH3124" s="0"/>
      <c r="TI3124" s="0"/>
      <c r="TJ3124" s="0"/>
      <c r="TK3124" s="0"/>
      <c r="TL3124" s="0"/>
      <c r="TM3124" s="0"/>
      <c r="TN3124" s="0"/>
      <c r="TO3124" s="0"/>
      <c r="TP3124" s="0"/>
      <c r="TQ3124" s="0"/>
      <c r="TR3124" s="0"/>
      <c r="TS3124" s="0"/>
      <c r="TT3124" s="0"/>
      <c r="TU3124" s="0"/>
      <c r="TV3124" s="0"/>
      <c r="TW3124" s="0"/>
      <c r="TX3124" s="0"/>
      <c r="TY3124" s="0"/>
      <c r="TZ3124" s="0"/>
      <c r="UA3124" s="0"/>
      <c r="UB3124" s="0"/>
      <c r="UC3124" s="0"/>
      <c r="UD3124" s="0"/>
      <c r="UE3124" s="0"/>
      <c r="UF3124" s="0"/>
      <c r="UG3124" s="0"/>
      <c r="UH3124" s="0"/>
      <c r="UI3124" s="0"/>
      <c r="UJ3124" s="0"/>
      <c r="UK3124" s="0"/>
      <c r="UL3124" s="0"/>
      <c r="UM3124" s="0"/>
      <c r="UN3124" s="0"/>
      <c r="UO3124" s="0"/>
      <c r="UP3124" s="0"/>
      <c r="UQ3124" s="0"/>
      <c r="UR3124" s="0"/>
      <c r="US3124" s="0"/>
      <c r="UT3124" s="0"/>
      <c r="UU3124" s="0"/>
      <c r="UV3124" s="0"/>
      <c r="UW3124" s="0"/>
      <c r="UX3124" s="0"/>
      <c r="UY3124" s="0"/>
      <c r="UZ3124" s="0"/>
      <c r="VA3124" s="0"/>
      <c r="VB3124" s="0"/>
      <c r="VC3124" s="0"/>
      <c r="VD3124" s="0"/>
      <c r="VE3124" s="0"/>
      <c r="VF3124" s="0"/>
      <c r="VG3124" s="0"/>
      <c r="VH3124" s="0"/>
      <c r="VI3124" s="0"/>
      <c r="VJ3124" s="0"/>
      <c r="VK3124" s="0"/>
      <c r="VL3124" s="0"/>
      <c r="VM3124" s="0"/>
      <c r="VN3124" s="0"/>
      <c r="VO3124" s="0"/>
      <c r="VP3124" s="0"/>
      <c r="VQ3124" s="0"/>
      <c r="VR3124" s="0"/>
      <c r="VS3124" s="0"/>
      <c r="VT3124" s="0"/>
      <c r="VU3124" s="0"/>
      <c r="VV3124" s="0"/>
      <c r="VW3124" s="0"/>
      <c r="VX3124" s="0"/>
      <c r="VY3124" s="0"/>
      <c r="VZ3124" s="0"/>
      <c r="WA3124" s="0"/>
      <c r="WB3124" s="0"/>
      <c r="WC3124" s="0"/>
      <c r="WD3124" s="0"/>
      <c r="WE3124" s="0"/>
      <c r="WF3124" s="0"/>
      <c r="WG3124" s="0"/>
      <c r="WH3124" s="0"/>
      <c r="WI3124" s="0"/>
      <c r="WJ3124" s="0"/>
      <c r="WK3124" s="0"/>
      <c r="WL3124" s="0"/>
      <c r="WM3124" s="0"/>
      <c r="WN3124" s="0"/>
      <c r="WO3124" s="0"/>
      <c r="WP3124" s="0"/>
      <c r="WQ3124" s="0"/>
      <c r="WR3124" s="0"/>
      <c r="WS3124" s="0"/>
      <c r="WT3124" s="0"/>
      <c r="WU3124" s="0"/>
      <c r="WV3124" s="0"/>
      <c r="WW3124" s="0"/>
      <c r="WX3124" s="0"/>
      <c r="WY3124" s="0"/>
      <c r="WZ3124" s="0"/>
      <c r="XA3124" s="0"/>
      <c r="XB3124" s="0"/>
      <c r="XC3124" s="0"/>
      <c r="XD3124" s="0"/>
      <c r="XE3124" s="0"/>
      <c r="XF3124" s="0"/>
      <c r="XG3124" s="0"/>
      <c r="XH3124" s="0"/>
      <c r="XI3124" s="0"/>
      <c r="XJ3124" s="0"/>
      <c r="XK3124" s="0"/>
      <c r="XL3124" s="0"/>
      <c r="XM3124" s="0"/>
      <c r="XN3124" s="0"/>
      <c r="XO3124" s="0"/>
      <c r="XP3124" s="0"/>
      <c r="XQ3124" s="0"/>
      <c r="XR3124" s="0"/>
      <c r="XS3124" s="0"/>
      <c r="XT3124" s="0"/>
      <c r="XU3124" s="0"/>
      <c r="XV3124" s="0"/>
      <c r="XW3124" s="0"/>
      <c r="XX3124" s="0"/>
      <c r="XY3124" s="0"/>
      <c r="XZ3124" s="0"/>
      <c r="YA3124" s="0"/>
      <c r="YB3124" s="0"/>
      <c r="YC3124" s="0"/>
      <c r="YD3124" s="0"/>
      <c r="YE3124" s="0"/>
      <c r="YF3124" s="0"/>
      <c r="YG3124" s="0"/>
      <c r="YH3124" s="0"/>
      <c r="YI3124" s="0"/>
      <c r="YJ3124" s="0"/>
      <c r="YK3124" s="0"/>
      <c r="YL3124" s="0"/>
      <c r="YM3124" s="0"/>
      <c r="YN3124" s="0"/>
      <c r="YO3124" s="0"/>
      <c r="YP3124" s="0"/>
      <c r="YQ3124" s="0"/>
      <c r="YR3124" s="0"/>
      <c r="YS3124" s="0"/>
      <c r="YT3124" s="0"/>
      <c r="YU3124" s="0"/>
      <c r="YV3124" s="0"/>
      <c r="YW3124" s="0"/>
      <c r="YX3124" s="0"/>
      <c r="YY3124" s="0"/>
      <c r="YZ3124" s="0"/>
      <c r="ZA3124" s="0"/>
      <c r="ZB3124" s="0"/>
      <c r="ZC3124" s="0"/>
      <c r="ZD3124" s="0"/>
      <c r="ZE3124" s="0"/>
      <c r="ZF3124" s="0"/>
      <c r="ZG3124" s="0"/>
      <c r="ZH3124" s="0"/>
      <c r="ZI3124" s="0"/>
      <c r="ZJ3124" s="0"/>
      <c r="ZK3124" s="0"/>
      <c r="ZL3124" s="0"/>
      <c r="ZM3124" s="0"/>
      <c r="ZN3124" s="0"/>
      <c r="ZO3124" s="0"/>
      <c r="ZP3124" s="0"/>
      <c r="ZQ3124" s="0"/>
      <c r="ZR3124" s="0"/>
      <c r="ZS3124" s="0"/>
      <c r="ZT3124" s="0"/>
      <c r="ZU3124" s="0"/>
      <c r="ZV3124" s="0"/>
      <c r="ZW3124" s="0"/>
      <c r="ZX3124" s="0"/>
      <c r="ZY3124" s="0"/>
      <c r="ZZ3124" s="0"/>
      <c r="AAA3124" s="0"/>
      <c r="AAB3124" s="0"/>
      <c r="AAC3124" s="0"/>
      <c r="AAD3124" s="0"/>
      <c r="AAE3124" s="0"/>
      <c r="AAF3124" s="0"/>
      <c r="AAG3124" s="0"/>
      <c r="AAH3124" s="0"/>
      <c r="AAI3124" s="0"/>
      <c r="AAJ3124" s="0"/>
      <c r="AAK3124" s="0"/>
      <c r="AAL3124" s="0"/>
      <c r="AAM3124" s="0"/>
      <c r="AAN3124" s="0"/>
      <c r="AAO3124" s="0"/>
      <c r="AAP3124" s="0"/>
      <c r="AAQ3124" s="0"/>
      <c r="AAR3124" s="0"/>
      <c r="AAS3124" s="0"/>
      <c r="AAT3124" s="0"/>
      <c r="AAU3124" s="0"/>
      <c r="AAV3124" s="0"/>
      <c r="AAW3124" s="0"/>
      <c r="AAX3124" s="0"/>
      <c r="AAY3124" s="0"/>
      <c r="AAZ3124" s="0"/>
      <c r="ABA3124" s="0"/>
      <c r="ABB3124" s="0"/>
      <c r="ABC3124" s="0"/>
      <c r="ABD3124" s="0"/>
      <c r="ABE3124" s="0"/>
      <c r="ABF3124" s="0"/>
      <c r="ABG3124" s="0"/>
      <c r="ABH3124" s="0"/>
      <c r="ABI3124" s="0"/>
      <c r="ABJ3124" s="0"/>
      <c r="ABK3124" s="0"/>
      <c r="ABL3124" s="0"/>
      <c r="ABM3124" s="0"/>
      <c r="ABN3124" s="0"/>
      <c r="ABO3124" s="0"/>
      <c r="ABP3124" s="0"/>
      <c r="ABQ3124" s="0"/>
      <c r="ABR3124" s="0"/>
      <c r="ABS3124" s="0"/>
      <c r="ABT3124" s="0"/>
      <c r="ABU3124" s="0"/>
      <c r="ABV3124" s="0"/>
      <c r="ABW3124" s="0"/>
      <c r="ABX3124" s="0"/>
      <c r="ABY3124" s="0"/>
      <c r="ABZ3124" s="0"/>
      <c r="ACA3124" s="0"/>
      <c r="ACB3124" s="0"/>
      <c r="ACC3124" s="0"/>
      <c r="ACD3124" s="0"/>
      <c r="ACE3124" s="0"/>
      <c r="ACF3124" s="0"/>
      <c r="ACG3124" s="0"/>
      <c r="ACH3124" s="0"/>
      <c r="ACI3124" s="0"/>
      <c r="ACJ3124" s="0"/>
      <c r="ACK3124" s="0"/>
      <c r="ACL3124" s="0"/>
      <c r="ACM3124" s="0"/>
      <c r="ACN3124" s="0"/>
      <c r="ACO3124" s="0"/>
      <c r="ACP3124" s="0"/>
      <c r="ACQ3124" s="0"/>
      <c r="ACR3124" s="0"/>
      <c r="ACS3124" s="0"/>
      <c r="ACT3124" s="0"/>
      <c r="ACU3124" s="0"/>
      <c r="ACV3124" s="0"/>
      <c r="ACW3124" s="0"/>
      <c r="ACX3124" s="0"/>
      <c r="ACY3124" s="0"/>
      <c r="ACZ3124" s="0"/>
      <c r="ADA3124" s="0"/>
      <c r="ADB3124" s="0"/>
      <c r="ADC3124" s="0"/>
      <c r="ADD3124" s="0"/>
      <c r="ADE3124" s="0"/>
      <c r="ADF3124" s="0"/>
      <c r="ADG3124" s="0"/>
      <c r="ADH3124" s="0"/>
      <c r="ADI3124" s="0"/>
      <c r="ADJ3124" s="0"/>
      <c r="ADK3124" s="0"/>
      <c r="ADL3124" s="0"/>
      <c r="ADM3124" s="0"/>
      <c r="ADN3124" s="0"/>
      <c r="ADO3124" s="0"/>
      <c r="ADP3124" s="0"/>
      <c r="ADQ3124" s="0"/>
      <c r="ADR3124" s="0"/>
      <c r="ADS3124" s="0"/>
      <c r="ADT3124" s="0"/>
      <c r="ADU3124" s="0"/>
      <c r="ADV3124" s="0"/>
      <c r="ADW3124" s="0"/>
      <c r="ADX3124" s="0"/>
      <c r="ADY3124" s="0"/>
      <c r="ADZ3124" s="0"/>
      <c r="AEA3124" s="0"/>
      <c r="AEB3124" s="0"/>
      <c r="AEC3124" s="0"/>
      <c r="AED3124" s="0"/>
      <c r="AEE3124" s="0"/>
      <c r="AEF3124" s="0"/>
      <c r="AEG3124" s="0"/>
      <c r="AEH3124" s="0"/>
      <c r="AEI3124" s="0"/>
      <c r="AEJ3124" s="0"/>
      <c r="AEK3124" s="0"/>
      <c r="AEL3124" s="0"/>
      <c r="AEM3124" s="0"/>
      <c r="AEN3124" s="0"/>
      <c r="AEO3124" s="0"/>
      <c r="AEP3124" s="0"/>
      <c r="AEQ3124" s="0"/>
      <c r="AER3124" s="0"/>
      <c r="AES3124" s="0"/>
      <c r="AET3124" s="0"/>
      <c r="AEU3124" s="0"/>
      <c r="AEV3124" s="0"/>
      <c r="AEW3124" s="0"/>
      <c r="AEX3124" s="0"/>
      <c r="AEY3124" s="0"/>
      <c r="AEZ3124" s="0"/>
      <c r="AFA3124" s="0"/>
      <c r="AFB3124" s="0"/>
      <c r="AFC3124" s="0"/>
      <c r="AFD3124" s="0"/>
      <c r="AFE3124" s="0"/>
      <c r="AFF3124" s="0"/>
      <c r="AFG3124" s="0"/>
      <c r="AFH3124" s="0"/>
      <c r="AFI3124" s="0"/>
      <c r="AFJ3124" s="0"/>
      <c r="AFK3124" s="0"/>
      <c r="AFL3124" s="0"/>
      <c r="AFM3124" s="0"/>
      <c r="AFN3124" s="0"/>
      <c r="AFO3124" s="0"/>
      <c r="AFP3124" s="0"/>
      <c r="AFQ3124" s="0"/>
      <c r="AFR3124" s="0"/>
      <c r="AFS3124" s="0"/>
      <c r="AFT3124" s="0"/>
      <c r="AFU3124" s="0"/>
      <c r="AFV3124" s="0"/>
      <c r="AFW3124" s="0"/>
      <c r="AFX3124" s="0"/>
      <c r="AFY3124" s="0"/>
      <c r="AFZ3124" s="0"/>
      <c r="AGA3124" s="0"/>
      <c r="AGB3124" s="0"/>
      <c r="AGC3124" s="0"/>
      <c r="AGD3124" s="0"/>
      <c r="AGE3124" s="0"/>
      <c r="AGF3124" s="0"/>
      <c r="AGG3124" s="0"/>
      <c r="AGH3124" s="0"/>
      <c r="AGI3124" s="0"/>
      <c r="AGJ3124" s="0"/>
      <c r="AGK3124" s="0"/>
      <c r="AGL3124" s="0"/>
      <c r="AGM3124" s="0"/>
      <c r="AGN3124" s="0"/>
      <c r="AGO3124" s="0"/>
      <c r="AGP3124" s="0"/>
      <c r="AGQ3124" s="0"/>
      <c r="AGR3124" s="0"/>
      <c r="AGS3124" s="0"/>
      <c r="AGT3124" s="0"/>
      <c r="AGU3124" s="0"/>
      <c r="AGV3124" s="0"/>
      <c r="AGW3124" s="0"/>
      <c r="AGX3124" s="0"/>
      <c r="AGY3124" s="0"/>
      <c r="AGZ3124" s="0"/>
      <c r="AHA3124" s="0"/>
      <c r="AHB3124" s="0"/>
      <c r="AHC3124" s="0"/>
      <c r="AHD3124" s="0"/>
      <c r="AHE3124" s="0"/>
      <c r="AHF3124" s="0"/>
      <c r="AHG3124" s="0"/>
      <c r="AHH3124" s="0"/>
      <c r="AHI3124" s="0"/>
      <c r="AHJ3124" s="0"/>
      <c r="AHK3124" s="0"/>
      <c r="AHL3124" s="0"/>
      <c r="AHM3124" s="0"/>
      <c r="AHN3124" s="0"/>
      <c r="AHO3124" s="0"/>
      <c r="AHP3124" s="0"/>
      <c r="AHQ3124" s="0"/>
      <c r="AHR3124" s="0"/>
      <c r="AHS3124" s="0"/>
      <c r="AHT3124" s="0"/>
      <c r="AHU3124" s="0"/>
      <c r="AHV3124" s="0"/>
      <c r="AHW3124" s="0"/>
      <c r="AHX3124" s="0"/>
      <c r="AHY3124" s="0"/>
      <c r="AHZ3124" s="0"/>
      <c r="AIA3124" s="0"/>
      <c r="AIB3124" s="0"/>
      <c r="AIC3124" s="0"/>
      <c r="AID3124" s="0"/>
      <c r="AIE3124" s="0"/>
      <c r="AIF3124" s="0"/>
      <c r="AIG3124" s="0"/>
      <c r="AIH3124" s="0"/>
      <c r="AII3124" s="0"/>
      <c r="AIJ3124" s="0"/>
      <c r="AIK3124" s="0"/>
      <c r="AIL3124" s="0"/>
      <c r="AIM3124" s="0"/>
      <c r="AIN3124" s="0"/>
      <c r="AIO3124" s="0"/>
      <c r="AIP3124" s="0"/>
      <c r="AIQ3124" s="0"/>
      <c r="AIR3124" s="0"/>
      <c r="AIS3124" s="0"/>
      <c r="AIT3124" s="0"/>
      <c r="AIU3124" s="0"/>
      <c r="AIV3124" s="0"/>
      <c r="AIW3124" s="0"/>
      <c r="AIX3124" s="0"/>
      <c r="AIY3124" s="0"/>
      <c r="AIZ3124" s="0"/>
      <c r="AJA3124" s="0"/>
      <c r="AJB3124" s="0"/>
      <c r="AJC3124" s="0"/>
      <c r="AJD3124" s="0"/>
      <c r="AJE3124" s="0"/>
      <c r="AJF3124" s="0"/>
      <c r="AJG3124" s="0"/>
      <c r="AJH3124" s="0"/>
      <c r="AJI3124" s="0"/>
      <c r="AJJ3124" s="0"/>
      <c r="AJK3124" s="0"/>
      <c r="AJL3124" s="0"/>
      <c r="AJM3124" s="0"/>
      <c r="AJN3124" s="0"/>
      <c r="AJO3124" s="0"/>
      <c r="AJP3124" s="0"/>
      <c r="AJQ3124" s="0"/>
      <c r="AJR3124" s="0"/>
      <c r="AJS3124" s="0"/>
      <c r="AJT3124" s="0"/>
      <c r="AJU3124" s="0"/>
      <c r="AJV3124" s="0"/>
      <c r="AJW3124" s="0"/>
      <c r="AJX3124" s="0"/>
      <c r="AJY3124" s="0"/>
      <c r="AJZ3124" s="0"/>
      <c r="AKA3124" s="0"/>
      <c r="AKB3124" s="0"/>
      <c r="AKC3124" s="0"/>
      <c r="AKD3124" s="0"/>
      <c r="AKE3124" s="0"/>
      <c r="AKF3124" s="0"/>
      <c r="AKG3124" s="0"/>
      <c r="AKH3124" s="0"/>
      <c r="AKI3124" s="0"/>
      <c r="AKJ3124" s="0"/>
      <c r="AKK3124" s="0"/>
      <c r="AKL3124" s="0"/>
      <c r="AKM3124" s="0"/>
      <c r="AKN3124" s="0"/>
      <c r="AKO3124" s="0"/>
      <c r="AKP3124" s="0"/>
      <c r="AKQ3124" s="0"/>
      <c r="AKR3124" s="0"/>
      <c r="AKS3124" s="0"/>
      <c r="AKT3124" s="0"/>
      <c r="AKU3124" s="0"/>
      <c r="AKV3124" s="0"/>
      <c r="AKW3124" s="0"/>
      <c r="AKX3124" s="0"/>
      <c r="AKY3124" s="0"/>
      <c r="AKZ3124" s="0"/>
      <c r="ALA3124" s="0"/>
      <c r="ALB3124" s="0"/>
      <c r="ALC3124" s="0"/>
      <c r="ALD3124" s="0"/>
      <c r="ALE3124" s="0"/>
      <c r="ALF3124" s="0"/>
      <c r="ALG3124" s="0"/>
      <c r="ALH3124" s="0"/>
      <c r="ALI3124" s="0"/>
      <c r="ALJ3124" s="0"/>
      <c r="ALK3124" s="0"/>
      <c r="ALL3124" s="0"/>
      <c r="ALM3124" s="0"/>
      <c r="ALN3124" s="0"/>
      <c r="ALO3124" s="0"/>
      <c r="ALP3124" s="0"/>
      <c r="ALQ3124" s="0"/>
      <c r="ALR3124" s="0"/>
      <c r="ALS3124" s="0"/>
      <c r="ALT3124" s="0"/>
      <c r="ALU3124" s="0"/>
      <c r="ALV3124" s="0"/>
      <c r="ALW3124" s="0"/>
      <c r="ALX3124" s="0"/>
      <c r="ALY3124" s="0"/>
      <c r="ALZ3124" s="0"/>
      <c r="AMA3124" s="0"/>
      <c r="AMB3124" s="0"/>
      <c r="AMC3124" s="0"/>
      <c r="AMD3124" s="0"/>
      <c r="AME3124" s="0"/>
      <c r="AMF3124" s="0"/>
      <c r="AMG3124" s="0"/>
      <c r="AMH3124" s="0"/>
      <c r="AMI3124" s="0"/>
    </row>
    <row r="3125" customFormat="false" ht="12.75" hidden="false" customHeight="false" outlineLevel="0" collapsed="false">
      <c r="A3125" s="1" t="s">
        <v>3306</v>
      </c>
      <c r="C3125" s="27" t="s">
        <v>3376</v>
      </c>
      <c r="D3125" s="27" t="s">
        <v>13</v>
      </c>
      <c r="E3125" s="28"/>
      <c r="F3125" s="29"/>
      <c r="G3125" s="27"/>
      <c r="H3125" s="30" t="s">
        <v>61</v>
      </c>
      <c r="I3125" s="31" t="n">
        <v>1.89</v>
      </c>
      <c r="J3125" s="103" t="s">
        <v>3308</v>
      </c>
      <c r="BM3125" s="0"/>
      <c r="BN3125" s="0"/>
      <c r="BO3125" s="0"/>
      <c r="BP3125" s="0"/>
      <c r="BQ3125" s="0"/>
      <c r="BR3125" s="0"/>
      <c r="BS3125" s="0"/>
      <c r="BT3125" s="0"/>
      <c r="BU3125" s="0"/>
      <c r="BV3125" s="0"/>
      <c r="BW3125" s="0"/>
      <c r="BX3125" s="0"/>
      <c r="BY3125" s="0"/>
      <c r="BZ3125" s="0"/>
      <c r="CA3125" s="0"/>
      <c r="CB3125" s="0"/>
      <c r="CC3125" s="0"/>
      <c r="CD3125" s="0"/>
      <c r="CE3125" s="0"/>
      <c r="CF3125" s="0"/>
      <c r="CG3125" s="0"/>
      <c r="CH3125" s="0"/>
      <c r="CI3125" s="0"/>
      <c r="CJ3125" s="0"/>
      <c r="CK3125" s="0"/>
      <c r="CL3125" s="0"/>
      <c r="CM3125" s="0"/>
      <c r="CN3125" s="0"/>
      <c r="CO3125" s="0"/>
      <c r="CP3125" s="0"/>
      <c r="CQ3125" s="0"/>
      <c r="CR3125" s="0"/>
      <c r="CS3125" s="0"/>
      <c r="CT3125" s="0"/>
      <c r="CU3125" s="0"/>
      <c r="CV3125" s="0"/>
      <c r="CW3125" s="0"/>
      <c r="CX3125" s="0"/>
      <c r="CY3125" s="0"/>
      <c r="CZ3125" s="0"/>
      <c r="DA3125" s="0"/>
      <c r="DB3125" s="0"/>
      <c r="DC3125" s="0"/>
      <c r="DD3125" s="0"/>
      <c r="DE3125" s="0"/>
      <c r="DF3125" s="0"/>
      <c r="DG3125" s="0"/>
      <c r="DH3125" s="0"/>
      <c r="DI3125" s="0"/>
      <c r="DJ3125" s="0"/>
      <c r="DK3125" s="0"/>
      <c r="DL3125" s="0"/>
      <c r="DM3125" s="0"/>
      <c r="DN3125" s="0"/>
      <c r="DO3125" s="0"/>
      <c r="DP3125" s="0"/>
      <c r="DQ3125" s="0"/>
      <c r="DR3125" s="0"/>
      <c r="DS3125" s="0"/>
      <c r="DT3125" s="0"/>
      <c r="DU3125" s="0"/>
      <c r="DV3125" s="0"/>
      <c r="DW3125" s="0"/>
      <c r="DX3125" s="0"/>
      <c r="DY3125" s="0"/>
      <c r="DZ3125" s="0"/>
      <c r="EA3125" s="0"/>
      <c r="EB3125" s="0"/>
      <c r="EC3125" s="0"/>
      <c r="ED3125" s="0"/>
      <c r="EE3125" s="0"/>
      <c r="EF3125" s="0"/>
      <c r="EG3125" s="0"/>
      <c r="EH3125" s="0"/>
      <c r="EI3125" s="0"/>
      <c r="EJ3125" s="0"/>
      <c r="EK3125" s="0"/>
      <c r="EL3125" s="0"/>
      <c r="EM3125" s="0"/>
      <c r="EN3125" s="0"/>
      <c r="EO3125" s="0"/>
      <c r="EP3125" s="0"/>
      <c r="EQ3125" s="0"/>
      <c r="ER3125" s="0"/>
      <c r="ES3125" s="0"/>
      <c r="ET3125" s="0"/>
      <c r="EU3125" s="0"/>
      <c r="EV3125" s="0"/>
      <c r="EW3125" s="0"/>
      <c r="EX3125" s="0"/>
      <c r="EY3125" s="0"/>
      <c r="EZ3125" s="0"/>
      <c r="FA3125" s="0"/>
      <c r="FB3125" s="0"/>
      <c r="FC3125" s="0"/>
      <c r="FD3125" s="0"/>
      <c r="FE3125" s="0"/>
      <c r="FF3125" s="0"/>
      <c r="FG3125" s="0"/>
      <c r="FH3125" s="0"/>
      <c r="FI3125" s="0"/>
      <c r="FJ3125" s="0"/>
      <c r="FK3125" s="0"/>
      <c r="FL3125" s="0"/>
      <c r="FM3125" s="0"/>
      <c r="FN3125" s="0"/>
      <c r="FO3125" s="0"/>
      <c r="FP3125" s="0"/>
      <c r="FQ3125" s="0"/>
      <c r="FR3125" s="0"/>
      <c r="FS3125" s="0"/>
      <c r="FT3125" s="0"/>
      <c r="FU3125" s="0"/>
      <c r="FV3125" s="0"/>
      <c r="FW3125" s="0"/>
      <c r="FX3125" s="0"/>
      <c r="FY3125" s="0"/>
      <c r="FZ3125" s="0"/>
      <c r="GA3125" s="0"/>
      <c r="GB3125" s="0"/>
      <c r="GC3125" s="0"/>
      <c r="GD3125" s="0"/>
      <c r="GE3125" s="0"/>
      <c r="GF3125" s="0"/>
      <c r="GG3125" s="0"/>
      <c r="GH3125" s="0"/>
      <c r="GI3125" s="0"/>
      <c r="GJ3125" s="0"/>
      <c r="GK3125" s="0"/>
      <c r="GL3125" s="0"/>
      <c r="GM3125" s="0"/>
      <c r="GN3125" s="0"/>
      <c r="GO3125" s="0"/>
      <c r="GP3125" s="0"/>
      <c r="GQ3125" s="0"/>
      <c r="GR3125" s="0"/>
      <c r="GS3125" s="0"/>
      <c r="GT3125" s="0"/>
      <c r="GU3125" s="0"/>
      <c r="GV3125" s="0"/>
      <c r="GW3125" s="0"/>
      <c r="GX3125" s="0"/>
      <c r="GY3125" s="0"/>
      <c r="GZ3125" s="0"/>
      <c r="HA3125" s="0"/>
      <c r="HB3125" s="0"/>
      <c r="HC3125" s="0"/>
      <c r="HD3125" s="0"/>
      <c r="HE3125" s="0"/>
      <c r="HF3125" s="0"/>
      <c r="HG3125" s="0"/>
      <c r="HH3125" s="0"/>
      <c r="HI3125" s="0"/>
      <c r="HJ3125" s="0"/>
      <c r="HK3125" s="0"/>
      <c r="HL3125" s="0"/>
      <c r="HM3125" s="0"/>
      <c r="HN3125" s="0"/>
      <c r="HO3125" s="0"/>
      <c r="HP3125" s="0"/>
      <c r="HQ3125" s="0"/>
      <c r="HR3125" s="0"/>
      <c r="HS3125" s="0"/>
      <c r="HT3125" s="0"/>
      <c r="HU3125" s="0"/>
      <c r="HV3125" s="0"/>
      <c r="HW3125" s="0"/>
      <c r="HX3125" s="0"/>
      <c r="HY3125" s="0"/>
      <c r="HZ3125" s="0"/>
      <c r="IA3125" s="0"/>
      <c r="IB3125" s="0"/>
      <c r="IC3125" s="0"/>
      <c r="ID3125" s="0"/>
      <c r="IE3125" s="0"/>
      <c r="IF3125" s="0"/>
      <c r="IG3125" s="0"/>
      <c r="IH3125" s="0"/>
      <c r="II3125" s="0"/>
      <c r="IJ3125" s="0"/>
      <c r="IK3125" s="0"/>
      <c r="IL3125" s="0"/>
      <c r="IM3125" s="0"/>
      <c r="IN3125" s="0"/>
      <c r="IO3125" s="0"/>
      <c r="IP3125" s="0"/>
      <c r="IQ3125" s="0"/>
      <c r="IR3125" s="0"/>
      <c r="IS3125" s="0"/>
      <c r="IT3125" s="0"/>
      <c r="IU3125" s="0"/>
      <c r="IV3125" s="0"/>
      <c r="IW3125" s="0"/>
      <c r="IX3125" s="0"/>
      <c r="IY3125" s="0"/>
      <c r="IZ3125" s="0"/>
      <c r="JA3125" s="0"/>
      <c r="JB3125" s="0"/>
      <c r="JC3125" s="0"/>
      <c r="JD3125" s="0"/>
      <c r="JE3125" s="0"/>
      <c r="JF3125" s="0"/>
      <c r="JG3125" s="0"/>
      <c r="JH3125" s="0"/>
      <c r="JI3125" s="0"/>
      <c r="JJ3125" s="0"/>
      <c r="JK3125" s="0"/>
      <c r="JL3125" s="0"/>
      <c r="JM3125" s="0"/>
      <c r="JN3125" s="0"/>
      <c r="JO3125" s="0"/>
      <c r="JP3125" s="0"/>
      <c r="JQ3125" s="0"/>
      <c r="JR3125" s="0"/>
      <c r="JS3125" s="0"/>
      <c r="JT3125" s="0"/>
      <c r="JU3125" s="0"/>
      <c r="JV3125" s="0"/>
      <c r="JW3125" s="0"/>
      <c r="JX3125" s="0"/>
      <c r="JY3125" s="0"/>
      <c r="JZ3125" s="0"/>
      <c r="KA3125" s="0"/>
      <c r="KB3125" s="0"/>
      <c r="KC3125" s="0"/>
      <c r="KD3125" s="0"/>
      <c r="KE3125" s="0"/>
      <c r="KF3125" s="0"/>
      <c r="KG3125" s="0"/>
      <c r="KH3125" s="0"/>
      <c r="KI3125" s="0"/>
      <c r="KJ3125" s="0"/>
      <c r="KK3125" s="0"/>
      <c r="KL3125" s="0"/>
      <c r="KM3125" s="0"/>
      <c r="KN3125" s="0"/>
      <c r="KO3125" s="0"/>
      <c r="KP3125" s="0"/>
      <c r="KQ3125" s="0"/>
      <c r="KR3125" s="0"/>
      <c r="KS3125" s="0"/>
      <c r="KT3125" s="0"/>
      <c r="KU3125" s="0"/>
      <c r="KV3125" s="0"/>
      <c r="KW3125" s="0"/>
      <c r="KX3125" s="0"/>
      <c r="KY3125" s="0"/>
      <c r="KZ3125" s="0"/>
      <c r="LA3125" s="0"/>
      <c r="LB3125" s="0"/>
      <c r="LC3125" s="0"/>
      <c r="LD3125" s="0"/>
      <c r="LE3125" s="0"/>
      <c r="LF3125" s="0"/>
      <c r="LG3125" s="0"/>
      <c r="LH3125" s="0"/>
      <c r="LI3125" s="0"/>
      <c r="LJ3125" s="0"/>
      <c r="LK3125" s="0"/>
      <c r="LL3125" s="0"/>
      <c r="LM3125" s="0"/>
      <c r="LN3125" s="0"/>
      <c r="LO3125" s="0"/>
      <c r="LP3125" s="0"/>
      <c r="LQ3125" s="0"/>
      <c r="LR3125" s="0"/>
      <c r="LS3125" s="0"/>
      <c r="LT3125" s="0"/>
      <c r="LU3125" s="0"/>
      <c r="LV3125" s="0"/>
      <c r="LW3125" s="0"/>
      <c r="LX3125" s="0"/>
      <c r="LY3125" s="0"/>
      <c r="LZ3125" s="0"/>
      <c r="MA3125" s="0"/>
      <c r="MB3125" s="0"/>
      <c r="MC3125" s="0"/>
      <c r="MD3125" s="0"/>
      <c r="ME3125" s="0"/>
      <c r="MF3125" s="0"/>
      <c r="MG3125" s="0"/>
      <c r="MH3125" s="0"/>
      <c r="MI3125" s="0"/>
      <c r="MJ3125" s="0"/>
      <c r="MK3125" s="0"/>
      <c r="ML3125" s="0"/>
      <c r="MM3125" s="0"/>
      <c r="MN3125" s="0"/>
      <c r="MO3125" s="0"/>
      <c r="MP3125" s="0"/>
      <c r="MQ3125" s="0"/>
      <c r="MR3125" s="0"/>
      <c r="MS3125" s="0"/>
      <c r="MT3125" s="0"/>
      <c r="MU3125" s="0"/>
      <c r="MV3125" s="0"/>
      <c r="MW3125" s="0"/>
      <c r="MX3125" s="0"/>
      <c r="MY3125" s="0"/>
      <c r="MZ3125" s="0"/>
      <c r="NA3125" s="0"/>
      <c r="NB3125" s="0"/>
      <c r="NC3125" s="0"/>
      <c r="ND3125" s="0"/>
      <c r="NE3125" s="0"/>
      <c r="NF3125" s="0"/>
      <c r="NG3125" s="0"/>
      <c r="NH3125" s="0"/>
      <c r="NI3125" s="0"/>
      <c r="NJ3125" s="0"/>
      <c r="NK3125" s="0"/>
      <c r="NL3125" s="0"/>
      <c r="NM3125" s="0"/>
      <c r="NN3125" s="0"/>
      <c r="NO3125" s="0"/>
      <c r="NP3125" s="0"/>
      <c r="NQ3125" s="0"/>
      <c r="NR3125" s="0"/>
      <c r="NS3125" s="0"/>
      <c r="NT3125" s="0"/>
      <c r="NU3125" s="0"/>
      <c r="NV3125" s="0"/>
      <c r="NW3125" s="0"/>
      <c r="NX3125" s="0"/>
      <c r="NY3125" s="0"/>
      <c r="NZ3125" s="0"/>
      <c r="OA3125" s="0"/>
      <c r="OB3125" s="0"/>
      <c r="OC3125" s="0"/>
      <c r="OD3125" s="0"/>
      <c r="OE3125" s="0"/>
      <c r="OF3125" s="0"/>
      <c r="OG3125" s="0"/>
      <c r="OH3125" s="0"/>
      <c r="OI3125" s="0"/>
      <c r="OJ3125" s="0"/>
      <c r="OK3125" s="0"/>
      <c r="OL3125" s="0"/>
      <c r="OM3125" s="0"/>
      <c r="ON3125" s="0"/>
      <c r="OO3125" s="0"/>
      <c r="OP3125" s="0"/>
      <c r="OQ3125" s="0"/>
      <c r="OR3125" s="0"/>
      <c r="OS3125" s="0"/>
      <c r="OT3125" s="0"/>
      <c r="OU3125" s="0"/>
      <c r="OV3125" s="0"/>
      <c r="OW3125" s="0"/>
      <c r="OX3125" s="0"/>
      <c r="OY3125" s="0"/>
      <c r="OZ3125" s="0"/>
      <c r="PA3125" s="0"/>
      <c r="PB3125" s="0"/>
      <c r="PC3125" s="0"/>
      <c r="PD3125" s="0"/>
      <c r="PE3125" s="0"/>
      <c r="PF3125" s="0"/>
      <c r="PG3125" s="0"/>
      <c r="PH3125" s="0"/>
      <c r="PI3125" s="0"/>
      <c r="PJ3125" s="0"/>
      <c r="PK3125" s="0"/>
      <c r="PL3125" s="0"/>
      <c r="PM3125" s="0"/>
      <c r="PN3125" s="0"/>
      <c r="PO3125" s="0"/>
      <c r="PP3125" s="0"/>
      <c r="PQ3125" s="0"/>
      <c r="PR3125" s="0"/>
      <c r="PS3125" s="0"/>
      <c r="PT3125" s="0"/>
      <c r="PU3125" s="0"/>
      <c r="PV3125" s="0"/>
      <c r="PW3125" s="0"/>
      <c r="PX3125" s="0"/>
      <c r="PY3125" s="0"/>
      <c r="PZ3125" s="0"/>
      <c r="QA3125" s="0"/>
      <c r="QB3125" s="0"/>
      <c r="QC3125" s="0"/>
      <c r="QD3125" s="0"/>
      <c r="QE3125" s="0"/>
      <c r="QF3125" s="0"/>
      <c r="QG3125" s="0"/>
      <c r="QH3125" s="0"/>
      <c r="QI3125" s="0"/>
      <c r="QJ3125" s="0"/>
      <c r="QK3125" s="0"/>
      <c r="QL3125" s="0"/>
      <c r="QM3125" s="0"/>
      <c r="QN3125" s="0"/>
      <c r="QO3125" s="0"/>
      <c r="QP3125" s="0"/>
      <c r="QQ3125" s="0"/>
      <c r="QR3125" s="0"/>
      <c r="QS3125" s="0"/>
      <c r="QT3125" s="0"/>
      <c r="QU3125" s="0"/>
      <c r="QV3125" s="0"/>
      <c r="QW3125" s="0"/>
      <c r="QX3125" s="0"/>
      <c r="QY3125" s="0"/>
      <c r="QZ3125" s="0"/>
      <c r="RA3125" s="0"/>
      <c r="RB3125" s="0"/>
      <c r="RC3125" s="0"/>
      <c r="RD3125" s="0"/>
      <c r="RE3125" s="0"/>
      <c r="RF3125" s="0"/>
      <c r="RG3125" s="0"/>
      <c r="RH3125" s="0"/>
      <c r="RI3125" s="0"/>
      <c r="RJ3125" s="0"/>
      <c r="RK3125" s="0"/>
      <c r="RL3125" s="0"/>
      <c r="RM3125" s="0"/>
      <c r="RN3125" s="0"/>
      <c r="RO3125" s="0"/>
      <c r="RP3125" s="0"/>
      <c r="RQ3125" s="0"/>
      <c r="RR3125" s="0"/>
      <c r="RS3125" s="0"/>
      <c r="RT3125" s="0"/>
      <c r="RU3125" s="0"/>
      <c r="RV3125" s="0"/>
      <c r="RW3125" s="0"/>
      <c r="RX3125" s="0"/>
      <c r="RY3125" s="0"/>
      <c r="RZ3125" s="0"/>
      <c r="SA3125" s="0"/>
      <c r="SB3125" s="0"/>
      <c r="SC3125" s="0"/>
      <c r="SD3125" s="0"/>
      <c r="SE3125" s="0"/>
      <c r="SF3125" s="0"/>
      <c r="SG3125" s="0"/>
      <c r="SH3125" s="0"/>
      <c r="SI3125" s="0"/>
      <c r="SJ3125" s="0"/>
      <c r="SK3125" s="0"/>
      <c r="SL3125" s="0"/>
      <c r="SM3125" s="0"/>
      <c r="SN3125" s="0"/>
      <c r="SO3125" s="0"/>
      <c r="SP3125" s="0"/>
      <c r="SQ3125" s="0"/>
      <c r="SR3125" s="0"/>
      <c r="SS3125" s="0"/>
      <c r="ST3125" s="0"/>
      <c r="SU3125" s="0"/>
      <c r="SV3125" s="0"/>
      <c r="SW3125" s="0"/>
      <c r="SX3125" s="0"/>
      <c r="SY3125" s="0"/>
      <c r="SZ3125" s="0"/>
      <c r="TA3125" s="0"/>
      <c r="TB3125" s="0"/>
      <c r="TC3125" s="0"/>
      <c r="TD3125" s="0"/>
      <c r="TE3125" s="0"/>
      <c r="TF3125" s="0"/>
      <c r="TG3125" s="0"/>
      <c r="TH3125" s="0"/>
      <c r="TI3125" s="0"/>
      <c r="TJ3125" s="0"/>
      <c r="TK3125" s="0"/>
      <c r="TL3125" s="0"/>
      <c r="TM3125" s="0"/>
      <c r="TN3125" s="0"/>
      <c r="TO3125" s="0"/>
      <c r="TP3125" s="0"/>
      <c r="TQ3125" s="0"/>
      <c r="TR3125" s="0"/>
      <c r="TS3125" s="0"/>
      <c r="TT3125" s="0"/>
      <c r="TU3125" s="0"/>
      <c r="TV3125" s="0"/>
      <c r="TW3125" s="0"/>
      <c r="TX3125" s="0"/>
      <c r="TY3125" s="0"/>
      <c r="TZ3125" s="0"/>
      <c r="UA3125" s="0"/>
      <c r="UB3125" s="0"/>
      <c r="UC3125" s="0"/>
      <c r="UD3125" s="0"/>
      <c r="UE3125" s="0"/>
      <c r="UF3125" s="0"/>
      <c r="UG3125" s="0"/>
      <c r="UH3125" s="0"/>
      <c r="UI3125" s="0"/>
      <c r="UJ3125" s="0"/>
      <c r="UK3125" s="0"/>
      <c r="UL3125" s="0"/>
      <c r="UM3125" s="0"/>
      <c r="UN3125" s="0"/>
      <c r="UO3125" s="0"/>
      <c r="UP3125" s="0"/>
      <c r="UQ3125" s="0"/>
      <c r="UR3125" s="0"/>
      <c r="US3125" s="0"/>
      <c r="UT3125" s="0"/>
      <c r="UU3125" s="0"/>
      <c r="UV3125" s="0"/>
      <c r="UW3125" s="0"/>
      <c r="UX3125" s="0"/>
      <c r="UY3125" s="0"/>
      <c r="UZ3125" s="0"/>
      <c r="VA3125" s="0"/>
      <c r="VB3125" s="0"/>
      <c r="VC3125" s="0"/>
      <c r="VD3125" s="0"/>
      <c r="VE3125" s="0"/>
      <c r="VF3125" s="0"/>
      <c r="VG3125" s="0"/>
      <c r="VH3125" s="0"/>
      <c r="VI3125" s="0"/>
      <c r="VJ3125" s="0"/>
      <c r="VK3125" s="0"/>
      <c r="VL3125" s="0"/>
      <c r="VM3125" s="0"/>
      <c r="VN3125" s="0"/>
      <c r="VO3125" s="0"/>
      <c r="VP3125" s="0"/>
      <c r="VQ3125" s="0"/>
      <c r="VR3125" s="0"/>
      <c r="VS3125" s="0"/>
      <c r="VT3125" s="0"/>
      <c r="VU3125" s="0"/>
      <c r="VV3125" s="0"/>
      <c r="VW3125" s="0"/>
      <c r="VX3125" s="0"/>
      <c r="VY3125" s="0"/>
      <c r="VZ3125" s="0"/>
      <c r="WA3125" s="0"/>
      <c r="WB3125" s="0"/>
      <c r="WC3125" s="0"/>
      <c r="WD3125" s="0"/>
      <c r="WE3125" s="0"/>
      <c r="WF3125" s="0"/>
      <c r="WG3125" s="0"/>
      <c r="WH3125" s="0"/>
      <c r="WI3125" s="0"/>
      <c r="WJ3125" s="0"/>
      <c r="WK3125" s="0"/>
      <c r="WL3125" s="0"/>
      <c r="WM3125" s="0"/>
      <c r="WN3125" s="0"/>
      <c r="WO3125" s="0"/>
      <c r="WP3125" s="0"/>
      <c r="WQ3125" s="0"/>
      <c r="WR3125" s="0"/>
      <c r="WS3125" s="0"/>
      <c r="WT3125" s="0"/>
      <c r="WU3125" s="0"/>
      <c r="WV3125" s="0"/>
      <c r="WW3125" s="0"/>
      <c r="WX3125" s="0"/>
      <c r="WY3125" s="0"/>
      <c r="WZ3125" s="0"/>
      <c r="XA3125" s="0"/>
      <c r="XB3125" s="0"/>
      <c r="XC3125" s="0"/>
      <c r="XD3125" s="0"/>
      <c r="XE3125" s="0"/>
      <c r="XF3125" s="0"/>
      <c r="XG3125" s="0"/>
      <c r="XH3125" s="0"/>
      <c r="XI3125" s="0"/>
      <c r="XJ3125" s="0"/>
      <c r="XK3125" s="0"/>
      <c r="XL3125" s="0"/>
      <c r="XM3125" s="0"/>
      <c r="XN3125" s="0"/>
      <c r="XO3125" s="0"/>
      <c r="XP3125" s="0"/>
      <c r="XQ3125" s="0"/>
      <c r="XR3125" s="0"/>
      <c r="XS3125" s="0"/>
      <c r="XT3125" s="0"/>
      <c r="XU3125" s="0"/>
      <c r="XV3125" s="0"/>
      <c r="XW3125" s="0"/>
      <c r="XX3125" s="0"/>
      <c r="XY3125" s="0"/>
      <c r="XZ3125" s="0"/>
      <c r="YA3125" s="0"/>
      <c r="YB3125" s="0"/>
      <c r="YC3125" s="0"/>
      <c r="YD3125" s="0"/>
      <c r="YE3125" s="0"/>
      <c r="YF3125" s="0"/>
      <c r="YG3125" s="0"/>
      <c r="YH3125" s="0"/>
      <c r="YI3125" s="0"/>
      <c r="YJ3125" s="0"/>
      <c r="YK3125" s="0"/>
      <c r="YL3125" s="0"/>
      <c r="YM3125" s="0"/>
      <c r="YN3125" s="0"/>
      <c r="YO3125" s="0"/>
      <c r="YP3125" s="0"/>
      <c r="YQ3125" s="0"/>
      <c r="YR3125" s="0"/>
      <c r="YS3125" s="0"/>
      <c r="YT3125" s="0"/>
      <c r="YU3125" s="0"/>
      <c r="YV3125" s="0"/>
      <c r="YW3125" s="0"/>
      <c r="YX3125" s="0"/>
      <c r="YY3125" s="0"/>
      <c r="YZ3125" s="0"/>
      <c r="ZA3125" s="0"/>
      <c r="ZB3125" s="0"/>
      <c r="ZC3125" s="0"/>
      <c r="ZD3125" s="0"/>
      <c r="ZE3125" s="0"/>
      <c r="ZF3125" s="0"/>
      <c r="ZG3125" s="0"/>
      <c r="ZH3125" s="0"/>
      <c r="ZI3125" s="0"/>
      <c r="ZJ3125" s="0"/>
      <c r="ZK3125" s="0"/>
      <c r="ZL3125" s="0"/>
      <c r="ZM3125" s="0"/>
      <c r="ZN3125" s="0"/>
      <c r="ZO3125" s="0"/>
      <c r="ZP3125" s="0"/>
      <c r="ZQ3125" s="0"/>
      <c r="ZR3125" s="0"/>
      <c r="ZS3125" s="0"/>
      <c r="ZT3125" s="0"/>
      <c r="ZU3125" s="0"/>
      <c r="ZV3125" s="0"/>
      <c r="ZW3125" s="0"/>
      <c r="ZX3125" s="0"/>
      <c r="ZY3125" s="0"/>
      <c r="ZZ3125" s="0"/>
      <c r="AAA3125" s="0"/>
      <c r="AAB3125" s="0"/>
      <c r="AAC3125" s="0"/>
      <c r="AAD3125" s="0"/>
      <c r="AAE3125" s="0"/>
      <c r="AAF3125" s="0"/>
      <c r="AAG3125" s="0"/>
      <c r="AAH3125" s="0"/>
      <c r="AAI3125" s="0"/>
      <c r="AAJ3125" s="0"/>
      <c r="AAK3125" s="0"/>
      <c r="AAL3125" s="0"/>
      <c r="AAM3125" s="0"/>
      <c r="AAN3125" s="0"/>
      <c r="AAO3125" s="0"/>
      <c r="AAP3125" s="0"/>
      <c r="AAQ3125" s="0"/>
      <c r="AAR3125" s="0"/>
      <c r="AAS3125" s="0"/>
      <c r="AAT3125" s="0"/>
      <c r="AAU3125" s="0"/>
      <c r="AAV3125" s="0"/>
      <c r="AAW3125" s="0"/>
      <c r="AAX3125" s="0"/>
      <c r="AAY3125" s="0"/>
      <c r="AAZ3125" s="0"/>
      <c r="ABA3125" s="0"/>
      <c r="ABB3125" s="0"/>
      <c r="ABC3125" s="0"/>
      <c r="ABD3125" s="0"/>
      <c r="ABE3125" s="0"/>
      <c r="ABF3125" s="0"/>
      <c r="ABG3125" s="0"/>
      <c r="ABH3125" s="0"/>
      <c r="ABI3125" s="0"/>
      <c r="ABJ3125" s="0"/>
      <c r="ABK3125" s="0"/>
      <c r="ABL3125" s="0"/>
      <c r="ABM3125" s="0"/>
      <c r="ABN3125" s="0"/>
      <c r="ABO3125" s="0"/>
      <c r="ABP3125" s="0"/>
      <c r="ABQ3125" s="0"/>
      <c r="ABR3125" s="0"/>
      <c r="ABS3125" s="0"/>
      <c r="ABT3125" s="0"/>
      <c r="ABU3125" s="0"/>
      <c r="ABV3125" s="0"/>
      <c r="ABW3125" s="0"/>
      <c r="ABX3125" s="0"/>
      <c r="ABY3125" s="0"/>
      <c r="ABZ3125" s="0"/>
      <c r="ACA3125" s="0"/>
      <c r="ACB3125" s="0"/>
      <c r="ACC3125" s="0"/>
      <c r="ACD3125" s="0"/>
      <c r="ACE3125" s="0"/>
      <c r="ACF3125" s="0"/>
      <c r="ACG3125" s="0"/>
      <c r="ACH3125" s="0"/>
      <c r="ACI3125" s="0"/>
      <c r="ACJ3125" s="0"/>
      <c r="ACK3125" s="0"/>
      <c r="ACL3125" s="0"/>
      <c r="ACM3125" s="0"/>
      <c r="ACN3125" s="0"/>
      <c r="ACO3125" s="0"/>
      <c r="ACP3125" s="0"/>
      <c r="ACQ3125" s="0"/>
      <c r="ACR3125" s="0"/>
      <c r="ACS3125" s="0"/>
      <c r="ACT3125" s="0"/>
      <c r="ACU3125" s="0"/>
      <c r="ACV3125" s="0"/>
      <c r="ACW3125" s="0"/>
      <c r="ACX3125" s="0"/>
      <c r="ACY3125" s="0"/>
      <c r="ACZ3125" s="0"/>
      <c r="ADA3125" s="0"/>
      <c r="ADB3125" s="0"/>
      <c r="ADC3125" s="0"/>
      <c r="ADD3125" s="0"/>
      <c r="ADE3125" s="0"/>
      <c r="ADF3125" s="0"/>
      <c r="ADG3125" s="0"/>
      <c r="ADH3125" s="0"/>
      <c r="ADI3125" s="0"/>
      <c r="ADJ3125" s="0"/>
      <c r="ADK3125" s="0"/>
      <c r="ADL3125" s="0"/>
      <c r="ADM3125" s="0"/>
      <c r="ADN3125" s="0"/>
      <c r="ADO3125" s="0"/>
      <c r="ADP3125" s="0"/>
      <c r="ADQ3125" s="0"/>
      <c r="ADR3125" s="0"/>
      <c r="ADS3125" s="0"/>
      <c r="ADT3125" s="0"/>
      <c r="ADU3125" s="0"/>
      <c r="ADV3125" s="0"/>
      <c r="ADW3125" s="0"/>
      <c r="ADX3125" s="0"/>
      <c r="ADY3125" s="0"/>
      <c r="ADZ3125" s="0"/>
      <c r="AEA3125" s="0"/>
      <c r="AEB3125" s="0"/>
      <c r="AEC3125" s="0"/>
      <c r="AED3125" s="0"/>
      <c r="AEE3125" s="0"/>
      <c r="AEF3125" s="0"/>
      <c r="AEG3125" s="0"/>
      <c r="AEH3125" s="0"/>
      <c r="AEI3125" s="0"/>
      <c r="AEJ3125" s="0"/>
      <c r="AEK3125" s="0"/>
      <c r="AEL3125" s="0"/>
      <c r="AEM3125" s="0"/>
      <c r="AEN3125" s="0"/>
      <c r="AEO3125" s="0"/>
      <c r="AEP3125" s="0"/>
      <c r="AEQ3125" s="0"/>
      <c r="AER3125" s="0"/>
      <c r="AES3125" s="0"/>
      <c r="AET3125" s="0"/>
      <c r="AEU3125" s="0"/>
      <c r="AEV3125" s="0"/>
      <c r="AEW3125" s="0"/>
      <c r="AEX3125" s="0"/>
      <c r="AEY3125" s="0"/>
      <c r="AEZ3125" s="0"/>
      <c r="AFA3125" s="0"/>
      <c r="AFB3125" s="0"/>
      <c r="AFC3125" s="0"/>
      <c r="AFD3125" s="0"/>
      <c r="AFE3125" s="0"/>
      <c r="AFF3125" s="0"/>
      <c r="AFG3125" s="0"/>
      <c r="AFH3125" s="0"/>
      <c r="AFI3125" s="0"/>
      <c r="AFJ3125" s="0"/>
      <c r="AFK3125" s="0"/>
      <c r="AFL3125" s="0"/>
      <c r="AFM3125" s="0"/>
      <c r="AFN3125" s="0"/>
      <c r="AFO3125" s="0"/>
      <c r="AFP3125" s="0"/>
      <c r="AFQ3125" s="0"/>
      <c r="AFR3125" s="0"/>
      <c r="AFS3125" s="0"/>
      <c r="AFT3125" s="0"/>
      <c r="AFU3125" s="0"/>
      <c r="AFV3125" s="0"/>
      <c r="AFW3125" s="0"/>
      <c r="AFX3125" s="0"/>
      <c r="AFY3125" s="0"/>
      <c r="AFZ3125" s="0"/>
      <c r="AGA3125" s="0"/>
      <c r="AGB3125" s="0"/>
      <c r="AGC3125" s="0"/>
      <c r="AGD3125" s="0"/>
      <c r="AGE3125" s="0"/>
      <c r="AGF3125" s="0"/>
      <c r="AGG3125" s="0"/>
      <c r="AGH3125" s="0"/>
      <c r="AGI3125" s="0"/>
      <c r="AGJ3125" s="0"/>
      <c r="AGK3125" s="0"/>
      <c r="AGL3125" s="0"/>
      <c r="AGM3125" s="0"/>
      <c r="AGN3125" s="0"/>
      <c r="AGO3125" s="0"/>
      <c r="AGP3125" s="0"/>
      <c r="AGQ3125" s="0"/>
      <c r="AGR3125" s="0"/>
      <c r="AGS3125" s="0"/>
      <c r="AGT3125" s="0"/>
      <c r="AGU3125" s="0"/>
      <c r="AGV3125" s="0"/>
      <c r="AGW3125" s="0"/>
      <c r="AGX3125" s="0"/>
      <c r="AGY3125" s="0"/>
      <c r="AGZ3125" s="0"/>
      <c r="AHA3125" s="0"/>
      <c r="AHB3125" s="0"/>
      <c r="AHC3125" s="0"/>
      <c r="AHD3125" s="0"/>
      <c r="AHE3125" s="0"/>
      <c r="AHF3125" s="0"/>
      <c r="AHG3125" s="0"/>
      <c r="AHH3125" s="0"/>
      <c r="AHI3125" s="0"/>
      <c r="AHJ3125" s="0"/>
      <c r="AHK3125" s="0"/>
      <c r="AHL3125" s="0"/>
      <c r="AHM3125" s="0"/>
      <c r="AHN3125" s="0"/>
      <c r="AHO3125" s="0"/>
      <c r="AHP3125" s="0"/>
      <c r="AHQ3125" s="0"/>
      <c r="AHR3125" s="0"/>
      <c r="AHS3125" s="0"/>
      <c r="AHT3125" s="0"/>
      <c r="AHU3125" s="0"/>
      <c r="AHV3125" s="0"/>
      <c r="AHW3125" s="0"/>
      <c r="AHX3125" s="0"/>
      <c r="AHY3125" s="0"/>
      <c r="AHZ3125" s="0"/>
      <c r="AIA3125" s="0"/>
      <c r="AIB3125" s="0"/>
      <c r="AIC3125" s="0"/>
      <c r="AID3125" s="0"/>
      <c r="AIE3125" s="0"/>
      <c r="AIF3125" s="0"/>
      <c r="AIG3125" s="0"/>
      <c r="AIH3125" s="0"/>
      <c r="AII3125" s="0"/>
      <c r="AIJ3125" s="0"/>
      <c r="AIK3125" s="0"/>
      <c r="AIL3125" s="0"/>
      <c r="AIM3125" s="0"/>
      <c r="AIN3125" s="0"/>
      <c r="AIO3125" s="0"/>
      <c r="AIP3125" s="0"/>
      <c r="AIQ3125" s="0"/>
      <c r="AIR3125" s="0"/>
      <c r="AIS3125" s="0"/>
      <c r="AIT3125" s="0"/>
      <c r="AIU3125" s="0"/>
      <c r="AIV3125" s="0"/>
      <c r="AIW3125" s="0"/>
      <c r="AIX3125" s="0"/>
      <c r="AIY3125" s="0"/>
      <c r="AIZ3125" s="0"/>
      <c r="AJA3125" s="0"/>
      <c r="AJB3125" s="0"/>
      <c r="AJC3125" s="0"/>
      <c r="AJD3125" s="0"/>
      <c r="AJE3125" s="0"/>
      <c r="AJF3125" s="0"/>
      <c r="AJG3125" s="0"/>
      <c r="AJH3125" s="0"/>
      <c r="AJI3125" s="0"/>
      <c r="AJJ3125" s="0"/>
      <c r="AJK3125" s="0"/>
      <c r="AJL3125" s="0"/>
      <c r="AJM3125" s="0"/>
      <c r="AJN3125" s="0"/>
      <c r="AJO3125" s="0"/>
      <c r="AJP3125" s="0"/>
      <c r="AJQ3125" s="0"/>
      <c r="AJR3125" s="0"/>
      <c r="AJS3125" s="0"/>
      <c r="AJT3125" s="0"/>
      <c r="AJU3125" s="0"/>
      <c r="AJV3125" s="0"/>
      <c r="AJW3125" s="0"/>
      <c r="AJX3125" s="0"/>
      <c r="AJY3125" s="0"/>
      <c r="AJZ3125" s="0"/>
      <c r="AKA3125" s="0"/>
      <c r="AKB3125" s="0"/>
      <c r="AKC3125" s="0"/>
      <c r="AKD3125" s="0"/>
      <c r="AKE3125" s="0"/>
      <c r="AKF3125" s="0"/>
      <c r="AKG3125" s="0"/>
      <c r="AKH3125" s="0"/>
      <c r="AKI3125" s="0"/>
      <c r="AKJ3125" s="0"/>
      <c r="AKK3125" s="0"/>
      <c r="AKL3125" s="0"/>
      <c r="AKM3125" s="0"/>
      <c r="AKN3125" s="0"/>
      <c r="AKO3125" s="0"/>
      <c r="AKP3125" s="0"/>
      <c r="AKQ3125" s="0"/>
      <c r="AKR3125" s="0"/>
      <c r="AKS3125" s="0"/>
      <c r="AKT3125" s="0"/>
      <c r="AKU3125" s="0"/>
      <c r="AKV3125" s="0"/>
      <c r="AKW3125" s="0"/>
      <c r="AKX3125" s="0"/>
      <c r="AKY3125" s="0"/>
      <c r="AKZ3125" s="0"/>
      <c r="ALA3125" s="0"/>
      <c r="ALB3125" s="0"/>
      <c r="ALC3125" s="0"/>
      <c r="ALD3125" s="0"/>
      <c r="ALE3125" s="0"/>
      <c r="ALF3125" s="0"/>
      <c r="ALG3125" s="0"/>
      <c r="ALH3125" s="0"/>
      <c r="ALI3125" s="0"/>
      <c r="ALJ3125" s="0"/>
      <c r="ALK3125" s="0"/>
      <c r="ALL3125" s="0"/>
      <c r="ALM3125" s="0"/>
      <c r="ALN3125" s="0"/>
      <c r="ALO3125" s="0"/>
      <c r="ALP3125" s="0"/>
      <c r="ALQ3125" s="0"/>
      <c r="ALR3125" s="0"/>
      <c r="ALS3125" s="0"/>
      <c r="ALT3125" s="0"/>
      <c r="ALU3125" s="0"/>
      <c r="ALV3125" s="0"/>
      <c r="ALW3125" s="0"/>
      <c r="ALX3125" s="0"/>
      <c r="ALY3125" s="0"/>
      <c r="ALZ3125" s="0"/>
      <c r="AMA3125" s="0"/>
      <c r="AMB3125" s="0"/>
      <c r="AMC3125" s="0"/>
      <c r="AMD3125" s="0"/>
      <c r="AME3125" s="0"/>
      <c r="AMF3125" s="0"/>
      <c r="AMG3125" s="0"/>
      <c r="AMH3125" s="0"/>
      <c r="AMI3125" s="0"/>
    </row>
    <row r="3126" customFormat="false" ht="12.75" hidden="false" customHeight="false" outlineLevel="0" collapsed="false">
      <c r="A3126" s="1" t="s">
        <v>3306</v>
      </c>
      <c r="C3126" s="27" t="s">
        <v>3377</v>
      </c>
      <c r="D3126" s="27" t="s">
        <v>51</v>
      </c>
      <c r="E3126" s="28"/>
      <c r="F3126" s="29"/>
      <c r="G3126" s="27"/>
      <c r="H3126" s="30" t="s">
        <v>61</v>
      </c>
      <c r="I3126" s="31" t="n">
        <v>1.89</v>
      </c>
      <c r="J3126" s="103" t="s">
        <v>3308</v>
      </c>
      <c r="BM3126" s="0"/>
      <c r="BN3126" s="0"/>
      <c r="BO3126" s="0"/>
      <c r="BP3126" s="0"/>
      <c r="BQ3126" s="0"/>
      <c r="BR3126" s="0"/>
      <c r="BS3126" s="0"/>
      <c r="BT3126" s="0"/>
      <c r="BU3126" s="0"/>
      <c r="BV3126" s="0"/>
      <c r="BW3126" s="0"/>
      <c r="BX3126" s="0"/>
      <c r="BY3126" s="0"/>
      <c r="BZ3126" s="0"/>
      <c r="CA3126" s="0"/>
      <c r="CB3126" s="0"/>
      <c r="CC3126" s="0"/>
      <c r="CD3126" s="0"/>
      <c r="CE3126" s="0"/>
      <c r="CF3126" s="0"/>
      <c r="CG3126" s="0"/>
      <c r="CH3126" s="0"/>
      <c r="CI3126" s="0"/>
      <c r="CJ3126" s="0"/>
      <c r="CK3126" s="0"/>
      <c r="CL3126" s="0"/>
      <c r="CM3126" s="0"/>
      <c r="CN3126" s="0"/>
      <c r="CO3126" s="0"/>
      <c r="CP3126" s="0"/>
      <c r="CQ3126" s="0"/>
      <c r="CR3126" s="0"/>
      <c r="CS3126" s="0"/>
      <c r="CT3126" s="0"/>
      <c r="CU3126" s="0"/>
      <c r="CV3126" s="0"/>
      <c r="CW3126" s="0"/>
      <c r="CX3126" s="0"/>
      <c r="CY3126" s="0"/>
      <c r="CZ3126" s="0"/>
      <c r="DA3126" s="0"/>
      <c r="DB3126" s="0"/>
      <c r="DC3126" s="0"/>
      <c r="DD3126" s="0"/>
      <c r="DE3126" s="0"/>
      <c r="DF3126" s="0"/>
      <c r="DG3126" s="0"/>
      <c r="DH3126" s="0"/>
      <c r="DI3126" s="0"/>
      <c r="DJ3126" s="0"/>
      <c r="DK3126" s="0"/>
      <c r="DL3126" s="0"/>
      <c r="DM3126" s="0"/>
      <c r="DN3126" s="0"/>
      <c r="DO3126" s="0"/>
      <c r="DP3126" s="0"/>
      <c r="DQ3126" s="0"/>
      <c r="DR3126" s="0"/>
      <c r="DS3126" s="0"/>
      <c r="DT3126" s="0"/>
      <c r="DU3126" s="0"/>
      <c r="DV3126" s="0"/>
      <c r="DW3126" s="0"/>
      <c r="DX3126" s="0"/>
      <c r="DY3126" s="0"/>
      <c r="DZ3126" s="0"/>
      <c r="EA3126" s="0"/>
      <c r="EB3126" s="0"/>
      <c r="EC3126" s="0"/>
      <c r="ED3126" s="0"/>
      <c r="EE3126" s="0"/>
      <c r="EF3126" s="0"/>
      <c r="EG3126" s="0"/>
      <c r="EH3126" s="0"/>
      <c r="EI3126" s="0"/>
      <c r="EJ3126" s="0"/>
      <c r="EK3126" s="0"/>
      <c r="EL3126" s="0"/>
      <c r="EM3126" s="0"/>
      <c r="EN3126" s="0"/>
      <c r="EO3126" s="0"/>
      <c r="EP3126" s="0"/>
      <c r="EQ3126" s="0"/>
      <c r="ER3126" s="0"/>
      <c r="ES3126" s="0"/>
      <c r="ET3126" s="0"/>
      <c r="EU3126" s="0"/>
      <c r="EV3126" s="0"/>
      <c r="EW3126" s="0"/>
      <c r="EX3126" s="0"/>
      <c r="EY3126" s="0"/>
      <c r="EZ3126" s="0"/>
      <c r="FA3126" s="0"/>
      <c r="FB3126" s="0"/>
      <c r="FC3126" s="0"/>
      <c r="FD3126" s="0"/>
      <c r="FE3126" s="0"/>
      <c r="FF3126" s="0"/>
      <c r="FG3126" s="0"/>
      <c r="FH3126" s="0"/>
      <c r="FI3126" s="0"/>
      <c r="FJ3126" s="0"/>
      <c r="FK3126" s="0"/>
      <c r="FL3126" s="0"/>
      <c r="FM3126" s="0"/>
      <c r="FN3126" s="0"/>
      <c r="FO3126" s="0"/>
      <c r="FP3126" s="0"/>
      <c r="FQ3126" s="0"/>
      <c r="FR3126" s="0"/>
      <c r="FS3126" s="0"/>
      <c r="FT3126" s="0"/>
      <c r="FU3126" s="0"/>
      <c r="FV3126" s="0"/>
      <c r="FW3126" s="0"/>
      <c r="FX3126" s="0"/>
      <c r="FY3126" s="0"/>
      <c r="FZ3126" s="0"/>
      <c r="GA3126" s="0"/>
      <c r="GB3126" s="0"/>
      <c r="GC3126" s="0"/>
      <c r="GD3126" s="0"/>
      <c r="GE3126" s="0"/>
      <c r="GF3126" s="0"/>
      <c r="GG3126" s="0"/>
      <c r="GH3126" s="0"/>
      <c r="GI3126" s="0"/>
      <c r="GJ3126" s="0"/>
      <c r="GK3126" s="0"/>
      <c r="GL3126" s="0"/>
      <c r="GM3126" s="0"/>
      <c r="GN3126" s="0"/>
      <c r="GO3126" s="0"/>
      <c r="GP3126" s="0"/>
      <c r="GQ3126" s="0"/>
      <c r="GR3126" s="0"/>
      <c r="GS3126" s="0"/>
      <c r="GT3126" s="0"/>
      <c r="GU3126" s="0"/>
      <c r="GV3126" s="0"/>
      <c r="GW3126" s="0"/>
      <c r="GX3126" s="0"/>
      <c r="GY3126" s="0"/>
      <c r="GZ3126" s="0"/>
      <c r="HA3126" s="0"/>
      <c r="HB3126" s="0"/>
      <c r="HC3126" s="0"/>
      <c r="HD3126" s="0"/>
      <c r="HE3126" s="0"/>
      <c r="HF3126" s="0"/>
      <c r="HG3126" s="0"/>
      <c r="HH3126" s="0"/>
      <c r="HI3126" s="0"/>
      <c r="HJ3126" s="0"/>
      <c r="HK3126" s="0"/>
      <c r="HL3126" s="0"/>
      <c r="HM3126" s="0"/>
      <c r="HN3126" s="0"/>
      <c r="HO3126" s="0"/>
      <c r="HP3126" s="0"/>
      <c r="HQ3126" s="0"/>
      <c r="HR3126" s="0"/>
      <c r="HS3126" s="0"/>
      <c r="HT3126" s="0"/>
      <c r="HU3126" s="0"/>
      <c r="HV3126" s="0"/>
      <c r="HW3126" s="0"/>
      <c r="HX3126" s="0"/>
      <c r="HY3126" s="0"/>
      <c r="HZ3126" s="0"/>
      <c r="IA3126" s="0"/>
      <c r="IB3126" s="0"/>
      <c r="IC3126" s="0"/>
      <c r="ID3126" s="0"/>
      <c r="IE3126" s="0"/>
      <c r="IF3126" s="0"/>
      <c r="IG3126" s="0"/>
      <c r="IH3126" s="0"/>
      <c r="II3126" s="0"/>
      <c r="IJ3126" s="0"/>
      <c r="IK3126" s="0"/>
      <c r="IL3126" s="0"/>
      <c r="IM3126" s="0"/>
      <c r="IN3126" s="0"/>
      <c r="IO3126" s="0"/>
      <c r="IP3126" s="0"/>
      <c r="IQ3126" s="0"/>
      <c r="IR3126" s="0"/>
      <c r="IS3126" s="0"/>
      <c r="IT3126" s="0"/>
      <c r="IU3126" s="0"/>
      <c r="IV3126" s="0"/>
      <c r="IW3126" s="0"/>
      <c r="IX3126" s="0"/>
      <c r="IY3126" s="0"/>
      <c r="IZ3126" s="0"/>
      <c r="JA3126" s="0"/>
      <c r="JB3126" s="0"/>
      <c r="JC3126" s="0"/>
      <c r="JD3126" s="0"/>
      <c r="JE3126" s="0"/>
      <c r="JF3126" s="0"/>
      <c r="JG3126" s="0"/>
      <c r="JH3126" s="0"/>
      <c r="JI3126" s="0"/>
      <c r="JJ3126" s="0"/>
      <c r="JK3126" s="0"/>
      <c r="JL3126" s="0"/>
      <c r="JM3126" s="0"/>
      <c r="JN3126" s="0"/>
      <c r="JO3126" s="0"/>
      <c r="JP3126" s="0"/>
      <c r="JQ3126" s="0"/>
      <c r="JR3126" s="0"/>
      <c r="JS3126" s="0"/>
      <c r="JT3126" s="0"/>
      <c r="JU3126" s="0"/>
      <c r="JV3126" s="0"/>
      <c r="JW3126" s="0"/>
      <c r="JX3126" s="0"/>
      <c r="JY3126" s="0"/>
      <c r="JZ3126" s="0"/>
      <c r="KA3126" s="0"/>
      <c r="KB3126" s="0"/>
      <c r="KC3126" s="0"/>
      <c r="KD3126" s="0"/>
      <c r="KE3126" s="0"/>
      <c r="KF3126" s="0"/>
      <c r="KG3126" s="0"/>
      <c r="KH3126" s="0"/>
      <c r="KI3126" s="0"/>
      <c r="KJ3126" s="0"/>
      <c r="KK3126" s="0"/>
      <c r="KL3126" s="0"/>
      <c r="KM3126" s="0"/>
      <c r="KN3126" s="0"/>
      <c r="KO3126" s="0"/>
      <c r="KP3126" s="0"/>
      <c r="KQ3126" s="0"/>
      <c r="KR3126" s="0"/>
      <c r="KS3126" s="0"/>
      <c r="KT3126" s="0"/>
      <c r="KU3126" s="0"/>
      <c r="KV3126" s="0"/>
      <c r="KW3126" s="0"/>
      <c r="KX3126" s="0"/>
      <c r="KY3126" s="0"/>
      <c r="KZ3126" s="0"/>
      <c r="LA3126" s="0"/>
      <c r="LB3126" s="0"/>
      <c r="LC3126" s="0"/>
      <c r="LD3126" s="0"/>
      <c r="LE3126" s="0"/>
      <c r="LF3126" s="0"/>
      <c r="LG3126" s="0"/>
      <c r="LH3126" s="0"/>
      <c r="LI3126" s="0"/>
      <c r="LJ3126" s="0"/>
      <c r="LK3126" s="0"/>
      <c r="LL3126" s="0"/>
      <c r="LM3126" s="0"/>
      <c r="LN3126" s="0"/>
      <c r="LO3126" s="0"/>
      <c r="LP3126" s="0"/>
      <c r="LQ3126" s="0"/>
      <c r="LR3126" s="0"/>
      <c r="LS3126" s="0"/>
      <c r="LT3126" s="0"/>
      <c r="LU3126" s="0"/>
      <c r="LV3126" s="0"/>
      <c r="LW3126" s="0"/>
      <c r="LX3126" s="0"/>
      <c r="LY3126" s="0"/>
      <c r="LZ3126" s="0"/>
      <c r="MA3126" s="0"/>
      <c r="MB3126" s="0"/>
      <c r="MC3126" s="0"/>
      <c r="MD3126" s="0"/>
      <c r="ME3126" s="0"/>
      <c r="MF3126" s="0"/>
      <c r="MG3126" s="0"/>
      <c r="MH3126" s="0"/>
      <c r="MI3126" s="0"/>
      <c r="MJ3126" s="0"/>
      <c r="MK3126" s="0"/>
      <c r="ML3126" s="0"/>
      <c r="MM3126" s="0"/>
      <c r="MN3126" s="0"/>
      <c r="MO3126" s="0"/>
      <c r="MP3126" s="0"/>
      <c r="MQ3126" s="0"/>
      <c r="MR3126" s="0"/>
      <c r="MS3126" s="0"/>
      <c r="MT3126" s="0"/>
      <c r="MU3126" s="0"/>
      <c r="MV3126" s="0"/>
      <c r="MW3126" s="0"/>
      <c r="MX3126" s="0"/>
      <c r="MY3126" s="0"/>
      <c r="MZ3126" s="0"/>
      <c r="NA3126" s="0"/>
      <c r="NB3126" s="0"/>
      <c r="NC3126" s="0"/>
      <c r="ND3126" s="0"/>
      <c r="NE3126" s="0"/>
      <c r="NF3126" s="0"/>
      <c r="NG3126" s="0"/>
      <c r="NH3126" s="0"/>
      <c r="NI3126" s="0"/>
      <c r="NJ3126" s="0"/>
      <c r="NK3126" s="0"/>
      <c r="NL3126" s="0"/>
      <c r="NM3126" s="0"/>
      <c r="NN3126" s="0"/>
      <c r="NO3126" s="0"/>
      <c r="NP3126" s="0"/>
      <c r="NQ3126" s="0"/>
      <c r="NR3126" s="0"/>
      <c r="NS3126" s="0"/>
      <c r="NT3126" s="0"/>
      <c r="NU3126" s="0"/>
      <c r="NV3126" s="0"/>
      <c r="NW3126" s="0"/>
      <c r="NX3126" s="0"/>
      <c r="NY3126" s="0"/>
      <c r="NZ3126" s="0"/>
      <c r="OA3126" s="0"/>
      <c r="OB3126" s="0"/>
      <c r="OC3126" s="0"/>
      <c r="OD3126" s="0"/>
      <c r="OE3126" s="0"/>
      <c r="OF3126" s="0"/>
      <c r="OG3126" s="0"/>
      <c r="OH3126" s="0"/>
      <c r="OI3126" s="0"/>
      <c r="OJ3126" s="0"/>
      <c r="OK3126" s="0"/>
      <c r="OL3126" s="0"/>
      <c r="OM3126" s="0"/>
      <c r="ON3126" s="0"/>
      <c r="OO3126" s="0"/>
      <c r="OP3126" s="0"/>
      <c r="OQ3126" s="0"/>
      <c r="OR3126" s="0"/>
      <c r="OS3126" s="0"/>
      <c r="OT3126" s="0"/>
      <c r="OU3126" s="0"/>
      <c r="OV3126" s="0"/>
      <c r="OW3126" s="0"/>
      <c r="OX3126" s="0"/>
      <c r="OY3126" s="0"/>
      <c r="OZ3126" s="0"/>
      <c r="PA3126" s="0"/>
      <c r="PB3126" s="0"/>
      <c r="PC3126" s="0"/>
      <c r="PD3126" s="0"/>
      <c r="PE3126" s="0"/>
      <c r="PF3126" s="0"/>
      <c r="PG3126" s="0"/>
      <c r="PH3126" s="0"/>
      <c r="PI3126" s="0"/>
      <c r="PJ3126" s="0"/>
      <c r="PK3126" s="0"/>
      <c r="PL3126" s="0"/>
      <c r="PM3126" s="0"/>
      <c r="PN3126" s="0"/>
      <c r="PO3126" s="0"/>
      <c r="PP3126" s="0"/>
      <c r="PQ3126" s="0"/>
      <c r="PR3126" s="0"/>
      <c r="PS3126" s="0"/>
      <c r="PT3126" s="0"/>
      <c r="PU3126" s="0"/>
      <c r="PV3126" s="0"/>
      <c r="PW3126" s="0"/>
      <c r="PX3126" s="0"/>
      <c r="PY3126" s="0"/>
      <c r="PZ3126" s="0"/>
      <c r="QA3126" s="0"/>
      <c r="QB3126" s="0"/>
      <c r="QC3126" s="0"/>
      <c r="QD3126" s="0"/>
      <c r="QE3126" s="0"/>
      <c r="QF3126" s="0"/>
      <c r="QG3126" s="0"/>
      <c r="QH3126" s="0"/>
      <c r="QI3126" s="0"/>
      <c r="QJ3126" s="0"/>
      <c r="QK3126" s="0"/>
      <c r="QL3126" s="0"/>
      <c r="QM3126" s="0"/>
      <c r="QN3126" s="0"/>
      <c r="QO3126" s="0"/>
      <c r="QP3126" s="0"/>
      <c r="QQ3126" s="0"/>
      <c r="QR3126" s="0"/>
      <c r="QS3126" s="0"/>
      <c r="QT3126" s="0"/>
      <c r="QU3126" s="0"/>
      <c r="QV3126" s="0"/>
      <c r="QW3126" s="0"/>
      <c r="QX3126" s="0"/>
      <c r="QY3126" s="0"/>
      <c r="QZ3126" s="0"/>
      <c r="RA3126" s="0"/>
      <c r="RB3126" s="0"/>
      <c r="RC3126" s="0"/>
      <c r="RD3126" s="0"/>
      <c r="RE3126" s="0"/>
      <c r="RF3126" s="0"/>
      <c r="RG3126" s="0"/>
      <c r="RH3126" s="0"/>
      <c r="RI3126" s="0"/>
      <c r="RJ3126" s="0"/>
      <c r="RK3126" s="0"/>
      <c r="RL3126" s="0"/>
      <c r="RM3126" s="0"/>
      <c r="RN3126" s="0"/>
      <c r="RO3126" s="0"/>
      <c r="RP3126" s="0"/>
      <c r="RQ3126" s="0"/>
      <c r="RR3126" s="0"/>
      <c r="RS3126" s="0"/>
      <c r="RT3126" s="0"/>
      <c r="RU3126" s="0"/>
      <c r="RV3126" s="0"/>
      <c r="RW3126" s="0"/>
      <c r="RX3126" s="0"/>
      <c r="RY3126" s="0"/>
      <c r="RZ3126" s="0"/>
      <c r="SA3126" s="0"/>
      <c r="SB3126" s="0"/>
      <c r="SC3126" s="0"/>
      <c r="SD3126" s="0"/>
      <c r="SE3126" s="0"/>
      <c r="SF3126" s="0"/>
      <c r="SG3126" s="0"/>
      <c r="SH3126" s="0"/>
      <c r="SI3126" s="0"/>
      <c r="SJ3126" s="0"/>
      <c r="SK3126" s="0"/>
      <c r="SL3126" s="0"/>
      <c r="SM3126" s="0"/>
      <c r="SN3126" s="0"/>
      <c r="SO3126" s="0"/>
      <c r="SP3126" s="0"/>
      <c r="SQ3126" s="0"/>
      <c r="SR3126" s="0"/>
      <c r="SS3126" s="0"/>
      <c r="ST3126" s="0"/>
      <c r="SU3126" s="0"/>
      <c r="SV3126" s="0"/>
      <c r="SW3126" s="0"/>
      <c r="SX3126" s="0"/>
      <c r="SY3126" s="0"/>
      <c r="SZ3126" s="0"/>
      <c r="TA3126" s="0"/>
      <c r="TB3126" s="0"/>
      <c r="TC3126" s="0"/>
      <c r="TD3126" s="0"/>
      <c r="TE3126" s="0"/>
      <c r="TF3126" s="0"/>
      <c r="TG3126" s="0"/>
      <c r="TH3126" s="0"/>
      <c r="TI3126" s="0"/>
      <c r="TJ3126" s="0"/>
      <c r="TK3126" s="0"/>
      <c r="TL3126" s="0"/>
      <c r="TM3126" s="0"/>
      <c r="TN3126" s="0"/>
      <c r="TO3126" s="0"/>
      <c r="TP3126" s="0"/>
      <c r="TQ3126" s="0"/>
      <c r="TR3126" s="0"/>
      <c r="TS3126" s="0"/>
      <c r="TT3126" s="0"/>
      <c r="TU3126" s="0"/>
      <c r="TV3126" s="0"/>
      <c r="TW3126" s="0"/>
      <c r="TX3126" s="0"/>
      <c r="TY3126" s="0"/>
      <c r="TZ3126" s="0"/>
      <c r="UA3126" s="0"/>
      <c r="UB3126" s="0"/>
      <c r="UC3126" s="0"/>
      <c r="UD3126" s="0"/>
      <c r="UE3126" s="0"/>
      <c r="UF3126" s="0"/>
      <c r="UG3126" s="0"/>
      <c r="UH3126" s="0"/>
      <c r="UI3126" s="0"/>
      <c r="UJ3126" s="0"/>
      <c r="UK3126" s="0"/>
      <c r="UL3126" s="0"/>
      <c r="UM3126" s="0"/>
      <c r="UN3126" s="0"/>
      <c r="UO3126" s="0"/>
      <c r="UP3126" s="0"/>
      <c r="UQ3126" s="0"/>
      <c r="UR3126" s="0"/>
      <c r="US3126" s="0"/>
      <c r="UT3126" s="0"/>
      <c r="UU3126" s="0"/>
      <c r="UV3126" s="0"/>
      <c r="UW3126" s="0"/>
      <c r="UX3126" s="0"/>
      <c r="UY3126" s="0"/>
      <c r="UZ3126" s="0"/>
      <c r="VA3126" s="0"/>
      <c r="VB3126" s="0"/>
      <c r="VC3126" s="0"/>
      <c r="VD3126" s="0"/>
      <c r="VE3126" s="0"/>
      <c r="VF3126" s="0"/>
      <c r="VG3126" s="0"/>
      <c r="VH3126" s="0"/>
      <c r="VI3126" s="0"/>
      <c r="VJ3126" s="0"/>
      <c r="VK3126" s="0"/>
      <c r="VL3126" s="0"/>
      <c r="VM3126" s="0"/>
      <c r="VN3126" s="0"/>
      <c r="VO3126" s="0"/>
      <c r="VP3126" s="0"/>
      <c r="VQ3126" s="0"/>
      <c r="VR3126" s="0"/>
      <c r="VS3126" s="0"/>
      <c r="VT3126" s="0"/>
      <c r="VU3126" s="0"/>
      <c r="VV3126" s="0"/>
      <c r="VW3126" s="0"/>
      <c r="VX3126" s="0"/>
      <c r="VY3126" s="0"/>
      <c r="VZ3126" s="0"/>
      <c r="WA3126" s="0"/>
      <c r="WB3126" s="0"/>
      <c r="WC3126" s="0"/>
      <c r="WD3126" s="0"/>
      <c r="WE3126" s="0"/>
      <c r="WF3126" s="0"/>
      <c r="WG3126" s="0"/>
      <c r="WH3126" s="0"/>
      <c r="WI3126" s="0"/>
      <c r="WJ3126" s="0"/>
      <c r="WK3126" s="0"/>
      <c r="WL3126" s="0"/>
      <c r="WM3126" s="0"/>
      <c r="WN3126" s="0"/>
      <c r="WO3126" s="0"/>
      <c r="WP3126" s="0"/>
      <c r="WQ3126" s="0"/>
      <c r="WR3126" s="0"/>
      <c r="WS3126" s="0"/>
      <c r="WT3126" s="0"/>
      <c r="WU3126" s="0"/>
      <c r="WV3126" s="0"/>
      <c r="WW3126" s="0"/>
      <c r="WX3126" s="0"/>
      <c r="WY3126" s="0"/>
      <c r="WZ3126" s="0"/>
      <c r="XA3126" s="0"/>
      <c r="XB3126" s="0"/>
      <c r="XC3126" s="0"/>
      <c r="XD3126" s="0"/>
      <c r="XE3126" s="0"/>
      <c r="XF3126" s="0"/>
      <c r="XG3126" s="0"/>
      <c r="XH3126" s="0"/>
      <c r="XI3126" s="0"/>
      <c r="XJ3126" s="0"/>
      <c r="XK3126" s="0"/>
      <c r="XL3126" s="0"/>
      <c r="XM3126" s="0"/>
      <c r="XN3126" s="0"/>
      <c r="XO3126" s="0"/>
      <c r="XP3126" s="0"/>
      <c r="XQ3126" s="0"/>
      <c r="XR3126" s="0"/>
      <c r="XS3126" s="0"/>
      <c r="XT3126" s="0"/>
      <c r="XU3126" s="0"/>
      <c r="XV3126" s="0"/>
      <c r="XW3126" s="0"/>
      <c r="XX3126" s="0"/>
      <c r="XY3126" s="0"/>
      <c r="XZ3126" s="0"/>
      <c r="YA3126" s="0"/>
      <c r="YB3126" s="0"/>
      <c r="YC3126" s="0"/>
      <c r="YD3126" s="0"/>
      <c r="YE3126" s="0"/>
      <c r="YF3126" s="0"/>
      <c r="YG3126" s="0"/>
      <c r="YH3126" s="0"/>
      <c r="YI3126" s="0"/>
      <c r="YJ3126" s="0"/>
      <c r="YK3126" s="0"/>
      <c r="YL3126" s="0"/>
      <c r="YM3126" s="0"/>
      <c r="YN3126" s="0"/>
      <c r="YO3126" s="0"/>
      <c r="YP3126" s="0"/>
      <c r="YQ3126" s="0"/>
      <c r="YR3126" s="0"/>
      <c r="YS3126" s="0"/>
      <c r="YT3126" s="0"/>
      <c r="YU3126" s="0"/>
      <c r="YV3126" s="0"/>
      <c r="YW3126" s="0"/>
      <c r="YX3126" s="0"/>
      <c r="YY3126" s="0"/>
      <c r="YZ3126" s="0"/>
      <c r="ZA3126" s="0"/>
      <c r="ZB3126" s="0"/>
      <c r="ZC3126" s="0"/>
      <c r="ZD3126" s="0"/>
      <c r="ZE3126" s="0"/>
      <c r="ZF3126" s="0"/>
      <c r="ZG3126" s="0"/>
      <c r="ZH3126" s="0"/>
      <c r="ZI3126" s="0"/>
      <c r="ZJ3126" s="0"/>
      <c r="ZK3126" s="0"/>
      <c r="ZL3126" s="0"/>
      <c r="ZM3126" s="0"/>
      <c r="ZN3126" s="0"/>
      <c r="ZO3126" s="0"/>
      <c r="ZP3126" s="0"/>
      <c r="ZQ3126" s="0"/>
      <c r="ZR3126" s="0"/>
      <c r="ZS3126" s="0"/>
      <c r="ZT3126" s="0"/>
      <c r="ZU3126" s="0"/>
      <c r="ZV3126" s="0"/>
      <c r="ZW3126" s="0"/>
      <c r="ZX3126" s="0"/>
      <c r="ZY3126" s="0"/>
      <c r="ZZ3126" s="0"/>
      <c r="AAA3126" s="0"/>
      <c r="AAB3126" s="0"/>
      <c r="AAC3126" s="0"/>
      <c r="AAD3126" s="0"/>
      <c r="AAE3126" s="0"/>
      <c r="AAF3126" s="0"/>
      <c r="AAG3126" s="0"/>
      <c r="AAH3126" s="0"/>
      <c r="AAI3126" s="0"/>
      <c r="AAJ3126" s="0"/>
      <c r="AAK3126" s="0"/>
      <c r="AAL3126" s="0"/>
      <c r="AAM3126" s="0"/>
      <c r="AAN3126" s="0"/>
      <c r="AAO3126" s="0"/>
      <c r="AAP3126" s="0"/>
      <c r="AAQ3126" s="0"/>
      <c r="AAR3126" s="0"/>
      <c r="AAS3126" s="0"/>
      <c r="AAT3126" s="0"/>
      <c r="AAU3126" s="0"/>
      <c r="AAV3126" s="0"/>
      <c r="AAW3126" s="0"/>
      <c r="AAX3126" s="0"/>
      <c r="AAY3126" s="0"/>
      <c r="AAZ3126" s="0"/>
      <c r="ABA3126" s="0"/>
      <c r="ABB3126" s="0"/>
      <c r="ABC3126" s="0"/>
      <c r="ABD3126" s="0"/>
      <c r="ABE3126" s="0"/>
      <c r="ABF3126" s="0"/>
      <c r="ABG3126" s="0"/>
      <c r="ABH3126" s="0"/>
      <c r="ABI3126" s="0"/>
      <c r="ABJ3126" s="0"/>
      <c r="ABK3126" s="0"/>
      <c r="ABL3126" s="0"/>
      <c r="ABM3126" s="0"/>
      <c r="ABN3126" s="0"/>
      <c r="ABO3126" s="0"/>
      <c r="ABP3126" s="0"/>
      <c r="ABQ3126" s="0"/>
      <c r="ABR3126" s="0"/>
      <c r="ABS3126" s="0"/>
      <c r="ABT3126" s="0"/>
      <c r="ABU3126" s="0"/>
      <c r="ABV3126" s="0"/>
      <c r="ABW3126" s="0"/>
      <c r="ABX3126" s="0"/>
      <c r="ABY3126" s="0"/>
      <c r="ABZ3126" s="0"/>
      <c r="ACA3126" s="0"/>
      <c r="ACB3126" s="0"/>
      <c r="ACC3126" s="0"/>
      <c r="ACD3126" s="0"/>
      <c r="ACE3126" s="0"/>
      <c r="ACF3126" s="0"/>
      <c r="ACG3126" s="0"/>
      <c r="ACH3126" s="0"/>
      <c r="ACI3126" s="0"/>
      <c r="ACJ3126" s="0"/>
      <c r="ACK3126" s="0"/>
      <c r="ACL3126" s="0"/>
      <c r="ACM3126" s="0"/>
      <c r="ACN3126" s="0"/>
      <c r="ACO3126" s="0"/>
      <c r="ACP3126" s="0"/>
      <c r="ACQ3126" s="0"/>
      <c r="ACR3126" s="0"/>
      <c r="ACS3126" s="0"/>
      <c r="ACT3126" s="0"/>
      <c r="ACU3126" s="0"/>
      <c r="ACV3126" s="0"/>
      <c r="ACW3126" s="0"/>
      <c r="ACX3126" s="0"/>
      <c r="ACY3126" s="0"/>
      <c r="ACZ3126" s="0"/>
      <c r="ADA3126" s="0"/>
      <c r="ADB3126" s="0"/>
      <c r="ADC3126" s="0"/>
      <c r="ADD3126" s="0"/>
      <c r="ADE3126" s="0"/>
      <c r="ADF3126" s="0"/>
      <c r="ADG3126" s="0"/>
      <c r="ADH3126" s="0"/>
      <c r="ADI3126" s="0"/>
      <c r="ADJ3126" s="0"/>
      <c r="ADK3126" s="0"/>
      <c r="ADL3126" s="0"/>
      <c r="ADM3126" s="0"/>
      <c r="ADN3126" s="0"/>
      <c r="ADO3126" s="0"/>
      <c r="ADP3126" s="0"/>
      <c r="ADQ3126" s="0"/>
      <c r="ADR3126" s="0"/>
      <c r="ADS3126" s="0"/>
      <c r="ADT3126" s="0"/>
      <c r="ADU3126" s="0"/>
      <c r="ADV3126" s="0"/>
      <c r="ADW3126" s="0"/>
      <c r="ADX3126" s="0"/>
      <c r="ADY3126" s="0"/>
      <c r="ADZ3126" s="0"/>
      <c r="AEA3126" s="0"/>
      <c r="AEB3126" s="0"/>
      <c r="AEC3126" s="0"/>
      <c r="AED3126" s="0"/>
      <c r="AEE3126" s="0"/>
      <c r="AEF3126" s="0"/>
      <c r="AEG3126" s="0"/>
      <c r="AEH3126" s="0"/>
      <c r="AEI3126" s="0"/>
      <c r="AEJ3126" s="0"/>
      <c r="AEK3126" s="0"/>
      <c r="AEL3126" s="0"/>
      <c r="AEM3126" s="0"/>
      <c r="AEN3126" s="0"/>
      <c r="AEO3126" s="0"/>
      <c r="AEP3126" s="0"/>
      <c r="AEQ3126" s="0"/>
      <c r="AER3126" s="0"/>
      <c r="AES3126" s="0"/>
      <c r="AET3126" s="0"/>
      <c r="AEU3126" s="0"/>
      <c r="AEV3126" s="0"/>
      <c r="AEW3126" s="0"/>
      <c r="AEX3126" s="0"/>
      <c r="AEY3126" s="0"/>
      <c r="AEZ3126" s="0"/>
      <c r="AFA3126" s="0"/>
      <c r="AFB3126" s="0"/>
      <c r="AFC3126" s="0"/>
      <c r="AFD3126" s="0"/>
      <c r="AFE3126" s="0"/>
      <c r="AFF3126" s="0"/>
      <c r="AFG3126" s="0"/>
      <c r="AFH3126" s="0"/>
      <c r="AFI3126" s="0"/>
      <c r="AFJ3126" s="0"/>
      <c r="AFK3126" s="0"/>
      <c r="AFL3126" s="0"/>
      <c r="AFM3126" s="0"/>
      <c r="AFN3126" s="0"/>
      <c r="AFO3126" s="0"/>
      <c r="AFP3126" s="0"/>
      <c r="AFQ3126" s="0"/>
      <c r="AFR3126" s="0"/>
      <c r="AFS3126" s="0"/>
      <c r="AFT3126" s="0"/>
      <c r="AFU3126" s="0"/>
      <c r="AFV3126" s="0"/>
      <c r="AFW3126" s="0"/>
      <c r="AFX3126" s="0"/>
      <c r="AFY3126" s="0"/>
      <c r="AFZ3126" s="0"/>
      <c r="AGA3126" s="0"/>
      <c r="AGB3126" s="0"/>
      <c r="AGC3126" s="0"/>
      <c r="AGD3126" s="0"/>
      <c r="AGE3126" s="0"/>
      <c r="AGF3126" s="0"/>
      <c r="AGG3126" s="0"/>
      <c r="AGH3126" s="0"/>
      <c r="AGI3126" s="0"/>
      <c r="AGJ3126" s="0"/>
      <c r="AGK3126" s="0"/>
      <c r="AGL3126" s="0"/>
      <c r="AGM3126" s="0"/>
      <c r="AGN3126" s="0"/>
      <c r="AGO3126" s="0"/>
      <c r="AGP3126" s="0"/>
      <c r="AGQ3126" s="0"/>
      <c r="AGR3126" s="0"/>
      <c r="AGS3126" s="0"/>
      <c r="AGT3126" s="0"/>
      <c r="AGU3126" s="0"/>
      <c r="AGV3126" s="0"/>
      <c r="AGW3126" s="0"/>
      <c r="AGX3126" s="0"/>
      <c r="AGY3126" s="0"/>
      <c r="AGZ3126" s="0"/>
      <c r="AHA3126" s="0"/>
      <c r="AHB3126" s="0"/>
      <c r="AHC3126" s="0"/>
      <c r="AHD3126" s="0"/>
      <c r="AHE3126" s="0"/>
      <c r="AHF3126" s="0"/>
      <c r="AHG3126" s="0"/>
      <c r="AHH3126" s="0"/>
      <c r="AHI3126" s="0"/>
      <c r="AHJ3126" s="0"/>
      <c r="AHK3126" s="0"/>
      <c r="AHL3126" s="0"/>
      <c r="AHM3126" s="0"/>
      <c r="AHN3126" s="0"/>
      <c r="AHO3126" s="0"/>
      <c r="AHP3126" s="0"/>
      <c r="AHQ3126" s="0"/>
      <c r="AHR3126" s="0"/>
      <c r="AHS3126" s="0"/>
      <c r="AHT3126" s="0"/>
      <c r="AHU3126" s="0"/>
      <c r="AHV3126" s="0"/>
      <c r="AHW3126" s="0"/>
      <c r="AHX3126" s="0"/>
      <c r="AHY3126" s="0"/>
      <c r="AHZ3126" s="0"/>
      <c r="AIA3126" s="0"/>
      <c r="AIB3126" s="0"/>
      <c r="AIC3126" s="0"/>
      <c r="AID3126" s="0"/>
      <c r="AIE3126" s="0"/>
      <c r="AIF3126" s="0"/>
      <c r="AIG3126" s="0"/>
      <c r="AIH3126" s="0"/>
      <c r="AII3126" s="0"/>
      <c r="AIJ3126" s="0"/>
      <c r="AIK3126" s="0"/>
      <c r="AIL3126" s="0"/>
      <c r="AIM3126" s="0"/>
      <c r="AIN3126" s="0"/>
      <c r="AIO3126" s="0"/>
      <c r="AIP3126" s="0"/>
      <c r="AIQ3126" s="0"/>
      <c r="AIR3126" s="0"/>
      <c r="AIS3126" s="0"/>
      <c r="AIT3126" s="0"/>
      <c r="AIU3126" s="0"/>
      <c r="AIV3126" s="0"/>
      <c r="AIW3126" s="0"/>
      <c r="AIX3126" s="0"/>
      <c r="AIY3126" s="0"/>
      <c r="AIZ3126" s="0"/>
      <c r="AJA3126" s="0"/>
      <c r="AJB3126" s="0"/>
      <c r="AJC3126" s="0"/>
      <c r="AJD3126" s="0"/>
      <c r="AJE3126" s="0"/>
      <c r="AJF3126" s="0"/>
      <c r="AJG3126" s="0"/>
      <c r="AJH3126" s="0"/>
      <c r="AJI3126" s="0"/>
      <c r="AJJ3126" s="0"/>
      <c r="AJK3126" s="0"/>
      <c r="AJL3126" s="0"/>
      <c r="AJM3126" s="0"/>
      <c r="AJN3126" s="0"/>
      <c r="AJO3126" s="0"/>
      <c r="AJP3126" s="0"/>
      <c r="AJQ3126" s="0"/>
      <c r="AJR3126" s="0"/>
      <c r="AJS3126" s="0"/>
      <c r="AJT3126" s="0"/>
      <c r="AJU3126" s="0"/>
      <c r="AJV3126" s="0"/>
      <c r="AJW3126" s="0"/>
      <c r="AJX3126" s="0"/>
      <c r="AJY3126" s="0"/>
      <c r="AJZ3126" s="0"/>
      <c r="AKA3126" s="0"/>
      <c r="AKB3126" s="0"/>
      <c r="AKC3126" s="0"/>
      <c r="AKD3126" s="0"/>
      <c r="AKE3126" s="0"/>
      <c r="AKF3126" s="0"/>
      <c r="AKG3126" s="0"/>
      <c r="AKH3126" s="0"/>
      <c r="AKI3126" s="0"/>
      <c r="AKJ3126" s="0"/>
      <c r="AKK3126" s="0"/>
      <c r="AKL3126" s="0"/>
      <c r="AKM3126" s="0"/>
      <c r="AKN3126" s="0"/>
      <c r="AKO3126" s="0"/>
      <c r="AKP3126" s="0"/>
      <c r="AKQ3126" s="0"/>
      <c r="AKR3126" s="0"/>
      <c r="AKS3126" s="0"/>
      <c r="AKT3126" s="0"/>
      <c r="AKU3126" s="0"/>
      <c r="AKV3126" s="0"/>
      <c r="AKW3126" s="0"/>
      <c r="AKX3126" s="0"/>
      <c r="AKY3126" s="0"/>
      <c r="AKZ3126" s="0"/>
      <c r="ALA3126" s="0"/>
      <c r="ALB3126" s="0"/>
      <c r="ALC3126" s="0"/>
      <c r="ALD3126" s="0"/>
      <c r="ALE3126" s="0"/>
      <c r="ALF3126" s="0"/>
      <c r="ALG3126" s="0"/>
      <c r="ALH3126" s="0"/>
      <c r="ALI3126" s="0"/>
      <c r="ALJ3126" s="0"/>
      <c r="ALK3126" s="0"/>
      <c r="ALL3126" s="0"/>
      <c r="ALM3126" s="0"/>
      <c r="ALN3126" s="0"/>
      <c r="ALO3126" s="0"/>
      <c r="ALP3126" s="0"/>
      <c r="ALQ3126" s="0"/>
      <c r="ALR3126" s="0"/>
      <c r="ALS3126" s="0"/>
      <c r="ALT3126" s="0"/>
      <c r="ALU3126" s="0"/>
      <c r="ALV3126" s="0"/>
      <c r="ALW3126" s="0"/>
      <c r="ALX3126" s="0"/>
      <c r="ALY3126" s="0"/>
      <c r="ALZ3126" s="0"/>
      <c r="AMA3126" s="0"/>
      <c r="AMB3126" s="0"/>
      <c r="AMC3126" s="0"/>
      <c r="AMD3126" s="0"/>
      <c r="AME3126" s="0"/>
      <c r="AMF3126" s="0"/>
      <c r="AMG3126" s="0"/>
      <c r="AMH3126" s="0"/>
      <c r="AMI3126" s="0"/>
    </row>
    <row r="3127" customFormat="false" ht="12.75" hidden="false" customHeight="false" outlineLevel="0" collapsed="false">
      <c r="A3127" s="1" t="s">
        <v>3306</v>
      </c>
      <c r="C3127" s="27" t="s">
        <v>3378</v>
      </c>
      <c r="D3127" s="27" t="s">
        <v>22</v>
      </c>
      <c r="E3127" s="28"/>
      <c r="F3127" s="29"/>
      <c r="G3127" s="27"/>
      <c r="H3127" s="30" t="s">
        <v>61</v>
      </c>
      <c r="I3127" s="31" t="n">
        <v>1.89</v>
      </c>
      <c r="J3127" s="103" t="s">
        <v>3308</v>
      </c>
      <c r="BM3127" s="0"/>
      <c r="BN3127" s="0"/>
      <c r="BO3127" s="0"/>
      <c r="BP3127" s="0"/>
      <c r="BQ3127" s="0"/>
      <c r="BR3127" s="0"/>
      <c r="BS3127" s="0"/>
      <c r="BT3127" s="0"/>
      <c r="BU3127" s="0"/>
      <c r="BV3127" s="0"/>
      <c r="BW3127" s="0"/>
      <c r="BX3127" s="0"/>
      <c r="BY3127" s="0"/>
      <c r="BZ3127" s="0"/>
      <c r="CA3127" s="0"/>
      <c r="CB3127" s="0"/>
      <c r="CC3127" s="0"/>
      <c r="CD3127" s="0"/>
      <c r="CE3127" s="0"/>
      <c r="CF3127" s="0"/>
      <c r="CG3127" s="0"/>
      <c r="CH3127" s="0"/>
      <c r="CI3127" s="0"/>
      <c r="CJ3127" s="0"/>
      <c r="CK3127" s="0"/>
      <c r="CL3127" s="0"/>
      <c r="CM3127" s="0"/>
      <c r="CN3127" s="0"/>
      <c r="CO3127" s="0"/>
      <c r="CP3127" s="0"/>
      <c r="CQ3127" s="0"/>
      <c r="CR3127" s="0"/>
      <c r="CS3127" s="0"/>
      <c r="CT3127" s="0"/>
      <c r="CU3127" s="0"/>
      <c r="CV3127" s="0"/>
      <c r="CW3127" s="0"/>
      <c r="CX3127" s="0"/>
      <c r="CY3127" s="0"/>
      <c r="CZ3127" s="0"/>
      <c r="DA3127" s="0"/>
      <c r="DB3127" s="0"/>
      <c r="DC3127" s="0"/>
      <c r="DD3127" s="0"/>
      <c r="DE3127" s="0"/>
      <c r="DF3127" s="0"/>
      <c r="DG3127" s="0"/>
      <c r="DH3127" s="0"/>
      <c r="DI3127" s="0"/>
      <c r="DJ3127" s="0"/>
      <c r="DK3127" s="0"/>
      <c r="DL3127" s="0"/>
      <c r="DM3127" s="0"/>
      <c r="DN3127" s="0"/>
      <c r="DO3127" s="0"/>
      <c r="DP3127" s="0"/>
      <c r="DQ3127" s="0"/>
      <c r="DR3127" s="0"/>
      <c r="DS3127" s="0"/>
      <c r="DT3127" s="0"/>
      <c r="DU3127" s="0"/>
      <c r="DV3127" s="0"/>
      <c r="DW3127" s="0"/>
      <c r="DX3127" s="0"/>
      <c r="DY3127" s="0"/>
      <c r="DZ3127" s="0"/>
      <c r="EA3127" s="0"/>
      <c r="EB3127" s="0"/>
      <c r="EC3127" s="0"/>
      <c r="ED3127" s="0"/>
      <c r="EE3127" s="0"/>
      <c r="EF3127" s="0"/>
      <c r="EG3127" s="0"/>
      <c r="EH3127" s="0"/>
      <c r="EI3127" s="0"/>
      <c r="EJ3127" s="0"/>
      <c r="EK3127" s="0"/>
      <c r="EL3127" s="0"/>
      <c r="EM3127" s="0"/>
      <c r="EN3127" s="0"/>
      <c r="EO3127" s="0"/>
      <c r="EP3127" s="0"/>
      <c r="EQ3127" s="0"/>
      <c r="ER3127" s="0"/>
      <c r="ES3127" s="0"/>
      <c r="ET3127" s="0"/>
      <c r="EU3127" s="0"/>
      <c r="EV3127" s="0"/>
      <c r="EW3127" s="0"/>
      <c r="EX3127" s="0"/>
      <c r="EY3127" s="0"/>
      <c r="EZ3127" s="0"/>
      <c r="FA3127" s="0"/>
      <c r="FB3127" s="0"/>
      <c r="FC3127" s="0"/>
      <c r="FD3127" s="0"/>
      <c r="FE3127" s="0"/>
      <c r="FF3127" s="0"/>
      <c r="FG3127" s="0"/>
      <c r="FH3127" s="0"/>
      <c r="FI3127" s="0"/>
      <c r="FJ3127" s="0"/>
      <c r="FK3127" s="0"/>
      <c r="FL3127" s="0"/>
      <c r="FM3127" s="0"/>
      <c r="FN3127" s="0"/>
      <c r="FO3127" s="0"/>
      <c r="FP3127" s="0"/>
      <c r="FQ3127" s="0"/>
      <c r="FR3127" s="0"/>
      <c r="FS3127" s="0"/>
      <c r="FT3127" s="0"/>
      <c r="FU3127" s="0"/>
      <c r="FV3127" s="0"/>
      <c r="FW3127" s="0"/>
      <c r="FX3127" s="0"/>
      <c r="FY3127" s="0"/>
      <c r="FZ3127" s="0"/>
      <c r="GA3127" s="0"/>
      <c r="GB3127" s="0"/>
      <c r="GC3127" s="0"/>
      <c r="GD3127" s="0"/>
      <c r="GE3127" s="0"/>
      <c r="GF3127" s="0"/>
      <c r="GG3127" s="0"/>
      <c r="GH3127" s="0"/>
      <c r="GI3127" s="0"/>
      <c r="GJ3127" s="0"/>
      <c r="GK3127" s="0"/>
      <c r="GL3127" s="0"/>
      <c r="GM3127" s="0"/>
      <c r="GN3127" s="0"/>
      <c r="GO3127" s="0"/>
      <c r="GP3127" s="0"/>
      <c r="GQ3127" s="0"/>
      <c r="GR3127" s="0"/>
      <c r="GS3127" s="0"/>
      <c r="GT3127" s="0"/>
      <c r="GU3127" s="0"/>
      <c r="GV3127" s="0"/>
      <c r="GW3127" s="0"/>
      <c r="GX3127" s="0"/>
      <c r="GY3127" s="0"/>
      <c r="GZ3127" s="0"/>
      <c r="HA3127" s="0"/>
      <c r="HB3127" s="0"/>
      <c r="HC3127" s="0"/>
      <c r="HD3127" s="0"/>
      <c r="HE3127" s="0"/>
      <c r="HF3127" s="0"/>
      <c r="HG3127" s="0"/>
      <c r="HH3127" s="0"/>
      <c r="HI3127" s="0"/>
      <c r="HJ3127" s="0"/>
      <c r="HK3127" s="0"/>
      <c r="HL3127" s="0"/>
      <c r="HM3127" s="0"/>
      <c r="HN3127" s="0"/>
      <c r="HO3127" s="0"/>
      <c r="HP3127" s="0"/>
      <c r="HQ3127" s="0"/>
      <c r="HR3127" s="0"/>
      <c r="HS3127" s="0"/>
      <c r="HT3127" s="0"/>
      <c r="HU3127" s="0"/>
      <c r="HV3127" s="0"/>
      <c r="HW3127" s="0"/>
      <c r="HX3127" s="0"/>
      <c r="HY3127" s="0"/>
      <c r="HZ3127" s="0"/>
      <c r="IA3127" s="0"/>
      <c r="IB3127" s="0"/>
      <c r="IC3127" s="0"/>
      <c r="ID3127" s="0"/>
      <c r="IE3127" s="0"/>
      <c r="IF3127" s="0"/>
      <c r="IG3127" s="0"/>
      <c r="IH3127" s="0"/>
      <c r="II3127" s="0"/>
      <c r="IJ3127" s="0"/>
      <c r="IK3127" s="0"/>
      <c r="IL3127" s="0"/>
      <c r="IM3127" s="0"/>
      <c r="IN3127" s="0"/>
      <c r="IO3127" s="0"/>
      <c r="IP3127" s="0"/>
      <c r="IQ3127" s="0"/>
      <c r="IR3127" s="0"/>
      <c r="IS3127" s="0"/>
      <c r="IT3127" s="0"/>
      <c r="IU3127" s="0"/>
      <c r="IV3127" s="0"/>
      <c r="IW3127" s="0"/>
      <c r="IX3127" s="0"/>
      <c r="IY3127" s="0"/>
      <c r="IZ3127" s="0"/>
      <c r="JA3127" s="0"/>
      <c r="JB3127" s="0"/>
      <c r="JC3127" s="0"/>
      <c r="JD3127" s="0"/>
      <c r="JE3127" s="0"/>
      <c r="JF3127" s="0"/>
      <c r="JG3127" s="0"/>
      <c r="JH3127" s="0"/>
      <c r="JI3127" s="0"/>
      <c r="JJ3127" s="0"/>
      <c r="JK3127" s="0"/>
      <c r="JL3127" s="0"/>
      <c r="JM3127" s="0"/>
      <c r="JN3127" s="0"/>
      <c r="JO3127" s="0"/>
      <c r="JP3127" s="0"/>
      <c r="JQ3127" s="0"/>
      <c r="JR3127" s="0"/>
      <c r="JS3127" s="0"/>
      <c r="JT3127" s="0"/>
      <c r="JU3127" s="0"/>
      <c r="JV3127" s="0"/>
      <c r="JW3127" s="0"/>
      <c r="JX3127" s="0"/>
      <c r="JY3127" s="0"/>
      <c r="JZ3127" s="0"/>
      <c r="KA3127" s="0"/>
      <c r="KB3127" s="0"/>
      <c r="KC3127" s="0"/>
      <c r="KD3127" s="0"/>
      <c r="KE3127" s="0"/>
      <c r="KF3127" s="0"/>
      <c r="KG3127" s="0"/>
      <c r="KH3127" s="0"/>
      <c r="KI3127" s="0"/>
      <c r="KJ3127" s="0"/>
      <c r="KK3127" s="0"/>
      <c r="KL3127" s="0"/>
      <c r="KM3127" s="0"/>
      <c r="KN3127" s="0"/>
      <c r="KO3127" s="0"/>
      <c r="KP3127" s="0"/>
      <c r="KQ3127" s="0"/>
      <c r="KR3127" s="0"/>
      <c r="KS3127" s="0"/>
      <c r="KT3127" s="0"/>
      <c r="KU3127" s="0"/>
      <c r="KV3127" s="0"/>
      <c r="KW3127" s="0"/>
      <c r="KX3127" s="0"/>
      <c r="KY3127" s="0"/>
      <c r="KZ3127" s="0"/>
      <c r="LA3127" s="0"/>
      <c r="LB3127" s="0"/>
      <c r="LC3127" s="0"/>
      <c r="LD3127" s="0"/>
      <c r="LE3127" s="0"/>
      <c r="LF3127" s="0"/>
      <c r="LG3127" s="0"/>
      <c r="LH3127" s="0"/>
      <c r="LI3127" s="0"/>
      <c r="LJ3127" s="0"/>
      <c r="LK3127" s="0"/>
      <c r="LL3127" s="0"/>
      <c r="LM3127" s="0"/>
      <c r="LN3127" s="0"/>
      <c r="LO3127" s="0"/>
      <c r="LP3127" s="0"/>
      <c r="LQ3127" s="0"/>
      <c r="LR3127" s="0"/>
      <c r="LS3127" s="0"/>
      <c r="LT3127" s="0"/>
      <c r="LU3127" s="0"/>
      <c r="LV3127" s="0"/>
      <c r="LW3127" s="0"/>
      <c r="LX3127" s="0"/>
      <c r="LY3127" s="0"/>
      <c r="LZ3127" s="0"/>
      <c r="MA3127" s="0"/>
      <c r="MB3127" s="0"/>
      <c r="MC3127" s="0"/>
      <c r="MD3127" s="0"/>
      <c r="ME3127" s="0"/>
      <c r="MF3127" s="0"/>
      <c r="MG3127" s="0"/>
      <c r="MH3127" s="0"/>
      <c r="MI3127" s="0"/>
      <c r="MJ3127" s="0"/>
      <c r="MK3127" s="0"/>
      <c r="ML3127" s="0"/>
      <c r="MM3127" s="0"/>
      <c r="MN3127" s="0"/>
      <c r="MO3127" s="0"/>
      <c r="MP3127" s="0"/>
      <c r="MQ3127" s="0"/>
      <c r="MR3127" s="0"/>
      <c r="MS3127" s="0"/>
      <c r="MT3127" s="0"/>
      <c r="MU3127" s="0"/>
      <c r="MV3127" s="0"/>
      <c r="MW3127" s="0"/>
      <c r="MX3127" s="0"/>
      <c r="MY3127" s="0"/>
      <c r="MZ3127" s="0"/>
      <c r="NA3127" s="0"/>
      <c r="NB3127" s="0"/>
      <c r="NC3127" s="0"/>
      <c r="ND3127" s="0"/>
      <c r="NE3127" s="0"/>
      <c r="NF3127" s="0"/>
      <c r="NG3127" s="0"/>
      <c r="NH3127" s="0"/>
      <c r="NI3127" s="0"/>
      <c r="NJ3127" s="0"/>
      <c r="NK3127" s="0"/>
      <c r="NL3127" s="0"/>
      <c r="NM3127" s="0"/>
      <c r="NN3127" s="0"/>
      <c r="NO3127" s="0"/>
      <c r="NP3127" s="0"/>
      <c r="NQ3127" s="0"/>
      <c r="NR3127" s="0"/>
      <c r="NS3127" s="0"/>
      <c r="NT3127" s="0"/>
      <c r="NU3127" s="0"/>
      <c r="NV3127" s="0"/>
      <c r="NW3127" s="0"/>
      <c r="NX3127" s="0"/>
      <c r="NY3127" s="0"/>
      <c r="NZ3127" s="0"/>
      <c r="OA3127" s="0"/>
      <c r="OB3127" s="0"/>
      <c r="OC3127" s="0"/>
      <c r="OD3127" s="0"/>
      <c r="OE3127" s="0"/>
      <c r="OF3127" s="0"/>
      <c r="OG3127" s="0"/>
      <c r="OH3127" s="0"/>
      <c r="OI3127" s="0"/>
      <c r="OJ3127" s="0"/>
      <c r="OK3127" s="0"/>
      <c r="OL3127" s="0"/>
      <c r="OM3127" s="0"/>
      <c r="ON3127" s="0"/>
      <c r="OO3127" s="0"/>
      <c r="OP3127" s="0"/>
      <c r="OQ3127" s="0"/>
      <c r="OR3127" s="0"/>
      <c r="OS3127" s="0"/>
      <c r="OT3127" s="0"/>
      <c r="OU3127" s="0"/>
      <c r="OV3127" s="0"/>
      <c r="OW3127" s="0"/>
      <c r="OX3127" s="0"/>
      <c r="OY3127" s="0"/>
      <c r="OZ3127" s="0"/>
      <c r="PA3127" s="0"/>
      <c r="PB3127" s="0"/>
      <c r="PC3127" s="0"/>
      <c r="PD3127" s="0"/>
      <c r="PE3127" s="0"/>
      <c r="PF3127" s="0"/>
      <c r="PG3127" s="0"/>
      <c r="PH3127" s="0"/>
      <c r="PI3127" s="0"/>
      <c r="PJ3127" s="0"/>
      <c r="PK3127" s="0"/>
      <c r="PL3127" s="0"/>
      <c r="PM3127" s="0"/>
      <c r="PN3127" s="0"/>
      <c r="PO3127" s="0"/>
      <c r="PP3127" s="0"/>
      <c r="PQ3127" s="0"/>
      <c r="PR3127" s="0"/>
      <c r="PS3127" s="0"/>
      <c r="PT3127" s="0"/>
      <c r="PU3127" s="0"/>
      <c r="PV3127" s="0"/>
      <c r="PW3127" s="0"/>
      <c r="PX3127" s="0"/>
      <c r="PY3127" s="0"/>
      <c r="PZ3127" s="0"/>
      <c r="QA3127" s="0"/>
      <c r="QB3127" s="0"/>
      <c r="QC3127" s="0"/>
      <c r="QD3127" s="0"/>
      <c r="QE3127" s="0"/>
      <c r="QF3127" s="0"/>
      <c r="QG3127" s="0"/>
      <c r="QH3127" s="0"/>
      <c r="QI3127" s="0"/>
      <c r="QJ3127" s="0"/>
      <c r="QK3127" s="0"/>
      <c r="QL3127" s="0"/>
      <c r="QM3127" s="0"/>
      <c r="QN3127" s="0"/>
      <c r="QO3127" s="0"/>
      <c r="QP3127" s="0"/>
      <c r="QQ3127" s="0"/>
      <c r="QR3127" s="0"/>
      <c r="QS3127" s="0"/>
      <c r="QT3127" s="0"/>
      <c r="QU3127" s="0"/>
      <c r="QV3127" s="0"/>
      <c r="QW3127" s="0"/>
      <c r="QX3127" s="0"/>
      <c r="QY3127" s="0"/>
      <c r="QZ3127" s="0"/>
      <c r="RA3127" s="0"/>
      <c r="RB3127" s="0"/>
      <c r="RC3127" s="0"/>
      <c r="RD3127" s="0"/>
      <c r="RE3127" s="0"/>
      <c r="RF3127" s="0"/>
      <c r="RG3127" s="0"/>
      <c r="RH3127" s="0"/>
      <c r="RI3127" s="0"/>
      <c r="RJ3127" s="0"/>
      <c r="RK3127" s="0"/>
      <c r="RL3127" s="0"/>
      <c r="RM3127" s="0"/>
      <c r="RN3127" s="0"/>
      <c r="RO3127" s="0"/>
      <c r="RP3127" s="0"/>
      <c r="RQ3127" s="0"/>
      <c r="RR3127" s="0"/>
      <c r="RS3127" s="0"/>
      <c r="RT3127" s="0"/>
      <c r="RU3127" s="0"/>
      <c r="RV3127" s="0"/>
      <c r="RW3127" s="0"/>
      <c r="RX3127" s="0"/>
      <c r="RY3127" s="0"/>
      <c r="RZ3127" s="0"/>
      <c r="SA3127" s="0"/>
      <c r="SB3127" s="0"/>
      <c r="SC3127" s="0"/>
      <c r="SD3127" s="0"/>
      <c r="SE3127" s="0"/>
      <c r="SF3127" s="0"/>
      <c r="SG3127" s="0"/>
      <c r="SH3127" s="0"/>
      <c r="SI3127" s="0"/>
      <c r="SJ3127" s="0"/>
      <c r="SK3127" s="0"/>
      <c r="SL3127" s="0"/>
      <c r="SM3127" s="0"/>
      <c r="SN3127" s="0"/>
      <c r="SO3127" s="0"/>
      <c r="SP3127" s="0"/>
      <c r="SQ3127" s="0"/>
      <c r="SR3127" s="0"/>
      <c r="SS3127" s="0"/>
      <c r="ST3127" s="0"/>
      <c r="SU3127" s="0"/>
      <c r="SV3127" s="0"/>
      <c r="SW3127" s="0"/>
      <c r="SX3127" s="0"/>
      <c r="SY3127" s="0"/>
      <c r="SZ3127" s="0"/>
      <c r="TA3127" s="0"/>
      <c r="TB3127" s="0"/>
      <c r="TC3127" s="0"/>
      <c r="TD3127" s="0"/>
      <c r="TE3127" s="0"/>
      <c r="TF3127" s="0"/>
      <c r="TG3127" s="0"/>
      <c r="TH3127" s="0"/>
      <c r="TI3127" s="0"/>
      <c r="TJ3127" s="0"/>
      <c r="TK3127" s="0"/>
      <c r="TL3127" s="0"/>
      <c r="TM3127" s="0"/>
      <c r="TN3127" s="0"/>
      <c r="TO3127" s="0"/>
      <c r="TP3127" s="0"/>
      <c r="TQ3127" s="0"/>
      <c r="TR3127" s="0"/>
      <c r="TS3127" s="0"/>
      <c r="TT3127" s="0"/>
      <c r="TU3127" s="0"/>
      <c r="TV3127" s="0"/>
      <c r="TW3127" s="0"/>
      <c r="TX3127" s="0"/>
      <c r="TY3127" s="0"/>
      <c r="TZ3127" s="0"/>
      <c r="UA3127" s="0"/>
      <c r="UB3127" s="0"/>
      <c r="UC3127" s="0"/>
      <c r="UD3127" s="0"/>
      <c r="UE3127" s="0"/>
      <c r="UF3127" s="0"/>
      <c r="UG3127" s="0"/>
      <c r="UH3127" s="0"/>
      <c r="UI3127" s="0"/>
      <c r="UJ3127" s="0"/>
      <c r="UK3127" s="0"/>
      <c r="UL3127" s="0"/>
      <c r="UM3127" s="0"/>
      <c r="UN3127" s="0"/>
      <c r="UO3127" s="0"/>
      <c r="UP3127" s="0"/>
      <c r="UQ3127" s="0"/>
      <c r="UR3127" s="0"/>
      <c r="US3127" s="0"/>
      <c r="UT3127" s="0"/>
      <c r="UU3127" s="0"/>
      <c r="UV3127" s="0"/>
      <c r="UW3127" s="0"/>
      <c r="UX3127" s="0"/>
      <c r="UY3127" s="0"/>
      <c r="UZ3127" s="0"/>
      <c r="VA3127" s="0"/>
      <c r="VB3127" s="0"/>
      <c r="VC3127" s="0"/>
      <c r="VD3127" s="0"/>
      <c r="VE3127" s="0"/>
      <c r="VF3127" s="0"/>
      <c r="VG3127" s="0"/>
      <c r="VH3127" s="0"/>
      <c r="VI3127" s="0"/>
      <c r="VJ3127" s="0"/>
      <c r="VK3127" s="0"/>
      <c r="VL3127" s="0"/>
      <c r="VM3127" s="0"/>
      <c r="VN3127" s="0"/>
      <c r="VO3127" s="0"/>
      <c r="VP3127" s="0"/>
      <c r="VQ3127" s="0"/>
      <c r="VR3127" s="0"/>
      <c r="VS3127" s="0"/>
      <c r="VT3127" s="0"/>
      <c r="VU3127" s="0"/>
      <c r="VV3127" s="0"/>
      <c r="VW3127" s="0"/>
      <c r="VX3127" s="0"/>
      <c r="VY3127" s="0"/>
      <c r="VZ3127" s="0"/>
      <c r="WA3127" s="0"/>
      <c r="WB3127" s="0"/>
      <c r="WC3127" s="0"/>
      <c r="WD3127" s="0"/>
      <c r="WE3127" s="0"/>
      <c r="WF3127" s="0"/>
      <c r="WG3127" s="0"/>
      <c r="WH3127" s="0"/>
      <c r="WI3127" s="0"/>
      <c r="WJ3127" s="0"/>
      <c r="WK3127" s="0"/>
      <c r="WL3127" s="0"/>
      <c r="WM3127" s="0"/>
      <c r="WN3127" s="0"/>
      <c r="WO3127" s="0"/>
      <c r="WP3127" s="0"/>
      <c r="WQ3127" s="0"/>
      <c r="WR3127" s="0"/>
      <c r="WS3127" s="0"/>
      <c r="WT3127" s="0"/>
      <c r="WU3127" s="0"/>
      <c r="WV3127" s="0"/>
      <c r="WW3127" s="0"/>
      <c r="WX3127" s="0"/>
      <c r="WY3127" s="0"/>
      <c r="WZ3127" s="0"/>
      <c r="XA3127" s="0"/>
      <c r="XB3127" s="0"/>
      <c r="XC3127" s="0"/>
      <c r="XD3127" s="0"/>
      <c r="XE3127" s="0"/>
      <c r="XF3127" s="0"/>
      <c r="XG3127" s="0"/>
      <c r="XH3127" s="0"/>
      <c r="XI3127" s="0"/>
      <c r="XJ3127" s="0"/>
      <c r="XK3127" s="0"/>
      <c r="XL3127" s="0"/>
      <c r="XM3127" s="0"/>
      <c r="XN3127" s="0"/>
      <c r="XO3127" s="0"/>
      <c r="XP3127" s="0"/>
      <c r="XQ3127" s="0"/>
      <c r="XR3127" s="0"/>
      <c r="XS3127" s="0"/>
      <c r="XT3127" s="0"/>
      <c r="XU3127" s="0"/>
      <c r="XV3127" s="0"/>
      <c r="XW3127" s="0"/>
      <c r="XX3127" s="0"/>
      <c r="XY3127" s="0"/>
      <c r="XZ3127" s="0"/>
      <c r="YA3127" s="0"/>
      <c r="YB3127" s="0"/>
      <c r="YC3127" s="0"/>
      <c r="YD3127" s="0"/>
      <c r="YE3127" s="0"/>
      <c r="YF3127" s="0"/>
      <c r="YG3127" s="0"/>
      <c r="YH3127" s="0"/>
      <c r="YI3127" s="0"/>
      <c r="YJ3127" s="0"/>
      <c r="YK3127" s="0"/>
      <c r="YL3127" s="0"/>
      <c r="YM3127" s="0"/>
      <c r="YN3127" s="0"/>
      <c r="YO3127" s="0"/>
      <c r="YP3127" s="0"/>
      <c r="YQ3127" s="0"/>
      <c r="YR3127" s="0"/>
      <c r="YS3127" s="0"/>
      <c r="YT3127" s="0"/>
      <c r="YU3127" s="0"/>
      <c r="YV3127" s="0"/>
      <c r="YW3127" s="0"/>
      <c r="YX3127" s="0"/>
      <c r="YY3127" s="0"/>
      <c r="YZ3127" s="0"/>
      <c r="ZA3127" s="0"/>
      <c r="ZB3127" s="0"/>
      <c r="ZC3127" s="0"/>
      <c r="ZD3127" s="0"/>
      <c r="ZE3127" s="0"/>
      <c r="ZF3127" s="0"/>
      <c r="ZG3127" s="0"/>
      <c r="ZH3127" s="0"/>
      <c r="ZI3127" s="0"/>
      <c r="ZJ3127" s="0"/>
      <c r="ZK3127" s="0"/>
      <c r="ZL3127" s="0"/>
      <c r="ZM3127" s="0"/>
      <c r="ZN3127" s="0"/>
      <c r="ZO3127" s="0"/>
      <c r="ZP3127" s="0"/>
      <c r="ZQ3127" s="0"/>
      <c r="ZR3127" s="0"/>
      <c r="ZS3127" s="0"/>
      <c r="ZT3127" s="0"/>
      <c r="ZU3127" s="0"/>
      <c r="ZV3127" s="0"/>
      <c r="ZW3127" s="0"/>
      <c r="ZX3127" s="0"/>
      <c r="ZY3127" s="0"/>
      <c r="ZZ3127" s="0"/>
      <c r="AAA3127" s="0"/>
      <c r="AAB3127" s="0"/>
      <c r="AAC3127" s="0"/>
      <c r="AAD3127" s="0"/>
      <c r="AAE3127" s="0"/>
      <c r="AAF3127" s="0"/>
      <c r="AAG3127" s="0"/>
      <c r="AAH3127" s="0"/>
      <c r="AAI3127" s="0"/>
      <c r="AAJ3127" s="0"/>
      <c r="AAK3127" s="0"/>
      <c r="AAL3127" s="0"/>
      <c r="AAM3127" s="0"/>
      <c r="AAN3127" s="0"/>
      <c r="AAO3127" s="0"/>
      <c r="AAP3127" s="0"/>
      <c r="AAQ3127" s="0"/>
      <c r="AAR3127" s="0"/>
      <c r="AAS3127" s="0"/>
      <c r="AAT3127" s="0"/>
      <c r="AAU3127" s="0"/>
      <c r="AAV3127" s="0"/>
      <c r="AAW3127" s="0"/>
      <c r="AAX3127" s="0"/>
      <c r="AAY3127" s="0"/>
      <c r="AAZ3127" s="0"/>
      <c r="ABA3127" s="0"/>
      <c r="ABB3127" s="0"/>
      <c r="ABC3127" s="0"/>
      <c r="ABD3127" s="0"/>
      <c r="ABE3127" s="0"/>
      <c r="ABF3127" s="0"/>
      <c r="ABG3127" s="0"/>
      <c r="ABH3127" s="0"/>
      <c r="ABI3127" s="0"/>
      <c r="ABJ3127" s="0"/>
      <c r="ABK3127" s="0"/>
      <c r="ABL3127" s="0"/>
      <c r="ABM3127" s="0"/>
      <c r="ABN3127" s="0"/>
      <c r="ABO3127" s="0"/>
      <c r="ABP3127" s="0"/>
      <c r="ABQ3127" s="0"/>
      <c r="ABR3127" s="0"/>
      <c r="ABS3127" s="0"/>
      <c r="ABT3127" s="0"/>
      <c r="ABU3127" s="0"/>
      <c r="ABV3127" s="0"/>
      <c r="ABW3127" s="0"/>
      <c r="ABX3127" s="0"/>
      <c r="ABY3127" s="0"/>
      <c r="ABZ3127" s="0"/>
      <c r="ACA3127" s="0"/>
      <c r="ACB3127" s="0"/>
      <c r="ACC3127" s="0"/>
      <c r="ACD3127" s="0"/>
      <c r="ACE3127" s="0"/>
      <c r="ACF3127" s="0"/>
      <c r="ACG3127" s="0"/>
      <c r="ACH3127" s="0"/>
      <c r="ACI3127" s="0"/>
      <c r="ACJ3127" s="0"/>
      <c r="ACK3127" s="0"/>
      <c r="ACL3127" s="0"/>
      <c r="ACM3127" s="0"/>
      <c r="ACN3127" s="0"/>
      <c r="ACO3127" s="0"/>
      <c r="ACP3127" s="0"/>
      <c r="ACQ3127" s="0"/>
      <c r="ACR3127" s="0"/>
      <c r="ACS3127" s="0"/>
      <c r="ACT3127" s="0"/>
      <c r="ACU3127" s="0"/>
      <c r="ACV3127" s="0"/>
      <c r="ACW3127" s="0"/>
      <c r="ACX3127" s="0"/>
      <c r="ACY3127" s="0"/>
      <c r="ACZ3127" s="0"/>
      <c r="ADA3127" s="0"/>
      <c r="ADB3127" s="0"/>
      <c r="ADC3127" s="0"/>
      <c r="ADD3127" s="0"/>
      <c r="ADE3127" s="0"/>
      <c r="ADF3127" s="0"/>
      <c r="ADG3127" s="0"/>
      <c r="ADH3127" s="0"/>
      <c r="ADI3127" s="0"/>
      <c r="ADJ3127" s="0"/>
      <c r="ADK3127" s="0"/>
      <c r="ADL3127" s="0"/>
      <c r="ADM3127" s="0"/>
      <c r="ADN3127" s="0"/>
      <c r="ADO3127" s="0"/>
      <c r="ADP3127" s="0"/>
      <c r="ADQ3127" s="0"/>
      <c r="ADR3127" s="0"/>
      <c r="ADS3127" s="0"/>
      <c r="ADT3127" s="0"/>
      <c r="ADU3127" s="0"/>
      <c r="ADV3127" s="0"/>
      <c r="ADW3127" s="0"/>
      <c r="ADX3127" s="0"/>
      <c r="ADY3127" s="0"/>
      <c r="ADZ3127" s="0"/>
      <c r="AEA3127" s="0"/>
      <c r="AEB3127" s="0"/>
      <c r="AEC3127" s="0"/>
      <c r="AED3127" s="0"/>
      <c r="AEE3127" s="0"/>
      <c r="AEF3127" s="0"/>
      <c r="AEG3127" s="0"/>
      <c r="AEH3127" s="0"/>
      <c r="AEI3127" s="0"/>
      <c r="AEJ3127" s="0"/>
      <c r="AEK3127" s="0"/>
      <c r="AEL3127" s="0"/>
      <c r="AEM3127" s="0"/>
      <c r="AEN3127" s="0"/>
      <c r="AEO3127" s="0"/>
      <c r="AEP3127" s="0"/>
      <c r="AEQ3127" s="0"/>
      <c r="AER3127" s="0"/>
      <c r="AES3127" s="0"/>
      <c r="AET3127" s="0"/>
      <c r="AEU3127" s="0"/>
      <c r="AEV3127" s="0"/>
      <c r="AEW3127" s="0"/>
      <c r="AEX3127" s="0"/>
      <c r="AEY3127" s="0"/>
      <c r="AEZ3127" s="0"/>
      <c r="AFA3127" s="0"/>
      <c r="AFB3127" s="0"/>
      <c r="AFC3127" s="0"/>
      <c r="AFD3127" s="0"/>
      <c r="AFE3127" s="0"/>
      <c r="AFF3127" s="0"/>
      <c r="AFG3127" s="0"/>
      <c r="AFH3127" s="0"/>
      <c r="AFI3127" s="0"/>
      <c r="AFJ3127" s="0"/>
      <c r="AFK3127" s="0"/>
      <c r="AFL3127" s="0"/>
      <c r="AFM3127" s="0"/>
      <c r="AFN3127" s="0"/>
      <c r="AFO3127" s="0"/>
      <c r="AFP3127" s="0"/>
      <c r="AFQ3127" s="0"/>
      <c r="AFR3127" s="0"/>
      <c r="AFS3127" s="0"/>
      <c r="AFT3127" s="0"/>
      <c r="AFU3127" s="0"/>
      <c r="AFV3127" s="0"/>
      <c r="AFW3127" s="0"/>
      <c r="AFX3127" s="0"/>
      <c r="AFY3127" s="0"/>
      <c r="AFZ3127" s="0"/>
      <c r="AGA3127" s="0"/>
      <c r="AGB3127" s="0"/>
      <c r="AGC3127" s="0"/>
      <c r="AGD3127" s="0"/>
      <c r="AGE3127" s="0"/>
      <c r="AGF3127" s="0"/>
      <c r="AGG3127" s="0"/>
      <c r="AGH3127" s="0"/>
      <c r="AGI3127" s="0"/>
      <c r="AGJ3127" s="0"/>
      <c r="AGK3127" s="0"/>
      <c r="AGL3127" s="0"/>
      <c r="AGM3127" s="0"/>
      <c r="AGN3127" s="0"/>
      <c r="AGO3127" s="0"/>
      <c r="AGP3127" s="0"/>
      <c r="AGQ3127" s="0"/>
      <c r="AGR3127" s="0"/>
      <c r="AGS3127" s="0"/>
      <c r="AGT3127" s="0"/>
      <c r="AGU3127" s="0"/>
      <c r="AGV3127" s="0"/>
      <c r="AGW3127" s="0"/>
      <c r="AGX3127" s="0"/>
      <c r="AGY3127" s="0"/>
      <c r="AGZ3127" s="0"/>
      <c r="AHA3127" s="0"/>
      <c r="AHB3127" s="0"/>
      <c r="AHC3127" s="0"/>
      <c r="AHD3127" s="0"/>
      <c r="AHE3127" s="0"/>
      <c r="AHF3127" s="0"/>
      <c r="AHG3127" s="0"/>
      <c r="AHH3127" s="0"/>
      <c r="AHI3127" s="0"/>
      <c r="AHJ3127" s="0"/>
      <c r="AHK3127" s="0"/>
      <c r="AHL3127" s="0"/>
      <c r="AHM3127" s="0"/>
      <c r="AHN3127" s="0"/>
      <c r="AHO3127" s="0"/>
      <c r="AHP3127" s="0"/>
      <c r="AHQ3127" s="0"/>
      <c r="AHR3127" s="0"/>
      <c r="AHS3127" s="0"/>
      <c r="AHT3127" s="0"/>
      <c r="AHU3127" s="0"/>
      <c r="AHV3127" s="0"/>
      <c r="AHW3127" s="0"/>
      <c r="AHX3127" s="0"/>
      <c r="AHY3127" s="0"/>
      <c r="AHZ3127" s="0"/>
      <c r="AIA3127" s="0"/>
      <c r="AIB3127" s="0"/>
      <c r="AIC3127" s="0"/>
      <c r="AID3127" s="0"/>
      <c r="AIE3127" s="0"/>
      <c r="AIF3127" s="0"/>
      <c r="AIG3127" s="0"/>
      <c r="AIH3127" s="0"/>
      <c r="AII3127" s="0"/>
      <c r="AIJ3127" s="0"/>
      <c r="AIK3127" s="0"/>
      <c r="AIL3127" s="0"/>
      <c r="AIM3127" s="0"/>
      <c r="AIN3127" s="0"/>
      <c r="AIO3127" s="0"/>
      <c r="AIP3127" s="0"/>
      <c r="AIQ3127" s="0"/>
      <c r="AIR3127" s="0"/>
      <c r="AIS3127" s="0"/>
      <c r="AIT3127" s="0"/>
      <c r="AIU3127" s="0"/>
      <c r="AIV3127" s="0"/>
      <c r="AIW3127" s="0"/>
      <c r="AIX3127" s="0"/>
      <c r="AIY3127" s="0"/>
      <c r="AIZ3127" s="0"/>
      <c r="AJA3127" s="0"/>
      <c r="AJB3127" s="0"/>
      <c r="AJC3127" s="0"/>
      <c r="AJD3127" s="0"/>
      <c r="AJE3127" s="0"/>
      <c r="AJF3127" s="0"/>
      <c r="AJG3127" s="0"/>
      <c r="AJH3127" s="0"/>
      <c r="AJI3127" s="0"/>
      <c r="AJJ3127" s="0"/>
      <c r="AJK3127" s="0"/>
      <c r="AJL3127" s="0"/>
      <c r="AJM3127" s="0"/>
      <c r="AJN3127" s="0"/>
      <c r="AJO3127" s="0"/>
      <c r="AJP3127" s="0"/>
      <c r="AJQ3127" s="0"/>
      <c r="AJR3127" s="0"/>
      <c r="AJS3127" s="0"/>
      <c r="AJT3127" s="0"/>
      <c r="AJU3127" s="0"/>
      <c r="AJV3127" s="0"/>
      <c r="AJW3127" s="0"/>
      <c r="AJX3127" s="0"/>
      <c r="AJY3127" s="0"/>
      <c r="AJZ3127" s="0"/>
      <c r="AKA3127" s="0"/>
      <c r="AKB3127" s="0"/>
      <c r="AKC3127" s="0"/>
      <c r="AKD3127" s="0"/>
      <c r="AKE3127" s="0"/>
      <c r="AKF3127" s="0"/>
      <c r="AKG3127" s="0"/>
      <c r="AKH3127" s="0"/>
      <c r="AKI3127" s="0"/>
      <c r="AKJ3127" s="0"/>
      <c r="AKK3127" s="0"/>
      <c r="AKL3127" s="0"/>
      <c r="AKM3127" s="0"/>
      <c r="AKN3127" s="0"/>
      <c r="AKO3127" s="0"/>
      <c r="AKP3127" s="0"/>
      <c r="AKQ3127" s="0"/>
      <c r="AKR3127" s="0"/>
      <c r="AKS3127" s="0"/>
      <c r="AKT3127" s="0"/>
      <c r="AKU3127" s="0"/>
      <c r="AKV3127" s="0"/>
      <c r="AKW3127" s="0"/>
      <c r="AKX3127" s="0"/>
      <c r="AKY3127" s="0"/>
      <c r="AKZ3127" s="0"/>
      <c r="ALA3127" s="0"/>
      <c r="ALB3127" s="0"/>
      <c r="ALC3127" s="0"/>
      <c r="ALD3127" s="0"/>
      <c r="ALE3127" s="0"/>
      <c r="ALF3127" s="0"/>
      <c r="ALG3127" s="0"/>
      <c r="ALH3127" s="0"/>
      <c r="ALI3127" s="0"/>
      <c r="ALJ3127" s="0"/>
      <c r="ALK3127" s="0"/>
      <c r="ALL3127" s="0"/>
      <c r="ALM3127" s="0"/>
      <c r="ALN3127" s="0"/>
      <c r="ALO3127" s="0"/>
      <c r="ALP3127" s="0"/>
      <c r="ALQ3127" s="0"/>
      <c r="ALR3127" s="0"/>
      <c r="ALS3127" s="0"/>
      <c r="ALT3127" s="0"/>
      <c r="ALU3127" s="0"/>
      <c r="ALV3127" s="0"/>
      <c r="ALW3127" s="0"/>
      <c r="ALX3127" s="0"/>
      <c r="ALY3127" s="0"/>
      <c r="ALZ3127" s="0"/>
      <c r="AMA3127" s="0"/>
      <c r="AMB3127" s="0"/>
      <c r="AMC3127" s="0"/>
      <c r="AMD3127" s="0"/>
      <c r="AME3127" s="0"/>
      <c r="AMF3127" s="0"/>
      <c r="AMG3127" s="0"/>
      <c r="AMH3127" s="0"/>
      <c r="AMI3127" s="0"/>
    </row>
    <row r="3128" customFormat="false" ht="12.75" hidden="false" customHeight="false" outlineLevel="0" collapsed="false">
      <c r="A3128" s="1" t="s">
        <v>3306</v>
      </c>
      <c r="C3128" s="27" t="s">
        <v>3379</v>
      </c>
      <c r="D3128" s="27" t="s">
        <v>16</v>
      </c>
      <c r="E3128" s="28"/>
      <c r="F3128" s="29"/>
      <c r="G3128" s="27"/>
      <c r="H3128" s="30" t="s">
        <v>168</v>
      </c>
      <c r="I3128" s="31" t="n">
        <v>1.89</v>
      </c>
      <c r="J3128" s="103" t="s">
        <v>3308</v>
      </c>
      <c r="BM3128" s="0"/>
      <c r="BN3128" s="0"/>
      <c r="BO3128" s="0"/>
      <c r="BP3128" s="0"/>
      <c r="BQ3128" s="0"/>
      <c r="BR3128" s="0"/>
      <c r="BS3128" s="0"/>
      <c r="BT3128" s="0"/>
      <c r="BU3128" s="0"/>
      <c r="BV3128" s="0"/>
      <c r="BW3128" s="0"/>
      <c r="BX3128" s="0"/>
      <c r="BY3128" s="0"/>
      <c r="BZ3128" s="0"/>
      <c r="CA3128" s="0"/>
      <c r="CB3128" s="0"/>
      <c r="CC3128" s="0"/>
      <c r="CD3128" s="0"/>
      <c r="CE3128" s="0"/>
      <c r="CF3128" s="0"/>
      <c r="CG3128" s="0"/>
      <c r="CH3128" s="0"/>
      <c r="CI3128" s="0"/>
      <c r="CJ3128" s="0"/>
      <c r="CK3128" s="0"/>
      <c r="CL3128" s="0"/>
      <c r="CM3128" s="0"/>
      <c r="CN3128" s="0"/>
      <c r="CO3128" s="0"/>
      <c r="CP3128" s="0"/>
      <c r="CQ3128" s="0"/>
      <c r="CR3128" s="0"/>
      <c r="CS3128" s="0"/>
      <c r="CT3128" s="0"/>
      <c r="CU3128" s="0"/>
      <c r="CV3128" s="0"/>
      <c r="CW3128" s="0"/>
      <c r="CX3128" s="0"/>
      <c r="CY3128" s="0"/>
      <c r="CZ3128" s="0"/>
      <c r="DA3128" s="0"/>
      <c r="DB3128" s="0"/>
      <c r="DC3128" s="0"/>
      <c r="DD3128" s="0"/>
      <c r="DE3128" s="0"/>
      <c r="DF3128" s="0"/>
      <c r="DG3128" s="0"/>
      <c r="DH3128" s="0"/>
      <c r="DI3128" s="0"/>
      <c r="DJ3128" s="0"/>
      <c r="DK3128" s="0"/>
      <c r="DL3128" s="0"/>
      <c r="DM3128" s="0"/>
      <c r="DN3128" s="0"/>
      <c r="DO3128" s="0"/>
      <c r="DP3128" s="0"/>
      <c r="DQ3128" s="0"/>
      <c r="DR3128" s="0"/>
      <c r="DS3128" s="0"/>
      <c r="DT3128" s="0"/>
      <c r="DU3128" s="0"/>
      <c r="DV3128" s="0"/>
      <c r="DW3128" s="0"/>
      <c r="DX3128" s="0"/>
      <c r="DY3128" s="0"/>
      <c r="DZ3128" s="0"/>
      <c r="EA3128" s="0"/>
      <c r="EB3128" s="0"/>
      <c r="EC3128" s="0"/>
      <c r="ED3128" s="0"/>
      <c r="EE3128" s="0"/>
      <c r="EF3128" s="0"/>
      <c r="EG3128" s="0"/>
      <c r="EH3128" s="0"/>
      <c r="EI3128" s="0"/>
      <c r="EJ3128" s="0"/>
      <c r="EK3128" s="0"/>
      <c r="EL3128" s="0"/>
      <c r="EM3128" s="0"/>
      <c r="EN3128" s="0"/>
      <c r="EO3128" s="0"/>
      <c r="EP3128" s="0"/>
      <c r="EQ3128" s="0"/>
      <c r="ER3128" s="0"/>
      <c r="ES3128" s="0"/>
      <c r="ET3128" s="0"/>
      <c r="EU3128" s="0"/>
      <c r="EV3128" s="0"/>
      <c r="EW3128" s="0"/>
      <c r="EX3128" s="0"/>
      <c r="EY3128" s="0"/>
      <c r="EZ3128" s="0"/>
      <c r="FA3128" s="0"/>
      <c r="FB3128" s="0"/>
      <c r="FC3128" s="0"/>
      <c r="FD3128" s="0"/>
      <c r="FE3128" s="0"/>
      <c r="FF3128" s="0"/>
      <c r="FG3128" s="0"/>
      <c r="FH3128" s="0"/>
      <c r="FI3128" s="0"/>
      <c r="FJ3128" s="0"/>
      <c r="FK3128" s="0"/>
      <c r="FL3128" s="0"/>
      <c r="FM3128" s="0"/>
      <c r="FN3128" s="0"/>
      <c r="FO3128" s="0"/>
      <c r="FP3128" s="0"/>
      <c r="FQ3128" s="0"/>
      <c r="FR3128" s="0"/>
      <c r="FS3128" s="0"/>
      <c r="FT3128" s="0"/>
      <c r="FU3128" s="0"/>
      <c r="FV3128" s="0"/>
      <c r="FW3128" s="0"/>
      <c r="FX3128" s="0"/>
      <c r="FY3128" s="0"/>
      <c r="FZ3128" s="0"/>
      <c r="GA3128" s="0"/>
      <c r="GB3128" s="0"/>
      <c r="GC3128" s="0"/>
      <c r="GD3128" s="0"/>
      <c r="GE3128" s="0"/>
      <c r="GF3128" s="0"/>
      <c r="GG3128" s="0"/>
      <c r="GH3128" s="0"/>
      <c r="GI3128" s="0"/>
      <c r="GJ3128" s="0"/>
      <c r="GK3128" s="0"/>
      <c r="GL3128" s="0"/>
      <c r="GM3128" s="0"/>
      <c r="GN3128" s="0"/>
      <c r="GO3128" s="0"/>
      <c r="GP3128" s="0"/>
      <c r="GQ3128" s="0"/>
      <c r="GR3128" s="0"/>
      <c r="GS3128" s="0"/>
      <c r="GT3128" s="0"/>
      <c r="GU3128" s="0"/>
      <c r="GV3128" s="0"/>
      <c r="GW3128" s="0"/>
      <c r="GX3128" s="0"/>
      <c r="GY3128" s="0"/>
      <c r="GZ3128" s="0"/>
      <c r="HA3128" s="0"/>
      <c r="HB3128" s="0"/>
      <c r="HC3128" s="0"/>
      <c r="HD3128" s="0"/>
      <c r="HE3128" s="0"/>
      <c r="HF3128" s="0"/>
      <c r="HG3128" s="0"/>
      <c r="HH3128" s="0"/>
      <c r="HI3128" s="0"/>
      <c r="HJ3128" s="0"/>
      <c r="HK3128" s="0"/>
      <c r="HL3128" s="0"/>
      <c r="HM3128" s="0"/>
      <c r="HN3128" s="0"/>
      <c r="HO3128" s="0"/>
      <c r="HP3128" s="0"/>
      <c r="HQ3128" s="0"/>
      <c r="HR3128" s="0"/>
      <c r="HS3128" s="0"/>
      <c r="HT3128" s="0"/>
      <c r="HU3128" s="0"/>
      <c r="HV3128" s="0"/>
      <c r="HW3128" s="0"/>
      <c r="HX3128" s="0"/>
      <c r="HY3128" s="0"/>
      <c r="HZ3128" s="0"/>
      <c r="IA3128" s="0"/>
      <c r="IB3128" s="0"/>
      <c r="IC3128" s="0"/>
      <c r="ID3128" s="0"/>
      <c r="IE3128" s="0"/>
      <c r="IF3128" s="0"/>
      <c r="IG3128" s="0"/>
      <c r="IH3128" s="0"/>
      <c r="II3128" s="0"/>
      <c r="IJ3128" s="0"/>
      <c r="IK3128" s="0"/>
      <c r="IL3128" s="0"/>
      <c r="IM3128" s="0"/>
      <c r="IN3128" s="0"/>
      <c r="IO3128" s="0"/>
      <c r="IP3128" s="0"/>
      <c r="IQ3128" s="0"/>
      <c r="IR3128" s="0"/>
      <c r="IS3128" s="0"/>
      <c r="IT3128" s="0"/>
      <c r="IU3128" s="0"/>
      <c r="IV3128" s="0"/>
      <c r="IW3128" s="0"/>
      <c r="IX3128" s="0"/>
      <c r="IY3128" s="0"/>
      <c r="IZ3128" s="0"/>
      <c r="JA3128" s="0"/>
      <c r="JB3128" s="0"/>
      <c r="JC3128" s="0"/>
      <c r="JD3128" s="0"/>
      <c r="JE3128" s="0"/>
      <c r="JF3128" s="0"/>
      <c r="JG3128" s="0"/>
      <c r="JH3128" s="0"/>
      <c r="JI3128" s="0"/>
      <c r="JJ3128" s="0"/>
      <c r="JK3128" s="0"/>
      <c r="JL3128" s="0"/>
      <c r="JM3128" s="0"/>
      <c r="JN3128" s="0"/>
      <c r="JO3128" s="0"/>
      <c r="JP3128" s="0"/>
      <c r="JQ3128" s="0"/>
      <c r="JR3128" s="0"/>
      <c r="JS3128" s="0"/>
      <c r="JT3128" s="0"/>
      <c r="JU3128" s="0"/>
      <c r="JV3128" s="0"/>
      <c r="JW3128" s="0"/>
      <c r="JX3128" s="0"/>
      <c r="JY3128" s="0"/>
      <c r="JZ3128" s="0"/>
      <c r="KA3128" s="0"/>
      <c r="KB3128" s="0"/>
      <c r="KC3128" s="0"/>
      <c r="KD3128" s="0"/>
      <c r="KE3128" s="0"/>
      <c r="KF3128" s="0"/>
      <c r="KG3128" s="0"/>
      <c r="KH3128" s="0"/>
      <c r="KI3128" s="0"/>
      <c r="KJ3128" s="0"/>
      <c r="KK3128" s="0"/>
      <c r="KL3128" s="0"/>
      <c r="KM3128" s="0"/>
      <c r="KN3128" s="0"/>
      <c r="KO3128" s="0"/>
      <c r="KP3128" s="0"/>
      <c r="KQ3128" s="0"/>
      <c r="KR3128" s="0"/>
      <c r="KS3128" s="0"/>
      <c r="KT3128" s="0"/>
      <c r="KU3128" s="0"/>
      <c r="KV3128" s="0"/>
      <c r="KW3128" s="0"/>
      <c r="KX3128" s="0"/>
      <c r="KY3128" s="0"/>
      <c r="KZ3128" s="0"/>
      <c r="LA3128" s="0"/>
      <c r="LB3128" s="0"/>
      <c r="LC3128" s="0"/>
      <c r="LD3128" s="0"/>
      <c r="LE3128" s="0"/>
      <c r="LF3128" s="0"/>
      <c r="LG3128" s="0"/>
      <c r="LH3128" s="0"/>
      <c r="LI3128" s="0"/>
      <c r="LJ3128" s="0"/>
      <c r="LK3128" s="0"/>
      <c r="LL3128" s="0"/>
      <c r="LM3128" s="0"/>
      <c r="LN3128" s="0"/>
      <c r="LO3128" s="0"/>
      <c r="LP3128" s="0"/>
      <c r="LQ3128" s="0"/>
      <c r="LR3128" s="0"/>
      <c r="LS3128" s="0"/>
      <c r="LT3128" s="0"/>
      <c r="LU3128" s="0"/>
      <c r="LV3128" s="0"/>
      <c r="LW3128" s="0"/>
      <c r="LX3128" s="0"/>
      <c r="LY3128" s="0"/>
      <c r="LZ3128" s="0"/>
      <c r="MA3128" s="0"/>
      <c r="MB3128" s="0"/>
      <c r="MC3128" s="0"/>
      <c r="MD3128" s="0"/>
      <c r="ME3128" s="0"/>
      <c r="MF3128" s="0"/>
      <c r="MG3128" s="0"/>
      <c r="MH3128" s="0"/>
      <c r="MI3128" s="0"/>
      <c r="MJ3128" s="0"/>
      <c r="MK3128" s="0"/>
      <c r="ML3128" s="0"/>
      <c r="MM3128" s="0"/>
      <c r="MN3128" s="0"/>
      <c r="MO3128" s="0"/>
      <c r="MP3128" s="0"/>
      <c r="MQ3128" s="0"/>
      <c r="MR3128" s="0"/>
      <c r="MS3128" s="0"/>
      <c r="MT3128" s="0"/>
      <c r="MU3128" s="0"/>
      <c r="MV3128" s="0"/>
      <c r="MW3128" s="0"/>
      <c r="MX3128" s="0"/>
      <c r="MY3128" s="0"/>
      <c r="MZ3128" s="0"/>
      <c r="NA3128" s="0"/>
      <c r="NB3128" s="0"/>
      <c r="NC3128" s="0"/>
      <c r="ND3128" s="0"/>
      <c r="NE3128" s="0"/>
      <c r="NF3128" s="0"/>
      <c r="NG3128" s="0"/>
      <c r="NH3128" s="0"/>
      <c r="NI3128" s="0"/>
      <c r="NJ3128" s="0"/>
      <c r="NK3128" s="0"/>
      <c r="NL3128" s="0"/>
      <c r="NM3128" s="0"/>
      <c r="NN3128" s="0"/>
      <c r="NO3128" s="0"/>
      <c r="NP3128" s="0"/>
      <c r="NQ3128" s="0"/>
      <c r="NR3128" s="0"/>
      <c r="NS3128" s="0"/>
      <c r="NT3128" s="0"/>
      <c r="NU3128" s="0"/>
      <c r="NV3128" s="0"/>
      <c r="NW3128" s="0"/>
      <c r="NX3128" s="0"/>
      <c r="NY3128" s="0"/>
      <c r="NZ3128" s="0"/>
      <c r="OA3128" s="0"/>
      <c r="OB3128" s="0"/>
      <c r="OC3128" s="0"/>
      <c r="OD3128" s="0"/>
      <c r="OE3128" s="0"/>
      <c r="OF3128" s="0"/>
      <c r="OG3128" s="0"/>
      <c r="OH3128" s="0"/>
      <c r="OI3128" s="0"/>
      <c r="OJ3128" s="0"/>
      <c r="OK3128" s="0"/>
      <c r="OL3128" s="0"/>
      <c r="OM3128" s="0"/>
      <c r="ON3128" s="0"/>
      <c r="OO3128" s="0"/>
      <c r="OP3128" s="0"/>
      <c r="OQ3128" s="0"/>
      <c r="OR3128" s="0"/>
      <c r="OS3128" s="0"/>
      <c r="OT3128" s="0"/>
      <c r="OU3128" s="0"/>
      <c r="OV3128" s="0"/>
      <c r="OW3128" s="0"/>
      <c r="OX3128" s="0"/>
      <c r="OY3128" s="0"/>
      <c r="OZ3128" s="0"/>
      <c r="PA3128" s="0"/>
      <c r="PB3128" s="0"/>
      <c r="PC3128" s="0"/>
      <c r="PD3128" s="0"/>
      <c r="PE3128" s="0"/>
      <c r="PF3128" s="0"/>
      <c r="PG3128" s="0"/>
      <c r="PH3128" s="0"/>
      <c r="PI3128" s="0"/>
      <c r="PJ3128" s="0"/>
      <c r="PK3128" s="0"/>
      <c r="PL3128" s="0"/>
      <c r="PM3128" s="0"/>
      <c r="PN3128" s="0"/>
      <c r="PO3128" s="0"/>
      <c r="PP3128" s="0"/>
      <c r="PQ3128" s="0"/>
      <c r="PR3128" s="0"/>
      <c r="PS3128" s="0"/>
      <c r="PT3128" s="0"/>
      <c r="PU3128" s="0"/>
      <c r="PV3128" s="0"/>
      <c r="PW3128" s="0"/>
      <c r="PX3128" s="0"/>
      <c r="PY3128" s="0"/>
      <c r="PZ3128" s="0"/>
      <c r="QA3128" s="0"/>
      <c r="QB3128" s="0"/>
      <c r="QC3128" s="0"/>
      <c r="QD3128" s="0"/>
      <c r="QE3128" s="0"/>
      <c r="QF3128" s="0"/>
      <c r="QG3128" s="0"/>
      <c r="QH3128" s="0"/>
      <c r="QI3128" s="0"/>
      <c r="QJ3128" s="0"/>
      <c r="QK3128" s="0"/>
      <c r="QL3128" s="0"/>
      <c r="QM3128" s="0"/>
      <c r="QN3128" s="0"/>
      <c r="QO3128" s="0"/>
      <c r="QP3128" s="0"/>
      <c r="QQ3128" s="0"/>
      <c r="QR3128" s="0"/>
      <c r="QS3128" s="0"/>
      <c r="QT3128" s="0"/>
      <c r="QU3128" s="0"/>
      <c r="QV3128" s="0"/>
      <c r="QW3128" s="0"/>
      <c r="QX3128" s="0"/>
      <c r="QY3128" s="0"/>
      <c r="QZ3128" s="0"/>
      <c r="RA3128" s="0"/>
      <c r="RB3128" s="0"/>
      <c r="RC3128" s="0"/>
      <c r="RD3128" s="0"/>
      <c r="RE3128" s="0"/>
      <c r="RF3128" s="0"/>
      <c r="RG3128" s="0"/>
      <c r="RH3128" s="0"/>
      <c r="RI3128" s="0"/>
      <c r="RJ3128" s="0"/>
      <c r="RK3128" s="0"/>
      <c r="RL3128" s="0"/>
      <c r="RM3128" s="0"/>
      <c r="RN3128" s="0"/>
      <c r="RO3128" s="0"/>
      <c r="RP3128" s="0"/>
      <c r="RQ3128" s="0"/>
      <c r="RR3128" s="0"/>
      <c r="RS3128" s="0"/>
      <c r="RT3128" s="0"/>
      <c r="RU3128" s="0"/>
      <c r="RV3128" s="0"/>
      <c r="RW3128" s="0"/>
      <c r="RX3128" s="0"/>
      <c r="RY3128" s="0"/>
      <c r="RZ3128" s="0"/>
      <c r="SA3128" s="0"/>
      <c r="SB3128" s="0"/>
      <c r="SC3128" s="0"/>
      <c r="SD3128" s="0"/>
      <c r="SE3128" s="0"/>
      <c r="SF3128" s="0"/>
      <c r="SG3128" s="0"/>
      <c r="SH3128" s="0"/>
      <c r="SI3128" s="0"/>
      <c r="SJ3128" s="0"/>
      <c r="SK3128" s="0"/>
      <c r="SL3128" s="0"/>
      <c r="SM3128" s="0"/>
      <c r="SN3128" s="0"/>
      <c r="SO3128" s="0"/>
      <c r="SP3128" s="0"/>
      <c r="SQ3128" s="0"/>
      <c r="SR3128" s="0"/>
      <c r="SS3128" s="0"/>
      <c r="ST3128" s="0"/>
      <c r="SU3128" s="0"/>
      <c r="SV3128" s="0"/>
      <c r="SW3128" s="0"/>
      <c r="SX3128" s="0"/>
      <c r="SY3128" s="0"/>
      <c r="SZ3128" s="0"/>
      <c r="TA3128" s="0"/>
      <c r="TB3128" s="0"/>
      <c r="TC3128" s="0"/>
      <c r="TD3128" s="0"/>
      <c r="TE3128" s="0"/>
      <c r="TF3128" s="0"/>
      <c r="TG3128" s="0"/>
      <c r="TH3128" s="0"/>
      <c r="TI3128" s="0"/>
      <c r="TJ3128" s="0"/>
      <c r="TK3128" s="0"/>
      <c r="TL3128" s="0"/>
      <c r="TM3128" s="0"/>
      <c r="TN3128" s="0"/>
      <c r="TO3128" s="0"/>
      <c r="TP3128" s="0"/>
      <c r="TQ3128" s="0"/>
      <c r="TR3128" s="0"/>
      <c r="TS3128" s="0"/>
      <c r="TT3128" s="0"/>
      <c r="TU3128" s="0"/>
      <c r="TV3128" s="0"/>
      <c r="TW3128" s="0"/>
      <c r="TX3128" s="0"/>
      <c r="TY3128" s="0"/>
      <c r="TZ3128" s="0"/>
      <c r="UA3128" s="0"/>
      <c r="UB3128" s="0"/>
      <c r="UC3128" s="0"/>
      <c r="UD3128" s="0"/>
      <c r="UE3128" s="0"/>
      <c r="UF3128" s="0"/>
      <c r="UG3128" s="0"/>
      <c r="UH3128" s="0"/>
      <c r="UI3128" s="0"/>
      <c r="UJ3128" s="0"/>
      <c r="UK3128" s="0"/>
      <c r="UL3128" s="0"/>
      <c r="UM3128" s="0"/>
      <c r="UN3128" s="0"/>
      <c r="UO3128" s="0"/>
      <c r="UP3128" s="0"/>
      <c r="UQ3128" s="0"/>
      <c r="UR3128" s="0"/>
      <c r="US3128" s="0"/>
      <c r="UT3128" s="0"/>
      <c r="UU3128" s="0"/>
      <c r="UV3128" s="0"/>
      <c r="UW3128" s="0"/>
      <c r="UX3128" s="0"/>
      <c r="UY3128" s="0"/>
      <c r="UZ3128" s="0"/>
      <c r="VA3128" s="0"/>
      <c r="VB3128" s="0"/>
      <c r="VC3128" s="0"/>
      <c r="VD3128" s="0"/>
      <c r="VE3128" s="0"/>
      <c r="VF3128" s="0"/>
      <c r="VG3128" s="0"/>
      <c r="VH3128" s="0"/>
      <c r="VI3128" s="0"/>
      <c r="VJ3128" s="0"/>
      <c r="VK3128" s="0"/>
      <c r="VL3128" s="0"/>
      <c r="VM3128" s="0"/>
      <c r="VN3128" s="0"/>
      <c r="VO3128" s="0"/>
      <c r="VP3128" s="0"/>
      <c r="VQ3128" s="0"/>
      <c r="VR3128" s="0"/>
      <c r="VS3128" s="0"/>
      <c r="VT3128" s="0"/>
      <c r="VU3128" s="0"/>
      <c r="VV3128" s="0"/>
      <c r="VW3128" s="0"/>
      <c r="VX3128" s="0"/>
      <c r="VY3128" s="0"/>
      <c r="VZ3128" s="0"/>
      <c r="WA3128" s="0"/>
      <c r="WB3128" s="0"/>
      <c r="WC3128" s="0"/>
      <c r="WD3128" s="0"/>
      <c r="WE3128" s="0"/>
      <c r="WF3128" s="0"/>
      <c r="WG3128" s="0"/>
      <c r="WH3128" s="0"/>
      <c r="WI3128" s="0"/>
      <c r="WJ3128" s="0"/>
      <c r="WK3128" s="0"/>
      <c r="WL3128" s="0"/>
      <c r="WM3128" s="0"/>
      <c r="WN3128" s="0"/>
      <c r="WO3128" s="0"/>
      <c r="WP3128" s="0"/>
      <c r="WQ3128" s="0"/>
      <c r="WR3128" s="0"/>
      <c r="WS3128" s="0"/>
      <c r="WT3128" s="0"/>
      <c r="WU3128" s="0"/>
      <c r="WV3128" s="0"/>
      <c r="WW3128" s="0"/>
      <c r="WX3128" s="0"/>
      <c r="WY3128" s="0"/>
      <c r="WZ3128" s="0"/>
      <c r="XA3128" s="0"/>
      <c r="XB3128" s="0"/>
      <c r="XC3128" s="0"/>
      <c r="XD3128" s="0"/>
      <c r="XE3128" s="0"/>
      <c r="XF3128" s="0"/>
      <c r="XG3128" s="0"/>
      <c r="XH3128" s="0"/>
      <c r="XI3128" s="0"/>
      <c r="XJ3128" s="0"/>
      <c r="XK3128" s="0"/>
      <c r="XL3128" s="0"/>
      <c r="XM3128" s="0"/>
      <c r="XN3128" s="0"/>
      <c r="XO3128" s="0"/>
      <c r="XP3128" s="0"/>
      <c r="XQ3128" s="0"/>
      <c r="XR3128" s="0"/>
      <c r="XS3128" s="0"/>
      <c r="XT3128" s="0"/>
      <c r="XU3128" s="0"/>
      <c r="XV3128" s="0"/>
      <c r="XW3128" s="0"/>
      <c r="XX3128" s="0"/>
      <c r="XY3128" s="0"/>
      <c r="XZ3128" s="0"/>
      <c r="YA3128" s="0"/>
      <c r="YB3128" s="0"/>
      <c r="YC3128" s="0"/>
      <c r="YD3128" s="0"/>
      <c r="YE3128" s="0"/>
      <c r="YF3128" s="0"/>
      <c r="YG3128" s="0"/>
      <c r="YH3128" s="0"/>
      <c r="YI3128" s="0"/>
      <c r="YJ3128" s="0"/>
      <c r="YK3128" s="0"/>
      <c r="YL3128" s="0"/>
      <c r="YM3128" s="0"/>
      <c r="YN3128" s="0"/>
      <c r="YO3128" s="0"/>
      <c r="YP3128" s="0"/>
      <c r="YQ3128" s="0"/>
      <c r="YR3128" s="0"/>
      <c r="YS3128" s="0"/>
      <c r="YT3128" s="0"/>
      <c r="YU3128" s="0"/>
      <c r="YV3128" s="0"/>
      <c r="YW3128" s="0"/>
      <c r="YX3128" s="0"/>
      <c r="YY3128" s="0"/>
      <c r="YZ3128" s="0"/>
      <c r="ZA3128" s="0"/>
      <c r="ZB3128" s="0"/>
      <c r="ZC3128" s="0"/>
      <c r="ZD3128" s="0"/>
      <c r="ZE3128" s="0"/>
      <c r="ZF3128" s="0"/>
      <c r="ZG3128" s="0"/>
      <c r="ZH3128" s="0"/>
      <c r="ZI3128" s="0"/>
      <c r="ZJ3128" s="0"/>
      <c r="ZK3128" s="0"/>
      <c r="ZL3128" s="0"/>
      <c r="ZM3128" s="0"/>
      <c r="ZN3128" s="0"/>
      <c r="ZO3128" s="0"/>
      <c r="ZP3128" s="0"/>
      <c r="ZQ3128" s="0"/>
      <c r="ZR3128" s="0"/>
      <c r="ZS3128" s="0"/>
      <c r="ZT3128" s="0"/>
      <c r="ZU3128" s="0"/>
      <c r="ZV3128" s="0"/>
      <c r="ZW3128" s="0"/>
      <c r="ZX3128" s="0"/>
      <c r="ZY3128" s="0"/>
      <c r="ZZ3128" s="0"/>
      <c r="AAA3128" s="0"/>
      <c r="AAB3128" s="0"/>
      <c r="AAC3128" s="0"/>
      <c r="AAD3128" s="0"/>
      <c r="AAE3128" s="0"/>
      <c r="AAF3128" s="0"/>
      <c r="AAG3128" s="0"/>
      <c r="AAH3128" s="0"/>
      <c r="AAI3128" s="0"/>
      <c r="AAJ3128" s="0"/>
      <c r="AAK3128" s="0"/>
      <c r="AAL3128" s="0"/>
      <c r="AAM3128" s="0"/>
      <c r="AAN3128" s="0"/>
      <c r="AAO3128" s="0"/>
      <c r="AAP3128" s="0"/>
      <c r="AAQ3128" s="0"/>
      <c r="AAR3128" s="0"/>
      <c r="AAS3128" s="0"/>
      <c r="AAT3128" s="0"/>
      <c r="AAU3128" s="0"/>
      <c r="AAV3128" s="0"/>
      <c r="AAW3128" s="0"/>
      <c r="AAX3128" s="0"/>
      <c r="AAY3128" s="0"/>
      <c r="AAZ3128" s="0"/>
      <c r="ABA3128" s="0"/>
      <c r="ABB3128" s="0"/>
      <c r="ABC3128" s="0"/>
      <c r="ABD3128" s="0"/>
      <c r="ABE3128" s="0"/>
      <c r="ABF3128" s="0"/>
      <c r="ABG3128" s="0"/>
      <c r="ABH3128" s="0"/>
      <c r="ABI3128" s="0"/>
      <c r="ABJ3128" s="0"/>
      <c r="ABK3128" s="0"/>
      <c r="ABL3128" s="0"/>
      <c r="ABM3128" s="0"/>
      <c r="ABN3128" s="0"/>
      <c r="ABO3128" s="0"/>
      <c r="ABP3128" s="0"/>
      <c r="ABQ3128" s="0"/>
      <c r="ABR3128" s="0"/>
      <c r="ABS3128" s="0"/>
      <c r="ABT3128" s="0"/>
      <c r="ABU3128" s="0"/>
      <c r="ABV3128" s="0"/>
      <c r="ABW3128" s="0"/>
      <c r="ABX3128" s="0"/>
      <c r="ABY3128" s="0"/>
      <c r="ABZ3128" s="0"/>
      <c r="ACA3128" s="0"/>
      <c r="ACB3128" s="0"/>
      <c r="ACC3128" s="0"/>
      <c r="ACD3128" s="0"/>
      <c r="ACE3128" s="0"/>
      <c r="ACF3128" s="0"/>
      <c r="ACG3128" s="0"/>
      <c r="ACH3128" s="0"/>
      <c r="ACI3128" s="0"/>
      <c r="ACJ3128" s="0"/>
      <c r="ACK3128" s="0"/>
      <c r="ACL3128" s="0"/>
      <c r="ACM3128" s="0"/>
      <c r="ACN3128" s="0"/>
      <c r="ACO3128" s="0"/>
      <c r="ACP3128" s="0"/>
      <c r="ACQ3128" s="0"/>
      <c r="ACR3128" s="0"/>
      <c r="ACS3128" s="0"/>
      <c r="ACT3128" s="0"/>
      <c r="ACU3128" s="0"/>
      <c r="ACV3128" s="0"/>
      <c r="ACW3128" s="0"/>
      <c r="ACX3128" s="0"/>
      <c r="ACY3128" s="0"/>
      <c r="ACZ3128" s="0"/>
      <c r="ADA3128" s="0"/>
      <c r="ADB3128" s="0"/>
      <c r="ADC3128" s="0"/>
      <c r="ADD3128" s="0"/>
      <c r="ADE3128" s="0"/>
      <c r="ADF3128" s="0"/>
      <c r="ADG3128" s="0"/>
      <c r="ADH3128" s="0"/>
      <c r="ADI3128" s="0"/>
      <c r="ADJ3128" s="0"/>
      <c r="ADK3128" s="0"/>
      <c r="ADL3128" s="0"/>
      <c r="ADM3128" s="0"/>
      <c r="ADN3128" s="0"/>
      <c r="ADO3128" s="0"/>
      <c r="ADP3128" s="0"/>
      <c r="ADQ3128" s="0"/>
      <c r="ADR3128" s="0"/>
      <c r="ADS3128" s="0"/>
      <c r="ADT3128" s="0"/>
      <c r="ADU3128" s="0"/>
      <c r="ADV3128" s="0"/>
      <c r="ADW3128" s="0"/>
      <c r="ADX3128" s="0"/>
      <c r="ADY3128" s="0"/>
      <c r="ADZ3128" s="0"/>
      <c r="AEA3128" s="0"/>
      <c r="AEB3128" s="0"/>
      <c r="AEC3128" s="0"/>
      <c r="AED3128" s="0"/>
      <c r="AEE3128" s="0"/>
      <c r="AEF3128" s="0"/>
      <c r="AEG3128" s="0"/>
      <c r="AEH3128" s="0"/>
      <c r="AEI3128" s="0"/>
      <c r="AEJ3128" s="0"/>
      <c r="AEK3128" s="0"/>
      <c r="AEL3128" s="0"/>
      <c r="AEM3128" s="0"/>
      <c r="AEN3128" s="0"/>
      <c r="AEO3128" s="0"/>
      <c r="AEP3128" s="0"/>
      <c r="AEQ3128" s="0"/>
      <c r="AER3128" s="0"/>
      <c r="AES3128" s="0"/>
      <c r="AET3128" s="0"/>
      <c r="AEU3128" s="0"/>
      <c r="AEV3128" s="0"/>
      <c r="AEW3128" s="0"/>
      <c r="AEX3128" s="0"/>
      <c r="AEY3128" s="0"/>
      <c r="AEZ3128" s="0"/>
      <c r="AFA3128" s="0"/>
      <c r="AFB3128" s="0"/>
      <c r="AFC3128" s="0"/>
      <c r="AFD3128" s="0"/>
      <c r="AFE3128" s="0"/>
      <c r="AFF3128" s="0"/>
      <c r="AFG3128" s="0"/>
      <c r="AFH3128" s="0"/>
      <c r="AFI3128" s="0"/>
      <c r="AFJ3128" s="0"/>
      <c r="AFK3128" s="0"/>
      <c r="AFL3128" s="0"/>
      <c r="AFM3128" s="0"/>
      <c r="AFN3128" s="0"/>
      <c r="AFO3128" s="0"/>
      <c r="AFP3128" s="0"/>
      <c r="AFQ3128" s="0"/>
      <c r="AFR3128" s="0"/>
      <c r="AFS3128" s="0"/>
      <c r="AFT3128" s="0"/>
      <c r="AFU3128" s="0"/>
      <c r="AFV3128" s="0"/>
      <c r="AFW3128" s="0"/>
      <c r="AFX3128" s="0"/>
      <c r="AFY3128" s="0"/>
      <c r="AFZ3128" s="0"/>
      <c r="AGA3128" s="0"/>
      <c r="AGB3128" s="0"/>
      <c r="AGC3128" s="0"/>
      <c r="AGD3128" s="0"/>
      <c r="AGE3128" s="0"/>
      <c r="AGF3128" s="0"/>
      <c r="AGG3128" s="0"/>
      <c r="AGH3128" s="0"/>
      <c r="AGI3128" s="0"/>
      <c r="AGJ3128" s="0"/>
      <c r="AGK3128" s="0"/>
      <c r="AGL3128" s="0"/>
      <c r="AGM3128" s="0"/>
      <c r="AGN3128" s="0"/>
      <c r="AGO3128" s="0"/>
      <c r="AGP3128" s="0"/>
      <c r="AGQ3128" s="0"/>
      <c r="AGR3128" s="0"/>
      <c r="AGS3128" s="0"/>
      <c r="AGT3128" s="0"/>
      <c r="AGU3128" s="0"/>
      <c r="AGV3128" s="0"/>
      <c r="AGW3128" s="0"/>
      <c r="AGX3128" s="0"/>
      <c r="AGY3128" s="0"/>
      <c r="AGZ3128" s="0"/>
      <c r="AHA3128" s="0"/>
      <c r="AHB3128" s="0"/>
      <c r="AHC3128" s="0"/>
      <c r="AHD3128" s="0"/>
      <c r="AHE3128" s="0"/>
      <c r="AHF3128" s="0"/>
      <c r="AHG3128" s="0"/>
      <c r="AHH3128" s="0"/>
      <c r="AHI3128" s="0"/>
      <c r="AHJ3128" s="0"/>
      <c r="AHK3128" s="0"/>
      <c r="AHL3128" s="0"/>
      <c r="AHM3128" s="0"/>
      <c r="AHN3128" s="0"/>
      <c r="AHO3128" s="0"/>
      <c r="AHP3128" s="0"/>
      <c r="AHQ3128" s="0"/>
      <c r="AHR3128" s="0"/>
      <c r="AHS3128" s="0"/>
      <c r="AHT3128" s="0"/>
      <c r="AHU3128" s="0"/>
      <c r="AHV3128" s="0"/>
      <c r="AHW3128" s="0"/>
      <c r="AHX3128" s="0"/>
      <c r="AHY3128" s="0"/>
      <c r="AHZ3128" s="0"/>
      <c r="AIA3128" s="0"/>
      <c r="AIB3128" s="0"/>
      <c r="AIC3128" s="0"/>
      <c r="AID3128" s="0"/>
      <c r="AIE3128" s="0"/>
      <c r="AIF3128" s="0"/>
      <c r="AIG3128" s="0"/>
      <c r="AIH3128" s="0"/>
      <c r="AII3128" s="0"/>
      <c r="AIJ3128" s="0"/>
      <c r="AIK3128" s="0"/>
      <c r="AIL3128" s="0"/>
      <c r="AIM3128" s="0"/>
      <c r="AIN3128" s="0"/>
      <c r="AIO3128" s="0"/>
      <c r="AIP3128" s="0"/>
      <c r="AIQ3128" s="0"/>
      <c r="AIR3128" s="0"/>
      <c r="AIS3128" s="0"/>
      <c r="AIT3128" s="0"/>
      <c r="AIU3128" s="0"/>
      <c r="AIV3128" s="0"/>
      <c r="AIW3128" s="0"/>
      <c r="AIX3128" s="0"/>
      <c r="AIY3128" s="0"/>
      <c r="AIZ3128" s="0"/>
      <c r="AJA3128" s="0"/>
      <c r="AJB3128" s="0"/>
      <c r="AJC3128" s="0"/>
      <c r="AJD3128" s="0"/>
      <c r="AJE3128" s="0"/>
      <c r="AJF3128" s="0"/>
      <c r="AJG3128" s="0"/>
      <c r="AJH3128" s="0"/>
      <c r="AJI3128" s="0"/>
      <c r="AJJ3128" s="0"/>
      <c r="AJK3128" s="0"/>
      <c r="AJL3128" s="0"/>
      <c r="AJM3128" s="0"/>
      <c r="AJN3128" s="0"/>
      <c r="AJO3128" s="0"/>
      <c r="AJP3128" s="0"/>
      <c r="AJQ3128" s="0"/>
      <c r="AJR3128" s="0"/>
      <c r="AJS3128" s="0"/>
      <c r="AJT3128" s="0"/>
      <c r="AJU3128" s="0"/>
      <c r="AJV3128" s="0"/>
      <c r="AJW3128" s="0"/>
      <c r="AJX3128" s="0"/>
      <c r="AJY3128" s="0"/>
      <c r="AJZ3128" s="0"/>
      <c r="AKA3128" s="0"/>
      <c r="AKB3128" s="0"/>
      <c r="AKC3128" s="0"/>
      <c r="AKD3128" s="0"/>
      <c r="AKE3128" s="0"/>
      <c r="AKF3128" s="0"/>
      <c r="AKG3128" s="0"/>
      <c r="AKH3128" s="0"/>
      <c r="AKI3128" s="0"/>
      <c r="AKJ3128" s="0"/>
      <c r="AKK3128" s="0"/>
      <c r="AKL3128" s="0"/>
      <c r="AKM3128" s="0"/>
      <c r="AKN3128" s="0"/>
      <c r="AKO3128" s="0"/>
      <c r="AKP3128" s="0"/>
      <c r="AKQ3128" s="0"/>
      <c r="AKR3128" s="0"/>
      <c r="AKS3128" s="0"/>
      <c r="AKT3128" s="0"/>
      <c r="AKU3128" s="0"/>
      <c r="AKV3128" s="0"/>
      <c r="AKW3128" s="0"/>
      <c r="AKX3128" s="0"/>
      <c r="AKY3128" s="0"/>
      <c r="AKZ3128" s="0"/>
      <c r="ALA3128" s="0"/>
      <c r="ALB3128" s="0"/>
      <c r="ALC3128" s="0"/>
      <c r="ALD3128" s="0"/>
      <c r="ALE3128" s="0"/>
      <c r="ALF3128" s="0"/>
      <c r="ALG3128" s="0"/>
      <c r="ALH3128" s="0"/>
      <c r="ALI3128" s="0"/>
      <c r="ALJ3128" s="0"/>
      <c r="ALK3128" s="0"/>
      <c r="ALL3128" s="0"/>
      <c r="ALM3128" s="0"/>
      <c r="ALN3128" s="0"/>
      <c r="ALO3128" s="0"/>
      <c r="ALP3128" s="0"/>
      <c r="ALQ3128" s="0"/>
      <c r="ALR3128" s="0"/>
      <c r="ALS3128" s="0"/>
      <c r="ALT3128" s="0"/>
      <c r="ALU3128" s="0"/>
      <c r="ALV3128" s="0"/>
      <c r="ALW3128" s="0"/>
      <c r="ALX3128" s="0"/>
      <c r="ALY3128" s="0"/>
      <c r="ALZ3128" s="0"/>
      <c r="AMA3128" s="0"/>
      <c r="AMB3128" s="0"/>
      <c r="AMC3128" s="0"/>
      <c r="AMD3128" s="0"/>
      <c r="AME3128" s="0"/>
      <c r="AMF3128" s="0"/>
      <c r="AMG3128" s="0"/>
      <c r="AMH3128" s="0"/>
      <c r="AMI3128" s="0"/>
    </row>
    <row r="3129" customFormat="false" ht="12.75" hidden="false" customHeight="false" outlineLevel="0" collapsed="false">
      <c r="A3129" s="1" t="s">
        <v>3306</v>
      </c>
      <c r="C3129" s="27" t="s">
        <v>3380</v>
      </c>
      <c r="D3129" s="27" t="s">
        <v>49</v>
      </c>
      <c r="E3129" s="28"/>
      <c r="F3129" s="29"/>
      <c r="G3129" s="27"/>
      <c r="H3129" s="30" t="s">
        <v>168</v>
      </c>
      <c r="I3129" s="31" t="n">
        <v>1.89</v>
      </c>
      <c r="J3129" s="103" t="s">
        <v>3308</v>
      </c>
      <c r="BM3129" s="0"/>
      <c r="BN3129" s="0"/>
      <c r="BO3129" s="0"/>
      <c r="BP3129" s="0"/>
      <c r="BQ3129" s="0"/>
      <c r="BR3129" s="0"/>
      <c r="BS3129" s="0"/>
      <c r="BT3129" s="0"/>
      <c r="BU3129" s="0"/>
      <c r="BV3129" s="0"/>
      <c r="BW3129" s="0"/>
      <c r="BX3129" s="0"/>
      <c r="BY3129" s="0"/>
      <c r="BZ3129" s="0"/>
      <c r="CA3129" s="0"/>
      <c r="CB3129" s="0"/>
      <c r="CC3129" s="0"/>
      <c r="CD3129" s="0"/>
      <c r="CE3129" s="0"/>
      <c r="CF3129" s="0"/>
      <c r="CG3129" s="0"/>
      <c r="CH3129" s="0"/>
      <c r="CI3129" s="0"/>
      <c r="CJ3129" s="0"/>
      <c r="CK3129" s="0"/>
      <c r="CL3129" s="0"/>
      <c r="CM3129" s="0"/>
      <c r="CN3129" s="0"/>
      <c r="CO3129" s="0"/>
      <c r="CP3129" s="0"/>
      <c r="CQ3129" s="0"/>
      <c r="CR3129" s="0"/>
      <c r="CS3129" s="0"/>
      <c r="CT3129" s="0"/>
      <c r="CU3129" s="0"/>
      <c r="CV3129" s="0"/>
      <c r="CW3129" s="0"/>
      <c r="CX3129" s="0"/>
      <c r="CY3129" s="0"/>
      <c r="CZ3129" s="0"/>
      <c r="DA3129" s="0"/>
      <c r="DB3129" s="0"/>
      <c r="DC3129" s="0"/>
      <c r="DD3129" s="0"/>
      <c r="DE3129" s="0"/>
      <c r="DF3129" s="0"/>
      <c r="DG3129" s="0"/>
      <c r="DH3129" s="0"/>
      <c r="DI3129" s="0"/>
      <c r="DJ3129" s="0"/>
      <c r="DK3129" s="0"/>
      <c r="DL3129" s="0"/>
      <c r="DM3129" s="0"/>
      <c r="DN3129" s="0"/>
      <c r="DO3129" s="0"/>
      <c r="DP3129" s="0"/>
      <c r="DQ3129" s="0"/>
      <c r="DR3129" s="0"/>
      <c r="DS3129" s="0"/>
      <c r="DT3129" s="0"/>
      <c r="DU3129" s="0"/>
      <c r="DV3129" s="0"/>
      <c r="DW3129" s="0"/>
      <c r="DX3129" s="0"/>
      <c r="DY3129" s="0"/>
      <c r="DZ3129" s="0"/>
      <c r="EA3129" s="0"/>
      <c r="EB3129" s="0"/>
      <c r="EC3129" s="0"/>
      <c r="ED3129" s="0"/>
      <c r="EE3129" s="0"/>
      <c r="EF3129" s="0"/>
      <c r="EG3129" s="0"/>
      <c r="EH3129" s="0"/>
      <c r="EI3129" s="0"/>
      <c r="EJ3129" s="0"/>
      <c r="EK3129" s="0"/>
      <c r="EL3129" s="0"/>
      <c r="EM3129" s="0"/>
      <c r="EN3129" s="0"/>
      <c r="EO3129" s="0"/>
      <c r="EP3129" s="0"/>
      <c r="EQ3129" s="0"/>
      <c r="ER3129" s="0"/>
      <c r="ES3129" s="0"/>
      <c r="ET3129" s="0"/>
      <c r="EU3129" s="0"/>
      <c r="EV3129" s="0"/>
      <c r="EW3129" s="0"/>
      <c r="EX3129" s="0"/>
      <c r="EY3129" s="0"/>
      <c r="EZ3129" s="0"/>
      <c r="FA3129" s="0"/>
      <c r="FB3129" s="0"/>
      <c r="FC3129" s="0"/>
      <c r="FD3129" s="0"/>
      <c r="FE3129" s="0"/>
      <c r="FF3129" s="0"/>
      <c r="FG3129" s="0"/>
      <c r="FH3129" s="0"/>
      <c r="FI3129" s="0"/>
      <c r="FJ3129" s="0"/>
      <c r="FK3129" s="0"/>
      <c r="FL3129" s="0"/>
      <c r="FM3129" s="0"/>
      <c r="FN3129" s="0"/>
      <c r="FO3129" s="0"/>
      <c r="FP3129" s="0"/>
      <c r="FQ3129" s="0"/>
      <c r="FR3129" s="0"/>
      <c r="FS3129" s="0"/>
      <c r="FT3129" s="0"/>
      <c r="FU3129" s="0"/>
      <c r="FV3129" s="0"/>
      <c r="FW3129" s="0"/>
      <c r="FX3129" s="0"/>
      <c r="FY3129" s="0"/>
      <c r="FZ3129" s="0"/>
      <c r="GA3129" s="0"/>
      <c r="GB3129" s="0"/>
      <c r="GC3129" s="0"/>
      <c r="GD3129" s="0"/>
      <c r="GE3129" s="0"/>
      <c r="GF3129" s="0"/>
      <c r="GG3129" s="0"/>
      <c r="GH3129" s="0"/>
      <c r="GI3129" s="0"/>
      <c r="GJ3129" s="0"/>
      <c r="GK3129" s="0"/>
      <c r="GL3129" s="0"/>
      <c r="GM3129" s="0"/>
      <c r="GN3129" s="0"/>
      <c r="GO3129" s="0"/>
      <c r="GP3129" s="0"/>
      <c r="GQ3129" s="0"/>
      <c r="GR3129" s="0"/>
      <c r="GS3129" s="0"/>
      <c r="GT3129" s="0"/>
      <c r="GU3129" s="0"/>
      <c r="GV3129" s="0"/>
      <c r="GW3129" s="0"/>
      <c r="GX3129" s="0"/>
      <c r="GY3129" s="0"/>
      <c r="GZ3129" s="0"/>
      <c r="HA3129" s="0"/>
      <c r="HB3129" s="0"/>
      <c r="HC3129" s="0"/>
      <c r="HD3129" s="0"/>
      <c r="HE3129" s="0"/>
      <c r="HF3129" s="0"/>
      <c r="HG3129" s="0"/>
      <c r="HH3129" s="0"/>
      <c r="HI3129" s="0"/>
      <c r="HJ3129" s="0"/>
      <c r="HK3129" s="0"/>
      <c r="HL3129" s="0"/>
      <c r="HM3129" s="0"/>
      <c r="HN3129" s="0"/>
      <c r="HO3129" s="0"/>
      <c r="HP3129" s="0"/>
      <c r="HQ3129" s="0"/>
      <c r="HR3129" s="0"/>
      <c r="HS3129" s="0"/>
      <c r="HT3129" s="0"/>
      <c r="HU3129" s="0"/>
      <c r="HV3129" s="0"/>
      <c r="HW3129" s="0"/>
      <c r="HX3129" s="0"/>
      <c r="HY3129" s="0"/>
      <c r="HZ3129" s="0"/>
      <c r="IA3129" s="0"/>
      <c r="IB3129" s="0"/>
      <c r="IC3129" s="0"/>
      <c r="ID3129" s="0"/>
      <c r="IE3129" s="0"/>
      <c r="IF3129" s="0"/>
      <c r="IG3129" s="0"/>
      <c r="IH3129" s="0"/>
      <c r="II3129" s="0"/>
      <c r="IJ3129" s="0"/>
      <c r="IK3129" s="0"/>
      <c r="IL3129" s="0"/>
      <c r="IM3129" s="0"/>
      <c r="IN3129" s="0"/>
      <c r="IO3129" s="0"/>
      <c r="IP3129" s="0"/>
      <c r="IQ3129" s="0"/>
      <c r="IR3129" s="0"/>
      <c r="IS3129" s="0"/>
      <c r="IT3129" s="0"/>
      <c r="IU3129" s="0"/>
      <c r="IV3129" s="0"/>
      <c r="IW3129" s="0"/>
      <c r="IX3129" s="0"/>
      <c r="IY3129" s="0"/>
      <c r="IZ3129" s="0"/>
      <c r="JA3129" s="0"/>
      <c r="JB3129" s="0"/>
      <c r="JC3129" s="0"/>
      <c r="JD3129" s="0"/>
      <c r="JE3129" s="0"/>
      <c r="JF3129" s="0"/>
      <c r="JG3129" s="0"/>
      <c r="JH3129" s="0"/>
      <c r="JI3129" s="0"/>
      <c r="JJ3129" s="0"/>
      <c r="JK3129" s="0"/>
      <c r="JL3129" s="0"/>
      <c r="JM3129" s="0"/>
      <c r="JN3129" s="0"/>
      <c r="JO3129" s="0"/>
      <c r="JP3129" s="0"/>
      <c r="JQ3129" s="0"/>
      <c r="JR3129" s="0"/>
      <c r="JS3129" s="0"/>
      <c r="JT3129" s="0"/>
      <c r="JU3129" s="0"/>
      <c r="JV3129" s="0"/>
      <c r="JW3129" s="0"/>
      <c r="JX3129" s="0"/>
      <c r="JY3129" s="0"/>
      <c r="JZ3129" s="0"/>
      <c r="KA3129" s="0"/>
      <c r="KB3129" s="0"/>
      <c r="KC3129" s="0"/>
      <c r="KD3129" s="0"/>
      <c r="KE3129" s="0"/>
      <c r="KF3129" s="0"/>
      <c r="KG3129" s="0"/>
      <c r="KH3129" s="0"/>
      <c r="KI3129" s="0"/>
      <c r="KJ3129" s="0"/>
      <c r="KK3129" s="0"/>
      <c r="KL3129" s="0"/>
      <c r="KM3129" s="0"/>
      <c r="KN3129" s="0"/>
      <c r="KO3129" s="0"/>
      <c r="KP3129" s="0"/>
      <c r="KQ3129" s="0"/>
      <c r="KR3129" s="0"/>
      <c r="KS3129" s="0"/>
      <c r="KT3129" s="0"/>
      <c r="KU3129" s="0"/>
      <c r="KV3129" s="0"/>
      <c r="KW3129" s="0"/>
      <c r="KX3129" s="0"/>
      <c r="KY3129" s="0"/>
      <c r="KZ3129" s="0"/>
      <c r="LA3129" s="0"/>
      <c r="LB3129" s="0"/>
      <c r="LC3129" s="0"/>
      <c r="LD3129" s="0"/>
      <c r="LE3129" s="0"/>
      <c r="LF3129" s="0"/>
      <c r="LG3129" s="0"/>
      <c r="LH3129" s="0"/>
      <c r="LI3129" s="0"/>
      <c r="LJ3129" s="0"/>
      <c r="LK3129" s="0"/>
      <c r="LL3129" s="0"/>
      <c r="LM3129" s="0"/>
      <c r="LN3129" s="0"/>
      <c r="LO3129" s="0"/>
      <c r="LP3129" s="0"/>
      <c r="LQ3129" s="0"/>
      <c r="LR3129" s="0"/>
      <c r="LS3129" s="0"/>
      <c r="LT3129" s="0"/>
      <c r="LU3129" s="0"/>
      <c r="LV3129" s="0"/>
      <c r="LW3129" s="0"/>
      <c r="LX3129" s="0"/>
      <c r="LY3129" s="0"/>
      <c r="LZ3129" s="0"/>
      <c r="MA3129" s="0"/>
      <c r="MB3129" s="0"/>
      <c r="MC3129" s="0"/>
      <c r="MD3129" s="0"/>
      <c r="ME3129" s="0"/>
      <c r="MF3129" s="0"/>
      <c r="MG3129" s="0"/>
      <c r="MH3129" s="0"/>
      <c r="MI3129" s="0"/>
      <c r="MJ3129" s="0"/>
      <c r="MK3129" s="0"/>
      <c r="ML3129" s="0"/>
      <c r="MM3129" s="0"/>
      <c r="MN3129" s="0"/>
      <c r="MO3129" s="0"/>
      <c r="MP3129" s="0"/>
      <c r="MQ3129" s="0"/>
      <c r="MR3129" s="0"/>
      <c r="MS3129" s="0"/>
      <c r="MT3129" s="0"/>
      <c r="MU3129" s="0"/>
      <c r="MV3129" s="0"/>
      <c r="MW3129" s="0"/>
      <c r="MX3129" s="0"/>
      <c r="MY3129" s="0"/>
      <c r="MZ3129" s="0"/>
      <c r="NA3129" s="0"/>
      <c r="NB3129" s="0"/>
      <c r="NC3129" s="0"/>
      <c r="ND3129" s="0"/>
      <c r="NE3129" s="0"/>
      <c r="NF3129" s="0"/>
      <c r="NG3129" s="0"/>
      <c r="NH3129" s="0"/>
      <c r="NI3129" s="0"/>
      <c r="NJ3129" s="0"/>
      <c r="NK3129" s="0"/>
      <c r="NL3129" s="0"/>
      <c r="NM3129" s="0"/>
      <c r="NN3129" s="0"/>
      <c r="NO3129" s="0"/>
      <c r="NP3129" s="0"/>
      <c r="NQ3129" s="0"/>
      <c r="NR3129" s="0"/>
      <c r="NS3129" s="0"/>
      <c r="NT3129" s="0"/>
      <c r="NU3129" s="0"/>
      <c r="NV3129" s="0"/>
      <c r="NW3129" s="0"/>
      <c r="NX3129" s="0"/>
      <c r="NY3129" s="0"/>
      <c r="NZ3129" s="0"/>
      <c r="OA3129" s="0"/>
      <c r="OB3129" s="0"/>
      <c r="OC3129" s="0"/>
      <c r="OD3129" s="0"/>
      <c r="OE3129" s="0"/>
      <c r="OF3129" s="0"/>
      <c r="OG3129" s="0"/>
      <c r="OH3129" s="0"/>
      <c r="OI3129" s="0"/>
      <c r="OJ3129" s="0"/>
      <c r="OK3129" s="0"/>
      <c r="OL3129" s="0"/>
      <c r="OM3129" s="0"/>
      <c r="ON3129" s="0"/>
      <c r="OO3129" s="0"/>
      <c r="OP3129" s="0"/>
      <c r="OQ3129" s="0"/>
      <c r="OR3129" s="0"/>
      <c r="OS3129" s="0"/>
      <c r="OT3129" s="0"/>
      <c r="OU3129" s="0"/>
      <c r="OV3129" s="0"/>
      <c r="OW3129" s="0"/>
      <c r="OX3129" s="0"/>
      <c r="OY3129" s="0"/>
      <c r="OZ3129" s="0"/>
      <c r="PA3129" s="0"/>
      <c r="PB3129" s="0"/>
      <c r="PC3129" s="0"/>
      <c r="PD3129" s="0"/>
      <c r="PE3129" s="0"/>
      <c r="PF3129" s="0"/>
      <c r="PG3129" s="0"/>
      <c r="PH3129" s="0"/>
      <c r="PI3129" s="0"/>
      <c r="PJ3129" s="0"/>
      <c r="PK3129" s="0"/>
      <c r="PL3129" s="0"/>
      <c r="PM3129" s="0"/>
      <c r="PN3129" s="0"/>
      <c r="PO3129" s="0"/>
      <c r="PP3129" s="0"/>
      <c r="PQ3129" s="0"/>
      <c r="PR3129" s="0"/>
      <c r="PS3129" s="0"/>
      <c r="PT3129" s="0"/>
      <c r="PU3129" s="0"/>
      <c r="PV3129" s="0"/>
      <c r="PW3129" s="0"/>
      <c r="PX3129" s="0"/>
      <c r="PY3129" s="0"/>
      <c r="PZ3129" s="0"/>
      <c r="QA3129" s="0"/>
      <c r="QB3129" s="0"/>
      <c r="QC3129" s="0"/>
      <c r="QD3129" s="0"/>
      <c r="QE3129" s="0"/>
      <c r="QF3129" s="0"/>
      <c r="QG3129" s="0"/>
      <c r="QH3129" s="0"/>
      <c r="QI3129" s="0"/>
      <c r="QJ3129" s="0"/>
      <c r="QK3129" s="0"/>
      <c r="QL3129" s="0"/>
      <c r="QM3129" s="0"/>
      <c r="QN3129" s="0"/>
      <c r="QO3129" s="0"/>
      <c r="QP3129" s="0"/>
      <c r="QQ3129" s="0"/>
      <c r="QR3129" s="0"/>
      <c r="QS3129" s="0"/>
      <c r="QT3129" s="0"/>
      <c r="QU3129" s="0"/>
      <c r="QV3129" s="0"/>
      <c r="QW3129" s="0"/>
      <c r="QX3129" s="0"/>
      <c r="QY3129" s="0"/>
      <c r="QZ3129" s="0"/>
      <c r="RA3129" s="0"/>
      <c r="RB3129" s="0"/>
      <c r="RC3129" s="0"/>
      <c r="RD3129" s="0"/>
      <c r="RE3129" s="0"/>
      <c r="RF3129" s="0"/>
      <c r="RG3129" s="0"/>
      <c r="RH3129" s="0"/>
      <c r="RI3129" s="0"/>
      <c r="RJ3129" s="0"/>
      <c r="RK3129" s="0"/>
      <c r="RL3129" s="0"/>
      <c r="RM3129" s="0"/>
      <c r="RN3129" s="0"/>
      <c r="RO3129" s="0"/>
      <c r="RP3129" s="0"/>
      <c r="RQ3129" s="0"/>
      <c r="RR3129" s="0"/>
      <c r="RS3129" s="0"/>
      <c r="RT3129" s="0"/>
      <c r="RU3129" s="0"/>
      <c r="RV3129" s="0"/>
      <c r="RW3129" s="0"/>
      <c r="RX3129" s="0"/>
      <c r="RY3129" s="0"/>
      <c r="RZ3129" s="0"/>
      <c r="SA3129" s="0"/>
      <c r="SB3129" s="0"/>
      <c r="SC3129" s="0"/>
      <c r="SD3129" s="0"/>
      <c r="SE3129" s="0"/>
      <c r="SF3129" s="0"/>
      <c r="SG3129" s="0"/>
      <c r="SH3129" s="0"/>
      <c r="SI3129" s="0"/>
      <c r="SJ3129" s="0"/>
      <c r="SK3129" s="0"/>
      <c r="SL3129" s="0"/>
      <c r="SM3129" s="0"/>
      <c r="SN3129" s="0"/>
      <c r="SO3129" s="0"/>
      <c r="SP3129" s="0"/>
      <c r="SQ3129" s="0"/>
      <c r="SR3129" s="0"/>
      <c r="SS3129" s="0"/>
      <c r="ST3129" s="0"/>
      <c r="SU3129" s="0"/>
      <c r="SV3129" s="0"/>
      <c r="SW3129" s="0"/>
      <c r="SX3129" s="0"/>
      <c r="SY3129" s="0"/>
      <c r="SZ3129" s="0"/>
      <c r="TA3129" s="0"/>
      <c r="TB3129" s="0"/>
      <c r="TC3129" s="0"/>
      <c r="TD3129" s="0"/>
      <c r="TE3129" s="0"/>
      <c r="TF3129" s="0"/>
      <c r="TG3129" s="0"/>
      <c r="TH3129" s="0"/>
      <c r="TI3129" s="0"/>
      <c r="TJ3129" s="0"/>
      <c r="TK3129" s="0"/>
      <c r="TL3129" s="0"/>
      <c r="TM3129" s="0"/>
      <c r="TN3129" s="0"/>
      <c r="TO3129" s="0"/>
      <c r="TP3129" s="0"/>
      <c r="TQ3129" s="0"/>
      <c r="TR3129" s="0"/>
      <c r="TS3129" s="0"/>
      <c r="TT3129" s="0"/>
      <c r="TU3129" s="0"/>
      <c r="TV3129" s="0"/>
      <c r="TW3129" s="0"/>
      <c r="TX3129" s="0"/>
      <c r="TY3129" s="0"/>
      <c r="TZ3129" s="0"/>
      <c r="UA3129" s="0"/>
      <c r="UB3129" s="0"/>
      <c r="UC3129" s="0"/>
      <c r="UD3129" s="0"/>
      <c r="UE3129" s="0"/>
      <c r="UF3129" s="0"/>
      <c r="UG3129" s="0"/>
      <c r="UH3129" s="0"/>
      <c r="UI3129" s="0"/>
      <c r="UJ3129" s="0"/>
      <c r="UK3129" s="0"/>
      <c r="UL3129" s="0"/>
      <c r="UM3129" s="0"/>
      <c r="UN3129" s="0"/>
      <c r="UO3129" s="0"/>
      <c r="UP3129" s="0"/>
      <c r="UQ3129" s="0"/>
      <c r="UR3129" s="0"/>
      <c r="US3129" s="0"/>
      <c r="UT3129" s="0"/>
      <c r="UU3129" s="0"/>
      <c r="UV3129" s="0"/>
      <c r="UW3129" s="0"/>
      <c r="UX3129" s="0"/>
      <c r="UY3129" s="0"/>
      <c r="UZ3129" s="0"/>
      <c r="VA3129" s="0"/>
      <c r="VB3129" s="0"/>
      <c r="VC3129" s="0"/>
      <c r="VD3129" s="0"/>
      <c r="VE3129" s="0"/>
      <c r="VF3129" s="0"/>
      <c r="VG3129" s="0"/>
      <c r="VH3129" s="0"/>
      <c r="VI3129" s="0"/>
      <c r="VJ3129" s="0"/>
      <c r="VK3129" s="0"/>
      <c r="VL3129" s="0"/>
      <c r="VM3129" s="0"/>
      <c r="VN3129" s="0"/>
      <c r="VO3129" s="0"/>
      <c r="VP3129" s="0"/>
      <c r="VQ3129" s="0"/>
      <c r="VR3129" s="0"/>
      <c r="VS3129" s="0"/>
      <c r="VT3129" s="0"/>
      <c r="VU3129" s="0"/>
      <c r="VV3129" s="0"/>
      <c r="VW3129" s="0"/>
      <c r="VX3129" s="0"/>
      <c r="VY3129" s="0"/>
      <c r="VZ3129" s="0"/>
      <c r="WA3129" s="0"/>
      <c r="WB3129" s="0"/>
      <c r="WC3129" s="0"/>
      <c r="WD3129" s="0"/>
      <c r="WE3129" s="0"/>
      <c r="WF3129" s="0"/>
      <c r="WG3129" s="0"/>
      <c r="WH3129" s="0"/>
      <c r="WI3129" s="0"/>
      <c r="WJ3129" s="0"/>
      <c r="WK3129" s="0"/>
      <c r="WL3129" s="0"/>
      <c r="WM3129" s="0"/>
      <c r="WN3129" s="0"/>
      <c r="WO3129" s="0"/>
      <c r="WP3129" s="0"/>
      <c r="WQ3129" s="0"/>
      <c r="WR3129" s="0"/>
      <c r="WS3129" s="0"/>
      <c r="WT3129" s="0"/>
      <c r="WU3129" s="0"/>
      <c r="WV3129" s="0"/>
      <c r="WW3129" s="0"/>
      <c r="WX3129" s="0"/>
      <c r="WY3129" s="0"/>
      <c r="WZ3129" s="0"/>
      <c r="XA3129" s="0"/>
      <c r="XB3129" s="0"/>
      <c r="XC3129" s="0"/>
      <c r="XD3129" s="0"/>
      <c r="XE3129" s="0"/>
      <c r="XF3129" s="0"/>
      <c r="XG3129" s="0"/>
      <c r="XH3129" s="0"/>
      <c r="XI3129" s="0"/>
      <c r="XJ3129" s="0"/>
      <c r="XK3129" s="0"/>
      <c r="XL3129" s="0"/>
      <c r="XM3129" s="0"/>
      <c r="XN3129" s="0"/>
      <c r="XO3129" s="0"/>
      <c r="XP3129" s="0"/>
      <c r="XQ3129" s="0"/>
      <c r="XR3129" s="0"/>
      <c r="XS3129" s="0"/>
      <c r="XT3129" s="0"/>
      <c r="XU3129" s="0"/>
      <c r="XV3129" s="0"/>
      <c r="XW3129" s="0"/>
      <c r="XX3129" s="0"/>
      <c r="XY3129" s="0"/>
      <c r="XZ3129" s="0"/>
      <c r="YA3129" s="0"/>
      <c r="YB3129" s="0"/>
      <c r="YC3129" s="0"/>
      <c r="YD3129" s="0"/>
      <c r="YE3129" s="0"/>
      <c r="YF3129" s="0"/>
      <c r="YG3129" s="0"/>
      <c r="YH3129" s="0"/>
      <c r="YI3129" s="0"/>
      <c r="YJ3129" s="0"/>
      <c r="YK3129" s="0"/>
      <c r="YL3129" s="0"/>
      <c r="YM3129" s="0"/>
      <c r="YN3129" s="0"/>
      <c r="YO3129" s="0"/>
      <c r="YP3129" s="0"/>
      <c r="YQ3129" s="0"/>
      <c r="YR3129" s="0"/>
      <c r="YS3129" s="0"/>
      <c r="YT3129" s="0"/>
      <c r="YU3129" s="0"/>
      <c r="YV3129" s="0"/>
      <c r="YW3129" s="0"/>
      <c r="YX3129" s="0"/>
      <c r="YY3129" s="0"/>
      <c r="YZ3129" s="0"/>
      <c r="ZA3129" s="0"/>
      <c r="ZB3129" s="0"/>
      <c r="ZC3129" s="0"/>
      <c r="ZD3129" s="0"/>
      <c r="ZE3129" s="0"/>
      <c r="ZF3129" s="0"/>
      <c r="ZG3129" s="0"/>
      <c r="ZH3129" s="0"/>
      <c r="ZI3129" s="0"/>
      <c r="ZJ3129" s="0"/>
      <c r="ZK3129" s="0"/>
      <c r="ZL3129" s="0"/>
      <c r="ZM3129" s="0"/>
      <c r="ZN3129" s="0"/>
      <c r="ZO3129" s="0"/>
      <c r="ZP3129" s="0"/>
      <c r="ZQ3129" s="0"/>
      <c r="ZR3129" s="0"/>
      <c r="ZS3129" s="0"/>
      <c r="ZT3129" s="0"/>
      <c r="ZU3129" s="0"/>
      <c r="ZV3129" s="0"/>
      <c r="ZW3129" s="0"/>
      <c r="ZX3129" s="0"/>
      <c r="ZY3129" s="0"/>
      <c r="ZZ3129" s="0"/>
      <c r="AAA3129" s="0"/>
      <c r="AAB3129" s="0"/>
      <c r="AAC3129" s="0"/>
      <c r="AAD3129" s="0"/>
      <c r="AAE3129" s="0"/>
      <c r="AAF3129" s="0"/>
      <c r="AAG3129" s="0"/>
      <c r="AAH3129" s="0"/>
      <c r="AAI3129" s="0"/>
      <c r="AAJ3129" s="0"/>
      <c r="AAK3129" s="0"/>
      <c r="AAL3129" s="0"/>
      <c r="AAM3129" s="0"/>
      <c r="AAN3129" s="0"/>
      <c r="AAO3129" s="0"/>
      <c r="AAP3129" s="0"/>
      <c r="AAQ3129" s="0"/>
      <c r="AAR3129" s="0"/>
      <c r="AAS3129" s="0"/>
      <c r="AAT3129" s="0"/>
      <c r="AAU3129" s="0"/>
      <c r="AAV3129" s="0"/>
      <c r="AAW3129" s="0"/>
      <c r="AAX3129" s="0"/>
      <c r="AAY3129" s="0"/>
      <c r="AAZ3129" s="0"/>
      <c r="ABA3129" s="0"/>
      <c r="ABB3129" s="0"/>
      <c r="ABC3129" s="0"/>
      <c r="ABD3129" s="0"/>
      <c r="ABE3129" s="0"/>
      <c r="ABF3129" s="0"/>
      <c r="ABG3129" s="0"/>
      <c r="ABH3129" s="0"/>
      <c r="ABI3129" s="0"/>
      <c r="ABJ3129" s="0"/>
      <c r="ABK3129" s="0"/>
      <c r="ABL3129" s="0"/>
      <c r="ABM3129" s="0"/>
      <c r="ABN3129" s="0"/>
      <c r="ABO3129" s="0"/>
      <c r="ABP3129" s="0"/>
      <c r="ABQ3129" s="0"/>
      <c r="ABR3129" s="0"/>
      <c r="ABS3129" s="0"/>
      <c r="ABT3129" s="0"/>
      <c r="ABU3129" s="0"/>
      <c r="ABV3129" s="0"/>
      <c r="ABW3129" s="0"/>
      <c r="ABX3129" s="0"/>
      <c r="ABY3129" s="0"/>
      <c r="ABZ3129" s="0"/>
      <c r="ACA3129" s="0"/>
      <c r="ACB3129" s="0"/>
      <c r="ACC3129" s="0"/>
      <c r="ACD3129" s="0"/>
      <c r="ACE3129" s="0"/>
      <c r="ACF3129" s="0"/>
      <c r="ACG3129" s="0"/>
      <c r="ACH3129" s="0"/>
      <c r="ACI3129" s="0"/>
      <c r="ACJ3129" s="0"/>
      <c r="ACK3129" s="0"/>
      <c r="ACL3129" s="0"/>
      <c r="ACM3129" s="0"/>
      <c r="ACN3129" s="0"/>
      <c r="ACO3129" s="0"/>
      <c r="ACP3129" s="0"/>
      <c r="ACQ3129" s="0"/>
      <c r="ACR3129" s="0"/>
      <c r="ACS3129" s="0"/>
      <c r="ACT3129" s="0"/>
      <c r="ACU3129" s="0"/>
      <c r="ACV3129" s="0"/>
      <c r="ACW3129" s="0"/>
      <c r="ACX3129" s="0"/>
      <c r="ACY3129" s="0"/>
      <c r="ACZ3129" s="0"/>
      <c r="ADA3129" s="0"/>
      <c r="ADB3129" s="0"/>
      <c r="ADC3129" s="0"/>
      <c r="ADD3129" s="0"/>
      <c r="ADE3129" s="0"/>
      <c r="ADF3129" s="0"/>
      <c r="ADG3129" s="0"/>
      <c r="ADH3129" s="0"/>
      <c r="ADI3129" s="0"/>
      <c r="ADJ3129" s="0"/>
      <c r="ADK3129" s="0"/>
      <c r="ADL3129" s="0"/>
      <c r="ADM3129" s="0"/>
      <c r="ADN3129" s="0"/>
      <c r="ADO3129" s="0"/>
      <c r="ADP3129" s="0"/>
      <c r="ADQ3129" s="0"/>
      <c r="ADR3129" s="0"/>
      <c r="ADS3129" s="0"/>
      <c r="ADT3129" s="0"/>
      <c r="ADU3129" s="0"/>
      <c r="ADV3129" s="0"/>
      <c r="ADW3129" s="0"/>
      <c r="ADX3129" s="0"/>
      <c r="ADY3129" s="0"/>
      <c r="ADZ3129" s="0"/>
      <c r="AEA3129" s="0"/>
      <c r="AEB3129" s="0"/>
      <c r="AEC3129" s="0"/>
      <c r="AED3129" s="0"/>
      <c r="AEE3129" s="0"/>
      <c r="AEF3129" s="0"/>
      <c r="AEG3129" s="0"/>
      <c r="AEH3129" s="0"/>
      <c r="AEI3129" s="0"/>
      <c r="AEJ3129" s="0"/>
      <c r="AEK3129" s="0"/>
      <c r="AEL3129" s="0"/>
      <c r="AEM3129" s="0"/>
      <c r="AEN3129" s="0"/>
      <c r="AEO3129" s="0"/>
      <c r="AEP3129" s="0"/>
      <c r="AEQ3129" s="0"/>
      <c r="AER3129" s="0"/>
      <c r="AES3129" s="0"/>
      <c r="AET3129" s="0"/>
      <c r="AEU3129" s="0"/>
      <c r="AEV3129" s="0"/>
      <c r="AEW3129" s="0"/>
      <c r="AEX3129" s="0"/>
      <c r="AEY3129" s="0"/>
      <c r="AEZ3129" s="0"/>
      <c r="AFA3129" s="0"/>
      <c r="AFB3129" s="0"/>
      <c r="AFC3129" s="0"/>
      <c r="AFD3129" s="0"/>
      <c r="AFE3129" s="0"/>
      <c r="AFF3129" s="0"/>
      <c r="AFG3129" s="0"/>
      <c r="AFH3129" s="0"/>
      <c r="AFI3129" s="0"/>
      <c r="AFJ3129" s="0"/>
      <c r="AFK3129" s="0"/>
      <c r="AFL3129" s="0"/>
      <c r="AFM3129" s="0"/>
      <c r="AFN3129" s="0"/>
      <c r="AFO3129" s="0"/>
      <c r="AFP3129" s="0"/>
      <c r="AFQ3129" s="0"/>
      <c r="AFR3129" s="0"/>
      <c r="AFS3129" s="0"/>
      <c r="AFT3129" s="0"/>
      <c r="AFU3129" s="0"/>
      <c r="AFV3129" s="0"/>
      <c r="AFW3129" s="0"/>
      <c r="AFX3129" s="0"/>
      <c r="AFY3129" s="0"/>
      <c r="AFZ3129" s="0"/>
      <c r="AGA3129" s="0"/>
      <c r="AGB3129" s="0"/>
      <c r="AGC3129" s="0"/>
      <c r="AGD3129" s="0"/>
      <c r="AGE3129" s="0"/>
      <c r="AGF3129" s="0"/>
      <c r="AGG3129" s="0"/>
      <c r="AGH3129" s="0"/>
      <c r="AGI3129" s="0"/>
      <c r="AGJ3129" s="0"/>
      <c r="AGK3129" s="0"/>
      <c r="AGL3129" s="0"/>
      <c r="AGM3129" s="0"/>
      <c r="AGN3129" s="0"/>
      <c r="AGO3129" s="0"/>
      <c r="AGP3129" s="0"/>
      <c r="AGQ3129" s="0"/>
      <c r="AGR3129" s="0"/>
      <c r="AGS3129" s="0"/>
      <c r="AGT3129" s="0"/>
      <c r="AGU3129" s="0"/>
      <c r="AGV3129" s="0"/>
      <c r="AGW3129" s="0"/>
      <c r="AGX3129" s="0"/>
      <c r="AGY3129" s="0"/>
      <c r="AGZ3129" s="0"/>
      <c r="AHA3129" s="0"/>
      <c r="AHB3129" s="0"/>
      <c r="AHC3129" s="0"/>
      <c r="AHD3129" s="0"/>
      <c r="AHE3129" s="0"/>
      <c r="AHF3129" s="0"/>
      <c r="AHG3129" s="0"/>
      <c r="AHH3129" s="0"/>
      <c r="AHI3129" s="0"/>
      <c r="AHJ3129" s="0"/>
      <c r="AHK3129" s="0"/>
      <c r="AHL3129" s="0"/>
      <c r="AHM3129" s="0"/>
      <c r="AHN3129" s="0"/>
      <c r="AHO3129" s="0"/>
      <c r="AHP3129" s="0"/>
      <c r="AHQ3129" s="0"/>
      <c r="AHR3129" s="0"/>
      <c r="AHS3129" s="0"/>
      <c r="AHT3129" s="0"/>
      <c r="AHU3129" s="0"/>
      <c r="AHV3129" s="0"/>
      <c r="AHW3129" s="0"/>
      <c r="AHX3129" s="0"/>
      <c r="AHY3129" s="0"/>
      <c r="AHZ3129" s="0"/>
      <c r="AIA3129" s="0"/>
      <c r="AIB3129" s="0"/>
      <c r="AIC3129" s="0"/>
      <c r="AID3129" s="0"/>
      <c r="AIE3129" s="0"/>
      <c r="AIF3129" s="0"/>
      <c r="AIG3129" s="0"/>
      <c r="AIH3129" s="0"/>
      <c r="AII3129" s="0"/>
      <c r="AIJ3129" s="0"/>
      <c r="AIK3129" s="0"/>
      <c r="AIL3129" s="0"/>
      <c r="AIM3129" s="0"/>
      <c r="AIN3129" s="0"/>
      <c r="AIO3129" s="0"/>
      <c r="AIP3129" s="0"/>
      <c r="AIQ3129" s="0"/>
      <c r="AIR3129" s="0"/>
      <c r="AIS3129" s="0"/>
      <c r="AIT3129" s="0"/>
      <c r="AIU3129" s="0"/>
      <c r="AIV3129" s="0"/>
      <c r="AIW3129" s="0"/>
      <c r="AIX3129" s="0"/>
      <c r="AIY3129" s="0"/>
      <c r="AIZ3129" s="0"/>
      <c r="AJA3129" s="0"/>
      <c r="AJB3129" s="0"/>
      <c r="AJC3129" s="0"/>
      <c r="AJD3129" s="0"/>
      <c r="AJE3129" s="0"/>
      <c r="AJF3129" s="0"/>
      <c r="AJG3129" s="0"/>
      <c r="AJH3129" s="0"/>
      <c r="AJI3129" s="0"/>
      <c r="AJJ3129" s="0"/>
      <c r="AJK3129" s="0"/>
      <c r="AJL3129" s="0"/>
      <c r="AJM3129" s="0"/>
      <c r="AJN3129" s="0"/>
      <c r="AJO3129" s="0"/>
      <c r="AJP3129" s="0"/>
      <c r="AJQ3129" s="0"/>
      <c r="AJR3129" s="0"/>
      <c r="AJS3129" s="0"/>
      <c r="AJT3129" s="0"/>
      <c r="AJU3129" s="0"/>
      <c r="AJV3129" s="0"/>
      <c r="AJW3129" s="0"/>
      <c r="AJX3129" s="0"/>
      <c r="AJY3129" s="0"/>
      <c r="AJZ3129" s="0"/>
      <c r="AKA3129" s="0"/>
      <c r="AKB3129" s="0"/>
      <c r="AKC3129" s="0"/>
      <c r="AKD3129" s="0"/>
      <c r="AKE3129" s="0"/>
      <c r="AKF3129" s="0"/>
      <c r="AKG3129" s="0"/>
      <c r="AKH3129" s="0"/>
      <c r="AKI3129" s="0"/>
      <c r="AKJ3129" s="0"/>
      <c r="AKK3129" s="0"/>
      <c r="AKL3129" s="0"/>
      <c r="AKM3129" s="0"/>
      <c r="AKN3129" s="0"/>
      <c r="AKO3129" s="0"/>
      <c r="AKP3129" s="0"/>
      <c r="AKQ3129" s="0"/>
      <c r="AKR3129" s="0"/>
      <c r="AKS3129" s="0"/>
      <c r="AKT3129" s="0"/>
      <c r="AKU3129" s="0"/>
      <c r="AKV3129" s="0"/>
      <c r="AKW3129" s="0"/>
      <c r="AKX3129" s="0"/>
      <c r="AKY3129" s="0"/>
      <c r="AKZ3129" s="0"/>
      <c r="ALA3129" s="0"/>
      <c r="ALB3129" s="0"/>
      <c r="ALC3129" s="0"/>
      <c r="ALD3129" s="0"/>
      <c r="ALE3129" s="0"/>
      <c r="ALF3129" s="0"/>
      <c r="ALG3129" s="0"/>
      <c r="ALH3129" s="0"/>
      <c r="ALI3129" s="0"/>
      <c r="ALJ3129" s="0"/>
      <c r="ALK3129" s="0"/>
      <c r="ALL3129" s="0"/>
      <c r="ALM3129" s="0"/>
      <c r="ALN3129" s="0"/>
      <c r="ALO3129" s="0"/>
      <c r="ALP3129" s="0"/>
      <c r="ALQ3129" s="0"/>
      <c r="ALR3129" s="0"/>
      <c r="ALS3129" s="0"/>
      <c r="ALT3129" s="0"/>
      <c r="ALU3129" s="0"/>
      <c r="ALV3129" s="0"/>
      <c r="ALW3129" s="0"/>
      <c r="ALX3129" s="0"/>
      <c r="ALY3129" s="0"/>
      <c r="ALZ3129" s="0"/>
      <c r="AMA3129" s="0"/>
      <c r="AMB3129" s="0"/>
      <c r="AMC3129" s="0"/>
      <c r="AMD3129" s="0"/>
      <c r="AME3129" s="0"/>
      <c r="AMF3129" s="0"/>
      <c r="AMG3129" s="0"/>
      <c r="AMH3129" s="0"/>
      <c r="AMI3129" s="0"/>
    </row>
    <row r="3130" customFormat="false" ht="12.75" hidden="false" customHeight="false" outlineLevel="0" collapsed="false">
      <c r="A3130" s="1" t="s">
        <v>3306</v>
      </c>
      <c r="C3130" s="27" t="s">
        <v>3381</v>
      </c>
      <c r="D3130" s="27" t="s">
        <v>20</v>
      </c>
      <c r="E3130" s="28"/>
      <c r="F3130" s="29"/>
      <c r="G3130" s="27"/>
      <c r="H3130" s="30" t="s">
        <v>168</v>
      </c>
      <c r="I3130" s="31" t="n">
        <v>1.89</v>
      </c>
      <c r="J3130" s="103" t="s">
        <v>3308</v>
      </c>
      <c r="BM3130" s="0"/>
      <c r="BN3130" s="0"/>
      <c r="BO3130" s="0"/>
      <c r="BP3130" s="0"/>
      <c r="BQ3130" s="0"/>
      <c r="BR3130" s="0"/>
      <c r="BS3130" s="0"/>
      <c r="BT3130" s="0"/>
      <c r="BU3130" s="0"/>
      <c r="BV3130" s="0"/>
      <c r="BW3130" s="0"/>
      <c r="BX3130" s="0"/>
      <c r="BY3130" s="0"/>
      <c r="BZ3130" s="0"/>
      <c r="CA3130" s="0"/>
      <c r="CB3130" s="0"/>
      <c r="CC3130" s="0"/>
      <c r="CD3130" s="0"/>
      <c r="CE3130" s="0"/>
      <c r="CF3130" s="0"/>
      <c r="CG3130" s="0"/>
      <c r="CH3130" s="0"/>
      <c r="CI3130" s="0"/>
      <c r="CJ3130" s="0"/>
      <c r="CK3130" s="0"/>
      <c r="CL3130" s="0"/>
      <c r="CM3130" s="0"/>
      <c r="CN3130" s="0"/>
      <c r="CO3130" s="0"/>
      <c r="CP3130" s="0"/>
      <c r="CQ3130" s="0"/>
      <c r="CR3130" s="0"/>
      <c r="CS3130" s="0"/>
      <c r="CT3130" s="0"/>
      <c r="CU3130" s="0"/>
      <c r="CV3130" s="0"/>
      <c r="CW3130" s="0"/>
      <c r="CX3130" s="0"/>
      <c r="CY3130" s="0"/>
      <c r="CZ3130" s="0"/>
      <c r="DA3130" s="0"/>
      <c r="DB3130" s="0"/>
      <c r="DC3130" s="0"/>
      <c r="DD3130" s="0"/>
      <c r="DE3130" s="0"/>
      <c r="DF3130" s="0"/>
      <c r="DG3130" s="0"/>
      <c r="DH3130" s="0"/>
      <c r="DI3130" s="0"/>
      <c r="DJ3130" s="0"/>
      <c r="DK3130" s="0"/>
      <c r="DL3130" s="0"/>
      <c r="DM3130" s="0"/>
      <c r="DN3130" s="0"/>
      <c r="DO3130" s="0"/>
      <c r="DP3130" s="0"/>
      <c r="DQ3130" s="0"/>
      <c r="DR3130" s="0"/>
      <c r="DS3130" s="0"/>
      <c r="DT3130" s="0"/>
      <c r="DU3130" s="0"/>
      <c r="DV3130" s="0"/>
      <c r="DW3130" s="0"/>
      <c r="DX3130" s="0"/>
      <c r="DY3130" s="0"/>
      <c r="DZ3130" s="0"/>
      <c r="EA3130" s="0"/>
      <c r="EB3130" s="0"/>
      <c r="EC3130" s="0"/>
      <c r="ED3130" s="0"/>
      <c r="EE3130" s="0"/>
      <c r="EF3130" s="0"/>
      <c r="EG3130" s="0"/>
      <c r="EH3130" s="0"/>
      <c r="EI3130" s="0"/>
      <c r="EJ3130" s="0"/>
      <c r="EK3130" s="0"/>
      <c r="EL3130" s="0"/>
      <c r="EM3130" s="0"/>
      <c r="EN3130" s="0"/>
      <c r="EO3130" s="0"/>
      <c r="EP3130" s="0"/>
      <c r="EQ3130" s="0"/>
      <c r="ER3130" s="0"/>
      <c r="ES3130" s="0"/>
      <c r="ET3130" s="0"/>
      <c r="EU3130" s="0"/>
      <c r="EV3130" s="0"/>
      <c r="EW3130" s="0"/>
      <c r="EX3130" s="0"/>
      <c r="EY3130" s="0"/>
      <c r="EZ3130" s="0"/>
      <c r="FA3130" s="0"/>
      <c r="FB3130" s="0"/>
      <c r="FC3130" s="0"/>
      <c r="FD3130" s="0"/>
      <c r="FE3130" s="0"/>
      <c r="FF3130" s="0"/>
      <c r="FG3130" s="0"/>
      <c r="FH3130" s="0"/>
      <c r="FI3130" s="0"/>
      <c r="FJ3130" s="0"/>
      <c r="FK3130" s="0"/>
      <c r="FL3130" s="0"/>
      <c r="FM3130" s="0"/>
      <c r="FN3130" s="0"/>
      <c r="FO3130" s="0"/>
      <c r="FP3130" s="0"/>
      <c r="FQ3130" s="0"/>
      <c r="FR3130" s="0"/>
      <c r="FS3130" s="0"/>
      <c r="FT3130" s="0"/>
      <c r="FU3130" s="0"/>
      <c r="FV3130" s="0"/>
      <c r="FW3130" s="0"/>
      <c r="FX3130" s="0"/>
      <c r="FY3130" s="0"/>
      <c r="FZ3130" s="0"/>
      <c r="GA3130" s="0"/>
      <c r="GB3130" s="0"/>
      <c r="GC3130" s="0"/>
      <c r="GD3130" s="0"/>
      <c r="GE3130" s="0"/>
      <c r="GF3130" s="0"/>
      <c r="GG3130" s="0"/>
      <c r="GH3130" s="0"/>
      <c r="GI3130" s="0"/>
      <c r="GJ3130" s="0"/>
      <c r="GK3130" s="0"/>
      <c r="GL3130" s="0"/>
      <c r="GM3130" s="0"/>
      <c r="GN3130" s="0"/>
      <c r="GO3130" s="0"/>
      <c r="GP3130" s="0"/>
      <c r="GQ3130" s="0"/>
      <c r="GR3130" s="0"/>
      <c r="GS3130" s="0"/>
      <c r="GT3130" s="0"/>
      <c r="GU3130" s="0"/>
      <c r="GV3130" s="0"/>
      <c r="GW3130" s="0"/>
      <c r="GX3130" s="0"/>
      <c r="GY3130" s="0"/>
      <c r="GZ3130" s="0"/>
      <c r="HA3130" s="0"/>
      <c r="HB3130" s="0"/>
      <c r="HC3130" s="0"/>
      <c r="HD3130" s="0"/>
      <c r="HE3130" s="0"/>
      <c r="HF3130" s="0"/>
      <c r="HG3130" s="0"/>
      <c r="HH3130" s="0"/>
      <c r="HI3130" s="0"/>
      <c r="HJ3130" s="0"/>
      <c r="HK3130" s="0"/>
      <c r="HL3130" s="0"/>
      <c r="HM3130" s="0"/>
      <c r="HN3130" s="0"/>
      <c r="HO3130" s="0"/>
      <c r="HP3130" s="0"/>
      <c r="HQ3130" s="0"/>
      <c r="HR3130" s="0"/>
      <c r="HS3130" s="0"/>
      <c r="HT3130" s="0"/>
      <c r="HU3130" s="0"/>
      <c r="HV3130" s="0"/>
      <c r="HW3130" s="0"/>
      <c r="HX3130" s="0"/>
      <c r="HY3130" s="0"/>
      <c r="HZ3130" s="0"/>
      <c r="IA3130" s="0"/>
      <c r="IB3130" s="0"/>
      <c r="IC3130" s="0"/>
      <c r="ID3130" s="0"/>
      <c r="IE3130" s="0"/>
      <c r="IF3130" s="0"/>
      <c r="IG3130" s="0"/>
      <c r="IH3130" s="0"/>
      <c r="II3130" s="0"/>
      <c r="IJ3130" s="0"/>
      <c r="IK3130" s="0"/>
      <c r="IL3130" s="0"/>
      <c r="IM3130" s="0"/>
      <c r="IN3130" s="0"/>
      <c r="IO3130" s="0"/>
      <c r="IP3130" s="0"/>
      <c r="IQ3130" s="0"/>
      <c r="IR3130" s="0"/>
      <c r="IS3130" s="0"/>
      <c r="IT3130" s="0"/>
      <c r="IU3130" s="0"/>
      <c r="IV3130" s="0"/>
      <c r="IW3130" s="0"/>
      <c r="IX3130" s="0"/>
      <c r="IY3130" s="0"/>
      <c r="IZ3130" s="0"/>
      <c r="JA3130" s="0"/>
      <c r="JB3130" s="0"/>
      <c r="JC3130" s="0"/>
      <c r="JD3130" s="0"/>
      <c r="JE3130" s="0"/>
      <c r="JF3130" s="0"/>
      <c r="JG3130" s="0"/>
      <c r="JH3130" s="0"/>
      <c r="JI3130" s="0"/>
      <c r="JJ3130" s="0"/>
      <c r="JK3130" s="0"/>
      <c r="JL3130" s="0"/>
      <c r="JM3130" s="0"/>
      <c r="JN3130" s="0"/>
      <c r="JO3130" s="0"/>
      <c r="JP3130" s="0"/>
      <c r="JQ3130" s="0"/>
      <c r="JR3130" s="0"/>
      <c r="JS3130" s="0"/>
      <c r="JT3130" s="0"/>
      <c r="JU3130" s="0"/>
      <c r="JV3130" s="0"/>
      <c r="JW3130" s="0"/>
      <c r="JX3130" s="0"/>
      <c r="JY3130" s="0"/>
      <c r="JZ3130" s="0"/>
      <c r="KA3130" s="0"/>
      <c r="KB3130" s="0"/>
      <c r="KC3130" s="0"/>
      <c r="KD3130" s="0"/>
      <c r="KE3130" s="0"/>
      <c r="KF3130" s="0"/>
      <c r="KG3130" s="0"/>
      <c r="KH3130" s="0"/>
      <c r="KI3130" s="0"/>
      <c r="KJ3130" s="0"/>
      <c r="KK3130" s="0"/>
      <c r="KL3130" s="0"/>
      <c r="KM3130" s="0"/>
      <c r="KN3130" s="0"/>
      <c r="KO3130" s="0"/>
      <c r="KP3130" s="0"/>
      <c r="KQ3130" s="0"/>
      <c r="KR3130" s="0"/>
      <c r="KS3130" s="0"/>
      <c r="KT3130" s="0"/>
      <c r="KU3130" s="0"/>
      <c r="KV3130" s="0"/>
      <c r="KW3130" s="0"/>
      <c r="KX3130" s="0"/>
      <c r="KY3130" s="0"/>
      <c r="KZ3130" s="0"/>
      <c r="LA3130" s="0"/>
      <c r="LB3130" s="0"/>
      <c r="LC3130" s="0"/>
      <c r="LD3130" s="0"/>
      <c r="LE3130" s="0"/>
      <c r="LF3130" s="0"/>
      <c r="LG3130" s="0"/>
      <c r="LH3130" s="0"/>
      <c r="LI3130" s="0"/>
      <c r="LJ3130" s="0"/>
      <c r="LK3130" s="0"/>
      <c r="LL3130" s="0"/>
      <c r="LM3130" s="0"/>
      <c r="LN3130" s="0"/>
      <c r="LO3130" s="0"/>
      <c r="LP3130" s="0"/>
      <c r="LQ3130" s="0"/>
      <c r="LR3130" s="0"/>
      <c r="LS3130" s="0"/>
      <c r="LT3130" s="0"/>
      <c r="LU3130" s="0"/>
      <c r="LV3130" s="0"/>
      <c r="LW3130" s="0"/>
      <c r="LX3130" s="0"/>
      <c r="LY3130" s="0"/>
      <c r="LZ3130" s="0"/>
      <c r="MA3130" s="0"/>
      <c r="MB3130" s="0"/>
      <c r="MC3130" s="0"/>
      <c r="MD3130" s="0"/>
      <c r="ME3130" s="0"/>
      <c r="MF3130" s="0"/>
      <c r="MG3130" s="0"/>
      <c r="MH3130" s="0"/>
      <c r="MI3130" s="0"/>
      <c r="MJ3130" s="0"/>
      <c r="MK3130" s="0"/>
      <c r="ML3130" s="0"/>
      <c r="MM3130" s="0"/>
      <c r="MN3130" s="0"/>
      <c r="MO3130" s="0"/>
      <c r="MP3130" s="0"/>
      <c r="MQ3130" s="0"/>
      <c r="MR3130" s="0"/>
      <c r="MS3130" s="0"/>
      <c r="MT3130" s="0"/>
      <c r="MU3130" s="0"/>
      <c r="MV3130" s="0"/>
      <c r="MW3130" s="0"/>
      <c r="MX3130" s="0"/>
      <c r="MY3130" s="0"/>
      <c r="MZ3130" s="0"/>
      <c r="NA3130" s="0"/>
      <c r="NB3130" s="0"/>
      <c r="NC3130" s="0"/>
      <c r="ND3130" s="0"/>
      <c r="NE3130" s="0"/>
      <c r="NF3130" s="0"/>
      <c r="NG3130" s="0"/>
      <c r="NH3130" s="0"/>
      <c r="NI3130" s="0"/>
      <c r="NJ3130" s="0"/>
      <c r="NK3130" s="0"/>
      <c r="NL3130" s="0"/>
      <c r="NM3130" s="0"/>
      <c r="NN3130" s="0"/>
      <c r="NO3130" s="0"/>
      <c r="NP3130" s="0"/>
      <c r="NQ3130" s="0"/>
      <c r="NR3130" s="0"/>
      <c r="NS3130" s="0"/>
      <c r="NT3130" s="0"/>
      <c r="NU3130" s="0"/>
      <c r="NV3130" s="0"/>
      <c r="NW3130" s="0"/>
      <c r="NX3130" s="0"/>
      <c r="NY3130" s="0"/>
      <c r="NZ3130" s="0"/>
      <c r="OA3130" s="0"/>
      <c r="OB3130" s="0"/>
      <c r="OC3130" s="0"/>
      <c r="OD3130" s="0"/>
      <c r="OE3130" s="0"/>
      <c r="OF3130" s="0"/>
      <c r="OG3130" s="0"/>
      <c r="OH3130" s="0"/>
      <c r="OI3130" s="0"/>
      <c r="OJ3130" s="0"/>
      <c r="OK3130" s="0"/>
      <c r="OL3130" s="0"/>
      <c r="OM3130" s="0"/>
      <c r="ON3130" s="0"/>
      <c r="OO3130" s="0"/>
      <c r="OP3130" s="0"/>
      <c r="OQ3130" s="0"/>
      <c r="OR3130" s="0"/>
      <c r="OS3130" s="0"/>
      <c r="OT3130" s="0"/>
      <c r="OU3130" s="0"/>
      <c r="OV3130" s="0"/>
      <c r="OW3130" s="0"/>
      <c r="OX3130" s="0"/>
      <c r="OY3130" s="0"/>
      <c r="OZ3130" s="0"/>
      <c r="PA3130" s="0"/>
      <c r="PB3130" s="0"/>
      <c r="PC3130" s="0"/>
      <c r="PD3130" s="0"/>
      <c r="PE3130" s="0"/>
      <c r="PF3130" s="0"/>
      <c r="PG3130" s="0"/>
      <c r="PH3130" s="0"/>
      <c r="PI3130" s="0"/>
      <c r="PJ3130" s="0"/>
      <c r="PK3130" s="0"/>
      <c r="PL3130" s="0"/>
      <c r="PM3130" s="0"/>
      <c r="PN3130" s="0"/>
      <c r="PO3130" s="0"/>
      <c r="PP3130" s="0"/>
      <c r="PQ3130" s="0"/>
      <c r="PR3130" s="0"/>
      <c r="PS3130" s="0"/>
      <c r="PT3130" s="0"/>
      <c r="PU3130" s="0"/>
      <c r="PV3130" s="0"/>
      <c r="PW3130" s="0"/>
      <c r="PX3130" s="0"/>
      <c r="PY3130" s="0"/>
      <c r="PZ3130" s="0"/>
      <c r="QA3130" s="0"/>
      <c r="QB3130" s="0"/>
      <c r="QC3130" s="0"/>
      <c r="QD3130" s="0"/>
      <c r="QE3130" s="0"/>
      <c r="QF3130" s="0"/>
      <c r="QG3130" s="0"/>
      <c r="QH3130" s="0"/>
      <c r="QI3130" s="0"/>
      <c r="QJ3130" s="0"/>
      <c r="QK3130" s="0"/>
      <c r="QL3130" s="0"/>
      <c r="QM3130" s="0"/>
      <c r="QN3130" s="0"/>
      <c r="QO3130" s="0"/>
      <c r="QP3130" s="0"/>
      <c r="QQ3130" s="0"/>
      <c r="QR3130" s="0"/>
      <c r="QS3130" s="0"/>
      <c r="QT3130" s="0"/>
      <c r="QU3130" s="0"/>
      <c r="QV3130" s="0"/>
      <c r="QW3130" s="0"/>
      <c r="QX3130" s="0"/>
      <c r="QY3130" s="0"/>
      <c r="QZ3130" s="0"/>
      <c r="RA3130" s="0"/>
      <c r="RB3130" s="0"/>
      <c r="RC3130" s="0"/>
      <c r="RD3130" s="0"/>
      <c r="RE3130" s="0"/>
      <c r="RF3130" s="0"/>
      <c r="RG3130" s="0"/>
      <c r="RH3130" s="0"/>
      <c r="RI3130" s="0"/>
      <c r="RJ3130" s="0"/>
      <c r="RK3130" s="0"/>
      <c r="RL3130" s="0"/>
      <c r="RM3130" s="0"/>
      <c r="RN3130" s="0"/>
      <c r="RO3130" s="0"/>
      <c r="RP3130" s="0"/>
      <c r="RQ3130" s="0"/>
      <c r="RR3130" s="0"/>
      <c r="RS3130" s="0"/>
      <c r="RT3130" s="0"/>
      <c r="RU3130" s="0"/>
      <c r="RV3130" s="0"/>
      <c r="RW3130" s="0"/>
      <c r="RX3130" s="0"/>
      <c r="RY3130" s="0"/>
      <c r="RZ3130" s="0"/>
      <c r="SA3130" s="0"/>
      <c r="SB3130" s="0"/>
      <c r="SC3130" s="0"/>
      <c r="SD3130" s="0"/>
      <c r="SE3130" s="0"/>
      <c r="SF3130" s="0"/>
      <c r="SG3130" s="0"/>
      <c r="SH3130" s="0"/>
      <c r="SI3130" s="0"/>
      <c r="SJ3130" s="0"/>
      <c r="SK3130" s="0"/>
      <c r="SL3130" s="0"/>
      <c r="SM3130" s="0"/>
      <c r="SN3130" s="0"/>
      <c r="SO3130" s="0"/>
      <c r="SP3130" s="0"/>
      <c r="SQ3130" s="0"/>
      <c r="SR3130" s="0"/>
      <c r="SS3130" s="0"/>
      <c r="ST3130" s="0"/>
      <c r="SU3130" s="0"/>
      <c r="SV3130" s="0"/>
      <c r="SW3130" s="0"/>
      <c r="SX3130" s="0"/>
      <c r="SY3130" s="0"/>
      <c r="SZ3130" s="0"/>
      <c r="TA3130" s="0"/>
      <c r="TB3130" s="0"/>
      <c r="TC3130" s="0"/>
      <c r="TD3130" s="0"/>
      <c r="TE3130" s="0"/>
      <c r="TF3130" s="0"/>
      <c r="TG3130" s="0"/>
      <c r="TH3130" s="0"/>
      <c r="TI3130" s="0"/>
      <c r="TJ3130" s="0"/>
      <c r="TK3130" s="0"/>
      <c r="TL3130" s="0"/>
      <c r="TM3130" s="0"/>
      <c r="TN3130" s="0"/>
      <c r="TO3130" s="0"/>
      <c r="TP3130" s="0"/>
      <c r="TQ3130" s="0"/>
      <c r="TR3130" s="0"/>
      <c r="TS3130" s="0"/>
      <c r="TT3130" s="0"/>
      <c r="TU3130" s="0"/>
      <c r="TV3130" s="0"/>
      <c r="TW3130" s="0"/>
      <c r="TX3130" s="0"/>
      <c r="TY3130" s="0"/>
      <c r="TZ3130" s="0"/>
      <c r="UA3130" s="0"/>
      <c r="UB3130" s="0"/>
      <c r="UC3130" s="0"/>
      <c r="UD3130" s="0"/>
      <c r="UE3130" s="0"/>
      <c r="UF3130" s="0"/>
      <c r="UG3130" s="0"/>
      <c r="UH3130" s="0"/>
      <c r="UI3130" s="0"/>
      <c r="UJ3130" s="0"/>
      <c r="UK3130" s="0"/>
      <c r="UL3130" s="0"/>
      <c r="UM3130" s="0"/>
      <c r="UN3130" s="0"/>
      <c r="UO3130" s="0"/>
      <c r="UP3130" s="0"/>
      <c r="UQ3130" s="0"/>
      <c r="UR3130" s="0"/>
      <c r="US3130" s="0"/>
      <c r="UT3130" s="0"/>
      <c r="UU3130" s="0"/>
      <c r="UV3130" s="0"/>
      <c r="UW3130" s="0"/>
      <c r="UX3130" s="0"/>
      <c r="UY3130" s="0"/>
      <c r="UZ3130" s="0"/>
      <c r="VA3130" s="0"/>
      <c r="VB3130" s="0"/>
      <c r="VC3130" s="0"/>
      <c r="VD3130" s="0"/>
      <c r="VE3130" s="0"/>
      <c r="VF3130" s="0"/>
      <c r="VG3130" s="0"/>
      <c r="VH3130" s="0"/>
      <c r="VI3130" s="0"/>
      <c r="VJ3130" s="0"/>
      <c r="VK3130" s="0"/>
      <c r="VL3130" s="0"/>
      <c r="VM3130" s="0"/>
      <c r="VN3130" s="0"/>
      <c r="VO3130" s="0"/>
      <c r="VP3130" s="0"/>
      <c r="VQ3130" s="0"/>
      <c r="VR3130" s="0"/>
      <c r="VS3130" s="0"/>
      <c r="VT3130" s="0"/>
      <c r="VU3130" s="0"/>
      <c r="VV3130" s="0"/>
      <c r="VW3130" s="0"/>
      <c r="VX3130" s="0"/>
      <c r="VY3130" s="0"/>
      <c r="VZ3130" s="0"/>
      <c r="WA3130" s="0"/>
      <c r="WB3130" s="0"/>
      <c r="WC3130" s="0"/>
      <c r="WD3130" s="0"/>
      <c r="WE3130" s="0"/>
      <c r="WF3130" s="0"/>
      <c r="WG3130" s="0"/>
      <c r="WH3130" s="0"/>
      <c r="WI3130" s="0"/>
      <c r="WJ3130" s="0"/>
      <c r="WK3130" s="0"/>
      <c r="WL3130" s="0"/>
      <c r="WM3130" s="0"/>
      <c r="WN3130" s="0"/>
      <c r="WO3130" s="0"/>
      <c r="WP3130" s="0"/>
      <c r="WQ3130" s="0"/>
      <c r="WR3130" s="0"/>
      <c r="WS3130" s="0"/>
      <c r="WT3130" s="0"/>
      <c r="WU3130" s="0"/>
      <c r="WV3130" s="0"/>
      <c r="WW3130" s="0"/>
      <c r="WX3130" s="0"/>
      <c r="WY3130" s="0"/>
      <c r="WZ3130" s="0"/>
      <c r="XA3130" s="0"/>
      <c r="XB3130" s="0"/>
      <c r="XC3130" s="0"/>
      <c r="XD3130" s="0"/>
      <c r="XE3130" s="0"/>
      <c r="XF3130" s="0"/>
      <c r="XG3130" s="0"/>
      <c r="XH3130" s="0"/>
      <c r="XI3130" s="0"/>
      <c r="XJ3130" s="0"/>
      <c r="XK3130" s="0"/>
      <c r="XL3130" s="0"/>
      <c r="XM3130" s="0"/>
      <c r="XN3130" s="0"/>
      <c r="XO3130" s="0"/>
      <c r="XP3130" s="0"/>
      <c r="XQ3130" s="0"/>
      <c r="XR3130" s="0"/>
      <c r="XS3130" s="0"/>
      <c r="XT3130" s="0"/>
      <c r="XU3130" s="0"/>
      <c r="XV3130" s="0"/>
      <c r="XW3130" s="0"/>
      <c r="XX3130" s="0"/>
      <c r="XY3130" s="0"/>
      <c r="XZ3130" s="0"/>
      <c r="YA3130" s="0"/>
      <c r="YB3130" s="0"/>
      <c r="YC3130" s="0"/>
      <c r="YD3130" s="0"/>
      <c r="YE3130" s="0"/>
      <c r="YF3130" s="0"/>
      <c r="YG3130" s="0"/>
      <c r="YH3130" s="0"/>
      <c r="YI3130" s="0"/>
      <c r="YJ3130" s="0"/>
      <c r="YK3130" s="0"/>
      <c r="YL3130" s="0"/>
      <c r="YM3130" s="0"/>
      <c r="YN3130" s="0"/>
      <c r="YO3130" s="0"/>
      <c r="YP3130" s="0"/>
      <c r="YQ3130" s="0"/>
      <c r="YR3130" s="0"/>
      <c r="YS3130" s="0"/>
      <c r="YT3130" s="0"/>
      <c r="YU3130" s="0"/>
      <c r="YV3130" s="0"/>
      <c r="YW3130" s="0"/>
      <c r="YX3130" s="0"/>
      <c r="YY3130" s="0"/>
      <c r="YZ3130" s="0"/>
      <c r="ZA3130" s="0"/>
      <c r="ZB3130" s="0"/>
      <c r="ZC3130" s="0"/>
      <c r="ZD3130" s="0"/>
      <c r="ZE3130" s="0"/>
      <c r="ZF3130" s="0"/>
      <c r="ZG3130" s="0"/>
      <c r="ZH3130" s="0"/>
      <c r="ZI3130" s="0"/>
      <c r="ZJ3130" s="0"/>
      <c r="ZK3130" s="0"/>
      <c r="ZL3130" s="0"/>
      <c r="ZM3130" s="0"/>
      <c r="ZN3130" s="0"/>
      <c r="ZO3130" s="0"/>
      <c r="ZP3130" s="0"/>
      <c r="ZQ3130" s="0"/>
      <c r="ZR3130" s="0"/>
      <c r="ZS3130" s="0"/>
      <c r="ZT3130" s="0"/>
      <c r="ZU3130" s="0"/>
      <c r="ZV3130" s="0"/>
      <c r="ZW3130" s="0"/>
      <c r="ZX3130" s="0"/>
      <c r="ZY3130" s="0"/>
      <c r="ZZ3130" s="0"/>
      <c r="AAA3130" s="0"/>
      <c r="AAB3130" s="0"/>
      <c r="AAC3130" s="0"/>
      <c r="AAD3130" s="0"/>
      <c r="AAE3130" s="0"/>
      <c r="AAF3130" s="0"/>
      <c r="AAG3130" s="0"/>
      <c r="AAH3130" s="0"/>
      <c r="AAI3130" s="0"/>
      <c r="AAJ3130" s="0"/>
      <c r="AAK3130" s="0"/>
      <c r="AAL3130" s="0"/>
      <c r="AAM3130" s="0"/>
      <c r="AAN3130" s="0"/>
      <c r="AAO3130" s="0"/>
      <c r="AAP3130" s="0"/>
      <c r="AAQ3130" s="0"/>
      <c r="AAR3130" s="0"/>
      <c r="AAS3130" s="0"/>
      <c r="AAT3130" s="0"/>
      <c r="AAU3130" s="0"/>
      <c r="AAV3130" s="0"/>
      <c r="AAW3130" s="0"/>
      <c r="AAX3130" s="0"/>
      <c r="AAY3130" s="0"/>
      <c r="AAZ3130" s="0"/>
      <c r="ABA3130" s="0"/>
      <c r="ABB3130" s="0"/>
      <c r="ABC3130" s="0"/>
      <c r="ABD3130" s="0"/>
      <c r="ABE3130" s="0"/>
      <c r="ABF3130" s="0"/>
      <c r="ABG3130" s="0"/>
      <c r="ABH3130" s="0"/>
      <c r="ABI3130" s="0"/>
      <c r="ABJ3130" s="0"/>
      <c r="ABK3130" s="0"/>
      <c r="ABL3130" s="0"/>
      <c r="ABM3130" s="0"/>
      <c r="ABN3130" s="0"/>
      <c r="ABO3130" s="0"/>
      <c r="ABP3130" s="0"/>
      <c r="ABQ3130" s="0"/>
      <c r="ABR3130" s="0"/>
      <c r="ABS3130" s="0"/>
      <c r="ABT3130" s="0"/>
      <c r="ABU3130" s="0"/>
      <c r="ABV3130" s="0"/>
      <c r="ABW3130" s="0"/>
      <c r="ABX3130" s="0"/>
      <c r="ABY3130" s="0"/>
      <c r="ABZ3130" s="0"/>
      <c r="ACA3130" s="0"/>
      <c r="ACB3130" s="0"/>
      <c r="ACC3130" s="0"/>
      <c r="ACD3130" s="0"/>
      <c r="ACE3130" s="0"/>
      <c r="ACF3130" s="0"/>
      <c r="ACG3130" s="0"/>
      <c r="ACH3130" s="0"/>
      <c r="ACI3130" s="0"/>
      <c r="ACJ3130" s="0"/>
      <c r="ACK3130" s="0"/>
      <c r="ACL3130" s="0"/>
      <c r="ACM3130" s="0"/>
      <c r="ACN3130" s="0"/>
      <c r="ACO3130" s="0"/>
      <c r="ACP3130" s="0"/>
      <c r="ACQ3130" s="0"/>
      <c r="ACR3130" s="0"/>
      <c r="ACS3130" s="0"/>
      <c r="ACT3130" s="0"/>
      <c r="ACU3130" s="0"/>
      <c r="ACV3130" s="0"/>
      <c r="ACW3130" s="0"/>
      <c r="ACX3130" s="0"/>
      <c r="ACY3130" s="0"/>
      <c r="ACZ3130" s="0"/>
      <c r="ADA3130" s="0"/>
      <c r="ADB3130" s="0"/>
      <c r="ADC3130" s="0"/>
      <c r="ADD3130" s="0"/>
      <c r="ADE3130" s="0"/>
      <c r="ADF3130" s="0"/>
      <c r="ADG3130" s="0"/>
      <c r="ADH3130" s="0"/>
      <c r="ADI3130" s="0"/>
      <c r="ADJ3130" s="0"/>
      <c r="ADK3130" s="0"/>
      <c r="ADL3130" s="0"/>
      <c r="ADM3130" s="0"/>
      <c r="ADN3130" s="0"/>
      <c r="ADO3130" s="0"/>
      <c r="ADP3130" s="0"/>
      <c r="ADQ3130" s="0"/>
      <c r="ADR3130" s="0"/>
      <c r="ADS3130" s="0"/>
      <c r="ADT3130" s="0"/>
      <c r="ADU3130" s="0"/>
      <c r="ADV3130" s="0"/>
      <c r="ADW3130" s="0"/>
      <c r="ADX3130" s="0"/>
      <c r="ADY3130" s="0"/>
      <c r="ADZ3130" s="0"/>
      <c r="AEA3130" s="0"/>
      <c r="AEB3130" s="0"/>
      <c r="AEC3130" s="0"/>
      <c r="AED3130" s="0"/>
      <c r="AEE3130" s="0"/>
      <c r="AEF3130" s="0"/>
      <c r="AEG3130" s="0"/>
      <c r="AEH3130" s="0"/>
      <c r="AEI3130" s="0"/>
      <c r="AEJ3130" s="0"/>
      <c r="AEK3130" s="0"/>
      <c r="AEL3130" s="0"/>
      <c r="AEM3130" s="0"/>
      <c r="AEN3130" s="0"/>
      <c r="AEO3130" s="0"/>
      <c r="AEP3130" s="0"/>
      <c r="AEQ3130" s="0"/>
      <c r="AER3130" s="0"/>
      <c r="AES3130" s="0"/>
      <c r="AET3130" s="0"/>
      <c r="AEU3130" s="0"/>
      <c r="AEV3130" s="0"/>
      <c r="AEW3130" s="0"/>
      <c r="AEX3130" s="0"/>
      <c r="AEY3130" s="0"/>
      <c r="AEZ3130" s="0"/>
      <c r="AFA3130" s="0"/>
      <c r="AFB3130" s="0"/>
      <c r="AFC3130" s="0"/>
      <c r="AFD3130" s="0"/>
      <c r="AFE3130" s="0"/>
      <c r="AFF3130" s="0"/>
      <c r="AFG3130" s="0"/>
      <c r="AFH3130" s="0"/>
      <c r="AFI3130" s="0"/>
      <c r="AFJ3130" s="0"/>
      <c r="AFK3130" s="0"/>
      <c r="AFL3130" s="0"/>
      <c r="AFM3130" s="0"/>
      <c r="AFN3130" s="0"/>
      <c r="AFO3130" s="0"/>
      <c r="AFP3130" s="0"/>
      <c r="AFQ3130" s="0"/>
      <c r="AFR3130" s="0"/>
      <c r="AFS3130" s="0"/>
      <c r="AFT3130" s="0"/>
      <c r="AFU3130" s="0"/>
      <c r="AFV3130" s="0"/>
      <c r="AFW3130" s="0"/>
      <c r="AFX3130" s="0"/>
      <c r="AFY3130" s="0"/>
      <c r="AFZ3130" s="0"/>
      <c r="AGA3130" s="0"/>
      <c r="AGB3130" s="0"/>
      <c r="AGC3130" s="0"/>
      <c r="AGD3130" s="0"/>
      <c r="AGE3130" s="0"/>
      <c r="AGF3130" s="0"/>
      <c r="AGG3130" s="0"/>
      <c r="AGH3130" s="0"/>
      <c r="AGI3130" s="0"/>
      <c r="AGJ3130" s="0"/>
      <c r="AGK3130" s="0"/>
      <c r="AGL3130" s="0"/>
      <c r="AGM3130" s="0"/>
      <c r="AGN3130" s="0"/>
      <c r="AGO3130" s="0"/>
      <c r="AGP3130" s="0"/>
      <c r="AGQ3130" s="0"/>
      <c r="AGR3130" s="0"/>
      <c r="AGS3130" s="0"/>
      <c r="AGT3130" s="0"/>
      <c r="AGU3130" s="0"/>
      <c r="AGV3130" s="0"/>
      <c r="AGW3130" s="0"/>
      <c r="AGX3130" s="0"/>
      <c r="AGY3130" s="0"/>
      <c r="AGZ3130" s="0"/>
      <c r="AHA3130" s="0"/>
      <c r="AHB3130" s="0"/>
      <c r="AHC3130" s="0"/>
      <c r="AHD3130" s="0"/>
      <c r="AHE3130" s="0"/>
      <c r="AHF3130" s="0"/>
      <c r="AHG3130" s="0"/>
      <c r="AHH3130" s="0"/>
      <c r="AHI3130" s="0"/>
      <c r="AHJ3130" s="0"/>
      <c r="AHK3130" s="0"/>
      <c r="AHL3130" s="0"/>
      <c r="AHM3130" s="0"/>
      <c r="AHN3130" s="0"/>
      <c r="AHO3130" s="0"/>
      <c r="AHP3130" s="0"/>
      <c r="AHQ3130" s="0"/>
      <c r="AHR3130" s="0"/>
      <c r="AHS3130" s="0"/>
      <c r="AHT3130" s="0"/>
      <c r="AHU3130" s="0"/>
      <c r="AHV3130" s="0"/>
      <c r="AHW3130" s="0"/>
      <c r="AHX3130" s="0"/>
      <c r="AHY3130" s="0"/>
      <c r="AHZ3130" s="0"/>
      <c r="AIA3130" s="0"/>
      <c r="AIB3130" s="0"/>
      <c r="AIC3130" s="0"/>
      <c r="AID3130" s="0"/>
      <c r="AIE3130" s="0"/>
      <c r="AIF3130" s="0"/>
      <c r="AIG3130" s="0"/>
      <c r="AIH3130" s="0"/>
      <c r="AII3130" s="0"/>
      <c r="AIJ3130" s="0"/>
      <c r="AIK3130" s="0"/>
      <c r="AIL3130" s="0"/>
      <c r="AIM3130" s="0"/>
      <c r="AIN3130" s="0"/>
      <c r="AIO3130" s="0"/>
      <c r="AIP3130" s="0"/>
      <c r="AIQ3130" s="0"/>
      <c r="AIR3130" s="0"/>
      <c r="AIS3130" s="0"/>
      <c r="AIT3130" s="0"/>
      <c r="AIU3130" s="0"/>
      <c r="AIV3130" s="0"/>
      <c r="AIW3130" s="0"/>
      <c r="AIX3130" s="0"/>
      <c r="AIY3130" s="0"/>
      <c r="AIZ3130" s="0"/>
      <c r="AJA3130" s="0"/>
      <c r="AJB3130" s="0"/>
      <c r="AJC3130" s="0"/>
      <c r="AJD3130" s="0"/>
      <c r="AJE3130" s="0"/>
      <c r="AJF3130" s="0"/>
      <c r="AJG3130" s="0"/>
      <c r="AJH3130" s="0"/>
      <c r="AJI3130" s="0"/>
      <c r="AJJ3130" s="0"/>
      <c r="AJK3130" s="0"/>
      <c r="AJL3130" s="0"/>
      <c r="AJM3130" s="0"/>
      <c r="AJN3130" s="0"/>
      <c r="AJO3130" s="0"/>
      <c r="AJP3130" s="0"/>
      <c r="AJQ3130" s="0"/>
      <c r="AJR3130" s="0"/>
      <c r="AJS3130" s="0"/>
      <c r="AJT3130" s="0"/>
      <c r="AJU3130" s="0"/>
      <c r="AJV3130" s="0"/>
      <c r="AJW3130" s="0"/>
      <c r="AJX3130" s="0"/>
      <c r="AJY3130" s="0"/>
      <c r="AJZ3130" s="0"/>
      <c r="AKA3130" s="0"/>
      <c r="AKB3130" s="0"/>
      <c r="AKC3130" s="0"/>
      <c r="AKD3130" s="0"/>
      <c r="AKE3130" s="0"/>
      <c r="AKF3130" s="0"/>
      <c r="AKG3130" s="0"/>
      <c r="AKH3130" s="0"/>
      <c r="AKI3130" s="0"/>
      <c r="AKJ3130" s="0"/>
      <c r="AKK3130" s="0"/>
      <c r="AKL3130" s="0"/>
      <c r="AKM3130" s="0"/>
      <c r="AKN3130" s="0"/>
      <c r="AKO3130" s="0"/>
      <c r="AKP3130" s="0"/>
      <c r="AKQ3130" s="0"/>
      <c r="AKR3130" s="0"/>
      <c r="AKS3130" s="0"/>
      <c r="AKT3130" s="0"/>
      <c r="AKU3130" s="0"/>
      <c r="AKV3130" s="0"/>
      <c r="AKW3130" s="0"/>
      <c r="AKX3130" s="0"/>
      <c r="AKY3130" s="0"/>
      <c r="AKZ3130" s="0"/>
      <c r="ALA3130" s="0"/>
      <c r="ALB3130" s="0"/>
      <c r="ALC3130" s="0"/>
      <c r="ALD3130" s="0"/>
      <c r="ALE3130" s="0"/>
      <c r="ALF3130" s="0"/>
      <c r="ALG3130" s="0"/>
      <c r="ALH3130" s="0"/>
      <c r="ALI3130" s="0"/>
      <c r="ALJ3130" s="0"/>
      <c r="ALK3130" s="0"/>
      <c r="ALL3130" s="0"/>
      <c r="ALM3130" s="0"/>
      <c r="ALN3130" s="0"/>
      <c r="ALO3130" s="0"/>
      <c r="ALP3130" s="0"/>
      <c r="ALQ3130" s="0"/>
      <c r="ALR3130" s="0"/>
      <c r="ALS3130" s="0"/>
      <c r="ALT3130" s="0"/>
      <c r="ALU3130" s="0"/>
      <c r="ALV3130" s="0"/>
      <c r="ALW3130" s="0"/>
      <c r="ALX3130" s="0"/>
      <c r="ALY3130" s="0"/>
      <c r="ALZ3130" s="0"/>
      <c r="AMA3130" s="0"/>
      <c r="AMB3130" s="0"/>
      <c r="AMC3130" s="0"/>
      <c r="AMD3130" s="0"/>
      <c r="AME3130" s="0"/>
      <c r="AMF3130" s="0"/>
      <c r="AMG3130" s="0"/>
      <c r="AMH3130" s="0"/>
      <c r="AMI3130" s="0"/>
    </row>
    <row r="3131" customFormat="false" ht="12.75" hidden="false" customHeight="false" outlineLevel="0" collapsed="false">
      <c r="I3131" s="3"/>
      <c r="BM3131" s="0"/>
      <c r="BN3131" s="0"/>
      <c r="BO3131" s="0"/>
      <c r="BP3131" s="0"/>
      <c r="BQ3131" s="0"/>
      <c r="BR3131" s="0"/>
      <c r="BS3131" s="0"/>
      <c r="BT3131" s="0"/>
      <c r="BU3131" s="0"/>
      <c r="BV3131" s="0"/>
      <c r="BW3131" s="0"/>
      <c r="BX3131" s="0"/>
      <c r="BY3131" s="0"/>
      <c r="BZ3131" s="0"/>
      <c r="CA3131" s="0"/>
      <c r="CB3131" s="0"/>
      <c r="CC3131" s="0"/>
      <c r="CD3131" s="0"/>
      <c r="CE3131" s="0"/>
      <c r="CF3131" s="0"/>
      <c r="CG3131" s="0"/>
      <c r="CH3131" s="0"/>
      <c r="CI3131" s="0"/>
      <c r="CJ3131" s="0"/>
      <c r="CK3131" s="0"/>
      <c r="CL3131" s="0"/>
      <c r="CM3131" s="0"/>
      <c r="CN3131" s="0"/>
      <c r="CO3131" s="0"/>
      <c r="CP3131" s="0"/>
      <c r="CQ3131" s="0"/>
      <c r="CR3131" s="0"/>
      <c r="CS3131" s="0"/>
      <c r="CT3131" s="0"/>
      <c r="CU3131" s="0"/>
      <c r="CV3131" s="0"/>
      <c r="CW3131" s="0"/>
      <c r="CX3131" s="0"/>
      <c r="CY3131" s="0"/>
      <c r="CZ3131" s="0"/>
      <c r="DA3131" s="0"/>
      <c r="DB3131" s="0"/>
      <c r="DC3131" s="0"/>
      <c r="DD3131" s="0"/>
      <c r="DE3131" s="0"/>
      <c r="DF3131" s="0"/>
      <c r="DG3131" s="0"/>
      <c r="DH3131" s="0"/>
      <c r="DI3131" s="0"/>
      <c r="DJ3131" s="0"/>
      <c r="DK3131" s="0"/>
      <c r="DL3131" s="0"/>
      <c r="DM3131" s="0"/>
      <c r="DN3131" s="0"/>
      <c r="DO3131" s="0"/>
      <c r="DP3131" s="0"/>
      <c r="DQ3131" s="0"/>
      <c r="DR3131" s="0"/>
      <c r="DS3131" s="0"/>
      <c r="DT3131" s="0"/>
      <c r="DU3131" s="0"/>
      <c r="DV3131" s="0"/>
      <c r="DW3131" s="0"/>
      <c r="DX3131" s="0"/>
      <c r="DY3131" s="0"/>
      <c r="DZ3131" s="0"/>
      <c r="EA3131" s="0"/>
      <c r="EB3131" s="0"/>
      <c r="EC3131" s="0"/>
      <c r="ED3131" s="0"/>
      <c r="EE3131" s="0"/>
      <c r="EF3131" s="0"/>
      <c r="EG3131" s="0"/>
      <c r="EH3131" s="0"/>
      <c r="EI3131" s="0"/>
      <c r="EJ3131" s="0"/>
      <c r="EK3131" s="0"/>
      <c r="EL3131" s="0"/>
      <c r="EM3131" s="0"/>
      <c r="EN3131" s="0"/>
      <c r="EO3131" s="0"/>
      <c r="EP3131" s="0"/>
      <c r="EQ3131" s="0"/>
      <c r="ER3131" s="0"/>
      <c r="ES3131" s="0"/>
      <c r="ET3131" s="0"/>
      <c r="EU3131" s="0"/>
      <c r="EV3131" s="0"/>
      <c r="EW3131" s="0"/>
      <c r="EX3131" s="0"/>
      <c r="EY3131" s="0"/>
      <c r="EZ3131" s="0"/>
      <c r="FA3131" s="0"/>
      <c r="FB3131" s="0"/>
      <c r="FC3131" s="0"/>
      <c r="FD3131" s="0"/>
      <c r="FE3131" s="0"/>
      <c r="FF3131" s="0"/>
      <c r="FG3131" s="0"/>
      <c r="FH3131" s="0"/>
      <c r="FI3131" s="0"/>
      <c r="FJ3131" s="0"/>
      <c r="FK3131" s="0"/>
      <c r="FL3131" s="0"/>
      <c r="FM3131" s="0"/>
      <c r="FN3131" s="0"/>
      <c r="FO3131" s="0"/>
      <c r="FP3131" s="0"/>
      <c r="FQ3131" s="0"/>
      <c r="FR3131" s="0"/>
      <c r="FS3131" s="0"/>
      <c r="FT3131" s="0"/>
      <c r="FU3131" s="0"/>
      <c r="FV3131" s="0"/>
      <c r="FW3131" s="0"/>
      <c r="FX3131" s="0"/>
      <c r="FY3131" s="0"/>
      <c r="FZ3131" s="0"/>
      <c r="GA3131" s="0"/>
      <c r="GB3131" s="0"/>
      <c r="GC3131" s="0"/>
      <c r="GD3131" s="0"/>
      <c r="GE3131" s="0"/>
      <c r="GF3131" s="0"/>
      <c r="GG3131" s="0"/>
      <c r="GH3131" s="0"/>
      <c r="GI3131" s="0"/>
      <c r="GJ3131" s="0"/>
      <c r="GK3131" s="0"/>
      <c r="GL3131" s="0"/>
      <c r="GM3131" s="0"/>
      <c r="GN3131" s="0"/>
      <c r="GO3131" s="0"/>
      <c r="GP3131" s="0"/>
      <c r="GQ3131" s="0"/>
      <c r="GR3131" s="0"/>
      <c r="GS3131" s="0"/>
      <c r="GT3131" s="0"/>
      <c r="GU3131" s="0"/>
      <c r="GV3131" s="0"/>
      <c r="GW3131" s="0"/>
      <c r="GX3131" s="0"/>
      <c r="GY3131" s="0"/>
      <c r="GZ3131" s="0"/>
      <c r="HA3131" s="0"/>
      <c r="HB3131" s="0"/>
      <c r="HC3131" s="0"/>
      <c r="HD3131" s="0"/>
      <c r="HE3131" s="0"/>
      <c r="HF3131" s="0"/>
      <c r="HG3131" s="0"/>
      <c r="HH3131" s="0"/>
      <c r="HI3131" s="0"/>
      <c r="HJ3131" s="0"/>
      <c r="HK3131" s="0"/>
      <c r="HL3131" s="0"/>
      <c r="HM3131" s="0"/>
      <c r="HN3131" s="0"/>
      <c r="HO3131" s="0"/>
      <c r="HP3131" s="0"/>
      <c r="HQ3131" s="0"/>
      <c r="HR3131" s="0"/>
      <c r="HS3131" s="0"/>
      <c r="HT3131" s="0"/>
      <c r="HU3131" s="0"/>
      <c r="HV3131" s="0"/>
      <c r="HW3131" s="0"/>
      <c r="HX3131" s="0"/>
      <c r="HY3131" s="0"/>
      <c r="HZ3131" s="0"/>
      <c r="IA3131" s="0"/>
      <c r="IB3131" s="0"/>
      <c r="IC3131" s="0"/>
      <c r="ID3131" s="0"/>
      <c r="IE3131" s="0"/>
      <c r="IF3131" s="0"/>
      <c r="IG3131" s="0"/>
      <c r="IH3131" s="0"/>
      <c r="II3131" s="0"/>
      <c r="IJ3131" s="0"/>
      <c r="IK3131" s="0"/>
      <c r="IL3131" s="0"/>
      <c r="IM3131" s="0"/>
      <c r="IN3131" s="0"/>
      <c r="IO3131" s="0"/>
      <c r="IP3131" s="0"/>
      <c r="IQ3131" s="0"/>
      <c r="IR3131" s="0"/>
      <c r="IS3131" s="0"/>
      <c r="IT3131" s="0"/>
      <c r="IU3131" s="0"/>
      <c r="IV3131" s="0"/>
      <c r="IW3131" s="0"/>
      <c r="IX3131" s="0"/>
      <c r="IY3131" s="0"/>
      <c r="IZ3131" s="0"/>
      <c r="JA3131" s="0"/>
      <c r="JB3131" s="0"/>
      <c r="JC3131" s="0"/>
      <c r="JD3131" s="0"/>
      <c r="JE3131" s="0"/>
      <c r="JF3131" s="0"/>
      <c r="JG3131" s="0"/>
      <c r="JH3131" s="0"/>
      <c r="JI3131" s="0"/>
      <c r="JJ3131" s="0"/>
      <c r="JK3131" s="0"/>
      <c r="JL3131" s="0"/>
      <c r="JM3131" s="0"/>
      <c r="JN3131" s="0"/>
      <c r="JO3131" s="0"/>
      <c r="JP3131" s="0"/>
      <c r="JQ3131" s="0"/>
      <c r="JR3131" s="0"/>
      <c r="JS3131" s="0"/>
      <c r="JT3131" s="0"/>
      <c r="JU3131" s="0"/>
      <c r="JV3131" s="0"/>
      <c r="JW3131" s="0"/>
      <c r="JX3131" s="0"/>
      <c r="JY3131" s="0"/>
      <c r="JZ3131" s="0"/>
      <c r="KA3131" s="0"/>
      <c r="KB3131" s="0"/>
      <c r="KC3131" s="0"/>
      <c r="KD3131" s="0"/>
      <c r="KE3131" s="0"/>
      <c r="KF3131" s="0"/>
      <c r="KG3131" s="0"/>
      <c r="KH3131" s="0"/>
      <c r="KI3131" s="0"/>
      <c r="KJ3131" s="0"/>
      <c r="KK3131" s="0"/>
      <c r="KL3131" s="0"/>
      <c r="KM3131" s="0"/>
      <c r="KN3131" s="0"/>
      <c r="KO3131" s="0"/>
      <c r="KP3131" s="0"/>
      <c r="KQ3131" s="0"/>
      <c r="KR3131" s="0"/>
      <c r="KS3131" s="0"/>
      <c r="KT3131" s="0"/>
      <c r="KU3131" s="0"/>
      <c r="KV3131" s="0"/>
      <c r="KW3131" s="0"/>
      <c r="KX3131" s="0"/>
      <c r="KY3131" s="0"/>
      <c r="KZ3131" s="0"/>
      <c r="LA3131" s="0"/>
      <c r="LB3131" s="0"/>
      <c r="LC3131" s="0"/>
      <c r="LD3131" s="0"/>
      <c r="LE3131" s="0"/>
      <c r="LF3131" s="0"/>
      <c r="LG3131" s="0"/>
      <c r="LH3131" s="0"/>
      <c r="LI3131" s="0"/>
      <c r="LJ3131" s="0"/>
      <c r="LK3131" s="0"/>
      <c r="LL3131" s="0"/>
      <c r="LM3131" s="0"/>
      <c r="LN3131" s="0"/>
      <c r="LO3131" s="0"/>
      <c r="LP3131" s="0"/>
      <c r="LQ3131" s="0"/>
      <c r="LR3131" s="0"/>
      <c r="LS3131" s="0"/>
      <c r="LT3131" s="0"/>
      <c r="LU3131" s="0"/>
      <c r="LV3131" s="0"/>
      <c r="LW3131" s="0"/>
      <c r="LX3131" s="0"/>
      <c r="LY3131" s="0"/>
      <c r="LZ3131" s="0"/>
      <c r="MA3131" s="0"/>
      <c r="MB3131" s="0"/>
      <c r="MC3131" s="0"/>
      <c r="MD3131" s="0"/>
      <c r="ME3131" s="0"/>
      <c r="MF3131" s="0"/>
      <c r="MG3131" s="0"/>
      <c r="MH3131" s="0"/>
      <c r="MI3131" s="0"/>
      <c r="MJ3131" s="0"/>
      <c r="MK3131" s="0"/>
      <c r="ML3131" s="0"/>
      <c r="MM3131" s="0"/>
      <c r="MN3131" s="0"/>
      <c r="MO3131" s="0"/>
      <c r="MP3131" s="0"/>
      <c r="MQ3131" s="0"/>
      <c r="MR3131" s="0"/>
      <c r="MS3131" s="0"/>
      <c r="MT3131" s="0"/>
      <c r="MU3131" s="0"/>
      <c r="MV3131" s="0"/>
      <c r="MW3131" s="0"/>
      <c r="MX3131" s="0"/>
      <c r="MY3131" s="0"/>
      <c r="MZ3131" s="0"/>
      <c r="NA3131" s="0"/>
      <c r="NB3131" s="0"/>
      <c r="NC3131" s="0"/>
      <c r="ND3131" s="0"/>
      <c r="NE3131" s="0"/>
      <c r="NF3131" s="0"/>
      <c r="NG3131" s="0"/>
      <c r="NH3131" s="0"/>
      <c r="NI3131" s="0"/>
      <c r="NJ3131" s="0"/>
      <c r="NK3131" s="0"/>
      <c r="NL3131" s="0"/>
      <c r="NM3131" s="0"/>
      <c r="NN3131" s="0"/>
      <c r="NO3131" s="0"/>
      <c r="NP3131" s="0"/>
      <c r="NQ3131" s="0"/>
      <c r="NR3131" s="0"/>
      <c r="NS3131" s="0"/>
      <c r="NT3131" s="0"/>
      <c r="NU3131" s="0"/>
      <c r="NV3131" s="0"/>
      <c r="NW3131" s="0"/>
      <c r="NX3131" s="0"/>
      <c r="NY3131" s="0"/>
      <c r="NZ3131" s="0"/>
      <c r="OA3131" s="0"/>
      <c r="OB3131" s="0"/>
      <c r="OC3131" s="0"/>
      <c r="OD3131" s="0"/>
      <c r="OE3131" s="0"/>
      <c r="OF3131" s="0"/>
      <c r="OG3131" s="0"/>
      <c r="OH3131" s="0"/>
      <c r="OI3131" s="0"/>
      <c r="OJ3131" s="0"/>
      <c r="OK3131" s="0"/>
      <c r="OL3131" s="0"/>
      <c r="OM3131" s="0"/>
      <c r="ON3131" s="0"/>
      <c r="OO3131" s="0"/>
      <c r="OP3131" s="0"/>
      <c r="OQ3131" s="0"/>
      <c r="OR3131" s="0"/>
      <c r="OS3131" s="0"/>
      <c r="OT3131" s="0"/>
      <c r="OU3131" s="0"/>
      <c r="OV3131" s="0"/>
      <c r="OW3131" s="0"/>
      <c r="OX3131" s="0"/>
      <c r="OY3131" s="0"/>
      <c r="OZ3131" s="0"/>
      <c r="PA3131" s="0"/>
      <c r="PB3131" s="0"/>
      <c r="PC3131" s="0"/>
      <c r="PD3131" s="0"/>
      <c r="PE3131" s="0"/>
      <c r="PF3131" s="0"/>
      <c r="PG3131" s="0"/>
      <c r="PH3131" s="0"/>
      <c r="PI3131" s="0"/>
      <c r="PJ3131" s="0"/>
      <c r="PK3131" s="0"/>
      <c r="PL3131" s="0"/>
      <c r="PM3131" s="0"/>
      <c r="PN3131" s="0"/>
      <c r="PO3131" s="0"/>
      <c r="PP3131" s="0"/>
      <c r="PQ3131" s="0"/>
      <c r="PR3131" s="0"/>
      <c r="PS3131" s="0"/>
      <c r="PT3131" s="0"/>
      <c r="PU3131" s="0"/>
      <c r="PV3131" s="0"/>
      <c r="PW3131" s="0"/>
      <c r="PX3131" s="0"/>
      <c r="PY3131" s="0"/>
      <c r="PZ3131" s="0"/>
      <c r="QA3131" s="0"/>
      <c r="QB3131" s="0"/>
      <c r="QC3131" s="0"/>
      <c r="QD3131" s="0"/>
      <c r="QE3131" s="0"/>
      <c r="QF3131" s="0"/>
      <c r="QG3131" s="0"/>
      <c r="QH3131" s="0"/>
      <c r="QI3131" s="0"/>
      <c r="QJ3131" s="0"/>
      <c r="QK3131" s="0"/>
      <c r="QL3131" s="0"/>
      <c r="QM3131" s="0"/>
      <c r="QN3131" s="0"/>
      <c r="QO3131" s="0"/>
      <c r="QP3131" s="0"/>
      <c r="QQ3131" s="0"/>
      <c r="QR3131" s="0"/>
      <c r="QS3131" s="0"/>
      <c r="QT3131" s="0"/>
      <c r="QU3131" s="0"/>
      <c r="QV3131" s="0"/>
      <c r="QW3131" s="0"/>
      <c r="QX3131" s="0"/>
      <c r="QY3131" s="0"/>
      <c r="QZ3131" s="0"/>
      <c r="RA3131" s="0"/>
      <c r="RB3131" s="0"/>
      <c r="RC3131" s="0"/>
      <c r="RD3131" s="0"/>
      <c r="RE3131" s="0"/>
      <c r="RF3131" s="0"/>
      <c r="RG3131" s="0"/>
      <c r="RH3131" s="0"/>
      <c r="RI3131" s="0"/>
      <c r="RJ3131" s="0"/>
      <c r="RK3131" s="0"/>
      <c r="RL3131" s="0"/>
      <c r="RM3131" s="0"/>
      <c r="RN3131" s="0"/>
      <c r="RO3131" s="0"/>
      <c r="RP3131" s="0"/>
      <c r="RQ3131" s="0"/>
      <c r="RR3131" s="0"/>
      <c r="RS3131" s="0"/>
      <c r="RT3131" s="0"/>
      <c r="RU3131" s="0"/>
      <c r="RV3131" s="0"/>
      <c r="RW3131" s="0"/>
      <c r="RX3131" s="0"/>
      <c r="RY3131" s="0"/>
      <c r="RZ3131" s="0"/>
      <c r="SA3131" s="0"/>
      <c r="SB3131" s="0"/>
      <c r="SC3131" s="0"/>
      <c r="SD3131" s="0"/>
      <c r="SE3131" s="0"/>
      <c r="SF3131" s="0"/>
      <c r="SG3131" s="0"/>
      <c r="SH3131" s="0"/>
      <c r="SI3131" s="0"/>
      <c r="SJ3131" s="0"/>
      <c r="SK3131" s="0"/>
      <c r="SL3131" s="0"/>
      <c r="SM3131" s="0"/>
      <c r="SN3131" s="0"/>
      <c r="SO3131" s="0"/>
      <c r="SP3131" s="0"/>
      <c r="SQ3131" s="0"/>
      <c r="SR3131" s="0"/>
      <c r="SS3131" s="0"/>
      <c r="ST3131" s="0"/>
      <c r="SU3131" s="0"/>
      <c r="SV3131" s="0"/>
      <c r="SW3131" s="0"/>
      <c r="SX3131" s="0"/>
      <c r="SY3131" s="0"/>
      <c r="SZ3131" s="0"/>
      <c r="TA3131" s="0"/>
      <c r="TB3131" s="0"/>
      <c r="TC3131" s="0"/>
      <c r="TD3131" s="0"/>
      <c r="TE3131" s="0"/>
      <c r="TF3131" s="0"/>
      <c r="TG3131" s="0"/>
      <c r="TH3131" s="0"/>
      <c r="TI3131" s="0"/>
      <c r="TJ3131" s="0"/>
      <c r="TK3131" s="0"/>
      <c r="TL3131" s="0"/>
      <c r="TM3131" s="0"/>
      <c r="TN3131" s="0"/>
      <c r="TO3131" s="0"/>
      <c r="TP3131" s="0"/>
      <c r="TQ3131" s="0"/>
      <c r="TR3131" s="0"/>
      <c r="TS3131" s="0"/>
      <c r="TT3131" s="0"/>
      <c r="TU3131" s="0"/>
      <c r="TV3131" s="0"/>
      <c r="TW3131" s="0"/>
      <c r="TX3131" s="0"/>
      <c r="TY3131" s="0"/>
      <c r="TZ3131" s="0"/>
      <c r="UA3131" s="0"/>
      <c r="UB3131" s="0"/>
      <c r="UC3131" s="0"/>
      <c r="UD3131" s="0"/>
      <c r="UE3131" s="0"/>
      <c r="UF3131" s="0"/>
      <c r="UG3131" s="0"/>
      <c r="UH3131" s="0"/>
      <c r="UI3131" s="0"/>
      <c r="UJ3131" s="0"/>
      <c r="UK3131" s="0"/>
      <c r="UL3131" s="0"/>
      <c r="UM3131" s="0"/>
      <c r="UN3131" s="0"/>
      <c r="UO3131" s="0"/>
      <c r="UP3131" s="0"/>
      <c r="UQ3131" s="0"/>
      <c r="UR3131" s="0"/>
      <c r="US3131" s="0"/>
      <c r="UT3131" s="0"/>
      <c r="UU3131" s="0"/>
      <c r="UV3131" s="0"/>
      <c r="UW3131" s="0"/>
      <c r="UX3131" s="0"/>
      <c r="UY3131" s="0"/>
      <c r="UZ3131" s="0"/>
      <c r="VA3131" s="0"/>
      <c r="VB3131" s="0"/>
      <c r="VC3131" s="0"/>
      <c r="VD3131" s="0"/>
      <c r="VE3131" s="0"/>
      <c r="VF3131" s="0"/>
      <c r="VG3131" s="0"/>
      <c r="VH3131" s="0"/>
      <c r="VI3131" s="0"/>
      <c r="VJ3131" s="0"/>
      <c r="VK3131" s="0"/>
      <c r="VL3131" s="0"/>
      <c r="VM3131" s="0"/>
      <c r="VN3131" s="0"/>
      <c r="VO3131" s="0"/>
      <c r="VP3131" s="0"/>
      <c r="VQ3131" s="0"/>
      <c r="VR3131" s="0"/>
      <c r="VS3131" s="0"/>
      <c r="VT3131" s="0"/>
      <c r="VU3131" s="0"/>
      <c r="VV3131" s="0"/>
      <c r="VW3131" s="0"/>
      <c r="VX3131" s="0"/>
      <c r="VY3131" s="0"/>
      <c r="VZ3131" s="0"/>
      <c r="WA3131" s="0"/>
      <c r="WB3131" s="0"/>
      <c r="WC3131" s="0"/>
      <c r="WD3131" s="0"/>
      <c r="WE3131" s="0"/>
      <c r="WF3131" s="0"/>
      <c r="WG3131" s="0"/>
      <c r="WH3131" s="0"/>
      <c r="WI3131" s="0"/>
      <c r="WJ3131" s="0"/>
      <c r="WK3131" s="0"/>
      <c r="WL3131" s="0"/>
      <c r="WM3131" s="0"/>
      <c r="WN3131" s="0"/>
      <c r="WO3131" s="0"/>
      <c r="WP3131" s="0"/>
      <c r="WQ3131" s="0"/>
      <c r="WR3131" s="0"/>
      <c r="WS3131" s="0"/>
      <c r="WT3131" s="0"/>
      <c r="WU3131" s="0"/>
      <c r="WV3131" s="0"/>
      <c r="WW3131" s="0"/>
      <c r="WX3131" s="0"/>
      <c r="WY3131" s="0"/>
      <c r="WZ3131" s="0"/>
      <c r="XA3131" s="0"/>
      <c r="XB3131" s="0"/>
      <c r="XC3131" s="0"/>
      <c r="XD3131" s="0"/>
      <c r="XE3131" s="0"/>
      <c r="XF3131" s="0"/>
      <c r="XG3131" s="0"/>
      <c r="XH3131" s="0"/>
      <c r="XI3131" s="0"/>
      <c r="XJ3131" s="0"/>
      <c r="XK3131" s="0"/>
      <c r="XL3131" s="0"/>
      <c r="XM3131" s="0"/>
      <c r="XN3131" s="0"/>
      <c r="XO3131" s="0"/>
      <c r="XP3131" s="0"/>
      <c r="XQ3131" s="0"/>
      <c r="XR3131" s="0"/>
      <c r="XS3131" s="0"/>
      <c r="XT3131" s="0"/>
      <c r="XU3131" s="0"/>
      <c r="XV3131" s="0"/>
      <c r="XW3131" s="0"/>
      <c r="XX3131" s="0"/>
      <c r="XY3131" s="0"/>
      <c r="XZ3131" s="0"/>
      <c r="YA3131" s="0"/>
      <c r="YB3131" s="0"/>
      <c r="YC3131" s="0"/>
      <c r="YD3131" s="0"/>
      <c r="YE3131" s="0"/>
      <c r="YF3131" s="0"/>
      <c r="YG3131" s="0"/>
      <c r="YH3131" s="0"/>
      <c r="YI3131" s="0"/>
      <c r="YJ3131" s="0"/>
      <c r="YK3131" s="0"/>
      <c r="YL3131" s="0"/>
      <c r="YM3131" s="0"/>
      <c r="YN3131" s="0"/>
      <c r="YO3131" s="0"/>
      <c r="YP3131" s="0"/>
      <c r="YQ3131" s="0"/>
      <c r="YR3131" s="0"/>
      <c r="YS3131" s="0"/>
      <c r="YT3131" s="0"/>
      <c r="YU3131" s="0"/>
      <c r="YV3131" s="0"/>
      <c r="YW3131" s="0"/>
      <c r="YX3131" s="0"/>
      <c r="YY3131" s="0"/>
      <c r="YZ3131" s="0"/>
      <c r="ZA3131" s="0"/>
      <c r="ZB3131" s="0"/>
      <c r="ZC3131" s="0"/>
      <c r="ZD3131" s="0"/>
      <c r="ZE3131" s="0"/>
      <c r="ZF3131" s="0"/>
      <c r="ZG3131" s="0"/>
      <c r="ZH3131" s="0"/>
      <c r="ZI3131" s="0"/>
      <c r="ZJ3131" s="0"/>
      <c r="ZK3131" s="0"/>
      <c r="ZL3131" s="0"/>
      <c r="ZM3131" s="0"/>
      <c r="ZN3131" s="0"/>
      <c r="ZO3131" s="0"/>
      <c r="ZP3131" s="0"/>
      <c r="ZQ3131" s="0"/>
      <c r="ZR3131" s="0"/>
      <c r="ZS3131" s="0"/>
      <c r="ZT3131" s="0"/>
      <c r="ZU3131" s="0"/>
      <c r="ZV3131" s="0"/>
      <c r="ZW3131" s="0"/>
      <c r="ZX3131" s="0"/>
      <c r="ZY3131" s="0"/>
      <c r="ZZ3131" s="0"/>
      <c r="AAA3131" s="0"/>
      <c r="AAB3131" s="0"/>
      <c r="AAC3131" s="0"/>
      <c r="AAD3131" s="0"/>
      <c r="AAE3131" s="0"/>
      <c r="AAF3131" s="0"/>
      <c r="AAG3131" s="0"/>
      <c r="AAH3131" s="0"/>
      <c r="AAI3131" s="0"/>
      <c r="AAJ3131" s="0"/>
      <c r="AAK3131" s="0"/>
      <c r="AAL3131" s="0"/>
      <c r="AAM3131" s="0"/>
      <c r="AAN3131" s="0"/>
      <c r="AAO3131" s="0"/>
      <c r="AAP3131" s="0"/>
      <c r="AAQ3131" s="0"/>
      <c r="AAR3131" s="0"/>
      <c r="AAS3131" s="0"/>
      <c r="AAT3131" s="0"/>
      <c r="AAU3131" s="0"/>
      <c r="AAV3131" s="0"/>
      <c r="AAW3131" s="0"/>
      <c r="AAX3131" s="0"/>
      <c r="AAY3131" s="0"/>
      <c r="AAZ3131" s="0"/>
      <c r="ABA3131" s="0"/>
      <c r="ABB3131" s="0"/>
      <c r="ABC3131" s="0"/>
      <c r="ABD3131" s="0"/>
      <c r="ABE3131" s="0"/>
      <c r="ABF3131" s="0"/>
      <c r="ABG3131" s="0"/>
      <c r="ABH3131" s="0"/>
      <c r="ABI3131" s="0"/>
      <c r="ABJ3131" s="0"/>
      <c r="ABK3131" s="0"/>
      <c r="ABL3131" s="0"/>
      <c r="ABM3131" s="0"/>
      <c r="ABN3131" s="0"/>
      <c r="ABO3131" s="0"/>
      <c r="ABP3131" s="0"/>
      <c r="ABQ3131" s="0"/>
      <c r="ABR3131" s="0"/>
      <c r="ABS3131" s="0"/>
      <c r="ABT3131" s="0"/>
      <c r="ABU3131" s="0"/>
      <c r="ABV3131" s="0"/>
      <c r="ABW3131" s="0"/>
      <c r="ABX3131" s="0"/>
      <c r="ABY3131" s="0"/>
      <c r="ABZ3131" s="0"/>
      <c r="ACA3131" s="0"/>
      <c r="ACB3131" s="0"/>
      <c r="ACC3131" s="0"/>
      <c r="ACD3131" s="0"/>
      <c r="ACE3131" s="0"/>
      <c r="ACF3131" s="0"/>
      <c r="ACG3131" s="0"/>
      <c r="ACH3131" s="0"/>
      <c r="ACI3131" s="0"/>
      <c r="ACJ3131" s="0"/>
      <c r="ACK3131" s="0"/>
      <c r="ACL3131" s="0"/>
      <c r="ACM3131" s="0"/>
      <c r="ACN3131" s="0"/>
      <c r="ACO3131" s="0"/>
      <c r="ACP3131" s="0"/>
      <c r="ACQ3131" s="0"/>
      <c r="ACR3131" s="0"/>
      <c r="ACS3131" s="0"/>
      <c r="ACT3131" s="0"/>
      <c r="ACU3131" s="0"/>
      <c r="ACV3131" s="0"/>
      <c r="ACW3131" s="0"/>
      <c r="ACX3131" s="0"/>
      <c r="ACY3131" s="0"/>
      <c r="ACZ3131" s="0"/>
      <c r="ADA3131" s="0"/>
      <c r="ADB3131" s="0"/>
      <c r="ADC3131" s="0"/>
      <c r="ADD3131" s="0"/>
      <c r="ADE3131" s="0"/>
      <c r="ADF3131" s="0"/>
      <c r="ADG3131" s="0"/>
      <c r="ADH3131" s="0"/>
      <c r="ADI3131" s="0"/>
      <c r="ADJ3131" s="0"/>
      <c r="ADK3131" s="0"/>
      <c r="ADL3131" s="0"/>
      <c r="ADM3131" s="0"/>
      <c r="ADN3131" s="0"/>
      <c r="ADO3131" s="0"/>
      <c r="ADP3131" s="0"/>
      <c r="ADQ3131" s="0"/>
      <c r="ADR3131" s="0"/>
      <c r="ADS3131" s="0"/>
      <c r="ADT3131" s="0"/>
      <c r="ADU3131" s="0"/>
      <c r="ADV3131" s="0"/>
      <c r="ADW3131" s="0"/>
      <c r="ADX3131" s="0"/>
      <c r="ADY3131" s="0"/>
      <c r="ADZ3131" s="0"/>
      <c r="AEA3131" s="0"/>
      <c r="AEB3131" s="0"/>
      <c r="AEC3131" s="0"/>
      <c r="AED3131" s="0"/>
      <c r="AEE3131" s="0"/>
      <c r="AEF3131" s="0"/>
      <c r="AEG3131" s="0"/>
      <c r="AEH3131" s="0"/>
      <c r="AEI3131" s="0"/>
      <c r="AEJ3131" s="0"/>
      <c r="AEK3131" s="0"/>
      <c r="AEL3131" s="0"/>
      <c r="AEM3131" s="0"/>
      <c r="AEN3131" s="0"/>
      <c r="AEO3131" s="0"/>
      <c r="AEP3131" s="0"/>
      <c r="AEQ3131" s="0"/>
      <c r="AER3131" s="0"/>
      <c r="AES3131" s="0"/>
      <c r="AET3131" s="0"/>
      <c r="AEU3131" s="0"/>
      <c r="AEV3131" s="0"/>
      <c r="AEW3131" s="0"/>
      <c r="AEX3131" s="0"/>
      <c r="AEY3131" s="0"/>
      <c r="AEZ3131" s="0"/>
      <c r="AFA3131" s="0"/>
      <c r="AFB3131" s="0"/>
      <c r="AFC3131" s="0"/>
      <c r="AFD3131" s="0"/>
      <c r="AFE3131" s="0"/>
      <c r="AFF3131" s="0"/>
      <c r="AFG3131" s="0"/>
      <c r="AFH3131" s="0"/>
      <c r="AFI3131" s="0"/>
      <c r="AFJ3131" s="0"/>
      <c r="AFK3131" s="0"/>
      <c r="AFL3131" s="0"/>
      <c r="AFM3131" s="0"/>
      <c r="AFN3131" s="0"/>
      <c r="AFO3131" s="0"/>
      <c r="AFP3131" s="0"/>
      <c r="AFQ3131" s="0"/>
      <c r="AFR3131" s="0"/>
      <c r="AFS3131" s="0"/>
      <c r="AFT3131" s="0"/>
      <c r="AFU3131" s="0"/>
      <c r="AFV3131" s="0"/>
      <c r="AFW3131" s="0"/>
      <c r="AFX3131" s="0"/>
      <c r="AFY3131" s="0"/>
      <c r="AFZ3131" s="0"/>
      <c r="AGA3131" s="0"/>
      <c r="AGB3131" s="0"/>
      <c r="AGC3131" s="0"/>
      <c r="AGD3131" s="0"/>
      <c r="AGE3131" s="0"/>
      <c r="AGF3131" s="0"/>
      <c r="AGG3131" s="0"/>
      <c r="AGH3131" s="0"/>
      <c r="AGI3131" s="0"/>
      <c r="AGJ3131" s="0"/>
      <c r="AGK3131" s="0"/>
      <c r="AGL3131" s="0"/>
      <c r="AGM3131" s="0"/>
      <c r="AGN3131" s="0"/>
      <c r="AGO3131" s="0"/>
      <c r="AGP3131" s="0"/>
      <c r="AGQ3131" s="0"/>
      <c r="AGR3131" s="0"/>
      <c r="AGS3131" s="0"/>
      <c r="AGT3131" s="0"/>
      <c r="AGU3131" s="0"/>
      <c r="AGV3131" s="0"/>
      <c r="AGW3131" s="0"/>
      <c r="AGX3131" s="0"/>
      <c r="AGY3131" s="0"/>
      <c r="AGZ3131" s="0"/>
      <c r="AHA3131" s="0"/>
      <c r="AHB3131" s="0"/>
      <c r="AHC3131" s="0"/>
      <c r="AHD3131" s="0"/>
      <c r="AHE3131" s="0"/>
      <c r="AHF3131" s="0"/>
      <c r="AHG3131" s="0"/>
      <c r="AHH3131" s="0"/>
      <c r="AHI3131" s="0"/>
      <c r="AHJ3131" s="0"/>
      <c r="AHK3131" s="0"/>
      <c r="AHL3131" s="0"/>
      <c r="AHM3131" s="0"/>
      <c r="AHN3131" s="0"/>
      <c r="AHO3131" s="0"/>
      <c r="AHP3131" s="0"/>
      <c r="AHQ3131" s="0"/>
      <c r="AHR3131" s="0"/>
      <c r="AHS3131" s="0"/>
      <c r="AHT3131" s="0"/>
      <c r="AHU3131" s="0"/>
      <c r="AHV3131" s="0"/>
      <c r="AHW3131" s="0"/>
      <c r="AHX3131" s="0"/>
      <c r="AHY3131" s="0"/>
      <c r="AHZ3131" s="0"/>
      <c r="AIA3131" s="0"/>
      <c r="AIB3131" s="0"/>
      <c r="AIC3131" s="0"/>
      <c r="AID3131" s="0"/>
      <c r="AIE3131" s="0"/>
      <c r="AIF3131" s="0"/>
      <c r="AIG3131" s="0"/>
      <c r="AIH3131" s="0"/>
      <c r="AII3131" s="0"/>
      <c r="AIJ3131" s="0"/>
      <c r="AIK3131" s="0"/>
      <c r="AIL3131" s="0"/>
      <c r="AIM3131" s="0"/>
      <c r="AIN3131" s="0"/>
      <c r="AIO3131" s="0"/>
      <c r="AIP3131" s="0"/>
      <c r="AIQ3131" s="0"/>
      <c r="AIR3131" s="0"/>
      <c r="AIS3131" s="0"/>
      <c r="AIT3131" s="0"/>
      <c r="AIU3131" s="0"/>
      <c r="AIV3131" s="0"/>
      <c r="AIW3131" s="0"/>
      <c r="AIX3131" s="0"/>
      <c r="AIY3131" s="0"/>
      <c r="AIZ3131" s="0"/>
      <c r="AJA3131" s="0"/>
      <c r="AJB3131" s="0"/>
      <c r="AJC3131" s="0"/>
      <c r="AJD3131" s="0"/>
      <c r="AJE3131" s="0"/>
      <c r="AJF3131" s="0"/>
      <c r="AJG3131" s="0"/>
      <c r="AJH3131" s="0"/>
      <c r="AJI3131" s="0"/>
      <c r="AJJ3131" s="0"/>
      <c r="AJK3131" s="0"/>
      <c r="AJL3131" s="0"/>
      <c r="AJM3131" s="0"/>
      <c r="AJN3131" s="0"/>
      <c r="AJO3131" s="0"/>
      <c r="AJP3131" s="0"/>
      <c r="AJQ3131" s="0"/>
      <c r="AJR3131" s="0"/>
      <c r="AJS3131" s="0"/>
      <c r="AJT3131" s="0"/>
      <c r="AJU3131" s="0"/>
      <c r="AJV3131" s="0"/>
      <c r="AJW3131" s="0"/>
      <c r="AJX3131" s="0"/>
      <c r="AJY3131" s="0"/>
      <c r="AJZ3131" s="0"/>
      <c r="AKA3131" s="0"/>
      <c r="AKB3131" s="0"/>
      <c r="AKC3131" s="0"/>
      <c r="AKD3131" s="0"/>
      <c r="AKE3131" s="0"/>
      <c r="AKF3131" s="0"/>
      <c r="AKG3131" s="0"/>
      <c r="AKH3131" s="0"/>
      <c r="AKI3131" s="0"/>
      <c r="AKJ3131" s="0"/>
      <c r="AKK3131" s="0"/>
      <c r="AKL3131" s="0"/>
      <c r="AKM3131" s="0"/>
      <c r="AKN3131" s="0"/>
      <c r="AKO3131" s="0"/>
      <c r="AKP3131" s="0"/>
      <c r="AKQ3131" s="0"/>
      <c r="AKR3131" s="0"/>
      <c r="AKS3131" s="0"/>
      <c r="AKT3131" s="0"/>
      <c r="AKU3131" s="0"/>
      <c r="AKV3131" s="0"/>
      <c r="AKW3131" s="0"/>
      <c r="AKX3131" s="0"/>
      <c r="AKY3131" s="0"/>
      <c r="AKZ3131" s="0"/>
      <c r="ALA3131" s="0"/>
      <c r="ALB3131" s="0"/>
      <c r="ALC3131" s="0"/>
      <c r="ALD3131" s="0"/>
      <c r="ALE3131" s="0"/>
      <c r="ALF3131" s="0"/>
      <c r="ALG3131" s="0"/>
      <c r="ALH3131" s="0"/>
      <c r="ALI3131" s="0"/>
      <c r="ALJ3131" s="0"/>
      <c r="ALK3131" s="0"/>
      <c r="ALL3131" s="0"/>
      <c r="ALM3131" s="0"/>
      <c r="ALN3131" s="0"/>
      <c r="ALO3131" s="0"/>
      <c r="ALP3131" s="0"/>
      <c r="ALQ3131" s="0"/>
      <c r="ALR3131" s="0"/>
      <c r="ALS3131" s="0"/>
      <c r="ALT3131" s="0"/>
      <c r="ALU3131" s="0"/>
      <c r="ALV3131" s="0"/>
      <c r="ALW3131" s="0"/>
      <c r="ALX3131" s="0"/>
      <c r="ALY3131" s="0"/>
      <c r="ALZ3131" s="0"/>
      <c r="AMA3131" s="0"/>
      <c r="AMB3131" s="0"/>
      <c r="AMC3131" s="0"/>
      <c r="AMD3131" s="0"/>
      <c r="AME3131" s="0"/>
      <c r="AMF3131" s="0"/>
      <c r="AMG3131" s="0"/>
      <c r="AMH3131" s="0"/>
      <c r="AMI3131" s="0"/>
    </row>
    <row r="3132" customFormat="false" ht="17.35" hidden="false" customHeight="false" outlineLevel="0" collapsed="false">
      <c r="C3132" s="15" t="s">
        <v>3382</v>
      </c>
      <c r="D3132" s="11" t="s">
        <v>1</v>
      </c>
      <c r="I3132" s="3"/>
      <c r="K3132" s="4"/>
      <c r="BM3132" s="0"/>
      <c r="BN3132" s="0"/>
      <c r="BO3132" s="0"/>
      <c r="BP3132" s="0"/>
      <c r="BQ3132" s="0"/>
      <c r="BR3132" s="0"/>
      <c r="BS3132" s="0"/>
      <c r="BT3132" s="0"/>
      <c r="BU3132" s="0"/>
      <c r="BV3132" s="0"/>
      <c r="BW3132" s="0"/>
      <c r="BX3132" s="0"/>
      <c r="BY3132" s="0"/>
      <c r="BZ3132" s="0"/>
      <c r="CA3132" s="0"/>
      <c r="CB3132" s="0"/>
      <c r="CC3132" s="0"/>
      <c r="CD3132" s="0"/>
      <c r="CE3132" s="0"/>
      <c r="CF3132" s="0"/>
      <c r="CG3132" s="0"/>
      <c r="CH3132" s="0"/>
      <c r="CI3132" s="0"/>
      <c r="CJ3132" s="0"/>
      <c r="CK3132" s="0"/>
      <c r="CL3132" s="0"/>
      <c r="CM3132" s="0"/>
      <c r="CN3132" s="0"/>
      <c r="CO3132" s="0"/>
      <c r="CP3132" s="0"/>
      <c r="CQ3132" s="0"/>
      <c r="CR3132" s="0"/>
      <c r="CS3132" s="0"/>
      <c r="CT3132" s="0"/>
      <c r="CU3132" s="0"/>
      <c r="CV3132" s="0"/>
      <c r="CW3132" s="0"/>
      <c r="CX3132" s="0"/>
      <c r="CY3132" s="0"/>
      <c r="CZ3132" s="0"/>
      <c r="DA3132" s="0"/>
      <c r="DB3132" s="0"/>
      <c r="DC3132" s="0"/>
      <c r="DD3132" s="0"/>
      <c r="DE3132" s="0"/>
      <c r="DF3132" s="0"/>
      <c r="DG3132" s="0"/>
      <c r="DH3132" s="0"/>
      <c r="DI3132" s="0"/>
      <c r="DJ3132" s="0"/>
      <c r="DK3132" s="0"/>
      <c r="DL3132" s="0"/>
      <c r="DM3132" s="0"/>
      <c r="DN3132" s="0"/>
      <c r="DO3132" s="0"/>
      <c r="DP3132" s="0"/>
      <c r="DQ3132" s="0"/>
      <c r="DR3132" s="0"/>
      <c r="DS3132" s="0"/>
      <c r="DT3132" s="0"/>
      <c r="DU3132" s="0"/>
      <c r="DV3132" s="0"/>
      <c r="DW3132" s="0"/>
      <c r="DX3132" s="0"/>
      <c r="DY3132" s="0"/>
      <c r="DZ3132" s="0"/>
      <c r="EA3132" s="0"/>
      <c r="EB3132" s="0"/>
      <c r="EC3132" s="0"/>
      <c r="ED3132" s="0"/>
      <c r="EE3132" s="0"/>
      <c r="EF3132" s="0"/>
      <c r="EG3132" s="0"/>
      <c r="EH3132" s="0"/>
      <c r="EI3132" s="0"/>
      <c r="EJ3132" s="0"/>
      <c r="EK3132" s="0"/>
      <c r="EL3132" s="0"/>
      <c r="EM3132" s="0"/>
      <c r="EN3132" s="0"/>
      <c r="EO3132" s="0"/>
      <c r="EP3132" s="0"/>
      <c r="EQ3132" s="0"/>
      <c r="ER3132" s="0"/>
      <c r="ES3132" s="0"/>
      <c r="ET3132" s="0"/>
      <c r="EU3132" s="0"/>
      <c r="EV3132" s="0"/>
      <c r="EW3132" s="0"/>
      <c r="EX3132" s="0"/>
      <c r="EY3132" s="0"/>
      <c r="EZ3132" s="0"/>
      <c r="FA3132" s="0"/>
      <c r="FB3132" s="0"/>
      <c r="FC3132" s="0"/>
      <c r="FD3132" s="0"/>
      <c r="FE3132" s="0"/>
      <c r="FF3132" s="0"/>
      <c r="FG3132" s="0"/>
      <c r="FH3132" s="0"/>
      <c r="FI3132" s="0"/>
      <c r="FJ3132" s="0"/>
      <c r="FK3132" s="0"/>
      <c r="FL3132" s="0"/>
      <c r="FM3132" s="0"/>
      <c r="FN3132" s="0"/>
      <c r="FO3132" s="0"/>
      <c r="FP3132" s="0"/>
      <c r="FQ3132" s="0"/>
      <c r="FR3132" s="0"/>
      <c r="FS3132" s="0"/>
      <c r="FT3132" s="0"/>
      <c r="FU3132" s="0"/>
      <c r="FV3132" s="0"/>
      <c r="FW3132" s="0"/>
      <c r="FX3132" s="0"/>
      <c r="FY3132" s="0"/>
      <c r="FZ3132" s="0"/>
      <c r="GA3132" s="0"/>
      <c r="GB3132" s="0"/>
      <c r="GC3132" s="0"/>
      <c r="GD3132" s="0"/>
      <c r="GE3132" s="0"/>
      <c r="GF3132" s="0"/>
      <c r="GG3132" s="0"/>
      <c r="GH3132" s="0"/>
      <c r="GI3132" s="0"/>
      <c r="GJ3132" s="0"/>
      <c r="GK3132" s="0"/>
      <c r="GL3132" s="0"/>
      <c r="GM3132" s="0"/>
      <c r="GN3132" s="0"/>
      <c r="GO3132" s="0"/>
      <c r="GP3132" s="0"/>
      <c r="GQ3132" s="0"/>
      <c r="GR3132" s="0"/>
      <c r="GS3132" s="0"/>
      <c r="GT3132" s="0"/>
      <c r="GU3132" s="0"/>
      <c r="GV3132" s="0"/>
      <c r="GW3132" s="0"/>
      <c r="GX3132" s="0"/>
      <c r="GY3132" s="0"/>
      <c r="GZ3132" s="0"/>
      <c r="HA3132" s="0"/>
      <c r="HB3132" s="0"/>
      <c r="HC3132" s="0"/>
      <c r="HD3132" s="0"/>
      <c r="HE3132" s="0"/>
      <c r="HF3132" s="0"/>
      <c r="HG3132" s="0"/>
      <c r="HH3132" s="0"/>
      <c r="HI3132" s="0"/>
      <c r="HJ3132" s="0"/>
      <c r="HK3132" s="0"/>
      <c r="HL3132" s="0"/>
      <c r="HM3132" s="0"/>
      <c r="HN3132" s="0"/>
      <c r="HO3132" s="0"/>
      <c r="HP3132" s="0"/>
      <c r="HQ3132" s="0"/>
      <c r="HR3132" s="0"/>
      <c r="HS3132" s="0"/>
      <c r="HT3132" s="0"/>
      <c r="HU3132" s="0"/>
      <c r="HV3132" s="0"/>
      <c r="HW3132" s="0"/>
      <c r="HX3132" s="0"/>
      <c r="HY3132" s="0"/>
      <c r="HZ3132" s="0"/>
      <c r="IA3132" s="0"/>
      <c r="IB3132" s="0"/>
      <c r="IC3132" s="0"/>
      <c r="ID3132" s="0"/>
      <c r="IE3132" s="0"/>
      <c r="IF3132" s="0"/>
      <c r="IG3132" s="0"/>
      <c r="IH3132" s="0"/>
      <c r="II3132" s="0"/>
      <c r="IJ3132" s="0"/>
      <c r="IK3132" s="0"/>
      <c r="IL3132" s="0"/>
      <c r="IM3132" s="0"/>
      <c r="IN3132" s="0"/>
      <c r="IO3132" s="0"/>
      <c r="IP3132" s="0"/>
      <c r="IQ3132" s="0"/>
      <c r="IR3132" s="0"/>
      <c r="IS3132" s="0"/>
      <c r="IT3132" s="0"/>
      <c r="IU3132" s="0"/>
      <c r="IV3132" s="0"/>
      <c r="IW3132" s="0"/>
      <c r="IX3132" s="0"/>
      <c r="IY3132" s="0"/>
      <c r="IZ3132" s="0"/>
      <c r="JA3132" s="0"/>
      <c r="JB3132" s="0"/>
      <c r="JC3132" s="0"/>
      <c r="JD3132" s="0"/>
      <c r="JE3132" s="0"/>
      <c r="JF3132" s="0"/>
      <c r="JG3132" s="0"/>
      <c r="JH3132" s="0"/>
      <c r="JI3132" s="0"/>
      <c r="JJ3132" s="0"/>
      <c r="JK3132" s="0"/>
      <c r="JL3132" s="0"/>
      <c r="JM3132" s="0"/>
      <c r="JN3132" s="0"/>
      <c r="JO3132" s="0"/>
      <c r="JP3132" s="0"/>
      <c r="JQ3132" s="0"/>
      <c r="JR3132" s="0"/>
      <c r="JS3132" s="0"/>
      <c r="JT3132" s="0"/>
      <c r="JU3132" s="0"/>
      <c r="JV3132" s="0"/>
      <c r="JW3132" s="0"/>
      <c r="JX3132" s="0"/>
      <c r="JY3132" s="0"/>
      <c r="JZ3132" s="0"/>
      <c r="KA3132" s="0"/>
      <c r="KB3132" s="0"/>
      <c r="KC3132" s="0"/>
      <c r="KD3132" s="0"/>
      <c r="KE3132" s="0"/>
      <c r="KF3132" s="0"/>
      <c r="KG3132" s="0"/>
      <c r="KH3132" s="0"/>
      <c r="KI3132" s="0"/>
      <c r="KJ3132" s="0"/>
      <c r="KK3132" s="0"/>
      <c r="KL3132" s="0"/>
      <c r="KM3132" s="0"/>
      <c r="KN3132" s="0"/>
      <c r="KO3132" s="0"/>
      <c r="KP3132" s="0"/>
      <c r="KQ3132" s="0"/>
      <c r="KR3132" s="0"/>
      <c r="KS3132" s="0"/>
      <c r="KT3132" s="0"/>
      <c r="KU3132" s="0"/>
      <c r="KV3132" s="0"/>
      <c r="KW3132" s="0"/>
      <c r="KX3132" s="0"/>
      <c r="KY3132" s="0"/>
      <c r="KZ3132" s="0"/>
      <c r="LA3132" s="0"/>
      <c r="LB3132" s="0"/>
      <c r="LC3132" s="0"/>
      <c r="LD3132" s="0"/>
      <c r="LE3132" s="0"/>
      <c r="LF3132" s="0"/>
      <c r="LG3132" s="0"/>
      <c r="LH3132" s="0"/>
      <c r="LI3132" s="0"/>
      <c r="LJ3132" s="0"/>
      <c r="LK3132" s="0"/>
      <c r="LL3132" s="0"/>
      <c r="LM3132" s="0"/>
      <c r="LN3132" s="0"/>
      <c r="LO3132" s="0"/>
      <c r="LP3132" s="0"/>
      <c r="LQ3132" s="0"/>
      <c r="LR3132" s="0"/>
      <c r="LS3132" s="0"/>
      <c r="LT3132" s="0"/>
      <c r="LU3132" s="0"/>
      <c r="LV3132" s="0"/>
      <c r="LW3132" s="0"/>
      <c r="LX3132" s="0"/>
      <c r="LY3132" s="0"/>
      <c r="LZ3132" s="0"/>
      <c r="MA3132" s="0"/>
      <c r="MB3132" s="0"/>
      <c r="MC3132" s="0"/>
      <c r="MD3132" s="0"/>
      <c r="ME3132" s="0"/>
      <c r="MF3132" s="0"/>
      <c r="MG3132" s="0"/>
      <c r="MH3132" s="0"/>
      <c r="MI3132" s="0"/>
      <c r="MJ3132" s="0"/>
      <c r="MK3132" s="0"/>
      <c r="ML3132" s="0"/>
      <c r="MM3132" s="0"/>
      <c r="MN3132" s="0"/>
      <c r="MO3132" s="0"/>
      <c r="MP3132" s="0"/>
      <c r="MQ3132" s="0"/>
      <c r="MR3132" s="0"/>
      <c r="MS3132" s="0"/>
      <c r="MT3132" s="0"/>
      <c r="MU3132" s="0"/>
      <c r="MV3132" s="0"/>
      <c r="MW3132" s="0"/>
      <c r="MX3132" s="0"/>
      <c r="MY3132" s="0"/>
      <c r="MZ3132" s="0"/>
      <c r="NA3132" s="0"/>
      <c r="NB3132" s="0"/>
      <c r="NC3132" s="0"/>
      <c r="ND3132" s="0"/>
      <c r="NE3132" s="0"/>
      <c r="NF3132" s="0"/>
      <c r="NG3132" s="0"/>
      <c r="NH3132" s="0"/>
      <c r="NI3132" s="0"/>
      <c r="NJ3132" s="0"/>
      <c r="NK3132" s="0"/>
      <c r="NL3132" s="0"/>
      <c r="NM3132" s="0"/>
      <c r="NN3132" s="0"/>
      <c r="NO3132" s="0"/>
      <c r="NP3132" s="0"/>
      <c r="NQ3132" s="0"/>
      <c r="NR3132" s="0"/>
      <c r="NS3132" s="0"/>
      <c r="NT3132" s="0"/>
      <c r="NU3132" s="0"/>
      <c r="NV3132" s="0"/>
      <c r="NW3132" s="0"/>
      <c r="NX3132" s="0"/>
      <c r="NY3132" s="0"/>
      <c r="NZ3132" s="0"/>
      <c r="OA3132" s="0"/>
      <c r="OB3132" s="0"/>
      <c r="OC3132" s="0"/>
      <c r="OD3132" s="0"/>
      <c r="OE3132" s="0"/>
      <c r="OF3132" s="0"/>
      <c r="OG3132" s="0"/>
      <c r="OH3132" s="0"/>
      <c r="OI3132" s="0"/>
      <c r="OJ3132" s="0"/>
      <c r="OK3132" s="0"/>
      <c r="OL3132" s="0"/>
      <c r="OM3132" s="0"/>
      <c r="ON3132" s="0"/>
      <c r="OO3132" s="0"/>
      <c r="OP3132" s="0"/>
      <c r="OQ3132" s="0"/>
      <c r="OR3132" s="0"/>
      <c r="OS3132" s="0"/>
      <c r="OT3132" s="0"/>
      <c r="OU3132" s="0"/>
      <c r="OV3132" s="0"/>
      <c r="OW3132" s="0"/>
      <c r="OX3132" s="0"/>
      <c r="OY3132" s="0"/>
      <c r="OZ3132" s="0"/>
      <c r="PA3132" s="0"/>
      <c r="PB3132" s="0"/>
      <c r="PC3132" s="0"/>
      <c r="PD3132" s="0"/>
      <c r="PE3132" s="0"/>
      <c r="PF3132" s="0"/>
      <c r="PG3132" s="0"/>
      <c r="PH3132" s="0"/>
      <c r="PI3132" s="0"/>
      <c r="PJ3132" s="0"/>
      <c r="PK3132" s="0"/>
      <c r="PL3132" s="0"/>
      <c r="PM3132" s="0"/>
      <c r="PN3132" s="0"/>
      <c r="PO3132" s="0"/>
      <c r="PP3132" s="0"/>
      <c r="PQ3132" s="0"/>
      <c r="PR3132" s="0"/>
      <c r="PS3132" s="0"/>
      <c r="PT3132" s="0"/>
      <c r="PU3132" s="0"/>
      <c r="PV3132" s="0"/>
      <c r="PW3132" s="0"/>
      <c r="PX3132" s="0"/>
      <c r="PY3132" s="0"/>
      <c r="PZ3132" s="0"/>
      <c r="QA3132" s="0"/>
      <c r="QB3132" s="0"/>
      <c r="QC3132" s="0"/>
      <c r="QD3132" s="0"/>
      <c r="QE3132" s="0"/>
      <c r="QF3132" s="0"/>
      <c r="QG3132" s="0"/>
      <c r="QH3132" s="0"/>
      <c r="QI3132" s="0"/>
      <c r="QJ3132" s="0"/>
      <c r="QK3132" s="0"/>
      <c r="QL3132" s="0"/>
      <c r="QM3132" s="0"/>
      <c r="QN3132" s="0"/>
      <c r="QO3132" s="0"/>
      <c r="QP3132" s="0"/>
      <c r="QQ3132" s="0"/>
      <c r="QR3132" s="0"/>
      <c r="QS3132" s="0"/>
      <c r="QT3132" s="0"/>
      <c r="QU3132" s="0"/>
      <c r="QV3132" s="0"/>
      <c r="QW3132" s="0"/>
      <c r="QX3132" s="0"/>
      <c r="QY3132" s="0"/>
      <c r="QZ3132" s="0"/>
      <c r="RA3132" s="0"/>
      <c r="RB3132" s="0"/>
      <c r="RC3132" s="0"/>
      <c r="RD3132" s="0"/>
      <c r="RE3132" s="0"/>
      <c r="RF3132" s="0"/>
      <c r="RG3132" s="0"/>
      <c r="RH3132" s="0"/>
      <c r="RI3132" s="0"/>
      <c r="RJ3132" s="0"/>
      <c r="RK3132" s="0"/>
      <c r="RL3132" s="0"/>
      <c r="RM3132" s="0"/>
      <c r="RN3132" s="0"/>
      <c r="RO3132" s="0"/>
      <c r="RP3132" s="0"/>
      <c r="RQ3132" s="0"/>
      <c r="RR3132" s="0"/>
      <c r="RS3132" s="0"/>
      <c r="RT3132" s="0"/>
      <c r="RU3132" s="0"/>
      <c r="RV3132" s="0"/>
      <c r="RW3132" s="0"/>
      <c r="RX3132" s="0"/>
      <c r="RY3132" s="0"/>
      <c r="RZ3132" s="0"/>
      <c r="SA3132" s="0"/>
      <c r="SB3132" s="0"/>
      <c r="SC3132" s="0"/>
      <c r="SD3132" s="0"/>
      <c r="SE3132" s="0"/>
      <c r="SF3132" s="0"/>
      <c r="SG3132" s="0"/>
      <c r="SH3132" s="0"/>
      <c r="SI3132" s="0"/>
      <c r="SJ3132" s="0"/>
      <c r="SK3132" s="0"/>
      <c r="SL3132" s="0"/>
      <c r="SM3132" s="0"/>
      <c r="SN3132" s="0"/>
      <c r="SO3132" s="0"/>
      <c r="SP3132" s="0"/>
      <c r="SQ3132" s="0"/>
      <c r="SR3132" s="0"/>
      <c r="SS3132" s="0"/>
      <c r="ST3132" s="0"/>
      <c r="SU3132" s="0"/>
      <c r="SV3132" s="0"/>
      <c r="SW3132" s="0"/>
      <c r="SX3132" s="0"/>
      <c r="SY3132" s="0"/>
      <c r="SZ3132" s="0"/>
      <c r="TA3132" s="0"/>
      <c r="TB3132" s="0"/>
      <c r="TC3132" s="0"/>
      <c r="TD3132" s="0"/>
      <c r="TE3132" s="0"/>
      <c r="TF3132" s="0"/>
      <c r="TG3132" s="0"/>
      <c r="TH3132" s="0"/>
      <c r="TI3132" s="0"/>
      <c r="TJ3132" s="0"/>
      <c r="TK3132" s="0"/>
      <c r="TL3132" s="0"/>
      <c r="TM3132" s="0"/>
      <c r="TN3132" s="0"/>
      <c r="TO3132" s="0"/>
      <c r="TP3132" s="0"/>
      <c r="TQ3132" s="0"/>
      <c r="TR3132" s="0"/>
      <c r="TS3132" s="0"/>
      <c r="TT3132" s="0"/>
      <c r="TU3132" s="0"/>
      <c r="TV3132" s="0"/>
      <c r="TW3132" s="0"/>
      <c r="TX3132" s="0"/>
      <c r="TY3132" s="0"/>
      <c r="TZ3132" s="0"/>
      <c r="UA3132" s="0"/>
      <c r="UB3132" s="0"/>
      <c r="UC3132" s="0"/>
      <c r="UD3132" s="0"/>
      <c r="UE3132" s="0"/>
      <c r="UF3132" s="0"/>
      <c r="UG3132" s="0"/>
      <c r="UH3132" s="0"/>
      <c r="UI3132" s="0"/>
      <c r="UJ3132" s="0"/>
      <c r="UK3132" s="0"/>
      <c r="UL3132" s="0"/>
      <c r="UM3132" s="0"/>
      <c r="UN3132" s="0"/>
      <c r="UO3132" s="0"/>
      <c r="UP3132" s="0"/>
      <c r="UQ3132" s="0"/>
      <c r="UR3132" s="0"/>
      <c r="US3132" s="0"/>
      <c r="UT3132" s="0"/>
      <c r="UU3132" s="0"/>
      <c r="UV3132" s="0"/>
      <c r="UW3132" s="0"/>
      <c r="UX3132" s="0"/>
      <c r="UY3132" s="0"/>
      <c r="UZ3132" s="0"/>
      <c r="VA3132" s="0"/>
      <c r="VB3132" s="0"/>
      <c r="VC3132" s="0"/>
      <c r="VD3132" s="0"/>
      <c r="VE3132" s="0"/>
      <c r="VF3132" s="0"/>
      <c r="VG3132" s="0"/>
      <c r="VH3132" s="0"/>
      <c r="VI3132" s="0"/>
      <c r="VJ3132" s="0"/>
      <c r="VK3132" s="0"/>
      <c r="VL3132" s="0"/>
      <c r="VM3132" s="0"/>
      <c r="VN3132" s="0"/>
      <c r="VO3132" s="0"/>
      <c r="VP3132" s="0"/>
      <c r="VQ3132" s="0"/>
      <c r="VR3132" s="0"/>
      <c r="VS3132" s="0"/>
      <c r="VT3132" s="0"/>
      <c r="VU3132" s="0"/>
      <c r="VV3132" s="0"/>
      <c r="VW3132" s="0"/>
      <c r="VX3132" s="0"/>
      <c r="VY3132" s="0"/>
      <c r="VZ3132" s="0"/>
      <c r="WA3132" s="0"/>
      <c r="WB3132" s="0"/>
      <c r="WC3132" s="0"/>
      <c r="WD3132" s="0"/>
      <c r="WE3132" s="0"/>
      <c r="WF3132" s="0"/>
      <c r="WG3132" s="0"/>
      <c r="WH3132" s="0"/>
      <c r="WI3132" s="0"/>
      <c r="WJ3132" s="0"/>
      <c r="WK3132" s="0"/>
      <c r="WL3132" s="0"/>
      <c r="WM3132" s="0"/>
      <c r="WN3132" s="0"/>
      <c r="WO3132" s="0"/>
      <c r="WP3132" s="0"/>
      <c r="WQ3132" s="0"/>
      <c r="WR3132" s="0"/>
      <c r="WS3132" s="0"/>
      <c r="WT3132" s="0"/>
      <c r="WU3132" s="0"/>
      <c r="WV3132" s="0"/>
      <c r="WW3132" s="0"/>
      <c r="WX3132" s="0"/>
      <c r="WY3132" s="0"/>
      <c r="WZ3132" s="0"/>
      <c r="XA3132" s="0"/>
      <c r="XB3132" s="0"/>
      <c r="XC3132" s="0"/>
      <c r="XD3132" s="0"/>
      <c r="XE3132" s="0"/>
      <c r="XF3132" s="0"/>
      <c r="XG3132" s="0"/>
      <c r="XH3132" s="0"/>
      <c r="XI3132" s="0"/>
      <c r="XJ3132" s="0"/>
      <c r="XK3132" s="0"/>
      <c r="XL3132" s="0"/>
      <c r="XM3132" s="0"/>
      <c r="XN3132" s="0"/>
      <c r="XO3132" s="0"/>
      <c r="XP3132" s="0"/>
      <c r="XQ3132" s="0"/>
      <c r="XR3132" s="0"/>
      <c r="XS3132" s="0"/>
      <c r="XT3132" s="0"/>
      <c r="XU3132" s="0"/>
      <c r="XV3132" s="0"/>
      <c r="XW3132" s="0"/>
      <c r="XX3132" s="0"/>
      <c r="XY3132" s="0"/>
      <c r="XZ3132" s="0"/>
      <c r="YA3132" s="0"/>
      <c r="YB3132" s="0"/>
      <c r="YC3132" s="0"/>
      <c r="YD3132" s="0"/>
      <c r="YE3132" s="0"/>
      <c r="YF3132" s="0"/>
      <c r="YG3132" s="0"/>
      <c r="YH3132" s="0"/>
      <c r="YI3132" s="0"/>
      <c r="YJ3132" s="0"/>
      <c r="YK3132" s="0"/>
      <c r="YL3132" s="0"/>
      <c r="YM3132" s="0"/>
      <c r="YN3132" s="0"/>
      <c r="YO3132" s="0"/>
      <c r="YP3132" s="0"/>
      <c r="YQ3132" s="0"/>
      <c r="YR3132" s="0"/>
      <c r="YS3132" s="0"/>
      <c r="YT3132" s="0"/>
      <c r="YU3132" s="0"/>
      <c r="YV3132" s="0"/>
      <c r="YW3132" s="0"/>
      <c r="YX3132" s="0"/>
      <c r="YY3132" s="0"/>
      <c r="YZ3132" s="0"/>
      <c r="ZA3132" s="0"/>
      <c r="ZB3132" s="0"/>
      <c r="ZC3132" s="0"/>
      <c r="ZD3132" s="0"/>
      <c r="ZE3132" s="0"/>
      <c r="ZF3132" s="0"/>
      <c r="ZG3132" s="0"/>
      <c r="ZH3132" s="0"/>
      <c r="ZI3132" s="0"/>
      <c r="ZJ3132" s="0"/>
      <c r="ZK3132" s="0"/>
      <c r="ZL3132" s="0"/>
      <c r="ZM3132" s="0"/>
      <c r="ZN3132" s="0"/>
      <c r="ZO3132" s="0"/>
      <c r="ZP3132" s="0"/>
      <c r="ZQ3132" s="0"/>
      <c r="ZR3132" s="0"/>
      <c r="ZS3132" s="0"/>
      <c r="ZT3132" s="0"/>
      <c r="ZU3132" s="0"/>
      <c r="ZV3132" s="0"/>
      <c r="ZW3132" s="0"/>
      <c r="ZX3132" s="0"/>
      <c r="ZY3132" s="0"/>
      <c r="ZZ3132" s="0"/>
      <c r="AAA3132" s="0"/>
      <c r="AAB3132" s="0"/>
      <c r="AAC3132" s="0"/>
      <c r="AAD3132" s="0"/>
      <c r="AAE3132" s="0"/>
      <c r="AAF3132" s="0"/>
      <c r="AAG3132" s="0"/>
      <c r="AAH3132" s="0"/>
      <c r="AAI3132" s="0"/>
      <c r="AAJ3132" s="0"/>
      <c r="AAK3132" s="0"/>
      <c r="AAL3132" s="0"/>
      <c r="AAM3132" s="0"/>
      <c r="AAN3132" s="0"/>
      <c r="AAO3132" s="0"/>
      <c r="AAP3132" s="0"/>
      <c r="AAQ3132" s="0"/>
      <c r="AAR3132" s="0"/>
      <c r="AAS3132" s="0"/>
      <c r="AAT3132" s="0"/>
      <c r="AAU3132" s="0"/>
      <c r="AAV3132" s="0"/>
      <c r="AAW3132" s="0"/>
      <c r="AAX3132" s="0"/>
      <c r="AAY3132" s="0"/>
      <c r="AAZ3132" s="0"/>
      <c r="ABA3132" s="0"/>
      <c r="ABB3132" s="0"/>
      <c r="ABC3132" s="0"/>
      <c r="ABD3132" s="0"/>
      <c r="ABE3132" s="0"/>
      <c r="ABF3132" s="0"/>
      <c r="ABG3132" s="0"/>
      <c r="ABH3132" s="0"/>
      <c r="ABI3132" s="0"/>
      <c r="ABJ3132" s="0"/>
      <c r="ABK3132" s="0"/>
      <c r="ABL3132" s="0"/>
      <c r="ABM3132" s="0"/>
      <c r="ABN3132" s="0"/>
      <c r="ABO3132" s="0"/>
      <c r="ABP3132" s="0"/>
      <c r="ABQ3132" s="0"/>
      <c r="ABR3132" s="0"/>
      <c r="ABS3132" s="0"/>
      <c r="ABT3132" s="0"/>
      <c r="ABU3132" s="0"/>
      <c r="ABV3132" s="0"/>
      <c r="ABW3132" s="0"/>
      <c r="ABX3132" s="0"/>
      <c r="ABY3132" s="0"/>
      <c r="ABZ3132" s="0"/>
      <c r="ACA3132" s="0"/>
      <c r="ACB3132" s="0"/>
      <c r="ACC3132" s="0"/>
      <c r="ACD3132" s="0"/>
      <c r="ACE3132" s="0"/>
      <c r="ACF3132" s="0"/>
      <c r="ACG3132" s="0"/>
      <c r="ACH3132" s="0"/>
      <c r="ACI3132" s="0"/>
      <c r="ACJ3132" s="0"/>
      <c r="ACK3132" s="0"/>
      <c r="ACL3132" s="0"/>
      <c r="ACM3132" s="0"/>
      <c r="ACN3132" s="0"/>
      <c r="ACO3132" s="0"/>
      <c r="ACP3132" s="0"/>
      <c r="ACQ3132" s="0"/>
      <c r="ACR3132" s="0"/>
      <c r="ACS3132" s="0"/>
      <c r="ACT3132" s="0"/>
      <c r="ACU3132" s="0"/>
      <c r="ACV3132" s="0"/>
      <c r="ACW3132" s="0"/>
      <c r="ACX3132" s="0"/>
      <c r="ACY3132" s="0"/>
      <c r="ACZ3132" s="0"/>
      <c r="ADA3132" s="0"/>
      <c r="ADB3132" s="0"/>
      <c r="ADC3132" s="0"/>
      <c r="ADD3132" s="0"/>
      <c r="ADE3132" s="0"/>
      <c r="ADF3132" s="0"/>
      <c r="ADG3132" s="0"/>
      <c r="ADH3132" s="0"/>
      <c r="ADI3132" s="0"/>
      <c r="ADJ3132" s="0"/>
      <c r="ADK3132" s="0"/>
      <c r="ADL3132" s="0"/>
      <c r="ADM3132" s="0"/>
      <c r="ADN3132" s="0"/>
      <c r="ADO3132" s="0"/>
      <c r="ADP3132" s="0"/>
      <c r="ADQ3132" s="0"/>
      <c r="ADR3132" s="0"/>
      <c r="ADS3132" s="0"/>
      <c r="ADT3132" s="0"/>
      <c r="ADU3132" s="0"/>
      <c r="ADV3132" s="0"/>
      <c r="ADW3132" s="0"/>
      <c r="ADX3132" s="0"/>
      <c r="ADY3132" s="0"/>
      <c r="ADZ3132" s="0"/>
      <c r="AEA3132" s="0"/>
      <c r="AEB3132" s="0"/>
      <c r="AEC3132" s="0"/>
      <c r="AED3132" s="0"/>
      <c r="AEE3132" s="0"/>
      <c r="AEF3132" s="0"/>
      <c r="AEG3132" s="0"/>
      <c r="AEH3132" s="0"/>
      <c r="AEI3132" s="0"/>
      <c r="AEJ3132" s="0"/>
      <c r="AEK3132" s="0"/>
      <c r="AEL3132" s="0"/>
      <c r="AEM3132" s="0"/>
      <c r="AEN3132" s="0"/>
      <c r="AEO3132" s="0"/>
      <c r="AEP3132" s="0"/>
      <c r="AEQ3132" s="0"/>
      <c r="AER3132" s="0"/>
      <c r="AES3132" s="0"/>
      <c r="AET3132" s="0"/>
      <c r="AEU3132" s="0"/>
      <c r="AEV3132" s="0"/>
      <c r="AEW3132" s="0"/>
      <c r="AEX3132" s="0"/>
      <c r="AEY3132" s="0"/>
      <c r="AEZ3132" s="0"/>
      <c r="AFA3132" s="0"/>
      <c r="AFB3132" s="0"/>
      <c r="AFC3132" s="0"/>
      <c r="AFD3132" s="0"/>
      <c r="AFE3132" s="0"/>
      <c r="AFF3132" s="0"/>
      <c r="AFG3132" s="0"/>
      <c r="AFH3132" s="0"/>
      <c r="AFI3132" s="0"/>
      <c r="AFJ3132" s="0"/>
      <c r="AFK3132" s="0"/>
      <c r="AFL3132" s="0"/>
      <c r="AFM3132" s="0"/>
      <c r="AFN3132" s="0"/>
      <c r="AFO3132" s="0"/>
      <c r="AFP3132" s="0"/>
      <c r="AFQ3132" s="0"/>
      <c r="AFR3132" s="0"/>
      <c r="AFS3132" s="0"/>
      <c r="AFT3132" s="0"/>
      <c r="AFU3132" s="0"/>
      <c r="AFV3132" s="0"/>
      <c r="AFW3132" s="0"/>
      <c r="AFX3132" s="0"/>
      <c r="AFY3132" s="0"/>
      <c r="AFZ3132" s="0"/>
      <c r="AGA3132" s="0"/>
      <c r="AGB3132" s="0"/>
      <c r="AGC3132" s="0"/>
      <c r="AGD3132" s="0"/>
      <c r="AGE3132" s="0"/>
      <c r="AGF3132" s="0"/>
      <c r="AGG3132" s="0"/>
      <c r="AGH3132" s="0"/>
      <c r="AGI3132" s="0"/>
      <c r="AGJ3132" s="0"/>
      <c r="AGK3132" s="0"/>
      <c r="AGL3132" s="0"/>
      <c r="AGM3132" s="0"/>
      <c r="AGN3132" s="0"/>
      <c r="AGO3132" s="0"/>
      <c r="AGP3132" s="0"/>
      <c r="AGQ3132" s="0"/>
      <c r="AGR3132" s="0"/>
      <c r="AGS3132" s="0"/>
      <c r="AGT3132" s="0"/>
      <c r="AGU3132" s="0"/>
      <c r="AGV3132" s="0"/>
      <c r="AGW3132" s="0"/>
      <c r="AGX3132" s="0"/>
      <c r="AGY3132" s="0"/>
      <c r="AGZ3132" s="0"/>
      <c r="AHA3132" s="0"/>
      <c r="AHB3132" s="0"/>
      <c r="AHC3132" s="0"/>
      <c r="AHD3132" s="0"/>
      <c r="AHE3132" s="0"/>
      <c r="AHF3132" s="0"/>
      <c r="AHG3132" s="0"/>
      <c r="AHH3132" s="0"/>
      <c r="AHI3132" s="0"/>
      <c r="AHJ3132" s="0"/>
      <c r="AHK3132" s="0"/>
      <c r="AHL3132" s="0"/>
      <c r="AHM3132" s="0"/>
      <c r="AHN3132" s="0"/>
      <c r="AHO3132" s="0"/>
      <c r="AHP3132" s="0"/>
      <c r="AHQ3132" s="0"/>
      <c r="AHR3132" s="0"/>
      <c r="AHS3132" s="0"/>
      <c r="AHT3132" s="0"/>
      <c r="AHU3132" s="0"/>
      <c r="AHV3132" s="0"/>
      <c r="AHW3132" s="0"/>
      <c r="AHX3132" s="0"/>
      <c r="AHY3132" s="0"/>
      <c r="AHZ3132" s="0"/>
      <c r="AIA3132" s="0"/>
      <c r="AIB3132" s="0"/>
      <c r="AIC3132" s="0"/>
      <c r="AID3132" s="0"/>
      <c r="AIE3132" s="0"/>
      <c r="AIF3132" s="0"/>
      <c r="AIG3132" s="0"/>
      <c r="AIH3132" s="0"/>
      <c r="AII3132" s="0"/>
      <c r="AIJ3132" s="0"/>
      <c r="AIK3132" s="0"/>
      <c r="AIL3132" s="0"/>
      <c r="AIM3132" s="0"/>
      <c r="AIN3132" s="0"/>
      <c r="AIO3132" s="0"/>
      <c r="AIP3132" s="0"/>
      <c r="AIQ3132" s="0"/>
      <c r="AIR3132" s="0"/>
      <c r="AIS3132" s="0"/>
      <c r="AIT3132" s="0"/>
      <c r="AIU3132" s="0"/>
      <c r="AIV3132" s="0"/>
      <c r="AIW3132" s="0"/>
      <c r="AIX3132" s="0"/>
      <c r="AIY3132" s="0"/>
      <c r="AIZ3132" s="0"/>
      <c r="AJA3132" s="0"/>
      <c r="AJB3132" s="0"/>
      <c r="AJC3132" s="0"/>
      <c r="AJD3132" s="0"/>
      <c r="AJE3132" s="0"/>
      <c r="AJF3132" s="0"/>
      <c r="AJG3132" s="0"/>
      <c r="AJH3132" s="0"/>
      <c r="AJI3132" s="0"/>
      <c r="AJJ3132" s="0"/>
      <c r="AJK3132" s="0"/>
      <c r="AJL3132" s="0"/>
      <c r="AJM3132" s="0"/>
      <c r="AJN3132" s="0"/>
      <c r="AJO3132" s="0"/>
      <c r="AJP3132" s="0"/>
      <c r="AJQ3132" s="0"/>
      <c r="AJR3132" s="0"/>
      <c r="AJS3132" s="0"/>
      <c r="AJT3132" s="0"/>
      <c r="AJU3132" s="0"/>
      <c r="AJV3132" s="0"/>
      <c r="AJW3132" s="0"/>
      <c r="AJX3132" s="0"/>
      <c r="AJY3132" s="0"/>
      <c r="AJZ3132" s="0"/>
      <c r="AKA3132" s="0"/>
      <c r="AKB3132" s="0"/>
      <c r="AKC3132" s="0"/>
      <c r="AKD3132" s="0"/>
      <c r="AKE3132" s="0"/>
      <c r="AKF3132" s="0"/>
      <c r="AKG3132" s="0"/>
      <c r="AKH3132" s="0"/>
      <c r="AKI3132" s="0"/>
      <c r="AKJ3132" s="0"/>
      <c r="AKK3132" s="0"/>
      <c r="AKL3132" s="0"/>
      <c r="AKM3132" s="0"/>
      <c r="AKN3132" s="0"/>
      <c r="AKO3132" s="0"/>
      <c r="AKP3132" s="0"/>
      <c r="AKQ3132" s="0"/>
      <c r="AKR3132" s="0"/>
      <c r="AKS3132" s="0"/>
      <c r="AKT3132" s="0"/>
      <c r="AKU3132" s="0"/>
      <c r="AKV3132" s="0"/>
      <c r="AKW3132" s="0"/>
      <c r="AKX3132" s="0"/>
      <c r="AKY3132" s="0"/>
      <c r="AKZ3132" s="0"/>
      <c r="ALA3132" s="0"/>
      <c r="ALB3132" s="0"/>
      <c r="ALC3132" s="0"/>
      <c r="ALD3132" s="0"/>
      <c r="ALE3132" s="0"/>
      <c r="ALF3132" s="0"/>
      <c r="ALG3132" s="0"/>
      <c r="ALH3132" s="0"/>
      <c r="ALI3132" s="0"/>
      <c r="ALJ3132" s="0"/>
      <c r="ALK3132" s="0"/>
      <c r="ALL3132" s="0"/>
      <c r="ALM3132" s="0"/>
      <c r="ALN3132" s="0"/>
      <c r="ALO3132" s="0"/>
      <c r="ALP3132" s="0"/>
      <c r="ALQ3132" s="0"/>
      <c r="ALR3132" s="0"/>
      <c r="ALS3132" s="0"/>
      <c r="ALT3132" s="0"/>
      <c r="ALU3132" s="0"/>
      <c r="ALV3132" s="0"/>
      <c r="ALW3132" s="0"/>
      <c r="ALX3132" s="0"/>
      <c r="ALY3132" s="0"/>
      <c r="ALZ3132" s="0"/>
      <c r="AMA3132" s="0"/>
      <c r="AMB3132" s="0"/>
      <c r="AMC3132" s="0"/>
      <c r="AMD3132" s="0"/>
      <c r="AME3132" s="0"/>
      <c r="AMF3132" s="0"/>
      <c r="AMG3132" s="0"/>
      <c r="AMH3132" s="0"/>
      <c r="AMI3132" s="0"/>
    </row>
    <row r="3133" customFormat="false" ht="12.75" hidden="false" customHeight="false" outlineLevel="0" collapsed="false">
      <c r="A3133" s="1" t="s">
        <v>3383</v>
      </c>
      <c r="C3133" s="27" t="s">
        <v>3384</v>
      </c>
      <c r="D3133" s="27" t="s">
        <v>13</v>
      </c>
      <c r="E3133" s="28"/>
      <c r="F3133" s="29"/>
      <c r="G3133" s="27"/>
      <c r="H3133" s="30" t="s">
        <v>168</v>
      </c>
      <c r="I3133" s="31" t="n">
        <v>0.66</v>
      </c>
      <c r="J3133" s="103" t="s">
        <v>3308</v>
      </c>
      <c r="BM3133" s="0"/>
      <c r="BN3133" s="0"/>
      <c r="BO3133" s="0"/>
      <c r="BP3133" s="0"/>
      <c r="BQ3133" s="0"/>
      <c r="BR3133" s="0"/>
      <c r="BS3133" s="0"/>
      <c r="BT3133" s="0"/>
      <c r="BU3133" s="0"/>
      <c r="BV3133" s="0"/>
      <c r="BW3133" s="0"/>
      <c r="BX3133" s="0"/>
      <c r="BY3133" s="0"/>
      <c r="BZ3133" s="0"/>
      <c r="CA3133" s="0"/>
      <c r="CB3133" s="0"/>
      <c r="CC3133" s="0"/>
      <c r="CD3133" s="0"/>
      <c r="CE3133" s="0"/>
      <c r="CF3133" s="0"/>
      <c r="CG3133" s="0"/>
      <c r="CH3133" s="0"/>
      <c r="CI3133" s="0"/>
      <c r="CJ3133" s="0"/>
      <c r="CK3133" s="0"/>
      <c r="CL3133" s="0"/>
      <c r="CM3133" s="0"/>
      <c r="CN3133" s="0"/>
      <c r="CO3133" s="0"/>
      <c r="CP3133" s="0"/>
      <c r="CQ3133" s="0"/>
      <c r="CR3133" s="0"/>
      <c r="CS3133" s="0"/>
      <c r="CT3133" s="0"/>
      <c r="CU3133" s="0"/>
      <c r="CV3133" s="0"/>
      <c r="CW3133" s="0"/>
      <c r="CX3133" s="0"/>
      <c r="CY3133" s="0"/>
      <c r="CZ3133" s="0"/>
      <c r="DA3133" s="0"/>
      <c r="DB3133" s="0"/>
      <c r="DC3133" s="0"/>
      <c r="DD3133" s="0"/>
      <c r="DE3133" s="0"/>
      <c r="DF3133" s="0"/>
      <c r="DG3133" s="0"/>
      <c r="DH3133" s="0"/>
      <c r="DI3133" s="0"/>
      <c r="DJ3133" s="0"/>
      <c r="DK3133" s="0"/>
      <c r="DL3133" s="0"/>
      <c r="DM3133" s="0"/>
      <c r="DN3133" s="0"/>
      <c r="DO3133" s="0"/>
      <c r="DP3133" s="0"/>
      <c r="DQ3133" s="0"/>
      <c r="DR3133" s="0"/>
      <c r="DS3133" s="0"/>
      <c r="DT3133" s="0"/>
      <c r="DU3133" s="0"/>
      <c r="DV3133" s="0"/>
      <c r="DW3133" s="0"/>
      <c r="DX3133" s="0"/>
      <c r="DY3133" s="0"/>
      <c r="DZ3133" s="0"/>
      <c r="EA3133" s="0"/>
      <c r="EB3133" s="0"/>
      <c r="EC3133" s="0"/>
      <c r="ED3133" s="0"/>
      <c r="EE3133" s="0"/>
      <c r="EF3133" s="0"/>
      <c r="EG3133" s="0"/>
      <c r="EH3133" s="0"/>
      <c r="EI3133" s="0"/>
      <c r="EJ3133" s="0"/>
      <c r="EK3133" s="0"/>
      <c r="EL3133" s="0"/>
      <c r="EM3133" s="0"/>
      <c r="EN3133" s="0"/>
      <c r="EO3133" s="0"/>
      <c r="EP3133" s="0"/>
      <c r="EQ3133" s="0"/>
      <c r="ER3133" s="0"/>
      <c r="ES3133" s="0"/>
      <c r="ET3133" s="0"/>
      <c r="EU3133" s="0"/>
      <c r="EV3133" s="0"/>
      <c r="EW3133" s="0"/>
      <c r="EX3133" s="0"/>
      <c r="EY3133" s="0"/>
      <c r="EZ3133" s="0"/>
      <c r="FA3133" s="0"/>
      <c r="FB3133" s="0"/>
      <c r="FC3133" s="0"/>
      <c r="FD3133" s="0"/>
      <c r="FE3133" s="0"/>
      <c r="FF3133" s="0"/>
      <c r="FG3133" s="0"/>
      <c r="FH3133" s="0"/>
      <c r="FI3133" s="0"/>
      <c r="FJ3133" s="0"/>
      <c r="FK3133" s="0"/>
      <c r="FL3133" s="0"/>
      <c r="FM3133" s="0"/>
      <c r="FN3133" s="0"/>
      <c r="FO3133" s="0"/>
      <c r="FP3133" s="0"/>
      <c r="FQ3133" s="0"/>
      <c r="FR3133" s="0"/>
      <c r="FS3133" s="0"/>
      <c r="FT3133" s="0"/>
      <c r="FU3133" s="0"/>
      <c r="FV3133" s="0"/>
      <c r="FW3133" s="0"/>
      <c r="FX3133" s="0"/>
      <c r="FY3133" s="0"/>
      <c r="FZ3133" s="0"/>
      <c r="GA3133" s="0"/>
      <c r="GB3133" s="0"/>
      <c r="GC3133" s="0"/>
      <c r="GD3133" s="0"/>
      <c r="GE3133" s="0"/>
      <c r="GF3133" s="0"/>
      <c r="GG3133" s="0"/>
      <c r="GH3133" s="0"/>
      <c r="GI3133" s="0"/>
      <c r="GJ3133" s="0"/>
      <c r="GK3133" s="0"/>
      <c r="GL3133" s="0"/>
      <c r="GM3133" s="0"/>
      <c r="GN3133" s="0"/>
      <c r="GO3133" s="0"/>
      <c r="GP3133" s="0"/>
      <c r="GQ3133" s="0"/>
      <c r="GR3133" s="0"/>
      <c r="GS3133" s="0"/>
      <c r="GT3133" s="0"/>
      <c r="GU3133" s="0"/>
      <c r="GV3133" s="0"/>
      <c r="GW3133" s="0"/>
      <c r="GX3133" s="0"/>
      <c r="GY3133" s="0"/>
      <c r="GZ3133" s="0"/>
      <c r="HA3133" s="0"/>
      <c r="HB3133" s="0"/>
      <c r="HC3133" s="0"/>
      <c r="HD3133" s="0"/>
      <c r="HE3133" s="0"/>
      <c r="HF3133" s="0"/>
      <c r="HG3133" s="0"/>
      <c r="HH3133" s="0"/>
      <c r="HI3133" s="0"/>
      <c r="HJ3133" s="0"/>
      <c r="HK3133" s="0"/>
      <c r="HL3133" s="0"/>
      <c r="HM3133" s="0"/>
      <c r="HN3133" s="0"/>
      <c r="HO3133" s="0"/>
      <c r="HP3133" s="0"/>
      <c r="HQ3133" s="0"/>
      <c r="HR3133" s="0"/>
      <c r="HS3133" s="0"/>
      <c r="HT3133" s="0"/>
      <c r="HU3133" s="0"/>
      <c r="HV3133" s="0"/>
      <c r="HW3133" s="0"/>
      <c r="HX3133" s="0"/>
      <c r="HY3133" s="0"/>
      <c r="HZ3133" s="0"/>
      <c r="IA3133" s="0"/>
      <c r="IB3133" s="0"/>
      <c r="IC3133" s="0"/>
      <c r="ID3133" s="0"/>
      <c r="IE3133" s="0"/>
      <c r="IF3133" s="0"/>
      <c r="IG3133" s="0"/>
      <c r="IH3133" s="0"/>
      <c r="II3133" s="0"/>
      <c r="IJ3133" s="0"/>
      <c r="IK3133" s="0"/>
      <c r="IL3133" s="0"/>
      <c r="IM3133" s="0"/>
      <c r="IN3133" s="0"/>
      <c r="IO3133" s="0"/>
      <c r="IP3133" s="0"/>
      <c r="IQ3133" s="0"/>
      <c r="IR3133" s="0"/>
      <c r="IS3133" s="0"/>
      <c r="IT3133" s="0"/>
      <c r="IU3133" s="0"/>
      <c r="IV3133" s="0"/>
      <c r="IW3133" s="0"/>
      <c r="IX3133" s="0"/>
      <c r="IY3133" s="0"/>
      <c r="IZ3133" s="0"/>
      <c r="JA3133" s="0"/>
      <c r="JB3133" s="0"/>
      <c r="JC3133" s="0"/>
      <c r="JD3133" s="0"/>
      <c r="JE3133" s="0"/>
      <c r="JF3133" s="0"/>
      <c r="JG3133" s="0"/>
      <c r="JH3133" s="0"/>
      <c r="JI3133" s="0"/>
      <c r="JJ3133" s="0"/>
      <c r="JK3133" s="0"/>
      <c r="JL3133" s="0"/>
      <c r="JM3133" s="0"/>
      <c r="JN3133" s="0"/>
      <c r="JO3133" s="0"/>
      <c r="JP3133" s="0"/>
      <c r="JQ3133" s="0"/>
      <c r="JR3133" s="0"/>
      <c r="JS3133" s="0"/>
      <c r="JT3133" s="0"/>
      <c r="JU3133" s="0"/>
      <c r="JV3133" s="0"/>
      <c r="JW3133" s="0"/>
      <c r="JX3133" s="0"/>
      <c r="JY3133" s="0"/>
      <c r="JZ3133" s="0"/>
      <c r="KA3133" s="0"/>
      <c r="KB3133" s="0"/>
      <c r="KC3133" s="0"/>
      <c r="KD3133" s="0"/>
      <c r="KE3133" s="0"/>
      <c r="KF3133" s="0"/>
      <c r="KG3133" s="0"/>
      <c r="KH3133" s="0"/>
      <c r="KI3133" s="0"/>
      <c r="KJ3133" s="0"/>
      <c r="KK3133" s="0"/>
      <c r="KL3133" s="0"/>
      <c r="KM3133" s="0"/>
      <c r="KN3133" s="0"/>
      <c r="KO3133" s="0"/>
      <c r="KP3133" s="0"/>
      <c r="KQ3133" s="0"/>
      <c r="KR3133" s="0"/>
      <c r="KS3133" s="0"/>
      <c r="KT3133" s="0"/>
      <c r="KU3133" s="0"/>
      <c r="KV3133" s="0"/>
      <c r="KW3133" s="0"/>
      <c r="KX3133" s="0"/>
      <c r="KY3133" s="0"/>
      <c r="KZ3133" s="0"/>
      <c r="LA3133" s="0"/>
      <c r="LB3133" s="0"/>
      <c r="LC3133" s="0"/>
      <c r="LD3133" s="0"/>
      <c r="LE3133" s="0"/>
      <c r="LF3133" s="0"/>
      <c r="LG3133" s="0"/>
      <c r="LH3133" s="0"/>
      <c r="LI3133" s="0"/>
      <c r="LJ3133" s="0"/>
      <c r="LK3133" s="0"/>
      <c r="LL3133" s="0"/>
      <c r="LM3133" s="0"/>
      <c r="LN3133" s="0"/>
      <c r="LO3133" s="0"/>
      <c r="LP3133" s="0"/>
      <c r="LQ3133" s="0"/>
      <c r="LR3133" s="0"/>
      <c r="LS3133" s="0"/>
      <c r="LT3133" s="0"/>
      <c r="LU3133" s="0"/>
      <c r="LV3133" s="0"/>
      <c r="LW3133" s="0"/>
      <c r="LX3133" s="0"/>
      <c r="LY3133" s="0"/>
      <c r="LZ3133" s="0"/>
      <c r="MA3133" s="0"/>
      <c r="MB3133" s="0"/>
      <c r="MC3133" s="0"/>
      <c r="MD3133" s="0"/>
      <c r="ME3133" s="0"/>
      <c r="MF3133" s="0"/>
      <c r="MG3133" s="0"/>
      <c r="MH3133" s="0"/>
      <c r="MI3133" s="0"/>
      <c r="MJ3133" s="0"/>
      <c r="MK3133" s="0"/>
      <c r="ML3133" s="0"/>
      <c r="MM3133" s="0"/>
      <c r="MN3133" s="0"/>
      <c r="MO3133" s="0"/>
      <c r="MP3133" s="0"/>
      <c r="MQ3133" s="0"/>
      <c r="MR3133" s="0"/>
      <c r="MS3133" s="0"/>
      <c r="MT3133" s="0"/>
      <c r="MU3133" s="0"/>
      <c r="MV3133" s="0"/>
      <c r="MW3133" s="0"/>
      <c r="MX3133" s="0"/>
      <c r="MY3133" s="0"/>
      <c r="MZ3133" s="0"/>
      <c r="NA3133" s="0"/>
      <c r="NB3133" s="0"/>
      <c r="NC3133" s="0"/>
      <c r="ND3133" s="0"/>
      <c r="NE3133" s="0"/>
      <c r="NF3133" s="0"/>
      <c r="NG3133" s="0"/>
      <c r="NH3133" s="0"/>
      <c r="NI3133" s="0"/>
      <c r="NJ3133" s="0"/>
      <c r="NK3133" s="0"/>
      <c r="NL3133" s="0"/>
      <c r="NM3133" s="0"/>
      <c r="NN3133" s="0"/>
      <c r="NO3133" s="0"/>
      <c r="NP3133" s="0"/>
      <c r="NQ3133" s="0"/>
      <c r="NR3133" s="0"/>
      <c r="NS3133" s="0"/>
      <c r="NT3133" s="0"/>
      <c r="NU3133" s="0"/>
      <c r="NV3133" s="0"/>
      <c r="NW3133" s="0"/>
      <c r="NX3133" s="0"/>
      <c r="NY3133" s="0"/>
      <c r="NZ3133" s="0"/>
      <c r="OA3133" s="0"/>
      <c r="OB3133" s="0"/>
      <c r="OC3133" s="0"/>
      <c r="OD3133" s="0"/>
      <c r="OE3133" s="0"/>
      <c r="OF3133" s="0"/>
      <c r="OG3133" s="0"/>
      <c r="OH3133" s="0"/>
      <c r="OI3133" s="0"/>
      <c r="OJ3133" s="0"/>
      <c r="OK3133" s="0"/>
      <c r="OL3133" s="0"/>
      <c r="OM3133" s="0"/>
      <c r="ON3133" s="0"/>
      <c r="OO3133" s="0"/>
      <c r="OP3133" s="0"/>
      <c r="OQ3133" s="0"/>
      <c r="OR3133" s="0"/>
      <c r="OS3133" s="0"/>
      <c r="OT3133" s="0"/>
      <c r="OU3133" s="0"/>
      <c r="OV3133" s="0"/>
      <c r="OW3133" s="0"/>
      <c r="OX3133" s="0"/>
      <c r="OY3133" s="0"/>
      <c r="OZ3133" s="0"/>
      <c r="PA3133" s="0"/>
      <c r="PB3133" s="0"/>
      <c r="PC3133" s="0"/>
      <c r="PD3133" s="0"/>
      <c r="PE3133" s="0"/>
      <c r="PF3133" s="0"/>
      <c r="PG3133" s="0"/>
      <c r="PH3133" s="0"/>
      <c r="PI3133" s="0"/>
      <c r="PJ3133" s="0"/>
      <c r="PK3133" s="0"/>
      <c r="PL3133" s="0"/>
      <c r="PM3133" s="0"/>
      <c r="PN3133" s="0"/>
      <c r="PO3133" s="0"/>
      <c r="PP3133" s="0"/>
      <c r="PQ3133" s="0"/>
      <c r="PR3133" s="0"/>
      <c r="PS3133" s="0"/>
      <c r="PT3133" s="0"/>
      <c r="PU3133" s="0"/>
      <c r="PV3133" s="0"/>
      <c r="PW3133" s="0"/>
      <c r="PX3133" s="0"/>
      <c r="PY3133" s="0"/>
      <c r="PZ3133" s="0"/>
      <c r="QA3133" s="0"/>
      <c r="QB3133" s="0"/>
      <c r="QC3133" s="0"/>
      <c r="QD3133" s="0"/>
      <c r="QE3133" s="0"/>
      <c r="QF3133" s="0"/>
      <c r="QG3133" s="0"/>
      <c r="QH3133" s="0"/>
      <c r="QI3133" s="0"/>
      <c r="QJ3133" s="0"/>
      <c r="QK3133" s="0"/>
      <c r="QL3133" s="0"/>
      <c r="QM3133" s="0"/>
      <c r="QN3133" s="0"/>
      <c r="QO3133" s="0"/>
      <c r="QP3133" s="0"/>
      <c r="QQ3133" s="0"/>
      <c r="QR3133" s="0"/>
      <c r="QS3133" s="0"/>
      <c r="QT3133" s="0"/>
      <c r="QU3133" s="0"/>
      <c r="QV3133" s="0"/>
      <c r="QW3133" s="0"/>
      <c r="QX3133" s="0"/>
      <c r="QY3133" s="0"/>
      <c r="QZ3133" s="0"/>
      <c r="RA3133" s="0"/>
      <c r="RB3133" s="0"/>
      <c r="RC3133" s="0"/>
      <c r="RD3133" s="0"/>
      <c r="RE3133" s="0"/>
      <c r="RF3133" s="0"/>
      <c r="RG3133" s="0"/>
      <c r="RH3133" s="0"/>
      <c r="RI3133" s="0"/>
      <c r="RJ3133" s="0"/>
      <c r="RK3133" s="0"/>
      <c r="RL3133" s="0"/>
      <c r="RM3133" s="0"/>
      <c r="RN3133" s="0"/>
      <c r="RO3133" s="0"/>
      <c r="RP3133" s="0"/>
      <c r="RQ3133" s="0"/>
      <c r="RR3133" s="0"/>
      <c r="RS3133" s="0"/>
      <c r="RT3133" s="0"/>
      <c r="RU3133" s="0"/>
      <c r="RV3133" s="0"/>
      <c r="RW3133" s="0"/>
      <c r="RX3133" s="0"/>
      <c r="RY3133" s="0"/>
      <c r="RZ3133" s="0"/>
      <c r="SA3133" s="0"/>
      <c r="SB3133" s="0"/>
      <c r="SC3133" s="0"/>
      <c r="SD3133" s="0"/>
      <c r="SE3133" s="0"/>
      <c r="SF3133" s="0"/>
      <c r="SG3133" s="0"/>
      <c r="SH3133" s="0"/>
      <c r="SI3133" s="0"/>
      <c r="SJ3133" s="0"/>
      <c r="SK3133" s="0"/>
      <c r="SL3133" s="0"/>
      <c r="SM3133" s="0"/>
      <c r="SN3133" s="0"/>
      <c r="SO3133" s="0"/>
      <c r="SP3133" s="0"/>
      <c r="SQ3133" s="0"/>
      <c r="SR3133" s="0"/>
      <c r="SS3133" s="0"/>
      <c r="ST3133" s="0"/>
      <c r="SU3133" s="0"/>
      <c r="SV3133" s="0"/>
      <c r="SW3133" s="0"/>
      <c r="SX3133" s="0"/>
      <c r="SY3133" s="0"/>
      <c r="SZ3133" s="0"/>
      <c r="TA3133" s="0"/>
      <c r="TB3133" s="0"/>
      <c r="TC3133" s="0"/>
      <c r="TD3133" s="0"/>
      <c r="TE3133" s="0"/>
      <c r="TF3133" s="0"/>
      <c r="TG3133" s="0"/>
      <c r="TH3133" s="0"/>
      <c r="TI3133" s="0"/>
      <c r="TJ3133" s="0"/>
      <c r="TK3133" s="0"/>
      <c r="TL3133" s="0"/>
      <c r="TM3133" s="0"/>
      <c r="TN3133" s="0"/>
      <c r="TO3133" s="0"/>
      <c r="TP3133" s="0"/>
      <c r="TQ3133" s="0"/>
      <c r="TR3133" s="0"/>
      <c r="TS3133" s="0"/>
      <c r="TT3133" s="0"/>
      <c r="TU3133" s="0"/>
      <c r="TV3133" s="0"/>
      <c r="TW3133" s="0"/>
      <c r="TX3133" s="0"/>
      <c r="TY3133" s="0"/>
      <c r="TZ3133" s="0"/>
      <c r="UA3133" s="0"/>
      <c r="UB3133" s="0"/>
      <c r="UC3133" s="0"/>
      <c r="UD3133" s="0"/>
      <c r="UE3133" s="0"/>
      <c r="UF3133" s="0"/>
      <c r="UG3133" s="0"/>
      <c r="UH3133" s="0"/>
      <c r="UI3133" s="0"/>
      <c r="UJ3133" s="0"/>
      <c r="UK3133" s="0"/>
      <c r="UL3133" s="0"/>
      <c r="UM3133" s="0"/>
      <c r="UN3133" s="0"/>
      <c r="UO3133" s="0"/>
      <c r="UP3133" s="0"/>
      <c r="UQ3133" s="0"/>
      <c r="UR3133" s="0"/>
      <c r="US3133" s="0"/>
      <c r="UT3133" s="0"/>
      <c r="UU3133" s="0"/>
      <c r="UV3133" s="0"/>
      <c r="UW3133" s="0"/>
      <c r="UX3133" s="0"/>
      <c r="UY3133" s="0"/>
      <c r="UZ3133" s="0"/>
      <c r="VA3133" s="0"/>
      <c r="VB3133" s="0"/>
      <c r="VC3133" s="0"/>
      <c r="VD3133" s="0"/>
      <c r="VE3133" s="0"/>
      <c r="VF3133" s="0"/>
      <c r="VG3133" s="0"/>
      <c r="VH3133" s="0"/>
      <c r="VI3133" s="0"/>
      <c r="VJ3133" s="0"/>
      <c r="VK3133" s="0"/>
      <c r="VL3133" s="0"/>
      <c r="VM3133" s="0"/>
      <c r="VN3133" s="0"/>
      <c r="VO3133" s="0"/>
      <c r="VP3133" s="0"/>
      <c r="VQ3133" s="0"/>
      <c r="VR3133" s="0"/>
      <c r="VS3133" s="0"/>
      <c r="VT3133" s="0"/>
      <c r="VU3133" s="0"/>
      <c r="VV3133" s="0"/>
      <c r="VW3133" s="0"/>
      <c r="VX3133" s="0"/>
      <c r="VY3133" s="0"/>
      <c r="VZ3133" s="0"/>
      <c r="WA3133" s="0"/>
      <c r="WB3133" s="0"/>
      <c r="WC3133" s="0"/>
      <c r="WD3133" s="0"/>
      <c r="WE3133" s="0"/>
      <c r="WF3133" s="0"/>
      <c r="WG3133" s="0"/>
      <c r="WH3133" s="0"/>
      <c r="WI3133" s="0"/>
      <c r="WJ3133" s="0"/>
      <c r="WK3133" s="0"/>
      <c r="WL3133" s="0"/>
      <c r="WM3133" s="0"/>
      <c r="WN3133" s="0"/>
      <c r="WO3133" s="0"/>
      <c r="WP3133" s="0"/>
      <c r="WQ3133" s="0"/>
      <c r="WR3133" s="0"/>
      <c r="WS3133" s="0"/>
      <c r="WT3133" s="0"/>
      <c r="WU3133" s="0"/>
      <c r="WV3133" s="0"/>
      <c r="WW3133" s="0"/>
      <c r="WX3133" s="0"/>
      <c r="WY3133" s="0"/>
      <c r="WZ3133" s="0"/>
      <c r="XA3133" s="0"/>
      <c r="XB3133" s="0"/>
      <c r="XC3133" s="0"/>
      <c r="XD3133" s="0"/>
      <c r="XE3133" s="0"/>
      <c r="XF3133" s="0"/>
      <c r="XG3133" s="0"/>
      <c r="XH3133" s="0"/>
      <c r="XI3133" s="0"/>
      <c r="XJ3133" s="0"/>
      <c r="XK3133" s="0"/>
      <c r="XL3133" s="0"/>
      <c r="XM3133" s="0"/>
      <c r="XN3133" s="0"/>
      <c r="XO3133" s="0"/>
      <c r="XP3133" s="0"/>
      <c r="XQ3133" s="0"/>
      <c r="XR3133" s="0"/>
      <c r="XS3133" s="0"/>
      <c r="XT3133" s="0"/>
      <c r="XU3133" s="0"/>
      <c r="XV3133" s="0"/>
      <c r="XW3133" s="0"/>
      <c r="XX3133" s="0"/>
      <c r="XY3133" s="0"/>
      <c r="XZ3133" s="0"/>
      <c r="YA3133" s="0"/>
      <c r="YB3133" s="0"/>
      <c r="YC3133" s="0"/>
      <c r="YD3133" s="0"/>
      <c r="YE3133" s="0"/>
      <c r="YF3133" s="0"/>
      <c r="YG3133" s="0"/>
      <c r="YH3133" s="0"/>
      <c r="YI3133" s="0"/>
      <c r="YJ3133" s="0"/>
      <c r="YK3133" s="0"/>
      <c r="YL3133" s="0"/>
      <c r="YM3133" s="0"/>
      <c r="YN3133" s="0"/>
      <c r="YO3133" s="0"/>
      <c r="YP3133" s="0"/>
      <c r="YQ3133" s="0"/>
      <c r="YR3133" s="0"/>
      <c r="YS3133" s="0"/>
      <c r="YT3133" s="0"/>
      <c r="YU3133" s="0"/>
      <c r="YV3133" s="0"/>
      <c r="YW3133" s="0"/>
      <c r="YX3133" s="0"/>
      <c r="YY3133" s="0"/>
      <c r="YZ3133" s="0"/>
      <c r="ZA3133" s="0"/>
      <c r="ZB3133" s="0"/>
      <c r="ZC3133" s="0"/>
      <c r="ZD3133" s="0"/>
      <c r="ZE3133" s="0"/>
      <c r="ZF3133" s="0"/>
      <c r="ZG3133" s="0"/>
      <c r="ZH3133" s="0"/>
      <c r="ZI3133" s="0"/>
      <c r="ZJ3133" s="0"/>
      <c r="ZK3133" s="0"/>
      <c r="ZL3133" s="0"/>
      <c r="ZM3133" s="0"/>
      <c r="ZN3133" s="0"/>
      <c r="ZO3133" s="0"/>
      <c r="ZP3133" s="0"/>
      <c r="ZQ3133" s="0"/>
      <c r="ZR3133" s="0"/>
      <c r="ZS3133" s="0"/>
      <c r="ZT3133" s="0"/>
      <c r="ZU3133" s="0"/>
      <c r="ZV3133" s="0"/>
      <c r="ZW3133" s="0"/>
      <c r="ZX3133" s="0"/>
      <c r="ZY3133" s="0"/>
      <c r="ZZ3133" s="0"/>
      <c r="AAA3133" s="0"/>
      <c r="AAB3133" s="0"/>
      <c r="AAC3133" s="0"/>
      <c r="AAD3133" s="0"/>
      <c r="AAE3133" s="0"/>
      <c r="AAF3133" s="0"/>
      <c r="AAG3133" s="0"/>
      <c r="AAH3133" s="0"/>
      <c r="AAI3133" s="0"/>
      <c r="AAJ3133" s="0"/>
      <c r="AAK3133" s="0"/>
      <c r="AAL3133" s="0"/>
      <c r="AAM3133" s="0"/>
      <c r="AAN3133" s="0"/>
      <c r="AAO3133" s="0"/>
      <c r="AAP3133" s="0"/>
      <c r="AAQ3133" s="0"/>
      <c r="AAR3133" s="0"/>
      <c r="AAS3133" s="0"/>
      <c r="AAT3133" s="0"/>
      <c r="AAU3133" s="0"/>
      <c r="AAV3133" s="0"/>
      <c r="AAW3133" s="0"/>
      <c r="AAX3133" s="0"/>
      <c r="AAY3133" s="0"/>
      <c r="AAZ3133" s="0"/>
      <c r="ABA3133" s="0"/>
      <c r="ABB3133" s="0"/>
      <c r="ABC3133" s="0"/>
      <c r="ABD3133" s="0"/>
      <c r="ABE3133" s="0"/>
      <c r="ABF3133" s="0"/>
      <c r="ABG3133" s="0"/>
      <c r="ABH3133" s="0"/>
      <c r="ABI3133" s="0"/>
      <c r="ABJ3133" s="0"/>
      <c r="ABK3133" s="0"/>
      <c r="ABL3133" s="0"/>
      <c r="ABM3133" s="0"/>
      <c r="ABN3133" s="0"/>
      <c r="ABO3133" s="0"/>
      <c r="ABP3133" s="0"/>
      <c r="ABQ3133" s="0"/>
      <c r="ABR3133" s="0"/>
      <c r="ABS3133" s="0"/>
      <c r="ABT3133" s="0"/>
      <c r="ABU3133" s="0"/>
      <c r="ABV3133" s="0"/>
      <c r="ABW3133" s="0"/>
      <c r="ABX3133" s="0"/>
      <c r="ABY3133" s="0"/>
      <c r="ABZ3133" s="0"/>
      <c r="ACA3133" s="0"/>
      <c r="ACB3133" s="0"/>
      <c r="ACC3133" s="0"/>
      <c r="ACD3133" s="0"/>
      <c r="ACE3133" s="0"/>
      <c r="ACF3133" s="0"/>
      <c r="ACG3133" s="0"/>
      <c r="ACH3133" s="0"/>
      <c r="ACI3133" s="0"/>
      <c r="ACJ3133" s="0"/>
      <c r="ACK3133" s="0"/>
      <c r="ACL3133" s="0"/>
      <c r="ACM3133" s="0"/>
      <c r="ACN3133" s="0"/>
      <c r="ACO3133" s="0"/>
      <c r="ACP3133" s="0"/>
      <c r="ACQ3133" s="0"/>
      <c r="ACR3133" s="0"/>
      <c r="ACS3133" s="0"/>
      <c r="ACT3133" s="0"/>
      <c r="ACU3133" s="0"/>
      <c r="ACV3133" s="0"/>
      <c r="ACW3133" s="0"/>
      <c r="ACX3133" s="0"/>
      <c r="ACY3133" s="0"/>
      <c r="ACZ3133" s="0"/>
      <c r="ADA3133" s="0"/>
      <c r="ADB3133" s="0"/>
      <c r="ADC3133" s="0"/>
      <c r="ADD3133" s="0"/>
      <c r="ADE3133" s="0"/>
      <c r="ADF3133" s="0"/>
      <c r="ADG3133" s="0"/>
      <c r="ADH3133" s="0"/>
      <c r="ADI3133" s="0"/>
      <c r="ADJ3133" s="0"/>
      <c r="ADK3133" s="0"/>
      <c r="ADL3133" s="0"/>
      <c r="ADM3133" s="0"/>
      <c r="ADN3133" s="0"/>
      <c r="ADO3133" s="0"/>
      <c r="ADP3133" s="0"/>
      <c r="ADQ3133" s="0"/>
      <c r="ADR3133" s="0"/>
      <c r="ADS3133" s="0"/>
      <c r="ADT3133" s="0"/>
      <c r="ADU3133" s="0"/>
      <c r="ADV3133" s="0"/>
      <c r="ADW3133" s="0"/>
      <c r="ADX3133" s="0"/>
      <c r="ADY3133" s="0"/>
      <c r="ADZ3133" s="0"/>
      <c r="AEA3133" s="0"/>
      <c r="AEB3133" s="0"/>
      <c r="AEC3133" s="0"/>
      <c r="AED3133" s="0"/>
      <c r="AEE3133" s="0"/>
      <c r="AEF3133" s="0"/>
      <c r="AEG3133" s="0"/>
      <c r="AEH3133" s="0"/>
      <c r="AEI3133" s="0"/>
      <c r="AEJ3133" s="0"/>
      <c r="AEK3133" s="0"/>
      <c r="AEL3133" s="0"/>
      <c r="AEM3133" s="0"/>
      <c r="AEN3133" s="0"/>
      <c r="AEO3133" s="0"/>
      <c r="AEP3133" s="0"/>
      <c r="AEQ3133" s="0"/>
      <c r="AER3133" s="0"/>
      <c r="AES3133" s="0"/>
      <c r="AET3133" s="0"/>
      <c r="AEU3133" s="0"/>
      <c r="AEV3133" s="0"/>
      <c r="AEW3133" s="0"/>
      <c r="AEX3133" s="0"/>
      <c r="AEY3133" s="0"/>
      <c r="AEZ3133" s="0"/>
      <c r="AFA3133" s="0"/>
      <c r="AFB3133" s="0"/>
      <c r="AFC3133" s="0"/>
      <c r="AFD3133" s="0"/>
      <c r="AFE3133" s="0"/>
      <c r="AFF3133" s="0"/>
      <c r="AFG3133" s="0"/>
      <c r="AFH3133" s="0"/>
      <c r="AFI3133" s="0"/>
      <c r="AFJ3133" s="0"/>
      <c r="AFK3133" s="0"/>
      <c r="AFL3133" s="0"/>
      <c r="AFM3133" s="0"/>
      <c r="AFN3133" s="0"/>
      <c r="AFO3133" s="0"/>
      <c r="AFP3133" s="0"/>
      <c r="AFQ3133" s="0"/>
      <c r="AFR3133" s="0"/>
      <c r="AFS3133" s="0"/>
      <c r="AFT3133" s="0"/>
      <c r="AFU3133" s="0"/>
      <c r="AFV3133" s="0"/>
      <c r="AFW3133" s="0"/>
      <c r="AFX3133" s="0"/>
      <c r="AFY3133" s="0"/>
      <c r="AFZ3133" s="0"/>
      <c r="AGA3133" s="0"/>
      <c r="AGB3133" s="0"/>
      <c r="AGC3133" s="0"/>
      <c r="AGD3133" s="0"/>
      <c r="AGE3133" s="0"/>
      <c r="AGF3133" s="0"/>
      <c r="AGG3133" s="0"/>
      <c r="AGH3133" s="0"/>
      <c r="AGI3133" s="0"/>
      <c r="AGJ3133" s="0"/>
      <c r="AGK3133" s="0"/>
      <c r="AGL3133" s="0"/>
      <c r="AGM3133" s="0"/>
      <c r="AGN3133" s="0"/>
      <c r="AGO3133" s="0"/>
      <c r="AGP3133" s="0"/>
      <c r="AGQ3133" s="0"/>
      <c r="AGR3133" s="0"/>
      <c r="AGS3133" s="0"/>
      <c r="AGT3133" s="0"/>
      <c r="AGU3133" s="0"/>
      <c r="AGV3133" s="0"/>
      <c r="AGW3133" s="0"/>
      <c r="AGX3133" s="0"/>
      <c r="AGY3133" s="0"/>
      <c r="AGZ3133" s="0"/>
      <c r="AHA3133" s="0"/>
      <c r="AHB3133" s="0"/>
      <c r="AHC3133" s="0"/>
      <c r="AHD3133" s="0"/>
      <c r="AHE3133" s="0"/>
      <c r="AHF3133" s="0"/>
      <c r="AHG3133" s="0"/>
      <c r="AHH3133" s="0"/>
      <c r="AHI3133" s="0"/>
      <c r="AHJ3133" s="0"/>
      <c r="AHK3133" s="0"/>
      <c r="AHL3133" s="0"/>
      <c r="AHM3133" s="0"/>
      <c r="AHN3133" s="0"/>
      <c r="AHO3133" s="0"/>
      <c r="AHP3133" s="0"/>
      <c r="AHQ3133" s="0"/>
      <c r="AHR3133" s="0"/>
      <c r="AHS3133" s="0"/>
      <c r="AHT3133" s="0"/>
      <c r="AHU3133" s="0"/>
      <c r="AHV3133" s="0"/>
      <c r="AHW3133" s="0"/>
      <c r="AHX3133" s="0"/>
      <c r="AHY3133" s="0"/>
      <c r="AHZ3133" s="0"/>
      <c r="AIA3133" s="0"/>
      <c r="AIB3133" s="0"/>
      <c r="AIC3133" s="0"/>
      <c r="AID3133" s="0"/>
      <c r="AIE3133" s="0"/>
      <c r="AIF3133" s="0"/>
      <c r="AIG3133" s="0"/>
      <c r="AIH3133" s="0"/>
      <c r="AII3133" s="0"/>
      <c r="AIJ3133" s="0"/>
      <c r="AIK3133" s="0"/>
      <c r="AIL3133" s="0"/>
      <c r="AIM3133" s="0"/>
      <c r="AIN3133" s="0"/>
      <c r="AIO3133" s="0"/>
      <c r="AIP3133" s="0"/>
      <c r="AIQ3133" s="0"/>
      <c r="AIR3133" s="0"/>
      <c r="AIS3133" s="0"/>
      <c r="AIT3133" s="0"/>
      <c r="AIU3133" s="0"/>
      <c r="AIV3133" s="0"/>
      <c r="AIW3133" s="0"/>
      <c r="AIX3133" s="0"/>
      <c r="AIY3133" s="0"/>
      <c r="AIZ3133" s="0"/>
      <c r="AJA3133" s="0"/>
      <c r="AJB3133" s="0"/>
      <c r="AJC3133" s="0"/>
      <c r="AJD3133" s="0"/>
      <c r="AJE3133" s="0"/>
      <c r="AJF3133" s="0"/>
      <c r="AJG3133" s="0"/>
      <c r="AJH3133" s="0"/>
      <c r="AJI3133" s="0"/>
      <c r="AJJ3133" s="0"/>
      <c r="AJK3133" s="0"/>
      <c r="AJL3133" s="0"/>
      <c r="AJM3133" s="0"/>
      <c r="AJN3133" s="0"/>
      <c r="AJO3133" s="0"/>
      <c r="AJP3133" s="0"/>
      <c r="AJQ3133" s="0"/>
      <c r="AJR3133" s="0"/>
      <c r="AJS3133" s="0"/>
      <c r="AJT3133" s="0"/>
      <c r="AJU3133" s="0"/>
      <c r="AJV3133" s="0"/>
      <c r="AJW3133" s="0"/>
      <c r="AJX3133" s="0"/>
      <c r="AJY3133" s="0"/>
      <c r="AJZ3133" s="0"/>
      <c r="AKA3133" s="0"/>
      <c r="AKB3133" s="0"/>
      <c r="AKC3133" s="0"/>
      <c r="AKD3133" s="0"/>
      <c r="AKE3133" s="0"/>
      <c r="AKF3133" s="0"/>
      <c r="AKG3133" s="0"/>
      <c r="AKH3133" s="0"/>
      <c r="AKI3133" s="0"/>
      <c r="AKJ3133" s="0"/>
      <c r="AKK3133" s="0"/>
      <c r="AKL3133" s="0"/>
      <c r="AKM3133" s="0"/>
      <c r="AKN3133" s="0"/>
      <c r="AKO3133" s="0"/>
      <c r="AKP3133" s="0"/>
      <c r="AKQ3133" s="0"/>
      <c r="AKR3133" s="0"/>
      <c r="AKS3133" s="0"/>
      <c r="AKT3133" s="0"/>
      <c r="AKU3133" s="0"/>
      <c r="AKV3133" s="0"/>
      <c r="AKW3133" s="0"/>
      <c r="AKX3133" s="0"/>
      <c r="AKY3133" s="0"/>
      <c r="AKZ3133" s="0"/>
      <c r="ALA3133" s="0"/>
      <c r="ALB3133" s="0"/>
      <c r="ALC3133" s="0"/>
      <c r="ALD3133" s="0"/>
      <c r="ALE3133" s="0"/>
      <c r="ALF3133" s="0"/>
      <c r="ALG3133" s="0"/>
      <c r="ALH3133" s="0"/>
      <c r="ALI3133" s="0"/>
      <c r="ALJ3133" s="0"/>
      <c r="ALK3133" s="0"/>
      <c r="ALL3133" s="0"/>
      <c r="ALM3133" s="0"/>
      <c r="ALN3133" s="0"/>
      <c r="ALO3133" s="0"/>
      <c r="ALP3133" s="0"/>
      <c r="ALQ3133" s="0"/>
      <c r="ALR3133" s="0"/>
      <c r="ALS3133" s="0"/>
      <c r="ALT3133" s="0"/>
      <c r="ALU3133" s="0"/>
      <c r="ALV3133" s="0"/>
      <c r="ALW3133" s="0"/>
      <c r="ALX3133" s="0"/>
      <c r="ALY3133" s="0"/>
      <c r="ALZ3133" s="0"/>
      <c r="AMA3133" s="0"/>
      <c r="AMB3133" s="0"/>
      <c r="AMC3133" s="0"/>
      <c r="AMD3133" s="0"/>
      <c r="AME3133" s="0"/>
      <c r="AMF3133" s="0"/>
      <c r="AMG3133" s="0"/>
      <c r="AMH3133" s="0"/>
      <c r="AMI3133" s="0"/>
    </row>
    <row r="3134" customFormat="false" ht="12.75" hidden="false" customHeight="false" outlineLevel="0" collapsed="false">
      <c r="A3134" s="1" t="s">
        <v>3383</v>
      </c>
      <c r="C3134" s="27" t="s">
        <v>3385</v>
      </c>
      <c r="D3134" s="27" t="s">
        <v>13</v>
      </c>
      <c r="E3134" s="28"/>
      <c r="F3134" s="29"/>
      <c r="G3134" s="27"/>
      <c r="H3134" s="30" t="s">
        <v>168</v>
      </c>
      <c r="I3134" s="31" t="n">
        <v>1.12</v>
      </c>
      <c r="J3134" s="103" t="s">
        <v>3308</v>
      </c>
      <c r="BM3134" s="0"/>
      <c r="BN3134" s="0"/>
      <c r="BO3134" s="0"/>
      <c r="BP3134" s="0"/>
      <c r="BQ3134" s="0"/>
      <c r="BR3134" s="0"/>
      <c r="BS3134" s="0"/>
      <c r="BT3134" s="0"/>
      <c r="BU3134" s="0"/>
      <c r="BV3134" s="0"/>
      <c r="BW3134" s="0"/>
      <c r="BX3134" s="0"/>
      <c r="BY3134" s="0"/>
      <c r="BZ3134" s="0"/>
      <c r="CA3134" s="0"/>
      <c r="CB3134" s="0"/>
      <c r="CC3134" s="0"/>
      <c r="CD3134" s="0"/>
      <c r="CE3134" s="0"/>
      <c r="CF3134" s="0"/>
      <c r="CG3134" s="0"/>
      <c r="CH3134" s="0"/>
      <c r="CI3134" s="0"/>
      <c r="CJ3134" s="0"/>
      <c r="CK3134" s="0"/>
      <c r="CL3134" s="0"/>
      <c r="CM3134" s="0"/>
      <c r="CN3134" s="0"/>
      <c r="CO3134" s="0"/>
      <c r="CP3134" s="0"/>
      <c r="CQ3134" s="0"/>
      <c r="CR3134" s="0"/>
      <c r="CS3134" s="0"/>
      <c r="CT3134" s="0"/>
      <c r="CU3134" s="0"/>
      <c r="CV3134" s="0"/>
      <c r="CW3134" s="0"/>
      <c r="CX3134" s="0"/>
      <c r="CY3134" s="0"/>
      <c r="CZ3134" s="0"/>
      <c r="DA3134" s="0"/>
      <c r="DB3134" s="0"/>
      <c r="DC3134" s="0"/>
      <c r="DD3134" s="0"/>
      <c r="DE3134" s="0"/>
      <c r="DF3134" s="0"/>
      <c r="DG3134" s="0"/>
      <c r="DH3134" s="0"/>
      <c r="DI3134" s="0"/>
      <c r="DJ3134" s="0"/>
      <c r="DK3134" s="0"/>
      <c r="DL3134" s="0"/>
      <c r="DM3134" s="0"/>
      <c r="DN3134" s="0"/>
      <c r="DO3134" s="0"/>
      <c r="DP3134" s="0"/>
      <c r="DQ3134" s="0"/>
      <c r="DR3134" s="0"/>
      <c r="DS3134" s="0"/>
      <c r="DT3134" s="0"/>
      <c r="DU3134" s="0"/>
      <c r="DV3134" s="0"/>
      <c r="DW3134" s="0"/>
      <c r="DX3134" s="0"/>
      <c r="DY3134" s="0"/>
      <c r="DZ3134" s="0"/>
      <c r="EA3134" s="0"/>
      <c r="EB3134" s="0"/>
      <c r="EC3134" s="0"/>
      <c r="ED3134" s="0"/>
      <c r="EE3134" s="0"/>
      <c r="EF3134" s="0"/>
      <c r="EG3134" s="0"/>
      <c r="EH3134" s="0"/>
      <c r="EI3134" s="0"/>
      <c r="EJ3134" s="0"/>
      <c r="EK3134" s="0"/>
      <c r="EL3134" s="0"/>
      <c r="EM3134" s="0"/>
      <c r="EN3134" s="0"/>
      <c r="EO3134" s="0"/>
      <c r="EP3134" s="0"/>
      <c r="EQ3134" s="0"/>
      <c r="ER3134" s="0"/>
      <c r="ES3134" s="0"/>
      <c r="ET3134" s="0"/>
      <c r="EU3134" s="0"/>
      <c r="EV3134" s="0"/>
      <c r="EW3134" s="0"/>
      <c r="EX3134" s="0"/>
      <c r="EY3134" s="0"/>
      <c r="EZ3134" s="0"/>
      <c r="FA3134" s="0"/>
      <c r="FB3134" s="0"/>
      <c r="FC3134" s="0"/>
      <c r="FD3134" s="0"/>
      <c r="FE3134" s="0"/>
      <c r="FF3134" s="0"/>
      <c r="FG3134" s="0"/>
      <c r="FH3134" s="0"/>
      <c r="FI3134" s="0"/>
      <c r="FJ3134" s="0"/>
      <c r="FK3134" s="0"/>
      <c r="FL3134" s="0"/>
      <c r="FM3134" s="0"/>
      <c r="FN3134" s="0"/>
      <c r="FO3134" s="0"/>
      <c r="FP3134" s="0"/>
      <c r="FQ3134" s="0"/>
      <c r="FR3134" s="0"/>
      <c r="FS3134" s="0"/>
      <c r="FT3134" s="0"/>
      <c r="FU3134" s="0"/>
      <c r="FV3134" s="0"/>
      <c r="FW3134" s="0"/>
      <c r="FX3134" s="0"/>
      <c r="FY3134" s="0"/>
      <c r="FZ3134" s="0"/>
      <c r="GA3134" s="0"/>
      <c r="GB3134" s="0"/>
      <c r="GC3134" s="0"/>
      <c r="GD3134" s="0"/>
      <c r="GE3134" s="0"/>
      <c r="GF3134" s="0"/>
      <c r="GG3134" s="0"/>
      <c r="GH3134" s="0"/>
      <c r="GI3134" s="0"/>
      <c r="GJ3134" s="0"/>
      <c r="GK3134" s="0"/>
      <c r="GL3134" s="0"/>
      <c r="GM3134" s="0"/>
      <c r="GN3134" s="0"/>
      <c r="GO3134" s="0"/>
      <c r="GP3134" s="0"/>
      <c r="GQ3134" s="0"/>
      <c r="GR3134" s="0"/>
      <c r="GS3134" s="0"/>
      <c r="GT3134" s="0"/>
      <c r="GU3134" s="0"/>
      <c r="GV3134" s="0"/>
      <c r="GW3134" s="0"/>
      <c r="GX3134" s="0"/>
      <c r="GY3134" s="0"/>
      <c r="GZ3134" s="0"/>
      <c r="HA3134" s="0"/>
      <c r="HB3134" s="0"/>
      <c r="HC3134" s="0"/>
      <c r="HD3134" s="0"/>
      <c r="HE3134" s="0"/>
      <c r="HF3134" s="0"/>
      <c r="HG3134" s="0"/>
      <c r="HH3134" s="0"/>
      <c r="HI3134" s="0"/>
      <c r="HJ3134" s="0"/>
      <c r="HK3134" s="0"/>
      <c r="HL3134" s="0"/>
      <c r="HM3134" s="0"/>
      <c r="HN3134" s="0"/>
      <c r="HO3134" s="0"/>
      <c r="HP3134" s="0"/>
      <c r="HQ3134" s="0"/>
      <c r="HR3134" s="0"/>
      <c r="HS3134" s="0"/>
      <c r="HT3134" s="0"/>
      <c r="HU3134" s="0"/>
      <c r="HV3134" s="0"/>
      <c r="HW3134" s="0"/>
      <c r="HX3134" s="0"/>
      <c r="HY3134" s="0"/>
      <c r="HZ3134" s="0"/>
      <c r="IA3134" s="0"/>
      <c r="IB3134" s="0"/>
      <c r="IC3134" s="0"/>
      <c r="ID3134" s="0"/>
      <c r="IE3134" s="0"/>
      <c r="IF3134" s="0"/>
      <c r="IG3134" s="0"/>
      <c r="IH3134" s="0"/>
      <c r="II3134" s="0"/>
      <c r="IJ3134" s="0"/>
      <c r="IK3134" s="0"/>
      <c r="IL3134" s="0"/>
      <c r="IM3134" s="0"/>
      <c r="IN3134" s="0"/>
      <c r="IO3134" s="0"/>
      <c r="IP3134" s="0"/>
      <c r="IQ3134" s="0"/>
      <c r="IR3134" s="0"/>
      <c r="IS3134" s="0"/>
      <c r="IT3134" s="0"/>
      <c r="IU3134" s="0"/>
      <c r="IV3134" s="0"/>
      <c r="IW3134" s="0"/>
      <c r="IX3134" s="0"/>
      <c r="IY3134" s="0"/>
      <c r="IZ3134" s="0"/>
      <c r="JA3134" s="0"/>
      <c r="JB3134" s="0"/>
      <c r="JC3134" s="0"/>
      <c r="JD3134" s="0"/>
      <c r="JE3134" s="0"/>
      <c r="JF3134" s="0"/>
      <c r="JG3134" s="0"/>
      <c r="JH3134" s="0"/>
      <c r="JI3134" s="0"/>
      <c r="JJ3134" s="0"/>
      <c r="JK3134" s="0"/>
      <c r="JL3134" s="0"/>
      <c r="JM3134" s="0"/>
      <c r="JN3134" s="0"/>
      <c r="JO3134" s="0"/>
      <c r="JP3134" s="0"/>
      <c r="JQ3134" s="0"/>
      <c r="JR3134" s="0"/>
      <c r="JS3134" s="0"/>
      <c r="JT3134" s="0"/>
      <c r="JU3134" s="0"/>
      <c r="JV3134" s="0"/>
      <c r="JW3134" s="0"/>
      <c r="JX3134" s="0"/>
      <c r="JY3134" s="0"/>
      <c r="JZ3134" s="0"/>
      <c r="KA3134" s="0"/>
      <c r="KB3134" s="0"/>
      <c r="KC3134" s="0"/>
      <c r="KD3134" s="0"/>
      <c r="KE3134" s="0"/>
      <c r="KF3134" s="0"/>
      <c r="KG3134" s="0"/>
      <c r="KH3134" s="0"/>
      <c r="KI3134" s="0"/>
      <c r="KJ3134" s="0"/>
      <c r="KK3134" s="0"/>
      <c r="KL3134" s="0"/>
      <c r="KM3134" s="0"/>
      <c r="KN3134" s="0"/>
      <c r="KO3134" s="0"/>
      <c r="KP3134" s="0"/>
      <c r="KQ3134" s="0"/>
      <c r="KR3134" s="0"/>
      <c r="KS3134" s="0"/>
      <c r="KT3134" s="0"/>
      <c r="KU3134" s="0"/>
      <c r="KV3134" s="0"/>
      <c r="KW3134" s="0"/>
      <c r="KX3134" s="0"/>
      <c r="KY3134" s="0"/>
      <c r="KZ3134" s="0"/>
      <c r="LA3134" s="0"/>
      <c r="LB3134" s="0"/>
      <c r="LC3134" s="0"/>
      <c r="LD3134" s="0"/>
      <c r="LE3134" s="0"/>
      <c r="LF3134" s="0"/>
      <c r="LG3134" s="0"/>
      <c r="LH3134" s="0"/>
      <c r="LI3134" s="0"/>
      <c r="LJ3134" s="0"/>
      <c r="LK3134" s="0"/>
      <c r="LL3134" s="0"/>
      <c r="LM3134" s="0"/>
      <c r="LN3134" s="0"/>
      <c r="LO3134" s="0"/>
      <c r="LP3134" s="0"/>
      <c r="LQ3134" s="0"/>
      <c r="LR3134" s="0"/>
      <c r="LS3134" s="0"/>
      <c r="LT3134" s="0"/>
      <c r="LU3134" s="0"/>
      <c r="LV3134" s="0"/>
      <c r="LW3134" s="0"/>
      <c r="LX3134" s="0"/>
      <c r="LY3134" s="0"/>
      <c r="LZ3134" s="0"/>
      <c r="MA3134" s="0"/>
      <c r="MB3134" s="0"/>
      <c r="MC3134" s="0"/>
      <c r="MD3134" s="0"/>
      <c r="ME3134" s="0"/>
      <c r="MF3134" s="0"/>
      <c r="MG3134" s="0"/>
      <c r="MH3134" s="0"/>
      <c r="MI3134" s="0"/>
      <c r="MJ3134" s="0"/>
      <c r="MK3134" s="0"/>
      <c r="ML3134" s="0"/>
      <c r="MM3134" s="0"/>
      <c r="MN3134" s="0"/>
      <c r="MO3134" s="0"/>
      <c r="MP3134" s="0"/>
      <c r="MQ3134" s="0"/>
      <c r="MR3134" s="0"/>
      <c r="MS3134" s="0"/>
      <c r="MT3134" s="0"/>
      <c r="MU3134" s="0"/>
      <c r="MV3134" s="0"/>
      <c r="MW3134" s="0"/>
      <c r="MX3134" s="0"/>
      <c r="MY3134" s="0"/>
      <c r="MZ3134" s="0"/>
      <c r="NA3134" s="0"/>
      <c r="NB3134" s="0"/>
      <c r="NC3134" s="0"/>
      <c r="ND3134" s="0"/>
      <c r="NE3134" s="0"/>
      <c r="NF3134" s="0"/>
      <c r="NG3134" s="0"/>
      <c r="NH3134" s="0"/>
      <c r="NI3134" s="0"/>
      <c r="NJ3134" s="0"/>
      <c r="NK3134" s="0"/>
      <c r="NL3134" s="0"/>
      <c r="NM3134" s="0"/>
      <c r="NN3134" s="0"/>
      <c r="NO3134" s="0"/>
      <c r="NP3134" s="0"/>
      <c r="NQ3134" s="0"/>
      <c r="NR3134" s="0"/>
      <c r="NS3134" s="0"/>
      <c r="NT3134" s="0"/>
      <c r="NU3134" s="0"/>
      <c r="NV3134" s="0"/>
      <c r="NW3134" s="0"/>
      <c r="NX3134" s="0"/>
      <c r="NY3134" s="0"/>
      <c r="NZ3134" s="0"/>
      <c r="OA3134" s="0"/>
      <c r="OB3134" s="0"/>
      <c r="OC3134" s="0"/>
      <c r="OD3134" s="0"/>
      <c r="OE3134" s="0"/>
      <c r="OF3134" s="0"/>
      <c r="OG3134" s="0"/>
      <c r="OH3134" s="0"/>
      <c r="OI3134" s="0"/>
      <c r="OJ3134" s="0"/>
      <c r="OK3134" s="0"/>
      <c r="OL3134" s="0"/>
      <c r="OM3134" s="0"/>
      <c r="ON3134" s="0"/>
      <c r="OO3134" s="0"/>
      <c r="OP3134" s="0"/>
      <c r="OQ3134" s="0"/>
      <c r="OR3134" s="0"/>
      <c r="OS3134" s="0"/>
      <c r="OT3134" s="0"/>
      <c r="OU3134" s="0"/>
      <c r="OV3134" s="0"/>
      <c r="OW3134" s="0"/>
      <c r="OX3134" s="0"/>
      <c r="OY3134" s="0"/>
      <c r="OZ3134" s="0"/>
      <c r="PA3134" s="0"/>
      <c r="PB3134" s="0"/>
      <c r="PC3134" s="0"/>
      <c r="PD3134" s="0"/>
      <c r="PE3134" s="0"/>
      <c r="PF3134" s="0"/>
      <c r="PG3134" s="0"/>
      <c r="PH3134" s="0"/>
      <c r="PI3134" s="0"/>
      <c r="PJ3134" s="0"/>
      <c r="PK3134" s="0"/>
      <c r="PL3134" s="0"/>
      <c r="PM3134" s="0"/>
      <c r="PN3134" s="0"/>
      <c r="PO3134" s="0"/>
      <c r="PP3134" s="0"/>
      <c r="PQ3134" s="0"/>
      <c r="PR3134" s="0"/>
      <c r="PS3134" s="0"/>
      <c r="PT3134" s="0"/>
      <c r="PU3134" s="0"/>
      <c r="PV3134" s="0"/>
      <c r="PW3134" s="0"/>
      <c r="PX3134" s="0"/>
      <c r="PY3134" s="0"/>
      <c r="PZ3134" s="0"/>
      <c r="QA3134" s="0"/>
      <c r="QB3134" s="0"/>
      <c r="QC3134" s="0"/>
      <c r="QD3134" s="0"/>
      <c r="QE3134" s="0"/>
      <c r="QF3134" s="0"/>
      <c r="QG3134" s="0"/>
      <c r="QH3134" s="0"/>
      <c r="QI3134" s="0"/>
      <c r="QJ3134" s="0"/>
      <c r="QK3134" s="0"/>
      <c r="QL3134" s="0"/>
      <c r="QM3134" s="0"/>
      <c r="QN3134" s="0"/>
      <c r="QO3134" s="0"/>
      <c r="QP3134" s="0"/>
      <c r="QQ3134" s="0"/>
      <c r="QR3134" s="0"/>
      <c r="QS3134" s="0"/>
      <c r="QT3134" s="0"/>
      <c r="QU3134" s="0"/>
      <c r="QV3134" s="0"/>
      <c r="QW3134" s="0"/>
      <c r="QX3134" s="0"/>
      <c r="QY3134" s="0"/>
      <c r="QZ3134" s="0"/>
      <c r="RA3134" s="0"/>
      <c r="RB3134" s="0"/>
      <c r="RC3134" s="0"/>
      <c r="RD3134" s="0"/>
      <c r="RE3134" s="0"/>
      <c r="RF3134" s="0"/>
      <c r="RG3134" s="0"/>
      <c r="RH3134" s="0"/>
      <c r="RI3134" s="0"/>
      <c r="RJ3134" s="0"/>
      <c r="RK3134" s="0"/>
      <c r="RL3134" s="0"/>
      <c r="RM3134" s="0"/>
      <c r="RN3134" s="0"/>
      <c r="RO3134" s="0"/>
      <c r="RP3134" s="0"/>
      <c r="RQ3134" s="0"/>
      <c r="RR3134" s="0"/>
      <c r="RS3134" s="0"/>
      <c r="RT3134" s="0"/>
      <c r="RU3134" s="0"/>
      <c r="RV3134" s="0"/>
      <c r="RW3134" s="0"/>
      <c r="RX3134" s="0"/>
      <c r="RY3134" s="0"/>
      <c r="RZ3134" s="0"/>
      <c r="SA3134" s="0"/>
      <c r="SB3134" s="0"/>
      <c r="SC3134" s="0"/>
      <c r="SD3134" s="0"/>
      <c r="SE3134" s="0"/>
      <c r="SF3134" s="0"/>
      <c r="SG3134" s="0"/>
      <c r="SH3134" s="0"/>
      <c r="SI3134" s="0"/>
      <c r="SJ3134" s="0"/>
      <c r="SK3134" s="0"/>
      <c r="SL3134" s="0"/>
      <c r="SM3134" s="0"/>
      <c r="SN3134" s="0"/>
      <c r="SO3134" s="0"/>
      <c r="SP3134" s="0"/>
      <c r="SQ3134" s="0"/>
      <c r="SR3134" s="0"/>
      <c r="SS3134" s="0"/>
      <c r="ST3134" s="0"/>
      <c r="SU3134" s="0"/>
      <c r="SV3134" s="0"/>
      <c r="SW3134" s="0"/>
      <c r="SX3134" s="0"/>
      <c r="SY3134" s="0"/>
      <c r="SZ3134" s="0"/>
      <c r="TA3134" s="0"/>
      <c r="TB3134" s="0"/>
      <c r="TC3134" s="0"/>
      <c r="TD3134" s="0"/>
      <c r="TE3134" s="0"/>
      <c r="TF3134" s="0"/>
      <c r="TG3134" s="0"/>
      <c r="TH3134" s="0"/>
      <c r="TI3134" s="0"/>
      <c r="TJ3134" s="0"/>
      <c r="TK3134" s="0"/>
      <c r="TL3134" s="0"/>
      <c r="TM3134" s="0"/>
      <c r="TN3134" s="0"/>
      <c r="TO3134" s="0"/>
      <c r="TP3134" s="0"/>
      <c r="TQ3134" s="0"/>
      <c r="TR3134" s="0"/>
      <c r="TS3134" s="0"/>
      <c r="TT3134" s="0"/>
      <c r="TU3134" s="0"/>
      <c r="TV3134" s="0"/>
      <c r="TW3134" s="0"/>
      <c r="TX3134" s="0"/>
      <c r="TY3134" s="0"/>
      <c r="TZ3134" s="0"/>
      <c r="UA3134" s="0"/>
      <c r="UB3134" s="0"/>
      <c r="UC3134" s="0"/>
      <c r="UD3134" s="0"/>
      <c r="UE3134" s="0"/>
      <c r="UF3134" s="0"/>
      <c r="UG3134" s="0"/>
      <c r="UH3134" s="0"/>
      <c r="UI3134" s="0"/>
      <c r="UJ3134" s="0"/>
      <c r="UK3134" s="0"/>
      <c r="UL3134" s="0"/>
      <c r="UM3134" s="0"/>
      <c r="UN3134" s="0"/>
      <c r="UO3134" s="0"/>
      <c r="UP3134" s="0"/>
      <c r="UQ3134" s="0"/>
      <c r="UR3134" s="0"/>
      <c r="US3134" s="0"/>
      <c r="UT3134" s="0"/>
      <c r="UU3134" s="0"/>
      <c r="UV3134" s="0"/>
      <c r="UW3134" s="0"/>
      <c r="UX3134" s="0"/>
      <c r="UY3134" s="0"/>
      <c r="UZ3134" s="0"/>
      <c r="VA3134" s="0"/>
      <c r="VB3134" s="0"/>
      <c r="VC3134" s="0"/>
      <c r="VD3134" s="0"/>
      <c r="VE3134" s="0"/>
      <c r="VF3134" s="0"/>
      <c r="VG3134" s="0"/>
      <c r="VH3134" s="0"/>
      <c r="VI3134" s="0"/>
      <c r="VJ3134" s="0"/>
      <c r="VK3134" s="0"/>
      <c r="VL3134" s="0"/>
      <c r="VM3134" s="0"/>
      <c r="VN3134" s="0"/>
      <c r="VO3134" s="0"/>
      <c r="VP3134" s="0"/>
      <c r="VQ3134" s="0"/>
      <c r="VR3134" s="0"/>
      <c r="VS3134" s="0"/>
      <c r="VT3134" s="0"/>
      <c r="VU3134" s="0"/>
      <c r="VV3134" s="0"/>
      <c r="VW3134" s="0"/>
      <c r="VX3134" s="0"/>
      <c r="VY3134" s="0"/>
      <c r="VZ3134" s="0"/>
      <c r="WA3134" s="0"/>
      <c r="WB3134" s="0"/>
      <c r="WC3134" s="0"/>
      <c r="WD3134" s="0"/>
      <c r="WE3134" s="0"/>
      <c r="WF3134" s="0"/>
      <c r="WG3134" s="0"/>
      <c r="WH3134" s="0"/>
      <c r="WI3134" s="0"/>
      <c r="WJ3134" s="0"/>
      <c r="WK3134" s="0"/>
      <c r="WL3134" s="0"/>
      <c r="WM3134" s="0"/>
      <c r="WN3134" s="0"/>
      <c r="WO3134" s="0"/>
      <c r="WP3134" s="0"/>
      <c r="WQ3134" s="0"/>
      <c r="WR3134" s="0"/>
      <c r="WS3134" s="0"/>
      <c r="WT3134" s="0"/>
      <c r="WU3134" s="0"/>
      <c r="WV3134" s="0"/>
      <c r="WW3134" s="0"/>
      <c r="WX3134" s="0"/>
      <c r="WY3134" s="0"/>
      <c r="WZ3134" s="0"/>
      <c r="XA3134" s="0"/>
      <c r="XB3134" s="0"/>
      <c r="XC3134" s="0"/>
      <c r="XD3134" s="0"/>
      <c r="XE3134" s="0"/>
      <c r="XF3134" s="0"/>
      <c r="XG3134" s="0"/>
      <c r="XH3134" s="0"/>
      <c r="XI3134" s="0"/>
      <c r="XJ3134" s="0"/>
      <c r="XK3134" s="0"/>
      <c r="XL3134" s="0"/>
      <c r="XM3134" s="0"/>
      <c r="XN3134" s="0"/>
      <c r="XO3134" s="0"/>
      <c r="XP3134" s="0"/>
      <c r="XQ3134" s="0"/>
      <c r="XR3134" s="0"/>
      <c r="XS3134" s="0"/>
      <c r="XT3134" s="0"/>
      <c r="XU3134" s="0"/>
      <c r="XV3134" s="0"/>
      <c r="XW3134" s="0"/>
      <c r="XX3134" s="0"/>
      <c r="XY3134" s="0"/>
      <c r="XZ3134" s="0"/>
      <c r="YA3134" s="0"/>
      <c r="YB3134" s="0"/>
      <c r="YC3134" s="0"/>
      <c r="YD3134" s="0"/>
      <c r="YE3134" s="0"/>
      <c r="YF3134" s="0"/>
      <c r="YG3134" s="0"/>
      <c r="YH3134" s="0"/>
      <c r="YI3134" s="0"/>
      <c r="YJ3134" s="0"/>
      <c r="YK3134" s="0"/>
      <c r="YL3134" s="0"/>
      <c r="YM3134" s="0"/>
      <c r="YN3134" s="0"/>
      <c r="YO3134" s="0"/>
      <c r="YP3134" s="0"/>
      <c r="YQ3134" s="0"/>
      <c r="YR3134" s="0"/>
      <c r="YS3134" s="0"/>
      <c r="YT3134" s="0"/>
      <c r="YU3134" s="0"/>
      <c r="YV3134" s="0"/>
      <c r="YW3134" s="0"/>
      <c r="YX3134" s="0"/>
      <c r="YY3134" s="0"/>
      <c r="YZ3134" s="0"/>
      <c r="ZA3134" s="0"/>
      <c r="ZB3134" s="0"/>
      <c r="ZC3134" s="0"/>
      <c r="ZD3134" s="0"/>
      <c r="ZE3134" s="0"/>
      <c r="ZF3134" s="0"/>
      <c r="ZG3134" s="0"/>
      <c r="ZH3134" s="0"/>
      <c r="ZI3134" s="0"/>
      <c r="ZJ3134" s="0"/>
      <c r="ZK3134" s="0"/>
      <c r="ZL3134" s="0"/>
      <c r="ZM3134" s="0"/>
      <c r="ZN3134" s="0"/>
      <c r="ZO3134" s="0"/>
      <c r="ZP3134" s="0"/>
      <c r="ZQ3134" s="0"/>
      <c r="ZR3134" s="0"/>
      <c r="ZS3134" s="0"/>
      <c r="ZT3134" s="0"/>
      <c r="ZU3134" s="0"/>
      <c r="ZV3134" s="0"/>
      <c r="ZW3134" s="0"/>
      <c r="ZX3134" s="0"/>
      <c r="ZY3134" s="0"/>
      <c r="ZZ3134" s="0"/>
      <c r="AAA3134" s="0"/>
      <c r="AAB3134" s="0"/>
      <c r="AAC3134" s="0"/>
      <c r="AAD3134" s="0"/>
      <c r="AAE3134" s="0"/>
      <c r="AAF3134" s="0"/>
      <c r="AAG3134" s="0"/>
      <c r="AAH3134" s="0"/>
      <c r="AAI3134" s="0"/>
      <c r="AAJ3134" s="0"/>
      <c r="AAK3134" s="0"/>
      <c r="AAL3134" s="0"/>
      <c r="AAM3134" s="0"/>
      <c r="AAN3134" s="0"/>
      <c r="AAO3134" s="0"/>
      <c r="AAP3134" s="0"/>
      <c r="AAQ3134" s="0"/>
      <c r="AAR3134" s="0"/>
      <c r="AAS3134" s="0"/>
      <c r="AAT3134" s="0"/>
      <c r="AAU3134" s="0"/>
      <c r="AAV3134" s="0"/>
      <c r="AAW3134" s="0"/>
      <c r="AAX3134" s="0"/>
      <c r="AAY3134" s="0"/>
      <c r="AAZ3134" s="0"/>
      <c r="ABA3134" s="0"/>
      <c r="ABB3134" s="0"/>
      <c r="ABC3134" s="0"/>
      <c r="ABD3134" s="0"/>
      <c r="ABE3134" s="0"/>
      <c r="ABF3134" s="0"/>
      <c r="ABG3134" s="0"/>
      <c r="ABH3134" s="0"/>
      <c r="ABI3134" s="0"/>
      <c r="ABJ3134" s="0"/>
      <c r="ABK3134" s="0"/>
      <c r="ABL3134" s="0"/>
      <c r="ABM3134" s="0"/>
      <c r="ABN3134" s="0"/>
      <c r="ABO3134" s="0"/>
      <c r="ABP3134" s="0"/>
      <c r="ABQ3134" s="0"/>
      <c r="ABR3134" s="0"/>
      <c r="ABS3134" s="0"/>
      <c r="ABT3134" s="0"/>
      <c r="ABU3134" s="0"/>
      <c r="ABV3134" s="0"/>
      <c r="ABW3134" s="0"/>
      <c r="ABX3134" s="0"/>
      <c r="ABY3134" s="0"/>
      <c r="ABZ3134" s="0"/>
      <c r="ACA3134" s="0"/>
      <c r="ACB3134" s="0"/>
      <c r="ACC3134" s="0"/>
      <c r="ACD3134" s="0"/>
      <c r="ACE3134" s="0"/>
      <c r="ACF3134" s="0"/>
      <c r="ACG3134" s="0"/>
      <c r="ACH3134" s="0"/>
      <c r="ACI3134" s="0"/>
      <c r="ACJ3134" s="0"/>
      <c r="ACK3134" s="0"/>
      <c r="ACL3134" s="0"/>
      <c r="ACM3134" s="0"/>
      <c r="ACN3134" s="0"/>
      <c r="ACO3134" s="0"/>
      <c r="ACP3134" s="0"/>
      <c r="ACQ3134" s="0"/>
      <c r="ACR3134" s="0"/>
      <c r="ACS3134" s="0"/>
      <c r="ACT3134" s="0"/>
      <c r="ACU3134" s="0"/>
      <c r="ACV3134" s="0"/>
      <c r="ACW3134" s="0"/>
      <c r="ACX3134" s="0"/>
      <c r="ACY3134" s="0"/>
      <c r="ACZ3134" s="0"/>
      <c r="ADA3134" s="0"/>
      <c r="ADB3134" s="0"/>
      <c r="ADC3134" s="0"/>
      <c r="ADD3134" s="0"/>
      <c r="ADE3134" s="0"/>
      <c r="ADF3134" s="0"/>
      <c r="ADG3134" s="0"/>
      <c r="ADH3134" s="0"/>
      <c r="ADI3134" s="0"/>
      <c r="ADJ3134" s="0"/>
      <c r="ADK3134" s="0"/>
      <c r="ADL3134" s="0"/>
      <c r="ADM3134" s="0"/>
      <c r="ADN3134" s="0"/>
      <c r="ADO3134" s="0"/>
      <c r="ADP3134" s="0"/>
      <c r="ADQ3134" s="0"/>
      <c r="ADR3134" s="0"/>
      <c r="ADS3134" s="0"/>
      <c r="ADT3134" s="0"/>
      <c r="ADU3134" s="0"/>
      <c r="ADV3134" s="0"/>
      <c r="ADW3134" s="0"/>
      <c r="ADX3134" s="0"/>
      <c r="ADY3134" s="0"/>
      <c r="ADZ3134" s="0"/>
      <c r="AEA3134" s="0"/>
      <c r="AEB3134" s="0"/>
      <c r="AEC3134" s="0"/>
      <c r="AED3134" s="0"/>
      <c r="AEE3134" s="0"/>
      <c r="AEF3134" s="0"/>
      <c r="AEG3134" s="0"/>
      <c r="AEH3134" s="0"/>
      <c r="AEI3134" s="0"/>
      <c r="AEJ3134" s="0"/>
      <c r="AEK3134" s="0"/>
      <c r="AEL3134" s="0"/>
      <c r="AEM3134" s="0"/>
      <c r="AEN3134" s="0"/>
      <c r="AEO3134" s="0"/>
      <c r="AEP3134" s="0"/>
      <c r="AEQ3134" s="0"/>
      <c r="AER3134" s="0"/>
      <c r="AES3134" s="0"/>
      <c r="AET3134" s="0"/>
      <c r="AEU3134" s="0"/>
      <c r="AEV3134" s="0"/>
      <c r="AEW3134" s="0"/>
      <c r="AEX3134" s="0"/>
      <c r="AEY3134" s="0"/>
      <c r="AEZ3134" s="0"/>
      <c r="AFA3134" s="0"/>
      <c r="AFB3134" s="0"/>
      <c r="AFC3134" s="0"/>
      <c r="AFD3134" s="0"/>
      <c r="AFE3134" s="0"/>
      <c r="AFF3134" s="0"/>
      <c r="AFG3134" s="0"/>
      <c r="AFH3134" s="0"/>
      <c r="AFI3134" s="0"/>
      <c r="AFJ3134" s="0"/>
      <c r="AFK3134" s="0"/>
      <c r="AFL3134" s="0"/>
      <c r="AFM3134" s="0"/>
      <c r="AFN3134" s="0"/>
      <c r="AFO3134" s="0"/>
      <c r="AFP3134" s="0"/>
      <c r="AFQ3134" s="0"/>
      <c r="AFR3134" s="0"/>
      <c r="AFS3134" s="0"/>
      <c r="AFT3134" s="0"/>
      <c r="AFU3134" s="0"/>
      <c r="AFV3134" s="0"/>
      <c r="AFW3134" s="0"/>
      <c r="AFX3134" s="0"/>
      <c r="AFY3134" s="0"/>
      <c r="AFZ3134" s="0"/>
      <c r="AGA3134" s="0"/>
      <c r="AGB3134" s="0"/>
      <c r="AGC3134" s="0"/>
      <c r="AGD3134" s="0"/>
      <c r="AGE3134" s="0"/>
      <c r="AGF3134" s="0"/>
      <c r="AGG3134" s="0"/>
      <c r="AGH3134" s="0"/>
      <c r="AGI3134" s="0"/>
      <c r="AGJ3134" s="0"/>
      <c r="AGK3134" s="0"/>
      <c r="AGL3134" s="0"/>
      <c r="AGM3134" s="0"/>
      <c r="AGN3134" s="0"/>
      <c r="AGO3134" s="0"/>
      <c r="AGP3134" s="0"/>
      <c r="AGQ3134" s="0"/>
      <c r="AGR3134" s="0"/>
      <c r="AGS3134" s="0"/>
      <c r="AGT3134" s="0"/>
      <c r="AGU3134" s="0"/>
      <c r="AGV3134" s="0"/>
      <c r="AGW3134" s="0"/>
      <c r="AGX3134" s="0"/>
      <c r="AGY3134" s="0"/>
      <c r="AGZ3134" s="0"/>
      <c r="AHA3134" s="0"/>
      <c r="AHB3134" s="0"/>
      <c r="AHC3134" s="0"/>
      <c r="AHD3134" s="0"/>
      <c r="AHE3134" s="0"/>
      <c r="AHF3134" s="0"/>
      <c r="AHG3134" s="0"/>
      <c r="AHH3134" s="0"/>
      <c r="AHI3134" s="0"/>
      <c r="AHJ3134" s="0"/>
      <c r="AHK3134" s="0"/>
      <c r="AHL3134" s="0"/>
      <c r="AHM3134" s="0"/>
      <c r="AHN3134" s="0"/>
      <c r="AHO3134" s="0"/>
      <c r="AHP3134" s="0"/>
      <c r="AHQ3134" s="0"/>
      <c r="AHR3134" s="0"/>
      <c r="AHS3134" s="0"/>
      <c r="AHT3134" s="0"/>
      <c r="AHU3134" s="0"/>
      <c r="AHV3134" s="0"/>
      <c r="AHW3134" s="0"/>
      <c r="AHX3134" s="0"/>
      <c r="AHY3134" s="0"/>
      <c r="AHZ3134" s="0"/>
      <c r="AIA3134" s="0"/>
      <c r="AIB3134" s="0"/>
      <c r="AIC3134" s="0"/>
      <c r="AID3134" s="0"/>
      <c r="AIE3134" s="0"/>
      <c r="AIF3134" s="0"/>
      <c r="AIG3134" s="0"/>
      <c r="AIH3134" s="0"/>
      <c r="AII3134" s="0"/>
      <c r="AIJ3134" s="0"/>
      <c r="AIK3134" s="0"/>
      <c r="AIL3134" s="0"/>
      <c r="AIM3134" s="0"/>
      <c r="AIN3134" s="0"/>
      <c r="AIO3134" s="0"/>
      <c r="AIP3134" s="0"/>
      <c r="AIQ3134" s="0"/>
      <c r="AIR3134" s="0"/>
      <c r="AIS3134" s="0"/>
      <c r="AIT3134" s="0"/>
      <c r="AIU3134" s="0"/>
      <c r="AIV3134" s="0"/>
      <c r="AIW3134" s="0"/>
      <c r="AIX3134" s="0"/>
      <c r="AIY3134" s="0"/>
      <c r="AIZ3134" s="0"/>
      <c r="AJA3134" s="0"/>
      <c r="AJB3134" s="0"/>
      <c r="AJC3134" s="0"/>
      <c r="AJD3134" s="0"/>
      <c r="AJE3134" s="0"/>
      <c r="AJF3134" s="0"/>
      <c r="AJG3134" s="0"/>
      <c r="AJH3134" s="0"/>
      <c r="AJI3134" s="0"/>
      <c r="AJJ3134" s="0"/>
      <c r="AJK3134" s="0"/>
      <c r="AJL3134" s="0"/>
      <c r="AJM3134" s="0"/>
      <c r="AJN3134" s="0"/>
      <c r="AJO3134" s="0"/>
      <c r="AJP3134" s="0"/>
      <c r="AJQ3134" s="0"/>
      <c r="AJR3134" s="0"/>
      <c r="AJS3134" s="0"/>
      <c r="AJT3134" s="0"/>
      <c r="AJU3134" s="0"/>
      <c r="AJV3134" s="0"/>
      <c r="AJW3134" s="0"/>
      <c r="AJX3134" s="0"/>
      <c r="AJY3134" s="0"/>
      <c r="AJZ3134" s="0"/>
      <c r="AKA3134" s="0"/>
      <c r="AKB3134" s="0"/>
      <c r="AKC3134" s="0"/>
      <c r="AKD3134" s="0"/>
      <c r="AKE3134" s="0"/>
      <c r="AKF3134" s="0"/>
      <c r="AKG3134" s="0"/>
      <c r="AKH3134" s="0"/>
      <c r="AKI3134" s="0"/>
      <c r="AKJ3134" s="0"/>
      <c r="AKK3134" s="0"/>
      <c r="AKL3134" s="0"/>
      <c r="AKM3134" s="0"/>
      <c r="AKN3134" s="0"/>
      <c r="AKO3134" s="0"/>
      <c r="AKP3134" s="0"/>
      <c r="AKQ3134" s="0"/>
      <c r="AKR3134" s="0"/>
      <c r="AKS3134" s="0"/>
      <c r="AKT3134" s="0"/>
      <c r="AKU3134" s="0"/>
      <c r="AKV3134" s="0"/>
      <c r="AKW3134" s="0"/>
      <c r="AKX3134" s="0"/>
      <c r="AKY3134" s="0"/>
      <c r="AKZ3134" s="0"/>
      <c r="ALA3134" s="0"/>
      <c r="ALB3134" s="0"/>
      <c r="ALC3134" s="0"/>
      <c r="ALD3134" s="0"/>
      <c r="ALE3134" s="0"/>
      <c r="ALF3134" s="0"/>
      <c r="ALG3134" s="0"/>
      <c r="ALH3134" s="0"/>
      <c r="ALI3134" s="0"/>
      <c r="ALJ3134" s="0"/>
      <c r="ALK3134" s="0"/>
      <c r="ALL3134" s="0"/>
      <c r="ALM3134" s="0"/>
      <c r="ALN3134" s="0"/>
      <c r="ALO3134" s="0"/>
      <c r="ALP3134" s="0"/>
      <c r="ALQ3134" s="0"/>
      <c r="ALR3134" s="0"/>
      <c r="ALS3134" s="0"/>
      <c r="ALT3134" s="0"/>
      <c r="ALU3134" s="0"/>
      <c r="ALV3134" s="0"/>
      <c r="ALW3134" s="0"/>
      <c r="ALX3134" s="0"/>
      <c r="ALY3134" s="0"/>
      <c r="ALZ3134" s="0"/>
      <c r="AMA3134" s="0"/>
      <c r="AMB3134" s="0"/>
      <c r="AMC3134" s="0"/>
      <c r="AMD3134" s="0"/>
      <c r="AME3134" s="0"/>
      <c r="AMF3134" s="0"/>
      <c r="AMG3134" s="0"/>
      <c r="AMH3134" s="0"/>
      <c r="AMI3134" s="0"/>
    </row>
    <row r="3136" customFormat="false" ht="17.35" hidden="false" customHeight="false" outlineLevel="0" collapsed="false">
      <c r="C3136" s="15" t="s">
        <v>3386</v>
      </c>
      <c r="D3136" s="45"/>
      <c r="I3136" s="3"/>
      <c r="BM3136" s="0"/>
      <c r="BN3136" s="0"/>
      <c r="BO3136" s="0"/>
      <c r="BP3136" s="0"/>
      <c r="BQ3136" s="0"/>
      <c r="BR3136" s="0"/>
      <c r="BS3136" s="0"/>
      <c r="BT3136" s="0"/>
      <c r="BU3136" s="0"/>
      <c r="BV3136" s="0"/>
      <c r="BW3136" s="0"/>
      <c r="BX3136" s="0"/>
      <c r="BY3136" s="0"/>
      <c r="BZ3136" s="0"/>
      <c r="CA3136" s="0"/>
      <c r="CB3136" s="0"/>
      <c r="CC3136" s="0"/>
      <c r="CD3136" s="0"/>
      <c r="CE3136" s="0"/>
      <c r="CF3136" s="0"/>
      <c r="CG3136" s="0"/>
      <c r="CH3136" s="0"/>
      <c r="CI3136" s="0"/>
      <c r="CJ3136" s="0"/>
      <c r="CK3136" s="0"/>
      <c r="CL3136" s="0"/>
      <c r="CM3136" s="0"/>
      <c r="CN3136" s="0"/>
      <c r="CO3136" s="0"/>
      <c r="CP3136" s="0"/>
      <c r="CQ3136" s="0"/>
      <c r="CR3136" s="0"/>
      <c r="CS3136" s="0"/>
      <c r="CT3136" s="0"/>
      <c r="CU3136" s="0"/>
      <c r="CV3136" s="0"/>
      <c r="CW3136" s="0"/>
      <c r="CX3136" s="0"/>
      <c r="CY3136" s="0"/>
      <c r="CZ3136" s="0"/>
      <c r="DA3136" s="0"/>
      <c r="DB3136" s="0"/>
      <c r="DC3136" s="0"/>
      <c r="DD3136" s="0"/>
      <c r="DE3136" s="0"/>
      <c r="DF3136" s="0"/>
      <c r="DG3136" s="0"/>
      <c r="DH3136" s="0"/>
      <c r="DI3136" s="0"/>
      <c r="DJ3136" s="0"/>
      <c r="DK3136" s="0"/>
      <c r="DL3136" s="0"/>
      <c r="DM3136" s="0"/>
      <c r="DN3136" s="0"/>
      <c r="DO3136" s="0"/>
      <c r="DP3136" s="0"/>
      <c r="DQ3136" s="0"/>
      <c r="DR3136" s="0"/>
      <c r="DS3136" s="0"/>
      <c r="DT3136" s="0"/>
      <c r="DU3136" s="0"/>
      <c r="DV3136" s="0"/>
      <c r="DW3136" s="0"/>
      <c r="DX3136" s="0"/>
      <c r="DY3136" s="0"/>
      <c r="DZ3136" s="0"/>
      <c r="EA3136" s="0"/>
      <c r="EB3136" s="0"/>
      <c r="EC3136" s="0"/>
      <c r="ED3136" s="0"/>
      <c r="EE3136" s="0"/>
      <c r="EF3136" s="0"/>
      <c r="EG3136" s="0"/>
      <c r="EH3136" s="0"/>
      <c r="EI3136" s="0"/>
      <c r="EJ3136" s="0"/>
      <c r="EK3136" s="0"/>
      <c r="EL3136" s="0"/>
      <c r="EM3136" s="0"/>
      <c r="EN3136" s="0"/>
      <c r="EO3136" s="0"/>
      <c r="EP3136" s="0"/>
      <c r="EQ3136" s="0"/>
      <c r="ER3136" s="0"/>
      <c r="ES3136" s="0"/>
      <c r="ET3136" s="0"/>
      <c r="EU3136" s="0"/>
      <c r="EV3136" s="0"/>
      <c r="EW3136" s="0"/>
      <c r="EX3136" s="0"/>
      <c r="EY3136" s="0"/>
      <c r="EZ3136" s="0"/>
      <c r="FA3136" s="0"/>
      <c r="FB3136" s="0"/>
      <c r="FC3136" s="0"/>
      <c r="FD3136" s="0"/>
      <c r="FE3136" s="0"/>
      <c r="FF3136" s="0"/>
      <c r="FG3136" s="0"/>
      <c r="FH3136" s="0"/>
      <c r="FI3136" s="0"/>
      <c r="FJ3136" s="0"/>
      <c r="FK3136" s="0"/>
      <c r="FL3136" s="0"/>
      <c r="FM3136" s="0"/>
      <c r="FN3136" s="0"/>
      <c r="FO3136" s="0"/>
      <c r="FP3136" s="0"/>
      <c r="FQ3136" s="0"/>
      <c r="FR3136" s="0"/>
      <c r="FS3136" s="0"/>
      <c r="FT3136" s="0"/>
      <c r="FU3136" s="0"/>
      <c r="FV3136" s="0"/>
      <c r="FW3136" s="0"/>
      <c r="FX3136" s="0"/>
      <c r="FY3136" s="0"/>
      <c r="FZ3136" s="0"/>
      <c r="GA3136" s="0"/>
      <c r="GB3136" s="0"/>
      <c r="GC3136" s="0"/>
      <c r="GD3136" s="0"/>
      <c r="GE3136" s="0"/>
      <c r="GF3136" s="0"/>
      <c r="GG3136" s="0"/>
      <c r="GH3136" s="0"/>
      <c r="GI3136" s="0"/>
      <c r="GJ3136" s="0"/>
      <c r="GK3136" s="0"/>
      <c r="GL3136" s="0"/>
      <c r="GM3136" s="0"/>
      <c r="GN3136" s="0"/>
      <c r="GO3136" s="0"/>
      <c r="GP3136" s="0"/>
      <c r="GQ3136" s="0"/>
      <c r="GR3136" s="0"/>
      <c r="GS3136" s="0"/>
      <c r="GT3136" s="0"/>
      <c r="GU3136" s="0"/>
      <c r="GV3136" s="0"/>
      <c r="GW3136" s="0"/>
      <c r="GX3136" s="0"/>
      <c r="GY3136" s="0"/>
      <c r="GZ3136" s="0"/>
      <c r="HA3136" s="0"/>
      <c r="HB3136" s="0"/>
      <c r="HC3136" s="0"/>
      <c r="HD3136" s="0"/>
      <c r="HE3136" s="0"/>
      <c r="HF3136" s="0"/>
      <c r="HG3136" s="0"/>
      <c r="HH3136" s="0"/>
      <c r="HI3136" s="0"/>
      <c r="HJ3136" s="0"/>
      <c r="HK3136" s="0"/>
      <c r="HL3136" s="0"/>
      <c r="HM3136" s="0"/>
      <c r="HN3136" s="0"/>
      <c r="HO3136" s="0"/>
      <c r="HP3136" s="0"/>
      <c r="HQ3136" s="0"/>
      <c r="HR3136" s="0"/>
      <c r="HS3136" s="0"/>
      <c r="HT3136" s="0"/>
      <c r="HU3136" s="0"/>
      <c r="HV3136" s="0"/>
      <c r="HW3136" s="0"/>
      <c r="HX3136" s="0"/>
      <c r="HY3136" s="0"/>
      <c r="HZ3136" s="0"/>
      <c r="IA3136" s="0"/>
      <c r="IB3136" s="0"/>
      <c r="IC3136" s="0"/>
      <c r="ID3136" s="0"/>
      <c r="IE3136" s="0"/>
      <c r="IF3136" s="0"/>
      <c r="IG3136" s="0"/>
      <c r="IH3136" s="0"/>
      <c r="II3136" s="0"/>
      <c r="IJ3136" s="0"/>
      <c r="IK3136" s="0"/>
      <c r="IL3136" s="0"/>
      <c r="IM3136" s="0"/>
      <c r="IN3136" s="0"/>
      <c r="IO3136" s="0"/>
      <c r="IP3136" s="0"/>
      <c r="IQ3136" s="0"/>
      <c r="IR3136" s="0"/>
      <c r="IS3136" s="0"/>
      <c r="IT3136" s="0"/>
      <c r="IU3136" s="0"/>
      <c r="IV3136" s="0"/>
      <c r="IW3136" s="0"/>
      <c r="IX3136" s="0"/>
      <c r="IY3136" s="0"/>
      <c r="IZ3136" s="0"/>
      <c r="JA3136" s="0"/>
      <c r="JB3136" s="0"/>
      <c r="JC3136" s="0"/>
      <c r="JD3136" s="0"/>
      <c r="JE3136" s="0"/>
      <c r="JF3136" s="0"/>
      <c r="JG3136" s="0"/>
      <c r="JH3136" s="0"/>
      <c r="JI3136" s="0"/>
      <c r="JJ3136" s="0"/>
      <c r="JK3136" s="0"/>
      <c r="JL3136" s="0"/>
      <c r="JM3136" s="0"/>
      <c r="JN3136" s="0"/>
      <c r="JO3136" s="0"/>
      <c r="JP3136" s="0"/>
      <c r="JQ3136" s="0"/>
      <c r="JR3136" s="0"/>
      <c r="JS3136" s="0"/>
      <c r="JT3136" s="0"/>
      <c r="JU3136" s="0"/>
      <c r="JV3136" s="0"/>
      <c r="JW3136" s="0"/>
      <c r="JX3136" s="0"/>
      <c r="JY3136" s="0"/>
      <c r="JZ3136" s="0"/>
      <c r="KA3136" s="0"/>
      <c r="KB3136" s="0"/>
      <c r="KC3136" s="0"/>
      <c r="KD3136" s="0"/>
      <c r="KE3136" s="0"/>
      <c r="KF3136" s="0"/>
      <c r="KG3136" s="0"/>
      <c r="KH3136" s="0"/>
      <c r="KI3136" s="0"/>
      <c r="KJ3136" s="0"/>
      <c r="KK3136" s="0"/>
      <c r="KL3136" s="0"/>
      <c r="KM3136" s="0"/>
      <c r="KN3136" s="0"/>
      <c r="KO3136" s="0"/>
      <c r="KP3136" s="0"/>
      <c r="KQ3136" s="0"/>
      <c r="KR3136" s="0"/>
      <c r="KS3136" s="0"/>
      <c r="KT3136" s="0"/>
      <c r="KU3136" s="0"/>
      <c r="KV3136" s="0"/>
      <c r="KW3136" s="0"/>
      <c r="KX3136" s="0"/>
      <c r="KY3136" s="0"/>
      <c r="KZ3136" s="0"/>
      <c r="LA3136" s="0"/>
      <c r="LB3136" s="0"/>
      <c r="LC3136" s="0"/>
      <c r="LD3136" s="0"/>
      <c r="LE3136" s="0"/>
      <c r="LF3136" s="0"/>
      <c r="LG3136" s="0"/>
      <c r="LH3136" s="0"/>
      <c r="LI3136" s="0"/>
      <c r="LJ3136" s="0"/>
      <c r="LK3136" s="0"/>
      <c r="LL3136" s="0"/>
      <c r="LM3136" s="0"/>
      <c r="LN3136" s="0"/>
      <c r="LO3136" s="0"/>
      <c r="LP3136" s="0"/>
      <c r="LQ3136" s="0"/>
      <c r="LR3136" s="0"/>
      <c r="LS3136" s="0"/>
      <c r="LT3136" s="0"/>
      <c r="LU3136" s="0"/>
      <c r="LV3136" s="0"/>
      <c r="LW3136" s="0"/>
      <c r="LX3136" s="0"/>
      <c r="LY3136" s="0"/>
      <c r="LZ3136" s="0"/>
      <c r="MA3136" s="0"/>
      <c r="MB3136" s="0"/>
      <c r="MC3136" s="0"/>
      <c r="MD3136" s="0"/>
      <c r="ME3136" s="0"/>
      <c r="MF3136" s="0"/>
      <c r="MG3136" s="0"/>
      <c r="MH3136" s="0"/>
      <c r="MI3136" s="0"/>
      <c r="MJ3136" s="0"/>
      <c r="MK3136" s="0"/>
      <c r="ML3136" s="0"/>
      <c r="MM3136" s="0"/>
      <c r="MN3136" s="0"/>
      <c r="MO3136" s="0"/>
      <c r="MP3136" s="0"/>
      <c r="MQ3136" s="0"/>
      <c r="MR3136" s="0"/>
      <c r="MS3136" s="0"/>
      <c r="MT3136" s="0"/>
      <c r="MU3136" s="0"/>
      <c r="MV3136" s="0"/>
      <c r="MW3136" s="0"/>
      <c r="MX3136" s="0"/>
      <c r="MY3136" s="0"/>
      <c r="MZ3136" s="0"/>
      <c r="NA3136" s="0"/>
      <c r="NB3136" s="0"/>
      <c r="NC3136" s="0"/>
      <c r="ND3136" s="0"/>
      <c r="NE3136" s="0"/>
      <c r="NF3136" s="0"/>
      <c r="NG3136" s="0"/>
      <c r="NH3136" s="0"/>
      <c r="NI3136" s="0"/>
      <c r="NJ3136" s="0"/>
      <c r="NK3136" s="0"/>
      <c r="NL3136" s="0"/>
      <c r="NM3136" s="0"/>
      <c r="NN3136" s="0"/>
      <c r="NO3136" s="0"/>
      <c r="NP3136" s="0"/>
      <c r="NQ3136" s="0"/>
      <c r="NR3136" s="0"/>
      <c r="NS3136" s="0"/>
      <c r="NT3136" s="0"/>
      <c r="NU3136" s="0"/>
      <c r="NV3136" s="0"/>
      <c r="NW3136" s="0"/>
      <c r="NX3136" s="0"/>
      <c r="NY3136" s="0"/>
      <c r="NZ3136" s="0"/>
      <c r="OA3136" s="0"/>
      <c r="OB3136" s="0"/>
      <c r="OC3136" s="0"/>
      <c r="OD3136" s="0"/>
      <c r="OE3136" s="0"/>
      <c r="OF3136" s="0"/>
      <c r="OG3136" s="0"/>
      <c r="OH3136" s="0"/>
      <c r="OI3136" s="0"/>
      <c r="OJ3136" s="0"/>
      <c r="OK3136" s="0"/>
      <c r="OL3136" s="0"/>
      <c r="OM3136" s="0"/>
      <c r="ON3136" s="0"/>
      <c r="OO3136" s="0"/>
      <c r="OP3136" s="0"/>
      <c r="OQ3136" s="0"/>
      <c r="OR3136" s="0"/>
      <c r="OS3136" s="0"/>
      <c r="OT3136" s="0"/>
      <c r="OU3136" s="0"/>
      <c r="OV3136" s="0"/>
      <c r="OW3136" s="0"/>
      <c r="OX3136" s="0"/>
      <c r="OY3136" s="0"/>
      <c r="OZ3136" s="0"/>
      <c r="PA3136" s="0"/>
      <c r="PB3136" s="0"/>
      <c r="PC3136" s="0"/>
      <c r="PD3136" s="0"/>
      <c r="PE3136" s="0"/>
      <c r="PF3136" s="0"/>
      <c r="PG3136" s="0"/>
      <c r="PH3136" s="0"/>
      <c r="PI3136" s="0"/>
      <c r="PJ3136" s="0"/>
      <c r="PK3136" s="0"/>
      <c r="PL3136" s="0"/>
      <c r="PM3136" s="0"/>
      <c r="PN3136" s="0"/>
      <c r="PO3136" s="0"/>
      <c r="PP3136" s="0"/>
      <c r="PQ3136" s="0"/>
      <c r="PR3136" s="0"/>
      <c r="PS3136" s="0"/>
      <c r="PT3136" s="0"/>
      <c r="PU3136" s="0"/>
      <c r="PV3136" s="0"/>
      <c r="PW3136" s="0"/>
      <c r="PX3136" s="0"/>
      <c r="PY3136" s="0"/>
      <c r="PZ3136" s="0"/>
      <c r="QA3136" s="0"/>
      <c r="QB3136" s="0"/>
      <c r="QC3136" s="0"/>
      <c r="QD3136" s="0"/>
      <c r="QE3136" s="0"/>
      <c r="QF3136" s="0"/>
      <c r="QG3136" s="0"/>
      <c r="QH3136" s="0"/>
      <c r="QI3136" s="0"/>
      <c r="QJ3136" s="0"/>
      <c r="QK3136" s="0"/>
      <c r="QL3136" s="0"/>
      <c r="QM3136" s="0"/>
      <c r="QN3136" s="0"/>
      <c r="QO3136" s="0"/>
      <c r="QP3136" s="0"/>
      <c r="QQ3136" s="0"/>
      <c r="QR3136" s="0"/>
      <c r="QS3136" s="0"/>
      <c r="QT3136" s="0"/>
      <c r="QU3136" s="0"/>
      <c r="QV3136" s="0"/>
      <c r="QW3136" s="0"/>
      <c r="QX3136" s="0"/>
      <c r="QY3136" s="0"/>
      <c r="QZ3136" s="0"/>
      <c r="RA3136" s="0"/>
      <c r="RB3136" s="0"/>
      <c r="RC3136" s="0"/>
      <c r="RD3136" s="0"/>
      <c r="RE3136" s="0"/>
      <c r="RF3136" s="0"/>
      <c r="RG3136" s="0"/>
      <c r="RH3136" s="0"/>
      <c r="RI3136" s="0"/>
      <c r="RJ3136" s="0"/>
      <c r="RK3136" s="0"/>
      <c r="RL3136" s="0"/>
      <c r="RM3136" s="0"/>
      <c r="RN3136" s="0"/>
      <c r="RO3136" s="0"/>
      <c r="RP3136" s="0"/>
      <c r="RQ3136" s="0"/>
      <c r="RR3136" s="0"/>
      <c r="RS3136" s="0"/>
      <c r="RT3136" s="0"/>
      <c r="RU3136" s="0"/>
      <c r="RV3136" s="0"/>
      <c r="RW3136" s="0"/>
      <c r="RX3136" s="0"/>
      <c r="RY3136" s="0"/>
      <c r="RZ3136" s="0"/>
      <c r="SA3136" s="0"/>
      <c r="SB3136" s="0"/>
      <c r="SC3136" s="0"/>
      <c r="SD3136" s="0"/>
      <c r="SE3136" s="0"/>
      <c r="SF3136" s="0"/>
      <c r="SG3136" s="0"/>
      <c r="SH3136" s="0"/>
      <c r="SI3136" s="0"/>
      <c r="SJ3136" s="0"/>
      <c r="SK3136" s="0"/>
      <c r="SL3136" s="0"/>
      <c r="SM3136" s="0"/>
      <c r="SN3136" s="0"/>
      <c r="SO3136" s="0"/>
      <c r="SP3136" s="0"/>
      <c r="SQ3136" s="0"/>
      <c r="SR3136" s="0"/>
      <c r="SS3136" s="0"/>
      <c r="ST3136" s="0"/>
      <c r="SU3136" s="0"/>
      <c r="SV3136" s="0"/>
      <c r="SW3136" s="0"/>
      <c r="SX3136" s="0"/>
      <c r="SY3136" s="0"/>
      <c r="SZ3136" s="0"/>
      <c r="TA3136" s="0"/>
      <c r="TB3136" s="0"/>
      <c r="TC3136" s="0"/>
      <c r="TD3136" s="0"/>
      <c r="TE3136" s="0"/>
      <c r="TF3136" s="0"/>
      <c r="TG3136" s="0"/>
      <c r="TH3136" s="0"/>
      <c r="TI3136" s="0"/>
      <c r="TJ3136" s="0"/>
      <c r="TK3136" s="0"/>
      <c r="TL3136" s="0"/>
      <c r="TM3136" s="0"/>
      <c r="TN3136" s="0"/>
      <c r="TO3136" s="0"/>
      <c r="TP3136" s="0"/>
      <c r="TQ3136" s="0"/>
      <c r="TR3136" s="0"/>
      <c r="TS3136" s="0"/>
      <c r="TT3136" s="0"/>
      <c r="TU3136" s="0"/>
      <c r="TV3136" s="0"/>
      <c r="TW3136" s="0"/>
      <c r="TX3136" s="0"/>
      <c r="TY3136" s="0"/>
      <c r="TZ3136" s="0"/>
      <c r="UA3136" s="0"/>
      <c r="UB3136" s="0"/>
      <c r="UC3136" s="0"/>
      <c r="UD3136" s="0"/>
      <c r="UE3136" s="0"/>
      <c r="UF3136" s="0"/>
      <c r="UG3136" s="0"/>
      <c r="UH3136" s="0"/>
      <c r="UI3136" s="0"/>
      <c r="UJ3136" s="0"/>
      <c r="UK3136" s="0"/>
      <c r="UL3136" s="0"/>
      <c r="UM3136" s="0"/>
      <c r="UN3136" s="0"/>
      <c r="UO3136" s="0"/>
      <c r="UP3136" s="0"/>
      <c r="UQ3136" s="0"/>
      <c r="UR3136" s="0"/>
      <c r="US3136" s="0"/>
      <c r="UT3136" s="0"/>
      <c r="UU3136" s="0"/>
      <c r="UV3136" s="0"/>
      <c r="UW3136" s="0"/>
      <c r="UX3136" s="0"/>
      <c r="UY3136" s="0"/>
      <c r="UZ3136" s="0"/>
      <c r="VA3136" s="0"/>
      <c r="VB3136" s="0"/>
      <c r="VC3136" s="0"/>
      <c r="VD3136" s="0"/>
      <c r="VE3136" s="0"/>
      <c r="VF3136" s="0"/>
      <c r="VG3136" s="0"/>
      <c r="VH3136" s="0"/>
      <c r="VI3136" s="0"/>
      <c r="VJ3136" s="0"/>
      <c r="VK3136" s="0"/>
      <c r="VL3136" s="0"/>
      <c r="VM3136" s="0"/>
      <c r="VN3136" s="0"/>
      <c r="VO3136" s="0"/>
      <c r="VP3136" s="0"/>
      <c r="VQ3136" s="0"/>
      <c r="VR3136" s="0"/>
      <c r="VS3136" s="0"/>
      <c r="VT3136" s="0"/>
      <c r="VU3136" s="0"/>
      <c r="VV3136" s="0"/>
      <c r="VW3136" s="0"/>
      <c r="VX3136" s="0"/>
      <c r="VY3136" s="0"/>
      <c r="VZ3136" s="0"/>
      <c r="WA3136" s="0"/>
      <c r="WB3136" s="0"/>
      <c r="WC3136" s="0"/>
      <c r="WD3136" s="0"/>
      <c r="WE3136" s="0"/>
      <c r="WF3136" s="0"/>
      <c r="WG3136" s="0"/>
      <c r="WH3136" s="0"/>
      <c r="WI3136" s="0"/>
      <c r="WJ3136" s="0"/>
      <c r="WK3136" s="0"/>
      <c r="WL3136" s="0"/>
      <c r="WM3136" s="0"/>
      <c r="WN3136" s="0"/>
      <c r="WO3136" s="0"/>
      <c r="WP3136" s="0"/>
      <c r="WQ3136" s="0"/>
      <c r="WR3136" s="0"/>
      <c r="WS3136" s="0"/>
      <c r="WT3136" s="0"/>
      <c r="WU3136" s="0"/>
      <c r="WV3136" s="0"/>
      <c r="WW3136" s="0"/>
      <c r="WX3136" s="0"/>
      <c r="WY3136" s="0"/>
      <c r="WZ3136" s="0"/>
      <c r="XA3136" s="0"/>
      <c r="XB3136" s="0"/>
      <c r="XC3136" s="0"/>
      <c r="XD3136" s="0"/>
      <c r="XE3136" s="0"/>
      <c r="XF3136" s="0"/>
      <c r="XG3136" s="0"/>
      <c r="XH3136" s="0"/>
      <c r="XI3136" s="0"/>
      <c r="XJ3136" s="0"/>
      <c r="XK3136" s="0"/>
      <c r="XL3136" s="0"/>
      <c r="XM3136" s="0"/>
      <c r="XN3136" s="0"/>
      <c r="XO3136" s="0"/>
      <c r="XP3136" s="0"/>
      <c r="XQ3136" s="0"/>
      <c r="XR3136" s="0"/>
      <c r="XS3136" s="0"/>
      <c r="XT3136" s="0"/>
      <c r="XU3136" s="0"/>
      <c r="XV3136" s="0"/>
      <c r="XW3136" s="0"/>
      <c r="XX3136" s="0"/>
      <c r="XY3136" s="0"/>
      <c r="XZ3136" s="0"/>
      <c r="YA3136" s="0"/>
      <c r="YB3136" s="0"/>
      <c r="YC3136" s="0"/>
      <c r="YD3136" s="0"/>
      <c r="YE3136" s="0"/>
      <c r="YF3136" s="0"/>
      <c r="YG3136" s="0"/>
      <c r="YH3136" s="0"/>
      <c r="YI3136" s="0"/>
      <c r="YJ3136" s="0"/>
      <c r="YK3136" s="0"/>
      <c r="YL3136" s="0"/>
      <c r="YM3136" s="0"/>
      <c r="YN3136" s="0"/>
      <c r="YO3136" s="0"/>
      <c r="YP3136" s="0"/>
      <c r="YQ3136" s="0"/>
      <c r="YR3136" s="0"/>
      <c r="YS3136" s="0"/>
      <c r="YT3136" s="0"/>
      <c r="YU3136" s="0"/>
      <c r="YV3136" s="0"/>
      <c r="YW3136" s="0"/>
      <c r="YX3136" s="0"/>
      <c r="YY3136" s="0"/>
      <c r="YZ3136" s="0"/>
      <c r="ZA3136" s="0"/>
      <c r="ZB3136" s="0"/>
      <c r="ZC3136" s="0"/>
      <c r="ZD3136" s="0"/>
      <c r="ZE3136" s="0"/>
      <c r="ZF3136" s="0"/>
      <c r="ZG3136" s="0"/>
      <c r="ZH3136" s="0"/>
      <c r="ZI3136" s="0"/>
      <c r="ZJ3136" s="0"/>
      <c r="ZK3136" s="0"/>
      <c r="ZL3136" s="0"/>
      <c r="ZM3136" s="0"/>
      <c r="ZN3136" s="0"/>
      <c r="ZO3136" s="0"/>
      <c r="ZP3136" s="0"/>
      <c r="ZQ3136" s="0"/>
      <c r="ZR3136" s="0"/>
      <c r="ZS3136" s="0"/>
      <c r="ZT3136" s="0"/>
      <c r="ZU3136" s="0"/>
      <c r="ZV3136" s="0"/>
      <c r="ZW3136" s="0"/>
      <c r="ZX3136" s="0"/>
      <c r="ZY3136" s="0"/>
      <c r="ZZ3136" s="0"/>
      <c r="AAA3136" s="0"/>
      <c r="AAB3136" s="0"/>
      <c r="AAC3136" s="0"/>
      <c r="AAD3136" s="0"/>
      <c r="AAE3136" s="0"/>
      <c r="AAF3136" s="0"/>
      <c r="AAG3136" s="0"/>
      <c r="AAH3136" s="0"/>
      <c r="AAI3136" s="0"/>
      <c r="AAJ3136" s="0"/>
      <c r="AAK3136" s="0"/>
      <c r="AAL3136" s="0"/>
      <c r="AAM3136" s="0"/>
      <c r="AAN3136" s="0"/>
      <c r="AAO3136" s="0"/>
      <c r="AAP3136" s="0"/>
      <c r="AAQ3136" s="0"/>
      <c r="AAR3136" s="0"/>
      <c r="AAS3136" s="0"/>
      <c r="AAT3136" s="0"/>
      <c r="AAU3136" s="0"/>
      <c r="AAV3136" s="0"/>
      <c r="AAW3136" s="0"/>
      <c r="AAX3136" s="0"/>
      <c r="AAY3136" s="0"/>
      <c r="AAZ3136" s="0"/>
      <c r="ABA3136" s="0"/>
      <c r="ABB3136" s="0"/>
      <c r="ABC3136" s="0"/>
      <c r="ABD3136" s="0"/>
      <c r="ABE3136" s="0"/>
      <c r="ABF3136" s="0"/>
      <c r="ABG3136" s="0"/>
      <c r="ABH3136" s="0"/>
      <c r="ABI3136" s="0"/>
      <c r="ABJ3136" s="0"/>
      <c r="ABK3136" s="0"/>
      <c r="ABL3136" s="0"/>
      <c r="ABM3136" s="0"/>
      <c r="ABN3136" s="0"/>
      <c r="ABO3136" s="0"/>
      <c r="ABP3136" s="0"/>
      <c r="ABQ3136" s="0"/>
      <c r="ABR3136" s="0"/>
      <c r="ABS3136" s="0"/>
      <c r="ABT3136" s="0"/>
      <c r="ABU3136" s="0"/>
      <c r="ABV3136" s="0"/>
      <c r="ABW3136" s="0"/>
      <c r="ABX3136" s="0"/>
      <c r="ABY3136" s="0"/>
      <c r="ABZ3136" s="0"/>
      <c r="ACA3136" s="0"/>
      <c r="ACB3136" s="0"/>
      <c r="ACC3136" s="0"/>
      <c r="ACD3136" s="0"/>
      <c r="ACE3136" s="0"/>
      <c r="ACF3136" s="0"/>
      <c r="ACG3136" s="0"/>
      <c r="ACH3136" s="0"/>
      <c r="ACI3136" s="0"/>
      <c r="ACJ3136" s="0"/>
      <c r="ACK3136" s="0"/>
      <c r="ACL3136" s="0"/>
      <c r="ACM3136" s="0"/>
      <c r="ACN3136" s="0"/>
      <c r="ACO3136" s="0"/>
      <c r="ACP3136" s="0"/>
      <c r="ACQ3136" s="0"/>
      <c r="ACR3136" s="0"/>
      <c r="ACS3136" s="0"/>
      <c r="ACT3136" s="0"/>
      <c r="ACU3136" s="0"/>
      <c r="ACV3136" s="0"/>
      <c r="ACW3136" s="0"/>
      <c r="ACX3136" s="0"/>
      <c r="ACY3136" s="0"/>
      <c r="ACZ3136" s="0"/>
      <c r="ADA3136" s="0"/>
      <c r="ADB3136" s="0"/>
      <c r="ADC3136" s="0"/>
      <c r="ADD3136" s="0"/>
      <c r="ADE3136" s="0"/>
      <c r="ADF3136" s="0"/>
      <c r="ADG3136" s="0"/>
      <c r="ADH3136" s="0"/>
      <c r="ADI3136" s="0"/>
      <c r="ADJ3136" s="0"/>
      <c r="ADK3136" s="0"/>
      <c r="ADL3136" s="0"/>
      <c r="ADM3136" s="0"/>
      <c r="ADN3136" s="0"/>
      <c r="ADO3136" s="0"/>
      <c r="ADP3136" s="0"/>
      <c r="ADQ3136" s="0"/>
      <c r="ADR3136" s="0"/>
      <c r="ADS3136" s="0"/>
      <c r="ADT3136" s="0"/>
      <c r="ADU3136" s="0"/>
      <c r="ADV3136" s="0"/>
      <c r="ADW3136" s="0"/>
      <c r="ADX3136" s="0"/>
      <c r="ADY3136" s="0"/>
      <c r="ADZ3136" s="0"/>
      <c r="AEA3136" s="0"/>
      <c r="AEB3136" s="0"/>
      <c r="AEC3136" s="0"/>
      <c r="AED3136" s="0"/>
      <c r="AEE3136" s="0"/>
      <c r="AEF3136" s="0"/>
      <c r="AEG3136" s="0"/>
      <c r="AEH3136" s="0"/>
      <c r="AEI3136" s="0"/>
      <c r="AEJ3136" s="0"/>
      <c r="AEK3136" s="0"/>
      <c r="AEL3136" s="0"/>
      <c r="AEM3136" s="0"/>
      <c r="AEN3136" s="0"/>
      <c r="AEO3136" s="0"/>
      <c r="AEP3136" s="0"/>
      <c r="AEQ3136" s="0"/>
      <c r="AER3136" s="0"/>
      <c r="AES3136" s="0"/>
      <c r="AET3136" s="0"/>
      <c r="AEU3136" s="0"/>
      <c r="AEV3136" s="0"/>
      <c r="AEW3136" s="0"/>
      <c r="AEX3136" s="0"/>
      <c r="AEY3136" s="0"/>
      <c r="AEZ3136" s="0"/>
      <c r="AFA3136" s="0"/>
      <c r="AFB3136" s="0"/>
      <c r="AFC3136" s="0"/>
      <c r="AFD3136" s="0"/>
      <c r="AFE3136" s="0"/>
      <c r="AFF3136" s="0"/>
      <c r="AFG3136" s="0"/>
      <c r="AFH3136" s="0"/>
      <c r="AFI3136" s="0"/>
      <c r="AFJ3136" s="0"/>
      <c r="AFK3136" s="0"/>
      <c r="AFL3136" s="0"/>
      <c r="AFM3136" s="0"/>
      <c r="AFN3136" s="0"/>
      <c r="AFO3136" s="0"/>
      <c r="AFP3136" s="0"/>
      <c r="AFQ3136" s="0"/>
      <c r="AFR3136" s="0"/>
      <c r="AFS3136" s="0"/>
      <c r="AFT3136" s="0"/>
      <c r="AFU3136" s="0"/>
      <c r="AFV3136" s="0"/>
      <c r="AFW3136" s="0"/>
      <c r="AFX3136" s="0"/>
      <c r="AFY3136" s="0"/>
      <c r="AFZ3136" s="0"/>
      <c r="AGA3136" s="0"/>
      <c r="AGB3136" s="0"/>
      <c r="AGC3136" s="0"/>
      <c r="AGD3136" s="0"/>
      <c r="AGE3136" s="0"/>
      <c r="AGF3136" s="0"/>
      <c r="AGG3136" s="0"/>
      <c r="AGH3136" s="0"/>
      <c r="AGI3136" s="0"/>
      <c r="AGJ3136" s="0"/>
      <c r="AGK3136" s="0"/>
      <c r="AGL3136" s="0"/>
      <c r="AGM3136" s="0"/>
      <c r="AGN3136" s="0"/>
      <c r="AGO3136" s="0"/>
      <c r="AGP3136" s="0"/>
      <c r="AGQ3136" s="0"/>
      <c r="AGR3136" s="0"/>
      <c r="AGS3136" s="0"/>
      <c r="AGT3136" s="0"/>
      <c r="AGU3136" s="0"/>
      <c r="AGV3136" s="0"/>
      <c r="AGW3136" s="0"/>
      <c r="AGX3136" s="0"/>
      <c r="AGY3136" s="0"/>
      <c r="AGZ3136" s="0"/>
      <c r="AHA3136" s="0"/>
      <c r="AHB3136" s="0"/>
      <c r="AHC3136" s="0"/>
      <c r="AHD3136" s="0"/>
      <c r="AHE3136" s="0"/>
      <c r="AHF3136" s="0"/>
      <c r="AHG3136" s="0"/>
      <c r="AHH3136" s="0"/>
      <c r="AHI3136" s="0"/>
      <c r="AHJ3136" s="0"/>
      <c r="AHK3136" s="0"/>
      <c r="AHL3136" s="0"/>
      <c r="AHM3136" s="0"/>
      <c r="AHN3136" s="0"/>
      <c r="AHO3136" s="0"/>
      <c r="AHP3136" s="0"/>
      <c r="AHQ3136" s="0"/>
      <c r="AHR3136" s="0"/>
      <c r="AHS3136" s="0"/>
      <c r="AHT3136" s="0"/>
      <c r="AHU3136" s="0"/>
      <c r="AHV3136" s="0"/>
      <c r="AHW3136" s="0"/>
      <c r="AHX3136" s="0"/>
      <c r="AHY3136" s="0"/>
      <c r="AHZ3136" s="0"/>
      <c r="AIA3136" s="0"/>
      <c r="AIB3136" s="0"/>
      <c r="AIC3136" s="0"/>
      <c r="AID3136" s="0"/>
      <c r="AIE3136" s="0"/>
      <c r="AIF3136" s="0"/>
      <c r="AIG3136" s="0"/>
      <c r="AIH3136" s="0"/>
      <c r="AII3136" s="0"/>
      <c r="AIJ3136" s="0"/>
      <c r="AIK3136" s="0"/>
      <c r="AIL3136" s="0"/>
      <c r="AIM3136" s="0"/>
      <c r="AIN3136" s="0"/>
      <c r="AIO3136" s="0"/>
      <c r="AIP3136" s="0"/>
      <c r="AIQ3136" s="0"/>
      <c r="AIR3136" s="0"/>
      <c r="AIS3136" s="0"/>
      <c r="AIT3136" s="0"/>
      <c r="AIU3136" s="0"/>
      <c r="AIV3136" s="0"/>
      <c r="AIW3136" s="0"/>
      <c r="AIX3136" s="0"/>
      <c r="AIY3136" s="0"/>
      <c r="AIZ3136" s="0"/>
      <c r="AJA3136" s="0"/>
      <c r="AJB3136" s="0"/>
      <c r="AJC3136" s="0"/>
      <c r="AJD3136" s="0"/>
      <c r="AJE3136" s="0"/>
      <c r="AJF3136" s="0"/>
      <c r="AJG3136" s="0"/>
      <c r="AJH3136" s="0"/>
      <c r="AJI3136" s="0"/>
      <c r="AJJ3136" s="0"/>
      <c r="AJK3136" s="0"/>
      <c r="AJL3136" s="0"/>
      <c r="AJM3136" s="0"/>
      <c r="AJN3136" s="0"/>
      <c r="AJO3136" s="0"/>
      <c r="AJP3136" s="0"/>
      <c r="AJQ3136" s="0"/>
      <c r="AJR3136" s="0"/>
      <c r="AJS3136" s="0"/>
      <c r="AJT3136" s="0"/>
      <c r="AJU3136" s="0"/>
      <c r="AJV3136" s="0"/>
      <c r="AJW3136" s="0"/>
      <c r="AJX3136" s="0"/>
      <c r="AJY3136" s="0"/>
      <c r="AJZ3136" s="0"/>
      <c r="AKA3136" s="0"/>
      <c r="AKB3136" s="0"/>
      <c r="AKC3136" s="0"/>
      <c r="AKD3136" s="0"/>
      <c r="AKE3136" s="0"/>
      <c r="AKF3136" s="0"/>
      <c r="AKG3136" s="0"/>
      <c r="AKH3136" s="0"/>
      <c r="AKI3136" s="0"/>
      <c r="AKJ3136" s="0"/>
      <c r="AKK3136" s="0"/>
      <c r="AKL3136" s="0"/>
      <c r="AKM3136" s="0"/>
      <c r="AKN3136" s="0"/>
      <c r="AKO3136" s="0"/>
      <c r="AKP3136" s="0"/>
      <c r="AKQ3136" s="0"/>
      <c r="AKR3136" s="0"/>
      <c r="AKS3136" s="0"/>
      <c r="AKT3136" s="0"/>
      <c r="AKU3136" s="0"/>
      <c r="AKV3136" s="0"/>
      <c r="AKW3136" s="0"/>
      <c r="AKX3136" s="0"/>
      <c r="AKY3136" s="0"/>
      <c r="AKZ3136" s="0"/>
      <c r="ALA3136" s="0"/>
      <c r="ALB3136" s="0"/>
      <c r="ALC3136" s="0"/>
      <c r="ALD3136" s="0"/>
      <c r="ALE3136" s="0"/>
      <c r="ALF3136" s="0"/>
      <c r="ALG3136" s="0"/>
      <c r="ALH3136" s="0"/>
      <c r="ALI3136" s="0"/>
      <c r="ALJ3136" s="0"/>
      <c r="ALK3136" s="0"/>
      <c r="ALL3136" s="0"/>
      <c r="ALM3136" s="0"/>
      <c r="ALN3136" s="0"/>
      <c r="ALO3136" s="0"/>
      <c r="ALP3136" s="0"/>
      <c r="ALQ3136" s="0"/>
      <c r="ALR3136" s="0"/>
      <c r="ALS3136" s="0"/>
      <c r="ALT3136" s="0"/>
      <c r="ALU3136" s="0"/>
      <c r="ALV3136" s="0"/>
      <c r="ALW3136" s="0"/>
      <c r="ALX3136" s="0"/>
      <c r="ALY3136" s="0"/>
      <c r="ALZ3136" s="0"/>
      <c r="AMA3136" s="0"/>
      <c r="AMB3136" s="0"/>
      <c r="AMC3136" s="0"/>
      <c r="AMD3136" s="0"/>
      <c r="AME3136" s="0"/>
      <c r="AMF3136" s="0"/>
      <c r="AMG3136" s="0"/>
      <c r="AMH3136" s="0"/>
      <c r="AMI3136" s="0"/>
    </row>
    <row r="3137" customFormat="false" ht="12.75" hidden="false" customHeight="false" outlineLevel="0" collapsed="false">
      <c r="A3137" s="1" t="s">
        <v>3387</v>
      </c>
      <c r="C3137" s="27" t="s">
        <v>3388</v>
      </c>
      <c r="D3137" s="27" t="s">
        <v>77</v>
      </c>
      <c r="E3137" s="28"/>
      <c r="F3137" s="29"/>
      <c r="G3137" s="27"/>
      <c r="H3137" s="30" t="s">
        <v>61</v>
      </c>
      <c r="I3137" s="31" t="n">
        <v>1.29</v>
      </c>
      <c r="J3137" s="30" t="s">
        <v>3389</v>
      </c>
      <c r="BM3137" s="0"/>
      <c r="BN3137" s="0"/>
      <c r="BO3137" s="0"/>
      <c r="BP3137" s="0"/>
      <c r="BQ3137" s="0"/>
      <c r="BR3137" s="0"/>
      <c r="BS3137" s="0"/>
      <c r="BT3137" s="0"/>
      <c r="BU3137" s="0"/>
      <c r="BV3137" s="0"/>
      <c r="BW3137" s="0"/>
      <c r="BX3137" s="0"/>
      <c r="BY3137" s="0"/>
      <c r="BZ3137" s="0"/>
      <c r="CA3137" s="0"/>
      <c r="CB3137" s="0"/>
      <c r="CC3137" s="0"/>
      <c r="CD3137" s="0"/>
      <c r="CE3137" s="0"/>
      <c r="CF3137" s="0"/>
      <c r="CG3137" s="0"/>
      <c r="CH3137" s="0"/>
      <c r="CI3137" s="0"/>
      <c r="CJ3137" s="0"/>
      <c r="CK3137" s="0"/>
      <c r="CL3137" s="0"/>
      <c r="CM3137" s="0"/>
      <c r="CN3137" s="0"/>
      <c r="CO3137" s="0"/>
      <c r="CP3137" s="0"/>
      <c r="CQ3137" s="0"/>
      <c r="CR3137" s="0"/>
      <c r="CS3137" s="0"/>
      <c r="CT3137" s="0"/>
      <c r="CU3137" s="0"/>
      <c r="CV3137" s="0"/>
      <c r="CW3137" s="0"/>
      <c r="CX3137" s="0"/>
      <c r="CY3137" s="0"/>
      <c r="CZ3137" s="0"/>
      <c r="DA3137" s="0"/>
      <c r="DB3137" s="0"/>
      <c r="DC3137" s="0"/>
      <c r="DD3137" s="0"/>
      <c r="DE3137" s="0"/>
      <c r="DF3137" s="0"/>
      <c r="DG3137" s="0"/>
      <c r="DH3137" s="0"/>
      <c r="DI3137" s="0"/>
      <c r="DJ3137" s="0"/>
      <c r="DK3137" s="0"/>
      <c r="DL3137" s="0"/>
      <c r="DM3137" s="0"/>
      <c r="DN3137" s="0"/>
      <c r="DO3137" s="0"/>
      <c r="DP3137" s="0"/>
      <c r="DQ3137" s="0"/>
      <c r="DR3137" s="0"/>
      <c r="DS3137" s="0"/>
      <c r="DT3137" s="0"/>
      <c r="DU3137" s="0"/>
      <c r="DV3137" s="0"/>
      <c r="DW3137" s="0"/>
      <c r="DX3137" s="0"/>
      <c r="DY3137" s="0"/>
      <c r="DZ3137" s="0"/>
      <c r="EA3137" s="0"/>
      <c r="EB3137" s="0"/>
      <c r="EC3137" s="0"/>
      <c r="ED3137" s="0"/>
      <c r="EE3137" s="0"/>
      <c r="EF3137" s="0"/>
      <c r="EG3137" s="0"/>
      <c r="EH3137" s="0"/>
      <c r="EI3137" s="0"/>
      <c r="EJ3137" s="0"/>
      <c r="EK3137" s="0"/>
      <c r="EL3137" s="0"/>
      <c r="EM3137" s="0"/>
      <c r="EN3137" s="0"/>
      <c r="EO3137" s="0"/>
      <c r="EP3137" s="0"/>
      <c r="EQ3137" s="0"/>
      <c r="ER3137" s="0"/>
      <c r="ES3137" s="0"/>
      <c r="ET3137" s="0"/>
      <c r="EU3137" s="0"/>
      <c r="EV3137" s="0"/>
      <c r="EW3137" s="0"/>
      <c r="EX3137" s="0"/>
      <c r="EY3137" s="0"/>
      <c r="EZ3137" s="0"/>
      <c r="FA3137" s="0"/>
      <c r="FB3137" s="0"/>
      <c r="FC3137" s="0"/>
      <c r="FD3137" s="0"/>
      <c r="FE3137" s="0"/>
      <c r="FF3137" s="0"/>
      <c r="FG3137" s="0"/>
      <c r="FH3137" s="0"/>
      <c r="FI3137" s="0"/>
      <c r="FJ3137" s="0"/>
      <c r="FK3137" s="0"/>
      <c r="FL3137" s="0"/>
      <c r="FM3137" s="0"/>
      <c r="FN3137" s="0"/>
      <c r="FO3137" s="0"/>
      <c r="FP3137" s="0"/>
      <c r="FQ3137" s="0"/>
      <c r="FR3137" s="0"/>
      <c r="FS3137" s="0"/>
      <c r="FT3137" s="0"/>
      <c r="FU3137" s="0"/>
      <c r="FV3137" s="0"/>
      <c r="FW3137" s="0"/>
      <c r="FX3137" s="0"/>
      <c r="FY3137" s="0"/>
      <c r="FZ3137" s="0"/>
      <c r="GA3137" s="0"/>
      <c r="GB3137" s="0"/>
      <c r="GC3137" s="0"/>
      <c r="GD3137" s="0"/>
      <c r="GE3137" s="0"/>
      <c r="GF3137" s="0"/>
      <c r="GG3137" s="0"/>
      <c r="GH3137" s="0"/>
      <c r="GI3137" s="0"/>
      <c r="GJ3137" s="0"/>
      <c r="GK3137" s="0"/>
      <c r="GL3137" s="0"/>
      <c r="GM3137" s="0"/>
      <c r="GN3137" s="0"/>
      <c r="GO3137" s="0"/>
      <c r="GP3137" s="0"/>
      <c r="GQ3137" s="0"/>
      <c r="GR3137" s="0"/>
      <c r="GS3137" s="0"/>
      <c r="GT3137" s="0"/>
      <c r="GU3137" s="0"/>
      <c r="GV3137" s="0"/>
      <c r="GW3137" s="0"/>
      <c r="GX3137" s="0"/>
      <c r="GY3137" s="0"/>
      <c r="GZ3137" s="0"/>
      <c r="HA3137" s="0"/>
      <c r="HB3137" s="0"/>
      <c r="HC3137" s="0"/>
      <c r="HD3137" s="0"/>
      <c r="HE3137" s="0"/>
      <c r="HF3137" s="0"/>
      <c r="HG3137" s="0"/>
      <c r="HH3137" s="0"/>
      <c r="HI3137" s="0"/>
      <c r="HJ3137" s="0"/>
      <c r="HK3137" s="0"/>
      <c r="HL3137" s="0"/>
      <c r="HM3137" s="0"/>
      <c r="HN3137" s="0"/>
      <c r="HO3137" s="0"/>
      <c r="HP3137" s="0"/>
      <c r="HQ3137" s="0"/>
      <c r="HR3137" s="0"/>
      <c r="HS3137" s="0"/>
      <c r="HT3137" s="0"/>
      <c r="HU3137" s="0"/>
      <c r="HV3137" s="0"/>
      <c r="HW3137" s="0"/>
      <c r="HX3137" s="0"/>
      <c r="HY3137" s="0"/>
      <c r="HZ3137" s="0"/>
      <c r="IA3137" s="0"/>
      <c r="IB3137" s="0"/>
      <c r="IC3137" s="0"/>
      <c r="ID3137" s="0"/>
      <c r="IE3137" s="0"/>
      <c r="IF3137" s="0"/>
      <c r="IG3137" s="0"/>
      <c r="IH3137" s="0"/>
      <c r="II3137" s="0"/>
      <c r="IJ3137" s="0"/>
      <c r="IK3137" s="0"/>
      <c r="IL3137" s="0"/>
      <c r="IM3137" s="0"/>
      <c r="IN3137" s="0"/>
      <c r="IO3137" s="0"/>
      <c r="IP3137" s="0"/>
      <c r="IQ3137" s="0"/>
      <c r="IR3137" s="0"/>
      <c r="IS3137" s="0"/>
      <c r="IT3137" s="0"/>
      <c r="IU3137" s="0"/>
      <c r="IV3137" s="0"/>
      <c r="IW3137" s="0"/>
      <c r="IX3137" s="0"/>
      <c r="IY3137" s="0"/>
      <c r="IZ3137" s="0"/>
      <c r="JA3137" s="0"/>
      <c r="JB3137" s="0"/>
      <c r="JC3137" s="0"/>
      <c r="JD3137" s="0"/>
      <c r="JE3137" s="0"/>
      <c r="JF3137" s="0"/>
      <c r="JG3137" s="0"/>
      <c r="JH3137" s="0"/>
      <c r="JI3137" s="0"/>
      <c r="JJ3137" s="0"/>
      <c r="JK3137" s="0"/>
      <c r="JL3137" s="0"/>
      <c r="JM3137" s="0"/>
      <c r="JN3137" s="0"/>
      <c r="JO3137" s="0"/>
      <c r="JP3137" s="0"/>
      <c r="JQ3137" s="0"/>
      <c r="JR3137" s="0"/>
      <c r="JS3137" s="0"/>
      <c r="JT3137" s="0"/>
      <c r="JU3137" s="0"/>
      <c r="JV3137" s="0"/>
      <c r="JW3137" s="0"/>
      <c r="JX3137" s="0"/>
      <c r="JY3137" s="0"/>
      <c r="JZ3137" s="0"/>
      <c r="KA3137" s="0"/>
      <c r="KB3137" s="0"/>
      <c r="KC3137" s="0"/>
      <c r="KD3137" s="0"/>
      <c r="KE3137" s="0"/>
      <c r="KF3137" s="0"/>
      <c r="KG3137" s="0"/>
      <c r="KH3137" s="0"/>
      <c r="KI3137" s="0"/>
      <c r="KJ3137" s="0"/>
      <c r="KK3137" s="0"/>
      <c r="KL3137" s="0"/>
      <c r="KM3137" s="0"/>
      <c r="KN3137" s="0"/>
      <c r="KO3137" s="0"/>
      <c r="KP3137" s="0"/>
      <c r="KQ3137" s="0"/>
      <c r="KR3137" s="0"/>
      <c r="KS3137" s="0"/>
      <c r="KT3137" s="0"/>
      <c r="KU3137" s="0"/>
      <c r="KV3137" s="0"/>
      <c r="KW3137" s="0"/>
      <c r="KX3137" s="0"/>
      <c r="KY3137" s="0"/>
      <c r="KZ3137" s="0"/>
      <c r="LA3137" s="0"/>
      <c r="LB3137" s="0"/>
      <c r="LC3137" s="0"/>
      <c r="LD3137" s="0"/>
      <c r="LE3137" s="0"/>
      <c r="LF3137" s="0"/>
      <c r="LG3137" s="0"/>
      <c r="LH3137" s="0"/>
      <c r="LI3137" s="0"/>
      <c r="LJ3137" s="0"/>
      <c r="LK3137" s="0"/>
      <c r="LL3137" s="0"/>
      <c r="LM3137" s="0"/>
      <c r="LN3137" s="0"/>
      <c r="LO3137" s="0"/>
      <c r="LP3137" s="0"/>
      <c r="LQ3137" s="0"/>
      <c r="LR3137" s="0"/>
      <c r="LS3137" s="0"/>
      <c r="LT3137" s="0"/>
      <c r="LU3137" s="0"/>
      <c r="LV3137" s="0"/>
      <c r="LW3137" s="0"/>
      <c r="LX3137" s="0"/>
      <c r="LY3137" s="0"/>
      <c r="LZ3137" s="0"/>
      <c r="MA3137" s="0"/>
      <c r="MB3137" s="0"/>
      <c r="MC3137" s="0"/>
      <c r="MD3137" s="0"/>
      <c r="ME3137" s="0"/>
      <c r="MF3137" s="0"/>
      <c r="MG3137" s="0"/>
      <c r="MH3137" s="0"/>
      <c r="MI3137" s="0"/>
      <c r="MJ3137" s="0"/>
      <c r="MK3137" s="0"/>
      <c r="ML3137" s="0"/>
      <c r="MM3137" s="0"/>
      <c r="MN3137" s="0"/>
      <c r="MO3137" s="0"/>
      <c r="MP3137" s="0"/>
      <c r="MQ3137" s="0"/>
      <c r="MR3137" s="0"/>
      <c r="MS3137" s="0"/>
      <c r="MT3137" s="0"/>
      <c r="MU3137" s="0"/>
      <c r="MV3137" s="0"/>
      <c r="MW3137" s="0"/>
      <c r="MX3137" s="0"/>
      <c r="MY3137" s="0"/>
      <c r="MZ3137" s="0"/>
      <c r="NA3137" s="0"/>
      <c r="NB3137" s="0"/>
      <c r="NC3137" s="0"/>
      <c r="ND3137" s="0"/>
      <c r="NE3137" s="0"/>
      <c r="NF3137" s="0"/>
      <c r="NG3137" s="0"/>
      <c r="NH3137" s="0"/>
      <c r="NI3137" s="0"/>
      <c r="NJ3137" s="0"/>
      <c r="NK3137" s="0"/>
      <c r="NL3137" s="0"/>
      <c r="NM3137" s="0"/>
      <c r="NN3137" s="0"/>
      <c r="NO3137" s="0"/>
      <c r="NP3137" s="0"/>
      <c r="NQ3137" s="0"/>
      <c r="NR3137" s="0"/>
      <c r="NS3137" s="0"/>
      <c r="NT3137" s="0"/>
      <c r="NU3137" s="0"/>
      <c r="NV3137" s="0"/>
      <c r="NW3137" s="0"/>
      <c r="NX3137" s="0"/>
      <c r="NY3137" s="0"/>
      <c r="NZ3137" s="0"/>
      <c r="OA3137" s="0"/>
      <c r="OB3137" s="0"/>
      <c r="OC3137" s="0"/>
      <c r="OD3137" s="0"/>
      <c r="OE3137" s="0"/>
      <c r="OF3137" s="0"/>
      <c r="OG3137" s="0"/>
      <c r="OH3137" s="0"/>
      <c r="OI3137" s="0"/>
      <c r="OJ3137" s="0"/>
      <c r="OK3137" s="0"/>
      <c r="OL3137" s="0"/>
      <c r="OM3137" s="0"/>
      <c r="ON3137" s="0"/>
      <c r="OO3137" s="0"/>
      <c r="OP3137" s="0"/>
      <c r="OQ3137" s="0"/>
      <c r="OR3137" s="0"/>
      <c r="OS3137" s="0"/>
      <c r="OT3137" s="0"/>
      <c r="OU3137" s="0"/>
      <c r="OV3137" s="0"/>
      <c r="OW3137" s="0"/>
      <c r="OX3137" s="0"/>
      <c r="OY3137" s="0"/>
      <c r="OZ3137" s="0"/>
      <c r="PA3137" s="0"/>
      <c r="PB3137" s="0"/>
      <c r="PC3137" s="0"/>
      <c r="PD3137" s="0"/>
      <c r="PE3137" s="0"/>
      <c r="PF3137" s="0"/>
      <c r="PG3137" s="0"/>
      <c r="PH3137" s="0"/>
      <c r="PI3137" s="0"/>
      <c r="PJ3137" s="0"/>
      <c r="PK3137" s="0"/>
      <c r="PL3137" s="0"/>
      <c r="PM3137" s="0"/>
      <c r="PN3137" s="0"/>
      <c r="PO3137" s="0"/>
      <c r="PP3137" s="0"/>
      <c r="PQ3137" s="0"/>
      <c r="PR3137" s="0"/>
      <c r="PS3137" s="0"/>
      <c r="PT3137" s="0"/>
      <c r="PU3137" s="0"/>
      <c r="PV3137" s="0"/>
      <c r="PW3137" s="0"/>
      <c r="PX3137" s="0"/>
      <c r="PY3137" s="0"/>
      <c r="PZ3137" s="0"/>
      <c r="QA3137" s="0"/>
      <c r="QB3137" s="0"/>
      <c r="QC3137" s="0"/>
      <c r="QD3137" s="0"/>
      <c r="QE3137" s="0"/>
      <c r="QF3137" s="0"/>
      <c r="QG3137" s="0"/>
      <c r="QH3137" s="0"/>
      <c r="QI3137" s="0"/>
      <c r="QJ3137" s="0"/>
      <c r="QK3137" s="0"/>
      <c r="QL3137" s="0"/>
      <c r="QM3137" s="0"/>
      <c r="QN3137" s="0"/>
      <c r="QO3137" s="0"/>
      <c r="QP3137" s="0"/>
      <c r="QQ3137" s="0"/>
      <c r="QR3137" s="0"/>
      <c r="QS3137" s="0"/>
      <c r="QT3137" s="0"/>
      <c r="QU3137" s="0"/>
      <c r="QV3137" s="0"/>
      <c r="QW3137" s="0"/>
      <c r="QX3137" s="0"/>
      <c r="QY3137" s="0"/>
      <c r="QZ3137" s="0"/>
      <c r="RA3137" s="0"/>
      <c r="RB3137" s="0"/>
      <c r="RC3137" s="0"/>
      <c r="RD3137" s="0"/>
      <c r="RE3137" s="0"/>
      <c r="RF3137" s="0"/>
      <c r="RG3137" s="0"/>
      <c r="RH3137" s="0"/>
      <c r="RI3137" s="0"/>
      <c r="RJ3137" s="0"/>
      <c r="RK3137" s="0"/>
      <c r="RL3137" s="0"/>
      <c r="RM3137" s="0"/>
      <c r="RN3137" s="0"/>
      <c r="RO3137" s="0"/>
      <c r="RP3137" s="0"/>
      <c r="RQ3137" s="0"/>
      <c r="RR3137" s="0"/>
      <c r="RS3137" s="0"/>
      <c r="RT3137" s="0"/>
      <c r="RU3137" s="0"/>
      <c r="RV3137" s="0"/>
      <c r="RW3137" s="0"/>
      <c r="RX3137" s="0"/>
      <c r="RY3137" s="0"/>
      <c r="RZ3137" s="0"/>
      <c r="SA3137" s="0"/>
      <c r="SB3137" s="0"/>
      <c r="SC3137" s="0"/>
      <c r="SD3137" s="0"/>
      <c r="SE3137" s="0"/>
      <c r="SF3137" s="0"/>
      <c r="SG3137" s="0"/>
      <c r="SH3137" s="0"/>
      <c r="SI3137" s="0"/>
      <c r="SJ3137" s="0"/>
      <c r="SK3137" s="0"/>
      <c r="SL3137" s="0"/>
      <c r="SM3137" s="0"/>
      <c r="SN3137" s="0"/>
      <c r="SO3137" s="0"/>
      <c r="SP3137" s="0"/>
      <c r="SQ3137" s="0"/>
      <c r="SR3137" s="0"/>
      <c r="SS3137" s="0"/>
      <c r="ST3137" s="0"/>
      <c r="SU3137" s="0"/>
      <c r="SV3137" s="0"/>
      <c r="SW3137" s="0"/>
      <c r="SX3137" s="0"/>
      <c r="SY3137" s="0"/>
      <c r="SZ3137" s="0"/>
      <c r="TA3137" s="0"/>
      <c r="TB3137" s="0"/>
      <c r="TC3137" s="0"/>
      <c r="TD3137" s="0"/>
      <c r="TE3137" s="0"/>
      <c r="TF3137" s="0"/>
      <c r="TG3137" s="0"/>
      <c r="TH3137" s="0"/>
      <c r="TI3137" s="0"/>
      <c r="TJ3137" s="0"/>
      <c r="TK3137" s="0"/>
      <c r="TL3137" s="0"/>
      <c r="TM3137" s="0"/>
      <c r="TN3137" s="0"/>
      <c r="TO3137" s="0"/>
      <c r="TP3137" s="0"/>
      <c r="TQ3137" s="0"/>
      <c r="TR3137" s="0"/>
      <c r="TS3137" s="0"/>
      <c r="TT3137" s="0"/>
      <c r="TU3137" s="0"/>
      <c r="TV3137" s="0"/>
      <c r="TW3137" s="0"/>
      <c r="TX3137" s="0"/>
      <c r="TY3137" s="0"/>
      <c r="TZ3137" s="0"/>
      <c r="UA3137" s="0"/>
      <c r="UB3137" s="0"/>
      <c r="UC3137" s="0"/>
      <c r="UD3137" s="0"/>
      <c r="UE3137" s="0"/>
      <c r="UF3137" s="0"/>
      <c r="UG3137" s="0"/>
      <c r="UH3137" s="0"/>
      <c r="UI3137" s="0"/>
      <c r="UJ3137" s="0"/>
      <c r="UK3137" s="0"/>
      <c r="UL3137" s="0"/>
      <c r="UM3137" s="0"/>
      <c r="UN3137" s="0"/>
      <c r="UO3137" s="0"/>
      <c r="UP3137" s="0"/>
      <c r="UQ3137" s="0"/>
      <c r="UR3137" s="0"/>
      <c r="US3137" s="0"/>
      <c r="UT3137" s="0"/>
      <c r="UU3137" s="0"/>
      <c r="UV3137" s="0"/>
      <c r="UW3137" s="0"/>
      <c r="UX3137" s="0"/>
      <c r="UY3137" s="0"/>
      <c r="UZ3137" s="0"/>
      <c r="VA3137" s="0"/>
      <c r="VB3137" s="0"/>
      <c r="VC3137" s="0"/>
      <c r="VD3137" s="0"/>
      <c r="VE3137" s="0"/>
      <c r="VF3137" s="0"/>
      <c r="VG3137" s="0"/>
      <c r="VH3137" s="0"/>
      <c r="VI3137" s="0"/>
      <c r="VJ3137" s="0"/>
      <c r="VK3137" s="0"/>
      <c r="VL3137" s="0"/>
      <c r="VM3137" s="0"/>
      <c r="VN3137" s="0"/>
      <c r="VO3137" s="0"/>
      <c r="VP3137" s="0"/>
      <c r="VQ3137" s="0"/>
      <c r="VR3137" s="0"/>
      <c r="VS3137" s="0"/>
      <c r="VT3137" s="0"/>
      <c r="VU3137" s="0"/>
      <c r="VV3137" s="0"/>
      <c r="VW3137" s="0"/>
      <c r="VX3137" s="0"/>
      <c r="VY3137" s="0"/>
      <c r="VZ3137" s="0"/>
      <c r="WA3137" s="0"/>
      <c r="WB3137" s="0"/>
      <c r="WC3137" s="0"/>
      <c r="WD3137" s="0"/>
      <c r="WE3137" s="0"/>
      <c r="WF3137" s="0"/>
      <c r="WG3137" s="0"/>
      <c r="WH3137" s="0"/>
      <c r="WI3137" s="0"/>
      <c r="WJ3137" s="0"/>
      <c r="WK3137" s="0"/>
      <c r="WL3137" s="0"/>
      <c r="WM3137" s="0"/>
      <c r="WN3137" s="0"/>
      <c r="WO3137" s="0"/>
      <c r="WP3137" s="0"/>
      <c r="WQ3137" s="0"/>
      <c r="WR3137" s="0"/>
      <c r="WS3137" s="0"/>
      <c r="WT3137" s="0"/>
      <c r="WU3137" s="0"/>
      <c r="WV3137" s="0"/>
      <c r="WW3137" s="0"/>
      <c r="WX3137" s="0"/>
      <c r="WY3137" s="0"/>
      <c r="WZ3137" s="0"/>
      <c r="XA3137" s="0"/>
      <c r="XB3137" s="0"/>
      <c r="XC3137" s="0"/>
      <c r="XD3137" s="0"/>
      <c r="XE3137" s="0"/>
      <c r="XF3137" s="0"/>
      <c r="XG3137" s="0"/>
      <c r="XH3137" s="0"/>
      <c r="XI3137" s="0"/>
      <c r="XJ3137" s="0"/>
      <c r="XK3137" s="0"/>
      <c r="XL3137" s="0"/>
      <c r="XM3137" s="0"/>
      <c r="XN3137" s="0"/>
      <c r="XO3137" s="0"/>
      <c r="XP3137" s="0"/>
      <c r="XQ3137" s="0"/>
      <c r="XR3137" s="0"/>
      <c r="XS3137" s="0"/>
      <c r="XT3137" s="0"/>
      <c r="XU3137" s="0"/>
      <c r="XV3137" s="0"/>
      <c r="XW3137" s="0"/>
      <c r="XX3137" s="0"/>
      <c r="XY3137" s="0"/>
      <c r="XZ3137" s="0"/>
      <c r="YA3137" s="0"/>
      <c r="YB3137" s="0"/>
      <c r="YC3137" s="0"/>
      <c r="YD3137" s="0"/>
      <c r="YE3137" s="0"/>
      <c r="YF3137" s="0"/>
      <c r="YG3137" s="0"/>
      <c r="YH3137" s="0"/>
      <c r="YI3137" s="0"/>
      <c r="YJ3137" s="0"/>
      <c r="YK3137" s="0"/>
      <c r="YL3137" s="0"/>
      <c r="YM3137" s="0"/>
      <c r="YN3137" s="0"/>
      <c r="YO3137" s="0"/>
      <c r="YP3137" s="0"/>
      <c r="YQ3137" s="0"/>
      <c r="YR3137" s="0"/>
      <c r="YS3137" s="0"/>
      <c r="YT3137" s="0"/>
      <c r="YU3137" s="0"/>
      <c r="YV3137" s="0"/>
      <c r="YW3137" s="0"/>
      <c r="YX3137" s="0"/>
      <c r="YY3137" s="0"/>
      <c r="YZ3137" s="0"/>
      <c r="ZA3137" s="0"/>
      <c r="ZB3137" s="0"/>
      <c r="ZC3137" s="0"/>
      <c r="ZD3137" s="0"/>
      <c r="ZE3137" s="0"/>
      <c r="ZF3137" s="0"/>
      <c r="ZG3137" s="0"/>
      <c r="ZH3137" s="0"/>
      <c r="ZI3137" s="0"/>
      <c r="ZJ3137" s="0"/>
      <c r="ZK3137" s="0"/>
      <c r="ZL3137" s="0"/>
      <c r="ZM3137" s="0"/>
      <c r="ZN3137" s="0"/>
      <c r="ZO3137" s="0"/>
      <c r="ZP3137" s="0"/>
      <c r="ZQ3137" s="0"/>
      <c r="ZR3137" s="0"/>
      <c r="ZS3137" s="0"/>
      <c r="ZT3137" s="0"/>
      <c r="ZU3137" s="0"/>
      <c r="ZV3137" s="0"/>
      <c r="ZW3137" s="0"/>
      <c r="ZX3137" s="0"/>
      <c r="ZY3137" s="0"/>
      <c r="ZZ3137" s="0"/>
      <c r="AAA3137" s="0"/>
      <c r="AAB3137" s="0"/>
      <c r="AAC3137" s="0"/>
      <c r="AAD3137" s="0"/>
      <c r="AAE3137" s="0"/>
      <c r="AAF3137" s="0"/>
      <c r="AAG3137" s="0"/>
      <c r="AAH3137" s="0"/>
      <c r="AAI3137" s="0"/>
      <c r="AAJ3137" s="0"/>
      <c r="AAK3137" s="0"/>
      <c r="AAL3137" s="0"/>
      <c r="AAM3137" s="0"/>
      <c r="AAN3137" s="0"/>
      <c r="AAO3137" s="0"/>
      <c r="AAP3137" s="0"/>
      <c r="AAQ3137" s="0"/>
      <c r="AAR3137" s="0"/>
      <c r="AAS3137" s="0"/>
      <c r="AAT3137" s="0"/>
      <c r="AAU3137" s="0"/>
      <c r="AAV3137" s="0"/>
      <c r="AAW3137" s="0"/>
      <c r="AAX3137" s="0"/>
      <c r="AAY3137" s="0"/>
      <c r="AAZ3137" s="0"/>
      <c r="ABA3137" s="0"/>
      <c r="ABB3137" s="0"/>
      <c r="ABC3137" s="0"/>
      <c r="ABD3137" s="0"/>
      <c r="ABE3137" s="0"/>
      <c r="ABF3137" s="0"/>
      <c r="ABG3137" s="0"/>
      <c r="ABH3137" s="0"/>
      <c r="ABI3137" s="0"/>
      <c r="ABJ3137" s="0"/>
      <c r="ABK3137" s="0"/>
      <c r="ABL3137" s="0"/>
      <c r="ABM3137" s="0"/>
      <c r="ABN3137" s="0"/>
      <c r="ABO3137" s="0"/>
      <c r="ABP3137" s="0"/>
      <c r="ABQ3137" s="0"/>
      <c r="ABR3137" s="0"/>
      <c r="ABS3137" s="0"/>
      <c r="ABT3137" s="0"/>
      <c r="ABU3137" s="0"/>
      <c r="ABV3137" s="0"/>
      <c r="ABW3137" s="0"/>
      <c r="ABX3137" s="0"/>
      <c r="ABY3137" s="0"/>
      <c r="ABZ3137" s="0"/>
      <c r="ACA3137" s="0"/>
      <c r="ACB3137" s="0"/>
      <c r="ACC3137" s="0"/>
      <c r="ACD3137" s="0"/>
      <c r="ACE3137" s="0"/>
      <c r="ACF3137" s="0"/>
      <c r="ACG3137" s="0"/>
      <c r="ACH3137" s="0"/>
      <c r="ACI3137" s="0"/>
      <c r="ACJ3137" s="0"/>
      <c r="ACK3137" s="0"/>
      <c r="ACL3137" s="0"/>
      <c r="ACM3137" s="0"/>
      <c r="ACN3137" s="0"/>
      <c r="ACO3137" s="0"/>
      <c r="ACP3137" s="0"/>
      <c r="ACQ3137" s="0"/>
      <c r="ACR3137" s="0"/>
      <c r="ACS3137" s="0"/>
      <c r="ACT3137" s="0"/>
      <c r="ACU3137" s="0"/>
      <c r="ACV3137" s="0"/>
      <c r="ACW3137" s="0"/>
      <c r="ACX3137" s="0"/>
      <c r="ACY3137" s="0"/>
      <c r="ACZ3137" s="0"/>
      <c r="ADA3137" s="0"/>
      <c r="ADB3137" s="0"/>
      <c r="ADC3137" s="0"/>
      <c r="ADD3137" s="0"/>
      <c r="ADE3137" s="0"/>
      <c r="ADF3137" s="0"/>
      <c r="ADG3137" s="0"/>
      <c r="ADH3137" s="0"/>
      <c r="ADI3137" s="0"/>
      <c r="ADJ3137" s="0"/>
      <c r="ADK3137" s="0"/>
      <c r="ADL3137" s="0"/>
      <c r="ADM3137" s="0"/>
      <c r="ADN3137" s="0"/>
      <c r="ADO3137" s="0"/>
      <c r="ADP3137" s="0"/>
      <c r="ADQ3137" s="0"/>
      <c r="ADR3137" s="0"/>
      <c r="ADS3137" s="0"/>
      <c r="ADT3137" s="0"/>
      <c r="ADU3137" s="0"/>
      <c r="ADV3137" s="0"/>
      <c r="ADW3137" s="0"/>
      <c r="ADX3137" s="0"/>
      <c r="ADY3137" s="0"/>
      <c r="ADZ3137" s="0"/>
      <c r="AEA3137" s="0"/>
      <c r="AEB3137" s="0"/>
      <c r="AEC3137" s="0"/>
      <c r="AED3137" s="0"/>
      <c r="AEE3137" s="0"/>
      <c r="AEF3137" s="0"/>
      <c r="AEG3137" s="0"/>
      <c r="AEH3137" s="0"/>
      <c r="AEI3137" s="0"/>
      <c r="AEJ3137" s="0"/>
      <c r="AEK3137" s="0"/>
      <c r="AEL3137" s="0"/>
      <c r="AEM3137" s="0"/>
      <c r="AEN3137" s="0"/>
      <c r="AEO3137" s="0"/>
      <c r="AEP3137" s="0"/>
      <c r="AEQ3137" s="0"/>
      <c r="AER3137" s="0"/>
      <c r="AES3137" s="0"/>
      <c r="AET3137" s="0"/>
      <c r="AEU3137" s="0"/>
      <c r="AEV3137" s="0"/>
      <c r="AEW3137" s="0"/>
      <c r="AEX3137" s="0"/>
      <c r="AEY3137" s="0"/>
      <c r="AEZ3137" s="0"/>
      <c r="AFA3137" s="0"/>
      <c r="AFB3137" s="0"/>
      <c r="AFC3137" s="0"/>
      <c r="AFD3137" s="0"/>
      <c r="AFE3137" s="0"/>
      <c r="AFF3137" s="0"/>
      <c r="AFG3137" s="0"/>
      <c r="AFH3137" s="0"/>
      <c r="AFI3137" s="0"/>
      <c r="AFJ3137" s="0"/>
      <c r="AFK3137" s="0"/>
      <c r="AFL3137" s="0"/>
      <c r="AFM3137" s="0"/>
      <c r="AFN3137" s="0"/>
      <c r="AFO3137" s="0"/>
      <c r="AFP3137" s="0"/>
      <c r="AFQ3137" s="0"/>
      <c r="AFR3137" s="0"/>
      <c r="AFS3137" s="0"/>
      <c r="AFT3137" s="0"/>
      <c r="AFU3137" s="0"/>
      <c r="AFV3137" s="0"/>
      <c r="AFW3137" s="0"/>
      <c r="AFX3137" s="0"/>
      <c r="AFY3137" s="0"/>
      <c r="AFZ3137" s="0"/>
      <c r="AGA3137" s="0"/>
      <c r="AGB3137" s="0"/>
      <c r="AGC3137" s="0"/>
      <c r="AGD3137" s="0"/>
      <c r="AGE3137" s="0"/>
      <c r="AGF3137" s="0"/>
      <c r="AGG3137" s="0"/>
      <c r="AGH3137" s="0"/>
      <c r="AGI3137" s="0"/>
      <c r="AGJ3137" s="0"/>
      <c r="AGK3137" s="0"/>
      <c r="AGL3137" s="0"/>
      <c r="AGM3137" s="0"/>
      <c r="AGN3137" s="0"/>
      <c r="AGO3137" s="0"/>
      <c r="AGP3137" s="0"/>
      <c r="AGQ3137" s="0"/>
      <c r="AGR3137" s="0"/>
      <c r="AGS3137" s="0"/>
      <c r="AGT3137" s="0"/>
      <c r="AGU3137" s="0"/>
      <c r="AGV3137" s="0"/>
      <c r="AGW3137" s="0"/>
      <c r="AGX3137" s="0"/>
      <c r="AGY3137" s="0"/>
      <c r="AGZ3137" s="0"/>
      <c r="AHA3137" s="0"/>
      <c r="AHB3137" s="0"/>
      <c r="AHC3137" s="0"/>
      <c r="AHD3137" s="0"/>
      <c r="AHE3137" s="0"/>
      <c r="AHF3137" s="0"/>
      <c r="AHG3137" s="0"/>
      <c r="AHH3137" s="0"/>
      <c r="AHI3137" s="0"/>
      <c r="AHJ3137" s="0"/>
      <c r="AHK3137" s="0"/>
      <c r="AHL3137" s="0"/>
      <c r="AHM3137" s="0"/>
      <c r="AHN3137" s="0"/>
      <c r="AHO3137" s="0"/>
      <c r="AHP3137" s="0"/>
      <c r="AHQ3137" s="0"/>
      <c r="AHR3137" s="0"/>
      <c r="AHS3137" s="0"/>
      <c r="AHT3137" s="0"/>
      <c r="AHU3137" s="0"/>
      <c r="AHV3137" s="0"/>
      <c r="AHW3137" s="0"/>
      <c r="AHX3137" s="0"/>
      <c r="AHY3137" s="0"/>
      <c r="AHZ3137" s="0"/>
      <c r="AIA3137" s="0"/>
      <c r="AIB3137" s="0"/>
      <c r="AIC3137" s="0"/>
      <c r="AID3137" s="0"/>
      <c r="AIE3137" s="0"/>
      <c r="AIF3137" s="0"/>
      <c r="AIG3137" s="0"/>
      <c r="AIH3137" s="0"/>
      <c r="AII3137" s="0"/>
      <c r="AIJ3137" s="0"/>
      <c r="AIK3137" s="0"/>
      <c r="AIL3137" s="0"/>
      <c r="AIM3137" s="0"/>
      <c r="AIN3137" s="0"/>
      <c r="AIO3137" s="0"/>
      <c r="AIP3137" s="0"/>
      <c r="AIQ3137" s="0"/>
      <c r="AIR3137" s="0"/>
      <c r="AIS3137" s="0"/>
      <c r="AIT3137" s="0"/>
      <c r="AIU3137" s="0"/>
      <c r="AIV3137" s="0"/>
      <c r="AIW3137" s="0"/>
      <c r="AIX3137" s="0"/>
      <c r="AIY3137" s="0"/>
      <c r="AIZ3137" s="0"/>
      <c r="AJA3137" s="0"/>
      <c r="AJB3137" s="0"/>
      <c r="AJC3137" s="0"/>
      <c r="AJD3137" s="0"/>
      <c r="AJE3137" s="0"/>
      <c r="AJF3137" s="0"/>
      <c r="AJG3137" s="0"/>
      <c r="AJH3137" s="0"/>
      <c r="AJI3137" s="0"/>
      <c r="AJJ3137" s="0"/>
      <c r="AJK3137" s="0"/>
      <c r="AJL3137" s="0"/>
      <c r="AJM3137" s="0"/>
      <c r="AJN3137" s="0"/>
      <c r="AJO3137" s="0"/>
      <c r="AJP3137" s="0"/>
      <c r="AJQ3137" s="0"/>
      <c r="AJR3137" s="0"/>
      <c r="AJS3137" s="0"/>
      <c r="AJT3137" s="0"/>
      <c r="AJU3137" s="0"/>
      <c r="AJV3137" s="0"/>
      <c r="AJW3137" s="0"/>
      <c r="AJX3137" s="0"/>
      <c r="AJY3137" s="0"/>
      <c r="AJZ3137" s="0"/>
      <c r="AKA3137" s="0"/>
      <c r="AKB3137" s="0"/>
      <c r="AKC3137" s="0"/>
      <c r="AKD3137" s="0"/>
      <c r="AKE3137" s="0"/>
      <c r="AKF3137" s="0"/>
      <c r="AKG3137" s="0"/>
      <c r="AKH3137" s="0"/>
      <c r="AKI3137" s="0"/>
      <c r="AKJ3137" s="0"/>
      <c r="AKK3137" s="0"/>
      <c r="AKL3137" s="0"/>
      <c r="AKM3137" s="0"/>
      <c r="AKN3137" s="0"/>
      <c r="AKO3137" s="0"/>
      <c r="AKP3137" s="0"/>
      <c r="AKQ3137" s="0"/>
      <c r="AKR3137" s="0"/>
      <c r="AKS3137" s="0"/>
      <c r="AKT3137" s="0"/>
      <c r="AKU3137" s="0"/>
      <c r="AKV3137" s="0"/>
      <c r="AKW3137" s="0"/>
      <c r="AKX3137" s="0"/>
      <c r="AKY3137" s="0"/>
      <c r="AKZ3137" s="0"/>
      <c r="ALA3137" s="0"/>
      <c r="ALB3137" s="0"/>
      <c r="ALC3137" s="0"/>
      <c r="ALD3137" s="0"/>
      <c r="ALE3137" s="0"/>
      <c r="ALF3137" s="0"/>
      <c r="ALG3137" s="0"/>
      <c r="ALH3137" s="0"/>
      <c r="ALI3137" s="0"/>
      <c r="ALJ3137" s="0"/>
      <c r="ALK3137" s="0"/>
      <c r="ALL3137" s="0"/>
      <c r="ALM3137" s="0"/>
      <c r="ALN3137" s="0"/>
      <c r="ALO3137" s="0"/>
      <c r="ALP3137" s="0"/>
      <c r="ALQ3137" s="0"/>
      <c r="ALR3137" s="0"/>
      <c r="ALS3137" s="0"/>
      <c r="ALT3137" s="0"/>
      <c r="ALU3137" s="0"/>
      <c r="ALV3137" s="0"/>
      <c r="ALW3137" s="0"/>
      <c r="ALX3137" s="0"/>
      <c r="ALY3137" s="0"/>
      <c r="ALZ3137" s="0"/>
      <c r="AMA3137" s="0"/>
      <c r="AMB3137" s="0"/>
      <c r="AMC3137" s="0"/>
      <c r="AMD3137" s="0"/>
      <c r="AME3137" s="0"/>
      <c r="AMF3137" s="0"/>
      <c r="AMG3137" s="0"/>
      <c r="AMH3137" s="0"/>
      <c r="AMI3137" s="0"/>
    </row>
    <row r="3138" customFormat="false" ht="12.75" hidden="false" customHeight="false" outlineLevel="0" collapsed="false">
      <c r="A3138" s="1" t="s">
        <v>3387</v>
      </c>
      <c r="C3138" s="27" t="s">
        <v>3390</v>
      </c>
      <c r="D3138" s="27" t="s">
        <v>13</v>
      </c>
      <c r="E3138" s="28"/>
      <c r="F3138" s="29"/>
      <c r="G3138" s="27"/>
      <c r="H3138" s="30" t="s">
        <v>61</v>
      </c>
      <c r="I3138" s="31" t="n">
        <v>1.09</v>
      </c>
      <c r="J3138" s="30" t="s">
        <v>1160</v>
      </c>
      <c r="BM3138" s="0"/>
      <c r="BN3138" s="0"/>
      <c r="BO3138" s="0"/>
      <c r="BP3138" s="0"/>
      <c r="BQ3138" s="0"/>
      <c r="BR3138" s="0"/>
      <c r="BS3138" s="0"/>
      <c r="BT3138" s="0"/>
      <c r="BU3138" s="0"/>
      <c r="BV3138" s="0"/>
      <c r="BW3138" s="0"/>
      <c r="BX3138" s="0"/>
      <c r="BY3138" s="0"/>
      <c r="BZ3138" s="0"/>
      <c r="CA3138" s="0"/>
      <c r="CB3138" s="0"/>
      <c r="CC3138" s="0"/>
      <c r="CD3138" s="0"/>
      <c r="CE3138" s="0"/>
      <c r="CF3138" s="0"/>
      <c r="CG3138" s="0"/>
      <c r="CH3138" s="0"/>
      <c r="CI3138" s="0"/>
      <c r="CJ3138" s="0"/>
      <c r="CK3138" s="0"/>
      <c r="CL3138" s="0"/>
      <c r="CM3138" s="0"/>
      <c r="CN3138" s="0"/>
      <c r="CO3138" s="0"/>
      <c r="CP3138" s="0"/>
      <c r="CQ3138" s="0"/>
      <c r="CR3138" s="0"/>
      <c r="CS3138" s="0"/>
      <c r="CT3138" s="0"/>
      <c r="CU3138" s="0"/>
      <c r="CV3138" s="0"/>
      <c r="CW3138" s="0"/>
      <c r="CX3138" s="0"/>
      <c r="CY3138" s="0"/>
      <c r="CZ3138" s="0"/>
      <c r="DA3138" s="0"/>
      <c r="DB3138" s="0"/>
      <c r="DC3138" s="0"/>
      <c r="DD3138" s="0"/>
      <c r="DE3138" s="0"/>
      <c r="DF3138" s="0"/>
      <c r="DG3138" s="0"/>
      <c r="DH3138" s="0"/>
      <c r="DI3138" s="0"/>
      <c r="DJ3138" s="0"/>
      <c r="DK3138" s="0"/>
      <c r="DL3138" s="0"/>
      <c r="DM3138" s="0"/>
      <c r="DN3138" s="0"/>
      <c r="DO3138" s="0"/>
      <c r="DP3138" s="0"/>
      <c r="DQ3138" s="0"/>
      <c r="DR3138" s="0"/>
      <c r="DS3138" s="0"/>
      <c r="DT3138" s="0"/>
      <c r="DU3138" s="0"/>
      <c r="DV3138" s="0"/>
      <c r="DW3138" s="0"/>
      <c r="DX3138" s="0"/>
      <c r="DY3138" s="0"/>
      <c r="DZ3138" s="0"/>
      <c r="EA3138" s="0"/>
      <c r="EB3138" s="0"/>
      <c r="EC3138" s="0"/>
      <c r="ED3138" s="0"/>
      <c r="EE3138" s="0"/>
      <c r="EF3138" s="0"/>
      <c r="EG3138" s="0"/>
      <c r="EH3138" s="0"/>
      <c r="EI3138" s="0"/>
      <c r="EJ3138" s="0"/>
      <c r="EK3138" s="0"/>
      <c r="EL3138" s="0"/>
      <c r="EM3138" s="0"/>
      <c r="EN3138" s="0"/>
      <c r="EO3138" s="0"/>
      <c r="EP3138" s="0"/>
      <c r="EQ3138" s="0"/>
      <c r="ER3138" s="0"/>
      <c r="ES3138" s="0"/>
      <c r="ET3138" s="0"/>
      <c r="EU3138" s="0"/>
      <c r="EV3138" s="0"/>
      <c r="EW3138" s="0"/>
      <c r="EX3138" s="0"/>
      <c r="EY3138" s="0"/>
      <c r="EZ3138" s="0"/>
      <c r="FA3138" s="0"/>
      <c r="FB3138" s="0"/>
      <c r="FC3138" s="0"/>
      <c r="FD3138" s="0"/>
      <c r="FE3138" s="0"/>
      <c r="FF3138" s="0"/>
      <c r="FG3138" s="0"/>
      <c r="FH3138" s="0"/>
      <c r="FI3138" s="0"/>
      <c r="FJ3138" s="0"/>
      <c r="FK3138" s="0"/>
      <c r="FL3138" s="0"/>
      <c r="FM3138" s="0"/>
      <c r="FN3138" s="0"/>
      <c r="FO3138" s="0"/>
      <c r="FP3138" s="0"/>
      <c r="FQ3138" s="0"/>
      <c r="FR3138" s="0"/>
      <c r="FS3138" s="0"/>
      <c r="FT3138" s="0"/>
      <c r="FU3138" s="0"/>
      <c r="FV3138" s="0"/>
      <c r="FW3138" s="0"/>
      <c r="FX3138" s="0"/>
      <c r="FY3138" s="0"/>
      <c r="FZ3138" s="0"/>
      <c r="GA3138" s="0"/>
      <c r="GB3138" s="0"/>
      <c r="GC3138" s="0"/>
      <c r="GD3138" s="0"/>
      <c r="GE3138" s="0"/>
      <c r="GF3138" s="0"/>
      <c r="GG3138" s="0"/>
      <c r="GH3138" s="0"/>
      <c r="GI3138" s="0"/>
      <c r="GJ3138" s="0"/>
      <c r="GK3138" s="0"/>
      <c r="GL3138" s="0"/>
      <c r="GM3138" s="0"/>
      <c r="GN3138" s="0"/>
      <c r="GO3138" s="0"/>
      <c r="GP3138" s="0"/>
      <c r="GQ3138" s="0"/>
      <c r="GR3138" s="0"/>
      <c r="GS3138" s="0"/>
      <c r="GT3138" s="0"/>
      <c r="GU3138" s="0"/>
      <c r="GV3138" s="0"/>
      <c r="GW3138" s="0"/>
      <c r="GX3138" s="0"/>
      <c r="GY3138" s="0"/>
      <c r="GZ3138" s="0"/>
      <c r="HA3138" s="0"/>
      <c r="HB3138" s="0"/>
      <c r="HC3138" s="0"/>
      <c r="HD3138" s="0"/>
      <c r="HE3138" s="0"/>
      <c r="HF3138" s="0"/>
      <c r="HG3138" s="0"/>
      <c r="HH3138" s="0"/>
      <c r="HI3138" s="0"/>
      <c r="HJ3138" s="0"/>
      <c r="HK3138" s="0"/>
      <c r="HL3138" s="0"/>
      <c r="HM3138" s="0"/>
      <c r="HN3138" s="0"/>
      <c r="HO3138" s="0"/>
      <c r="HP3138" s="0"/>
      <c r="HQ3138" s="0"/>
      <c r="HR3138" s="0"/>
      <c r="HS3138" s="0"/>
      <c r="HT3138" s="0"/>
      <c r="HU3138" s="0"/>
      <c r="HV3138" s="0"/>
      <c r="HW3138" s="0"/>
      <c r="HX3138" s="0"/>
      <c r="HY3138" s="0"/>
      <c r="HZ3138" s="0"/>
      <c r="IA3138" s="0"/>
      <c r="IB3138" s="0"/>
      <c r="IC3138" s="0"/>
      <c r="ID3138" s="0"/>
      <c r="IE3138" s="0"/>
      <c r="IF3138" s="0"/>
      <c r="IG3138" s="0"/>
      <c r="IH3138" s="0"/>
      <c r="II3138" s="0"/>
      <c r="IJ3138" s="0"/>
      <c r="IK3138" s="0"/>
      <c r="IL3138" s="0"/>
      <c r="IM3138" s="0"/>
      <c r="IN3138" s="0"/>
      <c r="IO3138" s="0"/>
      <c r="IP3138" s="0"/>
      <c r="IQ3138" s="0"/>
      <c r="IR3138" s="0"/>
      <c r="IS3138" s="0"/>
      <c r="IT3138" s="0"/>
      <c r="IU3138" s="0"/>
      <c r="IV3138" s="0"/>
      <c r="IW3138" s="0"/>
      <c r="IX3138" s="0"/>
      <c r="IY3138" s="0"/>
      <c r="IZ3138" s="0"/>
      <c r="JA3138" s="0"/>
      <c r="JB3138" s="0"/>
      <c r="JC3138" s="0"/>
      <c r="JD3138" s="0"/>
      <c r="JE3138" s="0"/>
      <c r="JF3138" s="0"/>
      <c r="JG3138" s="0"/>
      <c r="JH3138" s="0"/>
      <c r="JI3138" s="0"/>
      <c r="JJ3138" s="0"/>
      <c r="JK3138" s="0"/>
      <c r="JL3138" s="0"/>
      <c r="JM3138" s="0"/>
      <c r="JN3138" s="0"/>
      <c r="JO3138" s="0"/>
      <c r="JP3138" s="0"/>
      <c r="JQ3138" s="0"/>
      <c r="JR3138" s="0"/>
      <c r="JS3138" s="0"/>
      <c r="JT3138" s="0"/>
      <c r="JU3138" s="0"/>
      <c r="JV3138" s="0"/>
      <c r="JW3138" s="0"/>
      <c r="JX3138" s="0"/>
      <c r="JY3138" s="0"/>
      <c r="JZ3138" s="0"/>
      <c r="KA3138" s="0"/>
      <c r="KB3138" s="0"/>
      <c r="KC3138" s="0"/>
      <c r="KD3138" s="0"/>
      <c r="KE3138" s="0"/>
      <c r="KF3138" s="0"/>
      <c r="KG3138" s="0"/>
      <c r="KH3138" s="0"/>
      <c r="KI3138" s="0"/>
      <c r="KJ3138" s="0"/>
      <c r="KK3138" s="0"/>
      <c r="KL3138" s="0"/>
      <c r="KM3138" s="0"/>
      <c r="KN3138" s="0"/>
      <c r="KO3138" s="0"/>
      <c r="KP3138" s="0"/>
      <c r="KQ3138" s="0"/>
      <c r="KR3138" s="0"/>
      <c r="KS3138" s="0"/>
      <c r="KT3138" s="0"/>
      <c r="KU3138" s="0"/>
      <c r="KV3138" s="0"/>
      <c r="KW3138" s="0"/>
      <c r="KX3138" s="0"/>
      <c r="KY3138" s="0"/>
      <c r="KZ3138" s="0"/>
      <c r="LA3138" s="0"/>
      <c r="LB3138" s="0"/>
      <c r="LC3138" s="0"/>
      <c r="LD3138" s="0"/>
      <c r="LE3138" s="0"/>
      <c r="LF3138" s="0"/>
      <c r="LG3138" s="0"/>
      <c r="LH3138" s="0"/>
      <c r="LI3138" s="0"/>
      <c r="LJ3138" s="0"/>
      <c r="LK3138" s="0"/>
      <c r="LL3138" s="0"/>
      <c r="LM3138" s="0"/>
      <c r="LN3138" s="0"/>
      <c r="LO3138" s="0"/>
      <c r="LP3138" s="0"/>
      <c r="LQ3138" s="0"/>
      <c r="LR3138" s="0"/>
      <c r="LS3138" s="0"/>
      <c r="LT3138" s="0"/>
      <c r="LU3138" s="0"/>
      <c r="LV3138" s="0"/>
      <c r="LW3138" s="0"/>
      <c r="LX3138" s="0"/>
      <c r="LY3138" s="0"/>
      <c r="LZ3138" s="0"/>
      <c r="MA3138" s="0"/>
      <c r="MB3138" s="0"/>
      <c r="MC3138" s="0"/>
      <c r="MD3138" s="0"/>
      <c r="ME3138" s="0"/>
      <c r="MF3138" s="0"/>
      <c r="MG3138" s="0"/>
      <c r="MH3138" s="0"/>
      <c r="MI3138" s="0"/>
      <c r="MJ3138" s="0"/>
      <c r="MK3138" s="0"/>
      <c r="ML3138" s="0"/>
      <c r="MM3138" s="0"/>
      <c r="MN3138" s="0"/>
      <c r="MO3138" s="0"/>
      <c r="MP3138" s="0"/>
      <c r="MQ3138" s="0"/>
      <c r="MR3138" s="0"/>
      <c r="MS3138" s="0"/>
      <c r="MT3138" s="0"/>
      <c r="MU3138" s="0"/>
      <c r="MV3138" s="0"/>
      <c r="MW3138" s="0"/>
      <c r="MX3138" s="0"/>
      <c r="MY3138" s="0"/>
      <c r="MZ3138" s="0"/>
      <c r="NA3138" s="0"/>
      <c r="NB3138" s="0"/>
      <c r="NC3138" s="0"/>
      <c r="ND3138" s="0"/>
      <c r="NE3138" s="0"/>
      <c r="NF3138" s="0"/>
      <c r="NG3138" s="0"/>
      <c r="NH3138" s="0"/>
      <c r="NI3138" s="0"/>
      <c r="NJ3138" s="0"/>
      <c r="NK3138" s="0"/>
      <c r="NL3138" s="0"/>
      <c r="NM3138" s="0"/>
      <c r="NN3138" s="0"/>
      <c r="NO3138" s="0"/>
      <c r="NP3138" s="0"/>
      <c r="NQ3138" s="0"/>
      <c r="NR3138" s="0"/>
      <c r="NS3138" s="0"/>
      <c r="NT3138" s="0"/>
      <c r="NU3138" s="0"/>
      <c r="NV3138" s="0"/>
      <c r="NW3138" s="0"/>
      <c r="NX3138" s="0"/>
      <c r="NY3138" s="0"/>
      <c r="NZ3138" s="0"/>
      <c r="OA3138" s="0"/>
      <c r="OB3138" s="0"/>
      <c r="OC3138" s="0"/>
      <c r="OD3138" s="0"/>
      <c r="OE3138" s="0"/>
      <c r="OF3138" s="0"/>
      <c r="OG3138" s="0"/>
      <c r="OH3138" s="0"/>
      <c r="OI3138" s="0"/>
      <c r="OJ3138" s="0"/>
      <c r="OK3138" s="0"/>
      <c r="OL3138" s="0"/>
      <c r="OM3138" s="0"/>
      <c r="ON3138" s="0"/>
      <c r="OO3138" s="0"/>
      <c r="OP3138" s="0"/>
      <c r="OQ3138" s="0"/>
      <c r="OR3138" s="0"/>
      <c r="OS3138" s="0"/>
      <c r="OT3138" s="0"/>
      <c r="OU3138" s="0"/>
      <c r="OV3138" s="0"/>
      <c r="OW3138" s="0"/>
      <c r="OX3138" s="0"/>
      <c r="OY3138" s="0"/>
      <c r="OZ3138" s="0"/>
      <c r="PA3138" s="0"/>
      <c r="PB3138" s="0"/>
      <c r="PC3138" s="0"/>
      <c r="PD3138" s="0"/>
      <c r="PE3138" s="0"/>
      <c r="PF3138" s="0"/>
      <c r="PG3138" s="0"/>
      <c r="PH3138" s="0"/>
      <c r="PI3138" s="0"/>
      <c r="PJ3138" s="0"/>
      <c r="PK3138" s="0"/>
      <c r="PL3138" s="0"/>
      <c r="PM3138" s="0"/>
      <c r="PN3138" s="0"/>
      <c r="PO3138" s="0"/>
      <c r="PP3138" s="0"/>
      <c r="PQ3138" s="0"/>
      <c r="PR3138" s="0"/>
      <c r="PS3138" s="0"/>
      <c r="PT3138" s="0"/>
      <c r="PU3138" s="0"/>
      <c r="PV3138" s="0"/>
      <c r="PW3138" s="0"/>
      <c r="PX3138" s="0"/>
      <c r="PY3138" s="0"/>
      <c r="PZ3138" s="0"/>
      <c r="QA3138" s="0"/>
      <c r="QB3138" s="0"/>
      <c r="QC3138" s="0"/>
      <c r="QD3138" s="0"/>
      <c r="QE3138" s="0"/>
      <c r="QF3138" s="0"/>
      <c r="QG3138" s="0"/>
      <c r="QH3138" s="0"/>
      <c r="QI3138" s="0"/>
      <c r="QJ3138" s="0"/>
      <c r="QK3138" s="0"/>
      <c r="QL3138" s="0"/>
      <c r="QM3138" s="0"/>
      <c r="QN3138" s="0"/>
      <c r="QO3138" s="0"/>
      <c r="QP3138" s="0"/>
      <c r="QQ3138" s="0"/>
      <c r="QR3138" s="0"/>
      <c r="QS3138" s="0"/>
      <c r="QT3138" s="0"/>
      <c r="QU3138" s="0"/>
      <c r="QV3138" s="0"/>
      <c r="QW3138" s="0"/>
      <c r="QX3138" s="0"/>
      <c r="QY3138" s="0"/>
      <c r="QZ3138" s="0"/>
      <c r="RA3138" s="0"/>
      <c r="RB3138" s="0"/>
      <c r="RC3138" s="0"/>
      <c r="RD3138" s="0"/>
      <c r="RE3138" s="0"/>
      <c r="RF3138" s="0"/>
      <c r="RG3138" s="0"/>
      <c r="RH3138" s="0"/>
      <c r="RI3138" s="0"/>
      <c r="RJ3138" s="0"/>
      <c r="RK3138" s="0"/>
      <c r="RL3138" s="0"/>
      <c r="RM3138" s="0"/>
      <c r="RN3138" s="0"/>
      <c r="RO3138" s="0"/>
      <c r="RP3138" s="0"/>
      <c r="RQ3138" s="0"/>
      <c r="RR3138" s="0"/>
      <c r="RS3138" s="0"/>
      <c r="RT3138" s="0"/>
      <c r="RU3138" s="0"/>
      <c r="RV3138" s="0"/>
      <c r="RW3138" s="0"/>
      <c r="RX3138" s="0"/>
      <c r="RY3138" s="0"/>
      <c r="RZ3138" s="0"/>
      <c r="SA3138" s="0"/>
      <c r="SB3138" s="0"/>
      <c r="SC3138" s="0"/>
      <c r="SD3138" s="0"/>
      <c r="SE3138" s="0"/>
      <c r="SF3138" s="0"/>
      <c r="SG3138" s="0"/>
      <c r="SH3138" s="0"/>
      <c r="SI3138" s="0"/>
      <c r="SJ3138" s="0"/>
      <c r="SK3138" s="0"/>
      <c r="SL3138" s="0"/>
      <c r="SM3138" s="0"/>
      <c r="SN3138" s="0"/>
      <c r="SO3138" s="0"/>
      <c r="SP3138" s="0"/>
      <c r="SQ3138" s="0"/>
      <c r="SR3138" s="0"/>
      <c r="SS3138" s="0"/>
      <c r="ST3138" s="0"/>
      <c r="SU3138" s="0"/>
      <c r="SV3138" s="0"/>
      <c r="SW3138" s="0"/>
      <c r="SX3138" s="0"/>
      <c r="SY3138" s="0"/>
      <c r="SZ3138" s="0"/>
      <c r="TA3138" s="0"/>
      <c r="TB3138" s="0"/>
      <c r="TC3138" s="0"/>
      <c r="TD3138" s="0"/>
      <c r="TE3138" s="0"/>
      <c r="TF3138" s="0"/>
      <c r="TG3138" s="0"/>
      <c r="TH3138" s="0"/>
      <c r="TI3138" s="0"/>
      <c r="TJ3138" s="0"/>
      <c r="TK3138" s="0"/>
      <c r="TL3138" s="0"/>
      <c r="TM3138" s="0"/>
      <c r="TN3138" s="0"/>
      <c r="TO3138" s="0"/>
      <c r="TP3138" s="0"/>
      <c r="TQ3138" s="0"/>
      <c r="TR3138" s="0"/>
      <c r="TS3138" s="0"/>
      <c r="TT3138" s="0"/>
      <c r="TU3138" s="0"/>
      <c r="TV3138" s="0"/>
      <c r="TW3138" s="0"/>
      <c r="TX3138" s="0"/>
      <c r="TY3138" s="0"/>
      <c r="TZ3138" s="0"/>
      <c r="UA3138" s="0"/>
      <c r="UB3138" s="0"/>
      <c r="UC3138" s="0"/>
      <c r="UD3138" s="0"/>
      <c r="UE3138" s="0"/>
      <c r="UF3138" s="0"/>
      <c r="UG3138" s="0"/>
      <c r="UH3138" s="0"/>
      <c r="UI3138" s="0"/>
      <c r="UJ3138" s="0"/>
      <c r="UK3138" s="0"/>
      <c r="UL3138" s="0"/>
      <c r="UM3138" s="0"/>
      <c r="UN3138" s="0"/>
      <c r="UO3138" s="0"/>
      <c r="UP3138" s="0"/>
      <c r="UQ3138" s="0"/>
      <c r="UR3138" s="0"/>
      <c r="US3138" s="0"/>
      <c r="UT3138" s="0"/>
      <c r="UU3138" s="0"/>
      <c r="UV3138" s="0"/>
      <c r="UW3138" s="0"/>
      <c r="UX3138" s="0"/>
      <c r="UY3138" s="0"/>
      <c r="UZ3138" s="0"/>
      <c r="VA3138" s="0"/>
      <c r="VB3138" s="0"/>
      <c r="VC3138" s="0"/>
      <c r="VD3138" s="0"/>
      <c r="VE3138" s="0"/>
      <c r="VF3138" s="0"/>
      <c r="VG3138" s="0"/>
      <c r="VH3138" s="0"/>
      <c r="VI3138" s="0"/>
      <c r="VJ3138" s="0"/>
      <c r="VK3138" s="0"/>
      <c r="VL3138" s="0"/>
      <c r="VM3138" s="0"/>
      <c r="VN3138" s="0"/>
      <c r="VO3138" s="0"/>
      <c r="VP3138" s="0"/>
      <c r="VQ3138" s="0"/>
      <c r="VR3138" s="0"/>
      <c r="VS3138" s="0"/>
      <c r="VT3138" s="0"/>
      <c r="VU3138" s="0"/>
      <c r="VV3138" s="0"/>
      <c r="VW3138" s="0"/>
      <c r="VX3138" s="0"/>
      <c r="VY3138" s="0"/>
      <c r="VZ3138" s="0"/>
      <c r="WA3138" s="0"/>
      <c r="WB3138" s="0"/>
      <c r="WC3138" s="0"/>
      <c r="WD3138" s="0"/>
      <c r="WE3138" s="0"/>
      <c r="WF3138" s="0"/>
      <c r="WG3138" s="0"/>
      <c r="WH3138" s="0"/>
      <c r="WI3138" s="0"/>
      <c r="WJ3138" s="0"/>
      <c r="WK3138" s="0"/>
      <c r="WL3138" s="0"/>
      <c r="WM3138" s="0"/>
      <c r="WN3138" s="0"/>
      <c r="WO3138" s="0"/>
      <c r="WP3138" s="0"/>
      <c r="WQ3138" s="0"/>
      <c r="WR3138" s="0"/>
      <c r="WS3138" s="0"/>
      <c r="WT3138" s="0"/>
      <c r="WU3138" s="0"/>
      <c r="WV3138" s="0"/>
      <c r="WW3138" s="0"/>
      <c r="WX3138" s="0"/>
      <c r="WY3138" s="0"/>
      <c r="WZ3138" s="0"/>
      <c r="XA3138" s="0"/>
      <c r="XB3138" s="0"/>
      <c r="XC3138" s="0"/>
      <c r="XD3138" s="0"/>
      <c r="XE3138" s="0"/>
      <c r="XF3138" s="0"/>
      <c r="XG3138" s="0"/>
      <c r="XH3138" s="0"/>
      <c r="XI3138" s="0"/>
      <c r="XJ3138" s="0"/>
      <c r="XK3138" s="0"/>
      <c r="XL3138" s="0"/>
      <c r="XM3138" s="0"/>
      <c r="XN3138" s="0"/>
      <c r="XO3138" s="0"/>
      <c r="XP3138" s="0"/>
      <c r="XQ3138" s="0"/>
      <c r="XR3138" s="0"/>
      <c r="XS3138" s="0"/>
      <c r="XT3138" s="0"/>
      <c r="XU3138" s="0"/>
      <c r="XV3138" s="0"/>
      <c r="XW3138" s="0"/>
      <c r="XX3138" s="0"/>
      <c r="XY3138" s="0"/>
      <c r="XZ3138" s="0"/>
      <c r="YA3138" s="0"/>
      <c r="YB3138" s="0"/>
      <c r="YC3138" s="0"/>
      <c r="YD3138" s="0"/>
      <c r="YE3138" s="0"/>
      <c r="YF3138" s="0"/>
      <c r="YG3138" s="0"/>
      <c r="YH3138" s="0"/>
      <c r="YI3138" s="0"/>
      <c r="YJ3138" s="0"/>
      <c r="YK3138" s="0"/>
      <c r="YL3138" s="0"/>
      <c r="YM3138" s="0"/>
      <c r="YN3138" s="0"/>
      <c r="YO3138" s="0"/>
      <c r="YP3138" s="0"/>
      <c r="YQ3138" s="0"/>
      <c r="YR3138" s="0"/>
      <c r="YS3138" s="0"/>
      <c r="YT3138" s="0"/>
      <c r="YU3138" s="0"/>
      <c r="YV3138" s="0"/>
      <c r="YW3138" s="0"/>
      <c r="YX3138" s="0"/>
      <c r="YY3138" s="0"/>
      <c r="YZ3138" s="0"/>
      <c r="ZA3138" s="0"/>
      <c r="ZB3138" s="0"/>
      <c r="ZC3138" s="0"/>
      <c r="ZD3138" s="0"/>
      <c r="ZE3138" s="0"/>
      <c r="ZF3138" s="0"/>
      <c r="ZG3138" s="0"/>
      <c r="ZH3138" s="0"/>
      <c r="ZI3138" s="0"/>
      <c r="ZJ3138" s="0"/>
      <c r="ZK3138" s="0"/>
      <c r="ZL3138" s="0"/>
      <c r="ZM3138" s="0"/>
      <c r="ZN3138" s="0"/>
      <c r="ZO3138" s="0"/>
      <c r="ZP3138" s="0"/>
      <c r="ZQ3138" s="0"/>
      <c r="ZR3138" s="0"/>
      <c r="ZS3138" s="0"/>
      <c r="ZT3138" s="0"/>
      <c r="ZU3138" s="0"/>
      <c r="ZV3138" s="0"/>
      <c r="ZW3138" s="0"/>
      <c r="ZX3138" s="0"/>
      <c r="ZY3138" s="0"/>
      <c r="ZZ3138" s="0"/>
      <c r="AAA3138" s="0"/>
      <c r="AAB3138" s="0"/>
      <c r="AAC3138" s="0"/>
      <c r="AAD3138" s="0"/>
      <c r="AAE3138" s="0"/>
      <c r="AAF3138" s="0"/>
      <c r="AAG3138" s="0"/>
      <c r="AAH3138" s="0"/>
      <c r="AAI3138" s="0"/>
      <c r="AAJ3138" s="0"/>
      <c r="AAK3138" s="0"/>
      <c r="AAL3138" s="0"/>
      <c r="AAM3138" s="0"/>
      <c r="AAN3138" s="0"/>
      <c r="AAO3138" s="0"/>
      <c r="AAP3138" s="0"/>
      <c r="AAQ3138" s="0"/>
      <c r="AAR3138" s="0"/>
      <c r="AAS3138" s="0"/>
      <c r="AAT3138" s="0"/>
      <c r="AAU3138" s="0"/>
      <c r="AAV3138" s="0"/>
      <c r="AAW3138" s="0"/>
      <c r="AAX3138" s="0"/>
      <c r="AAY3138" s="0"/>
      <c r="AAZ3138" s="0"/>
      <c r="ABA3138" s="0"/>
      <c r="ABB3138" s="0"/>
      <c r="ABC3138" s="0"/>
      <c r="ABD3138" s="0"/>
      <c r="ABE3138" s="0"/>
      <c r="ABF3138" s="0"/>
      <c r="ABG3138" s="0"/>
      <c r="ABH3138" s="0"/>
      <c r="ABI3138" s="0"/>
      <c r="ABJ3138" s="0"/>
      <c r="ABK3138" s="0"/>
      <c r="ABL3138" s="0"/>
      <c r="ABM3138" s="0"/>
      <c r="ABN3138" s="0"/>
      <c r="ABO3138" s="0"/>
      <c r="ABP3138" s="0"/>
      <c r="ABQ3138" s="0"/>
      <c r="ABR3138" s="0"/>
      <c r="ABS3138" s="0"/>
      <c r="ABT3138" s="0"/>
      <c r="ABU3138" s="0"/>
      <c r="ABV3138" s="0"/>
      <c r="ABW3138" s="0"/>
      <c r="ABX3138" s="0"/>
      <c r="ABY3138" s="0"/>
      <c r="ABZ3138" s="0"/>
      <c r="ACA3138" s="0"/>
      <c r="ACB3138" s="0"/>
      <c r="ACC3138" s="0"/>
      <c r="ACD3138" s="0"/>
      <c r="ACE3138" s="0"/>
      <c r="ACF3138" s="0"/>
      <c r="ACG3138" s="0"/>
      <c r="ACH3138" s="0"/>
      <c r="ACI3138" s="0"/>
      <c r="ACJ3138" s="0"/>
      <c r="ACK3138" s="0"/>
      <c r="ACL3138" s="0"/>
      <c r="ACM3138" s="0"/>
      <c r="ACN3138" s="0"/>
      <c r="ACO3138" s="0"/>
      <c r="ACP3138" s="0"/>
      <c r="ACQ3138" s="0"/>
      <c r="ACR3138" s="0"/>
      <c r="ACS3138" s="0"/>
      <c r="ACT3138" s="0"/>
      <c r="ACU3138" s="0"/>
      <c r="ACV3138" s="0"/>
      <c r="ACW3138" s="0"/>
      <c r="ACX3138" s="0"/>
      <c r="ACY3138" s="0"/>
      <c r="ACZ3138" s="0"/>
      <c r="ADA3138" s="0"/>
      <c r="ADB3138" s="0"/>
      <c r="ADC3138" s="0"/>
      <c r="ADD3138" s="0"/>
      <c r="ADE3138" s="0"/>
      <c r="ADF3138" s="0"/>
      <c r="ADG3138" s="0"/>
      <c r="ADH3138" s="0"/>
      <c r="ADI3138" s="0"/>
      <c r="ADJ3138" s="0"/>
      <c r="ADK3138" s="0"/>
      <c r="ADL3138" s="0"/>
      <c r="ADM3138" s="0"/>
      <c r="ADN3138" s="0"/>
      <c r="ADO3138" s="0"/>
      <c r="ADP3138" s="0"/>
      <c r="ADQ3138" s="0"/>
      <c r="ADR3138" s="0"/>
      <c r="ADS3138" s="0"/>
      <c r="ADT3138" s="0"/>
      <c r="ADU3138" s="0"/>
      <c r="ADV3138" s="0"/>
      <c r="ADW3138" s="0"/>
      <c r="ADX3138" s="0"/>
      <c r="ADY3138" s="0"/>
      <c r="ADZ3138" s="0"/>
      <c r="AEA3138" s="0"/>
      <c r="AEB3138" s="0"/>
      <c r="AEC3138" s="0"/>
      <c r="AED3138" s="0"/>
      <c r="AEE3138" s="0"/>
      <c r="AEF3138" s="0"/>
      <c r="AEG3138" s="0"/>
      <c r="AEH3138" s="0"/>
      <c r="AEI3138" s="0"/>
      <c r="AEJ3138" s="0"/>
      <c r="AEK3138" s="0"/>
      <c r="AEL3138" s="0"/>
      <c r="AEM3138" s="0"/>
      <c r="AEN3138" s="0"/>
      <c r="AEO3138" s="0"/>
      <c r="AEP3138" s="0"/>
      <c r="AEQ3138" s="0"/>
      <c r="AER3138" s="0"/>
      <c r="AES3138" s="0"/>
      <c r="AET3138" s="0"/>
      <c r="AEU3138" s="0"/>
      <c r="AEV3138" s="0"/>
      <c r="AEW3138" s="0"/>
      <c r="AEX3138" s="0"/>
      <c r="AEY3138" s="0"/>
      <c r="AEZ3138" s="0"/>
      <c r="AFA3138" s="0"/>
      <c r="AFB3138" s="0"/>
      <c r="AFC3138" s="0"/>
      <c r="AFD3138" s="0"/>
      <c r="AFE3138" s="0"/>
      <c r="AFF3138" s="0"/>
      <c r="AFG3138" s="0"/>
      <c r="AFH3138" s="0"/>
      <c r="AFI3138" s="0"/>
      <c r="AFJ3138" s="0"/>
      <c r="AFK3138" s="0"/>
      <c r="AFL3138" s="0"/>
      <c r="AFM3138" s="0"/>
      <c r="AFN3138" s="0"/>
      <c r="AFO3138" s="0"/>
      <c r="AFP3138" s="0"/>
      <c r="AFQ3138" s="0"/>
      <c r="AFR3138" s="0"/>
      <c r="AFS3138" s="0"/>
      <c r="AFT3138" s="0"/>
      <c r="AFU3138" s="0"/>
      <c r="AFV3138" s="0"/>
      <c r="AFW3138" s="0"/>
      <c r="AFX3138" s="0"/>
      <c r="AFY3138" s="0"/>
      <c r="AFZ3138" s="0"/>
      <c r="AGA3138" s="0"/>
      <c r="AGB3138" s="0"/>
      <c r="AGC3138" s="0"/>
      <c r="AGD3138" s="0"/>
      <c r="AGE3138" s="0"/>
      <c r="AGF3138" s="0"/>
      <c r="AGG3138" s="0"/>
      <c r="AGH3138" s="0"/>
      <c r="AGI3138" s="0"/>
      <c r="AGJ3138" s="0"/>
      <c r="AGK3138" s="0"/>
      <c r="AGL3138" s="0"/>
      <c r="AGM3138" s="0"/>
      <c r="AGN3138" s="0"/>
      <c r="AGO3138" s="0"/>
      <c r="AGP3138" s="0"/>
      <c r="AGQ3138" s="0"/>
      <c r="AGR3138" s="0"/>
      <c r="AGS3138" s="0"/>
      <c r="AGT3138" s="0"/>
      <c r="AGU3138" s="0"/>
      <c r="AGV3138" s="0"/>
      <c r="AGW3138" s="0"/>
      <c r="AGX3138" s="0"/>
      <c r="AGY3138" s="0"/>
      <c r="AGZ3138" s="0"/>
      <c r="AHA3138" s="0"/>
      <c r="AHB3138" s="0"/>
      <c r="AHC3138" s="0"/>
      <c r="AHD3138" s="0"/>
      <c r="AHE3138" s="0"/>
      <c r="AHF3138" s="0"/>
      <c r="AHG3138" s="0"/>
      <c r="AHH3138" s="0"/>
      <c r="AHI3138" s="0"/>
      <c r="AHJ3138" s="0"/>
      <c r="AHK3138" s="0"/>
      <c r="AHL3138" s="0"/>
      <c r="AHM3138" s="0"/>
      <c r="AHN3138" s="0"/>
      <c r="AHO3138" s="0"/>
      <c r="AHP3138" s="0"/>
      <c r="AHQ3138" s="0"/>
      <c r="AHR3138" s="0"/>
      <c r="AHS3138" s="0"/>
      <c r="AHT3138" s="0"/>
      <c r="AHU3138" s="0"/>
      <c r="AHV3138" s="0"/>
      <c r="AHW3138" s="0"/>
      <c r="AHX3138" s="0"/>
      <c r="AHY3138" s="0"/>
      <c r="AHZ3138" s="0"/>
      <c r="AIA3138" s="0"/>
      <c r="AIB3138" s="0"/>
      <c r="AIC3138" s="0"/>
      <c r="AID3138" s="0"/>
      <c r="AIE3138" s="0"/>
      <c r="AIF3138" s="0"/>
      <c r="AIG3138" s="0"/>
      <c r="AIH3138" s="0"/>
      <c r="AII3138" s="0"/>
      <c r="AIJ3138" s="0"/>
      <c r="AIK3138" s="0"/>
      <c r="AIL3138" s="0"/>
      <c r="AIM3138" s="0"/>
      <c r="AIN3138" s="0"/>
      <c r="AIO3138" s="0"/>
      <c r="AIP3138" s="0"/>
      <c r="AIQ3138" s="0"/>
      <c r="AIR3138" s="0"/>
      <c r="AIS3138" s="0"/>
      <c r="AIT3138" s="0"/>
      <c r="AIU3138" s="0"/>
      <c r="AIV3138" s="0"/>
      <c r="AIW3138" s="0"/>
      <c r="AIX3138" s="0"/>
      <c r="AIY3138" s="0"/>
      <c r="AIZ3138" s="0"/>
      <c r="AJA3138" s="0"/>
      <c r="AJB3138" s="0"/>
      <c r="AJC3138" s="0"/>
      <c r="AJD3138" s="0"/>
      <c r="AJE3138" s="0"/>
      <c r="AJF3138" s="0"/>
      <c r="AJG3138" s="0"/>
      <c r="AJH3138" s="0"/>
      <c r="AJI3138" s="0"/>
      <c r="AJJ3138" s="0"/>
      <c r="AJK3138" s="0"/>
      <c r="AJL3138" s="0"/>
      <c r="AJM3138" s="0"/>
      <c r="AJN3138" s="0"/>
      <c r="AJO3138" s="0"/>
      <c r="AJP3138" s="0"/>
      <c r="AJQ3138" s="0"/>
      <c r="AJR3138" s="0"/>
      <c r="AJS3138" s="0"/>
      <c r="AJT3138" s="0"/>
      <c r="AJU3138" s="0"/>
      <c r="AJV3138" s="0"/>
      <c r="AJW3138" s="0"/>
      <c r="AJX3138" s="0"/>
      <c r="AJY3138" s="0"/>
      <c r="AJZ3138" s="0"/>
      <c r="AKA3138" s="0"/>
      <c r="AKB3138" s="0"/>
      <c r="AKC3138" s="0"/>
      <c r="AKD3138" s="0"/>
      <c r="AKE3138" s="0"/>
      <c r="AKF3138" s="0"/>
      <c r="AKG3138" s="0"/>
      <c r="AKH3138" s="0"/>
      <c r="AKI3138" s="0"/>
      <c r="AKJ3138" s="0"/>
      <c r="AKK3138" s="0"/>
      <c r="AKL3138" s="0"/>
      <c r="AKM3138" s="0"/>
      <c r="AKN3138" s="0"/>
      <c r="AKO3138" s="0"/>
      <c r="AKP3138" s="0"/>
      <c r="AKQ3138" s="0"/>
      <c r="AKR3138" s="0"/>
      <c r="AKS3138" s="0"/>
      <c r="AKT3138" s="0"/>
      <c r="AKU3138" s="0"/>
      <c r="AKV3138" s="0"/>
      <c r="AKW3138" s="0"/>
      <c r="AKX3138" s="0"/>
      <c r="AKY3138" s="0"/>
      <c r="AKZ3138" s="0"/>
      <c r="ALA3138" s="0"/>
      <c r="ALB3138" s="0"/>
      <c r="ALC3138" s="0"/>
      <c r="ALD3138" s="0"/>
      <c r="ALE3138" s="0"/>
      <c r="ALF3138" s="0"/>
      <c r="ALG3138" s="0"/>
      <c r="ALH3138" s="0"/>
      <c r="ALI3138" s="0"/>
      <c r="ALJ3138" s="0"/>
      <c r="ALK3138" s="0"/>
      <c r="ALL3138" s="0"/>
      <c r="ALM3138" s="0"/>
      <c r="ALN3138" s="0"/>
      <c r="ALO3138" s="0"/>
      <c r="ALP3138" s="0"/>
      <c r="ALQ3138" s="0"/>
      <c r="ALR3138" s="0"/>
      <c r="ALS3138" s="0"/>
      <c r="ALT3138" s="0"/>
      <c r="ALU3138" s="0"/>
      <c r="ALV3138" s="0"/>
      <c r="ALW3138" s="0"/>
      <c r="ALX3138" s="0"/>
      <c r="ALY3138" s="0"/>
      <c r="ALZ3138" s="0"/>
      <c r="AMA3138" s="0"/>
      <c r="AMB3138" s="0"/>
      <c r="AMC3138" s="0"/>
      <c r="AMD3138" s="0"/>
      <c r="AME3138" s="0"/>
      <c r="AMF3138" s="0"/>
      <c r="AMG3138" s="0"/>
      <c r="AMH3138" s="0"/>
      <c r="AMI3138" s="0"/>
    </row>
    <row r="3139" customFormat="false" ht="12.75" hidden="false" customHeight="false" outlineLevel="0" collapsed="false">
      <c r="A3139" s="1" t="s">
        <v>3387</v>
      </c>
      <c r="C3139" s="27" t="s">
        <v>3391</v>
      </c>
      <c r="D3139" s="27" t="s">
        <v>507</v>
      </c>
      <c r="E3139" s="28"/>
      <c r="F3139" s="29"/>
      <c r="G3139" s="27"/>
      <c r="H3139" s="30" t="s">
        <v>61</v>
      </c>
      <c r="I3139" s="31" t="n">
        <v>0.79</v>
      </c>
      <c r="J3139" s="30" t="s">
        <v>1160</v>
      </c>
      <c r="BM3139" s="0"/>
      <c r="BN3139" s="0"/>
      <c r="BO3139" s="0"/>
      <c r="BP3139" s="0"/>
      <c r="BQ3139" s="0"/>
      <c r="BR3139" s="0"/>
      <c r="BS3139" s="0"/>
      <c r="BT3139" s="0"/>
      <c r="BU3139" s="0"/>
      <c r="BV3139" s="0"/>
      <c r="BW3139" s="0"/>
      <c r="BX3139" s="0"/>
      <c r="BY3139" s="0"/>
      <c r="BZ3139" s="0"/>
      <c r="CA3139" s="0"/>
      <c r="CB3139" s="0"/>
      <c r="CC3139" s="0"/>
      <c r="CD3139" s="0"/>
      <c r="CE3139" s="0"/>
      <c r="CF3139" s="0"/>
      <c r="CG3139" s="0"/>
      <c r="CH3139" s="0"/>
      <c r="CI3139" s="0"/>
      <c r="CJ3139" s="0"/>
      <c r="CK3139" s="0"/>
      <c r="CL3139" s="0"/>
      <c r="CM3139" s="0"/>
      <c r="CN3139" s="0"/>
      <c r="CO3139" s="0"/>
      <c r="CP3139" s="0"/>
      <c r="CQ3139" s="0"/>
      <c r="CR3139" s="0"/>
      <c r="CS3139" s="0"/>
      <c r="CT3139" s="0"/>
      <c r="CU3139" s="0"/>
      <c r="CV3139" s="0"/>
      <c r="CW3139" s="0"/>
      <c r="CX3139" s="0"/>
      <c r="CY3139" s="0"/>
      <c r="CZ3139" s="0"/>
      <c r="DA3139" s="0"/>
      <c r="DB3139" s="0"/>
      <c r="DC3139" s="0"/>
      <c r="DD3139" s="0"/>
      <c r="DE3139" s="0"/>
      <c r="DF3139" s="0"/>
      <c r="DG3139" s="0"/>
      <c r="DH3139" s="0"/>
      <c r="DI3139" s="0"/>
      <c r="DJ3139" s="0"/>
      <c r="DK3139" s="0"/>
      <c r="DL3139" s="0"/>
      <c r="DM3139" s="0"/>
      <c r="DN3139" s="0"/>
      <c r="DO3139" s="0"/>
      <c r="DP3139" s="0"/>
      <c r="DQ3139" s="0"/>
      <c r="DR3139" s="0"/>
      <c r="DS3139" s="0"/>
      <c r="DT3139" s="0"/>
      <c r="DU3139" s="0"/>
      <c r="DV3139" s="0"/>
      <c r="DW3139" s="0"/>
      <c r="DX3139" s="0"/>
      <c r="DY3139" s="0"/>
      <c r="DZ3139" s="0"/>
      <c r="EA3139" s="0"/>
      <c r="EB3139" s="0"/>
      <c r="EC3139" s="0"/>
      <c r="ED3139" s="0"/>
      <c r="EE3139" s="0"/>
      <c r="EF3139" s="0"/>
      <c r="EG3139" s="0"/>
      <c r="EH3139" s="0"/>
      <c r="EI3139" s="0"/>
      <c r="EJ3139" s="0"/>
      <c r="EK3139" s="0"/>
      <c r="EL3139" s="0"/>
      <c r="EM3139" s="0"/>
      <c r="EN3139" s="0"/>
      <c r="EO3139" s="0"/>
      <c r="EP3139" s="0"/>
      <c r="EQ3139" s="0"/>
      <c r="ER3139" s="0"/>
      <c r="ES3139" s="0"/>
      <c r="ET3139" s="0"/>
      <c r="EU3139" s="0"/>
      <c r="EV3139" s="0"/>
      <c r="EW3139" s="0"/>
      <c r="EX3139" s="0"/>
      <c r="EY3139" s="0"/>
      <c r="EZ3139" s="0"/>
      <c r="FA3139" s="0"/>
      <c r="FB3139" s="0"/>
      <c r="FC3139" s="0"/>
      <c r="FD3139" s="0"/>
      <c r="FE3139" s="0"/>
      <c r="FF3139" s="0"/>
      <c r="FG3139" s="0"/>
      <c r="FH3139" s="0"/>
      <c r="FI3139" s="0"/>
      <c r="FJ3139" s="0"/>
      <c r="FK3139" s="0"/>
      <c r="FL3139" s="0"/>
      <c r="FM3139" s="0"/>
      <c r="FN3139" s="0"/>
      <c r="FO3139" s="0"/>
      <c r="FP3139" s="0"/>
      <c r="FQ3139" s="0"/>
      <c r="FR3139" s="0"/>
      <c r="FS3139" s="0"/>
      <c r="FT3139" s="0"/>
      <c r="FU3139" s="0"/>
      <c r="FV3139" s="0"/>
      <c r="FW3139" s="0"/>
      <c r="FX3139" s="0"/>
      <c r="FY3139" s="0"/>
      <c r="FZ3139" s="0"/>
      <c r="GA3139" s="0"/>
      <c r="GB3139" s="0"/>
      <c r="GC3139" s="0"/>
      <c r="GD3139" s="0"/>
      <c r="GE3139" s="0"/>
      <c r="GF3139" s="0"/>
      <c r="GG3139" s="0"/>
      <c r="GH3139" s="0"/>
      <c r="GI3139" s="0"/>
      <c r="GJ3139" s="0"/>
      <c r="GK3139" s="0"/>
      <c r="GL3139" s="0"/>
      <c r="GM3139" s="0"/>
      <c r="GN3139" s="0"/>
      <c r="GO3139" s="0"/>
      <c r="GP3139" s="0"/>
      <c r="GQ3139" s="0"/>
      <c r="GR3139" s="0"/>
      <c r="GS3139" s="0"/>
      <c r="GT3139" s="0"/>
      <c r="GU3139" s="0"/>
      <c r="GV3139" s="0"/>
      <c r="GW3139" s="0"/>
      <c r="GX3139" s="0"/>
      <c r="GY3139" s="0"/>
      <c r="GZ3139" s="0"/>
      <c r="HA3139" s="0"/>
      <c r="HB3139" s="0"/>
      <c r="HC3139" s="0"/>
      <c r="HD3139" s="0"/>
      <c r="HE3139" s="0"/>
      <c r="HF3139" s="0"/>
      <c r="HG3139" s="0"/>
      <c r="HH3139" s="0"/>
      <c r="HI3139" s="0"/>
      <c r="HJ3139" s="0"/>
      <c r="HK3139" s="0"/>
      <c r="HL3139" s="0"/>
      <c r="HM3139" s="0"/>
      <c r="HN3139" s="0"/>
      <c r="HO3139" s="0"/>
      <c r="HP3139" s="0"/>
      <c r="HQ3139" s="0"/>
      <c r="HR3139" s="0"/>
      <c r="HS3139" s="0"/>
      <c r="HT3139" s="0"/>
      <c r="HU3139" s="0"/>
      <c r="HV3139" s="0"/>
      <c r="HW3139" s="0"/>
      <c r="HX3139" s="0"/>
      <c r="HY3139" s="0"/>
      <c r="HZ3139" s="0"/>
      <c r="IA3139" s="0"/>
      <c r="IB3139" s="0"/>
      <c r="IC3139" s="0"/>
      <c r="ID3139" s="0"/>
      <c r="IE3139" s="0"/>
      <c r="IF3139" s="0"/>
      <c r="IG3139" s="0"/>
      <c r="IH3139" s="0"/>
      <c r="II3139" s="0"/>
      <c r="IJ3139" s="0"/>
      <c r="IK3139" s="0"/>
      <c r="IL3139" s="0"/>
      <c r="IM3139" s="0"/>
      <c r="IN3139" s="0"/>
      <c r="IO3139" s="0"/>
      <c r="IP3139" s="0"/>
      <c r="IQ3139" s="0"/>
      <c r="IR3139" s="0"/>
      <c r="IS3139" s="0"/>
      <c r="IT3139" s="0"/>
      <c r="IU3139" s="0"/>
      <c r="IV3139" s="0"/>
      <c r="IW3139" s="0"/>
      <c r="IX3139" s="0"/>
      <c r="IY3139" s="0"/>
      <c r="IZ3139" s="0"/>
      <c r="JA3139" s="0"/>
      <c r="JB3139" s="0"/>
      <c r="JC3139" s="0"/>
      <c r="JD3139" s="0"/>
      <c r="JE3139" s="0"/>
      <c r="JF3139" s="0"/>
      <c r="JG3139" s="0"/>
      <c r="JH3139" s="0"/>
      <c r="JI3139" s="0"/>
      <c r="JJ3139" s="0"/>
      <c r="JK3139" s="0"/>
      <c r="JL3139" s="0"/>
      <c r="JM3139" s="0"/>
      <c r="JN3139" s="0"/>
      <c r="JO3139" s="0"/>
      <c r="JP3139" s="0"/>
      <c r="JQ3139" s="0"/>
      <c r="JR3139" s="0"/>
      <c r="JS3139" s="0"/>
      <c r="JT3139" s="0"/>
      <c r="JU3139" s="0"/>
      <c r="JV3139" s="0"/>
      <c r="JW3139" s="0"/>
      <c r="JX3139" s="0"/>
      <c r="JY3139" s="0"/>
      <c r="JZ3139" s="0"/>
      <c r="KA3139" s="0"/>
      <c r="KB3139" s="0"/>
      <c r="KC3139" s="0"/>
      <c r="KD3139" s="0"/>
      <c r="KE3139" s="0"/>
      <c r="KF3139" s="0"/>
      <c r="KG3139" s="0"/>
      <c r="KH3139" s="0"/>
      <c r="KI3139" s="0"/>
      <c r="KJ3139" s="0"/>
      <c r="KK3139" s="0"/>
      <c r="KL3139" s="0"/>
      <c r="KM3139" s="0"/>
      <c r="KN3139" s="0"/>
      <c r="KO3139" s="0"/>
      <c r="KP3139" s="0"/>
      <c r="KQ3139" s="0"/>
      <c r="KR3139" s="0"/>
      <c r="KS3139" s="0"/>
      <c r="KT3139" s="0"/>
      <c r="KU3139" s="0"/>
      <c r="KV3139" s="0"/>
      <c r="KW3139" s="0"/>
      <c r="KX3139" s="0"/>
      <c r="KY3139" s="0"/>
      <c r="KZ3139" s="0"/>
      <c r="LA3139" s="0"/>
      <c r="LB3139" s="0"/>
      <c r="LC3139" s="0"/>
      <c r="LD3139" s="0"/>
      <c r="LE3139" s="0"/>
      <c r="LF3139" s="0"/>
      <c r="LG3139" s="0"/>
      <c r="LH3139" s="0"/>
      <c r="LI3139" s="0"/>
      <c r="LJ3139" s="0"/>
      <c r="LK3139" s="0"/>
      <c r="LL3139" s="0"/>
      <c r="LM3139" s="0"/>
      <c r="LN3139" s="0"/>
      <c r="LO3139" s="0"/>
      <c r="LP3139" s="0"/>
      <c r="LQ3139" s="0"/>
      <c r="LR3139" s="0"/>
      <c r="LS3139" s="0"/>
      <c r="LT3139" s="0"/>
      <c r="LU3139" s="0"/>
      <c r="LV3139" s="0"/>
      <c r="LW3139" s="0"/>
      <c r="LX3139" s="0"/>
      <c r="LY3139" s="0"/>
      <c r="LZ3139" s="0"/>
      <c r="MA3139" s="0"/>
      <c r="MB3139" s="0"/>
      <c r="MC3139" s="0"/>
      <c r="MD3139" s="0"/>
      <c r="ME3139" s="0"/>
      <c r="MF3139" s="0"/>
      <c r="MG3139" s="0"/>
      <c r="MH3139" s="0"/>
      <c r="MI3139" s="0"/>
      <c r="MJ3139" s="0"/>
      <c r="MK3139" s="0"/>
      <c r="ML3139" s="0"/>
      <c r="MM3139" s="0"/>
      <c r="MN3139" s="0"/>
      <c r="MO3139" s="0"/>
      <c r="MP3139" s="0"/>
      <c r="MQ3139" s="0"/>
      <c r="MR3139" s="0"/>
      <c r="MS3139" s="0"/>
      <c r="MT3139" s="0"/>
      <c r="MU3139" s="0"/>
      <c r="MV3139" s="0"/>
      <c r="MW3139" s="0"/>
      <c r="MX3139" s="0"/>
      <c r="MY3139" s="0"/>
      <c r="MZ3139" s="0"/>
      <c r="NA3139" s="0"/>
      <c r="NB3139" s="0"/>
      <c r="NC3139" s="0"/>
      <c r="ND3139" s="0"/>
      <c r="NE3139" s="0"/>
      <c r="NF3139" s="0"/>
      <c r="NG3139" s="0"/>
      <c r="NH3139" s="0"/>
      <c r="NI3139" s="0"/>
      <c r="NJ3139" s="0"/>
      <c r="NK3139" s="0"/>
      <c r="NL3139" s="0"/>
      <c r="NM3139" s="0"/>
      <c r="NN3139" s="0"/>
      <c r="NO3139" s="0"/>
      <c r="NP3139" s="0"/>
      <c r="NQ3139" s="0"/>
      <c r="NR3139" s="0"/>
      <c r="NS3139" s="0"/>
      <c r="NT3139" s="0"/>
      <c r="NU3139" s="0"/>
      <c r="NV3139" s="0"/>
      <c r="NW3139" s="0"/>
      <c r="NX3139" s="0"/>
      <c r="NY3139" s="0"/>
      <c r="NZ3139" s="0"/>
      <c r="OA3139" s="0"/>
      <c r="OB3139" s="0"/>
      <c r="OC3139" s="0"/>
      <c r="OD3139" s="0"/>
      <c r="OE3139" s="0"/>
      <c r="OF3139" s="0"/>
      <c r="OG3139" s="0"/>
      <c r="OH3139" s="0"/>
      <c r="OI3139" s="0"/>
      <c r="OJ3139" s="0"/>
      <c r="OK3139" s="0"/>
      <c r="OL3139" s="0"/>
      <c r="OM3139" s="0"/>
      <c r="ON3139" s="0"/>
      <c r="OO3139" s="0"/>
      <c r="OP3139" s="0"/>
      <c r="OQ3139" s="0"/>
      <c r="OR3139" s="0"/>
      <c r="OS3139" s="0"/>
      <c r="OT3139" s="0"/>
      <c r="OU3139" s="0"/>
      <c r="OV3139" s="0"/>
      <c r="OW3139" s="0"/>
      <c r="OX3139" s="0"/>
      <c r="OY3139" s="0"/>
      <c r="OZ3139" s="0"/>
      <c r="PA3139" s="0"/>
      <c r="PB3139" s="0"/>
      <c r="PC3139" s="0"/>
      <c r="PD3139" s="0"/>
      <c r="PE3139" s="0"/>
      <c r="PF3139" s="0"/>
      <c r="PG3139" s="0"/>
      <c r="PH3139" s="0"/>
      <c r="PI3139" s="0"/>
      <c r="PJ3139" s="0"/>
      <c r="PK3139" s="0"/>
      <c r="PL3139" s="0"/>
      <c r="PM3139" s="0"/>
      <c r="PN3139" s="0"/>
      <c r="PO3139" s="0"/>
      <c r="PP3139" s="0"/>
      <c r="PQ3139" s="0"/>
      <c r="PR3139" s="0"/>
      <c r="PS3139" s="0"/>
      <c r="PT3139" s="0"/>
      <c r="PU3139" s="0"/>
      <c r="PV3139" s="0"/>
      <c r="PW3139" s="0"/>
      <c r="PX3139" s="0"/>
      <c r="PY3139" s="0"/>
      <c r="PZ3139" s="0"/>
      <c r="QA3139" s="0"/>
      <c r="QB3139" s="0"/>
      <c r="QC3139" s="0"/>
      <c r="QD3139" s="0"/>
      <c r="QE3139" s="0"/>
      <c r="QF3139" s="0"/>
      <c r="QG3139" s="0"/>
      <c r="QH3139" s="0"/>
      <c r="QI3139" s="0"/>
      <c r="QJ3139" s="0"/>
      <c r="QK3139" s="0"/>
      <c r="QL3139" s="0"/>
      <c r="QM3139" s="0"/>
      <c r="QN3139" s="0"/>
      <c r="QO3139" s="0"/>
      <c r="QP3139" s="0"/>
      <c r="QQ3139" s="0"/>
      <c r="QR3139" s="0"/>
      <c r="QS3139" s="0"/>
      <c r="QT3139" s="0"/>
      <c r="QU3139" s="0"/>
      <c r="QV3139" s="0"/>
      <c r="QW3139" s="0"/>
      <c r="QX3139" s="0"/>
      <c r="QY3139" s="0"/>
      <c r="QZ3139" s="0"/>
      <c r="RA3139" s="0"/>
      <c r="RB3139" s="0"/>
      <c r="RC3139" s="0"/>
      <c r="RD3139" s="0"/>
      <c r="RE3139" s="0"/>
      <c r="RF3139" s="0"/>
      <c r="RG3139" s="0"/>
      <c r="RH3139" s="0"/>
      <c r="RI3139" s="0"/>
      <c r="RJ3139" s="0"/>
      <c r="RK3139" s="0"/>
      <c r="RL3139" s="0"/>
      <c r="RM3139" s="0"/>
      <c r="RN3139" s="0"/>
      <c r="RO3139" s="0"/>
      <c r="RP3139" s="0"/>
      <c r="RQ3139" s="0"/>
      <c r="RR3139" s="0"/>
      <c r="RS3139" s="0"/>
      <c r="RT3139" s="0"/>
      <c r="RU3139" s="0"/>
      <c r="RV3139" s="0"/>
      <c r="RW3139" s="0"/>
      <c r="RX3139" s="0"/>
      <c r="RY3139" s="0"/>
      <c r="RZ3139" s="0"/>
      <c r="SA3139" s="0"/>
      <c r="SB3139" s="0"/>
      <c r="SC3139" s="0"/>
      <c r="SD3139" s="0"/>
      <c r="SE3139" s="0"/>
      <c r="SF3139" s="0"/>
      <c r="SG3139" s="0"/>
      <c r="SH3139" s="0"/>
      <c r="SI3139" s="0"/>
      <c r="SJ3139" s="0"/>
      <c r="SK3139" s="0"/>
      <c r="SL3139" s="0"/>
      <c r="SM3139" s="0"/>
      <c r="SN3139" s="0"/>
      <c r="SO3139" s="0"/>
      <c r="SP3139" s="0"/>
      <c r="SQ3139" s="0"/>
      <c r="SR3139" s="0"/>
      <c r="SS3139" s="0"/>
      <c r="ST3139" s="0"/>
      <c r="SU3139" s="0"/>
      <c r="SV3139" s="0"/>
      <c r="SW3139" s="0"/>
      <c r="SX3139" s="0"/>
      <c r="SY3139" s="0"/>
      <c r="SZ3139" s="0"/>
      <c r="TA3139" s="0"/>
      <c r="TB3139" s="0"/>
      <c r="TC3139" s="0"/>
      <c r="TD3139" s="0"/>
      <c r="TE3139" s="0"/>
      <c r="TF3139" s="0"/>
      <c r="TG3139" s="0"/>
      <c r="TH3139" s="0"/>
      <c r="TI3139" s="0"/>
      <c r="TJ3139" s="0"/>
      <c r="TK3139" s="0"/>
      <c r="TL3139" s="0"/>
      <c r="TM3139" s="0"/>
      <c r="TN3139" s="0"/>
      <c r="TO3139" s="0"/>
      <c r="TP3139" s="0"/>
      <c r="TQ3139" s="0"/>
      <c r="TR3139" s="0"/>
      <c r="TS3139" s="0"/>
      <c r="TT3139" s="0"/>
      <c r="TU3139" s="0"/>
      <c r="TV3139" s="0"/>
      <c r="TW3139" s="0"/>
      <c r="TX3139" s="0"/>
      <c r="TY3139" s="0"/>
      <c r="TZ3139" s="0"/>
      <c r="UA3139" s="0"/>
      <c r="UB3139" s="0"/>
      <c r="UC3139" s="0"/>
      <c r="UD3139" s="0"/>
      <c r="UE3139" s="0"/>
      <c r="UF3139" s="0"/>
      <c r="UG3139" s="0"/>
      <c r="UH3139" s="0"/>
      <c r="UI3139" s="0"/>
      <c r="UJ3139" s="0"/>
      <c r="UK3139" s="0"/>
      <c r="UL3139" s="0"/>
      <c r="UM3139" s="0"/>
      <c r="UN3139" s="0"/>
      <c r="UO3139" s="0"/>
      <c r="UP3139" s="0"/>
      <c r="UQ3139" s="0"/>
      <c r="UR3139" s="0"/>
      <c r="US3139" s="0"/>
      <c r="UT3139" s="0"/>
      <c r="UU3139" s="0"/>
      <c r="UV3139" s="0"/>
      <c r="UW3139" s="0"/>
      <c r="UX3139" s="0"/>
      <c r="UY3139" s="0"/>
      <c r="UZ3139" s="0"/>
      <c r="VA3139" s="0"/>
      <c r="VB3139" s="0"/>
      <c r="VC3139" s="0"/>
      <c r="VD3139" s="0"/>
      <c r="VE3139" s="0"/>
      <c r="VF3139" s="0"/>
      <c r="VG3139" s="0"/>
      <c r="VH3139" s="0"/>
      <c r="VI3139" s="0"/>
      <c r="VJ3139" s="0"/>
      <c r="VK3139" s="0"/>
      <c r="VL3139" s="0"/>
      <c r="VM3139" s="0"/>
      <c r="VN3139" s="0"/>
      <c r="VO3139" s="0"/>
      <c r="VP3139" s="0"/>
      <c r="VQ3139" s="0"/>
      <c r="VR3139" s="0"/>
      <c r="VS3139" s="0"/>
      <c r="VT3139" s="0"/>
      <c r="VU3139" s="0"/>
      <c r="VV3139" s="0"/>
      <c r="VW3139" s="0"/>
      <c r="VX3139" s="0"/>
      <c r="VY3139" s="0"/>
      <c r="VZ3139" s="0"/>
      <c r="WA3139" s="0"/>
      <c r="WB3139" s="0"/>
      <c r="WC3139" s="0"/>
      <c r="WD3139" s="0"/>
      <c r="WE3139" s="0"/>
      <c r="WF3139" s="0"/>
      <c r="WG3139" s="0"/>
      <c r="WH3139" s="0"/>
      <c r="WI3139" s="0"/>
      <c r="WJ3139" s="0"/>
      <c r="WK3139" s="0"/>
      <c r="WL3139" s="0"/>
      <c r="WM3139" s="0"/>
      <c r="WN3139" s="0"/>
      <c r="WO3139" s="0"/>
      <c r="WP3139" s="0"/>
      <c r="WQ3139" s="0"/>
      <c r="WR3139" s="0"/>
      <c r="WS3139" s="0"/>
      <c r="WT3139" s="0"/>
      <c r="WU3139" s="0"/>
      <c r="WV3139" s="0"/>
      <c r="WW3139" s="0"/>
      <c r="WX3139" s="0"/>
      <c r="WY3139" s="0"/>
      <c r="WZ3139" s="0"/>
      <c r="XA3139" s="0"/>
      <c r="XB3139" s="0"/>
      <c r="XC3139" s="0"/>
      <c r="XD3139" s="0"/>
      <c r="XE3139" s="0"/>
      <c r="XF3139" s="0"/>
      <c r="XG3139" s="0"/>
      <c r="XH3139" s="0"/>
      <c r="XI3139" s="0"/>
      <c r="XJ3139" s="0"/>
      <c r="XK3139" s="0"/>
      <c r="XL3139" s="0"/>
      <c r="XM3139" s="0"/>
      <c r="XN3139" s="0"/>
      <c r="XO3139" s="0"/>
      <c r="XP3139" s="0"/>
      <c r="XQ3139" s="0"/>
      <c r="XR3139" s="0"/>
      <c r="XS3139" s="0"/>
      <c r="XT3139" s="0"/>
      <c r="XU3139" s="0"/>
      <c r="XV3139" s="0"/>
      <c r="XW3139" s="0"/>
      <c r="XX3139" s="0"/>
      <c r="XY3139" s="0"/>
      <c r="XZ3139" s="0"/>
      <c r="YA3139" s="0"/>
      <c r="YB3139" s="0"/>
      <c r="YC3139" s="0"/>
      <c r="YD3139" s="0"/>
      <c r="YE3139" s="0"/>
      <c r="YF3139" s="0"/>
      <c r="YG3139" s="0"/>
      <c r="YH3139" s="0"/>
      <c r="YI3139" s="0"/>
      <c r="YJ3139" s="0"/>
      <c r="YK3139" s="0"/>
      <c r="YL3139" s="0"/>
      <c r="YM3139" s="0"/>
      <c r="YN3139" s="0"/>
      <c r="YO3139" s="0"/>
      <c r="YP3139" s="0"/>
      <c r="YQ3139" s="0"/>
      <c r="YR3139" s="0"/>
      <c r="YS3139" s="0"/>
      <c r="YT3139" s="0"/>
      <c r="YU3139" s="0"/>
      <c r="YV3139" s="0"/>
      <c r="YW3139" s="0"/>
      <c r="YX3139" s="0"/>
      <c r="YY3139" s="0"/>
      <c r="YZ3139" s="0"/>
      <c r="ZA3139" s="0"/>
      <c r="ZB3139" s="0"/>
      <c r="ZC3139" s="0"/>
      <c r="ZD3139" s="0"/>
      <c r="ZE3139" s="0"/>
      <c r="ZF3139" s="0"/>
      <c r="ZG3139" s="0"/>
      <c r="ZH3139" s="0"/>
      <c r="ZI3139" s="0"/>
      <c r="ZJ3139" s="0"/>
      <c r="ZK3139" s="0"/>
      <c r="ZL3139" s="0"/>
      <c r="ZM3139" s="0"/>
      <c r="ZN3139" s="0"/>
      <c r="ZO3139" s="0"/>
      <c r="ZP3139" s="0"/>
      <c r="ZQ3139" s="0"/>
      <c r="ZR3139" s="0"/>
      <c r="ZS3139" s="0"/>
      <c r="ZT3139" s="0"/>
      <c r="ZU3139" s="0"/>
      <c r="ZV3139" s="0"/>
      <c r="ZW3139" s="0"/>
      <c r="ZX3139" s="0"/>
      <c r="ZY3139" s="0"/>
      <c r="ZZ3139" s="0"/>
      <c r="AAA3139" s="0"/>
      <c r="AAB3139" s="0"/>
      <c r="AAC3139" s="0"/>
      <c r="AAD3139" s="0"/>
      <c r="AAE3139" s="0"/>
      <c r="AAF3139" s="0"/>
      <c r="AAG3139" s="0"/>
      <c r="AAH3139" s="0"/>
      <c r="AAI3139" s="0"/>
      <c r="AAJ3139" s="0"/>
      <c r="AAK3139" s="0"/>
      <c r="AAL3139" s="0"/>
      <c r="AAM3139" s="0"/>
      <c r="AAN3139" s="0"/>
      <c r="AAO3139" s="0"/>
      <c r="AAP3139" s="0"/>
      <c r="AAQ3139" s="0"/>
      <c r="AAR3139" s="0"/>
      <c r="AAS3139" s="0"/>
      <c r="AAT3139" s="0"/>
      <c r="AAU3139" s="0"/>
      <c r="AAV3139" s="0"/>
      <c r="AAW3139" s="0"/>
      <c r="AAX3139" s="0"/>
      <c r="AAY3139" s="0"/>
      <c r="AAZ3139" s="0"/>
      <c r="ABA3139" s="0"/>
      <c r="ABB3139" s="0"/>
      <c r="ABC3139" s="0"/>
      <c r="ABD3139" s="0"/>
      <c r="ABE3139" s="0"/>
      <c r="ABF3139" s="0"/>
      <c r="ABG3139" s="0"/>
      <c r="ABH3139" s="0"/>
      <c r="ABI3139" s="0"/>
      <c r="ABJ3139" s="0"/>
      <c r="ABK3139" s="0"/>
      <c r="ABL3139" s="0"/>
      <c r="ABM3139" s="0"/>
      <c r="ABN3139" s="0"/>
      <c r="ABO3139" s="0"/>
      <c r="ABP3139" s="0"/>
      <c r="ABQ3139" s="0"/>
      <c r="ABR3139" s="0"/>
      <c r="ABS3139" s="0"/>
      <c r="ABT3139" s="0"/>
      <c r="ABU3139" s="0"/>
      <c r="ABV3139" s="0"/>
      <c r="ABW3139" s="0"/>
      <c r="ABX3139" s="0"/>
      <c r="ABY3139" s="0"/>
      <c r="ABZ3139" s="0"/>
      <c r="ACA3139" s="0"/>
      <c r="ACB3139" s="0"/>
      <c r="ACC3139" s="0"/>
      <c r="ACD3139" s="0"/>
      <c r="ACE3139" s="0"/>
      <c r="ACF3139" s="0"/>
      <c r="ACG3139" s="0"/>
      <c r="ACH3139" s="0"/>
      <c r="ACI3139" s="0"/>
      <c r="ACJ3139" s="0"/>
      <c r="ACK3139" s="0"/>
      <c r="ACL3139" s="0"/>
      <c r="ACM3139" s="0"/>
      <c r="ACN3139" s="0"/>
      <c r="ACO3139" s="0"/>
      <c r="ACP3139" s="0"/>
      <c r="ACQ3139" s="0"/>
      <c r="ACR3139" s="0"/>
      <c r="ACS3139" s="0"/>
      <c r="ACT3139" s="0"/>
      <c r="ACU3139" s="0"/>
      <c r="ACV3139" s="0"/>
      <c r="ACW3139" s="0"/>
      <c r="ACX3139" s="0"/>
      <c r="ACY3139" s="0"/>
      <c r="ACZ3139" s="0"/>
      <c r="ADA3139" s="0"/>
      <c r="ADB3139" s="0"/>
      <c r="ADC3139" s="0"/>
      <c r="ADD3139" s="0"/>
      <c r="ADE3139" s="0"/>
      <c r="ADF3139" s="0"/>
      <c r="ADG3139" s="0"/>
      <c r="ADH3139" s="0"/>
      <c r="ADI3139" s="0"/>
      <c r="ADJ3139" s="0"/>
      <c r="ADK3139" s="0"/>
      <c r="ADL3139" s="0"/>
      <c r="ADM3139" s="0"/>
      <c r="ADN3139" s="0"/>
      <c r="ADO3139" s="0"/>
      <c r="ADP3139" s="0"/>
      <c r="ADQ3139" s="0"/>
      <c r="ADR3139" s="0"/>
      <c r="ADS3139" s="0"/>
      <c r="ADT3139" s="0"/>
      <c r="ADU3139" s="0"/>
      <c r="ADV3139" s="0"/>
      <c r="ADW3139" s="0"/>
      <c r="ADX3139" s="0"/>
      <c r="ADY3139" s="0"/>
      <c r="ADZ3139" s="0"/>
      <c r="AEA3139" s="0"/>
      <c r="AEB3139" s="0"/>
      <c r="AEC3139" s="0"/>
      <c r="AED3139" s="0"/>
      <c r="AEE3139" s="0"/>
      <c r="AEF3139" s="0"/>
      <c r="AEG3139" s="0"/>
      <c r="AEH3139" s="0"/>
      <c r="AEI3139" s="0"/>
      <c r="AEJ3139" s="0"/>
      <c r="AEK3139" s="0"/>
      <c r="AEL3139" s="0"/>
      <c r="AEM3139" s="0"/>
      <c r="AEN3139" s="0"/>
      <c r="AEO3139" s="0"/>
      <c r="AEP3139" s="0"/>
      <c r="AEQ3139" s="0"/>
      <c r="AER3139" s="0"/>
      <c r="AES3139" s="0"/>
      <c r="AET3139" s="0"/>
      <c r="AEU3139" s="0"/>
      <c r="AEV3139" s="0"/>
      <c r="AEW3139" s="0"/>
      <c r="AEX3139" s="0"/>
      <c r="AEY3139" s="0"/>
      <c r="AEZ3139" s="0"/>
      <c r="AFA3139" s="0"/>
      <c r="AFB3139" s="0"/>
      <c r="AFC3139" s="0"/>
      <c r="AFD3139" s="0"/>
      <c r="AFE3139" s="0"/>
      <c r="AFF3139" s="0"/>
      <c r="AFG3139" s="0"/>
      <c r="AFH3139" s="0"/>
      <c r="AFI3139" s="0"/>
      <c r="AFJ3139" s="0"/>
      <c r="AFK3139" s="0"/>
      <c r="AFL3139" s="0"/>
      <c r="AFM3139" s="0"/>
      <c r="AFN3139" s="0"/>
      <c r="AFO3139" s="0"/>
      <c r="AFP3139" s="0"/>
      <c r="AFQ3139" s="0"/>
      <c r="AFR3139" s="0"/>
      <c r="AFS3139" s="0"/>
      <c r="AFT3139" s="0"/>
      <c r="AFU3139" s="0"/>
      <c r="AFV3139" s="0"/>
      <c r="AFW3139" s="0"/>
      <c r="AFX3139" s="0"/>
      <c r="AFY3139" s="0"/>
      <c r="AFZ3139" s="0"/>
      <c r="AGA3139" s="0"/>
      <c r="AGB3139" s="0"/>
      <c r="AGC3139" s="0"/>
      <c r="AGD3139" s="0"/>
      <c r="AGE3139" s="0"/>
      <c r="AGF3139" s="0"/>
      <c r="AGG3139" s="0"/>
      <c r="AGH3139" s="0"/>
      <c r="AGI3139" s="0"/>
      <c r="AGJ3139" s="0"/>
      <c r="AGK3139" s="0"/>
      <c r="AGL3139" s="0"/>
      <c r="AGM3139" s="0"/>
      <c r="AGN3139" s="0"/>
      <c r="AGO3139" s="0"/>
      <c r="AGP3139" s="0"/>
      <c r="AGQ3139" s="0"/>
      <c r="AGR3139" s="0"/>
      <c r="AGS3139" s="0"/>
      <c r="AGT3139" s="0"/>
      <c r="AGU3139" s="0"/>
      <c r="AGV3139" s="0"/>
      <c r="AGW3139" s="0"/>
      <c r="AGX3139" s="0"/>
      <c r="AGY3139" s="0"/>
      <c r="AGZ3139" s="0"/>
      <c r="AHA3139" s="0"/>
      <c r="AHB3139" s="0"/>
      <c r="AHC3139" s="0"/>
      <c r="AHD3139" s="0"/>
      <c r="AHE3139" s="0"/>
      <c r="AHF3139" s="0"/>
      <c r="AHG3139" s="0"/>
      <c r="AHH3139" s="0"/>
      <c r="AHI3139" s="0"/>
      <c r="AHJ3139" s="0"/>
      <c r="AHK3139" s="0"/>
      <c r="AHL3139" s="0"/>
      <c r="AHM3139" s="0"/>
      <c r="AHN3139" s="0"/>
      <c r="AHO3139" s="0"/>
      <c r="AHP3139" s="0"/>
      <c r="AHQ3139" s="0"/>
      <c r="AHR3139" s="0"/>
      <c r="AHS3139" s="0"/>
      <c r="AHT3139" s="0"/>
      <c r="AHU3139" s="0"/>
      <c r="AHV3139" s="0"/>
      <c r="AHW3139" s="0"/>
      <c r="AHX3139" s="0"/>
      <c r="AHY3139" s="0"/>
      <c r="AHZ3139" s="0"/>
      <c r="AIA3139" s="0"/>
      <c r="AIB3139" s="0"/>
      <c r="AIC3139" s="0"/>
      <c r="AID3139" s="0"/>
      <c r="AIE3139" s="0"/>
      <c r="AIF3139" s="0"/>
      <c r="AIG3139" s="0"/>
      <c r="AIH3139" s="0"/>
      <c r="AII3139" s="0"/>
      <c r="AIJ3139" s="0"/>
      <c r="AIK3139" s="0"/>
      <c r="AIL3139" s="0"/>
      <c r="AIM3139" s="0"/>
      <c r="AIN3139" s="0"/>
      <c r="AIO3139" s="0"/>
      <c r="AIP3139" s="0"/>
      <c r="AIQ3139" s="0"/>
      <c r="AIR3139" s="0"/>
      <c r="AIS3139" s="0"/>
      <c r="AIT3139" s="0"/>
      <c r="AIU3139" s="0"/>
      <c r="AIV3139" s="0"/>
      <c r="AIW3139" s="0"/>
      <c r="AIX3139" s="0"/>
      <c r="AIY3139" s="0"/>
      <c r="AIZ3139" s="0"/>
      <c r="AJA3139" s="0"/>
      <c r="AJB3139" s="0"/>
      <c r="AJC3139" s="0"/>
      <c r="AJD3139" s="0"/>
      <c r="AJE3139" s="0"/>
      <c r="AJF3139" s="0"/>
      <c r="AJG3139" s="0"/>
      <c r="AJH3139" s="0"/>
      <c r="AJI3139" s="0"/>
      <c r="AJJ3139" s="0"/>
      <c r="AJK3139" s="0"/>
      <c r="AJL3139" s="0"/>
      <c r="AJM3139" s="0"/>
      <c r="AJN3139" s="0"/>
      <c r="AJO3139" s="0"/>
      <c r="AJP3139" s="0"/>
      <c r="AJQ3139" s="0"/>
      <c r="AJR3139" s="0"/>
      <c r="AJS3139" s="0"/>
      <c r="AJT3139" s="0"/>
      <c r="AJU3139" s="0"/>
      <c r="AJV3139" s="0"/>
      <c r="AJW3139" s="0"/>
      <c r="AJX3139" s="0"/>
      <c r="AJY3139" s="0"/>
      <c r="AJZ3139" s="0"/>
      <c r="AKA3139" s="0"/>
      <c r="AKB3139" s="0"/>
      <c r="AKC3139" s="0"/>
      <c r="AKD3139" s="0"/>
      <c r="AKE3139" s="0"/>
      <c r="AKF3139" s="0"/>
      <c r="AKG3139" s="0"/>
      <c r="AKH3139" s="0"/>
      <c r="AKI3139" s="0"/>
      <c r="AKJ3139" s="0"/>
      <c r="AKK3139" s="0"/>
      <c r="AKL3139" s="0"/>
      <c r="AKM3139" s="0"/>
      <c r="AKN3139" s="0"/>
      <c r="AKO3139" s="0"/>
      <c r="AKP3139" s="0"/>
      <c r="AKQ3139" s="0"/>
      <c r="AKR3139" s="0"/>
      <c r="AKS3139" s="0"/>
      <c r="AKT3139" s="0"/>
      <c r="AKU3139" s="0"/>
      <c r="AKV3139" s="0"/>
      <c r="AKW3139" s="0"/>
      <c r="AKX3139" s="0"/>
      <c r="AKY3139" s="0"/>
      <c r="AKZ3139" s="0"/>
      <c r="ALA3139" s="0"/>
      <c r="ALB3139" s="0"/>
      <c r="ALC3139" s="0"/>
      <c r="ALD3139" s="0"/>
      <c r="ALE3139" s="0"/>
      <c r="ALF3139" s="0"/>
      <c r="ALG3139" s="0"/>
      <c r="ALH3139" s="0"/>
      <c r="ALI3139" s="0"/>
      <c r="ALJ3139" s="0"/>
      <c r="ALK3139" s="0"/>
      <c r="ALL3139" s="0"/>
      <c r="ALM3139" s="0"/>
      <c r="ALN3139" s="0"/>
      <c r="ALO3139" s="0"/>
      <c r="ALP3139" s="0"/>
      <c r="ALQ3139" s="0"/>
      <c r="ALR3139" s="0"/>
      <c r="ALS3139" s="0"/>
      <c r="ALT3139" s="0"/>
      <c r="ALU3139" s="0"/>
      <c r="ALV3139" s="0"/>
      <c r="ALW3139" s="0"/>
      <c r="ALX3139" s="0"/>
      <c r="ALY3139" s="0"/>
      <c r="ALZ3139" s="0"/>
      <c r="AMA3139" s="0"/>
      <c r="AMB3139" s="0"/>
      <c r="AMC3139" s="0"/>
      <c r="AMD3139" s="0"/>
      <c r="AME3139" s="0"/>
      <c r="AMF3139" s="0"/>
      <c r="AMG3139" s="0"/>
      <c r="AMH3139" s="0"/>
      <c r="AMI3139" s="0"/>
    </row>
    <row r="3140" customFormat="false" ht="12.75" hidden="false" customHeight="false" outlineLevel="0" collapsed="false">
      <c r="A3140" s="1" t="s">
        <v>3387</v>
      </c>
      <c r="C3140" s="27" t="s">
        <v>3392</v>
      </c>
      <c r="D3140" s="27" t="s">
        <v>88</v>
      </c>
      <c r="E3140" s="28"/>
      <c r="F3140" s="29"/>
      <c r="G3140" s="27"/>
      <c r="H3140" s="30" t="s">
        <v>61</v>
      </c>
      <c r="I3140" s="31" t="n">
        <v>0.75</v>
      </c>
      <c r="J3140" s="30" t="s">
        <v>1160</v>
      </c>
      <c r="BM3140" s="0"/>
      <c r="BN3140" s="0"/>
      <c r="BO3140" s="0"/>
      <c r="BP3140" s="0"/>
      <c r="BQ3140" s="0"/>
      <c r="BR3140" s="0"/>
      <c r="BS3140" s="0"/>
      <c r="BT3140" s="0"/>
      <c r="BU3140" s="0"/>
      <c r="BV3140" s="0"/>
      <c r="BW3140" s="0"/>
      <c r="BX3140" s="0"/>
      <c r="BY3140" s="0"/>
      <c r="BZ3140" s="0"/>
      <c r="CA3140" s="0"/>
      <c r="CB3140" s="0"/>
      <c r="CC3140" s="0"/>
      <c r="CD3140" s="0"/>
      <c r="CE3140" s="0"/>
      <c r="CF3140" s="0"/>
      <c r="CG3140" s="0"/>
      <c r="CH3140" s="0"/>
      <c r="CI3140" s="0"/>
      <c r="CJ3140" s="0"/>
      <c r="CK3140" s="0"/>
      <c r="CL3140" s="0"/>
      <c r="CM3140" s="0"/>
      <c r="CN3140" s="0"/>
      <c r="CO3140" s="0"/>
      <c r="CP3140" s="0"/>
      <c r="CQ3140" s="0"/>
      <c r="CR3140" s="0"/>
      <c r="CS3140" s="0"/>
      <c r="CT3140" s="0"/>
      <c r="CU3140" s="0"/>
      <c r="CV3140" s="0"/>
      <c r="CW3140" s="0"/>
      <c r="CX3140" s="0"/>
      <c r="CY3140" s="0"/>
      <c r="CZ3140" s="0"/>
      <c r="DA3140" s="0"/>
      <c r="DB3140" s="0"/>
      <c r="DC3140" s="0"/>
      <c r="DD3140" s="0"/>
      <c r="DE3140" s="0"/>
      <c r="DF3140" s="0"/>
      <c r="DG3140" s="0"/>
      <c r="DH3140" s="0"/>
      <c r="DI3140" s="0"/>
      <c r="DJ3140" s="0"/>
      <c r="DK3140" s="0"/>
      <c r="DL3140" s="0"/>
      <c r="DM3140" s="0"/>
      <c r="DN3140" s="0"/>
      <c r="DO3140" s="0"/>
      <c r="DP3140" s="0"/>
      <c r="DQ3140" s="0"/>
      <c r="DR3140" s="0"/>
      <c r="DS3140" s="0"/>
      <c r="DT3140" s="0"/>
      <c r="DU3140" s="0"/>
      <c r="DV3140" s="0"/>
      <c r="DW3140" s="0"/>
      <c r="DX3140" s="0"/>
      <c r="DY3140" s="0"/>
      <c r="DZ3140" s="0"/>
      <c r="EA3140" s="0"/>
      <c r="EB3140" s="0"/>
      <c r="EC3140" s="0"/>
      <c r="ED3140" s="0"/>
      <c r="EE3140" s="0"/>
      <c r="EF3140" s="0"/>
      <c r="EG3140" s="0"/>
      <c r="EH3140" s="0"/>
      <c r="EI3140" s="0"/>
      <c r="EJ3140" s="0"/>
      <c r="EK3140" s="0"/>
      <c r="EL3140" s="0"/>
      <c r="EM3140" s="0"/>
      <c r="EN3140" s="0"/>
      <c r="EO3140" s="0"/>
      <c r="EP3140" s="0"/>
      <c r="EQ3140" s="0"/>
      <c r="ER3140" s="0"/>
      <c r="ES3140" s="0"/>
      <c r="ET3140" s="0"/>
      <c r="EU3140" s="0"/>
      <c r="EV3140" s="0"/>
      <c r="EW3140" s="0"/>
      <c r="EX3140" s="0"/>
      <c r="EY3140" s="0"/>
      <c r="EZ3140" s="0"/>
      <c r="FA3140" s="0"/>
      <c r="FB3140" s="0"/>
      <c r="FC3140" s="0"/>
      <c r="FD3140" s="0"/>
      <c r="FE3140" s="0"/>
      <c r="FF3140" s="0"/>
      <c r="FG3140" s="0"/>
      <c r="FH3140" s="0"/>
      <c r="FI3140" s="0"/>
      <c r="FJ3140" s="0"/>
      <c r="FK3140" s="0"/>
      <c r="FL3140" s="0"/>
      <c r="FM3140" s="0"/>
      <c r="FN3140" s="0"/>
      <c r="FO3140" s="0"/>
      <c r="FP3140" s="0"/>
      <c r="FQ3140" s="0"/>
      <c r="FR3140" s="0"/>
      <c r="FS3140" s="0"/>
      <c r="FT3140" s="0"/>
      <c r="FU3140" s="0"/>
      <c r="FV3140" s="0"/>
      <c r="FW3140" s="0"/>
      <c r="FX3140" s="0"/>
      <c r="FY3140" s="0"/>
      <c r="FZ3140" s="0"/>
      <c r="GA3140" s="0"/>
      <c r="GB3140" s="0"/>
      <c r="GC3140" s="0"/>
      <c r="GD3140" s="0"/>
      <c r="GE3140" s="0"/>
      <c r="GF3140" s="0"/>
      <c r="GG3140" s="0"/>
      <c r="GH3140" s="0"/>
      <c r="GI3140" s="0"/>
      <c r="GJ3140" s="0"/>
      <c r="GK3140" s="0"/>
      <c r="GL3140" s="0"/>
      <c r="GM3140" s="0"/>
      <c r="GN3140" s="0"/>
      <c r="GO3140" s="0"/>
      <c r="GP3140" s="0"/>
      <c r="GQ3140" s="0"/>
      <c r="GR3140" s="0"/>
      <c r="GS3140" s="0"/>
      <c r="GT3140" s="0"/>
      <c r="GU3140" s="0"/>
      <c r="GV3140" s="0"/>
      <c r="GW3140" s="0"/>
      <c r="GX3140" s="0"/>
      <c r="GY3140" s="0"/>
      <c r="GZ3140" s="0"/>
      <c r="HA3140" s="0"/>
      <c r="HB3140" s="0"/>
      <c r="HC3140" s="0"/>
      <c r="HD3140" s="0"/>
      <c r="HE3140" s="0"/>
      <c r="HF3140" s="0"/>
      <c r="HG3140" s="0"/>
      <c r="HH3140" s="0"/>
      <c r="HI3140" s="0"/>
      <c r="HJ3140" s="0"/>
      <c r="HK3140" s="0"/>
      <c r="HL3140" s="0"/>
      <c r="HM3140" s="0"/>
      <c r="HN3140" s="0"/>
      <c r="HO3140" s="0"/>
      <c r="HP3140" s="0"/>
      <c r="HQ3140" s="0"/>
      <c r="HR3140" s="0"/>
      <c r="HS3140" s="0"/>
      <c r="HT3140" s="0"/>
      <c r="HU3140" s="0"/>
      <c r="HV3140" s="0"/>
      <c r="HW3140" s="0"/>
      <c r="HX3140" s="0"/>
      <c r="HY3140" s="0"/>
      <c r="HZ3140" s="0"/>
      <c r="IA3140" s="0"/>
      <c r="IB3140" s="0"/>
      <c r="IC3140" s="0"/>
      <c r="ID3140" s="0"/>
      <c r="IE3140" s="0"/>
      <c r="IF3140" s="0"/>
      <c r="IG3140" s="0"/>
      <c r="IH3140" s="0"/>
      <c r="II3140" s="0"/>
      <c r="IJ3140" s="0"/>
      <c r="IK3140" s="0"/>
      <c r="IL3140" s="0"/>
      <c r="IM3140" s="0"/>
      <c r="IN3140" s="0"/>
      <c r="IO3140" s="0"/>
      <c r="IP3140" s="0"/>
      <c r="IQ3140" s="0"/>
      <c r="IR3140" s="0"/>
      <c r="IS3140" s="0"/>
      <c r="IT3140" s="0"/>
      <c r="IU3140" s="0"/>
      <c r="IV3140" s="0"/>
      <c r="IW3140" s="0"/>
      <c r="IX3140" s="0"/>
      <c r="IY3140" s="0"/>
      <c r="IZ3140" s="0"/>
      <c r="JA3140" s="0"/>
      <c r="JB3140" s="0"/>
      <c r="JC3140" s="0"/>
      <c r="JD3140" s="0"/>
      <c r="JE3140" s="0"/>
      <c r="JF3140" s="0"/>
      <c r="JG3140" s="0"/>
      <c r="JH3140" s="0"/>
      <c r="JI3140" s="0"/>
      <c r="JJ3140" s="0"/>
      <c r="JK3140" s="0"/>
      <c r="JL3140" s="0"/>
      <c r="JM3140" s="0"/>
      <c r="JN3140" s="0"/>
      <c r="JO3140" s="0"/>
      <c r="JP3140" s="0"/>
      <c r="JQ3140" s="0"/>
      <c r="JR3140" s="0"/>
      <c r="JS3140" s="0"/>
      <c r="JT3140" s="0"/>
      <c r="JU3140" s="0"/>
      <c r="JV3140" s="0"/>
      <c r="JW3140" s="0"/>
      <c r="JX3140" s="0"/>
      <c r="JY3140" s="0"/>
      <c r="JZ3140" s="0"/>
      <c r="KA3140" s="0"/>
      <c r="KB3140" s="0"/>
      <c r="KC3140" s="0"/>
      <c r="KD3140" s="0"/>
      <c r="KE3140" s="0"/>
      <c r="KF3140" s="0"/>
      <c r="KG3140" s="0"/>
      <c r="KH3140" s="0"/>
      <c r="KI3140" s="0"/>
      <c r="KJ3140" s="0"/>
      <c r="KK3140" s="0"/>
      <c r="KL3140" s="0"/>
      <c r="KM3140" s="0"/>
      <c r="KN3140" s="0"/>
      <c r="KO3140" s="0"/>
      <c r="KP3140" s="0"/>
      <c r="KQ3140" s="0"/>
      <c r="KR3140" s="0"/>
      <c r="KS3140" s="0"/>
      <c r="KT3140" s="0"/>
      <c r="KU3140" s="0"/>
      <c r="KV3140" s="0"/>
      <c r="KW3140" s="0"/>
      <c r="KX3140" s="0"/>
      <c r="KY3140" s="0"/>
      <c r="KZ3140" s="0"/>
      <c r="LA3140" s="0"/>
      <c r="LB3140" s="0"/>
      <c r="LC3140" s="0"/>
      <c r="LD3140" s="0"/>
      <c r="LE3140" s="0"/>
      <c r="LF3140" s="0"/>
      <c r="LG3140" s="0"/>
      <c r="LH3140" s="0"/>
      <c r="LI3140" s="0"/>
      <c r="LJ3140" s="0"/>
      <c r="LK3140" s="0"/>
      <c r="LL3140" s="0"/>
      <c r="LM3140" s="0"/>
      <c r="LN3140" s="0"/>
      <c r="LO3140" s="0"/>
      <c r="LP3140" s="0"/>
      <c r="LQ3140" s="0"/>
      <c r="LR3140" s="0"/>
      <c r="LS3140" s="0"/>
      <c r="LT3140" s="0"/>
      <c r="LU3140" s="0"/>
      <c r="LV3140" s="0"/>
      <c r="LW3140" s="0"/>
      <c r="LX3140" s="0"/>
      <c r="LY3140" s="0"/>
      <c r="LZ3140" s="0"/>
      <c r="MA3140" s="0"/>
      <c r="MB3140" s="0"/>
      <c r="MC3140" s="0"/>
      <c r="MD3140" s="0"/>
      <c r="ME3140" s="0"/>
      <c r="MF3140" s="0"/>
      <c r="MG3140" s="0"/>
      <c r="MH3140" s="0"/>
      <c r="MI3140" s="0"/>
      <c r="MJ3140" s="0"/>
      <c r="MK3140" s="0"/>
      <c r="ML3140" s="0"/>
      <c r="MM3140" s="0"/>
      <c r="MN3140" s="0"/>
      <c r="MO3140" s="0"/>
      <c r="MP3140" s="0"/>
      <c r="MQ3140" s="0"/>
      <c r="MR3140" s="0"/>
      <c r="MS3140" s="0"/>
      <c r="MT3140" s="0"/>
      <c r="MU3140" s="0"/>
      <c r="MV3140" s="0"/>
      <c r="MW3140" s="0"/>
      <c r="MX3140" s="0"/>
      <c r="MY3140" s="0"/>
      <c r="MZ3140" s="0"/>
      <c r="NA3140" s="0"/>
      <c r="NB3140" s="0"/>
      <c r="NC3140" s="0"/>
      <c r="ND3140" s="0"/>
      <c r="NE3140" s="0"/>
      <c r="NF3140" s="0"/>
      <c r="NG3140" s="0"/>
      <c r="NH3140" s="0"/>
      <c r="NI3140" s="0"/>
      <c r="NJ3140" s="0"/>
      <c r="NK3140" s="0"/>
      <c r="NL3140" s="0"/>
      <c r="NM3140" s="0"/>
      <c r="NN3140" s="0"/>
      <c r="NO3140" s="0"/>
      <c r="NP3140" s="0"/>
      <c r="NQ3140" s="0"/>
      <c r="NR3140" s="0"/>
      <c r="NS3140" s="0"/>
      <c r="NT3140" s="0"/>
      <c r="NU3140" s="0"/>
      <c r="NV3140" s="0"/>
      <c r="NW3140" s="0"/>
      <c r="NX3140" s="0"/>
      <c r="NY3140" s="0"/>
      <c r="NZ3140" s="0"/>
      <c r="OA3140" s="0"/>
      <c r="OB3140" s="0"/>
      <c r="OC3140" s="0"/>
      <c r="OD3140" s="0"/>
      <c r="OE3140" s="0"/>
      <c r="OF3140" s="0"/>
      <c r="OG3140" s="0"/>
      <c r="OH3140" s="0"/>
      <c r="OI3140" s="0"/>
      <c r="OJ3140" s="0"/>
      <c r="OK3140" s="0"/>
      <c r="OL3140" s="0"/>
      <c r="OM3140" s="0"/>
      <c r="ON3140" s="0"/>
      <c r="OO3140" s="0"/>
      <c r="OP3140" s="0"/>
      <c r="OQ3140" s="0"/>
      <c r="OR3140" s="0"/>
      <c r="OS3140" s="0"/>
      <c r="OT3140" s="0"/>
      <c r="OU3140" s="0"/>
      <c r="OV3140" s="0"/>
      <c r="OW3140" s="0"/>
      <c r="OX3140" s="0"/>
      <c r="OY3140" s="0"/>
      <c r="OZ3140" s="0"/>
      <c r="PA3140" s="0"/>
      <c r="PB3140" s="0"/>
      <c r="PC3140" s="0"/>
      <c r="PD3140" s="0"/>
      <c r="PE3140" s="0"/>
      <c r="PF3140" s="0"/>
      <c r="PG3140" s="0"/>
      <c r="PH3140" s="0"/>
      <c r="PI3140" s="0"/>
      <c r="PJ3140" s="0"/>
      <c r="PK3140" s="0"/>
      <c r="PL3140" s="0"/>
      <c r="PM3140" s="0"/>
      <c r="PN3140" s="0"/>
      <c r="PO3140" s="0"/>
      <c r="PP3140" s="0"/>
      <c r="PQ3140" s="0"/>
      <c r="PR3140" s="0"/>
      <c r="PS3140" s="0"/>
      <c r="PT3140" s="0"/>
      <c r="PU3140" s="0"/>
      <c r="PV3140" s="0"/>
      <c r="PW3140" s="0"/>
      <c r="PX3140" s="0"/>
      <c r="PY3140" s="0"/>
      <c r="PZ3140" s="0"/>
      <c r="QA3140" s="0"/>
      <c r="QB3140" s="0"/>
      <c r="QC3140" s="0"/>
      <c r="QD3140" s="0"/>
      <c r="QE3140" s="0"/>
      <c r="QF3140" s="0"/>
      <c r="QG3140" s="0"/>
      <c r="QH3140" s="0"/>
      <c r="QI3140" s="0"/>
      <c r="QJ3140" s="0"/>
      <c r="QK3140" s="0"/>
      <c r="QL3140" s="0"/>
      <c r="QM3140" s="0"/>
      <c r="QN3140" s="0"/>
      <c r="QO3140" s="0"/>
      <c r="QP3140" s="0"/>
      <c r="QQ3140" s="0"/>
      <c r="QR3140" s="0"/>
      <c r="QS3140" s="0"/>
      <c r="QT3140" s="0"/>
      <c r="QU3140" s="0"/>
      <c r="QV3140" s="0"/>
      <c r="QW3140" s="0"/>
      <c r="QX3140" s="0"/>
      <c r="QY3140" s="0"/>
      <c r="QZ3140" s="0"/>
      <c r="RA3140" s="0"/>
      <c r="RB3140" s="0"/>
      <c r="RC3140" s="0"/>
      <c r="RD3140" s="0"/>
      <c r="RE3140" s="0"/>
      <c r="RF3140" s="0"/>
      <c r="RG3140" s="0"/>
      <c r="RH3140" s="0"/>
      <c r="RI3140" s="0"/>
      <c r="RJ3140" s="0"/>
      <c r="RK3140" s="0"/>
      <c r="RL3140" s="0"/>
      <c r="RM3140" s="0"/>
      <c r="RN3140" s="0"/>
      <c r="RO3140" s="0"/>
      <c r="RP3140" s="0"/>
      <c r="RQ3140" s="0"/>
      <c r="RR3140" s="0"/>
      <c r="RS3140" s="0"/>
      <c r="RT3140" s="0"/>
      <c r="RU3140" s="0"/>
      <c r="RV3140" s="0"/>
      <c r="RW3140" s="0"/>
      <c r="RX3140" s="0"/>
      <c r="RY3140" s="0"/>
      <c r="RZ3140" s="0"/>
      <c r="SA3140" s="0"/>
      <c r="SB3140" s="0"/>
      <c r="SC3140" s="0"/>
      <c r="SD3140" s="0"/>
      <c r="SE3140" s="0"/>
      <c r="SF3140" s="0"/>
      <c r="SG3140" s="0"/>
      <c r="SH3140" s="0"/>
      <c r="SI3140" s="0"/>
      <c r="SJ3140" s="0"/>
      <c r="SK3140" s="0"/>
      <c r="SL3140" s="0"/>
      <c r="SM3140" s="0"/>
      <c r="SN3140" s="0"/>
      <c r="SO3140" s="0"/>
      <c r="SP3140" s="0"/>
      <c r="SQ3140" s="0"/>
      <c r="SR3140" s="0"/>
      <c r="SS3140" s="0"/>
      <c r="ST3140" s="0"/>
      <c r="SU3140" s="0"/>
      <c r="SV3140" s="0"/>
      <c r="SW3140" s="0"/>
      <c r="SX3140" s="0"/>
      <c r="SY3140" s="0"/>
      <c r="SZ3140" s="0"/>
      <c r="TA3140" s="0"/>
      <c r="TB3140" s="0"/>
      <c r="TC3140" s="0"/>
      <c r="TD3140" s="0"/>
      <c r="TE3140" s="0"/>
      <c r="TF3140" s="0"/>
      <c r="TG3140" s="0"/>
      <c r="TH3140" s="0"/>
      <c r="TI3140" s="0"/>
      <c r="TJ3140" s="0"/>
      <c r="TK3140" s="0"/>
      <c r="TL3140" s="0"/>
      <c r="TM3140" s="0"/>
      <c r="TN3140" s="0"/>
      <c r="TO3140" s="0"/>
      <c r="TP3140" s="0"/>
      <c r="TQ3140" s="0"/>
      <c r="TR3140" s="0"/>
      <c r="TS3140" s="0"/>
      <c r="TT3140" s="0"/>
      <c r="TU3140" s="0"/>
      <c r="TV3140" s="0"/>
      <c r="TW3140" s="0"/>
      <c r="TX3140" s="0"/>
      <c r="TY3140" s="0"/>
      <c r="TZ3140" s="0"/>
      <c r="UA3140" s="0"/>
      <c r="UB3140" s="0"/>
      <c r="UC3140" s="0"/>
      <c r="UD3140" s="0"/>
      <c r="UE3140" s="0"/>
      <c r="UF3140" s="0"/>
      <c r="UG3140" s="0"/>
      <c r="UH3140" s="0"/>
      <c r="UI3140" s="0"/>
      <c r="UJ3140" s="0"/>
      <c r="UK3140" s="0"/>
      <c r="UL3140" s="0"/>
      <c r="UM3140" s="0"/>
      <c r="UN3140" s="0"/>
      <c r="UO3140" s="0"/>
      <c r="UP3140" s="0"/>
      <c r="UQ3140" s="0"/>
      <c r="UR3140" s="0"/>
      <c r="US3140" s="0"/>
      <c r="UT3140" s="0"/>
      <c r="UU3140" s="0"/>
      <c r="UV3140" s="0"/>
      <c r="UW3140" s="0"/>
      <c r="UX3140" s="0"/>
      <c r="UY3140" s="0"/>
      <c r="UZ3140" s="0"/>
      <c r="VA3140" s="0"/>
      <c r="VB3140" s="0"/>
      <c r="VC3140" s="0"/>
      <c r="VD3140" s="0"/>
      <c r="VE3140" s="0"/>
      <c r="VF3140" s="0"/>
      <c r="VG3140" s="0"/>
      <c r="VH3140" s="0"/>
      <c r="VI3140" s="0"/>
      <c r="VJ3140" s="0"/>
      <c r="VK3140" s="0"/>
      <c r="VL3140" s="0"/>
      <c r="VM3140" s="0"/>
      <c r="VN3140" s="0"/>
      <c r="VO3140" s="0"/>
      <c r="VP3140" s="0"/>
      <c r="VQ3140" s="0"/>
      <c r="VR3140" s="0"/>
      <c r="VS3140" s="0"/>
      <c r="VT3140" s="0"/>
      <c r="VU3140" s="0"/>
      <c r="VV3140" s="0"/>
      <c r="VW3140" s="0"/>
      <c r="VX3140" s="0"/>
      <c r="VY3140" s="0"/>
      <c r="VZ3140" s="0"/>
      <c r="WA3140" s="0"/>
      <c r="WB3140" s="0"/>
      <c r="WC3140" s="0"/>
      <c r="WD3140" s="0"/>
      <c r="WE3140" s="0"/>
      <c r="WF3140" s="0"/>
      <c r="WG3140" s="0"/>
      <c r="WH3140" s="0"/>
      <c r="WI3140" s="0"/>
      <c r="WJ3140" s="0"/>
      <c r="WK3140" s="0"/>
      <c r="WL3140" s="0"/>
      <c r="WM3140" s="0"/>
      <c r="WN3140" s="0"/>
      <c r="WO3140" s="0"/>
      <c r="WP3140" s="0"/>
      <c r="WQ3140" s="0"/>
      <c r="WR3140" s="0"/>
      <c r="WS3140" s="0"/>
      <c r="WT3140" s="0"/>
      <c r="WU3140" s="0"/>
      <c r="WV3140" s="0"/>
      <c r="WW3140" s="0"/>
      <c r="WX3140" s="0"/>
      <c r="WY3140" s="0"/>
      <c r="WZ3140" s="0"/>
      <c r="XA3140" s="0"/>
      <c r="XB3140" s="0"/>
      <c r="XC3140" s="0"/>
      <c r="XD3140" s="0"/>
      <c r="XE3140" s="0"/>
      <c r="XF3140" s="0"/>
      <c r="XG3140" s="0"/>
      <c r="XH3140" s="0"/>
      <c r="XI3140" s="0"/>
      <c r="XJ3140" s="0"/>
      <c r="XK3140" s="0"/>
      <c r="XL3140" s="0"/>
      <c r="XM3140" s="0"/>
      <c r="XN3140" s="0"/>
      <c r="XO3140" s="0"/>
      <c r="XP3140" s="0"/>
      <c r="XQ3140" s="0"/>
      <c r="XR3140" s="0"/>
      <c r="XS3140" s="0"/>
      <c r="XT3140" s="0"/>
      <c r="XU3140" s="0"/>
      <c r="XV3140" s="0"/>
      <c r="XW3140" s="0"/>
      <c r="XX3140" s="0"/>
      <c r="XY3140" s="0"/>
      <c r="XZ3140" s="0"/>
      <c r="YA3140" s="0"/>
      <c r="YB3140" s="0"/>
      <c r="YC3140" s="0"/>
      <c r="YD3140" s="0"/>
      <c r="YE3140" s="0"/>
      <c r="YF3140" s="0"/>
      <c r="YG3140" s="0"/>
      <c r="YH3140" s="0"/>
      <c r="YI3140" s="0"/>
      <c r="YJ3140" s="0"/>
      <c r="YK3140" s="0"/>
      <c r="YL3140" s="0"/>
      <c r="YM3140" s="0"/>
      <c r="YN3140" s="0"/>
      <c r="YO3140" s="0"/>
      <c r="YP3140" s="0"/>
      <c r="YQ3140" s="0"/>
      <c r="YR3140" s="0"/>
      <c r="YS3140" s="0"/>
      <c r="YT3140" s="0"/>
      <c r="YU3140" s="0"/>
      <c r="YV3140" s="0"/>
      <c r="YW3140" s="0"/>
      <c r="YX3140" s="0"/>
      <c r="YY3140" s="0"/>
      <c r="YZ3140" s="0"/>
      <c r="ZA3140" s="0"/>
      <c r="ZB3140" s="0"/>
      <c r="ZC3140" s="0"/>
      <c r="ZD3140" s="0"/>
      <c r="ZE3140" s="0"/>
      <c r="ZF3140" s="0"/>
      <c r="ZG3140" s="0"/>
      <c r="ZH3140" s="0"/>
      <c r="ZI3140" s="0"/>
      <c r="ZJ3140" s="0"/>
      <c r="ZK3140" s="0"/>
      <c r="ZL3140" s="0"/>
      <c r="ZM3140" s="0"/>
      <c r="ZN3140" s="0"/>
      <c r="ZO3140" s="0"/>
      <c r="ZP3140" s="0"/>
      <c r="ZQ3140" s="0"/>
      <c r="ZR3140" s="0"/>
      <c r="ZS3140" s="0"/>
      <c r="ZT3140" s="0"/>
      <c r="ZU3140" s="0"/>
      <c r="ZV3140" s="0"/>
      <c r="ZW3140" s="0"/>
      <c r="ZX3140" s="0"/>
      <c r="ZY3140" s="0"/>
      <c r="ZZ3140" s="0"/>
      <c r="AAA3140" s="0"/>
      <c r="AAB3140" s="0"/>
      <c r="AAC3140" s="0"/>
      <c r="AAD3140" s="0"/>
      <c r="AAE3140" s="0"/>
      <c r="AAF3140" s="0"/>
      <c r="AAG3140" s="0"/>
      <c r="AAH3140" s="0"/>
      <c r="AAI3140" s="0"/>
      <c r="AAJ3140" s="0"/>
      <c r="AAK3140" s="0"/>
      <c r="AAL3140" s="0"/>
      <c r="AAM3140" s="0"/>
      <c r="AAN3140" s="0"/>
      <c r="AAO3140" s="0"/>
      <c r="AAP3140" s="0"/>
      <c r="AAQ3140" s="0"/>
      <c r="AAR3140" s="0"/>
      <c r="AAS3140" s="0"/>
      <c r="AAT3140" s="0"/>
      <c r="AAU3140" s="0"/>
      <c r="AAV3140" s="0"/>
      <c r="AAW3140" s="0"/>
      <c r="AAX3140" s="0"/>
      <c r="AAY3140" s="0"/>
      <c r="AAZ3140" s="0"/>
      <c r="ABA3140" s="0"/>
      <c r="ABB3140" s="0"/>
      <c r="ABC3140" s="0"/>
      <c r="ABD3140" s="0"/>
      <c r="ABE3140" s="0"/>
      <c r="ABF3140" s="0"/>
      <c r="ABG3140" s="0"/>
      <c r="ABH3140" s="0"/>
      <c r="ABI3140" s="0"/>
      <c r="ABJ3140" s="0"/>
      <c r="ABK3140" s="0"/>
      <c r="ABL3140" s="0"/>
      <c r="ABM3140" s="0"/>
      <c r="ABN3140" s="0"/>
      <c r="ABO3140" s="0"/>
      <c r="ABP3140" s="0"/>
      <c r="ABQ3140" s="0"/>
      <c r="ABR3140" s="0"/>
      <c r="ABS3140" s="0"/>
      <c r="ABT3140" s="0"/>
      <c r="ABU3140" s="0"/>
      <c r="ABV3140" s="0"/>
      <c r="ABW3140" s="0"/>
      <c r="ABX3140" s="0"/>
      <c r="ABY3140" s="0"/>
      <c r="ABZ3140" s="0"/>
      <c r="ACA3140" s="0"/>
      <c r="ACB3140" s="0"/>
      <c r="ACC3140" s="0"/>
      <c r="ACD3140" s="0"/>
      <c r="ACE3140" s="0"/>
      <c r="ACF3140" s="0"/>
      <c r="ACG3140" s="0"/>
      <c r="ACH3140" s="0"/>
      <c r="ACI3140" s="0"/>
      <c r="ACJ3140" s="0"/>
      <c r="ACK3140" s="0"/>
      <c r="ACL3140" s="0"/>
      <c r="ACM3140" s="0"/>
      <c r="ACN3140" s="0"/>
      <c r="ACO3140" s="0"/>
      <c r="ACP3140" s="0"/>
      <c r="ACQ3140" s="0"/>
      <c r="ACR3140" s="0"/>
      <c r="ACS3140" s="0"/>
      <c r="ACT3140" s="0"/>
      <c r="ACU3140" s="0"/>
      <c r="ACV3140" s="0"/>
      <c r="ACW3140" s="0"/>
      <c r="ACX3140" s="0"/>
      <c r="ACY3140" s="0"/>
      <c r="ACZ3140" s="0"/>
      <c r="ADA3140" s="0"/>
      <c r="ADB3140" s="0"/>
      <c r="ADC3140" s="0"/>
      <c r="ADD3140" s="0"/>
      <c r="ADE3140" s="0"/>
      <c r="ADF3140" s="0"/>
      <c r="ADG3140" s="0"/>
      <c r="ADH3140" s="0"/>
      <c r="ADI3140" s="0"/>
      <c r="ADJ3140" s="0"/>
      <c r="ADK3140" s="0"/>
      <c r="ADL3140" s="0"/>
      <c r="ADM3140" s="0"/>
      <c r="ADN3140" s="0"/>
      <c r="ADO3140" s="0"/>
      <c r="ADP3140" s="0"/>
      <c r="ADQ3140" s="0"/>
      <c r="ADR3140" s="0"/>
      <c r="ADS3140" s="0"/>
      <c r="ADT3140" s="0"/>
      <c r="ADU3140" s="0"/>
      <c r="ADV3140" s="0"/>
      <c r="ADW3140" s="0"/>
      <c r="ADX3140" s="0"/>
      <c r="ADY3140" s="0"/>
      <c r="ADZ3140" s="0"/>
      <c r="AEA3140" s="0"/>
      <c r="AEB3140" s="0"/>
      <c r="AEC3140" s="0"/>
      <c r="AED3140" s="0"/>
      <c r="AEE3140" s="0"/>
      <c r="AEF3140" s="0"/>
      <c r="AEG3140" s="0"/>
      <c r="AEH3140" s="0"/>
      <c r="AEI3140" s="0"/>
      <c r="AEJ3140" s="0"/>
      <c r="AEK3140" s="0"/>
      <c r="AEL3140" s="0"/>
      <c r="AEM3140" s="0"/>
      <c r="AEN3140" s="0"/>
      <c r="AEO3140" s="0"/>
      <c r="AEP3140" s="0"/>
      <c r="AEQ3140" s="0"/>
      <c r="AER3140" s="0"/>
      <c r="AES3140" s="0"/>
      <c r="AET3140" s="0"/>
      <c r="AEU3140" s="0"/>
      <c r="AEV3140" s="0"/>
      <c r="AEW3140" s="0"/>
      <c r="AEX3140" s="0"/>
      <c r="AEY3140" s="0"/>
      <c r="AEZ3140" s="0"/>
      <c r="AFA3140" s="0"/>
      <c r="AFB3140" s="0"/>
      <c r="AFC3140" s="0"/>
      <c r="AFD3140" s="0"/>
      <c r="AFE3140" s="0"/>
      <c r="AFF3140" s="0"/>
      <c r="AFG3140" s="0"/>
      <c r="AFH3140" s="0"/>
      <c r="AFI3140" s="0"/>
      <c r="AFJ3140" s="0"/>
      <c r="AFK3140" s="0"/>
      <c r="AFL3140" s="0"/>
      <c r="AFM3140" s="0"/>
      <c r="AFN3140" s="0"/>
      <c r="AFO3140" s="0"/>
      <c r="AFP3140" s="0"/>
      <c r="AFQ3140" s="0"/>
      <c r="AFR3140" s="0"/>
      <c r="AFS3140" s="0"/>
      <c r="AFT3140" s="0"/>
      <c r="AFU3140" s="0"/>
      <c r="AFV3140" s="0"/>
      <c r="AFW3140" s="0"/>
      <c r="AFX3140" s="0"/>
      <c r="AFY3140" s="0"/>
      <c r="AFZ3140" s="0"/>
      <c r="AGA3140" s="0"/>
      <c r="AGB3140" s="0"/>
      <c r="AGC3140" s="0"/>
      <c r="AGD3140" s="0"/>
      <c r="AGE3140" s="0"/>
      <c r="AGF3140" s="0"/>
      <c r="AGG3140" s="0"/>
      <c r="AGH3140" s="0"/>
      <c r="AGI3140" s="0"/>
      <c r="AGJ3140" s="0"/>
      <c r="AGK3140" s="0"/>
      <c r="AGL3140" s="0"/>
      <c r="AGM3140" s="0"/>
      <c r="AGN3140" s="0"/>
      <c r="AGO3140" s="0"/>
      <c r="AGP3140" s="0"/>
      <c r="AGQ3140" s="0"/>
      <c r="AGR3140" s="0"/>
      <c r="AGS3140" s="0"/>
      <c r="AGT3140" s="0"/>
      <c r="AGU3140" s="0"/>
      <c r="AGV3140" s="0"/>
      <c r="AGW3140" s="0"/>
      <c r="AGX3140" s="0"/>
      <c r="AGY3140" s="0"/>
      <c r="AGZ3140" s="0"/>
      <c r="AHA3140" s="0"/>
      <c r="AHB3140" s="0"/>
      <c r="AHC3140" s="0"/>
      <c r="AHD3140" s="0"/>
      <c r="AHE3140" s="0"/>
      <c r="AHF3140" s="0"/>
      <c r="AHG3140" s="0"/>
      <c r="AHH3140" s="0"/>
      <c r="AHI3140" s="0"/>
      <c r="AHJ3140" s="0"/>
      <c r="AHK3140" s="0"/>
      <c r="AHL3140" s="0"/>
      <c r="AHM3140" s="0"/>
      <c r="AHN3140" s="0"/>
      <c r="AHO3140" s="0"/>
      <c r="AHP3140" s="0"/>
      <c r="AHQ3140" s="0"/>
      <c r="AHR3140" s="0"/>
      <c r="AHS3140" s="0"/>
      <c r="AHT3140" s="0"/>
      <c r="AHU3140" s="0"/>
      <c r="AHV3140" s="0"/>
      <c r="AHW3140" s="0"/>
      <c r="AHX3140" s="0"/>
      <c r="AHY3140" s="0"/>
      <c r="AHZ3140" s="0"/>
      <c r="AIA3140" s="0"/>
      <c r="AIB3140" s="0"/>
      <c r="AIC3140" s="0"/>
      <c r="AID3140" s="0"/>
      <c r="AIE3140" s="0"/>
      <c r="AIF3140" s="0"/>
      <c r="AIG3140" s="0"/>
      <c r="AIH3140" s="0"/>
      <c r="AII3140" s="0"/>
      <c r="AIJ3140" s="0"/>
      <c r="AIK3140" s="0"/>
      <c r="AIL3140" s="0"/>
      <c r="AIM3140" s="0"/>
      <c r="AIN3140" s="0"/>
      <c r="AIO3140" s="0"/>
      <c r="AIP3140" s="0"/>
      <c r="AIQ3140" s="0"/>
      <c r="AIR3140" s="0"/>
      <c r="AIS3140" s="0"/>
      <c r="AIT3140" s="0"/>
      <c r="AIU3140" s="0"/>
      <c r="AIV3140" s="0"/>
      <c r="AIW3140" s="0"/>
      <c r="AIX3140" s="0"/>
      <c r="AIY3140" s="0"/>
      <c r="AIZ3140" s="0"/>
      <c r="AJA3140" s="0"/>
      <c r="AJB3140" s="0"/>
      <c r="AJC3140" s="0"/>
      <c r="AJD3140" s="0"/>
      <c r="AJE3140" s="0"/>
      <c r="AJF3140" s="0"/>
      <c r="AJG3140" s="0"/>
      <c r="AJH3140" s="0"/>
      <c r="AJI3140" s="0"/>
      <c r="AJJ3140" s="0"/>
      <c r="AJK3140" s="0"/>
      <c r="AJL3140" s="0"/>
      <c r="AJM3140" s="0"/>
      <c r="AJN3140" s="0"/>
      <c r="AJO3140" s="0"/>
      <c r="AJP3140" s="0"/>
      <c r="AJQ3140" s="0"/>
      <c r="AJR3140" s="0"/>
      <c r="AJS3140" s="0"/>
      <c r="AJT3140" s="0"/>
      <c r="AJU3140" s="0"/>
      <c r="AJV3140" s="0"/>
      <c r="AJW3140" s="0"/>
      <c r="AJX3140" s="0"/>
      <c r="AJY3140" s="0"/>
      <c r="AJZ3140" s="0"/>
      <c r="AKA3140" s="0"/>
      <c r="AKB3140" s="0"/>
      <c r="AKC3140" s="0"/>
      <c r="AKD3140" s="0"/>
      <c r="AKE3140" s="0"/>
      <c r="AKF3140" s="0"/>
      <c r="AKG3140" s="0"/>
      <c r="AKH3140" s="0"/>
      <c r="AKI3140" s="0"/>
      <c r="AKJ3140" s="0"/>
      <c r="AKK3140" s="0"/>
      <c r="AKL3140" s="0"/>
      <c r="AKM3140" s="0"/>
      <c r="AKN3140" s="0"/>
      <c r="AKO3140" s="0"/>
      <c r="AKP3140" s="0"/>
      <c r="AKQ3140" s="0"/>
      <c r="AKR3140" s="0"/>
      <c r="AKS3140" s="0"/>
      <c r="AKT3140" s="0"/>
      <c r="AKU3140" s="0"/>
      <c r="AKV3140" s="0"/>
      <c r="AKW3140" s="0"/>
      <c r="AKX3140" s="0"/>
      <c r="AKY3140" s="0"/>
      <c r="AKZ3140" s="0"/>
      <c r="ALA3140" s="0"/>
      <c r="ALB3140" s="0"/>
      <c r="ALC3140" s="0"/>
      <c r="ALD3140" s="0"/>
      <c r="ALE3140" s="0"/>
      <c r="ALF3140" s="0"/>
      <c r="ALG3140" s="0"/>
      <c r="ALH3140" s="0"/>
      <c r="ALI3140" s="0"/>
      <c r="ALJ3140" s="0"/>
      <c r="ALK3140" s="0"/>
      <c r="ALL3140" s="0"/>
      <c r="ALM3140" s="0"/>
      <c r="ALN3140" s="0"/>
      <c r="ALO3140" s="0"/>
      <c r="ALP3140" s="0"/>
      <c r="ALQ3140" s="0"/>
      <c r="ALR3140" s="0"/>
      <c r="ALS3140" s="0"/>
      <c r="ALT3140" s="0"/>
      <c r="ALU3140" s="0"/>
      <c r="ALV3140" s="0"/>
      <c r="ALW3140" s="0"/>
      <c r="ALX3140" s="0"/>
      <c r="ALY3140" s="0"/>
      <c r="ALZ3140" s="0"/>
      <c r="AMA3140" s="0"/>
      <c r="AMB3140" s="0"/>
      <c r="AMC3140" s="0"/>
      <c r="AMD3140" s="0"/>
      <c r="AME3140" s="0"/>
      <c r="AMF3140" s="0"/>
      <c r="AMG3140" s="0"/>
      <c r="AMH3140" s="0"/>
      <c r="AMI3140" s="0"/>
    </row>
    <row r="3141" customFormat="false" ht="12.75" hidden="false" customHeight="false" outlineLevel="0" collapsed="false">
      <c r="A3141" s="1" t="s">
        <v>3387</v>
      </c>
      <c r="C3141" s="27" t="s">
        <v>3393</v>
      </c>
      <c r="D3141" s="27" t="s">
        <v>13</v>
      </c>
      <c r="E3141" s="28"/>
      <c r="F3141" s="29"/>
      <c r="G3141" s="27"/>
      <c r="H3141" s="30" t="s">
        <v>61</v>
      </c>
      <c r="I3141" s="31" t="n">
        <v>1.49</v>
      </c>
      <c r="J3141" s="30" t="s">
        <v>1160</v>
      </c>
      <c r="BM3141" s="0"/>
      <c r="BN3141" s="0"/>
      <c r="BO3141" s="0"/>
      <c r="BP3141" s="0"/>
      <c r="BQ3141" s="0"/>
      <c r="BR3141" s="0"/>
      <c r="BS3141" s="0"/>
      <c r="BT3141" s="0"/>
      <c r="BU3141" s="0"/>
      <c r="BV3141" s="0"/>
      <c r="BW3141" s="0"/>
      <c r="BX3141" s="0"/>
      <c r="BY3141" s="0"/>
      <c r="BZ3141" s="0"/>
      <c r="CA3141" s="0"/>
      <c r="CB3141" s="0"/>
      <c r="CC3141" s="0"/>
      <c r="CD3141" s="0"/>
      <c r="CE3141" s="0"/>
      <c r="CF3141" s="0"/>
      <c r="CG3141" s="0"/>
      <c r="CH3141" s="0"/>
      <c r="CI3141" s="0"/>
      <c r="CJ3141" s="0"/>
      <c r="CK3141" s="0"/>
      <c r="CL3141" s="0"/>
      <c r="CM3141" s="0"/>
      <c r="CN3141" s="0"/>
      <c r="CO3141" s="0"/>
      <c r="CP3141" s="0"/>
      <c r="CQ3141" s="0"/>
      <c r="CR3141" s="0"/>
      <c r="CS3141" s="0"/>
      <c r="CT3141" s="0"/>
      <c r="CU3141" s="0"/>
      <c r="CV3141" s="0"/>
      <c r="CW3141" s="0"/>
      <c r="CX3141" s="0"/>
      <c r="CY3141" s="0"/>
      <c r="CZ3141" s="0"/>
      <c r="DA3141" s="0"/>
      <c r="DB3141" s="0"/>
      <c r="DC3141" s="0"/>
      <c r="DD3141" s="0"/>
      <c r="DE3141" s="0"/>
      <c r="DF3141" s="0"/>
      <c r="DG3141" s="0"/>
      <c r="DH3141" s="0"/>
      <c r="DI3141" s="0"/>
      <c r="DJ3141" s="0"/>
      <c r="DK3141" s="0"/>
      <c r="DL3141" s="0"/>
      <c r="DM3141" s="0"/>
      <c r="DN3141" s="0"/>
      <c r="DO3141" s="0"/>
      <c r="DP3141" s="0"/>
      <c r="DQ3141" s="0"/>
      <c r="DR3141" s="0"/>
      <c r="DS3141" s="0"/>
      <c r="DT3141" s="0"/>
      <c r="DU3141" s="0"/>
      <c r="DV3141" s="0"/>
      <c r="DW3141" s="0"/>
      <c r="DX3141" s="0"/>
      <c r="DY3141" s="0"/>
      <c r="DZ3141" s="0"/>
      <c r="EA3141" s="0"/>
      <c r="EB3141" s="0"/>
      <c r="EC3141" s="0"/>
      <c r="ED3141" s="0"/>
      <c r="EE3141" s="0"/>
      <c r="EF3141" s="0"/>
      <c r="EG3141" s="0"/>
      <c r="EH3141" s="0"/>
      <c r="EI3141" s="0"/>
      <c r="EJ3141" s="0"/>
      <c r="EK3141" s="0"/>
      <c r="EL3141" s="0"/>
      <c r="EM3141" s="0"/>
      <c r="EN3141" s="0"/>
      <c r="EO3141" s="0"/>
      <c r="EP3141" s="0"/>
      <c r="EQ3141" s="0"/>
      <c r="ER3141" s="0"/>
      <c r="ES3141" s="0"/>
      <c r="ET3141" s="0"/>
      <c r="EU3141" s="0"/>
      <c r="EV3141" s="0"/>
      <c r="EW3141" s="0"/>
      <c r="EX3141" s="0"/>
      <c r="EY3141" s="0"/>
      <c r="EZ3141" s="0"/>
      <c r="FA3141" s="0"/>
      <c r="FB3141" s="0"/>
      <c r="FC3141" s="0"/>
      <c r="FD3141" s="0"/>
      <c r="FE3141" s="0"/>
      <c r="FF3141" s="0"/>
      <c r="FG3141" s="0"/>
      <c r="FH3141" s="0"/>
      <c r="FI3141" s="0"/>
      <c r="FJ3141" s="0"/>
      <c r="FK3141" s="0"/>
      <c r="FL3141" s="0"/>
      <c r="FM3141" s="0"/>
      <c r="FN3141" s="0"/>
      <c r="FO3141" s="0"/>
      <c r="FP3141" s="0"/>
      <c r="FQ3141" s="0"/>
      <c r="FR3141" s="0"/>
      <c r="FS3141" s="0"/>
      <c r="FT3141" s="0"/>
      <c r="FU3141" s="0"/>
      <c r="FV3141" s="0"/>
      <c r="FW3141" s="0"/>
      <c r="FX3141" s="0"/>
      <c r="FY3141" s="0"/>
      <c r="FZ3141" s="0"/>
      <c r="GA3141" s="0"/>
      <c r="GB3141" s="0"/>
      <c r="GC3141" s="0"/>
      <c r="GD3141" s="0"/>
      <c r="GE3141" s="0"/>
      <c r="GF3141" s="0"/>
      <c r="GG3141" s="0"/>
      <c r="GH3141" s="0"/>
      <c r="GI3141" s="0"/>
      <c r="GJ3141" s="0"/>
      <c r="GK3141" s="0"/>
      <c r="GL3141" s="0"/>
      <c r="GM3141" s="0"/>
      <c r="GN3141" s="0"/>
      <c r="GO3141" s="0"/>
      <c r="GP3141" s="0"/>
      <c r="GQ3141" s="0"/>
      <c r="GR3141" s="0"/>
      <c r="GS3141" s="0"/>
      <c r="GT3141" s="0"/>
      <c r="GU3141" s="0"/>
      <c r="GV3141" s="0"/>
      <c r="GW3141" s="0"/>
      <c r="GX3141" s="0"/>
      <c r="GY3141" s="0"/>
      <c r="GZ3141" s="0"/>
      <c r="HA3141" s="0"/>
      <c r="HB3141" s="0"/>
      <c r="HC3141" s="0"/>
      <c r="HD3141" s="0"/>
      <c r="HE3141" s="0"/>
      <c r="HF3141" s="0"/>
      <c r="HG3141" s="0"/>
      <c r="HH3141" s="0"/>
      <c r="HI3141" s="0"/>
      <c r="HJ3141" s="0"/>
      <c r="HK3141" s="0"/>
      <c r="HL3141" s="0"/>
      <c r="HM3141" s="0"/>
      <c r="HN3141" s="0"/>
      <c r="HO3141" s="0"/>
      <c r="HP3141" s="0"/>
      <c r="HQ3141" s="0"/>
      <c r="HR3141" s="0"/>
      <c r="HS3141" s="0"/>
      <c r="HT3141" s="0"/>
      <c r="HU3141" s="0"/>
      <c r="HV3141" s="0"/>
      <c r="HW3141" s="0"/>
      <c r="HX3141" s="0"/>
      <c r="HY3141" s="0"/>
      <c r="HZ3141" s="0"/>
      <c r="IA3141" s="0"/>
      <c r="IB3141" s="0"/>
      <c r="IC3141" s="0"/>
      <c r="ID3141" s="0"/>
      <c r="IE3141" s="0"/>
      <c r="IF3141" s="0"/>
      <c r="IG3141" s="0"/>
      <c r="IH3141" s="0"/>
      <c r="II3141" s="0"/>
      <c r="IJ3141" s="0"/>
      <c r="IK3141" s="0"/>
      <c r="IL3141" s="0"/>
      <c r="IM3141" s="0"/>
      <c r="IN3141" s="0"/>
      <c r="IO3141" s="0"/>
      <c r="IP3141" s="0"/>
      <c r="IQ3141" s="0"/>
      <c r="IR3141" s="0"/>
      <c r="IS3141" s="0"/>
      <c r="IT3141" s="0"/>
      <c r="IU3141" s="0"/>
      <c r="IV3141" s="0"/>
      <c r="IW3141" s="0"/>
      <c r="IX3141" s="0"/>
      <c r="IY3141" s="0"/>
      <c r="IZ3141" s="0"/>
      <c r="JA3141" s="0"/>
      <c r="JB3141" s="0"/>
      <c r="JC3141" s="0"/>
      <c r="JD3141" s="0"/>
      <c r="JE3141" s="0"/>
      <c r="JF3141" s="0"/>
      <c r="JG3141" s="0"/>
      <c r="JH3141" s="0"/>
      <c r="JI3141" s="0"/>
      <c r="JJ3141" s="0"/>
      <c r="JK3141" s="0"/>
      <c r="JL3141" s="0"/>
      <c r="JM3141" s="0"/>
      <c r="JN3141" s="0"/>
      <c r="JO3141" s="0"/>
      <c r="JP3141" s="0"/>
      <c r="JQ3141" s="0"/>
      <c r="JR3141" s="0"/>
      <c r="JS3141" s="0"/>
      <c r="JT3141" s="0"/>
      <c r="JU3141" s="0"/>
      <c r="JV3141" s="0"/>
      <c r="JW3141" s="0"/>
      <c r="JX3141" s="0"/>
      <c r="JY3141" s="0"/>
      <c r="JZ3141" s="0"/>
      <c r="KA3141" s="0"/>
      <c r="KB3141" s="0"/>
      <c r="KC3141" s="0"/>
      <c r="KD3141" s="0"/>
      <c r="KE3141" s="0"/>
      <c r="KF3141" s="0"/>
      <c r="KG3141" s="0"/>
      <c r="KH3141" s="0"/>
      <c r="KI3141" s="0"/>
      <c r="KJ3141" s="0"/>
      <c r="KK3141" s="0"/>
      <c r="KL3141" s="0"/>
      <c r="KM3141" s="0"/>
      <c r="KN3141" s="0"/>
      <c r="KO3141" s="0"/>
      <c r="KP3141" s="0"/>
      <c r="KQ3141" s="0"/>
      <c r="KR3141" s="0"/>
      <c r="KS3141" s="0"/>
      <c r="KT3141" s="0"/>
      <c r="KU3141" s="0"/>
      <c r="KV3141" s="0"/>
      <c r="KW3141" s="0"/>
      <c r="KX3141" s="0"/>
      <c r="KY3141" s="0"/>
      <c r="KZ3141" s="0"/>
      <c r="LA3141" s="0"/>
      <c r="LB3141" s="0"/>
      <c r="LC3141" s="0"/>
      <c r="LD3141" s="0"/>
      <c r="LE3141" s="0"/>
      <c r="LF3141" s="0"/>
      <c r="LG3141" s="0"/>
      <c r="LH3141" s="0"/>
      <c r="LI3141" s="0"/>
      <c r="LJ3141" s="0"/>
      <c r="LK3141" s="0"/>
      <c r="LL3141" s="0"/>
      <c r="LM3141" s="0"/>
      <c r="LN3141" s="0"/>
      <c r="LO3141" s="0"/>
      <c r="LP3141" s="0"/>
      <c r="LQ3141" s="0"/>
      <c r="LR3141" s="0"/>
      <c r="LS3141" s="0"/>
      <c r="LT3141" s="0"/>
      <c r="LU3141" s="0"/>
      <c r="LV3141" s="0"/>
      <c r="LW3141" s="0"/>
      <c r="LX3141" s="0"/>
      <c r="LY3141" s="0"/>
      <c r="LZ3141" s="0"/>
      <c r="MA3141" s="0"/>
      <c r="MB3141" s="0"/>
      <c r="MC3141" s="0"/>
      <c r="MD3141" s="0"/>
      <c r="ME3141" s="0"/>
      <c r="MF3141" s="0"/>
      <c r="MG3141" s="0"/>
      <c r="MH3141" s="0"/>
      <c r="MI3141" s="0"/>
      <c r="MJ3141" s="0"/>
      <c r="MK3141" s="0"/>
      <c r="ML3141" s="0"/>
      <c r="MM3141" s="0"/>
      <c r="MN3141" s="0"/>
      <c r="MO3141" s="0"/>
      <c r="MP3141" s="0"/>
      <c r="MQ3141" s="0"/>
      <c r="MR3141" s="0"/>
      <c r="MS3141" s="0"/>
      <c r="MT3141" s="0"/>
      <c r="MU3141" s="0"/>
      <c r="MV3141" s="0"/>
      <c r="MW3141" s="0"/>
      <c r="MX3141" s="0"/>
      <c r="MY3141" s="0"/>
      <c r="MZ3141" s="0"/>
      <c r="NA3141" s="0"/>
      <c r="NB3141" s="0"/>
      <c r="NC3141" s="0"/>
      <c r="ND3141" s="0"/>
      <c r="NE3141" s="0"/>
      <c r="NF3141" s="0"/>
      <c r="NG3141" s="0"/>
      <c r="NH3141" s="0"/>
      <c r="NI3141" s="0"/>
      <c r="NJ3141" s="0"/>
      <c r="NK3141" s="0"/>
      <c r="NL3141" s="0"/>
      <c r="NM3141" s="0"/>
      <c r="NN3141" s="0"/>
      <c r="NO3141" s="0"/>
      <c r="NP3141" s="0"/>
      <c r="NQ3141" s="0"/>
      <c r="NR3141" s="0"/>
      <c r="NS3141" s="0"/>
      <c r="NT3141" s="0"/>
      <c r="NU3141" s="0"/>
      <c r="NV3141" s="0"/>
      <c r="NW3141" s="0"/>
      <c r="NX3141" s="0"/>
      <c r="NY3141" s="0"/>
      <c r="NZ3141" s="0"/>
      <c r="OA3141" s="0"/>
      <c r="OB3141" s="0"/>
      <c r="OC3141" s="0"/>
      <c r="OD3141" s="0"/>
      <c r="OE3141" s="0"/>
      <c r="OF3141" s="0"/>
      <c r="OG3141" s="0"/>
      <c r="OH3141" s="0"/>
      <c r="OI3141" s="0"/>
      <c r="OJ3141" s="0"/>
      <c r="OK3141" s="0"/>
      <c r="OL3141" s="0"/>
      <c r="OM3141" s="0"/>
      <c r="ON3141" s="0"/>
      <c r="OO3141" s="0"/>
      <c r="OP3141" s="0"/>
      <c r="OQ3141" s="0"/>
      <c r="OR3141" s="0"/>
      <c r="OS3141" s="0"/>
      <c r="OT3141" s="0"/>
      <c r="OU3141" s="0"/>
      <c r="OV3141" s="0"/>
      <c r="OW3141" s="0"/>
      <c r="OX3141" s="0"/>
      <c r="OY3141" s="0"/>
      <c r="OZ3141" s="0"/>
      <c r="PA3141" s="0"/>
      <c r="PB3141" s="0"/>
      <c r="PC3141" s="0"/>
      <c r="PD3141" s="0"/>
      <c r="PE3141" s="0"/>
      <c r="PF3141" s="0"/>
      <c r="PG3141" s="0"/>
      <c r="PH3141" s="0"/>
      <c r="PI3141" s="0"/>
      <c r="PJ3141" s="0"/>
      <c r="PK3141" s="0"/>
      <c r="PL3141" s="0"/>
      <c r="PM3141" s="0"/>
      <c r="PN3141" s="0"/>
      <c r="PO3141" s="0"/>
      <c r="PP3141" s="0"/>
      <c r="PQ3141" s="0"/>
      <c r="PR3141" s="0"/>
      <c r="PS3141" s="0"/>
      <c r="PT3141" s="0"/>
      <c r="PU3141" s="0"/>
      <c r="PV3141" s="0"/>
      <c r="PW3141" s="0"/>
      <c r="PX3141" s="0"/>
      <c r="PY3141" s="0"/>
      <c r="PZ3141" s="0"/>
      <c r="QA3141" s="0"/>
      <c r="QB3141" s="0"/>
      <c r="QC3141" s="0"/>
      <c r="QD3141" s="0"/>
      <c r="QE3141" s="0"/>
      <c r="QF3141" s="0"/>
      <c r="QG3141" s="0"/>
      <c r="QH3141" s="0"/>
      <c r="QI3141" s="0"/>
      <c r="QJ3141" s="0"/>
      <c r="QK3141" s="0"/>
      <c r="QL3141" s="0"/>
      <c r="QM3141" s="0"/>
      <c r="QN3141" s="0"/>
      <c r="QO3141" s="0"/>
      <c r="QP3141" s="0"/>
      <c r="QQ3141" s="0"/>
      <c r="QR3141" s="0"/>
      <c r="QS3141" s="0"/>
      <c r="QT3141" s="0"/>
      <c r="QU3141" s="0"/>
      <c r="QV3141" s="0"/>
      <c r="QW3141" s="0"/>
      <c r="QX3141" s="0"/>
      <c r="QY3141" s="0"/>
      <c r="QZ3141" s="0"/>
      <c r="RA3141" s="0"/>
      <c r="RB3141" s="0"/>
      <c r="RC3141" s="0"/>
      <c r="RD3141" s="0"/>
      <c r="RE3141" s="0"/>
      <c r="RF3141" s="0"/>
      <c r="RG3141" s="0"/>
      <c r="RH3141" s="0"/>
      <c r="RI3141" s="0"/>
      <c r="RJ3141" s="0"/>
      <c r="RK3141" s="0"/>
      <c r="RL3141" s="0"/>
      <c r="RM3141" s="0"/>
      <c r="RN3141" s="0"/>
      <c r="RO3141" s="0"/>
      <c r="RP3141" s="0"/>
      <c r="RQ3141" s="0"/>
      <c r="RR3141" s="0"/>
      <c r="RS3141" s="0"/>
      <c r="RT3141" s="0"/>
      <c r="RU3141" s="0"/>
      <c r="RV3141" s="0"/>
      <c r="RW3141" s="0"/>
      <c r="RX3141" s="0"/>
      <c r="RY3141" s="0"/>
      <c r="RZ3141" s="0"/>
      <c r="SA3141" s="0"/>
      <c r="SB3141" s="0"/>
      <c r="SC3141" s="0"/>
      <c r="SD3141" s="0"/>
      <c r="SE3141" s="0"/>
      <c r="SF3141" s="0"/>
      <c r="SG3141" s="0"/>
      <c r="SH3141" s="0"/>
      <c r="SI3141" s="0"/>
      <c r="SJ3141" s="0"/>
      <c r="SK3141" s="0"/>
      <c r="SL3141" s="0"/>
      <c r="SM3141" s="0"/>
      <c r="SN3141" s="0"/>
      <c r="SO3141" s="0"/>
      <c r="SP3141" s="0"/>
      <c r="SQ3141" s="0"/>
      <c r="SR3141" s="0"/>
      <c r="SS3141" s="0"/>
      <c r="ST3141" s="0"/>
      <c r="SU3141" s="0"/>
      <c r="SV3141" s="0"/>
      <c r="SW3141" s="0"/>
      <c r="SX3141" s="0"/>
      <c r="SY3141" s="0"/>
      <c r="SZ3141" s="0"/>
      <c r="TA3141" s="0"/>
      <c r="TB3141" s="0"/>
      <c r="TC3141" s="0"/>
      <c r="TD3141" s="0"/>
      <c r="TE3141" s="0"/>
      <c r="TF3141" s="0"/>
      <c r="TG3141" s="0"/>
      <c r="TH3141" s="0"/>
      <c r="TI3141" s="0"/>
      <c r="TJ3141" s="0"/>
      <c r="TK3141" s="0"/>
      <c r="TL3141" s="0"/>
      <c r="TM3141" s="0"/>
      <c r="TN3141" s="0"/>
      <c r="TO3141" s="0"/>
      <c r="TP3141" s="0"/>
      <c r="TQ3141" s="0"/>
      <c r="TR3141" s="0"/>
      <c r="TS3141" s="0"/>
      <c r="TT3141" s="0"/>
      <c r="TU3141" s="0"/>
      <c r="TV3141" s="0"/>
      <c r="TW3141" s="0"/>
      <c r="TX3141" s="0"/>
      <c r="TY3141" s="0"/>
      <c r="TZ3141" s="0"/>
      <c r="UA3141" s="0"/>
      <c r="UB3141" s="0"/>
      <c r="UC3141" s="0"/>
      <c r="UD3141" s="0"/>
      <c r="UE3141" s="0"/>
      <c r="UF3141" s="0"/>
      <c r="UG3141" s="0"/>
      <c r="UH3141" s="0"/>
      <c r="UI3141" s="0"/>
      <c r="UJ3141" s="0"/>
      <c r="UK3141" s="0"/>
      <c r="UL3141" s="0"/>
      <c r="UM3141" s="0"/>
      <c r="UN3141" s="0"/>
      <c r="UO3141" s="0"/>
      <c r="UP3141" s="0"/>
      <c r="UQ3141" s="0"/>
      <c r="UR3141" s="0"/>
      <c r="US3141" s="0"/>
      <c r="UT3141" s="0"/>
      <c r="UU3141" s="0"/>
      <c r="UV3141" s="0"/>
      <c r="UW3141" s="0"/>
      <c r="UX3141" s="0"/>
      <c r="UY3141" s="0"/>
      <c r="UZ3141" s="0"/>
      <c r="VA3141" s="0"/>
      <c r="VB3141" s="0"/>
      <c r="VC3141" s="0"/>
      <c r="VD3141" s="0"/>
      <c r="VE3141" s="0"/>
      <c r="VF3141" s="0"/>
      <c r="VG3141" s="0"/>
      <c r="VH3141" s="0"/>
      <c r="VI3141" s="0"/>
      <c r="VJ3141" s="0"/>
      <c r="VK3141" s="0"/>
      <c r="VL3141" s="0"/>
      <c r="VM3141" s="0"/>
      <c r="VN3141" s="0"/>
      <c r="VO3141" s="0"/>
      <c r="VP3141" s="0"/>
      <c r="VQ3141" s="0"/>
      <c r="VR3141" s="0"/>
      <c r="VS3141" s="0"/>
      <c r="VT3141" s="0"/>
      <c r="VU3141" s="0"/>
      <c r="VV3141" s="0"/>
      <c r="VW3141" s="0"/>
      <c r="VX3141" s="0"/>
      <c r="VY3141" s="0"/>
      <c r="VZ3141" s="0"/>
      <c r="WA3141" s="0"/>
      <c r="WB3141" s="0"/>
      <c r="WC3141" s="0"/>
      <c r="WD3141" s="0"/>
      <c r="WE3141" s="0"/>
      <c r="WF3141" s="0"/>
      <c r="WG3141" s="0"/>
      <c r="WH3141" s="0"/>
      <c r="WI3141" s="0"/>
      <c r="WJ3141" s="0"/>
      <c r="WK3141" s="0"/>
      <c r="WL3141" s="0"/>
      <c r="WM3141" s="0"/>
      <c r="WN3141" s="0"/>
      <c r="WO3141" s="0"/>
      <c r="WP3141" s="0"/>
      <c r="WQ3141" s="0"/>
      <c r="WR3141" s="0"/>
      <c r="WS3141" s="0"/>
      <c r="WT3141" s="0"/>
      <c r="WU3141" s="0"/>
      <c r="WV3141" s="0"/>
      <c r="WW3141" s="0"/>
      <c r="WX3141" s="0"/>
      <c r="WY3141" s="0"/>
      <c r="WZ3141" s="0"/>
      <c r="XA3141" s="0"/>
      <c r="XB3141" s="0"/>
      <c r="XC3141" s="0"/>
      <c r="XD3141" s="0"/>
      <c r="XE3141" s="0"/>
      <c r="XF3141" s="0"/>
      <c r="XG3141" s="0"/>
      <c r="XH3141" s="0"/>
      <c r="XI3141" s="0"/>
      <c r="XJ3141" s="0"/>
      <c r="XK3141" s="0"/>
      <c r="XL3141" s="0"/>
      <c r="XM3141" s="0"/>
      <c r="XN3141" s="0"/>
      <c r="XO3141" s="0"/>
      <c r="XP3141" s="0"/>
      <c r="XQ3141" s="0"/>
      <c r="XR3141" s="0"/>
      <c r="XS3141" s="0"/>
      <c r="XT3141" s="0"/>
      <c r="XU3141" s="0"/>
      <c r="XV3141" s="0"/>
      <c r="XW3141" s="0"/>
      <c r="XX3141" s="0"/>
      <c r="XY3141" s="0"/>
      <c r="XZ3141" s="0"/>
      <c r="YA3141" s="0"/>
      <c r="YB3141" s="0"/>
      <c r="YC3141" s="0"/>
      <c r="YD3141" s="0"/>
      <c r="YE3141" s="0"/>
      <c r="YF3141" s="0"/>
      <c r="YG3141" s="0"/>
      <c r="YH3141" s="0"/>
      <c r="YI3141" s="0"/>
      <c r="YJ3141" s="0"/>
      <c r="YK3141" s="0"/>
      <c r="YL3141" s="0"/>
      <c r="YM3141" s="0"/>
      <c r="YN3141" s="0"/>
      <c r="YO3141" s="0"/>
      <c r="YP3141" s="0"/>
      <c r="YQ3141" s="0"/>
      <c r="YR3141" s="0"/>
      <c r="YS3141" s="0"/>
      <c r="YT3141" s="0"/>
      <c r="YU3141" s="0"/>
      <c r="YV3141" s="0"/>
      <c r="YW3141" s="0"/>
      <c r="YX3141" s="0"/>
      <c r="YY3141" s="0"/>
      <c r="YZ3141" s="0"/>
      <c r="ZA3141" s="0"/>
      <c r="ZB3141" s="0"/>
      <c r="ZC3141" s="0"/>
      <c r="ZD3141" s="0"/>
      <c r="ZE3141" s="0"/>
      <c r="ZF3141" s="0"/>
      <c r="ZG3141" s="0"/>
      <c r="ZH3141" s="0"/>
      <c r="ZI3141" s="0"/>
      <c r="ZJ3141" s="0"/>
      <c r="ZK3141" s="0"/>
      <c r="ZL3141" s="0"/>
      <c r="ZM3141" s="0"/>
      <c r="ZN3141" s="0"/>
      <c r="ZO3141" s="0"/>
      <c r="ZP3141" s="0"/>
      <c r="ZQ3141" s="0"/>
      <c r="ZR3141" s="0"/>
      <c r="ZS3141" s="0"/>
      <c r="ZT3141" s="0"/>
      <c r="ZU3141" s="0"/>
      <c r="ZV3141" s="0"/>
      <c r="ZW3141" s="0"/>
      <c r="ZX3141" s="0"/>
      <c r="ZY3141" s="0"/>
      <c r="ZZ3141" s="0"/>
      <c r="AAA3141" s="0"/>
      <c r="AAB3141" s="0"/>
      <c r="AAC3141" s="0"/>
      <c r="AAD3141" s="0"/>
      <c r="AAE3141" s="0"/>
      <c r="AAF3141" s="0"/>
      <c r="AAG3141" s="0"/>
      <c r="AAH3141" s="0"/>
      <c r="AAI3141" s="0"/>
      <c r="AAJ3141" s="0"/>
      <c r="AAK3141" s="0"/>
      <c r="AAL3141" s="0"/>
      <c r="AAM3141" s="0"/>
      <c r="AAN3141" s="0"/>
      <c r="AAO3141" s="0"/>
      <c r="AAP3141" s="0"/>
      <c r="AAQ3141" s="0"/>
      <c r="AAR3141" s="0"/>
      <c r="AAS3141" s="0"/>
      <c r="AAT3141" s="0"/>
      <c r="AAU3141" s="0"/>
      <c r="AAV3141" s="0"/>
      <c r="AAW3141" s="0"/>
      <c r="AAX3141" s="0"/>
      <c r="AAY3141" s="0"/>
      <c r="AAZ3141" s="0"/>
      <c r="ABA3141" s="0"/>
      <c r="ABB3141" s="0"/>
      <c r="ABC3141" s="0"/>
      <c r="ABD3141" s="0"/>
      <c r="ABE3141" s="0"/>
      <c r="ABF3141" s="0"/>
      <c r="ABG3141" s="0"/>
      <c r="ABH3141" s="0"/>
      <c r="ABI3141" s="0"/>
      <c r="ABJ3141" s="0"/>
      <c r="ABK3141" s="0"/>
      <c r="ABL3141" s="0"/>
      <c r="ABM3141" s="0"/>
      <c r="ABN3141" s="0"/>
      <c r="ABO3141" s="0"/>
      <c r="ABP3141" s="0"/>
      <c r="ABQ3141" s="0"/>
      <c r="ABR3141" s="0"/>
      <c r="ABS3141" s="0"/>
      <c r="ABT3141" s="0"/>
      <c r="ABU3141" s="0"/>
      <c r="ABV3141" s="0"/>
      <c r="ABW3141" s="0"/>
      <c r="ABX3141" s="0"/>
      <c r="ABY3141" s="0"/>
      <c r="ABZ3141" s="0"/>
      <c r="ACA3141" s="0"/>
      <c r="ACB3141" s="0"/>
      <c r="ACC3141" s="0"/>
      <c r="ACD3141" s="0"/>
      <c r="ACE3141" s="0"/>
      <c r="ACF3141" s="0"/>
      <c r="ACG3141" s="0"/>
      <c r="ACH3141" s="0"/>
      <c r="ACI3141" s="0"/>
      <c r="ACJ3141" s="0"/>
      <c r="ACK3141" s="0"/>
      <c r="ACL3141" s="0"/>
      <c r="ACM3141" s="0"/>
      <c r="ACN3141" s="0"/>
      <c r="ACO3141" s="0"/>
      <c r="ACP3141" s="0"/>
      <c r="ACQ3141" s="0"/>
      <c r="ACR3141" s="0"/>
      <c r="ACS3141" s="0"/>
      <c r="ACT3141" s="0"/>
      <c r="ACU3141" s="0"/>
      <c r="ACV3141" s="0"/>
      <c r="ACW3141" s="0"/>
      <c r="ACX3141" s="0"/>
      <c r="ACY3141" s="0"/>
      <c r="ACZ3141" s="0"/>
      <c r="ADA3141" s="0"/>
      <c r="ADB3141" s="0"/>
      <c r="ADC3141" s="0"/>
      <c r="ADD3141" s="0"/>
      <c r="ADE3141" s="0"/>
      <c r="ADF3141" s="0"/>
      <c r="ADG3141" s="0"/>
      <c r="ADH3141" s="0"/>
      <c r="ADI3141" s="0"/>
      <c r="ADJ3141" s="0"/>
      <c r="ADK3141" s="0"/>
      <c r="ADL3141" s="0"/>
      <c r="ADM3141" s="0"/>
      <c r="ADN3141" s="0"/>
      <c r="ADO3141" s="0"/>
      <c r="ADP3141" s="0"/>
      <c r="ADQ3141" s="0"/>
      <c r="ADR3141" s="0"/>
      <c r="ADS3141" s="0"/>
      <c r="ADT3141" s="0"/>
      <c r="ADU3141" s="0"/>
      <c r="ADV3141" s="0"/>
      <c r="ADW3141" s="0"/>
      <c r="ADX3141" s="0"/>
      <c r="ADY3141" s="0"/>
      <c r="ADZ3141" s="0"/>
      <c r="AEA3141" s="0"/>
      <c r="AEB3141" s="0"/>
      <c r="AEC3141" s="0"/>
      <c r="AED3141" s="0"/>
      <c r="AEE3141" s="0"/>
      <c r="AEF3141" s="0"/>
      <c r="AEG3141" s="0"/>
      <c r="AEH3141" s="0"/>
      <c r="AEI3141" s="0"/>
      <c r="AEJ3141" s="0"/>
      <c r="AEK3141" s="0"/>
      <c r="AEL3141" s="0"/>
      <c r="AEM3141" s="0"/>
      <c r="AEN3141" s="0"/>
      <c r="AEO3141" s="0"/>
      <c r="AEP3141" s="0"/>
      <c r="AEQ3141" s="0"/>
      <c r="AER3141" s="0"/>
      <c r="AES3141" s="0"/>
      <c r="AET3141" s="0"/>
      <c r="AEU3141" s="0"/>
      <c r="AEV3141" s="0"/>
      <c r="AEW3141" s="0"/>
      <c r="AEX3141" s="0"/>
      <c r="AEY3141" s="0"/>
      <c r="AEZ3141" s="0"/>
      <c r="AFA3141" s="0"/>
      <c r="AFB3141" s="0"/>
      <c r="AFC3141" s="0"/>
      <c r="AFD3141" s="0"/>
      <c r="AFE3141" s="0"/>
      <c r="AFF3141" s="0"/>
      <c r="AFG3141" s="0"/>
      <c r="AFH3141" s="0"/>
      <c r="AFI3141" s="0"/>
      <c r="AFJ3141" s="0"/>
      <c r="AFK3141" s="0"/>
      <c r="AFL3141" s="0"/>
      <c r="AFM3141" s="0"/>
      <c r="AFN3141" s="0"/>
      <c r="AFO3141" s="0"/>
      <c r="AFP3141" s="0"/>
      <c r="AFQ3141" s="0"/>
      <c r="AFR3141" s="0"/>
      <c r="AFS3141" s="0"/>
      <c r="AFT3141" s="0"/>
      <c r="AFU3141" s="0"/>
      <c r="AFV3141" s="0"/>
      <c r="AFW3141" s="0"/>
      <c r="AFX3141" s="0"/>
      <c r="AFY3141" s="0"/>
      <c r="AFZ3141" s="0"/>
      <c r="AGA3141" s="0"/>
      <c r="AGB3141" s="0"/>
      <c r="AGC3141" s="0"/>
      <c r="AGD3141" s="0"/>
      <c r="AGE3141" s="0"/>
      <c r="AGF3141" s="0"/>
      <c r="AGG3141" s="0"/>
      <c r="AGH3141" s="0"/>
      <c r="AGI3141" s="0"/>
      <c r="AGJ3141" s="0"/>
      <c r="AGK3141" s="0"/>
      <c r="AGL3141" s="0"/>
      <c r="AGM3141" s="0"/>
      <c r="AGN3141" s="0"/>
      <c r="AGO3141" s="0"/>
      <c r="AGP3141" s="0"/>
      <c r="AGQ3141" s="0"/>
      <c r="AGR3141" s="0"/>
      <c r="AGS3141" s="0"/>
      <c r="AGT3141" s="0"/>
      <c r="AGU3141" s="0"/>
      <c r="AGV3141" s="0"/>
      <c r="AGW3141" s="0"/>
      <c r="AGX3141" s="0"/>
      <c r="AGY3141" s="0"/>
      <c r="AGZ3141" s="0"/>
      <c r="AHA3141" s="0"/>
      <c r="AHB3141" s="0"/>
      <c r="AHC3141" s="0"/>
      <c r="AHD3141" s="0"/>
      <c r="AHE3141" s="0"/>
      <c r="AHF3141" s="0"/>
      <c r="AHG3141" s="0"/>
      <c r="AHH3141" s="0"/>
      <c r="AHI3141" s="0"/>
      <c r="AHJ3141" s="0"/>
      <c r="AHK3141" s="0"/>
      <c r="AHL3141" s="0"/>
      <c r="AHM3141" s="0"/>
      <c r="AHN3141" s="0"/>
      <c r="AHO3141" s="0"/>
      <c r="AHP3141" s="0"/>
      <c r="AHQ3141" s="0"/>
      <c r="AHR3141" s="0"/>
      <c r="AHS3141" s="0"/>
      <c r="AHT3141" s="0"/>
      <c r="AHU3141" s="0"/>
      <c r="AHV3141" s="0"/>
      <c r="AHW3141" s="0"/>
      <c r="AHX3141" s="0"/>
      <c r="AHY3141" s="0"/>
      <c r="AHZ3141" s="0"/>
      <c r="AIA3141" s="0"/>
      <c r="AIB3141" s="0"/>
      <c r="AIC3141" s="0"/>
      <c r="AID3141" s="0"/>
      <c r="AIE3141" s="0"/>
      <c r="AIF3141" s="0"/>
      <c r="AIG3141" s="0"/>
      <c r="AIH3141" s="0"/>
      <c r="AII3141" s="0"/>
      <c r="AIJ3141" s="0"/>
      <c r="AIK3141" s="0"/>
      <c r="AIL3141" s="0"/>
      <c r="AIM3141" s="0"/>
      <c r="AIN3141" s="0"/>
      <c r="AIO3141" s="0"/>
      <c r="AIP3141" s="0"/>
      <c r="AIQ3141" s="0"/>
      <c r="AIR3141" s="0"/>
      <c r="AIS3141" s="0"/>
      <c r="AIT3141" s="0"/>
      <c r="AIU3141" s="0"/>
      <c r="AIV3141" s="0"/>
      <c r="AIW3141" s="0"/>
      <c r="AIX3141" s="0"/>
      <c r="AIY3141" s="0"/>
      <c r="AIZ3141" s="0"/>
      <c r="AJA3141" s="0"/>
      <c r="AJB3141" s="0"/>
      <c r="AJC3141" s="0"/>
      <c r="AJD3141" s="0"/>
      <c r="AJE3141" s="0"/>
      <c r="AJF3141" s="0"/>
      <c r="AJG3141" s="0"/>
      <c r="AJH3141" s="0"/>
      <c r="AJI3141" s="0"/>
      <c r="AJJ3141" s="0"/>
      <c r="AJK3141" s="0"/>
      <c r="AJL3141" s="0"/>
      <c r="AJM3141" s="0"/>
      <c r="AJN3141" s="0"/>
      <c r="AJO3141" s="0"/>
      <c r="AJP3141" s="0"/>
      <c r="AJQ3141" s="0"/>
      <c r="AJR3141" s="0"/>
      <c r="AJS3141" s="0"/>
      <c r="AJT3141" s="0"/>
      <c r="AJU3141" s="0"/>
      <c r="AJV3141" s="0"/>
      <c r="AJW3141" s="0"/>
      <c r="AJX3141" s="0"/>
      <c r="AJY3141" s="0"/>
      <c r="AJZ3141" s="0"/>
      <c r="AKA3141" s="0"/>
      <c r="AKB3141" s="0"/>
      <c r="AKC3141" s="0"/>
      <c r="AKD3141" s="0"/>
      <c r="AKE3141" s="0"/>
      <c r="AKF3141" s="0"/>
      <c r="AKG3141" s="0"/>
      <c r="AKH3141" s="0"/>
      <c r="AKI3141" s="0"/>
      <c r="AKJ3141" s="0"/>
      <c r="AKK3141" s="0"/>
      <c r="AKL3141" s="0"/>
      <c r="AKM3141" s="0"/>
      <c r="AKN3141" s="0"/>
      <c r="AKO3141" s="0"/>
      <c r="AKP3141" s="0"/>
      <c r="AKQ3141" s="0"/>
      <c r="AKR3141" s="0"/>
      <c r="AKS3141" s="0"/>
      <c r="AKT3141" s="0"/>
      <c r="AKU3141" s="0"/>
      <c r="AKV3141" s="0"/>
      <c r="AKW3141" s="0"/>
      <c r="AKX3141" s="0"/>
      <c r="AKY3141" s="0"/>
      <c r="AKZ3141" s="0"/>
      <c r="ALA3141" s="0"/>
      <c r="ALB3141" s="0"/>
      <c r="ALC3141" s="0"/>
      <c r="ALD3141" s="0"/>
      <c r="ALE3141" s="0"/>
      <c r="ALF3141" s="0"/>
      <c r="ALG3141" s="0"/>
      <c r="ALH3141" s="0"/>
      <c r="ALI3141" s="0"/>
      <c r="ALJ3141" s="0"/>
      <c r="ALK3141" s="0"/>
      <c r="ALL3141" s="0"/>
      <c r="ALM3141" s="0"/>
      <c r="ALN3141" s="0"/>
      <c r="ALO3141" s="0"/>
      <c r="ALP3141" s="0"/>
      <c r="ALQ3141" s="0"/>
      <c r="ALR3141" s="0"/>
      <c r="ALS3141" s="0"/>
      <c r="ALT3141" s="0"/>
      <c r="ALU3141" s="0"/>
      <c r="ALV3141" s="0"/>
      <c r="ALW3141" s="0"/>
      <c r="ALX3141" s="0"/>
      <c r="ALY3141" s="0"/>
      <c r="ALZ3141" s="0"/>
      <c r="AMA3141" s="0"/>
      <c r="AMB3141" s="0"/>
      <c r="AMC3141" s="0"/>
      <c r="AMD3141" s="0"/>
      <c r="AME3141" s="0"/>
      <c r="AMF3141" s="0"/>
      <c r="AMG3141" s="0"/>
      <c r="AMH3141" s="0"/>
      <c r="AMI3141" s="0"/>
    </row>
    <row r="3142" customFormat="false" ht="12.75" hidden="false" customHeight="false" outlineLevel="0" collapsed="false">
      <c r="A3142" s="1" t="s">
        <v>3394</v>
      </c>
      <c r="C3142" s="27" t="s">
        <v>3395</v>
      </c>
      <c r="D3142" s="27" t="s">
        <v>22</v>
      </c>
      <c r="E3142" s="28"/>
      <c r="F3142" s="29"/>
      <c r="G3142" s="27"/>
      <c r="H3142" s="30" t="s">
        <v>61</v>
      </c>
      <c r="I3142" s="31" t="n">
        <v>0.48</v>
      </c>
      <c r="J3142" s="30" t="s">
        <v>1160</v>
      </c>
      <c r="BM3142" s="0"/>
      <c r="BN3142" s="0"/>
      <c r="BO3142" s="0"/>
      <c r="BP3142" s="0"/>
      <c r="BQ3142" s="0"/>
      <c r="BR3142" s="0"/>
      <c r="BS3142" s="0"/>
      <c r="BT3142" s="0"/>
      <c r="BU3142" s="0"/>
      <c r="BV3142" s="0"/>
      <c r="BW3142" s="0"/>
      <c r="BX3142" s="0"/>
      <c r="BY3142" s="0"/>
      <c r="BZ3142" s="0"/>
      <c r="CA3142" s="0"/>
      <c r="CB3142" s="0"/>
      <c r="CC3142" s="0"/>
      <c r="CD3142" s="0"/>
      <c r="CE3142" s="0"/>
      <c r="CF3142" s="0"/>
      <c r="CG3142" s="0"/>
      <c r="CH3142" s="0"/>
      <c r="CI3142" s="0"/>
      <c r="CJ3142" s="0"/>
      <c r="CK3142" s="0"/>
      <c r="CL3142" s="0"/>
      <c r="CM3142" s="0"/>
      <c r="CN3142" s="0"/>
      <c r="CO3142" s="0"/>
      <c r="CP3142" s="0"/>
      <c r="CQ3142" s="0"/>
      <c r="CR3142" s="0"/>
      <c r="CS3142" s="0"/>
      <c r="CT3142" s="0"/>
      <c r="CU3142" s="0"/>
      <c r="CV3142" s="0"/>
      <c r="CW3142" s="0"/>
      <c r="CX3142" s="0"/>
      <c r="CY3142" s="0"/>
      <c r="CZ3142" s="0"/>
      <c r="DA3142" s="0"/>
      <c r="DB3142" s="0"/>
      <c r="DC3142" s="0"/>
      <c r="DD3142" s="0"/>
      <c r="DE3142" s="0"/>
      <c r="DF3142" s="0"/>
      <c r="DG3142" s="0"/>
      <c r="DH3142" s="0"/>
      <c r="DI3142" s="0"/>
      <c r="DJ3142" s="0"/>
      <c r="DK3142" s="0"/>
      <c r="DL3142" s="0"/>
      <c r="DM3142" s="0"/>
      <c r="DN3142" s="0"/>
      <c r="DO3142" s="0"/>
      <c r="DP3142" s="0"/>
      <c r="DQ3142" s="0"/>
      <c r="DR3142" s="0"/>
      <c r="DS3142" s="0"/>
      <c r="DT3142" s="0"/>
      <c r="DU3142" s="0"/>
      <c r="DV3142" s="0"/>
      <c r="DW3142" s="0"/>
      <c r="DX3142" s="0"/>
      <c r="DY3142" s="0"/>
      <c r="DZ3142" s="0"/>
      <c r="EA3142" s="0"/>
      <c r="EB3142" s="0"/>
      <c r="EC3142" s="0"/>
      <c r="ED3142" s="0"/>
      <c r="EE3142" s="0"/>
      <c r="EF3142" s="0"/>
      <c r="EG3142" s="0"/>
      <c r="EH3142" s="0"/>
      <c r="EI3142" s="0"/>
      <c r="EJ3142" s="0"/>
      <c r="EK3142" s="0"/>
      <c r="EL3142" s="0"/>
      <c r="EM3142" s="0"/>
      <c r="EN3142" s="0"/>
      <c r="EO3142" s="0"/>
      <c r="EP3142" s="0"/>
      <c r="EQ3142" s="0"/>
      <c r="ER3142" s="0"/>
      <c r="ES3142" s="0"/>
      <c r="ET3142" s="0"/>
      <c r="EU3142" s="0"/>
      <c r="EV3142" s="0"/>
      <c r="EW3142" s="0"/>
      <c r="EX3142" s="0"/>
      <c r="EY3142" s="0"/>
      <c r="EZ3142" s="0"/>
      <c r="FA3142" s="0"/>
      <c r="FB3142" s="0"/>
      <c r="FC3142" s="0"/>
      <c r="FD3142" s="0"/>
      <c r="FE3142" s="0"/>
      <c r="FF3142" s="0"/>
      <c r="FG3142" s="0"/>
      <c r="FH3142" s="0"/>
      <c r="FI3142" s="0"/>
      <c r="FJ3142" s="0"/>
      <c r="FK3142" s="0"/>
      <c r="FL3142" s="0"/>
      <c r="FM3142" s="0"/>
      <c r="FN3142" s="0"/>
      <c r="FO3142" s="0"/>
      <c r="FP3142" s="0"/>
      <c r="FQ3142" s="0"/>
      <c r="FR3142" s="0"/>
      <c r="FS3142" s="0"/>
      <c r="FT3142" s="0"/>
      <c r="FU3142" s="0"/>
      <c r="FV3142" s="0"/>
      <c r="FW3142" s="0"/>
      <c r="FX3142" s="0"/>
      <c r="FY3142" s="0"/>
      <c r="FZ3142" s="0"/>
      <c r="GA3142" s="0"/>
      <c r="GB3142" s="0"/>
      <c r="GC3142" s="0"/>
      <c r="GD3142" s="0"/>
      <c r="GE3142" s="0"/>
      <c r="GF3142" s="0"/>
      <c r="GG3142" s="0"/>
      <c r="GH3142" s="0"/>
      <c r="GI3142" s="0"/>
      <c r="GJ3142" s="0"/>
      <c r="GK3142" s="0"/>
      <c r="GL3142" s="0"/>
      <c r="GM3142" s="0"/>
      <c r="GN3142" s="0"/>
      <c r="GO3142" s="0"/>
      <c r="GP3142" s="0"/>
      <c r="GQ3142" s="0"/>
      <c r="GR3142" s="0"/>
      <c r="GS3142" s="0"/>
      <c r="GT3142" s="0"/>
      <c r="GU3142" s="0"/>
      <c r="GV3142" s="0"/>
      <c r="GW3142" s="0"/>
      <c r="GX3142" s="0"/>
      <c r="GY3142" s="0"/>
      <c r="GZ3142" s="0"/>
      <c r="HA3142" s="0"/>
      <c r="HB3142" s="0"/>
      <c r="HC3142" s="0"/>
      <c r="HD3142" s="0"/>
      <c r="HE3142" s="0"/>
      <c r="HF3142" s="0"/>
      <c r="HG3142" s="0"/>
      <c r="HH3142" s="0"/>
      <c r="HI3142" s="0"/>
      <c r="HJ3142" s="0"/>
      <c r="HK3142" s="0"/>
      <c r="HL3142" s="0"/>
      <c r="HM3142" s="0"/>
      <c r="HN3142" s="0"/>
      <c r="HO3142" s="0"/>
      <c r="HP3142" s="0"/>
      <c r="HQ3142" s="0"/>
      <c r="HR3142" s="0"/>
      <c r="HS3142" s="0"/>
      <c r="HT3142" s="0"/>
      <c r="HU3142" s="0"/>
      <c r="HV3142" s="0"/>
      <c r="HW3142" s="0"/>
      <c r="HX3142" s="0"/>
      <c r="HY3142" s="0"/>
      <c r="HZ3142" s="0"/>
      <c r="IA3142" s="0"/>
      <c r="IB3142" s="0"/>
      <c r="IC3142" s="0"/>
      <c r="ID3142" s="0"/>
      <c r="IE3142" s="0"/>
      <c r="IF3142" s="0"/>
      <c r="IG3142" s="0"/>
      <c r="IH3142" s="0"/>
      <c r="II3142" s="0"/>
      <c r="IJ3142" s="0"/>
      <c r="IK3142" s="0"/>
      <c r="IL3142" s="0"/>
      <c r="IM3142" s="0"/>
      <c r="IN3142" s="0"/>
      <c r="IO3142" s="0"/>
      <c r="IP3142" s="0"/>
      <c r="IQ3142" s="0"/>
      <c r="IR3142" s="0"/>
      <c r="IS3142" s="0"/>
      <c r="IT3142" s="0"/>
      <c r="IU3142" s="0"/>
      <c r="IV3142" s="0"/>
      <c r="IW3142" s="0"/>
      <c r="IX3142" s="0"/>
      <c r="IY3142" s="0"/>
      <c r="IZ3142" s="0"/>
      <c r="JA3142" s="0"/>
      <c r="JB3142" s="0"/>
      <c r="JC3142" s="0"/>
      <c r="JD3142" s="0"/>
      <c r="JE3142" s="0"/>
      <c r="JF3142" s="0"/>
      <c r="JG3142" s="0"/>
      <c r="JH3142" s="0"/>
      <c r="JI3142" s="0"/>
      <c r="JJ3142" s="0"/>
      <c r="JK3142" s="0"/>
      <c r="JL3142" s="0"/>
      <c r="JM3142" s="0"/>
      <c r="JN3142" s="0"/>
      <c r="JO3142" s="0"/>
      <c r="JP3142" s="0"/>
      <c r="JQ3142" s="0"/>
      <c r="JR3142" s="0"/>
      <c r="JS3142" s="0"/>
      <c r="JT3142" s="0"/>
      <c r="JU3142" s="0"/>
      <c r="JV3142" s="0"/>
      <c r="JW3142" s="0"/>
      <c r="JX3142" s="0"/>
      <c r="JY3142" s="0"/>
      <c r="JZ3142" s="0"/>
      <c r="KA3142" s="0"/>
      <c r="KB3142" s="0"/>
      <c r="KC3142" s="0"/>
      <c r="KD3142" s="0"/>
      <c r="KE3142" s="0"/>
      <c r="KF3142" s="0"/>
      <c r="KG3142" s="0"/>
      <c r="KH3142" s="0"/>
      <c r="KI3142" s="0"/>
      <c r="KJ3142" s="0"/>
      <c r="KK3142" s="0"/>
      <c r="KL3142" s="0"/>
      <c r="KM3142" s="0"/>
      <c r="KN3142" s="0"/>
      <c r="KO3142" s="0"/>
      <c r="KP3142" s="0"/>
      <c r="KQ3142" s="0"/>
      <c r="KR3142" s="0"/>
      <c r="KS3142" s="0"/>
      <c r="KT3142" s="0"/>
      <c r="KU3142" s="0"/>
      <c r="KV3142" s="0"/>
      <c r="KW3142" s="0"/>
      <c r="KX3142" s="0"/>
      <c r="KY3142" s="0"/>
      <c r="KZ3142" s="0"/>
      <c r="LA3142" s="0"/>
      <c r="LB3142" s="0"/>
      <c r="LC3142" s="0"/>
      <c r="LD3142" s="0"/>
      <c r="LE3142" s="0"/>
      <c r="LF3142" s="0"/>
      <c r="LG3142" s="0"/>
      <c r="LH3142" s="0"/>
      <c r="LI3142" s="0"/>
      <c r="LJ3142" s="0"/>
      <c r="LK3142" s="0"/>
      <c r="LL3142" s="0"/>
      <c r="LM3142" s="0"/>
      <c r="LN3142" s="0"/>
      <c r="LO3142" s="0"/>
      <c r="LP3142" s="0"/>
      <c r="LQ3142" s="0"/>
      <c r="LR3142" s="0"/>
      <c r="LS3142" s="0"/>
      <c r="LT3142" s="0"/>
      <c r="LU3142" s="0"/>
      <c r="LV3142" s="0"/>
      <c r="LW3142" s="0"/>
      <c r="LX3142" s="0"/>
      <c r="LY3142" s="0"/>
      <c r="LZ3142" s="0"/>
      <c r="MA3142" s="0"/>
      <c r="MB3142" s="0"/>
      <c r="MC3142" s="0"/>
      <c r="MD3142" s="0"/>
      <c r="ME3142" s="0"/>
      <c r="MF3142" s="0"/>
      <c r="MG3142" s="0"/>
      <c r="MH3142" s="0"/>
      <c r="MI3142" s="0"/>
      <c r="MJ3142" s="0"/>
      <c r="MK3142" s="0"/>
      <c r="ML3142" s="0"/>
      <c r="MM3142" s="0"/>
      <c r="MN3142" s="0"/>
      <c r="MO3142" s="0"/>
      <c r="MP3142" s="0"/>
      <c r="MQ3142" s="0"/>
      <c r="MR3142" s="0"/>
      <c r="MS3142" s="0"/>
      <c r="MT3142" s="0"/>
      <c r="MU3142" s="0"/>
      <c r="MV3142" s="0"/>
      <c r="MW3142" s="0"/>
      <c r="MX3142" s="0"/>
      <c r="MY3142" s="0"/>
      <c r="MZ3142" s="0"/>
      <c r="NA3142" s="0"/>
      <c r="NB3142" s="0"/>
      <c r="NC3142" s="0"/>
      <c r="ND3142" s="0"/>
      <c r="NE3142" s="0"/>
      <c r="NF3142" s="0"/>
      <c r="NG3142" s="0"/>
      <c r="NH3142" s="0"/>
      <c r="NI3142" s="0"/>
      <c r="NJ3142" s="0"/>
      <c r="NK3142" s="0"/>
      <c r="NL3142" s="0"/>
      <c r="NM3142" s="0"/>
      <c r="NN3142" s="0"/>
      <c r="NO3142" s="0"/>
      <c r="NP3142" s="0"/>
      <c r="NQ3142" s="0"/>
      <c r="NR3142" s="0"/>
      <c r="NS3142" s="0"/>
      <c r="NT3142" s="0"/>
      <c r="NU3142" s="0"/>
      <c r="NV3142" s="0"/>
      <c r="NW3142" s="0"/>
      <c r="NX3142" s="0"/>
      <c r="NY3142" s="0"/>
      <c r="NZ3142" s="0"/>
      <c r="OA3142" s="0"/>
      <c r="OB3142" s="0"/>
      <c r="OC3142" s="0"/>
      <c r="OD3142" s="0"/>
      <c r="OE3142" s="0"/>
      <c r="OF3142" s="0"/>
      <c r="OG3142" s="0"/>
      <c r="OH3142" s="0"/>
      <c r="OI3142" s="0"/>
      <c r="OJ3142" s="0"/>
      <c r="OK3142" s="0"/>
      <c r="OL3142" s="0"/>
      <c r="OM3142" s="0"/>
      <c r="ON3142" s="0"/>
      <c r="OO3142" s="0"/>
      <c r="OP3142" s="0"/>
      <c r="OQ3142" s="0"/>
      <c r="OR3142" s="0"/>
      <c r="OS3142" s="0"/>
      <c r="OT3142" s="0"/>
      <c r="OU3142" s="0"/>
      <c r="OV3142" s="0"/>
      <c r="OW3142" s="0"/>
      <c r="OX3142" s="0"/>
      <c r="OY3142" s="0"/>
      <c r="OZ3142" s="0"/>
      <c r="PA3142" s="0"/>
      <c r="PB3142" s="0"/>
      <c r="PC3142" s="0"/>
      <c r="PD3142" s="0"/>
      <c r="PE3142" s="0"/>
      <c r="PF3142" s="0"/>
      <c r="PG3142" s="0"/>
      <c r="PH3142" s="0"/>
      <c r="PI3142" s="0"/>
      <c r="PJ3142" s="0"/>
      <c r="PK3142" s="0"/>
      <c r="PL3142" s="0"/>
      <c r="PM3142" s="0"/>
      <c r="PN3142" s="0"/>
      <c r="PO3142" s="0"/>
      <c r="PP3142" s="0"/>
      <c r="PQ3142" s="0"/>
      <c r="PR3142" s="0"/>
      <c r="PS3142" s="0"/>
      <c r="PT3142" s="0"/>
      <c r="PU3142" s="0"/>
      <c r="PV3142" s="0"/>
      <c r="PW3142" s="0"/>
      <c r="PX3142" s="0"/>
      <c r="PY3142" s="0"/>
      <c r="PZ3142" s="0"/>
      <c r="QA3142" s="0"/>
      <c r="QB3142" s="0"/>
      <c r="QC3142" s="0"/>
      <c r="QD3142" s="0"/>
      <c r="QE3142" s="0"/>
      <c r="QF3142" s="0"/>
      <c r="QG3142" s="0"/>
      <c r="QH3142" s="0"/>
      <c r="QI3142" s="0"/>
      <c r="QJ3142" s="0"/>
      <c r="QK3142" s="0"/>
      <c r="QL3142" s="0"/>
      <c r="QM3142" s="0"/>
      <c r="QN3142" s="0"/>
      <c r="QO3142" s="0"/>
      <c r="QP3142" s="0"/>
      <c r="QQ3142" s="0"/>
      <c r="QR3142" s="0"/>
      <c r="QS3142" s="0"/>
      <c r="QT3142" s="0"/>
      <c r="QU3142" s="0"/>
      <c r="QV3142" s="0"/>
      <c r="QW3142" s="0"/>
      <c r="QX3142" s="0"/>
      <c r="QY3142" s="0"/>
      <c r="QZ3142" s="0"/>
      <c r="RA3142" s="0"/>
      <c r="RB3142" s="0"/>
      <c r="RC3142" s="0"/>
      <c r="RD3142" s="0"/>
      <c r="RE3142" s="0"/>
      <c r="RF3142" s="0"/>
      <c r="RG3142" s="0"/>
      <c r="RH3142" s="0"/>
      <c r="RI3142" s="0"/>
      <c r="RJ3142" s="0"/>
      <c r="RK3142" s="0"/>
      <c r="RL3142" s="0"/>
      <c r="RM3142" s="0"/>
      <c r="RN3142" s="0"/>
      <c r="RO3142" s="0"/>
      <c r="RP3142" s="0"/>
      <c r="RQ3142" s="0"/>
      <c r="RR3142" s="0"/>
      <c r="RS3142" s="0"/>
      <c r="RT3142" s="0"/>
      <c r="RU3142" s="0"/>
      <c r="RV3142" s="0"/>
      <c r="RW3142" s="0"/>
      <c r="RX3142" s="0"/>
      <c r="RY3142" s="0"/>
      <c r="RZ3142" s="0"/>
      <c r="SA3142" s="0"/>
      <c r="SB3142" s="0"/>
      <c r="SC3142" s="0"/>
      <c r="SD3142" s="0"/>
      <c r="SE3142" s="0"/>
      <c r="SF3142" s="0"/>
      <c r="SG3142" s="0"/>
      <c r="SH3142" s="0"/>
      <c r="SI3142" s="0"/>
      <c r="SJ3142" s="0"/>
      <c r="SK3142" s="0"/>
      <c r="SL3142" s="0"/>
      <c r="SM3142" s="0"/>
      <c r="SN3142" s="0"/>
      <c r="SO3142" s="0"/>
      <c r="SP3142" s="0"/>
      <c r="SQ3142" s="0"/>
      <c r="SR3142" s="0"/>
      <c r="SS3142" s="0"/>
      <c r="ST3142" s="0"/>
      <c r="SU3142" s="0"/>
      <c r="SV3142" s="0"/>
      <c r="SW3142" s="0"/>
      <c r="SX3142" s="0"/>
      <c r="SY3142" s="0"/>
      <c r="SZ3142" s="0"/>
      <c r="TA3142" s="0"/>
      <c r="TB3142" s="0"/>
      <c r="TC3142" s="0"/>
      <c r="TD3142" s="0"/>
      <c r="TE3142" s="0"/>
      <c r="TF3142" s="0"/>
      <c r="TG3142" s="0"/>
      <c r="TH3142" s="0"/>
      <c r="TI3142" s="0"/>
      <c r="TJ3142" s="0"/>
      <c r="TK3142" s="0"/>
      <c r="TL3142" s="0"/>
      <c r="TM3142" s="0"/>
      <c r="TN3142" s="0"/>
      <c r="TO3142" s="0"/>
      <c r="TP3142" s="0"/>
      <c r="TQ3142" s="0"/>
      <c r="TR3142" s="0"/>
      <c r="TS3142" s="0"/>
      <c r="TT3142" s="0"/>
      <c r="TU3142" s="0"/>
      <c r="TV3142" s="0"/>
      <c r="TW3142" s="0"/>
      <c r="TX3142" s="0"/>
      <c r="TY3142" s="0"/>
      <c r="TZ3142" s="0"/>
      <c r="UA3142" s="0"/>
      <c r="UB3142" s="0"/>
      <c r="UC3142" s="0"/>
      <c r="UD3142" s="0"/>
      <c r="UE3142" s="0"/>
      <c r="UF3142" s="0"/>
      <c r="UG3142" s="0"/>
      <c r="UH3142" s="0"/>
      <c r="UI3142" s="0"/>
      <c r="UJ3142" s="0"/>
      <c r="UK3142" s="0"/>
      <c r="UL3142" s="0"/>
      <c r="UM3142" s="0"/>
      <c r="UN3142" s="0"/>
      <c r="UO3142" s="0"/>
      <c r="UP3142" s="0"/>
      <c r="UQ3142" s="0"/>
      <c r="UR3142" s="0"/>
      <c r="US3142" s="0"/>
      <c r="UT3142" s="0"/>
      <c r="UU3142" s="0"/>
      <c r="UV3142" s="0"/>
      <c r="UW3142" s="0"/>
      <c r="UX3142" s="0"/>
      <c r="UY3142" s="0"/>
      <c r="UZ3142" s="0"/>
      <c r="VA3142" s="0"/>
      <c r="VB3142" s="0"/>
      <c r="VC3142" s="0"/>
      <c r="VD3142" s="0"/>
      <c r="VE3142" s="0"/>
      <c r="VF3142" s="0"/>
      <c r="VG3142" s="0"/>
      <c r="VH3142" s="0"/>
      <c r="VI3142" s="0"/>
      <c r="VJ3142" s="0"/>
      <c r="VK3142" s="0"/>
      <c r="VL3142" s="0"/>
      <c r="VM3142" s="0"/>
      <c r="VN3142" s="0"/>
      <c r="VO3142" s="0"/>
      <c r="VP3142" s="0"/>
      <c r="VQ3142" s="0"/>
      <c r="VR3142" s="0"/>
      <c r="VS3142" s="0"/>
      <c r="VT3142" s="0"/>
      <c r="VU3142" s="0"/>
      <c r="VV3142" s="0"/>
      <c r="VW3142" s="0"/>
      <c r="VX3142" s="0"/>
      <c r="VY3142" s="0"/>
      <c r="VZ3142" s="0"/>
      <c r="WA3142" s="0"/>
      <c r="WB3142" s="0"/>
      <c r="WC3142" s="0"/>
      <c r="WD3142" s="0"/>
      <c r="WE3142" s="0"/>
      <c r="WF3142" s="0"/>
      <c r="WG3142" s="0"/>
      <c r="WH3142" s="0"/>
      <c r="WI3142" s="0"/>
      <c r="WJ3142" s="0"/>
      <c r="WK3142" s="0"/>
      <c r="WL3142" s="0"/>
      <c r="WM3142" s="0"/>
      <c r="WN3142" s="0"/>
      <c r="WO3142" s="0"/>
      <c r="WP3142" s="0"/>
      <c r="WQ3142" s="0"/>
      <c r="WR3142" s="0"/>
      <c r="WS3142" s="0"/>
      <c r="WT3142" s="0"/>
      <c r="WU3142" s="0"/>
      <c r="WV3142" s="0"/>
      <c r="WW3142" s="0"/>
      <c r="WX3142" s="0"/>
      <c r="WY3142" s="0"/>
      <c r="WZ3142" s="0"/>
      <c r="XA3142" s="0"/>
      <c r="XB3142" s="0"/>
      <c r="XC3142" s="0"/>
      <c r="XD3142" s="0"/>
      <c r="XE3142" s="0"/>
      <c r="XF3142" s="0"/>
      <c r="XG3142" s="0"/>
      <c r="XH3142" s="0"/>
      <c r="XI3142" s="0"/>
      <c r="XJ3142" s="0"/>
      <c r="XK3142" s="0"/>
      <c r="XL3142" s="0"/>
      <c r="XM3142" s="0"/>
      <c r="XN3142" s="0"/>
      <c r="XO3142" s="0"/>
      <c r="XP3142" s="0"/>
      <c r="XQ3142" s="0"/>
      <c r="XR3142" s="0"/>
      <c r="XS3142" s="0"/>
      <c r="XT3142" s="0"/>
      <c r="XU3142" s="0"/>
      <c r="XV3142" s="0"/>
      <c r="XW3142" s="0"/>
      <c r="XX3142" s="0"/>
      <c r="XY3142" s="0"/>
      <c r="XZ3142" s="0"/>
      <c r="YA3142" s="0"/>
      <c r="YB3142" s="0"/>
      <c r="YC3142" s="0"/>
      <c r="YD3142" s="0"/>
      <c r="YE3142" s="0"/>
      <c r="YF3142" s="0"/>
      <c r="YG3142" s="0"/>
      <c r="YH3142" s="0"/>
      <c r="YI3142" s="0"/>
      <c r="YJ3142" s="0"/>
      <c r="YK3142" s="0"/>
      <c r="YL3142" s="0"/>
      <c r="YM3142" s="0"/>
      <c r="YN3142" s="0"/>
      <c r="YO3142" s="0"/>
      <c r="YP3142" s="0"/>
      <c r="YQ3142" s="0"/>
      <c r="YR3142" s="0"/>
      <c r="YS3142" s="0"/>
      <c r="YT3142" s="0"/>
      <c r="YU3142" s="0"/>
      <c r="YV3142" s="0"/>
      <c r="YW3142" s="0"/>
      <c r="YX3142" s="0"/>
      <c r="YY3142" s="0"/>
      <c r="YZ3142" s="0"/>
      <c r="ZA3142" s="0"/>
      <c r="ZB3142" s="0"/>
      <c r="ZC3142" s="0"/>
      <c r="ZD3142" s="0"/>
      <c r="ZE3142" s="0"/>
      <c r="ZF3142" s="0"/>
      <c r="ZG3142" s="0"/>
      <c r="ZH3142" s="0"/>
      <c r="ZI3142" s="0"/>
      <c r="ZJ3142" s="0"/>
      <c r="ZK3142" s="0"/>
      <c r="ZL3142" s="0"/>
      <c r="ZM3142" s="0"/>
      <c r="ZN3142" s="0"/>
      <c r="ZO3142" s="0"/>
      <c r="ZP3142" s="0"/>
      <c r="ZQ3142" s="0"/>
      <c r="ZR3142" s="0"/>
      <c r="ZS3142" s="0"/>
      <c r="ZT3142" s="0"/>
      <c r="ZU3142" s="0"/>
      <c r="ZV3142" s="0"/>
      <c r="ZW3142" s="0"/>
      <c r="ZX3142" s="0"/>
      <c r="ZY3142" s="0"/>
      <c r="ZZ3142" s="0"/>
      <c r="AAA3142" s="0"/>
      <c r="AAB3142" s="0"/>
      <c r="AAC3142" s="0"/>
      <c r="AAD3142" s="0"/>
      <c r="AAE3142" s="0"/>
      <c r="AAF3142" s="0"/>
      <c r="AAG3142" s="0"/>
      <c r="AAH3142" s="0"/>
      <c r="AAI3142" s="0"/>
      <c r="AAJ3142" s="0"/>
      <c r="AAK3142" s="0"/>
      <c r="AAL3142" s="0"/>
      <c r="AAM3142" s="0"/>
      <c r="AAN3142" s="0"/>
      <c r="AAO3142" s="0"/>
      <c r="AAP3142" s="0"/>
      <c r="AAQ3142" s="0"/>
      <c r="AAR3142" s="0"/>
      <c r="AAS3142" s="0"/>
      <c r="AAT3142" s="0"/>
      <c r="AAU3142" s="0"/>
      <c r="AAV3142" s="0"/>
      <c r="AAW3142" s="0"/>
      <c r="AAX3142" s="0"/>
      <c r="AAY3142" s="0"/>
      <c r="AAZ3142" s="0"/>
      <c r="ABA3142" s="0"/>
      <c r="ABB3142" s="0"/>
      <c r="ABC3142" s="0"/>
      <c r="ABD3142" s="0"/>
      <c r="ABE3142" s="0"/>
      <c r="ABF3142" s="0"/>
      <c r="ABG3142" s="0"/>
      <c r="ABH3142" s="0"/>
      <c r="ABI3142" s="0"/>
      <c r="ABJ3142" s="0"/>
      <c r="ABK3142" s="0"/>
      <c r="ABL3142" s="0"/>
      <c r="ABM3142" s="0"/>
      <c r="ABN3142" s="0"/>
      <c r="ABO3142" s="0"/>
      <c r="ABP3142" s="0"/>
      <c r="ABQ3142" s="0"/>
      <c r="ABR3142" s="0"/>
      <c r="ABS3142" s="0"/>
      <c r="ABT3142" s="0"/>
      <c r="ABU3142" s="0"/>
      <c r="ABV3142" s="0"/>
      <c r="ABW3142" s="0"/>
      <c r="ABX3142" s="0"/>
      <c r="ABY3142" s="0"/>
      <c r="ABZ3142" s="0"/>
      <c r="ACA3142" s="0"/>
      <c r="ACB3142" s="0"/>
      <c r="ACC3142" s="0"/>
      <c r="ACD3142" s="0"/>
      <c r="ACE3142" s="0"/>
      <c r="ACF3142" s="0"/>
      <c r="ACG3142" s="0"/>
      <c r="ACH3142" s="0"/>
      <c r="ACI3142" s="0"/>
      <c r="ACJ3142" s="0"/>
      <c r="ACK3142" s="0"/>
      <c r="ACL3142" s="0"/>
      <c r="ACM3142" s="0"/>
      <c r="ACN3142" s="0"/>
      <c r="ACO3142" s="0"/>
      <c r="ACP3142" s="0"/>
      <c r="ACQ3142" s="0"/>
      <c r="ACR3142" s="0"/>
      <c r="ACS3142" s="0"/>
      <c r="ACT3142" s="0"/>
      <c r="ACU3142" s="0"/>
      <c r="ACV3142" s="0"/>
      <c r="ACW3142" s="0"/>
      <c r="ACX3142" s="0"/>
      <c r="ACY3142" s="0"/>
      <c r="ACZ3142" s="0"/>
      <c r="ADA3142" s="0"/>
      <c r="ADB3142" s="0"/>
      <c r="ADC3142" s="0"/>
      <c r="ADD3142" s="0"/>
      <c r="ADE3142" s="0"/>
      <c r="ADF3142" s="0"/>
      <c r="ADG3142" s="0"/>
      <c r="ADH3142" s="0"/>
      <c r="ADI3142" s="0"/>
      <c r="ADJ3142" s="0"/>
      <c r="ADK3142" s="0"/>
      <c r="ADL3142" s="0"/>
      <c r="ADM3142" s="0"/>
      <c r="ADN3142" s="0"/>
      <c r="ADO3142" s="0"/>
      <c r="ADP3142" s="0"/>
      <c r="ADQ3142" s="0"/>
      <c r="ADR3142" s="0"/>
      <c r="ADS3142" s="0"/>
      <c r="ADT3142" s="0"/>
      <c r="ADU3142" s="0"/>
      <c r="ADV3142" s="0"/>
      <c r="ADW3142" s="0"/>
      <c r="ADX3142" s="0"/>
      <c r="ADY3142" s="0"/>
      <c r="ADZ3142" s="0"/>
      <c r="AEA3142" s="0"/>
      <c r="AEB3142" s="0"/>
      <c r="AEC3142" s="0"/>
      <c r="AED3142" s="0"/>
      <c r="AEE3142" s="0"/>
      <c r="AEF3142" s="0"/>
      <c r="AEG3142" s="0"/>
      <c r="AEH3142" s="0"/>
      <c r="AEI3142" s="0"/>
      <c r="AEJ3142" s="0"/>
      <c r="AEK3142" s="0"/>
      <c r="AEL3142" s="0"/>
      <c r="AEM3142" s="0"/>
      <c r="AEN3142" s="0"/>
      <c r="AEO3142" s="0"/>
      <c r="AEP3142" s="0"/>
      <c r="AEQ3142" s="0"/>
      <c r="AER3142" s="0"/>
      <c r="AES3142" s="0"/>
      <c r="AET3142" s="0"/>
      <c r="AEU3142" s="0"/>
      <c r="AEV3142" s="0"/>
      <c r="AEW3142" s="0"/>
      <c r="AEX3142" s="0"/>
      <c r="AEY3142" s="0"/>
      <c r="AEZ3142" s="0"/>
      <c r="AFA3142" s="0"/>
      <c r="AFB3142" s="0"/>
      <c r="AFC3142" s="0"/>
      <c r="AFD3142" s="0"/>
      <c r="AFE3142" s="0"/>
      <c r="AFF3142" s="0"/>
      <c r="AFG3142" s="0"/>
      <c r="AFH3142" s="0"/>
      <c r="AFI3142" s="0"/>
      <c r="AFJ3142" s="0"/>
      <c r="AFK3142" s="0"/>
      <c r="AFL3142" s="0"/>
      <c r="AFM3142" s="0"/>
      <c r="AFN3142" s="0"/>
      <c r="AFO3142" s="0"/>
      <c r="AFP3142" s="0"/>
      <c r="AFQ3142" s="0"/>
      <c r="AFR3142" s="0"/>
      <c r="AFS3142" s="0"/>
      <c r="AFT3142" s="0"/>
      <c r="AFU3142" s="0"/>
      <c r="AFV3142" s="0"/>
      <c r="AFW3142" s="0"/>
      <c r="AFX3142" s="0"/>
      <c r="AFY3142" s="0"/>
      <c r="AFZ3142" s="0"/>
      <c r="AGA3142" s="0"/>
      <c r="AGB3142" s="0"/>
      <c r="AGC3142" s="0"/>
      <c r="AGD3142" s="0"/>
      <c r="AGE3142" s="0"/>
      <c r="AGF3142" s="0"/>
      <c r="AGG3142" s="0"/>
      <c r="AGH3142" s="0"/>
      <c r="AGI3142" s="0"/>
      <c r="AGJ3142" s="0"/>
      <c r="AGK3142" s="0"/>
      <c r="AGL3142" s="0"/>
      <c r="AGM3142" s="0"/>
      <c r="AGN3142" s="0"/>
      <c r="AGO3142" s="0"/>
      <c r="AGP3142" s="0"/>
      <c r="AGQ3142" s="0"/>
      <c r="AGR3142" s="0"/>
      <c r="AGS3142" s="0"/>
      <c r="AGT3142" s="0"/>
      <c r="AGU3142" s="0"/>
      <c r="AGV3142" s="0"/>
      <c r="AGW3142" s="0"/>
      <c r="AGX3142" s="0"/>
      <c r="AGY3142" s="0"/>
      <c r="AGZ3142" s="0"/>
      <c r="AHA3142" s="0"/>
      <c r="AHB3142" s="0"/>
      <c r="AHC3142" s="0"/>
      <c r="AHD3142" s="0"/>
      <c r="AHE3142" s="0"/>
      <c r="AHF3142" s="0"/>
      <c r="AHG3142" s="0"/>
      <c r="AHH3142" s="0"/>
      <c r="AHI3142" s="0"/>
      <c r="AHJ3142" s="0"/>
      <c r="AHK3142" s="0"/>
      <c r="AHL3142" s="0"/>
      <c r="AHM3142" s="0"/>
      <c r="AHN3142" s="0"/>
      <c r="AHO3142" s="0"/>
      <c r="AHP3142" s="0"/>
      <c r="AHQ3142" s="0"/>
      <c r="AHR3142" s="0"/>
      <c r="AHS3142" s="0"/>
      <c r="AHT3142" s="0"/>
      <c r="AHU3142" s="0"/>
      <c r="AHV3142" s="0"/>
      <c r="AHW3142" s="0"/>
      <c r="AHX3142" s="0"/>
      <c r="AHY3142" s="0"/>
      <c r="AHZ3142" s="0"/>
      <c r="AIA3142" s="0"/>
      <c r="AIB3142" s="0"/>
      <c r="AIC3142" s="0"/>
      <c r="AID3142" s="0"/>
      <c r="AIE3142" s="0"/>
      <c r="AIF3142" s="0"/>
      <c r="AIG3142" s="0"/>
      <c r="AIH3142" s="0"/>
      <c r="AII3142" s="0"/>
      <c r="AIJ3142" s="0"/>
      <c r="AIK3142" s="0"/>
      <c r="AIL3142" s="0"/>
      <c r="AIM3142" s="0"/>
      <c r="AIN3142" s="0"/>
      <c r="AIO3142" s="0"/>
      <c r="AIP3142" s="0"/>
      <c r="AIQ3142" s="0"/>
      <c r="AIR3142" s="0"/>
      <c r="AIS3142" s="0"/>
      <c r="AIT3142" s="0"/>
      <c r="AIU3142" s="0"/>
      <c r="AIV3142" s="0"/>
      <c r="AIW3142" s="0"/>
      <c r="AIX3142" s="0"/>
      <c r="AIY3142" s="0"/>
      <c r="AIZ3142" s="0"/>
      <c r="AJA3142" s="0"/>
      <c r="AJB3142" s="0"/>
      <c r="AJC3142" s="0"/>
      <c r="AJD3142" s="0"/>
      <c r="AJE3142" s="0"/>
      <c r="AJF3142" s="0"/>
      <c r="AJG3142" s="0"/>
      <c r="AJH3142" s="0"/>
      <c r="AJI3142" s="0"/>
      <c r="AJJ3142" s="0"/>
      <c r="AJK3142" s="0"/>
      <c r="AJL3142" s="0"/>
      <c r="AJM3142" s="0"/>
      <c r="AJN3142" s="0"/>
      <c r="AJO3142" s="0"/>
      <c r="AJP3142" s="0"/>
      <c r="AJQ3142" s="0"/>
      <c r="AJR3142" s="0"/>
      <c r="AJS3142" s="0"/>
      <c r="AJT3142" s="0"/>
      <c r="AJU3142" s="0"/>
      <c r="AJV3142" s="0"/>
      <c r="AJW3142" s="0"/>
      <c r="AJX3142" s="0"/>
      <c r="AJY3142" s="0"/>
      <c r="AJZ3142" s="0"/>
      <c r="AKA3142" s="0"/>
      <c r="AKB3142" s="0"/>
      <c r="AKC3142" s="0"/>
      <c r="AKD3142" s="0"/>
      <c r="AKE3142" s="0"/>
      <c r="AKF3142" s="0"/>
      <c r="AKG3142" s="0"/>
      <c r="AKH3142" s="0"/>
      <c r="AKI3142" s="0"/>
      <c r="AKJ3142" s="0"/>
      <c r="AKK3142" s="0"/>
      <c r="AKL3142" s="0"/>
      <c r="AKM3142" s="0"/>
      <c r="AKN3142" s="0"/>
      <c r="AKO3142" s="0"/>
      <c r="AKP3142" s="0"/>
      <c r="AKQ3142" s="0"/>
      <c r="AKR3142" s="0"/>
      <c r="AKS3142" s="0"/>
      <c r="AKT3142" s="0"/>
      <c r="AKU3142" s="0"/>
      <c r="AKV3142" s="0"/>
      <c r="AKW3142" s="0"/>
      <c r="AKX3142" s="0"/>
      <c r="AKY3142" s="0"/>
      <c r="AKZ3142" s="0"/>
      <c r="ALA3142" s="0"/>
      <c r="ALB3142" s="0"/>
      <c r="ALC3142" s="0"/>
      <c r="ALD3142" s="0"/>
      <c r="ALE3142" s="0"/>
      <c r="ALF3142" s="0"/>
      <c r="ALG3142" s="0"/>
      <c r="ALH3142" s="0"/>
      <c r="ALI3142" s="0"/>
      <c r="ALJ3142" s="0"/>
      <c r="ALK3142" s="0"/>
      <c r="ALL3142" s="0"/>
      <c r="ALM3142" s="0"/>
      <c r="ALN3142" s="0"/>
      <c r="ALO3142" s="0"/>
      <c r="ALP3142" s="0"/>
      <c r="ALQ3142" s="0"/>
      <c r="ALR3142" s="0"/>
      <c r="ALS3142" s="0"/>
      <c r="ALT3142" s="0"/>
      <c r="ALU3142" s="0"/>
      <c r="ALV3142" s="0"/>
      <c r="ALW3142" s="0"/>
      <c r="ALX3142" s="0"/>
      <c r="ALY3142" s="0"/>
      <c r="ALZ3142" s="0"/>
      <c r="AMA3142" s="0"/>
      <c r="AMB3142" s="0"/>
      <c r="AMC3142" s="0"/>
      <c r="AMD3142" s="0"/>
      <c r="AME3142" s="0"/>
      <c r="AMF3142" s="0"/>
      <c r="AMG3142" s="0"/>
      <c r="AMH3142" s="0"/>
      <c r="AMI3142" s="0"/>
    </row>
    <row r="3143" customFormat="false" ht="12.75" hidden="false" customHeight="false" outlineLevel="0" collapsed="false">
      <c r="A3143" s="1" t="s">
        <v>3394</v>
      </c>
      <c r="C3143" s="27" t="s">
        <v>3396</v>
      </c>
      <c r="D3143" s="27" t="s">
        <v>13</v>
      </c>
      <c r="E3143" s="28"/>
      <c r="F3143" s="29"/>
      <c r="G3143" s="27"/>
      <c r="H3143" s="30" t="s">
        <v>61</v>
      </c>
      <c r="I3143" s="31" t="n">
        <v>2.69</v>
      </c>
      <c r="J3143" s="30" t="s">
        <v>3389</v>
      </c>
      <c r="BM3143" s="0"/>
      <c r="BN3143" s="0"/>
      <c r="BO3143" s="0"/>
      <c r="BP3143" s="0"/>
      <c r="BQ3143" s="0"/>
      <c r="BR3143" s="0"/>
      <c r="BS3143" s="0"/>
      <c r="BT3143" s="0"/>
      <c r="BU3143" s="0"/>
      <c r="BV3143" s="0"/>
      <c r="BW3143" s="0"/>
      <c r="BX3143" s="0"/>
      <c r="BY3143" s="0"/>
      <c r="BZ3143" s="0"/>
      <c r="CA3143" s="0"/>
      <c r="CB3143" s="0"/>
      <c r="CC3143" s="0"/>
      <c r="CD3143" s="0"/>
      <c r="CE3143" s="0"/>
      <c r="CF3143" s="0"/>
      <c r="CG3143" s="0"/>
      <c r="CH3143" s="0"/>
      <c r="CI3143" s="0"/>
      <c r="CJ3143" s="0"/>
      <c r="CK3143" s="0"/>
      <c r="CL3143" s="0"/>
      <c r="CM3143" s="0"/>
      <c r="CN3143" s="0"/>
      <c r="CO3143" s="0"/>
      <c r="CP3143" s="0"/>
      <c r="CQ3143" s="0"/>
      <c r="CR3143" s="0"/>
      <c r="CS3143" s="0"/>
      <c r="CT3143" s="0"/>
      <c r="CU3143" s="0"/>
      <c r="CV3143" s="0"/>
      <c r="CW3143" s="0"/>
      <c r="CX3143" s="0"/>
      <c r="CY3143" s="0"/>
      <c r="CZ3143" s="0"/>
      <c r="DA3143" s="0"/>
      <c r="DB3143" s="0"/>
      <c r="DC3143" s="0"/>
      <c r="DD3143" s="0"/>
      <c r="DE3143" s="0"/>
      <c r="DF3143" s="0"/>
      <c r="DG3143" s="0"/>
      <c r="DH3143" s="0"/>
      <c r="DI3143" s="0"/>
      <c r="DJ3143" s="0"/>
      <c r="DK3143" s="0"/>
      <c r="DL3143" s="0"/>
      <c r="DM3143" s="0"/>
      <c r="DN3143" s="0"/>
      <c r="DO3143" s="0"/>
      <c r="DP3143" s="0"/>
      <c r="DQ3143" s="0"/>
      <c r="DR3143" s="0"/>
      <c r="DS3143" s="0"/>
      <c r="DT3143" s="0"/>
      <c r="DU3143" s="0"/>
      <c r="DV3143" s="0"/>
      <c r="DW3143" s="0"/>
      <c r="DX3143" s="0"/>
      <c r="DY3143" s="0"/>
      <c r="DZ3143" s="0"/>
      <c r="EA3143" s="0"/>
      <c r="EB3143" s="0"/>
      <c r="EC3143" s="0"/>
      <c r="ED3143" s="0"/>
      <c r="EE3143" s="0"/>
      <c r="EF3143" s="0"/>
      <c r="EG3143" s="0"/>
      <c r="EH3143" s="0"/>
      <c r="EI3143" s="0"/>
      <c r="EJ3143" s="0"/>
      <c r="EK3143" s="0"/>
      <c r="EL3143" s="0"/>
      <c r="EM3143" s="0"/>
      <c r="EN3143" s="0"/>
      <c r="EO3143" s="0"/>
      <c r="EP3143" s="0"/>
      <c r="EQ3143" s="0"/>
      <c r="ER3143" s="0"/>
      <c r="ES3143" s="0"/>
      <c r="ET3143" s="0"/>
      <c r="EU3143" s="0"/>
      <c r="EV3143" s="0"/>
      <c r="EW3143" s="0"/>
      <c r="EX3143" s="0"/>
      <c r="EY3143" s="0"/>
      <c r="EZ3143" s="0"/>
      <c r="FA3143" s="0"/>
      <c r="FB3143" s="0"/>
      <c r="FC3143" s="0"/>
      <c r="FD3143" s="0"/>
      <c r="FE3143" s="0"/>
      <c r="FF3143" s="0"/>
      <c r="FG3143" s="0"/>
      <c r="FH3143" s="0"/>
      <c r="FI3143" s="0"/>
      <c r="FJ3143" s="0"/>
      <c r="FK3143" s="0"/>
      <c r="FL3143" s="0"/>
      <c r="FM3143" s="0"/>
      <c r="FN3143" s="0"/>
      <c r="FO3143" s="0"/>
      <c r="FP3143" s="0"/>
      <c r="FQ3143" s="0"/>
      <c r="FR3143" s="0"/>
      <c r="FS3143" s="0"/>
      <c r="FT3143" s="0"/>
      <c r="FU3143" s="0"/>
      <c r="FV3143" s="0"/>
      <c r="FW3143" s="0"/>
      <c r="FX3143" s="0"/>
      <c r="FY3143" s="0"/>
      <c r="FZ3143" s="0"/>
      <c r="GA3143" s="0"/>
      <c r="GB3143" s="0"/>
      <c r="GC3143" s="0"/>
      <c r="GD3143" s="0"/>
      <c r="GE3143" s="0"/>
      <c r="GF3143" s="0"/>
      <c r="GG3143" s="0"/>
      <c r="GH3143" s="0"/>
      <c r="GI3143" s="0"/>
      <c r="GJ3143" s="0"/>
      <c r="GK3143" s="0"/>
      <c r="GL3143" s="0"/>
      <c r="GM3143" s="0"/>
      <c r="GN3143" s="0"/>
      <c r="GO3143" s="0"/>
      <c r="GP3143" s="0"/>
      <c r="GQ3143" s="0"/>
      <c r="GR3143" s="0"/>
      <c r="GS3143" s="0"/>
      <c r="GT3143" s="0"/>
      <c r="GU3143" s="0"/>
      <c r="GV3143" s="0"/>
      <c r="GW3143" s="0"/>
      <c r="GX3143" s="0"/>
      <c r="GY3143" s="0"/>
      <c r="GZ3143" s="0"/>
      <c r="HA3143" s="0"/>
      <c r="HB3143" s="0"/>
      <c r="HC3143" s="0"/>
      <c r="HD3143" s="0"/>
      <c r="HE3143" s="0"/>
      <c r="HF3143" s="0"/>
      <c r="HG3143" s="0"/>
      <c r="HH3143" s="0"/>
      <c r="HI3143" s="0"/>
      <c r="HJ3143" s="0"/>
      <c r="HK3143" s="0"/>
      <c r="HL3143" s="0"/>
      <c r="HM3143" s="0"/>
      <c r="HN3143" s="0"/>
      <c r="HO3143" s="0"/>
      <c r="HP3143" s="0"/>
      <c r="HQ3143" s="0"/>
      <c r="HR3143" s="0"/>
      <c r="HS3143" s="0"/>
      <c r="HT3143" s="0"/>
      <c r="HU3143" s="0"/>
      <c r="HV3143" s="0"/>
      <c r="HW3143" s="0"/>
      <c r="HX3143" s="0"/>
      <c r="HY3143" s="0"/>
      <c r="HZ3143" s="0"/>
      <c r="IA3143" s="0"/>
      <c r="IB3143" s="0"/>
      <c r="IC3143" s="0"/>
      <c r="ID3143" s="0"/>
      <c r="IE3143" s="0"/>
      <c r="IF3143" s="0"/>
      <c r="IG3143" s="0"/>
      <c r="IH3143" s="0"/>
      <c r="II3143" s="0"/>
      <c r="IJ3143" s="0"/>
      <c r="IK3143" s="0"/>
      <c r="IL3143" s="0"/>
      <c r="IM3143" s="0"/>
      <c r="IN3143" s="0"/>
      <c r="IO3143" s="0"/>
      <c r="IP3143" s="0"/>
      <c r="IQ3143" s="0"/>
      <c r="IR3143" s="0"/>
      <c r="IS3143" s="0"/>
      <c r="IT3143" s="0"/>
      <c r="IU3143" s="0"/>
      <c r="IV3143" s="0"/>
      <c r="IW3143" s="0"/>
      <c r="IX3143" s="0"/>
      <c r="IY3143" s="0"/>
      <c r="IZ3143" s="0"/>
      <c r="JA3143" s="0"/>
      <c r="JB3143" s="0"/>
      <c r="JC3143" s="0"/>
      <c r="JD3143" s="0"/>
      <c r="JE3143" s="0"/>
      <c r="JF3143" s="0"/>
      <c r="JG3143" s="0"/>
      <c r="JH3143" s="0"/>
      <c r="JI3143" s="0"/>
      <c r="JJ3143" s="0"/>
      <c r="JK3143" s="0"/>
      <c r="JL3143" s="0"/>
      <c r="JM3143" s="0"/>
      <c r="JN3143" s="0"/>
      <c r="JO3143" s="0"/>
      <c r="JP3143" s="0"/>
      <c r="JQ3143" s="0"/>
      <c r="JR3143" s="0"/>
      <c r="JS3143" s="0"/>
      <c r="JT3143" s="0"/>
      <c r="JU3143" s="0"/>
      <c r="JV3143" s="0"/>
      <c r="JW3143" s="0"/>
      <c r="JX3143" s="0"/>
      <c r="JY3143" s="0"/>
      <c r="JZ3143" s="0"/>
      <c r="KA3143" s="0"/>
      <c r="KB3143" s="0"/>
      <c r="KC3143" s="0"/>
      <c r="KD3143" s="0"/>
      <c r="KE3143" s="0"/>
      <c r="KF3143" s="0"/>
      <c r="KG3143" s="0"/>
      <c r="KH3143" s="0"/>
      <c r="KI3143" s="0"/>
      <c r="KJ3143" s="0"/>
      <c r="KK3143" s="0"/>
      <c r="KL3143" s="0"/>
      <c r="KM3143" s="0"/>
      <c r="KN3143" s="0"/>
      <c r="KO3143" s="0"/>
      <c r="KP3143" s="0"/>
      <c r="KQ3143" s="0"/>
      <c r="KR3143" s="0"/>
      <c r="KS3143" s="0"/>
      <c r="KT3143" s="0"/>
      <c r="KU3143" s="0"/>
      <c r="KV3143" s="0"/>
      <c r="KW3143" s="0"/>
      <c r="KX3143" s="0"/>
      <c r="KY3143" s="0"/>
      <c r="KZ3143" s="0"/>
      <c r="LA3143" s="0"/>
      <c r="LB3143" s="0"/>
      <c r="LC3143" s="0"/>
      <c r="LD3143" s="0"/>
      <c r="LE3143" s="0"/>
      <c r="LF3143" s="0"/>
      <c r="LG3143" s="0"/>
      <c r="LH3143" s="0"/>
      <c r="LI3143" s="0"/>
      <c r="LJ3143" s="0"/>
      <c r="LK3143" s="0"/>
      <c r="LL3143" s="0"/>
      <c r="LM3143" s="0"/>
      <c r="LN3143" s="0"/>
      <c r="LO3143" s="0"/>
      <c r="LP3143" s="0"/>
      <c r="LQ3143" s="0"/>
      <c r="LR3143" s="0"/>
      <c r="LS3143" s="0"/>
      <c r="LT3143" s="0"/>
      <c r="LU3143" s="0"/>
      <c r="LV3143" s="0"/>
      <c r="LW3143" s="0"/>
      <c r="LX3143" s="0"/>
      <c r="LY3143" s="0"/>
      <c r="LZ3143" s="0"/>
      <c r="MA3143" s="0"/>
      <c r="MB3143" s="0"/>
      <c r="MC3143" s="0"/>
      <c r="MD3143" s="0"/>
      <c r="ME3143" s="0"/>
      <c r="MF3143" s="0"/>
      <c r="MG3143" s="0"/>
      <c r="MH3143" s="0"/>
      <c r="MI3143" s="0"/>
      <c r="MJ3143" s="0"/>
      <c r="MK3143" s="0"/>
      <c r="ML3143" s="0"/>
      <c r="MM3143" s="0"/>
      <c r="MN3143" s="0"/>
      <c r="MO3143" s="0"/>
      <c r="MP3143" s="0"/>
      <c r="MQ3143" s="0"/>
      <c r="MR3143" s="0"/>
      <c r="MS3143" s="0"/>
      <c r="MT3143" s="0"/>
      <c r="MU3143" s="0"/>
      <c r="MV3143" s="0"/>
      <c r="MW3143" s="0"/>
      <c r="MX3143" s="0"/>
      <c r="MY3143" s="0"/>
      <c r="MZ3143" s="0"/>
      <c r="NA3143" s="0"/>
      <c r="NB3143" s="0"/>
      <c r="NC3143" s="0"/>
      <c r="ND3143" s="0"/>
      <c r="NE3143" s="0"/>
      <c r="NF3143" s="0"/>
      <c r="NG3143" s="0"/>
      <c r="NH3143" s="0"/>
      <c r="NI3143" s="0"/>
      <c r="NJ3143" s="0"/>
      <c r="NK3143" s="0"/>
      <c r="NL3143" s="0"/>
      <c r="NM3143" s="0"/>
      <c r="NN3143" s="0"/>
      <c r="NO3143" s="0"/>
      <c r="NP3143" s="0"/>
      <c r="NQ3143" s="0"/>
      <c r="NR3143" s="0"/>
      <c r="NS3143" s="0"/>
      <c r="NT3143" s="0"/>
      <c r="NU3143" s="0"/>
      <c r="NV3143" s="0"/>
      <c r="NW3143" s="0"/>
      <c r="NX3143" s="0"/>
      <c r="NY3143" s="0"/>
      <c r="NZ3143" s="0"/>
      <c r="OA3143" s="0"/>
      <c r="OB3143" s="0"/>
      <c r="OC3143" s="0"/>
      <c r="OD3143" s="0"/>
      <c r="OE3143" s="0"/>
      <c r="OF3143" s="0"/>
      <c r="OG3143" s="0"/>
      <c r="OH3143" s="0"/>
      <c r="OI3143" s="0"/>
      <c r="OJ3143" s="0"/>
      <c r="OK3143" s="0"/>
      <c r="OL3143" s="0"/>
      <c r="OM3143" s="0"/>
      <c r="ON3143" s="0"/>
      <c r="OO3143" s="0"/>
      <c r="OP3143" s="0"/>
      <c r="OQ3143" s="0"/>
      <c r="OR3143" s="0"/>
      <c r="OS3143" s="0"/>
      <c r="OT3143" s="0"/>
      <c r="OU3143" s="0"/>
      <c r="OV3143" s="0"/>
      <c r="OW3143" s="0"/>
      <c r="OX3143" s="0"/>
      <c r="OY3143" s="0"/>
      <c r="OZ3143" s="0"/>
      <c r="PA3143" s="0"/>
      <c r="PB3143" s="0"/>
      <c r="PC3143" s="0"/>
      <c r="PD3143" s="0"/>
      <c r="PE3143" s="0"/>
      <c r="PF3143" s="0"/>
      <c r="PG3143" s="0"/>
      <c r="PH3143" s="0"/>
      <c r="PI3143" s="0"/>
      <c r="PJ3143" s="0"/>
      <c r="PK3143" s="0"/>
      <c r="PL3143" s="0"/>
      <c r="PM3143" s="0"/>
      <c r="PN3143" s="0"/>
      <c r="PO3143" s="0"/>
      <c r="PP3143" s="0"/>
      <c r="PQ3143" s="0"/>
      <c r="PR3143" s="0"/>
      <c r="PS3143" s="0"/>
      <c r="PT3143" s="0"/>
      <c r="PU3143" s="0"/>
      <c r="PV3143" s="0"/>
      <c r="PW3143" s="0"/>
      <c r="PX3143" s="0"/>
      <c r="PY3143" s="0"/>
      <c r="PZ3143" s="0"/>
      <c r="QA3143" s="0"/>
      <c r="QB3143" s="0"/>
      <c r="QC3143" s="0"/>
      <c r="QD3143" s="0"/>
      <c r="QE3143" s="0"/>
      <c r="QF3143" s="0"/>
      <c r="QG3143" s="0"/>
      <c r="QH3143" s="0"/>
      <c r="QI3143" s="0"/>
      <c r="QJ3143" s="0"/>
      <c r="QK3143" s="0"/>
      <c r="QL3143" s="0"/>
      <c r="QM3143" s="0"/>
      <c r="QN3143" s="0"/>
      <c r="QO3143" s="0"/>
      <c r="QP3143" s="0"/>
      <c r="QQ3143" s="0"/>
      <c r="QR3143" s="0"/>
      <c r="QS3143" s="0"/>
      <c r="QT3143" s="0"/>
      <c r="QU3143" s="0"/>
      <c r="QV3143" s="0"/>
      <c r="QW3143" s="0"/>
      <c r="QX3143" s="0"/>
      <c r="QY3143" s="0"/>
      <c r="QZ3143" s="0"/>
      <c r="RA3143" s="0"/>
      <c r="RB3143" s="0"/>
      <c r="RC3143" s="0"/>
      <c r="RD3143" s="0"/>
      <c r="RE3143" s="0"/>
      <c r="RF3143" s="0"/>
      <c r="RG3143" s="0"/>
      <c r="RH3143" s="0"/>
      <c r="RI3143" s="0"/>
      <c r="RJ3143" s="0"/>
      <c r="RK3143" s="0"/>
      <c r="RL3143" s="0"/>
      <c r="RM3143" s="0"/>
      <c r="RN3143" s="0"/>
      <c r="RO3143" s="0"/>
      <c r="RP3143" s="0"/>
      <c r="RQ3143" s="0"/>
      <c r="RR3143" s="0"/>
      <c r="RS3143" s="0"/>
      <c r="RT3143" s="0"/>
      <c r="RU3143" s="0"/>
      <c r="RV3143" s="0"/>
      <c r="RW3143" s="0"/>
      <c r="RX3143" s="0"/>
      <c r="RY3143" s="0"/>
      <c r="RZ3143" s="0"/>
      <c r="SA3143" s="0"/>
      <c r="SB3143" s="0"/>
      <c r="SC3143" s="0"/>
      <c r="SD3143" s="0"/>
      <c r="SE3143" s="0"/>
      <c r="SF3143" s="0"/>
      <c r="SG3143" s="0"/>
      <c r="SH3143" s="0"/>
      <c r="SI3143" s="0"/>
      <c r="SJ3143" s="0"/>
      <c r="SK3143" s="0"/>
      <c r="SL3143" s="0"/>
      <c r="SM3143" s="0"/>
      <c r="SN3143" s="0"/>
      <c r="SO3143" s="0"/>
      <c r="SP3143" s="0"/>
      <c r="SQ3143" s="0"/>
      <c r="SR3143" s="0"/>
      <c r="SS3143" s="0"/>
      <c r="ST3143" s="0"/>
      <c r="SU3143" s="0"/>
      <c r="SV3143" s="0"/>
      <c r="SW3143" s="0"/>
      <c r="SX3143" s="0"/>
      <c r="SY3143" s="0"/>
      <c r="SZ3143" s="0"/>
      <c r="TA3143" s="0"/>
      <c r="TB3143" s="0"/>
      <c r="TC3143" s="0"/>
      <c r="TD3143" s="0"/>
      <c r="TE3143" s="0"/>
      <c r="TF3143" s="0"/>
      <c r="TG3143" s="0"/>
      <c r="TH3143" s="0"/>
      <c r="TI3143" s="0"/>
      <c r="TJ3143" s="0"/>
      <c r="TK3143" s="0"/>
      <c r="TL3143" s="0"/>
      <c r="TM3143" s="0"/>
      <c r="TN3143" s="0"/>
      <c r="TO3143" s="0"/>
      <c r="TP3143" s="0"/>
      <c r="TQ3143" s="0"/>
      <c r="TR3143" s="0"/>
      <c r="TS3143" s="0"/>
      <c r="TT3143" s="0"/>
      <c r="TU3143" s="0"/>
      <c r="TV3143" s="0"/>
      <c r="TW3143" s="0"/>
      <c r="TX3143" s="0"/>
      <c r="TY3143" s="0"/>
      <c r="TZ3143" s="0"/>
      <c r="UA3143" s="0"/>
      <c r="UB3143" s="0"/>
      <c r="UC3143" s="0"/>
      <c r="UD3143" s="0"/>
      <c r="UE3143" s="0"/>
      <c r="UF3143" s="0"/>
      <c r="UG3143" s="0"/>
      <c r="UH3143" s="0"/>
      <c r="UI3143" s="0"/>
      <c r="UJ3143" s="0"/>
      <c r="UK3143" s="0"/>
      <c r="UL3143" s="0"/>
      <c r="UM3143" s="0"/>
      <c r="UN3143" s="0"/>
      <c r="UO3143" s="0"/>
      <c r="UP3143" s="0"/>
      <c r="UQ3143" s="0"/>
      <c r="UR3143" s="0"/>
      <c r="US3143" s="0"/>
      <c r="UT3143" s="0"/>
      <c r="UU3143" s="0"/>
      <c r="UV3143" s="0"/>
      <c r="UW3143" s="0"/>
      <c r="UX3143" s="0"/>
      <c r="UY3143" s="0"/>
      <c r="UZ3143" s="0"/>
      <c r="VA3143" s="0"/>
      <c r="VB3143" s="0"/>
      <c r="VC3143" s="0"/>
      <c r="VD3143" s="0"/>
      <c r="VE3143" s="0"/>
      <c r="VF3143" s="0"/>
      <c r="VG3143" s="0"/>
      <c r="VH3143" s="0"/>
      <c r="VI3143" s="0"/>
      <c r="VJ3143" s="0"/>
      <c r="VK3143" s="0"/>
      <c r="VL3143" s="0"/>
      <c r="VM3143" s="0"/>
      <c r="VN3143" s="0"/>
      <c r="VO3143" s="0"/>
      <c r="VP3143" s="0"/>
      <c r="VQ3143" s="0"/>
      <c r="VR3143" s="0"/>
      <c r="VS3143" s="0"/>
      <c r="VT3143" s="0"/>
      <c r="VU3143" s="0"/>
      <c r="VV3143" s="0"/>
      <c r="VW3143" s="0"/>
      <c r="VX3143" s="0"/>
      <c r="VY3143" s="0"/>
      <c r="VZ3143" s="0"/>
      <c r="WA3143" s="0"/>
      <c r="WB3143" s="0"/>
      <c r="WC3143" s="0"/>
      <c r="WD3143" s="0"/>
      <c r="WE3143" s="0"/>
      <c r="WF3143" s="0"/>
      <c r="WG3143" s="0"/>
      <c r="WH3143" s="0"/>
      <c r="WI3143" s="0"/>
      <c r="WJ3143" s="0"/>
      <c r="WK3143" s="0"/>
      <c r="WL3143" s="0"/>
      <c r="WM3143" s="0"/>
      <c r="WN3143" s="0"/>
      <c r="WO3143" s="0"/>
      <c r="WP3143" s="0"/>
      <c r="WQ3143" s="0"/>
      <c r="WR3143" s="0"/>
      <c r="WS3143" s="0"/>
      <c r="WT3143" s="0"/>
      <c r="WU3143" s="0"/>
      <c r="WV3143" s="0"/>
      <c r="WW3143" s="0"/>
      <c r="WX3143" s="0"/>
      <c r="WY3143" s="0"/>
      <c r="WZ3143" s="0"/>
      <c r="XA3143" s="0"/>
      <c r="XB3143" s="0"/>
      <c r="XC3143" s="0"/>
      <c r="XD3143" s="0"/>
      <c r="XE3143" s="0"/>
      <c r="XF3143" s="0"/>
      <c r="XG3143" s="0"/>
      <c r="XH3143" s="0"/>
      <c r="XI3143" s="0"/>
      <c r="XJ3143" s="0"/>
      <c r="XK3143" s="0"/>
      <c r="XL3143" s="0"/>
      <c r="XM3143" s="0"/>
      <c r="XN3143" s="0"/>
      <c r="XO3143" s="0"/>
      <c r="XP3143" s="0"/>
      <c r="XQ3143" s="0"/>
      <c r="XR3143" s="0"/>
      <c r="XS3143" s="0"/>
      <c r="XT3143" s="0"/>
      <c r="XU3143" s="0"/>
      <c r="XV3143" s="0"/>
      <c r="XW3143" s="0"/>
      <c r="XX3143" s="0"/>
      <c r="XY3143" s="0"/>
      <c r="XZ3143" s="0"/>
      <c r="YA3143" s="0"/>
      <c r="YB3143" s="0"/>
      <c r="YC3143" s="0"/>
      <c r="YD3143" s="0"/>
      <c r="YE3143" s="0"/>
      <c r="YF3143" s="0"/>
      <c r="YG3143" s="0"/>
      <c r="YH3143" s="0"/>
      <c r="YI3143" s="0"/>
      <c r="YJ3143" s="0"/>
      <c r="YK3143" s="0"/>
      <c r="YL3143" s="0"/>
      <c r="YM3143" s="0"/>
      <c r="YN3143" s="0"/>
      <c r="YO3143" s="0"/>
      <c r="YP3143" s="0"/>
      <c r="YQ3143" s="0"/>
      <c r="YR3143" s="0"/>
      <c r="YS3143" s="0"/>
      <c r="YT3143" s="0"/>
      <c r="YU3143" s="0"/>
      <c r="YV3143" s="0"/>
      <c r="YW3143" s="0"/>
      <c r="YX3143" s="0"/>
      <c r="YY3143" s="0"/>
      <c r="YZ3143" s="0"/>
      <c r="ZA3143" s="0"/>
      <c r="ZB3143" s="0"/>
      <c r="ZC3143" s="0"/>
      <c r="ZD3143" s="0"/>
      <c r="ZE3143" s="0"/>
      <c r="ZF3143" s="0"/>
      <c r="ZG3143" s="0"/>
      <c r="ZH3143" s="0"/>
      <c r="ZI3143" s="0"/>
      <c r="ZJ3143" s="0"/>
      <c r="ZK3143" s="0"/>
      <c r="ZL3143" s="0"/>
      <c r="ZM3143" s="0"/>
      <c r="ZN3143" s="0"/>
      <c r="ZO3143" s="0"/>
      <c r="ZP3143" s="0"/>
      <c r="ZQ3143" s="0"/>
      <c r="ZR3143" s="0"/>
      <c r="ZS3143" s="0"/>
      <c r="ZT3143" s="0"/>
      <c r="ZU3143" s="0"/>
      <c r="ZV3143" s="0"/>
      <c r="ZW3143" s="0"/>
      <c r="ZX3143" s="0"/>
      <c r="ZY3143" s="0"/>
      <c r="ZZ3143" s="0"/>
      <c r="AAA3143" s="0"/>
      <c r="AAB3143" s="0"/>
      <c r="AAC3143" s="0"/>
      <c r="AAD3143" s="0"/>
      <c r="AAE3143" s="0"/>
      <c r="AAF3143" s="0"/>
      <c r="AAG3143" s="0"/>
      <c r="AAH3143" s="0"/>
      <c r="AAI3143" s="0"/>
      <c r="AAJ3143" s="0"/>
      <c r="AAK3143" s="0"/>
      <c r="AAL3143" s="0"/>
      <c r="AAM3143" s="0"/>
      <c r="AAN3143" s="0"/>
      <c r="AAO3143" s="0"/>
      <c r="AAP3143" s="0"/>
      <c r="AAQ3143" s="0"/>
      <c r="AAR3143" s="0"/>
      <c r="AAS3143" s="0"/>
      <c r="AAT3143" s="0"/>
      <c r="AAU3143" s="0"/>
      <c r="AAV3143" s="0"/>
      <c r="AAW3143" s="0"/>
      <c r="AAX3143" s="0"/>
      <c r="AAY3143" s="0"/>
      <c r="AAZ3143" s="0"/>
      <c r="ABA3143" s="0"/>
      <c r="ABB3143" s="0"/>
      <c r="ABC3143" s="0"/>
      <c r="ABD3143" s="0"/>
      <c r="ABE3143" s="0"/>
      <c r="ABF3143" s="0"/>
      <c r="ABG3143" s="0"/>
      <c r="ABH3143" s="0"/>
      <c r="ABI3143" s="0"/>
      <c r="ABJ3143" s="0"/>
      <c r="ABK3143" s="0"/>
      <c r="ABL3143" s="0"/>
      <c r="ABM3143" s="0"/>
      <c r="ABN3143" s="0"/>
      <c r="ABO3143" s="0"/>
      <c r="ABP3143" s="0"/>
      <c r="ABQ3143" s="0"/>
      <c r="ABR3143" s="0"/>
      <c r="ABS3143" s="0"/>
      <c r="ABT3143" s="0"/>
      <c r="ABU3143" s="0"/>
      <c r="ABV3143" s="0"/>
      <c r="ABW3143" s="0"/>
      <c r="ABX3143" s="0"/>
      <c r="ABY3143" s="0"/>
      <c r="ABZ3143" s="0"/>
      <c r="ACA3143" s="0"/>
      <c r="ACB3143" s="0"/>
      <c r="ACC3143" s="0"/>
      <c r="ACD3143" s="0"/>
      <c r="ACE3143" s="0"/>
      <c r="ACF3143" s="0"/>
      <c r="ACG3143" s="0"/>
      <c r="ACH3143" s="0"/>
      <c r="ACI3143" s="0"/>
      <c r="ACJ3143" s="0"/>
      <c r="ACK3143" s="0"/>
      <c r="ACL3143" s="0"/>
      <c r="ACM3143" s="0"/>
      <c r="ACN3143" s="0"/>
      <c r="ACO3143" s="0"/>
      <c r="ACP3143" s="0"/>
      <c r="ACQ3143" s="0"/>
      <c r="ACR3143" s="0"/>
      <c r="ACS3143" s="0"/>
      <c r="ACT3143" s="0"/>
      <c r="ACU3143" s="0"/>
      <c r="ACV3143" s="0"/>
      <c r="ACW3143" s="0"/>
      <c r="ACX3143" s="0"/>
      <c r="ACY3143" s="0"/>
      <c r="ACZ3143" s="0"/>
      <c r="ADA3143" s="0"/>
      <c r="ADB3143" s="0"/>
      <c r="ADC3143" s="0"/>
      <c r="ADD3143" s="0"/>
      <c r="ADE3143" s="0"/>
      <c r="ADF3143" s="0"/>
      <c r="ADG3143" s="0"/>
      <c r="ADH3143" s="0"/>
      <c r="ADI3143" s="0"/>
      <c r="ADJ3143" s="0"/>
      <c r="ADK3143" s="0"/>
      <c r="ADL3143" s="0"/>
      <c r="ADM3143" s="0"/>
      <c r="ADN3143" s="0"/>
      <c r="ADO3143" s="0"/>
      <c r="ADP3143" s="0"/>
      <c r="ADQ3143" s="0"/>
      <c r="ADR3143" s="0"/>
      <c r="ADS3143" s="0"/>
      <c r="ADT3143" s="0"/>
      <c r="ADU3143" s="0"/>
      <c r="ADV3143" s="0"/>
      <c r="ADW3143" s="0"/>
      <c r="ADX3143" s="0"/>
      <c r="ADY3143" s="0"/>
      <c r="ADZ3143" s="0"/>
      <c r="AEA3143" s="0"/>
      <c r="AEB3143" s="0"/>
      <c r="AEC3143" s="0"/>
      <c r="AED3143" s="0"/>
      <c r="AEE3143" s="0"/>
      <c r="AEF3143" s="0"/>
      <c r="AEG3143" s="0"/>
      <c r="AEH3143" s="0"/>
      <c r="AEI3143" s="0"/>
      <c r="AEJ3143" s="0"/>
      <c r="AEK3143" s="0"/>
      <c r="AEL3143" s="0"/>
      <c r="AEM3143" s="0"/>
      <c r="AEN3143" s="0"/>
      <c r="AEO3143" s="0"/>
      <c r="AEP3143" s="0"/>
      <c r="AEQ3143" s="0"/>
      <c r="AER3143" s="0"/>
      <c r="AES3143" s="0"/>
      <c r="AET3143" s="0"/>
      <c r="AEU3143" s="0"/>
      <c r="AEV3143" s="0"/>
      <c r="AEW3143" s="0"/>
      <c r="AEX3143" s="0"/>
      <c r="AEY3143" s="0"/>
      <c r="AEZ3143" s="0"/>
      <c r="AFA3143" s="0"/>
      <c r="AFB3143" s="0"/>
      <c r="AFC3143" s="0"/>
      <c r="AFD3143" s="0"/>
      <c r="AFE3143" s="0"/>
      <c r="AFF3143" s="0"/>
      <c r="AFG3143" s="0"/>
      <c r="AFH3143" s="0"/>
      <c r="AFI3143" s="0"/>
      <c r="AFJ3143" s="0"/>
      <c r="AFK3143" s="0"/>
      <c r="AFL3143" s="0"/>
      <c r="AFM3143" s="0"/>
      <c r="AFN3143" s="0"/>
      <c r="AFO3143" s="0"/>
      <c r="AFP3143" s="0"/>
      <c r="AFQ3143" s="0"/>
      <c r="AFR3143" s="0"/>
      <c r="AFS3143" s="0"/>
      <c r="AFT3143" s="0"/>
      <c r="AFU3143" s="0"/>
      <c r="AFV3143" s="0"/>
      <c r="AFW3143" s="0"/>
      <c r="AFX3143" s="0"/>
      <c r="AFY3143" s="0"/>
      <c r="AFZ3143" s="0"/>
      <c r="AGA3143" s="0"/>
      <c r="AGB3143" s="0"/>
      <c r="AGC3143" s="0"/>
      <c r="AGD3143" s="0"/>
      <c r="AGE3143" s="0"/>
      <c r="AGF3143" s="0"/>
      <c r="AGG3143" s="0"/>
      <c r="AGH3143" s="0"/>
      <c r="AGI3143" s="0"/>
      <c r="AGJ3143" s="0"/>
      <c r="AGK3143" s="0"/>
      <c r="AGL3143" s="0"/>
      <c r="AGM3143" s="0"/>
      <c r="AGN3143" s="0"/>
      <c r="AGO3143" s="0"/>
      <c r="AGP3143" s="0"/>
      <c r="AGQ3143" s="0"/>
      <c r="AGR3143" s="0"/>
      <c r="AGS3143" s="0"/>
      <c r="AGT3143" s="0"/>
      <c r="AGU3143" s="0"/>
      <c r="AGV3143" s="0"/>
      <c r="AGW3143" s="0"/>
      <c r="AGX3143" s="0"/>
      <c r="AGY3143" s="0"/>
      <c r="AGZ3143" s="0"/>
      <c r="AHA3143" s="0"/>
      <c r="AHB3143" s="0"/>
      <c r="AHC3143" s="0"/>
      <c r="AHD3143" s="0"/>
      <c r="AHE3143" s="0"/>
      <c r="AHF3143" s="0"/>
      <c r="AHG3143" s="0"/>
      <c r="AHH3143" s="0"/>
      <c r="AHI3143" s="0"/>
      <c r="AHJ3143" s="0"/>
      <c r="AHK3143" s="0"/>
      <c r="AHL3143" s="0"/>
      <c r="AHM3143" s="0"/>
      <c r="AHN3143" s="0"/>
      <c r="AHO3143" s="0"/>
      <c r="AHP3143" s="0"/>
      <c r="AHQ3143" s="0"/>
      <c r="AHR3143" s="0"/>
      <c r="AHS3143" s="0"/>
      <c r="AHT3143" s="0"/>
      <c r="AHU3143" s="0"/>
      <c r="AHV3143" s="0"/>
      <c r="AHW3143" s="0"/>
      <c r="AHX3143" s="0"/>
      <c r="AHY3143" s="0"/>
      <c r="AHZ3143" s="0"/>
      <c r="AIA3143" s="0"/>
      <c r="AIB3143" s="0"/>
      <c r="AIC3143" s="0"/>
      <c r="AID3143" s="0"/>
      <c r="AIE3143" s="0"/>
      <c r="AIF3143" s="0"/>
      <c r="AIG3143" s="0"/>
      <c r="AIH3143" s="0"/>
      <c r="AII3143" s="0"/>
      <c r="AIJ3143" s="0"/>
      <c r="AIK3143" s="0"/>
      <c r="AIL3143" s="0"/>
      <c r="AIM3143" s="0"/>
      <c r="AIN3143" s="0"/>
      <c r="AIO3143" s="0"/>
      <c r="AIP3143" s="0"/>
      <c r="AIQ3143" s="0"/>
      <c r="AIR3143" s="0"/>
      <c r="AIS3143" s="0"/>
      <c r="AIT3143" s="0"/>
      <c r="AIU3143" s="0"/>
      <c r="AIV3143" s="0"/>
      <c r="AIW3143" s="0"/>
      <c r="AIX3143" s="0"/>
      <c r="AIY3143" s="0"/>
      <c r="AIZ3143" s="0"/>
      <c r="AJA3143" s="0"/>
      <c r="AJB3143" s="0"/>
      <c r="AJC3143" s="0"/>
      <c r="AJD3143" s="0"/>
      <c r="AJE3143" s="0"/>
      <c r="AJF3143" s="0"/>
      <c r="AJG3143" s="0"/>
      <c r="AJH3143" s="0"/>
      <c r="AJI3143" s="0"/>
      <c r="AJJ3143" s="0"/>
      <c r="AJK3143" s="0"/>
      <c r="AJL3143" s="0"/>
      <c r="AJM3143" s="0"/>
      <c r="AJN3143" s="0"/>
      <c r="AJO3143" s="0"/>
      <c r="AJP3143" s="0"/>
      <c r="AJQ3143" s="0"/>
      <c r="AJR3143" s="0"/>
      <c r="AJS3143" s="0"/>
      <c r="AJT3143" s="0"/>
      <c r="AJU3143" s="0"/>
      <c r="AJV3143" s="0"/>
      <c r="AJW3143" s="0"/>
      <c r="AJX3143" s="0"/>
      <c r="AJY3143" s="0"/>
      <c r="AJZ3143" s="0"/>
      <c r="AKA3143" s="0"/>
      <c r="AKB3143" s="0"/>
      <c r="AKC3143" s="0"/>
      <c r="AKD3143" s="0"/>
      <c r="AKE3143" s="0"/>
      <c r="AKF3143" s="0"/>
      <c r="AKG3143" s="0"/>
      <c r="AKH3143" s="0"/>
      <c r="AKI3143" s="0"/>
      <c r="AKJ3143" s="0"/>
      <c r="AKK3143" s="0"/>
      <c r="AKL3143" s="0"/>
      <c r="AKM3143" s="0"/>
      <c r="AKN3143" s="0"/>
      <c r="AKO3143" s="0"/>
      <c r="AKP3143" s="0"/>
      <c r="AKQ3143" s="0"/>
      <c r="AKR3143" s="0"/>
      <c r="AKS3143" s="0"/>
      <c r="AKT3143" s="0"/>
      <c r="AKU3143" s="0"/>
      <c r="AKV3143" s="0"/>
      <c r="AKW3143" s="0"/>
      <c r="AKX3143" s="0"/>
      <c r="AKY3143" s="0"/>
      <c r="AKZ3143" s="0"/>
      <c r="ALA3143" s="0"/>
      <c r="ALB3143" s="0"/>
      <c r="ALC3143" s="0"/>
      <c r="ALD3143" s="0"/>
      <c r="ALE3143" s="0"/>
      <c r="ALF3143" s="0"/>
      <c r="ALG3143" s="0"/>
      <c r="ALH3143" s="0"/>
      <c r="ALI3143" s="0"/>
      <c r="ALJ3143" s="0"/>
      <c r="ALK3143" s="0"/>
      <c r="ALL3143" s="0"/>
      <c r="ALM3143" s="0"/>
      <c r="ALN3143" s="0"/>
      <c r="ALO3143" s="0"/>
      <c r="ALP3143" s="0"/>
      <c r="ALQ3143" s="0"/>
      <c r="ALR3143" s="0"/>
      <c r="ALS3143" s="0"/>
      <c r="ALT3143" s="0"/>
      <c r="ALU3143" s="0"/>
      <c r="ALV3143" s="0"/>
      <c r="ALW3143" s="0"/>
      <c r="ALX3143" s="0"/>
      <c r="ALY3143" s="0"/>
      <c r="ALZ3143" s="0"/>
      <c r="AMA3143" s="0"/>
      <c r="AMB3143" s="0"/>
      <c r="AMC3143" s="0"/>
      <c r="AMD3143" s="0"/>
      <c r="AME3143" s="0"/>
      <c r="AMF3143" s="0"/>
      <c r="AMG3143" s="0"/>
      <c r="AMH3143" s="0"/>
      <c r="AMI3143" s="0"/>
    </row>
    <row r="3144" customFormat="false" ht="12.75" hidden="false" customHeight="false" outlineLevel="0" collapsed="false">
      <c r="A3144" s="1" t="s">
        <v>3394</v>
      </c>
      <c r="C3144" s="27" t="s">
        <v>3397</v>
      </c>
      <c r="D3144" s="27" t="s">
        <v>13</v>
      </c>
      <c r="E3144" s="28"/>
      <c r="F3144" s="29"/>
      <c r="G3144" s="27"/>
      <c r="H3144" s="30" t="s">
        <v>61</v>
      </c>
      <c r="I3144" s="31" t="n">
        <v>0.97</v>
      </c>
      <c r="J3144" s="30" t="s">
        <v>1160</v>
      </c>
      <c r="BM3144" s="0"/>
      <c r="BN3144" s="0"/>
      <c r="BO3144" s="0"/>
      <c r="BP3144" s="0"/>
      <c r="BQ3144" s="0"/>
      <c r="BR3144" s="0"/>
      <c r="BS3144" s="0"/>
      <c r="BT3144" s="0"/>
      <c r="BU3144" s="0"/>
      <c r="BV3144" s="0"/>
      <c r="BW3144" s="0"/>
      <c r="BX3144" s="0"/>
      <c r="BY3144" s="0"/>
      <c r="BZ3144" s="0"/>
      <c r="CA3144" s="0"/>
      <c r="CB3144" s="0"/>
      <c r="CC3144" s="0"/>
      <c r="CD3144" s="0"/>
      <c r="CE3144" s="0"/>
      <c r="CF3144" s="0"/>
      <c r="CG3144" s="0"/>
      <c r="CH3144" s="0"/>
      <c r="CI3144" s="0"/>
      <c r="CJ3144" s="0"/>
      <c r="CK3144" s="0"/>
      <c r="CL3144" s="0"/>
      <c r="CM3144" s="0"/>
      <c r="CN3144" s="0"/>
      <c r="CO3144" s="0"/>
      <c r="CP3144" s="0"/>
      <c r="CQ3144" s="0"/>
      <c r="CR3144" s="0"/>
      <c r="CS3144" s="0"/>
      <c r="CT3144" s="0"/>
      <c r="CU3144" s="0"/>
      <c r="CV3144" s="0"/>
      <c r="CW3144" s="0"/>
      <c r="CX3144" s="0"/>
      <c r="CY3144" s="0"/>
      <c r="CZ3144" s="0"/>
      <c r="DA3144" s="0"/>
      <c r="DB3144" s="0"/>
      <c r="DC3144" s="0"/>
      <c r="DD3144" s="0"/>
      <c r="DE3144" s="0"/>
      <c r="DF3144" s="0"/>
      <c r="DG3144" s="0"/>
      <c r="DH3144" s="0"/>
      <c r="DI3144" s="0"/>
      <c r="DJ3144" s="0"/>
      <c r="DK3144" s="0"/>
      <c r="DL3144" s="0"/>
      <c r="DM3144" s="0"/>
      <c r="DN3144" s="0"/>
      <c r="DO3144" s="0"/>
      <c r="DP3144" s="0"/>
      <c r="DQ3144" s="0"/>
      <c r="DR3144" s="0"/>
      <c r="DS3144" s="0"/>
      <c r="DT3144" s="0"/>
      <c r="DU3144" s="0"/>
      <c r="DV3144" s="0"/>
      <c r="DW3144" s="0"/>
      <c r="DX3144" s="0"/>
      <c r="DY3144" s="0"/>
      <c r="DZ3144" s="0"/>
      <c r="EA3144" s="0"/>
      <c r="EB3144" s="0"/>
      <c r="EC3144" s="0"/>
      <c r="ED3144" s="0"/>
      <c r="EE3144" s="0"/>
      <c r="EF3144" s="0"/>
      <c r="EG3144" s="0"/>
      <c r="EH3144" s="0"/>
      <c r="EI3144" s="0"/>
      <c r="EJ3144" s="0"/>
      <c r="EK3144" s="0"/>
      <c r="EL3144" s="0"/>
      <c r="EM3144" s="0"/>
      <c r="EN3144" s="0"/>
      <c r="EO3144" s="0"/>
      <c r="EP3144" s="0"/>
      <c r="EQ3144" s="0"/>
      <c r="ER3144" s="0"/>
      <c r="ES3144" s="0"/>
      <c r="ET3144" s="0"/>
      <c r="EU3144" s="0"/>
      <c r="EV3144" s="0"/>
      <c r="EW3144" s="0"/>
      <c r="EX3144" s="0"/>
      <c r="EY3144" s="0"/>
      <c r="EZ3144" s="0"/>
      <c r="FA3144" s="0"/>
      <c r="FB3144" s="0"/>
      <c r="FC3144" s="0"/>
      <c r="FD3144" s="0"/>
      <c r="FE3144" s="0"/>
      <c r="FF3144" s="0"/>
      <c r="FG3144" s="0"/>
      <c r="FH3144" s="0"/>
      <c r="FI3144" s="0"/>
      <c r="FJ3144" s="0"/>
      <c r="FK3144" s="0"/>
      <c r="FL3144" s="0"/>
      <c r="FM3144" s="0"/>
      <c r="FN3144" s="0"/>
      <c r="FO3144" s="0"/>
      <c r="FP3144" s="0"/>
      <c r="FQ3144" s="0"/>
      <c r="FR3144" s="0"/>
      <c r="FS3144" s="0"/>
      <c r="FT3144" s="0"/>
      <c r="FU3144" s="0"/>
      <c r="FV3144" s="0"/>
      <c r="FW3144" s="0"/>
      <c r="FX3144" s="0"/>
      <c r="FY3144" s="0"/>
      <c r="FZ3144" s="0"/>
      <c r="GA3144" s="0"/>
      <c r="GB3144" s="0"/>
      <c r="GC3144" s="0"/>
      <c r="GD3144" s="0"/>
      <c r="GE3144" s="0"/>
      <c r="GF3144" s="0"/>
      <c r="GG3144" s="0"/>
      <c r="GH3144" s="0"/>
      <c r="GI3144" s="0"/>
      <c r="GJ3144" s="0"/>
      <c r="GK3144" s="0"/>
      <c r="GL3144" s="0"/>
      <c r="GM3144" s="0"/>
      <c r="GN3144" s="0"/>
      <c r="GO3144" s="0"/>
      <c r="GP3144" s="0"/>
      <c r="GQ3144" s="0"/>
      <c r="GR3144" s="0"/>
      <c r="GS3144" s="0"/>
      <c r="GT3144" s="0"/>
      <c r="GU3144" s="0"/>
      <c r="GV3144" s="0"/>
      <c r="GW3144" s="0"/>
      <c r="GX3144" s="0"/>
      <c r="GY3144" s="0"/>
      <c r="GZ3144" s="0"/>
      <c r="HA3144" s="0"/>
      <c r="HB3144" s="0"/>
      <c r="HC3144" s="0"/>
      <c r="HD3144" s="0"/>
      <c r="HE3144" s="0"/>
      <c r="HF3144" s="0"/>
      <c r="HG3144" s="0"/>
      <c r="HH3144" s="0"/>
      <c r="HI3144" s="0"/>
      <c r="HJ3144" s="0"/>
      <c r="HK3144" s="0"/>
      <c r="HL3144" s="0"/>
      <c r="HM3144" s="0"/>
      <c r="HN3144" s="0"/>
      <c r="HO3144" s="0"/>
      <c r="HP3144" s="0"/>
      <c r="HQ3144" s="0"/>
      <c r="HR3144" s="0"/>
      <c r="HS3144" s="0"/>
      <c r="HT3144" s="0"/>
      <c r="HU3144" s="0"/>
      <c r="HV3144" s="0"/>
      <c r="HW3144" s="0"/>
      <c r="HX3144" s="0"/>
      <c r="HY3144" s="0"/>
      <c r="HZ3144" s="0"/>
      <c r="IA3144" s="0"/>
      <c r="IB3144" s="0"/>
      <c r="IC3144" s="0"/>
      <c r="ID3144" s="0"/>
      <c r="IE3144" s="0"/>
      <c r="IF3144" s="0"/>
      <c r="IG3144" s="0"/>
      <c r="IH3144" s="0"/>
      <c r="II3144" s="0"/>
      <c r="IJ3144" s="0"/>
      <c r="IK3144" s="0"/>
      <c r="IL3144" s="0"/>
      <c r="IM3144" s="0"/>
      <c r="IN3144" s="0"/>
      <c r="IO3144" s="0"/>
      <c r="IP3144" s="0"/>
      <c r="IQ3144" s="0"/>
      <c r="IR3144" s="0"/>
      <c r="IS3144" s="0"/>
      <c r="IT3144" s="0"/>
      <c r="IU3144" s="0"/>
      <c r="IV3144" s="0"/>
      <c r="IW3144" s="0"/>
      <c r="IX3144" s="0"/>
      <c r="IY3144" s="0"/>
      <c r="IZ3144" s="0"/>
      <c r="JA3144" s="0"/>
      <c r="JB3144" s="0"/>
      <c r="JC3144" s="0"/>
      <c r="JD3144" s="0"/>
      <c r="JE3144" s="0"/>
      <c r="JF3144" s="0"/>
      <c r="JG3144" s="0"/>
      <c r="JH3144" s="0"/>
      <c r="JI3144" s="0"/>
      <c r="JJ3144" s="0"/>
      <c r="JK3144" s="0"/>
      <c r="JL3144" s="0"/>
      <c r="JM3144" s="0"/>
      <c r="JN3144" s="0"/>
      <c r="JO3144" s="0"/>
      <c r="JP3144" s="0"/>
      <c r="JQ3144" s="0"/>
      <c r="JR3144" s="0"/>
      <c r="JS3144" s="0"/>
      <c r="JT3144" s="0"/>
      <c r="JU3144" s="0"/>
      <c r="JV3144" s="0"/>
      <c r="JW3144" s="0"/>
      <c r="JX3144" s="0"/>
      <c r="JY3144" s="0"/>
      <c r="JZ3144" s="0"/>
      <c r="KA3144" s="0"/>
      <c r="KB3144" s="0"/>
      <c r="KC3144" s="0"/>
      <c r="KD3144" s="0"/>
      <c r="KE3144" s="0"/>
      <c r="KF3144" s="0"/>
      <c r="KG3144" s="0"/>
      <c r="KH3144" s="0"/>
      <c r="KI3144" s="0"/>
      <c r="KJ3144" s="0"/>
      <c r="KK3144" s="0"/>
      <c r="KL3144" s="0"/>
      <c r="KM3144" s="0"/>
      <c r="KN3144" s="0"/>
      <c r="KO3144" s="0"/>
      <c r="KP3144" s="0"/>
      <c r="KQ3144" s="0"/>
      <c r="KR3144" s="0"/>
      <c r="KS3144" s="0"/>
      <c r="KT3144" s="0"/>
      <c r="KU3144" s="0"/>
      <c r="KV3144" s="0"/>
      <c r="KW3144" s="0"/>
      <c r="KX3144" s="0"/>
      <c r="KY3144" s="0"/>
      <c r="KZ3144" s="0"/>
      <c r="LA3144" s="0"/>
      <c r="LB3144" s="0"/>
      <c r="LC3144" s="0"/>
      <c r="LD3144" s="0"/>
      <c r="LE3144" s="0"/>
      <c r="LF3144" s="0"/>
      <c r="LG3144" s="0"/>
      <c r="LH3144" s="0"/>
      <c r="LI3144" s="0"/>
      <c r="LJ3144" s="0"/>
      <c r="LK3144" s="0"/>
      <c r="LL3144" s="0"/>
      <c r="LM3144" s="0"/>
      <c r="LN3144" s="0"/>
      <c r="LO3144" s="0"/>
      <c r="LP3144" s="0"/>
      <c r="LQ3144" s="0"/>
      <c r="LR3144" s="0"/>
      <c r="LS3144" s="0"/>
      <c r="LT3144" s="0"/>
      <c r="LU3144" s="0"/>
      <c r="LV3144" s="0"/>
      <c r="LW3144" s="0"/>
      <c r="LX3144" s="0"/>
      <c r="LY3144" s="0"/>
      <c r="LZ3144" s="0"/>
      <c r="MA3144" s="0"/>
      <c r="MB3144" s="0"/>
      <c r="MC3144" s="0"/>
      <c r="MD3144" s="0"/>
      <c r="ME3144" s="0"/>
      <c r="MF3144" s="0"/>
      <c r="MG3144" s="0"/>
      <c r="MH3144" s="0"/>
      <c r="MI3144" s="0"/>
      <c r="MJ3144" s="0"/>
      <c r="MK3144" s="0"/>
      <c r="ML3144" s="0"/>
      <c r="MM3144" s="0"/>
      <c r="MN3144" s="0"/>
      <c r="MO3144" s="0"/>
      <c r="MP3144" s="0"/>
      <c r="MQ3144" s="0"/>
      <c r="MR3144" s="0"/>
      <c r="MS3144" s="0"/>
      <c r="MT3144" s="0"/>
      <c r="MU3144" s="0"/>
      <c r="MV3144" s="0"/>
      <c r="MW3144" s="0"/>
      <c r="MX3144" s="0"/>
      <c r="MY3144" s="0"/>
      <c r="MZ3144" s="0"/>
      <c r="NA3144" s="0"/>
      <c r="NB3144" s="0"/>
      <c r="NC3144" s="0"/>
      <c r="ND3144" s="0"/>
      <c r="NE3144" s="0"/>
      <c r="NF3144" s="0"/>
      <c r="NG3144" s="0"/>
      <c r="NH3144" s="0"/>
      <c r="NI3144" s="0"/>
      <c r="NJ3144" s="0"/>
      <c r="NK3144" s="0"/>
      <c r="NL3144" s="0"/>
      <c r="NM3144" s="0"/>
      <c r="NN3144" s="0"/>
      <c r="NO3144" s="0"/>
      <c r="NP3144" s="0"/>
      <c r="NQ3144" s="0"/>
      <c r="NR3144" s="0"/>
      <c r="NS3144" s="0"/>
      <c r="NT3144" s="0"/>
      <c r="NU3144" s="0"/>
      <c r="NV3144" s="0"/>
      <c r="NW3144" s="0"/>
      <c r="NX3144" s="0"/>
      <c r="NY3144" s="0"/>
      <c r="NZ3144" s="0"/>
      <c r="OA3144" s="0"/>
      <c r="OB3144" s="0"/>
      <c r="OC3144" s="0"/>
      <c r="OD3144" s="0"/>
      <c r="OE3144" s="0"/>
      <c r="OF3144" s="0"/>
      <c r="OG3144" s="0"/>
      <c r="OH3144" s="0"/>
      <c r="OI3144" s="0"/>
      <c r="OJ3144" s="0"/>
      <c r="OK3144" s="0"/>
      <c r="OL3144" s="0"/>
      <c r="OM3144" s="0"/>
      <c r="ON3144" s="0"/>
      <c r="OO3144" s="0"/>
      <c r="OP3144" s="0"/>
      <c r="OQ3144" s="0"/>
      <c r="OR3144" s="0"/>
      <c r="OS3144" s="0"/>
      <c r="OT3144" s="0"/>
      <c r="OU3144" s="0"/>
      <c r="OV3144" s="0"/>
      <c r="OW3144" s="0"/>
      <c r="OX3144" s="0"/>
      <c r="OY3144" s="0"/>
      <c r="OZ3144" s="0"/>
      <c r="PA3144" s="0"/>
      <c r="PB3144" s="0"/>
      <c r="PC3144" s="0"/>
      <c r="PD3144" s="0"/>
      <c r="PE3144" s="0"/>
      <c r="PF3144" s="0"/>
      <c r="PG3144" s="0"/>
      <c r="PH3144" s="0"/>
      <c r="PI3144" s="0"/>
      <c r="PJ3144" s="0"/>
      <c r="PK3144" s="0"/>
      <c r="PL3144" s="0"/>
      <c r="PM3144" s="0"/>
      <c r="PN3144" s="0"/>
      <c r="PO3144" s="0"/>
      <c r="PP3144" s="0"/>
      <c r="PQ3144" s="0"/>
      <c r="PR3144" s="0"/>
      <c r="PS3144" s="0"/>
      <c r="PT3144" s="0"/>
      <c r="PU3144" s="0"/>
      <c r="PV3144" s="0"/>
      <c r="PW3144" s="0"/>
      <c r="PX3144" s="0"/>
      <c r="PY3144" s="0"/>
      <c r="PZ3144" s="0"/>
      <c r="QA3144" s="0"/>
      <c r="QB3144" s="0"/>
      <c r="QC3144" s="0"/>
      <c r="QD3144" s="0"/>
      <c r="QE3144" s="0"/>
      <c r="QF3144" s="0"/>
      <c r="QG3144" s="0"/>
      <c r="QH3144" s="0"/>
      <c r="QI3144" s="0"/>
      <c r="QJ3144" s="0"/>
      <c r="QK3144" s="0"/>
      <c r="QL3144" s="0"/>
      <c r="QM3144" s="0"/>
      <c r="QN3144" s="0"/>
      <c r="QO3144" s="0"/>
      <c r="QP3144" s="0"/>
      <c r="QQ3144" s="0"/>
      <c r="QR3144" s="0"/>
      <c r="QS3144" s="0"/>
      <c r="QT3144" s="0"/>
      <c r="QU3144" s="0"/>
      <c r="QV3144" s="0"/>
      <c r="QW3144" s="0"/>
      <c r="QX3144" s="0"/>
      <c r="QY3144" s="0"/>
      <c r="QZ3144" s="0"/>
      <c r="RA3144" s="0"/>
      <c r="RB3144" s="0"/>
      <c r="RC3144" s="0"/>
      <c r="RD3144" s="0"/>
      <c r="RE3144" s="0"/>
      <c r="RF3144" s="0"/>
      <c r="RG3144" s="0"/>
      <c r="RH3144" s="0"/>
      <c r="RI3144" s="0"/>
      <c r="RJ3144" s="0"/>
      <c r="RK3144" s="0"/>
      <c r="RL3144" s="0"/>
      <c r="RM3144" s="0"/>
      <c r="RN3144" s="0"/>
      <c r="RO3144" s="0"/>
      <c r="RP3144" s="0"/>
      <c r="RQ3144" s="0"/>
      <c r="RR3144" s="0"/>
      <c r="RS3144" s="0"/>
      <c r="RT3144" s="0"/>
      <c r="RU3144" s="0"/>
      <c r="RV3144" s="0"/>
      <c r="RW3144" s="0"/>
      <c r="RX3144" s="0"/>
      <c r="RY3144" s="0"/>
      <c r="RZ3144" s="0"/>
      <c r="SA3144" s="0"/>
      <c r="SB3144" s="0"/>
      <c r="SC3144" s="0"/>
      <c r="SD3144" s="0"/>
      <c r="SE3144" s="0"/>
      <c r="SF3144" s="0"/>
      <c r="SG3144" s="0"/>
      <c r="SH3144" s="0"/>
      <c r="SI3144" s="0"/>
      <c r="SJ3144" s="0"/>
      <c r="SK3144" s="0"/>
      <c r="SL3144" s="0"/>
      <c r="SM3144" s="0"/>
      <c r="SN3144" s="0"/>
      <c r="SO3144" s="0"/>
      <c r="SP3144" s="0"/>
      <c r="SQ3144" s="0"/>
      <c r="SR3144" s="0"/>
      <c r="SS3144" s="0"/>
      <c r="ST3144" s="0"/>
      <c r="SU3144" s="0"/>
      <c r="SV3144" s="0"/>
      <c r="SW3144" s="0"/>
      <c r="SX3144" s="0"/>
      <c r="SY3144" s="0"/>
      <c r="SZ3144" s="0"/>
      <c r="TA3144" s="0"/>
      <c r="TB3144" s="0"/>
      <c r="TC3144" s="0"/>
      <c r="TD3144" s="0"/>
      <c r="TE3144" s="0"/>
      <c r="TF3144" s="0"/>
      <c r="TG3144" s="0"/>
      <c r="TH3144" s="0"/>
      <c r="TI3144" s="0"/>
      <c r="TJ3144" s="0"/>
      <c r="TK3144" s="0"/>
      <c r="TL3144" s="0"/>
      <c r="TM3144" s="0"/>
      <c r="TN3144" s="0"/>
      <c r="TO3144" s="0"/>
      <c r="TP3144" s="0"/>
      <c r="TQ3144" s="0"/>
      <c r="TR3144" s="0"/>
      <c r="TS3144" s="0"/>
      <c r="TT3144" s="0"/>
      <c r="TU3144" s="0"/>
      <c r="TV3144" s="0"/>
      <c r="TW3144" s="0"/>
      <c r="TX3144" s="0"/>
      <c r="TY3144" s="0"/>
      <c r="TZ3144" s="0"/>
      <c r="UA3144" s="0"/>
      <c r="UB3144" s="0"/>
      <c r="UC3144" s="0"/>
      <c r="UD3144" s="0"/>
      <c r="UE3144" s="0"/>
      <c r="UF3144" s="0"/>
      <c r="UG3144" s="0"/>
      <c r="UH3144" s="0"/>
      <c r="UI3144" s="0"/>
      <c r="UJ3144" s="0"/>
      <c r="UK3144" s="0"/>
      <c r="UL3144" s="0"/>
      <c r="UM3144" s="0"/>
      <c r="UN3144" s="0"/>
      <c r="UO3144" s="0"/>
      <c r="UP3144" s="0"/>
      <c r="UQ3144" s="0"/>
      <c r="UR3144" s="0"/>
      <c r="US3144" s="0"/>
      <c r="UT3144" s="0"/>
      <c r="UU3144" s="0"/>
      <c r="UV3144" s="0"/>
      <c r="UW3144" s="0"/>
      <c r="UX3144" s="0"/>
      <c r="UY3144" s="0"/>
      <c r="UZ3144" s="0"/>
      <c r="VA3144" s="0"/>
      <c r="VB3144" s="0"/>
      <c r="VC3144" s="0"/>
      <c r="VD3144" s="0"/>
      <c r="VE3144" s="0"/>
      <c r="VF3144" s="0"/>
      <c r="VG3144" s="0"/>
      <c r="VH3144" s="0"/>
      <c r="VI3144" s="0"/>
      <c r="VJ3144" s="0"/>
      <c r="VK3144" s="0"/>
      <c r="VL3144" s="0"/>
      <c r="VM3144" s="0"/>
      <c r="VN3144" s="0"/>
      <c r="VO3144" s="0"/>
      <c r="VP3144" s="0"/>
      <c r="VQ3144" s="0"/>
      <c r="VR3144" s="0"/>
      <c r="VS3144" s="0"/>
      <c r="VT3144" s="0"/>
      <c r="VU3144" s="0"/>
      <c r="VV3144" s="0"/>
      <c r="VW3144" s="0"/>
      <c r="VX3144" s="0"/>
      <c r="VY3144" s="0"/>
      <c r="VZ3144" s="0"/>
      <c r="WA3144" s="0"/>
      <c r="WB3144" s="0"/>
      <c r="WC3144" s="0"/>
      <c r="WD3144" s="0"/>
      <c r="WE3144" s="0"/>
      <c r="WF3144" s="0"/>
      <c r="WG3144" s="0"/>
      <c r="WH3144" s="0"/>
      <c r="WI3144" s="0"/>
      <c r="WJ3144" s="0"/>
      <c r="WK3144" s="0"/>
      <c r="WL3144" s="0"/>
      <c r="WM3144" s="0"/>
      <c r="WN3144" s="0"/>
      <c r="WO3144" s="0"/>
      <c r="WP3144" s="0"/>
      <c r="WQ3144" s="0"/>
      <c r="WR3144" s="0"/>
      <c r="WS3144" s="0"/>
      <c r="WT3144" s="0"/>
      <c r="WU3144" s="0"/>
      <c r="WV3144" s="0"/>
      <c r="WW3144" s="0"/>
      <c r="WX3144" s="0"/>
      <c r="WY3144" s="0"/>
      <c r="WZ3144" s="0"/>
      <c r="XA3144" s="0"/>
      <c r="XB3144" s="0"/>
      <c r="XC3144" s="0"/>
      <c r="XD3144" s="0"/>
      <c r="XE3144" s="0"/>
      <c r="XF3144" s="0"/>
      <c r="XG3144" s="0"/>
      <c r="XH3144" s="0"/>
      <c r="XI3144" s="0"/>
      <c r="XJ3144" s="0"/>
      <c r="XK3144" s="0"/>
      <c r="XL3144" s="0"/>
      <c r="XM3144" s="0"/>
      <c r="XN3144" s="0"/>
      <c r="XO3144" s="0"/>
      <c r="XP3144" s="0"/>
      <c r="XQ3144" s="0"/>
      <c r="XR3144" s="0"/>
      <c r="XS3144" s="0"/>
      <c r="XT3144" s="0"/>
      <c r="XU3144" s="0"/>
      <c r="XV3144" s="0"/>
      <c r="XW3144" s="0"/>
      <c r="XX3144" s="0"/>
      <c r="XY3144" s="0"/>
      <c r="XZ3144" s="0"/>
      <c r="YA3144" s="0"/>
      <c r="YB3144" s="0"/>
      <c r="YC3144" s="0"/>
      <c r="YD3144" s="0"/>
      <c r="YE3144" s="0"/>
      <c r="YF3144" s="0"/>
      <c r="YG3144" s="0"/>
      <c r="YH3144" s="0"/>
      <c r="YI3144" s="0"/>
      <c r="YJ3144" s="0"/>
      <c r="YK3144" s="0"/>
      <c r="YL3144" s="0"/>
      <c r="YM3144" s="0"/>
      <c r="YN3144" s="0"/>
      <c r="YO3144" s="0"/>
      <c r="YP3144" s="0"/>
      <c r="YQ3144" s="0"/>
      <c r="YR3144" s="0"/>
      <c r="YS3144" s="0"/>
      <c r="YT3144" s="0"/>
      <c r="YU3144" s="0"/>
      <c r="YV3144" s="0"/>
      <c r="YW3144" s="0"/>
      <c r="YX3144" s="0"/>
      <c r="YY3144" s="0"/>
      <c r="YZ3144" s="0"/>
      <c r="ZA3144" s="0"/>
      <c r="ZB3144" s="0"/>
      <c r="ZC3144" s="0"/>
      <c r="ZD3144" s="0"/>
      <c r="ZE3144" s="0"/>
      <c r="ZF3144" s="0"/>
      <c r="ZG3144" s="0"/>
      <c r="ZH3144" s="0"/>
      <c r="ZI3144" s="0"/>
      <c r="ZJ3144" s="0"/>
      <c r="ZK3144" s="0"/>
      <c r="ZL3144" s="0"/>
      <c r="ZM3144" s="0"/>
      <c r="ZN3144" s="0"/>
      <c r="ZO3144" s="0"/>
      <c r="ZP3144" s="0"/>
      <c r="ZQ3144" s="0"/>
      <c r="ZR3144" s="0"/>
      <c r="ZS3144" s="0"/>
      <c r="ZT3144" s="0"/>
      <c r="ZU3144" s="0"/>
      <c r="ZV3144" s="0"/>
      <c r="ZW3144" s="0"/>
      <c r="ZX3144" s="0"/>
      <c r="ZY3144" s="0"/>
      <c r="ZZ3144" s="0"/>
      <c r="AAA3144" s="0"/>
      <c r="AAB3144" s="0"/>
      <c r="AAC3144" s="0"/>
      <c r="AAD3144" s="0"/>
      <c r="AAE3144" s="0"/>
      <c r="AAF3144" s="0"/>
      <c r="AAG3144" s="0"/>
      <c r="AAH3144" s="0"/>
      <c r="AAI3144" s="0"/>
      <c r="AAJ3144" s="0"/>
      <c r="AAK3144" s="0"/>
      <c r="AAL3144" s="0"/>
      <c r="AAM3144" s="0"/>
      <c r="AAN3144" s="0"/>
      <c r="AAO3144" s="0"/>
      <c r="AAP3144" s="0"/>
      <c r="AAQ3144" s="0"/>
      <c r="AAR3144" s="0"/>
      <c r="AAS3144" s="0"/>
      <c r="AAT3144" s="0"/>
      <c r="AAU3144" s="0"/>
      <c r="AAV3144" s="0"/>
      <c r="AAW3144" s="0"/>
      <c r="AAX3144" s="0"/>
      <c r="AAY3144" s="0"/>
      <c r="AAZ3144" s="0"/>
      <c r="ABA3144" s="0"/>
      <c r="ABB3144" s="0"/>
      <c r="ABC3144" s="0"/>
      <c r="ABD3144" s="0"/>
      <c r="ABE3144" s="0"/>
      <c r="ABF3144" s="0"/>
      <c r="ABG3144" s="0"/>
      <c r="ABH3144" s="0"/>
      <c r="ABI3144" s="0"/>
      <c r="ABJ3144" s="0"/>
      <c r="ABK3144" s="0"/>
      <c r="ABL3144" s="0"/>
      <c r="ABM3144" s="0"/>
      <c r="ABN3144" s="0"/>
      <c r="ABO3144" s="0"/>
      <c r="ABP3144" s="0"/>
      <c r="ABQ3144" s="0"/>
      <c r="ABR3144" s="0"/>
      <c r="ABS3144" s="0"/>
      <c r="ABT3144" s="0"/>
      <c r="ABU3144" s="0"/>
      <c r="ABV3144" s="0"/>
      <c r="ABW3144" s="0"/>
      <c r="ABX3144" s="0"/>
      <c r="ABY3144" s="0"/>
      <c r="ABZ3144" s="0"/>
      <c r="ACA3144" s="0"/>
      <c r="ACB3144" s="0"/>
      <c r="ACC3144" s="0"/>
      <c r="ACD3144" s="0"/>
      <c r="ACE3144" s="0"/>
      <c r="ACF3144" s="0"/>
      <c r="ACG3144" s="0"/>
      <c r="ACH3144" s="0"/>
      <c r="ACI3144" s="0"/>
      <c r="ACJ3144" s="0"/>
      <c r="ACK3144" s="0"/>
      <c r="ACL3144" s="0"/>
      <c r="ACM3144" s="0"/>
      <c r="ACN3144" s="0"/>
      <c r="ACO3144" s="0"/>
      <c r="ACP3144" s="0"/>
      <c r="ACQ3144" s="0"/>
      <c r="ACR3144" s="0"/>
      <c r="ACS3144" s="0"/>
      <c r="ACT3144" s="0"/>
      <c r="ACU3144" s="0"/>
      <c r="ACV3144" s="0"/>
      <c r="ACW3144" s="0"/>
      <c r="ACX3144" s="0"/>
      <c r="ACY3144" s="0"/>
      <c r="ACZ3144" s="0"/>
      <c r="ADA3144" s="0"/>
      <c r="ADB3144" s="0"/>
      <c r="ADC3144" s="0"/>
      <c r="ADD3144" s="0"/>
      <c r="ADE3144" s="0"/>
      <c r="ADF3144" s="0"/>
      <c r="ADG3144" s="0"/>
      <c r="ADH3144" s="0"/>
      <c r="ADI3144" s="0"/>
      <c r="ADJ3144" s="0"/>
      <c r="ADK3144" s="0"/>
      <c r="ADL3144" s="0"/>
      <c r="ADM3144" s="0"/>
      <c r="ADN3144" s="0"/>
      <c r="ADO3144" s="0"/>
      <c r="ADP3144" s="0"/>
      <c r="ADQ3144" s="0"/>
      <c r="ADR3144" s="0"/>
      <c r="ADS3144" s="0"/>
      <c r="ADT3144" s="0"/>
      <c r="ADU3144" s="0"/>
      <c r="ADV3144" s="0"/>
      <c r="ADW3144" s="0"/>
      <c r="ADX3144" s="0"/>
      <c r="ADY3144" s="0"/>
      <c r="ADZ3144" s="0"/>
      <c r="AEA3144" s="0"/>
      <c r="AEB3144" s="0"/>
      <c r="AEC3144" s="0"/>
      <c r="AED3144" s="0"/>
      <c r="AEE3144" s="0"/>
      <c r="AEF3144" s="0"/>
      <c r="AEG3144" s="0"/>
      <c r="AEH3144" s="0"/>
      <c r="AEI3144" s="0"/>
      <c r="AEJ3144" s="0"/>
      <c r="AEK3144" s="0"/>
      <c r="AEL3144" s="0"/>
      <c r="AEM3144" s="0"/>
      <c r="AEN3144" s="0"/>
      <c r="AEO3144" s="0"/>
      <c r="AEP3144" s="0"/>
      <c r="AEQ3144" s="0"/>
      <c r="AER3144" s="0"/>
      <c r="AES3144" s="0"/>
      <c r="AET3144" s="0"/>
      <c r="AEU3144" s="0"/>
      <c r="AEV3144" s="0"/>
      <c r="AEW3144" s="0"/>
      <c r="AEX3144" s="0"/>
      <c r="AEY3144" s="0"/>
      <c r="AEZ3144" s="0"/>
      <c r="AFA3144" s="0"/>
      <c r="AFB3144" s="0"/>
      <c r="AFC3144" s="0"/>
      <c r="AFD3144" s="0"/>
      <c r="AFE3144" s="0"/>
      <c r="AFF3144" s="0"/>
      <c r="AFG3144" s="0"/>
      <c r="AFH3144" s="0"/>
      <c r="AFI3144" s="0"/>
      <c r="AFJ3144" s="0"/>
      <c r="AFK3144" s="0"/>
      <c r="AFL3144" s="0"/>
      <c r="AFM3144" s="0"/>
      <c r="AFN3144" s="0"/>
      <c r="AFO3144" s="0"/>
      <c r="AFP3144" s="0"/>
      <c r="AFQ3144" s="0"/>
      <c r="AFR3144" s="0"/>
      <c r="AFS3144" s="0"/>
      <c r="AFT3144" s="0"/>
      <c r="AFU3144" s="0"/>
      <c r="AFV3144" s="0"/>
      <c r="AFW3144" s="0"/>
      <c r="AFX3144" s="0"/>
      <c r="AFY3144" s="0"/>
      <c r="AFZ3144" s="0"/>
      <c r="AGA3144" s="0"/>
      <c r="AGB3144" s="0"/>
      <c r="AGC3144" s="0"/>
      <c r="AGD3144" s="0"/>
      <c r="AGE3144" s="0"/>
      <c r="AGF3144" s="0"/>
      <c r="AGG3144" s="0"/>
      <c r="AGH3144" s="0"/>
      <c r="AGI3144" s="0"/>
      <c r="AGJ3144" s="0"/>
      <c r="AGK3144" s="0"/>
      <c r="AGL3144" s="0"/>
      <c r="AGM3144" s="0"/>
      <c r="AGN3144" s="0"/>
      <c r="AGO3144" s="0"/>
      <c r="AGP3144" s="0"/>
      <c r="AGQ3144" s="0"/>
      <c r="AGR3144" s="0"/>
      <c r="AGS3144" s="0"/>
      <c r="AGT3144" s="0"/>
      <c r="AGU3144" s="0"/>
      <c r="AGV3144" s="0"/>
      <c r="AGW3144" s="0"/>
      <c r="AGX3144" s="0"/>
      <c r="AGY3144" s="0"/>
      <c r="AGZ3144" s="0"/>
      <c r="AHA3144" s="0"/>
      <c r="AHB3144" s="0"/>
      <c r="AHC3144" s="0"/>
      <c r="AHD3144" s="0"/>
      <c r="AHE3144" s="0"/>
      <c r="AHF3144" s="0"/>
      <c r="AHG3144" s="0"/>
      <c r="AHH3144" s="0"/>
      <c r="AHI3144" s="0"/>
      <c r="AHJ3144" s="0"/>
      <c r="AHK3144" s="0"/>
      <c r="AHL3144" s="0"/>
      <c r="AHM3144" s="0"/>
      <c r="AHN3144" s="0"/>
      <c r="AHO3144" s="0"/>
      <c r="AHP3144" s="0"/>
      <c r="AHQ3144" s="0"/>
      <c r="AHR3144" s="0"/>
      <c r="AHS3144" s="0"/>
      <c r="AHT3144" s="0"/>
      <c r="AHU3144" s="0"/>
      <c r="AHV3144" s="0"/>
      <c r="AHW3144" s="0"/>
      <c r="AHX3144" s="0"/>
      <c r="AHY3144" s="0"/>
      <c r="AHZ3144" s="0"/>
      <c r="AIA3144" s="0"/>
      <c r="AIB3144" s="0"/>
      <c r="AIC3144" s="0"/>
      <c r="AID3144" s="0"/>
      <c r="AIE3144" s="0"/>
      <c r="AIF3144" s="0"/>
      <c r="AIG3144" s="0"/>
      <c r="AIH3144" s="0"/>
      <c r="AII3144" s="0"/>
      <c r="AIJ3144" s="0"/>
      <c r="AIK3144" s="0"/>
      <c r="AIL3144" s="0"/>
      <c r="AIM3144" s="0"/>
      <c r="AIN3144" s="0"/>
      <c r="AIO3144" s="0"/>
      <c r="AIP3144" s="0"/>
      <c r="AIQ3144" s="0"/>
      <c r="AIR3144" s="0"/>
      <c r="AIS3144" s="0"/>
      <c r="AIT3144" s="0"/>
      <c r="AIU3144" s="0"/>
      <c r="AIV3144" s="0"/>
      <c r="AIW3144" s="0"/>
      <c r="AIX3144" s="0"/>
      <c r="AIY3144" s="0"/>
      <c r="AIZ3144" s="0"/>
      <c r="AJA3144" s="0"/>
      <c r="AJB3144" s="0"/>
      <c r="AJC3144" s="0"/>
      <c r="AJD3144" s="0"/>
      <c r="AJE3144" s="0"/>
      <c r="AJF3144" s="0"/>
      <c r="AJG3144" s="0"/>
      <c r="AJH3144" s="0"/>
      <c r="AJI3144" s="0"/>
      <c r="AJJ3144" s="0"/>
      <c r="AJK3144" s="0"/>
      <c r="AJL3144" s="0"/>
      <c r="AJM3144" s="0"/>
      <c r="AJN3144" s="0"/>
      <c r="AJO3144" s="0"/>
      <c r="AJP3144" s="0"/>
      <c r="AJQ3144" s="0"/>
      <c r="AJR3144" s="0"/>
      <c r="AJS3144" s="0"/>
      <c r="AJT3144" s="0"/>
      <c r="AJU3144" s="0"/>
      <c r="AJV3144" s="0"/>
      <c r="AJW3144" s="0"/>
      <c r="AJX3144" s="0"/>
      <c r="AJY3144" s="0"/>
      <c r="AJZ3144" s="0"/>
      <c r="AKA3144" s="0"/>
      <c r="AKB3144" s="0"/>
      <c r="AKC3144" s="0"/>
      <c r="AKD3144" s="0"/>
      <c r="AKE3144" s="0"/>
      <c r="AKF3144" s="0"/>
      <c r="AKG3144" s="0"/>
      <c r="AKH3144" s="0"/>
      <c r="AKI3144" s="0"/>
      <c r="AKJ3144" s="0"/>
      <c r="AKK3144" s="0"/>
      <c r="AKL3144" s="0"/>
      <c r="AKM3144" s="0"/>
      <c r="AKN3144" s="0"/>
      <c r="AKO3144" s="0"/>
      <c r="AKP3144" s="0"/>
      <c r="AKQ3144" s="0"/>
      <c r="AKR3144" s="0"/>
      <c r="AKS3144" s="0"/>
      <c r="AKT3144" s="0"/>
      <c r="AKU3144" s="0"/>
      <c r="AKV3144" s="0"/>
      <c r="AKW3144" s="0"/>
      <c r="AKX3144" s="0"/>
      <c r="AKY3144" s="0"/>
      <c r="AKZ3144" s="0"/>
      <c r="ALA3144" s="0"/>
      <c r="ALB3144" s="0"/>
      <c r="ALC3144" s="0"/>
      <c r="ALD3144" s="0"/>
      <c r="ALE3144" s="0"/>
      <c r="ALF3144" s="0"/>
      <c r="ALG3144" s="0"/>
      <c r="ALH3144" s="0"/>
      <c r="ALI3144" s="0"/>
      <c r="ALJ3144" s="0"/>
      <c r="ALK3144" s="0"/>
      <c r="ALL3144" s="0"/>
      <c r="ALM3144" s="0"/>
      <c r="ALN3144" s="0"/>
      <c r="ALO3144" s="0"/>
      <c r="ALP3144" s="0"/>
      <c r="ALQ3144" s="0"/>
      <c r="ALR3144" s="0"/>
      <c r="ALS3144" s="0"/>
      <c r="ALT3144" s="0"/>
      <c r="ALU3144" s="0"/>
      <c r="ALV3144" s="0"/>
      <c r="ALW3144" s="0"/>
      <c r="ALX3144" s="0"/>
      <c r="ALY3144" s="0"/>
      <c r="ALZ3144" s="0"/>
      <c r="AMA3144" s="0"/>
      <c r="AMB3144" s="0"/>
      <c r="AMC3144" s="0"/>
      <c r="AMD3144" s="0"/>
      <c r="AME3144" s="0"/>
      <c r="AMF3144" s="0"/>
      <c r="AMG3144" s="0"/>
      <c r="AMH3144" s="0"/>
      <c r="AMI3144" s="0"/>
    </row>
    <row r="3145" customFormat="false" ht="12.75" hidden="false" customHeight="false" outlineLevel="0" collapsed="false">
      <c r="A3145" s="1" t="s">
        <v>3394</v>
      </c>
      <c r="C3145" s="49" t="s">
        <v>3398</v>
      </c>
      <c r="D3145" s="27" t="s">
        <v>13</v>
      </c>
      <c r="E3145" s="28"/>
      <c r="F3145" s="29"/>
      <c r="G3145" s="27"/>
      <c r="H3145" s="30" t="s">
        <v>61</v>
      </c>
      <c r="I3145" s="31" t="n">
        <v>1.89</v>
      </c>
      <c r="J3145" s="30" t="s">
        <v>3399</v>
      </c>
      <c r="BM3145" s="0"/>
      <c r="BN3145" s="0"/>
      <c r="BO3145" s="0"/>
      <c r="BP3145" s="0"/>
      <c r="BQ3145" s="0"/>
      <c r="BR3145" s="0"/>
      <c r="BS3145" s="0"/>
      <c r="BT3145" s="0"/>
      <c r="BU3145" s="0"/>
      <c r="BV3145" s="0"/>
      <c r="BW3145" s="0"/>
      <c r="BX3145" s="0"/>
      <c r="BY3145" s="0"/>
      <c r="BZ3145" s="0"/>
      <c r="CA3145" s="0"/>
      <c r="CB3145" s="0"/>
      <c r="CC3145" s="0"/>
      <c r="CD3145" s="0"/>
      <c r="CE3145" s="0"/>
      <c r="CF3145" s="0"/>
      <c r="CG3145" s="0"/>
      <c r="CH3145" s="0"/>
      <c r="CI3145" s="0"/>
      <c r="CJ3145" s="0"/>
      <c r="CK3145" s="0"/>
      <c r="CL3145" s="0"/>
      <c r="CM3145" s="0"/>
      <c r="CN3145" s="0"/>
      <c r="CO3145" s="0"/>
      <c r="CP3145" s="0"/>
      <c r="CQ3145" s="0"/>
      <c r="CR3145" s="0"/>
      <c r="CS3145" s="0"/>
      <c r="CT3145" s="0"/>
      <c r="CU3145" s="0"/>
      <c r="CV3145" s="0"/>
      <c r="CW3145" s="0"/>
      <c r="CX3145" s="0"/>
      <c r="CY3145" s="0"/>
      <c r="CZ3145" s="0"/>
      <c r="DA3145" s="0"/>
      <c r="DB3145" s="0"/>
      <c r="DC3145" s="0"/>
      <c r="DD3145" s="0"/>
      <c r="DE3145" s="0"/>
      <c r="DF3145" s="0"/>
      <c r="DG3145" s="0"/>
      <c r="DH3145" s="0"/>
      <c r="DI3145" s="0"/>
      <c r="DJ3145" s="0"/>
      <c r="DK3145" s="0"/>
      <c r="DL3145" s="0"/>
      <c r="DM3145" s="0"/>
      <c r="DN3145" s="0"/>
      <c r="DO3145" s="0"/>
      <c r="DP3145" s="0"/>
      <c r="DQ3145" s="0"/>
      <c r="DR3145" s="0"/>
      <c r="DS3145" s="0"/>
      <c r="DT3145" s="0"/>
      <c r="DU3145" s="0"/>
      <c r="DV3145" s="0"/>
      <c r="DW3145" s="0"/>
      <c r="DX3145" s="0"/>
      <c r="DY3145" s="0"/>
      <c r="DZ3145" s="0"/>
      <c r="EA3145" s="0"/>
      <c r="EB3145" s="0"/>
      <c r="EC3145" s="0"/>
      <c r="ED3145" s="0"/>
      <c r="EE3145" s="0"/>
      <c r="EF3145" s="0"/>
      <c r="EG3145" s="0"/>
      <c r="EH3145" s="0"/>
      <c r="EI3145" s="0"/>
      <c r="EJ3145" s="0"/>
      <c r="EK3145" s="0"/>
      <c r="EL3145" s="0"/>
      <c r="EM3145" s="0"/>
      <c r="EN3145" s="0"/>
      <c r="EO3145" s="0"/>
      <c r="EP3145" s="0"/>
      <c r="EQ3145" s="0"/>
      <c r="ER3145" s="0"/>
      <c r="ES3145" s="0"/>
      <c r="ET3145" s="0"/>
      <c r="EU3145" s="0"/>
      <c r="EV3145" s="0"/>
      <c r="EW3145" s="0"/>
      <c r="EX3145" s="0"/>
      <c r="EY3145" s="0"/>
      <c r="EZ3145" s="0"/>
      <c r="FA3145" s="0"/>
      <c r="FB3145" s="0"/>
      <c r="FC3145" s="0"/>
      <c r="FD3145" s="0"/>
      <c r="FE3145" s="0"/>
      <c r="FF3145" s="0"/>
      <c r="FG3145" s="0"/>
      <c r="FH3145" s="0"/>
      <c r="FI3145" s="0"/>
      <c r="FJ3145" s="0"/>
      <c r="FK3145" s="0"/>
      <c r="FL3145" s="0"/>
      <c r="FM3145" s="0"/>
      <c r="FN3145" s="0"/>
      <c r="FO3145" s="0"/>
      <c r="FP3145" s="0"/>
      <c r="FQ3145" s="0"/>
      <c r="FR3145" s="0"/>
      <c r="FS3145" s="0"/>
      <c r="FT3145" s="0"/>
      <c r="FU3145" s="0"/>
      <c r="FV3145" s="0"/>
      <c r="FW3145" s="0"/>
      <c r="FX3145" s="0"/>
      <c r="FY3145" s="0"/>
      <c r="FZ3145" s="0"/>
      <c r="GA3145" s="0"/>
      <c r="GB3145" s="0"/>
      <c r="GC3145" s="0"/>
      <c r="GD3145" s="0"/>
      <c r="GE3145" s="0"/>
      <c r="GF3145" s="0"/>
      <c r="GG3145" s="0"/>
      <c r="GH3145" s="0"/>
      <c r="GI3145" s="0"/>
      <c r="GJ3145" s="0"/>
      <c r="GK3145" s="0"/>
      <c r="GL3145" s="0"/>
      <c r="GM3145" s="0"/>
      <c r="GN3145" s="0"/>
      <c r="GO3145" s="0"/>
      <c r="GP3145" s="0"/>
      <c r="GQ3145" s="0"/>
      <c r="GR3145" s="0"/>
      <c r="GS3145" s="0"/>
      <c r="GT3145" s="0"/>
      <c r="GU3145" s="0"/>
      <c r="GV3145" s="0"/>
      <c r="GW3145" s="0"/>
      <c r="GX3145" s="0"/>
      <c r="GY3145" s="0"/>
      <c r="GZ3145" s="0"/>
      <c r="HA3145" s="0"/>
      <c r="HB3145" s="0"/>
      <c r="HC3145" s="0"/>
      <c r="HD3145" s="0"/>
      <c r="HE3145" s="0"/>
      <c r="HF3145" s="0"/>
      <c r="HG3145" s="0"/>
      <c r="HH3145" s="0"/>
      <c r="HI3145" s="0"/>
      <c r="HJ3145" s="0"/>
      <c r="HK3145" s="0"/>
      <c r="HL3145" s="0"/>
      <c r="HM3145" s="0"/>
      <c r="HN3145" s="0"/>
      <c r="HO3145" s="0"/>
      <c r="HP3145" s="0"/>
      <c r="HQ3145" s="0"/>
      <c r="HR3145" s="0"/>
      <c r="HS3145" s="0"/>
      <c r="HT3145" s="0"/>
      <c r="HU3145" s="0"/>
      <c r="HV3145" s="0"/>
      <c r="HW3145" s="0"/>
      <c r="HX3145" s="0"/>
      <c r="HY3145" s="0"/>
      <c r="HZ3145" s="0"/>
      <c r="IA3145" s="0"/>
      <c r="IB3145" s="0"/>
      <c r="IC3145" s="0"/>
      <c r="ID3145" s="0"/>
      <c r="IE3145" s="0"/>
      <c r="IF3145" s="0"/>
      <c r="IG3145" s="0"/>
      <c r="IH3145" s="0"/>
      <c r="II3145" s="0"/>
      <c r="IJ3145" s="0"/>
      <c r="IK3145" s="0"/>
      <c r="IL3145" s="0"/>
      <c r="IM3145" s="0"/>
      <c r="IN3145" s="0"/>
      <c r="IO3145" s="0"/>
      <c r="IP3145" s="0"/>
      <c r="IQ3145" s="0"/>
      <c r="IR3145" s="0"/>
      <c r="IS3145" s="0"/>
      <c r="IT3145" s="0"/>
      <c r="IU3145" s="0"/>
      <c r="IV3145" s="0"/>
      <c r="IW3145" s="0"/>
      <c r="IX3145" s="0"/>
      <c r="IY3145" s="0"/>
      <c r="IZ3145" s="0"/>
      <c r="JA3145" s="0"/>
      <c r="JB3145" s="0"/>
      <c r="JC3145" s="0"/>
      <c r="JD3145" s="0"/>
      <c r="JE3145" s="0"/>
      <c r="JF3145" s="0"/>
      <c r="JG3145" s="0"/>
      <c r="JH3145" s="0"/>
      <c r="JI3145" s="0"/>
      <c r="JJ3145" s="0"/>
      <c r="JK3145" s="0"/>
      <c r="JL3145" s="0"/>
      <c r="JM3145" s="0"/>
      <c r="JN3145" s="0"/>
      <c r="JO3145" s="0"/>
      <c r="JP3145" s="0"/>
      <c r="JQ3145" s="0"/>
      <c r="JR3145" s="0"/>
      <c r="JS3145" s="0"/>
      <c r="JT3145" s="0"/>
      <c r="JU3145" s="0"/>
      <c r="JV3145" s="0"/>
      <c r="JW3145" s="0"/>
      <c r="JX3145" s="0"/>
      <c r="JY3145" s="0"/>
      <c r="JZ3145" s="0"/>
      <c r="KA3145" s="0"/>
      <c r="KB3145" s="0"/>
      <c r="KC3145" s="0"/>
      <c r="KD3145" s="0"/>
      <c r="KE3145" s="0"/>
      <c r="KF3145" s="0"/>
      <c r="KG3145" s="0"/>
      <c r="KH3145" s="0"/>
      <c r="KI3145" s="0"/>
      <c r="KJ3145" s="0"/>
      <c r="KK3145" s="0"/>
      <c r="KL3145" s="0"/>
      <c r="KM3145" s="0"/>
      <c r="KN3145" s="0"/>
      <c r="KO3145" s="0"/>
      <c r="KP3145" s="0"/>
      <c r="KQ3145" s="0"/>
      <c r="KR3145" s="0"/>
      <c r="KS3145" s="0"/>
      <c r="KT3145" s="0"/>
      <c r="KU3145" s="0"/>
      <c r="KV3145" s="0"/>
      <c r="KW3145" s="0"/>
      <c r="KX3145" s="0"/>
      <c r="KY3145" s="0"/>
      <c r="KZ3145" s="0"/>
      <c r="LA3145" s="0"/>
      <c r="LB3145" s="0"/>
      <c r="LC3145" s="0"/>
      <c r="LD3145" s="0"/>
      <c r="LE3145" s="0"/>
      <c r="LF3145" s="0"/>
      <c r="LG3145" s="0"/>
      <c r="LH3145" s="0"/>
      <c r="LI3145" s="0"/>
      <c r="LJ3145" s="0"/>
      <c r="LK3145" s="0"/>
      <c r="LL3145" s="0"/>
      <c r="LM3145" s="0"/>
      <c r="LN3145" s="0"/>
      <c r="LO3145" s="0"/>
      <c r="LP3145" s="0"/>
      <c r="LQ3145" s="0"/>
      <c r="LR3145" s="0"/>
      <c r="LS3145" s="0"/>
      <c r="LT3145" s="0"/>
      <c r="LU3145" s="0"/>
      <c r="LV3145" s="0"/>
      <c r="LW3145" s="0"/>
      <c r="LX3145" s="0"/>
      <c r="LY3145" s="0"/>
      <c r="LZ3145" s="0"/>
      <c r="MA3145" s="0"/>
      <c r="MB3145" s="0"/>
      <c r="MC3145" s="0"/>
      <c r="MD3145" s="0"/>
      <c r="ME3145" s="0"/>
      <c r="MF3145" s="0"/>
      <c r="MG3145" s="0"/>
      <c r="MH3145" s="0"/>
      <c r="MI3145" s="0"/>
      <c r="MJ3145" s="0"/>
      <c r="MK3145" s="0"/>
      <c r="ML3145" s="0"/>
      <c r="MM3145" s="0"/>
      <c r="MN3145" s="0"/>
      <c r="MO3145" s="0"/>
      <c r="MP3145" s="0"/>
      <c r="MQ3145" s="0"/>
      <c r="MR3145" s="0"/>
      <c r="MS3145" s="0"/>
      <c r="MT3145" s="0"/>
      <c r="MU3145" s="0"/>
      <c r="MV3145" s="0"/>
      <c r="MW3145" s="0"/>
      <c r="MX3145" s="0"/>
      <c r="MY3145" s="0"/>
      <c r="MZ3145" s="0"/>
      <c r="NA3145" s="0"/>
      <c r="NB3145" s="0"/>
      <c r="NC3145" s="0"/>
      <c r="ND3145" s="0"/>
      <c r="NE3145" s="0"/>
      <c r="NF3145" s="0"/>
      <c r="NG3145" s="0"/>
      <c r="NH3145" s="0"/>
      <c r="NI3145" s="0"/>
      <c r="NJ3145" s="0"/>
      <c r="NK3145" s="0"/>
      <c r="NL3145" s="0"/>
      <c r="NM3145" s="0"/>
      <c r="NN3145" s="0"/>
      <c r="NO3145" s="0"/>
      <c r="NP3145" s="0"/>
      <c r="NQ3145" s="0"/>
      <c r="NR3145" s="0"/>
      <c r="NS3145" s="0"/>
      <c r="NT3145" s="0"/>
      <c r="NU3145" s="0"/>
      <c r="NV3145" s="0"/>
      <c r="NW3145" s="0"/>
      <c r="NX3145" s="0"/>
      <c r="NY3145" s="0"/>
      <c r="NZ3145" s="0"/>
      <c r="OA3145" s="0"/>
      <c r="OB3145" s="0"/>
      <c r="OC3145" s="0"/>
      <c r="OD3145" s="0"/>
      <c r="OE3145" s="0"/>
      <c r="OF3145" s="0"/>
      <c r="OG3145" s="0"/>
      <c r="OH3145" s="0"/>
      <c r="OI3145" s="0"/>
      <c r="OJ3145" s="0"/>
      <c r="OK3145" s="0"/>
      <c r="OL3145" s="0"/>
      <c r="OM3145" s="0"/>
      <c r="ON3145" s="0"/>
      <c r="OO3145" s="0"/>
      <c r="OP3145" s="0"/>
      <c r="OQ3145" s="0"/>
      <c r="OR3145" s="0"/>
      <c r="OS3145" s="0"/>
      <c r="OT3145" s="0"/>
      <c r="OU3145" s="0"/>
      <c r="OV3145" s="0"/>
      <c r="OW3145" s="0"/>
      <c r="OX3145" s="0"/>
      <c r="OY3145" s="0"/>
      <c r="OZ3145" s="0"/>
      <c r="PA3145" s="0"/>
      <c r="PB3145" s="0"/>
      <c r="PC3145" s="0"/>
      <c r="PD3145" s="0"/>
      <c r="PE3145" s="0"/>
      <c r="PF3145" s="0"/>
      <c r="PG3145" s="0"/>
      <c r="PH3145" s="0"/>
      <c r="PI3145" s="0"/>
      <c r="PJ3145" s="0"/>
      <c r="PK3145" s="0"/>
      <c r="PL3145" s="0"/>
      <c r="PM3145" s="0"/>
      <c r="PN3145" s="0"/>
      <c r="PO3145" s="0"/>
      <c r="PP3145" s="0"/>
      <c r="PQ3145" s="0"/>
      <c r="PR3145" s="0"/>
      <c r="PS3145" s="0"/>
      <c r="PT3145" s="0"/>
      <c r="PU3145" s="0"/>
      <c r="PV3145" s="0"/>
      <c r="PW3145" s="0"/>
      <c r="PX3145" s="0"/>
      <c r="PY3145" s="0"/>
      <c r="PZ3145" s="0"/>
      <c r="QA3145" s="0"/>
      <c r="QB3145" s="0"/>
      <c r="QC3145" s="0"/>
      <c r="QD3145" s="0"/>
      <c r="QE3145" s="0"/>
      <c r="QF3145" s="0"/>
      <c r="QG3145" s="0"/>
      <c r="QH3145" s="0"/>
      <c r="QI3145" s="0"/>
      <c r="QJ3145" s="0"/>
      <c r="QK3145" s="0"/>
      <c r="QL3145" s="0"/>
      <c r="QM3145" s="0"/>
      <c r="QN3145" s="0"/>
      <c r="QO3145" s="0"/>
      <c r="QP3145" s="0"/>
      <c r="QQ3145" s="0"/>
      <c r="QR3145" s="0"/>
      <c r="QS3145" s="0"/>
      <c r="QT3145" s="0"/>
      <c r="QU3145" s="0"/>
      <c r="QV3145" s="0"/>
      <c r="QW3145" s="0"/>
      <c r="QX3145" s="0"/>
      <c r="QY3145" s="0"/>
      <c r="QZ3145" s="0"/>
      <c r="RA3145" s="0"/>
      <c r="RB3145" s="0"/>
      <c r="RC3145" s="0"/>
      <c r="RD3145" s="0"/>
      <c r="RE3145" s="0"/>
      <c r="RF3145" s="0"/>
      <c r="RG3145" s="0"/>
      <c r="RH3145" s="0"/>
      <c r="RI3145" s="0"/>
      <c r="RJ3145" s="0"/>
      <c r="RK3145" s="0"/>
      <c r="RL3145" s="0"/>
      <c r="RM3145" s="0"/>
      <c r="RN3145" s="0"/>
      <c r="RO3145" s="0"/>
      <c r="RP3145" s="0"/>
      <c r="RQ3145" s="0"/>
      <c r="RR3145" s="0"/>
      <c r="RS3145" s="0"/>
      <c r="RT3145" s="0"/>
      <c r="RU3145" s="0"/>
      <c r="RV3145" s="0"/>
      <c r="RW3145" s="0"/>
      <c r="RX3145" s="0"/>
      <c r="RY3145" s="0"/>
      <c r="RZ3145" s="0"/>
      <c r="SA3145" s="0"/>
      <c r="SB3145" s="0"/>
      <c r="SC3145" s="0"/>
      <c r="SD3145" s="0"/>
      <c r="SE3145" s="0"/>
      <c r="SF3145" s="0"/>
      <c r="SG3145" s="0"/>
      <c r="SH3145" s="0"/>
      <c r="SI3145" s="0"/>
      <c r="SJ3145" s="0"/>
      <c r="SK3145" s="0"/>
      <c r="SL3145" s="0"/>
      <c r="SM3145" s="0"/>
      <c r="SN3145" s="0"/>
      <c r="SO3145" s="0"/>
      <c r="SP3145" s="0"/>
      <c r="SQ3145" s="0"/>
      <c r="SR3145" s="0"/>
      <c r="SS3145" s="0"/>
      <c r="ST3145" s="0"/>
      <c r="SU3145" s="0"/>
      <c r="SV3145" s="0"/>
      <c r="SW3145" s="0"/>
      <c r="SX3145" s="0"/>
      <c r="SY3145" s="0"/>
      <c r="SZ3145" s="0"/>
      <c r="TA3145" s="0"/>
      <c r="TB3145" s="0"/>
      <c r="TC3145" s="0"/>
      <c r="TD3145" s="0"/>
      <c r="TE3145" s="0"/>
      <c r="TF3145" s="0"/>
      <c r="TG3145" s="0"/>
      <c r="TH3145" s="0"/>
      <c r="TI3145" s="0"/>
      <c r="TJ3145" s="0"/>
      <c r="TK3145" s="0"/>
      <c r="TL3145" s="0"/>
      <c r="TM3145" s="0"/>
      <c r="TN3145" s="0"/>
      <c r="TO3145" s="0"/>
      <c r="TP3145" s="0"/>
      <c r="TQ3145" s="0"/>
      <c r="TR3145" s="0"/>
      <c r="TS3145" s="0"/>
      <c r="TT3145" s="0"/>
      <c r="TU3145" s="0"/>
      <c r="TV3145" s="0"/>
      <c r="TW3145" s="0"/>
      <c r="TX3145" s="0"/>
      <c r="TY3145" s="0"/>
      <c r="TZ3145" s="0"/>
      <c r="UA3145" s="0"/>
      <c r="UB3145" s="0"/>
      <c r="UC3145" s="0"/>
      <c r="UD3145" s="0"/>
      <c r="UE3145" s="0"/>
      <c r="UF3145" s="0"/>
      <c r="UG3145" s="0"/>
      <c r="UH3145" s="0"/>
      <c r="UI3145" s="0"/>
      <c r="UJ3145" s="0"/>
      <c r="UK3145" s="0"/>
      <c r="UL3145" s="0"/>
      <c r="UM3145" s="0"/>
      <c r="UN3145" s="0"/>
      <c r="UO3145" s="0"/>
      <c r="UP3145" s="0"/>
      <c r="UQ3145" s="0"/>
      <c r="UR3145" s="0"/>
      <c r="US3145" s="0"/>
      <c r="UT3145" s="0"/>
      <c r="UU3145" s="0"/>
      <c r="UV3145" s="0"/>
      <c r="UW3145" s="0"/>
      <c r="UX3145" s="0"/>
      <c r="UY3145" s="0"/>
      <c r="UZ3145" s="0"/>
      <c r="VA3145" s="0"/>
      <c r="VB3145" s="0"/>
      <c r="VC3145" s="0"/>
      <c r="VD3145" s="0"/>
      <c r="VE3145" s="0"/>
      <c r="VF3145" s="0"/>
      <c r="VG3145" s="0"/>
      <c r="VH3145" s="0"/>
      <c r="VI3145" s="0"/>
      <c r="VJ3145" s="0"/>
      <c r="VK3145" s="0"/>
      <c r="VL3145" s="0"/>
      <c r="VM3145" s="0"/>
      <c r="VN3145" s="0"/>
      <c r="VO3145" s="0"/>
      <c r="VP3145" s="0"/>
      <c r="VQ3145" s="0"/>
      <c r="VR3145" s="0"/>
      <c r="VS3145" s="0"/>
      <c r="VT3145" s="0"/>
      <c r="VU3145" s="0"/>
      <c r="VV3145" s="0"/>
      <c r="VW3145" s="0"/>
      <c r="VX3145" s="0"/>
      <c r="VY3145" s="0"/>
      <c r="VZ3145" s="0"/>
      <c r="WA3145" s="0"/>
      <c r="WB3145" s="0"/>
      <c r="WC3145" s="0"/>
      <c r="WD3145" s="0"/>
      <c r="WE3145" s="0"/>
      <c r="WF3145" s="0"/>
      <c r="WG3145" s="0"/>
      <c r="WH3145" s="0"/>
      <c r="WI3145" s="0"/>
      <c r="WJ3145" s="0"/>
      <c r="WK3145" s="0"/>
      <c r="WL3145" s="0"/>
      <c r="WM3145" s="0"/>
      <c r="WN3145" s="0"/>
      <c r="WO3145" s="0"/>
      <c r="WP3145" s="0"/>
      <c r="WQ3145" s="0"/>
      <c r="WR3145" s="0"/>
      <c r="WS3145" s="0"/>
      <c r="WT3145" s="0"/>
      <c r="WU3145" s="0"/>
      <c r="WV3145" s="0"/>
      <c r="WW3145" s="0"/>
      <c r="WX3145" s="0"/>
      <c r="WY3145" s="0"/>
      <c r="WZ3145" s="0"/>
      <c r="XA3145" s="0"/>
      <c r="XB3145" s="0"/>
      <c r="XC3145" s="0"/>
      <c r="XD3145" s="0"/>
      <c r="XE3145" s="0"/>
      <c r="XF3145" s="0"/>
      <c r="XG3145" s="0"/>
      <c r="XH3145" s="0"/>
      <c r="XI3145" s="0"/>
      <c r="XJ3145" s="0"/>
      <c r="XK3145" s="0"/>
      <c r="XL3145" s="0"/>
      <c r="XM3145" s="0"/>
      <c r="XN3145" s="0"/>
      <c r="XO3145" s="0"/>
      <c r="XP3145" s="0"/>
      <c r="XQ3145" s="0"/>
      <c r="XR3145" s="0"/>
      <c r="XS3145" s="0"/>
      <c r="XT3145" s="0"/>
      <c r="XU3145" s="0"/>
      <c r="XV3145" s="0"/>
      <c r="XW3145" s="0"/>
      <c r="XX3145" s="0"/>
      <c r="XY3145" s="0"/>
      <c r="XZ3145" s="0"/>
      <c r="YA3145" s="0"/>
      <c r="YB3145" s="0"/>
      <c r="YC3145" s="0"/>
      <c r="YD3145" s="0"/>
      <c r="YE3145" s="0"/>
      <c r="YF3145" s="0"/>
      <c r="YG3145" s="0"/>
      <c r="YH3145" s="0"/>
      <c r="YI3145" s="0"/>
      <c r="YJ3145" s="0"/>
      <c r="YK3145" s="0"/>
      <c r="YL3145" s="0"/>
      <c r="YM3145" s="0"/>
      <c r="YN3145" s="0"/>
      <c r="YO3145" s="0"/>
      <c r="YP3145" s="0"/>
      <c r="YQ3145" s="0"/>
      <c r="YR3145" s="0"/>
      <c r="YS3145" s="0"/>
      <c r="YT3145" s="0"/>
      <c r="YU3145" s="0"/>
      <c r="YV3145" s="0"/>
      <c r="YW3145" s="0"/>
      <c r="YX3145" s="0"/>
      <c r="YY3145" s="0"/>
      <c r="YZ3145" s="0"/>
      <c r="ZA3145" s="0"/>
      <c r="ZB3145" s="0"/>
      <c r="ZC3145" s="0"/>
      <c r="ZD3145" s="0"/>
      <c r="ZE3145" s="0"/>
      <c r="ZF3145" s="0"/>
      <c r="ZG3145" s="0"/>
      <c r="ZH3145" s="0"/>
      <c r="ZI3145" s="0"/>
      <c r="ZJ3145" s="0"/>
      <c r="ZK3145" s="0"/>
      <c r="ZL3145" s="0"/>
      <c r="ZM3145" s="0"/>
      <c r="ZN3145" s="0"/>
      <c r="ZO3145" s="0"/>
      <c r="ZP3145" s="0"/>
      <c r="ZQ3145" s="0"/>
      <c r="ZR3145" s="0"/>
      <c r="ZS3145" s="0"/>
      <c r="ZT3145" s="0"/>
      <c r="ZU3145" s="0"/>
      <c r="ZV3145" s="0"/>
      <c r="ZW3145" s="0"/>
      <c r="ZX3145" s="0"/>
      <c r="ZY3145" s="0"/>
      <c r="ZZ3145" s="0"/>
      <c r="AAA3145" s="0"/>
      <c r="AAB3145" s="0"/>
      <c r="AAC3145" s="0"/>
      <c r="AAD3145" s="0"/>
      <c r="AAE3145" s="0"/>
      <c r="AAF3145" s="0"/>
      <c r="AAG3145" s="0"/>
      <c r="AAH3145" s="0"/>
      <c r="AAI3145" s="0"/>
      <c r="AAJ3145" s="0"/>
      <c r="AAK3145" s="0"/>
      <c r="AAL3145" s="0"/>
      <c r="AAM3145" s="0"/>
      <c r="AAN3145" s="0"/>
      <c r="AAO3145" s="0"/>
      <c r="AAP3145" s="0"/>
      <c r="AAQ3145" s="0"/>
      <c r="AAR3145" s="0"/>
      <c r="AAS3145" s="0"/>
      <c r="AAT3145" s="0"/>
      <c r="AAU3145" s="0"/>
      <c r="AAV3145" s="0"/>
      <c r="AAW3145" s="0"/>
      <c r="AAX3145" s="0"/>
      <c r="AAY3145" s="0"/>
      <c r="AAZ3145" s="0"/>
      <c r="ABA3145" s="0"/>
      <c r="ABB3145" s="0"/>
      <c r="ABC3145" s="0"/>
      <c r="ABD3145" s="0"/>
      <c r="ABE3145" s="0"/>
      <c r="ABF3145" s="0"/>
      <c r="ABG3145" s="0"/>
      <c r="ABH3145" s="0"/>
      <c r="ABI3145" s="0"/>
      <c r="ABJ3145" s="0"/>
      <c r="ABK3145" s="0"/>
      <c r="ABL3145" s="0"/>
      <c r="ABM3145" s="0"/>
      <c r="ABN3145" s="0"/>
      <c r="ABO3145" s="0"/>
      <c r="ABP3145" s="0"/>
      <c r="ABQ3145" s="0"/>
      <c r="ABR3145" s="0"/>
      <c r="ABS3145" s="0"/>
      <c r="ABT3145" s="0"/>
      <c r="ABU3145" s="0"/>
      <c r="ABV3145" s="0"/>
      <c r="ABW3145" s="0"/>
      <c r="ABX3145" s="0"/>
      <c r="ABY3145" s="0"/>
      <c r="ABZ3145" s="0"/>
      <c r="ACA3145" s="0"/>
      <c r="ACB3145" s="0"/>
      <c r="ACC3145" s="0"/>
      <c r="ACD3145" s="0"/>
      <c r="ACE3145" s="0"/>
      <c r="ACF3145" s="0"/>
      <c r="ACG3145" s="0"/>
      <c r="ACH3145" s="0"/>
      <c r="ACI3145" s="0"/>
      <c r="ACJ3145" s="0"/>
      <c r="ACK3145" s="0"/>
      <c r="ACL3145" s="0"/>
      <c r="ACM3145" s="0"/>
      <c r="ACN3145" s="0"/>
      <c r="ACO3145" s="0"/>
      <c r="ACP3145" s="0"/>
      <c r="ACQ3145" s="0"/>
      <c r="ACR3145" s="0"/>
      <c r="ACS3145" s="0"/>
      <c r="ACT3145" s="0"/>
      <c r="ACU3145" s="0"/>
      <c r="ACV3145" s="0"/>
      <c r="ACW3145" s="0"/>
      <c r="ACX3145" s="0"/>
      <c r="ACY3145" s="0"/>
      <c r="ACZ3145" s="0"/>
      <c r="ADA3145" s="0"/>
      <c r="ADB3145" s="0"/>
      <c r="ADC3145" s="0"/>
      <c r="ADD3145" s="0"/>
      <c r="ADE3145" s="0"/>
      <c r="ADF3145" s="0"/>
      <c r="ADG3145" s="0"/>
      <c r="ADH3145" s="0"/>
      <c r="ADI3145" s="0"/>
      <c r="ADJ3145" s="0"/>
      <c r="ADK3145" s="0"/>
      <c r="ADL3145" s="0"/>
      <c r="ADM3145" s="0"/>
      <c r="ADN3145" s="0"/>
      <c r="ADO3145" s="0"/>
      <c r="ADP3145" s="0"/>
      <c r="ADQ3145" s="0"/>
      <c r="ADR3145" s="0"/>
      <c r="ADS3145" s="0"/>
      <c r="ADT3145" s="0"/>
      <c r="ADU3145" s="0"/>
      <c r="ADV3145" s="0"/>
      <c r="ADW3145" s="0"/>
      <c r="ADX3145" s="0"/>
      <c r="ADY3145" s="0"/>
      <c r="ADZ3145" s="0"/>
      <c r="AEA3145" s="0"/>
      <c r="AEB3145" s="0"/>
      <c r="AEC3145" s="0"/>
      <c r="AED3145" s="0"/>
      <c r="AEE3145" s="0"/>
      <c r="AEF3145" s="0"/>
      <c r="AEG3145" s="0"/>
      <c r="AEH3145" s="0"/>
      <c r="AEI3145" s="0"/>
      <c r="AEJ3145" s="0"/>
      <c r="AEK3145" s="0"/>
      <c r="AEL3145" s="0"/>
      <c r="AEM3145" s="0"/>
      <c r="AEN3145" s="0"/>
      <c r="AEO3145" s="0"/>
      <c r="AEP3145" s="0"/>
      <c r="AEQ3145" s="0"/>
      <c r="AER3145" s="0"/>
      <c r="AES3145" s="0"/>
      <c r="AET3145" s="0"/>
      <c r="AEU3145" s="0"/>
      <c r="AEV3145" s="0"/>
      <c r="AEW3145" s="0"/>
      <c r="AEX3145" s="0"/>
      <c r="AEY3145" s="0"/>
      <c r="AEZ3145" s="0"/>
      <c r="AFA3145" s="0"/>
      <c r="AFB3145" s="0"/>
      <c r="AFC3145" s="0"/>
      <c r="AFD3145" s="0"/>
      <c r="AFE3145" s="0"/>
      <c r="AFF3145" s="0"/>
      <c r="AFG3145" s="0"/>
      <c r="AFH3145" s="0"/>
      <c r="AFI3145" s="0"/>
      <c r="AFJ3145" s="0"/>
      <c r="AFK3145" s="0"/>
      <c r="AFL3145" s="0"/>
      <c r="AFM3145" s="0"/>
      <c r="AFN3145" s="0"/>
      <c r="AFO3145" s="0"/>
      <c r="AFP3145" s="0"/>
      <c r="AFQ3145" s="0"/>
      <c r="AFR3145" s="0"/>
      <c r="AFS3145" s="0"/>
      <c r="AFT3145" s="0"/>
      <c r="AFU3145" s="0"/>
      <c r="AFV3145" s="0"/>
      <c r="AFW3145" s="0"/>
      <c r="AFX3145" s="0"/>
      <c r="AFY3145" s="0"/>
      <c r="AFZ3145" s="0"/>
      <c r="AGA3145" s="0"/>
      <c r="AGB3145" s="0"/>
      <c r="AGC3145" s="0"/>
      <c r="AGD3145" s="0"/>
      <c r="AGE3145" s="0"/>
      <c r="AGF3145" s="0"/>
      <c r="AGG3145" s="0"/>
      <c r="AGH3145" s="0"/>
      <c r="AGI3145" s="0"/>
      <c r="AGJ3145" s="0"/>
      <c r="AGK3145" s="0"/>
      <c r="AGL3145" s="0"/>
      <c r="AGM3145" s="0"/>
      <c r="AGN3145" s="0"/>
      <c r="AGO3145" s="0"/>
      <c r="AGP3145" s="0"/>
      <c r="AGQ3145" s="0"/>
      <c r="AGR3145" s="0"/>
      <c r="AGS3145" s="0"/>
      <c r="AGT3145" s="0"/>
      <c r="AGU3145" s="0"/>
      <c r="AGV3145" s="0"/>
      <c r="AGW3145" s="0"/>
      <c r="AGX3145" s="0"/>
      <c r="AGY3145" s="0"/>
      <c r="AGZ3145" s="0"/>
      <c r="AHA3145" s="0"/>
      <c r="AHB3145" s="0"/>
      <c r="AHC3145" s="0"/>
      <c r="AHD3145" s="0"/>
      <c r="AHE3145" s="0"/>
      <c r="AHF3145" s="0"/>
      <c r="AHG3145" s="0"/>
      <c r="AHH3145" s="0"/>
      <c r="AHI3145" s="0"/>
      <c r="AHJ3145" s="0"/>
      <c r="AHK3145" s="0"/>
      <c r="AHL3145" s="0"/>
      <c r="AHM3145" s="0"/>
      <c r="AHN3145" s="0"/>
      <c r="AHO3145" s="0"/>
      <c r="AHP3145" s="0"/>
      <c r="AHQ3145" s="0"/>
      <c r="AHR3145" s="0"/>
      <c r="AHS3145" s="0"/>
      <c r="AHT3145" s="0"/>
      <c r="AHU3145" s="0"/>
      <c r="AHV3145" s="0"/>
      <c r="AHW3145" s="0"/>
      <c r="AHX3145" s="0"/>
      <c r="AHY3145" s="0"/>
      <c r="AHZ3145" s="0"/>
      <c r="AIA3145" s="0"/>
      <c r="AIB3145" s="0"/>
      <c r="AIC3145" s="0"/>
      <c r="AID3145" s="0"/>
      <c r="AIE3145" s="0"/>
      <c r="AIF3145" s="0"/>
      <c r="AIG3145" s="0"/>
      <c r="AIH3145" s="0"/>
      <c r="AII3145" s="0"/>
      <c r="AIJ3145" s="0"/>
      <c r="AIK3145" s="0"/>
      <c r="AIL3145" s="0"/>
      <c r="AIM3145" s="0"/>
      <c r="AIN3145" s="0"/>
      <c r="AIO3145" s="0"/>
      <c r="AIP3145" s="0"/>
      <c r="AIQ3145" s="0"/>
      <c r="AIR3145" s="0"/>
      <c r="AIS3145" s="0"/>
      <c r="AIT3145" s="0"/>
      <c r="AIU3145" s="0"/>
      <c r="AIV3145" s="0"/>
      <c r="AIW3145" s="0"/>
      <c r="AIX3145" s="0"/>
      <c r="AIY3145" s="0"/>
      <c r="AIZ3145" s="0"/>
      <c r="AJA3145" s="0"/>
      <c r="AJB3145" s="0"/>
      <c r="AJC3145" s="0"/>
      <c r="AJD3145" s="0"/>
      <c r="AJE3145" s="0"/>
      <c r="AJF3145" s="0"/>
      <c r="AJG3145" s="0"/>
      <c r="AJH3145" s="0"/>
      <c r="AJI3145" s="0"/>
      <c r="AJJ3145" s="0"/>
      <c r="AJK3145" s="0"/>
      <c r="AJL3145" s="0"/>
      <c r="AJM3145" s="0"/>
      <c r="AJN3145" s="0"/>
      <c r="AJO3145" s="0"/>
      <c r="AJP3145" s="0"/>
      <c r="AJQ3145" s="0"/>
      <c r="AJR3145" s="0"/>
      <c r="AJS3145" s="0"/>
      <c r="AJT3145" s="0"/>
      <c r="AJU3145" s="0"/>
      <c r="AJV3145" s="0"/>
      <c r="AJW3145" s="0"/>
      <c r="AJX3145" s="0"/>
      <c r="AJY3145" s="0"/>
      <c r="AJZ3145" s="0"/>
      <c r="AKA3145" s="0"/>
      <c r="AKB3145" s="0"/>
      <c r="AKC3145" s="0"/>
      <c r="AKD3145" s="0"/>
      <c r="AKE3145" s="0"/>
      <c r="AKF3145" s="0"/>
      <c r="AKG3145" s="0"/>
      <c r="AKH3145" s="0"/>
      <c r="AKI3145" s="0"/>
      <c r="AKJ3145" s="0"/>
      <c r="AKK3145" s="0"/>
      <c r="AKL3145" s="0"/>
      <c r="AKM3145" s="0"/>
      <c r="AKN3145" s="0"/>
      <c r="AKO3145" s="0"/>
      <c r="AKP3145" s="0"/>
      <c r="AKQ3145" s="0"/>
      <c r="AKR3145" s="0"/>
      <c r="AKS3145" s="0"/>
      <c r="AKT3145" s="0"/>
      <c r="AKU3145" s="0"/>
      <c r="AKV3145" s="0"/>
      <c r="AKW3145" s="0"/>
      <c r="AKX3145" s="0"/>
      <c r="AKY3145" s="0"/>
      <c r="AKZ3145" s="0"/>
      <c r="ALA3145" s="0"/>
      <c r="ALB3145" s="0"/>
      <c r="ALC3145" s="0"/>
      <c r="ALD3145" s="0"/>
      <c r="ALE3145" s="0"/>
      <c r="ALF3145" s="0"/>
      <c r="ALG3145" s="0"/>
      <c r="ALH3145" s="0"/>
      <c r="ALI3145" s="0"/>
      <c r="ALJ3145" s="0"/>
      <c r="ALK3145" s="0"/>
      <c r="ALL3145" s="0"/>
      <c r="ALM3145" s="0"/>
      <c r="ALN3145" s="0"/>
      <c r="ALO3145" s="0"/>
      <c r="ALP3145" s="0"/>
      <c r="ALQ3145" s="0"/>
      <c r="ALR3145" s="0"/>
      <c r="ALS3145" s="0"/>
      <c r="ALT3145" s="0"/>
      <c r="ALU3145" s="0"/>
      <c r="ALV3145" s="0"/>
      <c r="ALW3145" s="0"/>
      <c r="ALX3145" s="0"/>
      <c r="ALY3145" s="0"/>
      <c r="ALZ3145" s="0"/>
      <c r="AMA3145" s="0"/>
      <c r="AMB3145" s="0"/>
      <c r="AMC3145" s="0"/>
      <c r="AMD3145" s="0"/>
      <c r="AME3145" s="0"/>
      <c r="AMF3145" s="0"/>
      <c r="AMG3145" s="0"/>
      <c r="AMH3145" s="0"/>
      <c r="AMI3145" s="0"/>
    </row>
    <row r="3146" customFormat="false" ht="12.75" hidden="false" customHeight="false" outlineLevel="0" collapsed="false">
      <c r="A3146" s="1" t="s">
        <v>3394</v>
      </c>
      <c r="C3146" s="27" t="s">
        <v>3400</v>
      </c>
      <c r="D3146" s="27" t="s">
        <v>13</v>
      </c>
      <c r="E3146" s="28"/>
      <c r="F3146" s="29"/>
      <c r="G3146" s="27"/>
      <c r="H3146" s="30" t="s">
        <v>61</v>
      </c>
      <c r="I3146" s="31" t="n">
        <v>2.09</v>
      </c>
      <c r="J3146" s="30" t="s">
        <v>3399</v>
      </c>
      <c r="BM3146" s="0"/>
      <c r="BN3146" s="0"/>
      <c r="BO3146" s="0"/>
      <c r="BP3146" s="0"/>
      <c r="BQ3146" s="0"/>
      <c r="BR3146" s="0"/>
      <c r="BS3146" s="0"/>
      <c r="BT3146" s="0"/>
      <c r="BU3146" s="0"/>
      <c r="BV3146" s="0"/>
      <c r="BW3146" s="0"/>
      <c r="BX3146" s="0"/>
      <c r="BY3146" s="0"/>
      <c r="BZ3146" s="0"/>
      <c r="CA3146" s="0"/>
      <c r="CB3146" s="0"/>
      <c r="CC3146" s="0"/>
      <c r="CD3146" s="0"/>
      <c r="CE3146" s="0"/>
      <c r="CF3146" s="0"/>
      <c r="CG3146" s="0"/>
      <c r="CH3146" s="0"/>
      <c r="CI3146" s="0"/>
      <c r="CJ3146" s="0"/>
      <c r="CK3146" s="0"/>
      <c r="CL3146" s="0"/>
      <c r="CM3146" s="0"/>
      <c r="CN3146" s="0"/>
      <c r="CO3146" s="0"/>
      <c r="CP3146" s="0"/>
      <c r="CQ3146" s="0"/>
      <c r="CR3146" s="0"/>
      <c r="CS3146" s="0"/>
      <c r="CT3146" s="0"/>
      <c r="CU3146" s="0"/>
      <c r="CV3146" s="0"/>
      <c r="CW3146" s="0"/>
      <c r="CX3146" s="0"/>
      <c r="CY3146" s="0"/>
      <c r="CZ3146" s="0"/>
      <c r="DA3146" s="0"/>
      <c r="DB3146" s="0"/>
      <c r="DC3146" s="0"/>
      <c r="DD3146" s="0"/>
      <c r="DE3146" s="0"/>
      <c r="DF3146" s="0"/>
      <c r="DG3146" s="0"/>
      <c r="DH3146" s="0"/>
      <c r="DI3146" s="0"/>
      <c r="DJ3146" s="0"/>
      <c r="DK3146" s="0"/>
      <c r="DL3146" s="0"/>
      <c r="DM3146" s="0"/>
      <c r="DN3146" s="0"/>
      <c r="DO3146" s="0"/>
      <c r="DP3146" s="0"/>
      <c r="DQ3146" s="0"/>
      <c r="DR3146" s="0"/>
      <c r="DS3146" s="0"/>
      <c r="DT3146" s="0"/>
      <c r="DU3146" s="0"/>
      <c r="DV3146" s="0"/>
      <c r="DW3146" s="0"/>
      <c r="DX3146" s="0"/>
      <c r="DY3146" s="0"/>
      <c r="DZ3146" s="0"/>
      <c r="EA3146" s="0"/>
      <c r="EB3146" s="0"/>
      <c r="EC3146" s="0"/>
      <c r="ED3146" s="0"/>
      <c r="EE3146" s="0"/>
      <c r="EF3146" s="0"/>
      <c r="EG3146" s="0"/>
      <c r="EH3146" s="0"/>
      <c r="EI3146" s="0"/>
      <c r="EJ3146" s="0"/>
      <c r="EK3146" s="0"/>
      <c r="EL3146" s="0"/>
      <c r="EM3146" s="0"/>
      <c r="EN3146" s="0"/>
      <c r="EO3146" s="0"/>
      <c r="EP3146" s="0"/>
      <c r="EQ3146" s="0"/>
      <c r="ER3146" s="0"/>
      <c r="ES3146" s="0"/>
      <c r="ET3146" s="0"/>
      <c r="EU3146" s="0"/>
      <c r="EV3146" s="0"/>
      <c r="EW3146" s="0"/>
      <c r="EX3146" s="0"/>
      <c r="EY3146" s="0"/>
      <c r="EZ3146" s="0"/>
      <c r="FA3146" s="0"/>
      <c r="FB3146" s="0"/>
      <c r="FC3146" s="0"/>
      <c r="FD3146" s="0"/>
      <c r="FE3146" s="0"/>
      <c r="FF3146" s="0"/>
      <c r="FG3146" s="0"/>
      <c r="FH3146" s="0"/>
      <c r="FI3146" s="0"/>
      <c r="FJ3146" s="0"/>
      <c r="FK3146" s="0"/>
      <c r="FL3146" s="0"/>
      <c r="FM3146" s="0"/>
      <c r="FN3146" s="0"/>
      <c r="FO3146" s="0"/>
      <c r="FP3146" s="0"/>
      <c r="FQ3146" s="0"/>
      <c r="FR3146" s="0"/>
      <c r="FS3146" s="0"/>
      <c r="FT3146" s="0"/>
      <c r="FU3146" s="0"/>
      <c r="FV3146" s="0"/>
      <c r="FW3146" s="0"/>
      <c r="FX3146" s="0"/>
      <c r="FY3146" s="0"/>
      <c r="FZ3146" s="0"/>
      <c r="GA3146" s="0"/>
      <c r="GB3146" s="0"/>
      <c r="GC3146" s="0"/>
      <c r="GD3146" s="0"/>
      <c r="GE3146" s="0"/>
      <c r="GF3146" s="0"/>
      <c r="GG3146" s="0"/>
      <c r="GH3146" s="0"/>
      <c r="GI3146" s="0"/>
      <c r="GJ3146" s="0"/>
      <c r="GK3146" s="0"/>
      <c r="GL3146" s="0"/>
      <c r="GM3146" s="0"/>
      <c r="GN3146" s="0"/>
      <c r="GO3146" s="0"/>
      <c r="GP3146" s="0"/>
      <c r="GQ3146" s="0"/>
      <c r="GR3146" s="0"/>
      <c r="GS3146" s="0"/>
      <c r="GT3146" s="0"/>
      <c r="GU3146" s="0"/>
      <c r="GV3146" s="0"/>
      <c r="GW3146" s="0"/>
      <c r="GX3146" s="0"/>
      <c r="GY3146" s="0"/>
      <c r="GZ3146" s="0"/>
      <c r="HA3146" s="0"/>
      <c r="HB3146" s="0"/>
      <c r="HC3146" s="0"/>
      <c r="HD3146" s="0"/>
      <c r="HE3146" s="0"/>
      <c r="HF3146" s="0"/>
      <c r="HG3146" s="0"/>
      <c r="HH3146" s="0"/>
      <c r="HI3146" s="0"/>
      <c r="HJ3146" s="0"/>
      <c r="HK3146" s="0"/>
      <c r="HL3146" s="0"/>
      <c r="HM3146" s="0"/>
      <c r="HN3146" s="0"/>
      <c r="HO3146" s="0"/>
      <c r="HP3146" s="0"/>
      <c r="HQ3146" s="0"/>
      <c r="HR3146" s="0"/>
      <c r="HS3146" s="0"/>
      <c r="HT3146" s="0"/>
      <c r="HU3146" s="0"/>
      <c r="HV3146" s="0"/>
      <c r="HW3146" s="0"/>
      <c r="HX3146" s="0"/>
      <c r="HY3146" s="0"/>
      <c r="HZ3146" s="0"/>
      <c r="IA3146" s="0"/>
      <c r="IB3146" s="0"/>
      <c r="IC3146" s="0"/>
      <c r="ID3146" s="0"/>
      <c r="IE3146" s="0"/>
      <c r="IF3146" s="0"/>
      <c r="IG3146" s="0"/>
      <c r="IH3146" s="0"/>
      <c r="II3146" s="0"/>
      <c r="IJ3146" s="0"/>
      <c r="IK3146" s="0"/>
      <c r="IL3146" s="0"/>
      <c r="IM3146" s="0"/>
      <c r="IN3146" s="0"/>
      <c r="IO3146" s="0"/>
      <c r="IP3146" s="0"/>
      <c r="IQ3146" s="0"/>
      <c r="IR3146" s="0"/>
      <c r="IS3146" s="0"/>
      <c r="IT3146" s="0"/>
      <c r="IU3146" s="0"/>
      <c r="IV3146" s="0"/>
      <c r="IW3146" s="0"/>
      <c r="IX3146" s="0"/>
      <c r="IY3146" s="0"/>
      <c r="IZ3146" s="0"/>
      <c r="JA3146" s="0"/>
      <c r="JB3146" s="0"/>
      <c r="JC3146" s="0"/>
      <c r="JD3146" s="0"/>
      <c r="JE3146" s="0"/>
      <c r="JF3146" s="0"/>
      <c r="JG3146" s="0"/>
      <c r="JH3146" s="0"/>
      <c r="JI3146" s="0"/>
      <c r="JJ3146" s="0"/>
      <c r="JK3146" s="0"/>
      <c r="JL3146" s="0"/>
      <c r="JM3146" s="0"/>
      <c r="JN3146" s="0"/>
      <c r="JO3146" s="0"/>
      <c r="JP3146" s="0"/>
      <c r="JQ3146" s="0"/>
      <c r="JR3146" s="0"/>
      <c r="JS3146" s="0"/>
      <c r="JT3146" s="0"/>
      <c r="JU3146" s="0"/>
      <c r="JV3146" s="0"/>
      <c r="JW3146" s="0"/>
      <c r="JX3146" s="0"/>
      <c r="JY3146" s="0"/>
      <c r="JZ3146" s="0"/>
      <c r="KA3146" s="0"/>
      <c r="KB3146" s="0"/>
      <c r="KC3146" s="0"/>
      <c r="KD3146" s="0"/>
      <c r="KE3146" s="0"/>
      <c r="KF3146" s="0"/>
      <c r="KG3146" s="0"/>
      <c r="KH3146" s="0"/>
      <c r="KI3146" s="0"/>
      <c r="KJ3146" s="0"/>
      <c r="KK3146" s="0"/>
      <c r="KL3146" s="0"/>
      <c r="KM3146" s="0"/>
      <c r="KN3146" s="0"/>
      <c r="KO3146" s="0"/>
      <c r="KP3146" s="0"/>
      <c r="KQ3146" s="0"/>
      <c r="KR3146" s="0"/>
      <c r="KS3146" s="0"/>
      <c r="KT3146" s="0"/>
      <c r="KU3146" s="0"/>
      <c r="KV3146" s="0"/>
      <c r="KW3146" s="0"/>
      <c r="KX3146" s="0"/>
      <c r="KY3146" s="0"/>
      <c r="KZ3146" s="0"/>
      <c r="LA3146" s="0"/>
      <c r="LB3146" s="0"/>
      <c r="LC3146" s="0"/>
      <c r="LD3146" s="0"/>
      <c r="LE3146" s="0"/>
      <c r="LF3146" s="0"/>
      <c r="LG3146" s="0"/>
      <c r="LH3146" s="0"/>
      <c r="LI3146" s="0"/>
      <c r="LJ3146" s="0"/>
      <c r="LK3146" s="0"/>
      <c r="LL3146" s="0"/>
      <c r="LM3146" s="0"/>
      <c r="LN3146" s="0"/>
      <c r="LO3146" s="0"/>
      <c r="LP3146" s="0"/>
      <c r="LQ3146" s="0"/>
      <c r="LR3146" s="0"/>
      <c r="LS3146" s="0"/>
      <c r="LT3146" s="0"/>
      <c r="LU3146" s="0"/>
      <c r="LV3146" s="0"/>
      <c r="LW3146" s="0"/>
      <c r="LX3146" s="0"/>
      <c r="LY3146" s="0"/>
      <c r="LZ3146" s="0"/>
      <c r="MA3146" s="0"/>
      <c r="MB3146" s="0"/>
      <c r="MC3146" s="0"/>
      <c r="MD3146" s="0"/>
      <c r="ME3146" s="0"/>
      <c r="MF3146" s="0"/>
      <c r="MG3146" s="0"/>
      <c r="MH3146" s="0"/>
      <c r="MI3146" s="0"/>
      <c r="MJ3146" s="0"/>
      <c r="MK3146" s="0"/>
      <c r="ML3146" s="0"/>
      <c r="MM3146" s="0"/>
      <c r="MN3146" s="0"/>
      <c r="MO3146" s="0"/>
      <c r="MP3146" s="0"/>
      <c r="MQ3146" s="0"/>
      <c r="MR3146" s="0"/>
      <c r="MS3146" s="0"/>
      <c r="MT3146" s="0"/>
      <c r="MU3146" s="0"/>
      <c r="MV3146" s="0"/>
      <c r="MW3146" s="0"/>
      <c r="MX3146" s="0"/>
      <c r="MY3146" s="0"/>
      <c r="MZ3146" s="0"/>
      <c r="NA3146" s="0"/>
      <c r="NB3146" s="0"/>
      <c r="NC3146" s="0"/>
      <c r="ND3146" s="0"/>
      <c r="NE3146" s="0"/>
      <c r="NF3146" s="0"/>
      <c r="NG3146" s="0"/>
      <c r="NH3146" s="0"/>
      <c r="NI3146" s="0"/>
      <c r="NJ3146" s="0"/>
      <c r="NK3146" s="0"/>
      <c r="NL3146" s="0"/>
      <c r="NM3146" s="0"/>
      <c r="NN3146" s="0"/>
      <c r="NO3146" s="0"/>
      <c r="NP3146" s="0"/>
      <c r="NQ3146" s="0"/>
      <c r="NR3146" s="0"/>
      <c r="NS3146" s="0"/>
      <c r="NT3146" s="0"/>
      <c r="NU3146" s="0"/>
      <c r="NV3146" s="0"/>
      <c r="NW3146" s="0"/>
      <c r="NX3146" s="0"/>
      <c r="NY3146" s="0"/>
      <c r="NZ3146" s="0"/>
      <c r="OA3146" s="0"/>
      <c r="OB3146" s="0"/>
      <c r="OC3146" s="0"/>
      <c r="OD3146" s="0"/>
      <c r="OE3146" s="0"/>
      <c r="OF3146" s="0"/>
      <c r="OG3146" s="0"/>
      <c r="OH3146" s="0"/>
      <c r="OI3146" s="0"/>
      <c r="OJ3146" s="0"/>
      <c r="OK3146" s="0"/>
      <c r="OL3146" s="0"/>
      <c r="OM3146" s="0"/>
      <c r="ON3146" s="0"/>
      <c r="OO3146" s="0"/>
      <c r="OP3146" s="0"/>
      <c r="OQ3146" s="0"/>
      <c r="OR3146" s="0"/>
      <c r="OS3146" s="0"/>
      <c r="OT3146" s="0"/>
      <c r="OU3146" s="0"/>
      <c r="OV3146" s="0"/>
      <c r="OW3146" s="0"/>
      <c r="OX3146" s="0"/>
      <c r="OY3146" s="0"/>
      <c r="OZ3146" s="0"/>
      <c r="PA3146" s="0"/>
      <c r="PB3146" s="0"/>
      <c r="PC3146" s="0"/>
      <c r="PD3146" s="0"/>
      <c r="PE3146" s="0"/>
      <c r="PF3146" s="0"/>
      <c r="PG3146" s="0"/>
      <c r="PH3146" s="0"/>
      <c r="PI3146" s="0"/>
      <c r="PJ3146" s="0"/>
      <c r="PK3146" s="0"/>
      <c r="PL3146" s="0"/>
      <c r="PM3146" s="0"/>
      <c r="PN3146" s="0"/>
      <c r="PO3146" s="0"/>
      <c r="PP3146" s="0"/>
      <c r="PQ3146" s="0"/>
      <c r="PR3146" s="0"/>
      <c r="PS3146" s="0"/>
      <c r="PT3146" s="0"/>
      <c r="PU3146" s="0"/>
      <c r="PV3146" s="0"/>
      <c r="PW3146" s="0"/>
      <c r="PX3146" s="0"/>
      <c r="PY3146" s="0"/>
      <c r="PZ3146" s="0"/>
      <c r="QA3146" s="0"/>
      <c r="QB3146" s="0"/>
      <c r="QC3146" s="0"/>
      <c r="QD3146" s="0"/>
      <c r="QE3146" s="0"/>
      <c r="QF3146" s="0"/>
      <c r="QG3146" s="0"/>
      <c r="QH3146" s="0"/>
      <c r="QI3146" s="0"/>
      <c r="QJ3146" s="0"/>
      <c r="QK3146" s="0"/>
      <c r="QL3146" s="0"/>
      <c r="QM3146" s="0"/>
      <c r="QN3146" s="0"/>
      <c r="QO3146" s="0"/>
      <c r="QP3146" s="0"/>
      <c r="QQ3146" s="0"/>
      <c r="QR3146" s="0"/>
      <c r="QS3146" s="0"/>
      <c r="QT3146" s="0"/>
      <c r="QU3146" s="0"/>
      <c r="QV3146" s="0"/>
      <c r="QW3146" s="0"/>
      <c r="QX3146" s="0"/>
      <c r="QY3146" s="0"/>
      <c r="QZ3146" s="0"/>
      <c r="RA3146" s="0"/>
      <c r="RB3146" s="0"/>
      <c r="RC3146" s="0"/>
      <c r="RD3146" s="0"/>
      <c r="RE3146" s="0"/>
      <c r="RF3146" s="0"/>
      <c r="RG3146" s="0"/>
      <c r="RH3146" s="0"/>
      <c r="RI3146" s="0"/>
      <c r="RJ3146" s="0"/>
      <c r="RK3146" s="0"/>
      <c r="RL3146" s="0"/>
      <c r="RM3146" s="0"/>
      <c r="RN3146" s="0"/>
      <c r="RO3146" s="0"/>
      <c r="RP3146" s="0"/>
      <c r="RQ3146" s="0"/>
      <c r="RR3146" s="0"/>
      <c r="RS3146" s="0"/>
      <c r="RT3146" s="0"/>
      <c r="RU3146" s="0"/>
      <c r="RV3146" s="0"/>
      <c r="RW3146" s="0"/>
      <c r="RX3146" s="0"/>
      <c r="RY3146" s="0"/>
      <c r="RZ3146" s="0"/>
      <c r="SA3146" s="0"/>
      <c r="SB3146" s="0"/>
      <c r="SC3146" s="0"/>
      <c r="SD3146" s="0"/>
      <c r="SE3146" s="0"/>
      <c r="SF3146" s="0"/>
      <c r="SG3146" s="0"/>
      <c r="SH3146" s="0"/>
      <c r="SI3146" s="0"/>
      <c r="SJ3146" s="0"/>
      <c r="SK3146" s="0"/>
      <c r="SL3146" s="0"/>
      <c r="SM3146" s="0"/>
      <c r="SN3146" s="0"/>
      <c r="SO3146" s="0"/>
      <c r="SP3146" s="0"/>
      <c r="SQ3146" s="0"/>
      <c r="SR3146" s="0"/>
      <c r="SS3146" s="0"/>
      <c r="ST3146" s="0"/>
      <c r="SU3146" s="0"/>
      <c r="SV3146" s="0"/>
      <c r="SW3146" s="0"/>
      <c r="SX3146" s="0"/>
      <c r="SY3146" s="0"/>
      <c r="SZ3146" s="0"/>
      <c r="TA3146" s="0"/>
      <c r="TB3146" s="0"/>
      <c r="TC3146" s="0"/>
      <c r="TD3146" s="0"/>
      <c r="TE3146" s="0"/>
      <c r="TF3146" s="0"/>
      <c r="TG3146" s="0"/>
      <c r="TH3146" s="0"/>
      <c r="TI3146" s="0"/>
      <c r="TJ3146" s="0"/>
      <c r="TK3146" s="0"/>
      <c r="TL3146" s="0"/>
      <c r="TM3146" s="0"/>
      <c r="TN3146" s="0"/>
      <c r="TO3146" s="0"/>
      <c r="TP3146" s="0"/>
      <c r="TQ3146" s="0"/>
      <c r="TR3146" s="0"/>
      <c r="TS3146" s="0"/>
      <c r="TT3146" s="0"/>
      <c r="TU3146" s="0"/>
      <c r="TV3146" s="0"/>
      <c r="TW3146" s="0"/>
      <c r="TX3146" s="0"/>
      <c r="TY3146" s="0"/>
      <c r="TZ3146" s="0"/>
      <c r="UA3146" s="0"/>
      <c r="UB3146" s="0"/>
      <c r="UC3146" s="0"/>
      <c r="UD3146" s="0"/>
      <c r="UE3146" s="0"/>
      <c r="UF3146" s="0"/>
      <c r="UG3146" s="0"/>
      <c r="UH3146" s="0"/>
      <c r="UI3146" s="0"/>
      <c r="UJ3146" s="0"/>
      <c r="UK3146" s="0"/>
      <c r="UL3146" s="0"/>
      <c r="UM3146" s="0"/>
      <c r="UN3146" s="0"/>
      <c r="UO3146" s="0"/>
      <c r="UP3146" s="0"/>
      <c r="UQ3146" s="0"/>
      <c r="UR3146" s="0"/>
      <c r="US3146" s="0"/>
      <c r="UT3146" s="0"/>
      <c r="UU3146" s="0"/>
      <c r="UV3146" s="0"/>
      <c r="UW3146" s="0"/>
      <c r="UX3146" s="0"/>
      <c r="UY3146" s="0"/>
      <c r="UZ3146" s="0"/>
      <c r="VA3146" s="0"/>
      <c r="VB3146" s="0"/>
      <c r="VC3146" s="0"/>
      <c r="VD3146" s="0"/>
      <c r="VE3146" s="0"/>
      <c r="VF3146" s="0"/>
      <c r="VG3146" s="0"/>
      <c r="VH3146" s="0"/>
      <c r="VI3146" s="0"/>
      <c r="VJ3146" s="0"/>
      <c r="VK3146" s="0"/>
      <c r="VL3146" s="0"/>
      <c r="VM3146" s="0"/>
      <c r="VN3146" s="0"/>
      <c r="VO3146" s="0"/>
      <c r="VP3146" s="0"/>
      <c r="VQ3146" s="0"/>
      <c r="VR3146" s="0"/>
      <c r="VS3146" s="0"/>
      <c r="VT3146" s="0"/>
      <c r="VU3146" s="0"/>
      <c r="VV3146" s="0"/>
      <c r="VW3146" s="0"/>
      <c r="VX3146" s="0"/>
      <c r="VY3146" s="0"/>
      <c r="VZ3146" s="0"/>
      <c r="WA3146" s="0"/>
      <c r="WB3146" s="0"/>
      <c r="WC3146" s="0"/>
      <c r="WD3146" s="0"/>
      <c r="WE3146" s="0"/>
      <c r="WF3146" s="0"/>
      <c r="WG3146" s="0"/>
      <c r="WH3146" s="0"/>
      <c r="WI3146" s="0"/>
      <c r="WJ3146" s="0"/>
      <c r="WK3146" s="0"/>
      <c r="WL3146" s="0"/>
      <c r="WM3146" s="0"/>
      <c r="WN3146" s="0"/>
      <c r="WO3146" s="0"/>
      <c r="WP3146" s="0"/>
      <c r="WQ3146" s="0"/>
      <c r="WR3146" s="0"/>
      <c r="WS3146" s="0"/>
      <c r="WT3146" s="0"/>
      <c r="WU3146" s="0"/>
      <c r="WV3146" s="0"/>
      <c r="WW3146" s="0"/>
      <c r="WX3146" s="0"/>
      <c r="WY3146" s="0"/>
      <c r="WZ3146" s="0"/>
      <c r="XA3146" s="0"/>
      <c r="XB3146" s="0"/>
      <c r="XC3146" s="0"/>
      <c r="XD3146" s="0"/>
      <c r="XE3146" s="0"/>
      <c r="XF3146" s="0"/>
      <c r="XG3146" s="0"/>
      <c r="XH3146" s="0"/>
      <c r="XI3146" s="0"/>
      <c r="XJ3146" s="0"/>
      <c r="XK3146" s="0"/>
      <c r="XL3146" s="0"/>
      <c r="XM3146" s="0"/>
      <c r="XN3146" s="0"/>
      <c r="XO3146" s="0"/>
      <c r="XP3146" s="0"/>
      <c r="XQ3146" s="0"/>
      <c r="XR3146" s="0"/>
      <c r="XS3146" s="0"/>
      <c r="XT3146" s="0"/>
      <c r="XU3146" s="0"/>
      <c r="XV3146" s="0"/>
      <c r="XW3146" s="0"/>
      <c r="XX3146" s="0"/>
      <c r="XY3146" s="0"/>
      <c r="XZ3146" s="0"/>
      <c r="YA3146" s="0"/>
      <c r="YB3146" s="0"/>
      <c r="YC3146" s="0"/>
      <c r="YD3146" s="0"/>
      <c r="YE3146" s="0"/>
      <c r="YF3146" s="0"/>
      <c r="YG3146" s="0"/>
      <c r="YH3146" s="0"/>
      <c r="YI3146" s="0"/>
      <c r="YJ3146" s="0"/>
      <c r="YK3146" s="0"/>
      <c r="YL3146" s="0"/>
      <c r="YM3146" s="0"/>
      <c r="YN3146" s="0"/>
      <c r="YO3146" s="0"/>
      <c r="YP3146" s="0"/>
      <c r="YQ3146" s="0"/>
      <c r="YR3146" s="0"/>
      <c r="YS3146" s="0"/>
      <c r="YT3146" s="0"/>
      <c r="YU3146" s="0"/>
      <c r="YV3146" s="0"/>
      <c r="YW3146" s="0"/>
      <c r="YX3146" s="0"/>
      <c r="YY3146" s="0"/>
      <c r="YZ3146" s="0"/>
      <c r="ZA3146" s="0"/>
      <c r="ZB3146" s="0"/>
      <c r="ZC3146" s="0"/>
      <c r="ZD3146" s="0"/>
      <c r="ZE3146" s="0"/>
      <c r="ZF3146" s="0"/>
      <c r="ZG3146" s="0"/>
      <c r="ZH3146" s="0"/>
      <c r="ZI3146" s="0"/>
      <c r="ZJ3146" s="0"/>
      <c r="ZK3146" s="0"/>
      <c r="ZL3146" s="0"/>
      <c r="ZM3146" s="0"/>
      <c r="ZN3146" s="0"/>
      <c r="ZO3146" s="0"/>
      <c r="ZP3146" s="0"/>
      <c r="ZQ3146" s="0"/>
      <c r="ZR3146" s="0"/>
      <c r="ZS3146" s="0"/>
      <c r="ZT3146" s="0"/>
      <c r="ZU3146" s="0"/>
      <c r="ZV3146" s="0"/>
      <c r="ZW3146" s="0"/>
      <c r="ZX3146" s="0"/>
      <c r="ZY3146" s="0"/>
      <c r="ZZ3146" s="0"/>
      <c r="AAA3146" s="0"/>
      <c r="AAB3146" s="0"/>
      <c r="AAC3146" s="0"/>
      <c r="AAD3146" s="0"/>
      <c r="AAE3146" s="0"/>
      <c r="AAF3146" s="0"/>
      <c r="AAG3146" s="0"/>
      <c r="AAH3146" s="0"/>
      <c r="AAI3146" s="0"/>
      <c r="AAJ3146" s="0"/>
      <c r="AAK3146" s="0"/>
      <c r="AAL3146" s="0"/>
      <c r="AAM3146" s="0"/>
      <c r="AAN3146" s="0"/>
      <c r="AAO3146" s="0"/>
      <c r="AAP3146" s="0"/>
      <c r="AAQ3146" s="0"/>
      <c r="AAR3146" s="0"/>
      <c r="AAS3146" s="0"/>
      <c r="AAT3146" s="0"/>
      <c r="AAU3146" s="0"/>
      <c r="AAV3146" s="0"/>
      <c r="AAW3146" s="0"/>
      <c r="AAX3146" s="0"/>
      <c r="AAY3146" s="0"/>
      <c r="AAZ3146" s="0"/>
      <c r="ABA3146" s="0"/>
      <c r="ABB3146" s="0"/>
      <c r="ABC3146" s="0"/>
      <c r="ABD3146" s="0"/>
      <c r="ABE3146" s="0"/>
      <c r="ABF3146" s="0"/>
      <c r="ABG3146" s="0"/>
      <c r="ABH3146" s="0"/>
      <c r="ABI3146" s="0"/>
      <c r="ABJ3146" s="0"/>
      <c r="ABK3146" s="0"/>
      <c r="ABL3146" s="0"/>
      <c r="ABM3146" s="0"/>
      <c r="ABN3146" s="0"/>
      <c r="ABO3146" s="0"/>
      <c r="ABP3146" s="0"/>
      <c r="ABQ3146" s="0"/>
      <c r="ABR3146" s="0"/>
      <c r="ABS3146" s="0"/>
      <c r="ABT3146" s="0"/>
      <c r="ABU3146" s="0"/>
      <c r="ABV3146" s="0"/>
      <c r="ABW3146" s="0"/>
      <c r="ABX3146" s="0"/>
      <c r="ABY3146" s="0"/>
      <c r="ABZ3146" s="0"/>
      <c r="ACA3146" s="0"/>
      <c r="ACB3146" s="0"/>
      <c r="ACC3146" s="0"/>
      <c r="ACD3146" s="0"/>
      <c r="ACE3146" s="0"/>
      <c r="ACF3146" s="0"/>
      <c r="ACG3146" s="0"/>
      <c r="ACH3146" s="0"/>
      <c r="ACI3146" s="0"/>
      <c r="ACJ3146" s="0"/>
      <c r="ACK3146" s="0"/>
      <c r="ACL3146" s="0"/>
      <c r="ACM3146" s="0"/>
      <c r="ACN3146" s="0"/>
      <c r="ACO3146" s="0"/>
      <c r="ACP3146" s="0"/>
      <c r="ACQ3146" s="0"/>
      <c r="ACR3146" s="0"/>
      <c r="ACS3146" s="0"/>
      <c r="ACT3146" s="0"/>
      <c r="ACU3146" s="0"/>
      <c r="ACV3146" s="0"/>
      <c r="ACW3146" s="0"/>
      <c r="ACX3146" s="0"/>
      <c r="ACY3146" s="0"/>
      <c r="ACZ3146" s="0"/>
      <c r="ADA3146" s="0"/>
      <c r="ADB3146" s="0"/>
      <c r="ADC3146" s="0"/>
      <c r="ADD3146" s="0"/>
      <c r="ADE3146" s="0"/>
      <c r="ADF3146" s="0"/>
      <c r="ADG3146" s="0"/>
      <c r="ADH3146" s="0"/>
      <c r="ADI3146" s="0"/>
      <c r="ADJ3146" s="0"/>
      <c r="ADK3146" s="0"/>
      <c r="ADL3146" s="0"/>
      <c r="ADM3146" s="0"/>
      <c r="ADN3146" s="0"/>
      <c r="ADO3146" s="0"/>
      <c r="ADP3146" s="0"/>
      <c r="ADQ3146" s="0"/>
      <c r="ADR3146" s="0"/>
      <c r="ADS3146" s="0"/>
      <c r="ADT3146" s="0"/>
      <c r="ADU3146" s="0"/>
      <c r="ADV3146" s="0"/>
      <c r="ADW3146" s="0"/>
      <c r="ADX3146" s="0"/>
      <c r="ADY3146" s="0"/>
      <c r="ADZ3146" s="0"/>
      <c r="AEA3146" s="0"/>
      <c r="AEB3146" s="0"/>
      <c r="AEC3146" s="0"/>
      <c r="AED3146" s="0"/>
      <c r="AEE3146" s="0"/>
      <c r="AEF3146" s="0"/>
      <c r="AEG3146" s="0"/>
      <c r="AEH3146" s="0"/>
      <c r="AEI3146" s="0"/>
      <c r="AEJ3146" s="0"/>
      <c r="AEK3146" s="0"/>
      <c r="AEL3146" s="0"/>
      <c r="AEM3146" s="0"/>
      <c r="AEN3146" s="0"/>
      <c r="AEO3146" s="0"/>
      <c r="AEP3146" s="0"/>
      <c r="AEQ3146" s="0"/>
      <c r="AER3146" s="0"/>
      <c r="AES3146" s="0"/>
      <c r="AET3146" s="0"/>
      <c r="AEU3146" s="0"/>
      <c r="AEV3146" s="0"/>
      <c r="AEW3146" s="0"/>
      <c r="AEX3146" s="0"/>
      <c r="AEY3146" s="0"/>
      <c r="AEZ3146" s="0"/>
      <c r="AFA3146" s="0"/>
      <c r="AFB3146" s="0"/>
      <c r="AFC3146" s="0"/>
      <c r="AFD3146" s="0"/>
      <c r="AFE3146" s="0"/>
      <c r="AFF3146" s="0"/>
      <c r="AFG3146" s="0"/>
      <c r="AFH3146" s="0"/>
      <c r="AFI3146" s="0"/>
      <c r="AFJ3146" s="0"/>
      <c r="AFK3146" s="0"/>
      <c r="AFL3146" s="0"/>
      <c r="AFM3146" s="0"/>
      <c r="AFN3146" s="0"/>
      <c r="AFO3146" s="0"/>
      <c r="AFP3146" s="0"/>
      <c r="AFQ3146" s="0"/>
      <c r="AFR3146" s="0"/>
      <c r="AFS3146" s="0"/>
      <c r="AFT3146" s="0"/>
      <c r="AFU3146" s="0"/>
      <c r="AFV3146" s="0"/>
      <c r="AFW3146" s="0"/>
      <c r="AFX3146" s="0"/>
      <c r="AFY3146" s="0"/>
      <c r="AFZ3146" s="0"/>
      <c r="AGA3146" s="0"/>
      <c r="AGB3146" s="0"/>
      <c r="AGC3146" s="0"/>
      <c r="AGD3146" s="0"/>
      <c r="AGE3146" s="0"/>
      <c r="AGF3146" s="0"/>
      <c r="AGG3146" s="0"/>
      <c r="AGH3146" s="0"/>
      <c r="AGI3146" s="0"/>
      <c r="AGJ3146" s="0"/>
      <c r="AGK3146" s="0"/>
      <c r="AGL3146" s="0"/>
      <c r="AGM3146" s="0"/>
      <c r="AGN3146" s="0"/>
      <c r="AGO3146" s="0"/>
      <c r="AGP3146" s="0"/>
      <c r="AGQ3146" s="0"/>
      <c r="AGR3146" s="0"/>
      <c r="AGS3146" s="0"/>
      <c r="AGT3146" s="0"/>
      <c r="AGU3146" s="0"/>
      <c r="AGV3146" s="0"/>
      <c r="AGW3146" s="0"/>
      <c r="AGX3146" s="0"/>
      <c r="AGY3146" s="0"/>
      <c r="AGZ3146" s="0"/>
      <c r="AHA3146" s="0"/>
      <c r="AHB3146" s="0"/>
      <c r="AHC3146" s="0"/>
      <c r="AHD3146" s="0"/>
      <c r="AHE3146" s="0"/>
      <c r="AHF3146" s="0"/>
      <c r="AHG3146" s="0"/>
      <c r="AHH3146" s="0"/>
      <c r="AHI3146" s="0"/>
      <c r="AHJ3146" s="0"/>
      <c r="AHK3146" s="0"/>
      <c r="AHL3146" s="0"/>
      <c r="AHM3146" s="0"/>
      <c r="AHN3146" s="0"/>
      <c r="AHO3146" s="0"/>
      <c r="AHP3146" s="0"/>
      <c r="AHQ3146" s="0"/>
      <c r="AHR3146" s="0"/>
      <c r="AHS3146" s="0"/>
      <c r="AHT3146" s="0"/>
      <c r="AHU3146" s="0"/>
      <c r="AHV3146" s="0"/>
      <c r="AHW3146" s="0"/>
      <c r="AHX3146" s="0"/>
      <c r="AHY3146" s="0"/>
      <c r="AHZ3146" s="0"/>
      <c r="AIA3146" s="0"/>
      <c r="AIB3146" s="0"/>
      <c r="AIC3146" s="0"/>
      <c r="AID3146" s="0"/>
      <c r="AIE3146" s="0"/>
      <c r="AIF3146" s="0"/>
      <c r="AIG3146" s="0"/>
      <c r="AIH3146" s="0"/>
      <c r="AII3146" s="0"/>
      <c r="AIJ3146" s="0"/>
      <c r="AIK3146" s="0"/>
      <c r="AIL3146" s="0"/>
      <c r="AIM3146" s="0"/>
      <c r="AIN3146" s="0"/>
      <c r="AIO3146" s="0"/>
      <c r="AIP3146" s="0"/>
      <c r="AIQ3146" s="0"/>
      <c r="AIR3146" s="0"/>
      <c r="AIS3146" s="0"/>
      <c r="AIT3146" s="0"/>
      <c r="AIU3146" s="0"/>
      <c r="AIV3146" s="0"/>
      <c r="AIW3146" s="0"/>
      <c r="AIX3146" s="0"/>
      <c r="AIY3146" s="0"/>
      <c r="AIZ3146" s="0"/>
      <c r="AJA3146" s="0"/>
      <c r="AJB3146" s="0"/>
      <c r="AJC3146" s="0"/>
      <c r="AJD3146" s="0"/>
      <c r="AJE3146" s="0"/>
      <c r="AJF3146" s="0"/>
      <c r="AJG3146" s="0"/>
      <c r="AJH3146" s="0"/>
      <c r="AJI3146" s="0"/>
      <c r="AJJ3146" s="0"/>
      <c r="AJK3146" s="0"/>
      <c r="AJL3146" s="0"/>
      <c r="AJM3146" s="0"/>
      <c r="AJN3146" s="0"/>
      <c r="AJO3146" s="0"/>
      <c r="AJP3146" s="0"/>
      <c r="AJQ3146" s="0"/>
      <c r="AJR3146" s="0"/>
      <c r="AJS3146" s="0"/>
      <c r="AJT3146" s="0"/>
      <c r="AJU3146" s="0"/>
      <c r="AJV3146" s="0"/>
      <c r="AJW3146" s="0"/>
      <c r="AJX3146" s="0"/>
      <c r="AJY3146" s="0"/>
      <c r="AJZ3146" s="0"/>
      <c r="AKA3146" s="0"/>
      <c r="AKB3146" s="0"/>
      <c r="AKC3146" s="0"/>
      <c r="AKD3146" s="0"/>
      <c r="AKE3146" s="0"/>
      <c r="AKF3146" s="0"/>
      <c r="AKG3146" s="0"/>
      <c r="AKH3146" s="0"/>
      <c r="AKI3146" s="0"/>
      <c r="AKJ3146" s="0"/>
      <c r="AKK3146" s="0"/>
      <c r="AKL3146" s="0"/>
      <c r="AKM3146" s="0"/>
      <c r="AKN3146" s="0"/>
      <c r="AKO3146" s="0"/>
      <c r="AKP3146" s="0"/>
      <c r="AKQ3146" s="0"/>
      <c r="AKR3146" s="0"/>
      <c r="AKS3146" s="0"/>
      <c r="AKT3146" s="0"/>
      <c r="AKU3146" s="0"/>
      <c r="AKV3146" s="0"/>
      <c r="AKW3146" s="0"/>
      <c r="AKX3146" s="0"/>
      <c r="AKY3146" s="0"/>
      <c r="AKZ3146" s="0"/>
      <c r="ALA3146" s="0"/>
      <c r="ALB3146" s="0"/>
      <c r="ALC3146" s="0"/>
      <c r="ALD3146" s="0"/>
      <c r="ALE3146" s="0"/>
      <c r="ALF3146" s="0"/>
      <c r="ALG3146" s="0"/>
      <c r="ALH3146" s="0"/>
      <c r="ALI3146" s="0"/>
      <c r="ALJ3146" s="0"/>
      <c r="ALK3146" s="0"/>
      <c r="ALL3146" s="0"/>
      <c r="ALM3146" s="0"/>
      <c r="ALN3146" s="0"/>
      <c r="ALO3146" s="0"/>
      <c r="ALP3146" s="0"/>
      <c r="ALQ3146" s="0"/>
      <c r="ALR3146" s="0"/>
      <c r="ALS3146" s="0"/>
      <c r="ALT3146" s="0"/>
      <c r="ALU3146" s="0"/>
      <c r="ALV3146" s="0"/>
      <c r="ALW3146" s="0"/>
      <c r="ALX3146" s="0"/>
      <c r="ALY3146" s="0"/>
      <c r="ALZ3146" s="0"/>
      <c r="AMA3146" s="0"/>
      <c r="AMB3146" s="0"/>
      <c r="AMC3146" s="0"/>
      <c r="AMD3146" s="0"/>
      <c r="AME3146" s="0"/>
      <c r="AMF3146" s="0"/>
      <c r="AMG3146" s="0"/>
      <c r="AMH3146" s="0"/>
      <c r="AMI3146" s="0"/>
    </row>
    <row r="3147" customFormat="false" ht="12.75" hidden="false" customHeight="false" outlineLevel="0" collapsed="false">
      <c r="A3147" s="1" t="s">
        <v>3394</v>
      </c>
      <c r="C3147" s="27" t="s">
        <v>3401</v>
      </c>
      <c r="D3147" s="27" t="s">
        <v>13</v>
      </c>
      <c r="E3147" s="28"/>
      <c r="F3147" s="29"/>
      <c r="G3147" s="27"/>
      <c r="H3147" s="30" t="s">
        <v>168</v>
      </c>
      <c r="I3147" s="31" t="n">
        <v>1.37</v>
      </c>
      <c r="J3147" s="30" t="s">
        <v>1160</v>
      </c>
      <c r="BM3147" s="0"/>
      <c r="BN3147" s="0"/>
      <c r="BO3147" s="0"/>
      <c r="BP3147" s="0"/>
      <c r="BQ3147" s="0"/>
      <c r="BR3147" s="0"/>
      <c r="BS3147" s="0"/>
      <c r="BT3147" s="0"/>
      <c r="BU3147" s="0"/>
      <c r="BV3147" s="0"/>
      <c r="BW3147" s="0"/>
      <c r="BX3147" s="0"/>
      <c r="BY3147" s="0"/>
      <c r="BZ3147" s="0"/>
      <c r="CA3147" s="0"/>
      <c r="CB3147" s="0"/>
      <c r="CC3147" s="0"/>
      <c r="CD3147" s="0"/>
      <c r="CE3147" s="0"/>
      <c r="CF3147" s="0"/>
      <c r="CG3147" s="0"/>
      <c r="CH3147" s="0"/>
      <c r="CI3147" s="0"/>
      <c r="CJ3147" s="0"/>
      <c r="CK3147" s="0"/>
      <c r="CL3147" s="0"/>
      <c r="CM3147" s="0"/>
      <c r="CN3147" s="0"/>
      <c r="CO3147" s="0"/>
      <c r="CP3147" s="0"/>
      <c r="CQ3147" s="0"/>
      <c r="CR3147" s="0"/>
      <c r="CS3147" s="0"/>
      <c r="CT3147" s="0"/>
      <c r="CU3147" s="0"/>
      <c r="CV3147" s="0"/>
      <c r="CW3147" s="0"/>
      <c r="CX3147" s="0"/>
      <c r="CY3147" s="0"/>
      <c r="CZ3147" s="0"/>
      <c r="DA3147" s="0"/>
      <c r="DB3147" s="0"/>
      <c r="DC3147" s="0"/>
      <c r="DD3147" s="0"/>
      <c r="DE3147" s="0"/>
      <c r="DF3147" s="0"/>
      <c r="DG3147" s="0"/>
      <c r="DH3147" s="0"/>
      <c r="DI3147" s="0"/>
      <c r="DJ3147" s="0"/>
      <c r="DK3147" s="0"/>
      <c r="DL3147" s="0"/>
      <c r="DM3147" s="0"/>
      <c r="DN3147" s="0"/>
      <c r="DO3147" s="0"/>
      <c r="DP3147" s="0"/>
      <c r="DQ3147" s="0"/>
      <c r="DR3147" s="0"/>
      <c r="DS3147" s="0"/>
      <c r="DT3147" s="0"/>
      <c r="DU3147" s="0"/>
      <c r="DV3147" s="0"/>
      <c r="DW3147" s="0"/>
      <c r="DX3147" s="0"/>
      <c r="DY3147" s="0"/>
      <c r="DZ3147" s="0"/>
      <c r="EA3147" s="0"/>
      <c r="EB3147" s="0"/>
      <c r="EC3147" s="0"/>
      <c r="ED3147" s="0"/>
      <c r="EE3147" s="0"/>
      <c r="EF3147" s="0"/>
      <c r="EG3147" s="0"/>
      <c r="EH3147" s="0"/>
      <c r="EI3147" s="0"/>
      <c r="EJ3147" s="0"/>
      <c r="EK3147" s="0"/>
      <c r="EL3147" s="0"/>
      <c r="EM3147" s="0"/>
      <c r="EN3147" s="0"/>
      <c r="EO3147" s="0"/>
      <c r="EP3147" s="0"/>
      <c r="EQ3147" s="0"/>
      <c r="ER3147" s="0"/>
      <c r="ES3147" s="0"/>
      <c r="ET3147" s="0"/>
      <c r="EU3147" s="0"/>
      <c r="EV3147" s="0"/>
      <c r="EW3147" s="0"/>
      <c r="EX3147" s="0"/>
      <c r="EY3147" s="0"/>
      <c r="EZ3147" s="0"/>
      <c r="FA3147" s="0"/>
      <c r="FB3147" s="0"/>
      <c r="FC3147" s="0"/>
      <c r="FD3147" s="0"/>
      <c r="FE3147" s="0"/>
      <c r="FF3147" s="0"/>
      <c r="FG3147" s="0"/>
      <c r="FH3147" s="0"/>
      <c r="FI3147" s="0"/>
      <c r="FJ3147" s="0"/>
      <c r="FK3147" s="0"/>
      <c r="FL3147" s="0"/>
      <c r="FM3147" s="0"/>
      <c r="FN3147" s="0"/>
      <c r="FO3147" s="0"/>
      <c r="FP3147" s="0"/>
      <c r="FQ3147" s="0"/>
      <c r="FR3147" s="0"/>
      <c r="FS3147" s="0"/>
      <c r="FT3147" s="0"/>
      <c r="FU3147" s="0"/>
      <c r="FV3147" s="0"/>
      <c r="FW3147" s="0"/>
      <c r="FX3147" s="0"/>
      <c r="FY3147" s="0"/>
      <c r="FZ3147" s="0"/>
      <c r="GA3147" s="0"/>
      <c r="GB3147" s="0"/>
      <c r="GC3147" s="0"/>
      <c r="GD3147" s="0"/>
      <c r="GE3147" s="0"/>
      <c r="GF3147" s="0"/>
      <c r="GG3147" s="0"/>
      <c r="GH3147" s="0"/>
      <c r="GI3147" s="0"/>
      <c r="GJ3147" s="0"/>
      <c r="GK3147" s="0"/>
      <c r="GL3147" s="0"/>
      <c r="GM3147" s="0"/>
      <c r="GN3147" s="0"/>
      <c r="GO3147" s="0"/>
      <c r="GP3147" s="0"/>
      <c r="GQ3147" s="0"/>
      <c r="GR3147" s="0"/>
      <c r="GS3147" s="0"/>
      <c r="GT3147" s="0"/>
      <c r="GU3147" s="0"/>
      <c r="GV3147" s="0"/>
      <c r="GW3147" s="0"/>
      <c r="GX3147" s="0"/>
      <c r="GY3147" s="0"/>
      <c r="GZ3147" s="0"/>
      <c r="HA3147" s="0"/>
      <c r="HB3147" s="0"/>
      <c r="HC3147" s="0"/>
      <c r="HD3147" s="0"/>
      <c r="HE3147" s="0"/>
      <c r="HF3147" s="0"/>
      <c r="HG3147" s="0"/>
      <c r="HH3147" s="0"/>
      <c r="HI3147" s="0"/>
      <c r="HJ3147" s="0"/>
      <c r="HK3147" s="0"/>
      <c r="HL3147" s="0"/>
      <c r="HM3147" s="0"/>
      <c r="HN3147" s="0"/>
      <c r="HO3147" s="0"/>
      <c r="HP3147" s="0"/>
      <c r="HQ3147" s="0"/>
      <c r="HR3147" s="0"/>
      <c r="HS3147" s="0"/>
      <c r="HT3147" s="0"/>
      <c r="HU3147" s="0"/>
      <c r="HV3147" s="0"/>
      <c r="HW3147" s="0"/>
      <c r="HX3147" s="0"/>
      <c r="HY3147" s="0"/>
      <c r="HZ3147" s="0"/>
      <c r="IA3147" s="0"/>
      <c r="IB3147" s="0"/>
      <c r="IC3147" s="0"/>
      <c r="ID3147" s="0"/>
      <c r="IE3147" s="0"/>
      <c r="IF3147" s="0"/>
      <c r="IG3147" s="0"/>
      <c r="IH3147" s="0"/>
      <c r="II3147" s="0"/>
      <c r="IJ3147" s="0"/>
      <c r="IK3147" s="0"/>
      <c r="IL3147" s="0"/>
      <c r="IM3147" s="0"/>
      <c r="IN3147" s="0"/>
      <c r="IO3147" s="0"/>
      <c r="IP3147" s="0"/>
      <c r="IQ3147" s="0"/>
      <c r="IR3147" s="0"/>
      <c r="IS3147" s="0"/>
      <c r="IT3147" s="0"/>
      <c r="IU3147" s="0"/>
      <c r="IV3147" s="0"/>
      <c r="IW3147" s="0"/>
      <c r="IX3147" s="0"/>
      <c r="IY3147" s="0"/>
      <c r="IZ3147" s="0"/>
      <c r="JA3147" s="0"/>
      <c r="JB3147" s="0"/>
      <c r="JC3147" s="0"/>
      <c r="JD3147" s="0"/>
      <c r="JE3147" s="0"/>
      <c r="JF3147" s="0"/>
      <c r="JG3147" s="0"/>
      <c r="JH3147" s="0"/>
      <c r="JI3147" s="0"/>
      <c r="JJ3147" s="0"/>
      <c r="JK3147" s="0"/>
      <c r="JL3147" s="0"/>
      <c r="JM3147" s="0"/>
      <c r="JN3147" s="0"/>
      <c r="JO3147" s="0"/>
      <c r="JP3147" s="0"/>
      <c r="JQ3147" s="0"/>
      <c r="JR3147" s="0"/>
      <c r="JS3147" s="0"/>
      <c r="JT3147" s="0"/>
      <c r="JU3147" s="0"/>
      <c r="JV3147" s="0"/>
      <c r="JW3147" s="0"/>
      <c r="JX3147" s="0"/>
      <c r="JY3147" s="0"/>
      <c r="JZ3147" s="0"/>
      <c r="KA3147" s="0"/>
      <c r="KB3147" s="0"/>
      <c r="KC3147" s="0"/>
      <c r="KD3147" s="0"/>
      <c r="KE3147" s="0"/>
      <c r="KF3147" s="0"/>
      <c r="KG3147" s="0"/>
      <c r="KH3147" s="0"/>
      <c r="KI3147" s="0"/>
      <c r="KJ3147" s="0"/>
      <c r="KK3147" s="0"/>
      <c r="KL3147" s="0"/>
      <c r="KM3147" s="0"/>
      <c r="KN3147" s="0"/>
      <c r="KO3147" s="0"/>
      <c r="KP3147" s="0"/>
      <c r="KQ3147" s="0"/>
      <c r="KR3147" s="0"/>
      <c r="KS3147" s="0"/>
      <c r="KT3147" s="0"/>
      <c r="KU3147" s="0"/>
      <c r="KV3147" s="0"/>
      <c r="KW3147" s="0"/>
      <c r="KX3147" s="0"/>
      <c r="KY3147" s="0"/>
      <c r="KZ3147" s="0"/>
      <c r="LA3147" s="0"/>
      <c r="LB3147" s="0"/>
      <c r="LC3147" s="0"/>
      <c r="LD3147" s="0"/>
      <c r="LE3147" s="0"/>
      <c r="LF3147" s="0"/>
      <c r="LG3147" s="0"/>
      <c r="LH3147" s="0"/>
      <c r="LI3147" s="0"/>
      <c r="LJ3147" s="0"/>
      <c r="LK3147" s="0"/>
      <c r="LL3147" s="0"/>
      <c r="LM3147" s="0"/>
      <c r="LN3147" s="0"/>
      <c r="LO3147" s="0"/>
      <c r="LP3147" s="0"/>
      <c r="LQ3147" s="0"/>
      <c r="LR3147" s="0"/>
      <c r="LS3147" s="0"/>
      <c r="LT3147" s="0"/>
      <c r="LU3147" s="0"/>
      <c r="LV3147" s="0"/>
      <c r="LW3147" s="0"/>
      <c r="LX3147" s="0"/>
      <c r="LY3147" s="0"/>
      <c r="LZ3147" s="0"/>
      <c r="MA3147" s="0"/>
      <c r="MB3147" s="0"/>
      <c r="MC3147" s="0"/>
      <c r="MD3147" s="0"/>
      <c r="ME3147" s="0"/>
      <c r="MF3147" s="0"/>
      <c r="MG3147" s="0"/>
      <c r="MH3147" s="0"/>
      <c r="MI3147" s="0"/>
      <c r="MJ3147" s="0"/>
      <c r="MK3147" s="0"/>
      <c r="ML3147" s="0"/>
      <c r="MM3147" s="0"/>
      <c r="MN3147" s="0"/>
      <c r="MO3147" s="0"/>
      <c r="MP3147" s="0"/>
      <c r="MQ3147" s="0"/>
      <c r="MR3147" s="0"/>
      <c r="MS3147" s="0"/>
      <c r="MT3147" s="0"/>
      <c r="MU3147" s="0"/>
      <c r="MV3147" s="0"/>
      <c r="MW3147" s="0"/>
      <c r="MX3147" s="0"/>
      <c r="MY3147" s="0"/>
      <c r="MZ3147" s="0"/>
      <c r="NA3147" s="0"/>
      <c r="NB3147" s="0"/>
      <c r="NC3147" s="0"/>
      <c r="ND3147" s="0"/>
      <c r="NE3147" s="0"/>
      <c r="NF3147" s="0"/>
      <c r="NG3147" s="0"/>
      <c r="NH3147" s="0"/>
      <c r="NI3147" s="0"/>
      <c r="NJ3147" s="0"/>
      <c r="NK3147" s="0"/>
      <c r="NL3147" s="0"/>
      <c r="NM3147" s="0"/>
      <c r="NN3147" s="0"/>
      <c r="NO3147" s="0"/>
      <c r="NP3147" s="0"/>
      <c r="NQ3147" s="0"/>
      <c r="NR3147" s="0"/>
      <c r="NS3147" s="0"/>
      <c r="NT3147" s="0"/>
      <c r="NU3147" s="0"/>
      <c r="NV3147" s="0"/>
      <c r="NW3147" s="0"/>
      <c r="NX3147" s="0"/>
      <c r="NY3147" s="0"/>
      <c r="NZ3147" s="0"/>
      <c r="OA3147" s="0"/>
      <c r="OB3147" s="0"/>
      <c r="OC3147" s="0"/>
      <c r="OD3147" s="0"/>
      <c r="OE3147" s="0"/>
      <c r="OF3147" s="0"/>
      <c r="OG3147" s="0"/>
      <c r="OH3147" s="0"/>
      <c r="OI3147" s="0"/>
      <c r="OJ3147" s="0"/>
      <c r="OK3147" s="0"/>
      <c r="OL3147" s="0"/>
      <c r="OM3147" s="0"/>
      <c r="ON3147" s="0"/>
      <c r="OO3147" s="0"/>
      <c r="OP3147" s="0"/>
      <c r="OQ3147" s="0"/>
      <c r="OR3147" s="0"/>
      <c r="OS3147" s="0"/>
      <c r="OT3147" s="0"/>
      <c r="OU3147" s="0"/>
      <c r="OV3147" s="0"/>
      <c r="OW3147" s="0"/>
      <c r="OX3147" s="0"/>
      <c r="OY3147" s="0"/>
      <c r="OZ3147" s="0"/>
      <c r="PA3147" s="0"/>
      <c r="PB3147" s="0"/>
      <c r="PC3147" s="0"/>
      <c r="PD3147" s="0"/>
      <c r="PE3147" s="0"/>
      <c r="PF3147" s="0"/>
      <c r="PG3147" s="0"/>
      <c r="PH3147" s="0"/>
      <c r="PI3147" s="0"/>
      <c r="PJ3147" s="0"/>
      <c r="PK3147" s="0"/>
      <c r="PL3147" s="0"/>
      <c r="PM3147" s="0"/>
      <c r="PN3147" s="0"/>
      <c r="PO3147" s="0"/>
      <c r="PP3147" s="0"/>
      <c r="PQ3147" s="0"/>
      <c r="PR3147" s="0"/>
      <c r="PS3147" s="0"/>
      <c r="PT3147" s="0"/>
      <c r="PU3147" s="0"/>
      <c r="PV3147" s="0"/>
      <c r="PW3147" s="0"/>
      <c r="PX3147" s="0"/>
      <c r="PY3147" s="0"/>
      <c r="PZ3147" s="0"/>
      <c r="QA3147" s="0"/>
      <c r="QB3147" s="0"/>
      <c r="QC3147" s="0"/>
      <c r="QD3147" s="0"/>
      <c r="QE3147" s="0"/>
      <c r="QF3147" s="0"/>
      <c r="QG3147" s="0"/>
      <c r="QH3147" s="0"/>
      <c r="QI3147" s="0"/>
      <c r="QJ3147" s="0"/>
      <c r="QK3147" s="0"/>
      <c r="QL3147" s="0"/>
      <c r="QM3147" s="0"/>
      <c r="QN3147" s="0"/>
      <c r="QO3147" s="0"/>
      <c r="QP3147" s="0"/>
      <c r="QQ3147" s="0"/>
      <c r="QR3147" s="0"/>
      <c r="QS3147" s="0"/>
      <c r="QT3147" s="0"/>
      <c r="QU3147" s="0"/>
      <c r="QV3147" s="0"/>
      <c r="QW3147" s="0"/>
      <c r="QX3147" s="0"/>
      <c r="QY3147" s="0"/>
      <c r="QZ3147" s="0"/>
      <c r="RA3147" s="0"/>
      <c r="RB3147" s="0"/>
      <c r="RC3147" s="0"/>
      <c r="RD3147" s="0"/>
      <c r="RE3147" s="0"/>
      <c r="RF3147" s="0"/>
      <c r="RG3147" s="0"/>
      <c r="RH3147" s="0"/>
      <c r="RI3147" s="0"/>
      <c r="RJ3147" s="0"/>
      <c r="RK3147" s="0"/>
      <c r="RL3147" s="0"/>
      <c r="RM3147" s="0"/>
      <c r="RN3147" s="0"/>
      <c r="RO3147" s="0"/>
      <c r="RP3147" s="0"/>
      <c r="RQ3147" s="0"/>
      <c r="RR3147" s="0"/>
      <c r="RS3147" s="0"/>
      <c r="RT3147" s="0"/>
      <c r="RU3147" s="0"/>
      <c r="RV3147" s="0"/>
      <c r="RW3147" s="0"/>
      <c r="RX3147" s="0"/>
      <c r="RY3147" s="0"/>
      <c r="RZ3147" s="0"/>
      <c r="SA3147" s="0"/>
      <c r="SB3147" s="0"/>
      <c r="SC3147" s="0"/>
      <c r="SD3147" s="0"/>
      <c r="SE3147" s="0"/>
      <c r="SF3147" s="0"/>
      <c r="SG3147" s="0"/>
      <c r="SH3147" s="0"/>
      <c r="SI3147" s="0"/>
      <c r="SJ3147" s="0"/>
      <c r="SK3147" s="0"/>
      <c r="SL3147" s="0"/>
      <c r="SM3147" s="0"/>
      <c r="SN3147" s="0"/>
      <c r="SO3147" s="0"/>
      <c r="SP3147" s="0"/>
      <c r="SQ3147" s="0"/>
      <c r="SR3147" s="0"/>
      <c r="SS3147" s="0"/>
      <c r="ST3147" s="0"/>
      <c r="SU3147" s="0"/>
      <c r="SV3147" s="0"/>
      <c r="SW3147" s="0"/>
      <c r="SX3147" s="0"/>
      <c r="SY3147" s="0"/>
      <c r="SZ3147" s="0"/>
      <c r="TA3147" s="0"/>
      <c r="TB3147" s="0"/>
      <c r="TC3147" s="0"/>
      <c r="TD3147" s="0"/>
      <c r="TE3147" s="0"/>
      <c r="TF3147" s="0"/>
      <c r="TG3147" s="0"/>
      <c r="TH3147" s="0"/>
      <c r="TI3147" s="0"/>
      <c r="TJ3147" s="0"/>
      <c r="TK3147" s="0"/>
      <c r="TL3147" s="0"/>
      <c r="TM3147" s="0"/>
      <c r="TN3147" s="0"/>
      <c r="TO3147" s="0"/>
      <c r="TP3147" s="0"/>
      <c r="TQ3147" s="0"/>
      <c r="TR3147" s="0"/>
      <c r="TS3147" s="0"/>
      <c r="TT3147" s="0"/>
      <c r="TU3147" s="0"/>
      <c r="TV3147" s="0"/>
      <c r="TW3147" s="0"/>
      <c r="TX3147" s="0"/>
      <c r="TY3147" s="0"/>
      <c r="TZ3147" s="0"/>
      <c r="UA3147" s="0"/>
      <c r="UB3147" s="0"/>
      <c r="UC3147" s="0"/>
      <c r="UD3147" s="0"/>
      <c r="UE3147" s="0"/>
      <c r="UF3147" s="0"/>
      <c r="UG3147" s="0"/>
      <c r="UH3147" s="0"/>
      <c r="UI3147" s="0"/>
      <c r="UJ3147" s="0"/>
      <c r="UK3147" s="0"/>
      <c r="UL3147" s="0"/>
      <c r="UM3147" s="0"/>
      <c r="UN3147" s="0"/>
      <c r="UO3147" s="0"/>
      <c r="UP3147" s="0"/>
      <c r="UQ3147" s="0"/>
      <c r="UR3147" s="0"/>
      <c r="US3147" s="0"/>
      <c r="UT3147" s="0"/>
      <c r="UU3147" s="0"/>
      <c r="UV3147" s="0"/>
      <c r="UW3147" s="0"/>
      <c r="UX3147" s="0"/>
      <c r="UY3147" s="0"/>
      <c r="UZ3147" s="0"/>
      <c r="VA3147" s="0"/>
      <c r="VB3147" s="0"/>
      <c r="VC3147" s="0"/>
      <c r="VD3147" s="0"/>
      <c r="VE3147" s="0"/>
      <c r="VF3147" s="0"/>
      <c r="VG3147" s="0"/>
      <c r="VH3147" s="0"/>
      <c r="VI3147" s="0"/>
      <c r="VJ3147" s="0"/>
      <c r="VK3147" s="0"/>
      <c r="VL3147" s="0"/>
      <c r="VM3147" s="0"/>
      <c r="VN3147" s="0"/>
      <c r="VO3147" s="0"/>
      <c r="VP3147" s="0"/>
      <c r="VQ3147" s="0"/>
      <c r="VR3147" s="0"/>
      <c r="VS3147" s="0"/>
      <c r="VT3147" s="0"/>
      <c r="VU3147" s="0"/>
      <c r="VV3147" s="0"/>
      <c r="VW3147" s="0"/>
      <c r="VX3147" s="0"/>
      <c r="VY3147" s="0"/>
      <c r="VZ3147" s="0"/>
      <c r="WA3147" s="0"/>
      <c r="WB3147" s="0"/>
      <c r="WC3147" s="0"/>
      <c r="WD3147" s="0"/>
      <c r="WE3147" s="0"/>
      <c r="WF3147" s="0"/>
      <c r="WG3147" s="0"/>
      <c r="WH3147" s="0"/>
      <c r="WI3147" s="0"/>
      <c r="WJ3147" s="0"/>
      <c r="WK3147" s="0"/>
      <c r="WL3147" s="0"/>
      <c r="WM3147" s="0"/>
      <c r="WN3147" s="0"/>
      <c r="WO3147" s="0"/>
      <c r="WP3147" s="0"/>
      <c r="WQ3147" s="0"/>
      <c r="WR3147" s="0"/>
      <c r="WS3147" s="0"/>
      <c r="WT3147" s="0"/>
      <c r="WU3147" s="0"/>
      <c r="WV3147" s="0"/>
      <c r="WW3147" s="0"/>
      <c r="WX3147" s="0"/>
      <c r="WY3147" s="0"/>
      <c r="WZ3147" s="0"/>
      <c r="XA3147" s="0"/>
      <c r="XB3147" s="0"/>
      <c r="XC3147" s="0"/>
      <c r="XD3147" s="0"/>
      <c r="XE3147" s="0"/>
      <c r="XF3147" s="0"/>
      <c r="XG3147" s="0"/>
      <c r="XH3147" s="0"/>
      <c r="XI3147" s="0"/>
      <c r="XJ3147" s="0"/>
      <c r="XK3147" s="0"/>
      <c r="XL3147" s="0"/>
      <c r="XM3147" s="0"/>
      <c r="XN3147" s="0"/>
      <c r="XO3147" s="0"/>
      <c r="XP3147" s="0"/>
      <c r="XQ3147" s="0"/>
      <c r="XR3147" s="0"/>
      <c r="XS3147" s="0"/>
      <c r="XT3147" s="0"/>
      <c r="XU3147" s="0"/>
      <c r="XV3147" s="0"/>
      <c r="XW3147" s="0"/>
      <c r="XX3147" s="0"/>
      <c r="XY3147" s="0"/>
      <c r="XZ3147" s="0"/>
      <c r="YA3147" s="0"/>
      <c r="YB3147" s="0"/>
      <c r="YC3147" s="0"/>
      <c r="YD3147" s="0"/>
      <c r="YE3147" s="0"/>
      <c r="YF3147" s="0"/>
      <c r="YG3147" s="0"/>
      <c r="YH3147" s="0"/>
      <c r="YI3147" s="0"/>
      <c r="YJ3147" s="0"/>
      <c r="YK3147" s="0"/>
      <c r="YL3147" s="0"/>
      <c r="YM3147" s="0"/>
      <c r="YN3147" s="0"/>
      <c r="YO3147" s="0"/>
      <c r="YP3147" s="0"/>
      <c r="YQ3147" s="0"/>
      <c r="YR3147" s="0"/>
      <c r="YS3147" s="0"/>
      <c r="YT3147" s="0"/>
      <c r="YU3147" s="0"/>
      <c r="YV3147" s="0"/>
      <c r="YW3147" s="0"/>
      <c r="YX3147" s="0"/>
      <c r="YY3147" s="0"/>
      <c r="YZ3147" s="0"/>
      <c r="ZA3147" s="0"/>
      <c r="ZB3147" s="0"/>
      <c r="ZC3147" s="0"/>
      <c r="ZD3147" s="0"/>
      <c r="ZE3147" s="0"/>
      <c r="ZF3147" s="0"/>
      <c r="ZG3147" s="0"/>
      <c r="ZH3147" s="0"/>
      <c r="ZI3147" s="0"/>
      <c r="ZJ3147" s="0"/>
      <c r="ZK3147" s="0"/>
      <c r="ZL3147" s="0"/>
      <c r="ZM3147" s="0"/>
      <c r="ZN3147" s="0"/>
      <c r="ZO3147" s="0"/>
      <c r="ZP3147" s="0"/>
      <c r="ZQ3147" s="0"/>
      <c r="ZR3147" s="0"/>
      <c r="ZS3147" s="0"/>
      <c r="ZT3147" s="0"/>
      <c r="ZU3147" s="0"/>
      <c r="ZV3147" s="0"/>
      <c r="ZW3147" s="0"/>
      <c r="ZX3147" s="0"/>
      <c r="ZY3147" s="0"/>
      <c r="ZZ3147" s="0"/>
      <c r="AAA3147" s="0"/>
      <c r="AAB3147" s="0"/>
      <c r="AAC3147" s="0"/>
      <c r="AAD3147" s="0"/>
      <c r="AAE3147" s="0"/>
      <c r="AAF3147" s="0"/>
      <c r="AAG3147" s="0"/>
      <c r="AAH3147" s="0"/>
      <c r="AAI3147" s="0"/>
      <c r="AAJ3147" s="0"/>
      <c r="AAK3147" s="0"/>
      <c r="AAL3147" s="0"/>
      <c r="AAM3147" s="0"/>
      <c r="AAN3147" s="0"/>
      <c r="AAO3147" s="0"/>
      <c r="AAP3147" s="0"/>
      <c r="AAQ3147" s="0"/>
      <c r="AAR3147" s="0"/>
      <c r="AAS3147" s="0"/>
      <c r="AAT3147" s="0"/>
      <c r="AAU3147" s="0"/>
      <c r="AAV3147" s="0"/>
      <c r="AAW3147" s="0"/>
      <c r="AAX3147" s="0"/>
      <c r="AAY3147" s="0"/>
      <c r="AAZ3147" s="0"/>
      <c r="ABA3147" s="0"/>
      <c r="ABB3147" s="0"/>
      <c r="ABC3147" s="0"/>
      <c r="ABD3147" s="0"/>
      <c r="ABE3147" s="0"/>
      <c r="ABF3147" s="0"/>
      <c r="ABG3147" s="0"/>
      <c r="ABH3147" s="0"/>
      <c r="ABI3147" s="0"/>
      <c r="ABJ3147" s="0"/>
      <c r="ABK3147" s="0"/>
      <c r="ABL3147" s="0"/>
      <c r="ABM3147" s="0"/>
      <c r="ABN3147" s="0"/>
      <c r="ABO3147" s="0"/>
      <c r="ABP3147" s="0"/>
      <c r="ABQ3147" s="0"/>
      <c r="ABR3147" s="0"/>
      <c r="ABS3147" s="0"/>
      <c r="ABT3147" s="0"/>
      <c r="ABU3147" s="0"/>
      <c r="ABV3147" s="0"/>
      <c r="ABW3147" s="0"/>
      <c r="ABX3147" s="0"/>
      <c r="ABY3147" s="0"/>
      <c r="ABZ3147" s="0"/>
      <c r="ACA3147" s="0"/>
      <c r="ACB3147" s="0"/>
      <c r="ACC3147" s="0"/>
      <c r="ACD3147" s="0"/>
      <c r="ACE3147" s="0"/>
      <c r="ACF3147" s="0"/>
      <c r="ACG3147" s="0"/>
      <c r="ACH3147" s="0"/>
      <c r="ACI3147" s="0"/>
      <c r="ACJ3147" s="0"/>
      <c r="ACK3147" s="0"/>
      <c r="ACL3147" s="0"/>
      <c r="ACM3147" s="0"/>
      <c r="ACN3147" s="0"/>
      <c r="ACO3147" s="0"/>
      <c r="ACP3147" s="0"/>
      <c r="ACQ3147" s="0"/>
      <c r="ACR3147" s="0"/>
      <c r="ACS3147" s="0"/>
      <c r="ACT3147" s="0"/>
      <c r="ACU3147" s="0"/>
      <c r="ACV3147" s="0"/>
      <c r="ACW3147" s="0"/>
      <c r="ACX3147" s="0"/>
      <c r="ACY3147" s="0"/>
      <c r="ACZ3147" s="0"/>
      <c r="ADA3147" s="0"/>
      <c r="ADB3147" s="0"/>
      <c r="ADC3147" s="0"/>
      <c r="ADD3147" s="0"/>
      <c r="ADE3147" s="0"/>
      <c r="ADF3147" s="0"/>
      <c r="ADG3147" s="0"/>
      <c r="ADH3147" s="0"/>
      <c r="ADI3147" s="0"/>
      <c r="ADJ3147" s="0"/>
      <c r="ADK3147" s="0"/>
      <c r="ADL3147" s="0"/>
      <c r="ADM3147" s="0"/>
      <c r="ADN3147" s="0"/>
      <c r="ADO3147" s="0"/>
      <c r="ADP3147" s="0"/>
      <c r="ADQ3147" s="0"/>
      <c r="ADR3147" s="0"/>
      <c r="ADS3147" s="0"/>
      <c r="ADT3147" s="0"/>
      <c r="ADU3147" s="0"/>
      <c r="ADV3147" s="0"/>
      <c r="ADW3147" s="0"/>
      <c r="ADX3147" s="0"/>
      <c r="ADY3147" s="0"/>
      <c r="ADZ3147" s="0"/>
      <c r="AEA3147" s="0"/>
      <c r="AEB3147" s="0"/>
      <c r="AEC3147" s="0"/>
      <c r="AED3147" s="0"/>
      <c r="AEE3147" s="0"/>
      <c r="AEF3147" s="0"/>
      <c r="AEG3147" s="0"/>
      <c r="AEH3147" s="0"/>
      <c r="AEI3147" s="0"/>
      <c r="AEJ3147" s="0"/>
      <c r="AEK3147" s="0"/>
      <c r="AEL3147" s="0"/>
      <c r="AEM3147" s="0"/>
      <c r="AEN3147" s="0"/>
      <c r="AEO3147" s="0"/>
      <c r="AEP3147" s="0"/>
      <c r="AEQ3147" s="0"/>
      <c r="AER3147" s="0"/>
      <c r="AES3147" s="0"/>
      <c r="AET3147" s="0"/>
      <c r="AEU3147" s="0"/>
      <c r="AEV3147" s="0"/>
      <c r="AEW3147" s="0"/>
      <c r="AEX3147" s="0"/>
      <c r="AEY3147" s="0"/>
      <c r="AEZ3147" s="0"/>
      <c r="AFA3147" s="0"/>
      <c r="AFB3147" s="0"/>
      <c r="AFC3147" s="0"/>
      <c r="AFD3147" s="0"/>
      <c r="AFE3147" s="0"/>
      <c r="AFF3147" s="0"/>
      <c r="AFG3147" s="0"/>
      <c r="AFH3147" s="0"/>
      <c r="AFI3147" s="0"/>
      <c r="AFJ3147" s="0"/>
      <c r="AFK3147" s="0"/>
      <c r="AFL3147" s="0"/>
      <c r="AFM3147" s="0"/>
      <c r="AFN3147" s="0"/>
      <c r="AFO3147" s="0"/>
      <c r="AFP3147" s="0"/>
      <c r="AFQ3147" s="0"/>
      <c r="AFR3147" s="0"/>
      <c r="AFS3147" s="0"/>
      <c r="AFT3147" s="0"/>
      <c r="AFU3147" s="0"/>
      <c r="AFV3147" s="0"/>
      <c r="AFW3147" s="0"/>
      <c r="AFX3147" s="0"/>
      <c r="AFY3147" s="0"/>
      <c r="AFZ3147" s="0"/>
      <c r="AGA3147" s="0"/>
      <c r="AGB3147" s="0"/>
      <c r="AGC3147" s="0"/>
      <c r="AGD3147" s="0"/>
      <c r="AGE3147" s="0"/>
      <c r="AGF3147" s="0"/>
      <c r="AGG3147" s="0"/>
      <c r="AGH3147" s="0"/>
      <c r="AGI3147" s="0"/>
      <c r="AGJ3147" s="0"/>
      <c r="AGK3147" s="0"/>
      <c r="AGL3147" s="0"/>
      <c r="AGM3147" s="0"/>
      <c r="AGN3147" s="0"/>
      <c r="AGO3147" s="0"/>
      <c r="AGP3147" s="0"/>
      <c r="AGQ3147" s="0"/>
      <c r="AGR3147" s="0"/>
      <c r="AGS3147" s="0"/>
      <c r="AGT3147" s="0"/>
      <c r="AGU3147" s="0"/>
      <c r="AGV3147" s="0"/>
      <c r="AGW3147" s="0"/>
      <c r="AGX3147" s="0"/>
      <c r="AGY3147" s="0"/>
      <c r="AGZ3147" s="0"/>
      <c r="AHA3147" s="0"/>
      <c r="AHB3147" s="0"/>
      <c r="AHC3147" s="0"/>
      <c r="AHD3147" s="0"/>
      <c r="AHE3147" s="0"/>
      <c r="AHF3147" s="0"/>
      <c r="AHG3147" s="0"/>
      <c r="AHH3147" s="0"/>
      <c r="AHI3147" s="0"/>
      <c r="AHJ3147" s="0"/>
      <c r="AHK3147" s="0"/>
      <c r="AHL3147" s="0"/>
      <c r="AHM3147" s="0"/>
      <c r="AHN3147" s="0"/>
      <c r="AHO3147" s="0"/>
      <c r="AHP3147" s="0"/>
      <c r="AHQ3147" s="0"/>
      <c r="AHR3147" s="0"/>
      <c r="AHS3147" s="0"/>
      <c r="AHT3147" s="0"/>
      <c r="AHU3147" s="0"/>
      <c r="AHV3147" s="0"/>
      <c r="AHW3147" s="0"/>
      <c r="AHX3147" s="0"/>
      <c r="AHY3147" s="0"/>
      <c r="AHZ3147" s="0"/>
      <c r="AIA3147" s="0"/>
      <c r="AIB3147" s="0"/>
      <c r="AIC3147" s="0"/>
      <c r="AID3147" s="0"/>
      <c r="AIE3147" s="0"/>
      <c r="AIF3147" s="0"/>
      <c r="AIG3147" s="0"/>
      <c r="AIH3147" s="0"/>
      <c r="AII3147" s="0"/>
      <c r="AIJ3147" s="0"/>
      <c r="AIK3147" s="0"/>
      <c r="AIL3147" s="0"/>
      <c r="AIM3147" s="0"/>
      <c r="AIN3147" s="0"/>
      <c r="AIO3147" s="0"/>
      <c r="AIP3147" s="0"/>
      <c r="AIQ3147" s="0"/>
      <c r="AIR3147" s="0"/>
      <c r="AIS3147" s="0"/>
      <c r="AIT3147" s="0"/>
      <c r="AIU3147" s="0"/>
      <c r="AIV3147" s="0"/>
      <c r="AIW3147" s="0"/>
      <c r="AIX3147" s="0"/>
      <c r="AIY3147" s="0"/>
      <c r="AIZ3147" s="0"/>
      <c r="AJA3147" s="0"/>
      <c r="AJB3147" s="0"/>
      <c r="AJC3147" s="0"/>
      <c r="AJD3147" s="0"/>
      <c r="AJE3147" s="0"/>
      <c r="AJF3147" s="0"/>
      <c r="AJG3147" s="0"/>
      <c r="AJH3147" s="0"/>
      <c r="AJI3147" s="0"/>
      <c r="AJJ3147" s="0"/>
      <c r="AJK3147" s="0"/>
      <c r="AJL3147" s="0"/>
      <c r="AJM3147" s="0"/>
      <c r="AJN3147" s="0"/>
      <c r="AJO3147" s="0"/>
      <c r="AJP3147" s="0"/>
      <c r="AJQ3147" s="0"/>
      <c r="AJR3147" s="0"/>
      <c r="AJS3147" s="0"/>
      <c r="AJT3147" s="0"/>
      <c r="AJU3147" s="0"/>
      <c r="AJV3147" s="0"/>
      <c r="AJW3147" s="0"/>
      <c r="AJX3147" s="0"/>
      <c r="AJY3147" s="0"/>
      <c r="AJZ3147" s="0"/>
      <c r="AKA3147" s="0"/>
      <c r="AKB3147" s="0"/>
      <c r="AKC3147" s="0"/>
      <c r="AKD3147" s="0"/>
      <c r="AKE3147" s="0"/>
      <c r="AKF3147" s="0"/>
      <c r="AKG3147" s="0"/>
      <c r="AKH3147" s="0"/>
      <c r="AKI3147" s="0"/>
      <c r="AKJ3147" s="0"/>
      <c r="AKK3147" s="0"/>
      <c r="AKL3147" s="0"/>
      <c r="AKM3147" s="0"/>
      <c r="AKN3147" s="0"/>
      <c r="AKO3147" s="0"/>
      <c r="AKP3147" s="0"/>
      <c r="AKQ3147" s="0"/>
      <c r="AKR3147" s="0"/>
      <c r="AKS3147" s="0"/>
      <c r="AKT3147" s="0"/>
      <c r="AKU3147" s="0"/>
      <c r="AKV3147" s="0"/>
      <c r="AKW3147" s="0"/>
      <c r="AKX3147" s="0"/>
      <c r="AKY3147" s="0"/>
      <c r="AKZ3147" s="0"/>
      <c r="ALA3147" s="0"/>
      <c r="ALB3147" s="0"/>
      <c r="ALC3147" s="0"/>
      <c r="ALD3147" s="0"/>
      <c r="ALE3147" s="0"/>
      <c r="ALF3147" s="0"/>
      <c r="ALG3147" s="0"/>
      <c r="ALH3147" s="0"/>
      <c r="ALI3147" s="0"/>
      <c r="ALJ3147" s="0"/>
      <c r="ALK3147" s="0"/>
      <c r="ALL3147" s="0"/>
      <c r="ALM3147" s="0"/>
      <c r="ALN3147" s="0"/>
      <c r="ALO3147" s="0"/>
      <c r="ALP3147" s="0"/>
      <c r="ALQ3147" s="0"/>
      <c r="ALR3147" s="0"/>
      <c r="ALS3147" s="0"/>
      <c r="ALT3147" s="0"/>
      <c r="ALU3147" s="0"/>
      <c r="ALV3147" s="0"/>
      <c r="ALW3147" s="0"/>
      <c r="ALX3147" s="0"/>
      <c r="ALY3147" s="0"/>
      <c r="ALZ3147" s="0"/>
      <c r="AMA3147" s="0"/>
      <c r="AMB3147" s="0"/>
      <c r="AMC3147" s="0"/>
      <c r="AMD3147" s="0"/>
      <c r="AME3147" s="0"/>
      <c r="AMF3147" s="0"/>
      <c r="AMG3147" s="0"/>
      <c r="AMH3147" s="0"/>
      <c r="AMI3147" s="0"/>
    </row>
    <row r="3148" customFormat="false" ht="12.75" hidden="false" customHeight="false" outlineLevel="0" collapsed="false">
      <c r="A3148" s="1" t="s">
        <v>3394</v>
      </c>
      <c r="C3148" s="27" t="s">
        <v>3402</v>
      </c>
      <c r="D3148" s="27" t="s">
        <v>24</v>
      </c>
      <c r="E3148" s="28"/>
      <c r="F3148" s="29"/>
      <c r="G3148" s="27"/>
      <c r="H3148" s="30" t="s">
        <v>61</v>
      </c>
      <c r="I3148" s="31" t="n">
        <v>0.79</v>
      </c>
      <c r="J3148" s="30" t="s">
        <v>3389</v>
      </c>
      <c r="BM3148" s="0"/>
      <c r="BN3148" s="0"/>
      <c r="BO3148" s="0"/>
      <c r="BP3148" s="0"/>
      <c r="BQ3148" s="0"/>
      <c r="BR3148" s="0"/>
      <c r="BS3148" s="0"/>
      <c r="BT3148" s="0"/>
      <c r="BU3148" s="0"/>
      <c r="BV3148" s="0"/>
      <c r="BW3148" s="0"/>
      <c r="BX3148" s="0"/>
      <c r="BY3148" s="0"/>
      <c r="BZ3148" s="0"/>
      <c r="CA3148" s="0"/>
      <c r="CB3148" s="0"/>
      <c r="CC3148" s="0"/>
      <c r="CD3148" s="0"/>
      <c r="CE3148" s="0"/>
      <c r="CF3148" s="0"/>
      <c r="CG3148" s="0"/>
      <c r="CH3148" s="0"/>
      <c r="CI3148" s="0"/>
      <c r="CJ3148" s="0"/>
      <c r="CK3148" s="0"/>
      <c r="CL3148" s="0"/>
      <c r="CM3148" s="0"/>
      <c r="CN3148" s="0"/>
      <c r="CO3148" s="0"/>
      <c r="CP3148" s="0"/>
      <c r="CQ3148" s="0"/>
      <c r="CR3148" s="0"/>
      <c r="CS3148" s="0"/>
      <c r="CT3148" s="0"/>
      <c r="CU3148" s="0"/>
      <c r="CV3148" s="0"/>
      <c r="CW3148" s="0"/>
      <c r="CX3148" s="0"/>
      <c r="CY3148" s="0"/>
      <c r="CZ3148" s="0"/>
      <c r="DA3148" s="0"/>
      <c r="DB3148" s="0"/>
      <c r="DC3148" s="0"/>
      <c r="DD3148" s="0"/>
      <c r="DE3148" s="0"/>
      <c r="DF3148" s="0"/>
      <c r="DG3148" s="0"/>
      <c r="DH3148" s="0"/>
      <c r="DI3148" s="0"/>
      <c r="DJ3148" s="0"/>
      <c r="DK3148" s="0"/>
      <c r="DL3148" s="0"/>
      <c r="DM3148" s="0"/>
      <c r="DN3148" s="0"/>
      <c r="DO3148" s="0"/>
      <c r="DP3148" s="0"/>
      <c r="DQ3148" s="0"/>
      <c r="DR3148" s="0"/>
      <c r="DS3148" s="0"/>
      <c r="DT3148" s="0"/>
      <c r="DU3148" s="0"/>
      <c r="DV3148" s="0"/>
      <c r="DW3148" s="0"/>
      <c r="DX3148" s="0"/>
      <c r="DY3148" s="0"/>
      <c r="DZ3148" s="0"/>
      <c r="EA3148" s="0"/>
      <c r="EB3148" s="0"/>
      <c r="EC3148" s="0"/>
      <c r="ED3148" s="0"/>
      <c r="EE3148" s="0"/>
      <c r="EF3148" s="0"/>
      <c r="EG3148" s="0"/>
      <c r="EH3148" s="0"/>
      <c r="EI3148" s="0"/>
      <c r="EJ3148" s="0"/>
      <c r="EK3148" s="0"/>
      <c r="EL3148" s="0"/>
      <c r="EM3148" s="0"/>
      <c r="EN3148" s="0"/>
      <c r="EO3148" s="0"/>
      <c r="EP3148" s="0"/>
      <c r="EQ3148" s="0"/>
      <c r="ER3148" s="0"/>
      <c r="ES3148" s="0"/>
      <c r="ET3148" s="0"/>
      <c r="EU3148" s="0"/>
      <c r="EV3148" s="0"/>
      <c r="EW3148" s="0"/>
      <c r="EX3148" s="0"/>
      <c r="EY3148" s="0"/>
      <c r="EZ3148" s="0"/>
      <c r="FA3148" s="0"/>
      <c r="FB3148" s="0"/>
      <c r="FC3148" s="0"/>
      <c r="FD3148" s="0"/>
      <c r="FE3148" s="0"/>
      <c r="FF3148" s="0"/>
      <c r="FG3148" s="0"/>
      <c r="FH3148" s="0"/>
      <c r="FI3148" s="0"/>
      <c r="FJ3148" s="0"/>
      <c r="FK3148" s="0"/>
      <c r="FL3148" s="0"/>
      <c r="FM3148" s="0"/>
      <c r="FN3148" s="0"/>
      <c r="FO3148" s="0"/>
      <c r="FP3148" s="0"/>
      <c r="FQ3148" s="0"/>
      <c r="FR3148" s="0"/>
      <c r="FS3148" s="0"/>
      <c r="FT3148" s="0"/>
      <c r="FU3148" s="0"/>
      <c r="FV3148" s="0"/>
      <c r="FW3148" s="0"/>
      <c r="FX3148" s="0"/>
      <c r="FY3148" s="0"/>
      <c r="FZ3148" s="0"/>
      <c r="GA3148" s="0"/>
      <c r="GB3148" s="0"/>
      <c r="GC3148" s="0"/>
      <c r="GD3148" s="0"/>
      <c r="GE3148" s="0"/>
      <c r="GF3148" s="0"/>
      <c r="GG3148" s="0"/>
      <c r="GH3148" s="0"/>
      <c r="GI3148" s="0"/>
      <c r="GJ3148" s="0"/>
      <c r="GK3148" s="0"/>
      <c r="GL3148" s="0"/>
      <c r="GM3148" s="0"/>
      <c r="GN3148" s="0"/>
      <c r="GO3148" s="0"/>
      <c r="GP3148" s="0"/>
      <c r="GQ3148" s="0"/>
      <c r="GR3148" s="0"/>
      <c r="GS3148" s="0"/>
      <c r="GT3148" s="0"/>
      <c r="GU3148" s="0"/>
      <c r="GV3148" s="0"/>
      <c r="GW3148" s="0"/>
      <c r="GX3148" s="0"/>
      <c r="GY3148" s="0"/>
      <c r="GZ3148" s="0"/>
      <c r="HA3148" s="0"/>
      <c r="HB3148" s="0"/>
      <c r="HC3148" s="0"/>
      <c r="HD3148" s="0"/>
      <c r="HE3148" s="0"/>
      <c r="HF3148" s="0"/>
      <c r="HG3148" s="0"/>
      <c r="HH3148" s="0"/>
      <c r="HI3148" s="0"/>
      <c r="HJ3148" s="0"/>
      <c r="HK3148" s="0"/>
      <c r="HL3148" s="0"/>
      <c r="HM3148" s="0"/>
      <c r="HN3148" s="0"/>
      <c r="HO3148" s="0"/>
      <c r="HP3148" s="0"/>
      <c r="HQ3148" s="0"/>
      <c r="HR3148" s="0"/>
      <c r="HS3148" s="0"/>
      <c r="HT3148" s="0"/>
      <c r="HU3148" s="0"/>
      <c r="HV3148" s="0"/>
      <c r="HW3148" s="0"/>
      <c r="HX3148" s="0"/>
      <c r="HY3148" s="0"/>
      <c r="HZ3148" s="0"/>
      <c r="IA3148" s="0"/>
      <c r="IB3148" s="0"/>
      <c r="IC3148" s="0"/>
      <c r="ID3148" s="0"/>
      <c r="IE3148" s="0"/>
      <c r="IF3148" s="0"/>
      <c r="IG3148" s="0"/>
      <c r="IH3148" s="0"/>
      <c r="II3148" s="0"/>
      <c r="IJ3148" s="0"/>
      <c r="IK3148" s="0"/>
      <c r="IL3148" s="0"/>
      <c r="IM3148" s="0"/>
      <c r="IN3148" s="0"/>
      <c r="IO3148" s="0"/>
      <c r="IP3148" s="0"/>
      <c r="IQ3148" s="0"/>
      <c r="IR3148" s="0"/>
      <c r="IS3148" s="0"/>
      <c r="IT3148" s="0"/>
      <c r="IU3148" s="0"/>
      <c r="IV3148" s="0"/>
      <c r="IW3148" s="0"/>
      <c r="IX3148" s="0"/>
      <c r="IY3148" s="0"/>
      <c r="IZ3148" s="0"/>
      <c r="JA3148" s="0"/>
      <c r="JB3148" s="0"/>
      <c r="JC3148" s="0"/>
      <c r="JD3148" s="0"/>
      <c r="JE3148" s="0"/>
      <c r="JF3148" s="0"/>
      <c r="JG3148" s="0"/>
      <c r="JH3148" s="0"/>
      <c r="JI3148" s="0"/>
      <c r="JJ3148" s="0"/>
      <c r="JK3148" s="0"/>
      <c r="JL3148" s="0"/>
      <c r="JM3148" s="0"/>
      <c r="JN3148" s="0"/>
      <c r="JO3148" s="0"/>
      <c r="JP3148" s="0"/>
      <c r="JQ3148" s="0"/>
      <c r="JR3148" s="0"/>
      <c r="JS3148" s="0"/>
      <c r="JT3148" s="0"/>
      <c r="JU3148" s="0"/>
      <c r="JV3148" s="0"/>
      <c r="JW3148" s="0"/>
      <c r="JX3148" s="0"/>
      <c r="JY3148" s="0"/>
      <c r="JZ3148" s="0"/>
      <c r="KA3148" s="0"/>
      <c r="KB3148" s="0"/>
      <c r="KC3148" s="0"/>
      <c r="KD3148" s="0"/>
      <c r="KE3148" s="0"/>
      <c r="KF3148" s="0"/>
      <c r="KG3148" s="0"/>
      <c r="KH3148" s="0"/>
      <c r="KI3148" s="0"/>
      <c r="KJ3148" s="0"/>
      <c r="KK3148" s="0"/>
      <c r="KL3148" s="0"/>
      <c r="KM3148" s="0"/>
      <c r="KN3148" s="0"/>
      <c r="KO3148" s="0"/>
      <c r="KP3148" s="0"/>
      <c r="KQ3148" s="0"/>
      <c r="KR3148" s="0"/>
      <c r="KS3148" s="0"/>
      <c r="KT3148" s="0"/>
      <c r="KU3148" s="0"/>
      <c r="KV3148" s="0"/>
      <c r="KW3148" s="0"/>
      <c r="KX3148" s="0"/>
      <c r="KY3148" s="0"/>
      <c r="KZ3148" s="0"/>
      <c r="LA3148" s="0"/>
      <c r="LB3148" s="0"/>
      <c r="LC3148" s="0"/>
      <c r="LD3148" s="0"/>
      <c r="LE3148" s="0"/>
      <c r="LF3148" s="0"/>
      <c r="LG3148" s="0"/>
      <c r="LH3148" s="0"/>
      <c r="LI3148" s="0"/>
      <c r="LJ3148" s="0"/>
      <c r="LK3148" s="0"/>
      <c r="LL3148" s="0"/>
      <c r="LM3148" s="0"/>
      <c r="LN3148" s="0"/>
      <c r="LO3148" s="0"/>
      <c r="LP3148" s="0"/>
      <c r="LQ3148" s="0"/>
      <c r="LR3148" s="0"/>
      <c r="LS3148" s="0"/>
      <c r="LT3148" s="0"/>
      <c r="LU3148" s="0"/>
      <c r="LV3148" s="0"/>
      <c r="LW3148" s="0"/>
      <c r="LX3148" s="0"/>
      <c r="LY3148" s="0"/>
      <c r="LZ3148" s="0"/>
      <c r="MA3148" s="0"/>
      <c r="MB3148" s="0"/>
      <c r="MC3148" s="0"/>
      <c r="MD3148" s="0"/>
      <c r="ME3148" s="0"/>
      <c r="MF3148" s="0"/>
      <c r="MG3148" s="0"/>
      <c r="MH3148" s="0"/>
      <c r="MI3148" s="0"/>
      <c r="MJ3148" s="0"/>
      <c r="MK3148" s="0"/>
      <c r="ML3148" s="0"/>
      <c r="MM3148" s="0"/>
      <c r="MN3148" s="0"/>
      <c r="MO3148" s="0"/>
      <c r="MP3148" s="0"/>
      <c r="MQ3148" s="0"/>
      <c r="MR3148" s="0"/>
      <c r="MS3148" s="0"/>
      <c r="MT3148" s="0"/>
      <c r="MU3148" s="0"/>
      <c r="MV3148" s="0"/>
      <c r="MW3148" s="0"/>
      <c r="MX3148" s="0"/>
      <c r="MY3148" s="0"/>
      <c r="MZ3148" s="0"/>
      <c r="NA3148" s="0"/>
      <c r="NB3148" s="0"/>
      <c r="NC3148" s="0"/>
      <c r="ND3148" s="0"/>
      <c r="NE3148" s="0"/>
      <c r="NF3148" s="0"/>
      <c r="NG3148" s="0"/>
      <c r="NH3148" s="0"/>
      <c r="NI3148" s="0"/>
      <c r="NJ3148" s="0"/>
      <c r="NK3148" s="0"/>
      <c r="NL3148" s="0"/>
      <c r="NM3148" s="0"/>
      <c r="NN3148" s="0"/>
      <c r="NO3148" s="0"/>
      <c r="NP3148" s="0"/>
      <c r="NQ3148" s="0"/>
      <c r="NR3148" s="0"/>
      <c r="NS3148" s="0"/>
      <c r="NT3148" s="0"/>
      <c r="NU3148" s="0"/>
      <c r="NV3148" s="0"/>
      <c r="NW3148" s="0"/>
      <c r="NX3148" s="0"/>
      <c r="NY3148" s="0"/>
      <c r="NZ3148" s="0"/>
      <c r="OA3148" s="0"/>
      <c r="OB3148" s="0"/>
      <c r="OC3148" s="0"/>
      <c r="OD3148" s="0"/>
      <c r="OE3148" s="0"/>
      <c r="OF3148" s="0"/>
      <c r="OG3148" s="0"/>
      <c r="OH3148" s="0"/>
      <c r="OI3148" s="0"/>
      <c r="OJ3148" s="0"/>
      <c r="OK3148" s="0"/>
      <c r="OL3148" s="0"/>
      <c r="OM3148" s="0"/>
      <c r="ON3148" s="0"/>
      <c r="OO3148" s="0"/>
      <c r="OP3148" s="0"/>
      <c r="OQ3148" s="0"/>
      <c r="OR3148" s="0"/>
      <c r="OS3148" s="0"/>
      <c r="OT3148" s="0"/>
      <c r="OU3148" s="0"/>
      <c r="OV3148" s="0"/>
      <c r="OW3148" s="0"/>
      <c r="OX3148" s="0"/>
      <c r="OY3148" s="0"/>
      <c r="OZ3148" s="0"/>
      <c r="PA3148" s="0"/>
      <c r="PB3148" s="0"/>
      <c r="PC3148" s="0"/>
      <c r="PD3148" s="0"/>
      <c r="PE3148" s="0"/>
      <c r="PF3148" s="0"/>
      <c r="PG3148" s="0"/>
      <c r="PH3148" s="0"/>
      <c r="PI3148" s="0"/>
      <c r="PJ3148" s="0"/>
      <c r="PK3148" s="0"/>
      <c r="PL3148" s="0"/>
      <c r="PM3148" s="0"/>
      <c r="PN3148" s="0"/>
      <c r="PO3148" s="0"/>
      <c r="PP3148" s="0"/>
      <c r="PQ3148" s="0"/>
      <c r="PR3148" s="0"/>
      <c r="PS3148" s="0"/>
      <c r="PT3148" s="0"/>
      <c r="PU3148" s="0"/>
      <c r="PV3148" s="0"/>
      <c r="PW3148" s="0"/>
      <c r="PX3148" s="0"/>
      <c r="PY3148" s="0"/>
      <c r="PZ3148" s="0"/>
      <c r="QA3148" s="0"/>
      <c r="QB3148" s="0"/>
      <c r="QC3148" s="0"/>
      <c r="QD3148" s="0"/>
      <c r="QE3148" s="0"/>
      <c r="QF3148" s="0"/>
      <c r="QG3148" s="0"/>
      <c r="QH3148" s="0"/>
      <c r="QI3148" s="0"/>
      <c r="QJ3148" s="0"/>
      <c r="QK3148" s="0"/>
      <c r="QL3148" s="0"/>
      <c r="QM3148" s="0"/>
      <c r="QN3148" s="0"/>
      <c r="QO3148" s="0"/>
      <c r="QP3148" s="0"/>
      <c r="QQ3148" s="0"/>
      <c r="QR3148" s="0"/>
      <c r="QS3148" s="0"/>
      <c r="QT3148" s="0"/>
      <c r="QU3148" s="0"/>
      <c r="QV3148" s="0"/>
      <c r="QW3148" s="0"/>
      <c r="QX3148" s="0"/>
      <c r="QY3148" s="0"/>
      <c r="QZ3148" s="0"/>
      <c r="RA3148" s="0"/>
      <c r="RB3148" s="0"/>
      <c r="RC3148" s="0"/>
      <c r="RD3148" s="0"/>
      <c r="RE3148" s="0"/>
      <c r="RF3148" s="0"/>
      <c r="RG3148" s="0"/>
      <c r="RH3148" s="0"/>
      <c r="RI3148" s="0"/>
      <c r="RJ3148" s="0"/>
      <c r="RK3148" s="0"/>
      <c r="RL3148" s="0"/>
      <c r="RM3148" s="0"/>
      <c r="RN3148" s="0"/>
      <c r="RO3148" s="0"/>
      <c r="RP3148" s="0"/>
      <c r="RQ3148" s="0"/>
      <c r="RR3148" s="0"/>
      <c r="RS3148" s="0"/>
      <c r="RT3148" s="0"/>
      <c r="RU3148" s="0"/>
      <c r="RV3148" s="0"/>
      <c r="RW3148" s="0"/>
      <c r="RX3148" s="0"/>
      <c r="RY3148" s="0"/>
      <c r="RZ3148" s="0"/>
      <c r="SA3148" s="0"/>
      <c r="SB3148" s="0"/>
      <c r="SC3148" s="0"/>
      <c r="SD3148" s="0"/>
      <c r="SE3148" s="0"/>
      <c r="SF3148" s="0"/>
      <c r="SG3148" s="0"/>
      <c r="SH3148" s="0"/>
      <c r="SI3148" s="0"/>
      <c r="SJ3148" s="0"/>
      <c r="SK3148" s="0"/>
      <c r="SL3148" s="0"/>
      <c r="SM3148" s="0"/>
      <c r="SN3148" s="0"/>
      <c r="SO3148" s="0"/>
      <c r="SP3148" s="0"/>
      <c r="SQ3148" s="0"/>
      <c r="SR3148" s="0"/>
      <c r="SS3148" s="0"/>
      <c r="ST3148" s="0"/>
      <c r="SU3148" s="0"/>
      <c r="SV3148" s="0"/>
      <c r="SW3148" s="0"/>
      <c r="SX3148" s="0"/>
      <c r="SY3148" s="0"/>
      <c r="SZ3148" s="0"/>
      <c r="TA3148" s="0"/>
      <c r="TB3148" s="0"/>
      <c r="TC3148" s="0"/>
      <c r="TD3148" s="0"/>
      <c r="TE3148" s="0"/>
      <c r="TF3148" s="0"/>
      <c r="TG3148" s="0"/>
      <c r="TH3148" s="0"/>
      <c r="TI3148" s="0"/>
      <c r="TJ3148" s="0"/>
      <c r="TK3148" s="0"/>
      <c r="TL3148" s="0"/>
      <c r="TM3148" s="0"/>
      <c r="TN3148" s="0"/>
      <c r="TO3148" s="0"/>
      <c r="TP3148" s="0"/>
      <c r="TQ3148" s="0"/>
      <c r="TR3148" s="0"/>
      <c r="TS3148" s="0"/>
      <c r="TT3148" s="0"/>
      <c r="TU3148" s="0"/>
      <c r="TV3148" s="0"/>
      <c r="TW3148" s="0"/>
      <c r="TX3148" s="0"/>
      <c r="TY3148" s="0"/>
      <c r="TZ3148" s="0"/>
      <c r="UA3148" s="0"/>
      <c r="UB3148" s="0"/>
      <c r="UC3148" s="0"/>
      <c r="UD3148" s="0"/>
      <c r="UE3148" s="0"/>
      <c r="UF3148" s="0"/>
      <c r="UG3148" s="0"/>
      <c r="UH3148" s="0"/>
      <c r="UI3148" s="0"/>
      <c r="UJ3148" s="0"/>
      <c r="UK3148" s="0"/>
      <c r="UL3148" s="0"/>
      <c r="UM3148" s="0"/>
      <c r="UN3148" s="0"/>
      <c r="UO3148" s="0"/>
      <c r="UP3148" s="0"/>
      <c r="UQ3148" s="0"/>
      <c r="UR3148" s="0"/>
      <c r="US3148" s="0"/>
      <c r="UT3148" s="0"/>
      <c r="UU3148" s="0"/>
      <c r="UV3148" s="0"/>
      <c r="UW3148" s="0"/>
      <c r="UX3148" s="0"/>
      <c r="UY3148" s="0"/>
      <c r="UZ3148" s="0"/>
      <c r="VA3148" s="0"/>
      <c r="VB3148" s="0"/>
      <c r="VC3148" s="0"/>
      <c r="VD3148" s="0"/>
      <c r="VE3148" s="0"/>
      <c r="VF3148" s="0"/>
      <c r="VG3148" s="0"/>
      <c r="VH3148" s="0"/>
      <c r="VI3148" s="0"/>
      <c r="VJ3148" s="0"/>
      <c r="VK3148" s="0"/>
      <c r="VL3148" s="0"/>
      <c r="VM3148" s="0"/>
      <c r="VN3148" s="0"/>
      <c r="VO3148" s="0"/>
      <c r="VP3148" s="0"/>
      <c r="VQ3148" s="0"/>
      <c r="VR3148" s="0"/>
      <c r="VS3148" s="0"/>
      <c r="VT3148" s="0"/>
      <c r="VU3148" s="0"/>
      <c r="VV3148" s="0"/>
      <c r="VW3148" s="0"/>
      <c r="VX3148" s="0"/>
      <c r="VY3148" s="0"/>
      <c r="VZ3148" s="0"/>
      <c r="WA3148" s="0"/>
      <c r="WB3148" s="0"/>
      <c r="WC3148" s="0"/>
      <c r="WD3148" s="0"/>
      <c r="WE3148" s="0"/>
      <c r="WF3148" s="0"/>
      <c r="WG3148" s="0"/>
      <c r="WH3148" s="0"/>
      <c r="WI3148" s="0"/>
      <c r="WJ3148" s="0"/>
      <c r="WK3148" s="0"/>
      <c r="WL3148" s="0"/>
      <c r="WM3148" s="0"/>
      <c r="WN3148" s="0"/>
      <c r="WO3148" s="0"/>
      <c r="WP3148" s="0"/>
      <c r="WQ3148" s="0"/>
      <c r="WR3148" s="0"/>
      <c r="WS3148" s="0"/>
      <c r="WT3148" s="0"/>
      <c r="WU3148" s="0"/>
      <c r="WV3148" s="0"/>
      <c r="WW3148" s="0"/>
      <c r="WX3148" s="0"/>
      <c r="WY3148" s="0"/>
      <c r="WZ3148" s="0"/>
      <c r="XA3148" s="0"/>
      <c r="XB3148" s="0"/>
      <c r="XC3148" s="0"/>
      <c r="XD3148" s="0"/>
      <c r="XE3148" s="0"/>
      <c r="XF3148" s="0"/>
      <c r="XG3148" s="0"/>
      <c r="XH3148" s="0"/>
      <c r="XI3148" s="0"/>
      <c r="XJ3148" s="0"/>
      <c r="XK3148" s="0"/>
      <c r="XL3148" s="0"/>
      <c r="XM3148" s="0"/>
      <c r="XN3148" s="0"/>
      <c r="XO3148" s="0"/>
      <c r="XP3148" s="0"/>
      <c r="XQ3148" s="0"/>
      <c r="XR3148" s="0"/>
      <c r="XS3148" s="0"/>
      <c r="XT3148" s="0"/>
      <c r="XU3148" s="0"/>
      <c r="XV3148" s="0"/>
      <c r="XW3148" s="0"/>
      <c r="XX3148" s="0"/>
      <c r="XY3148" s="0"/>
      <c r="XZ3148" s="0"/>
      <c r="YA3148" s="0"/>
      <c r="YB3148" s="0"/>
      <c r="YC3148" s="0"/>
      <c r="YD3148" s="0"/>
      <c r="YE3148" s="0"/>
      <c r="YF3148" s="0"/>
      <c r="YG3148" s="0"/>
      <c r="YH3148" s="0"/>
      <c r="YI3148" s="0"/>
      <c r="YJ3148" s="0"/>
      <c r="YK3148" s="0"/>
      <c r="YL3148" s="0"/>
      <c r="YM3148" s="0"/>
      <c r="YN3148" s="0"/>
      <c r="YO3148" s="0"/>
      <c r="YP3148" s="0"/>
      <c r="YQ3148" s="0"/>
      <c r="YR3148" s="0"/>
      <c r="YS3148" s="0"/>
      <c r="YT3148" s="0"/>
      <c r="YU3148" s="0"/>
      <c r="YV3148" s="0"/>
      <c r="YW3148" s="0"/>
      <c r="YX3148" s="0"/>
      <c r="YY3148" s="0"/>
      <c r="YZ3148" s="0"/>
      <c r="ZA3148" s="0"/>
      <c r="ZB3148" s="0"/>
      <c r="ZC3148" s="0"/>
      <c r="ZD3148" s="0"/>
      <c r="ZE3148" s="0"/>
      <c r="ZF3148" s="0"/>
      <c r="ZG3148" s="0"/>
      <c r="ZH3148" s="0"/>
      <c r="ZI3148" s="0"/>
      <c r="ZJ3148" s="0"/>
      <c r="ZK3148" s="0"/>
      <c r="ZL3148" s="0"/>
      <c r="ZM3148" s="0"/>
      <c r="ZN3148" s="0"/>
      <c r="ZO3148" s="0"/>
      <c r="ZP3148" s="0"/>
      <c r="ZQ3148" s="0"/>
      <c r="ZR3148" s="0"/>
      <c r="ZS3148" s="0"/>
      <c r="ZT3148" s="0"/>
      <c r="ZU3148" s="0"/>
      <c r="ZV3148" s="0"/>
      <c r="ZW3148" s="0"/>
      <c r="ZX3148" s="0"/>
      <c r="ZY3148" s="0"/>
      <c r="ZZ3148" s="0"/>
      <c r="AAA3148" s="0"/>
      <c r="AAB3148" s="0"/>
      <c r="AAC3148" s="0"/>
      <c r="AAD3148" s="0"/>
      <c r="AAE3148" s="0"/>
      <c r="AAF3148" s="0"/>
      <c r="AAG3148" s="0"/>
      <c r="AAH3148" s="0"/>
      <c r="AAI3148" s="0"/>
      <c r="AAJ3148" s="0"/>
      <c r="AAK3148" s="0"/>
      <c r="AAL3148" s="0"/>
      <c r="AAM3148" s="0"/>
      <c r="AAN3148" s="0"/>
      <c r="AAO3148" s="0"/>
      <c r="AAP3148" s="0"/>
      <c r="AAQ3148" s="0"/>
      <c r="AAR3148" s="0"/>
      <c r="AAS3148" s="0"/>
      <c r="AAT3148" s="0"/>
      <c r="AAU3148" s="0"/>
      <c r="AAV3148" s="0"/>
      <c r="AAW3148" s="0"/>
      <c r="AAX3148" s="0"/>
      <c r="AAY3148" s="0"/>
      <c r="AAZ3148" s="0"/>
      <c r="ABA3148" s="0"/>
      <c r="ABB3148" s="0"/>
      <c r="ABC3148" s="0"/>
      <c r="ABD3148" s="0"/>
      <c r="ABE3148" s="0"/>
      <c r="ABF3148" s="0"/>
      <c r="ABG3148" s="0"/>
      <c r="ABH3148" s="0"/>
      <c r="ABI3148" s="0"/>
      <c r="ABJ3148" s="0"/>
      <c r="ABK3148" s="0"/>
      <c r="ABL3148" s="0"/>
      <c r="ABM3148" s="0"/>
      <c r="ABN3148" s="0"/>
      <c r="ABO3148" s="0"/>
      <c r="ABP3148" s="0"/>
      <c r="ABQ3148" s="0"/>
      <c r="ABR3148" s="0"/>
      <c r="ABS3148" s="0"/>
      <c r="ABT3148" s="0"/>
      <c r="ABU3148" s="0"/>
      <c r="ABV3148" s="0"/>
      <c r="ABW3148" s="0"/>
      <c r="ABX3148" s="0"/>
      <c r="ABY3148" s="0"/>
      <c r="ABZ3148" s="0"/>
      <c r="ACA3148" s="0"/>
      <c r="ACB3148" s="0"/>
      <c r="ACC3148" s="0"/>
      <c r="ACD3148" s="0"/>
      <c r="ACE3148" s="0"/>
      <c r="ACF3148" s="0"/>
      <c r="ACG3148" s="0"/>
      <c r="ACH3148" s="0"/>
      <c r="ACI3148" s="0"/>
      <c r="ACJ3148" s="0"/>
      <c r="ACK3148" s="0"/>
      <c r="ACL3148" s="0"/>
      <c r="ACM3148" s="0"/>
      <c r="ACN3148" s="0"/>
      <c r="ACO3148" s="0"/>
      <c r="ACP3148" s="0"/>
      <c r="ACQ3148" s="0"/>
      <c r="ACR3148" s="0"/>
      <c r="ACS3148" s="0"/>
      <c r="ACT3148" s="0"/>
      <c r="ACU3148" s="0"/>
      <c r="ACV3148" s="0"/>
      <c r="ACW3148" s="0"/>
      <c r="ACX3148" s="0"/>
      <c r="ACY3148" s="0"/>
      <c r="ACZ3148" s="0"/>
      <c r="ADA3148" s="0"/>
      <c r="ADB3148" s="0"/>
      <c r="ADC3148" s="0"/>
      <c r="ADD3148" s="0"/>
      <c r="ADE3148" s="0"/>
      <c r="ADF3148" s="0"/>
      <c r="ADG3148" s="0"/>
      <c r="ADH3148" s="0"/>
      <c r="ADI3148" s="0"/>
      <c r="ADJ3148" s="0"/>
      <c r="ADK3148" s="0"/>
      <c r="ADL3148" s="0"/>
      <c r="ADM3148" s="0"/>
      <c r="ADN3148" s="0"/>
      <c r="ADO3148" s="0"/>
      <c r="ADP3148" s="0"/>
      <c r="ADQ3148" s="0"/>
      <c r="ADR3148" s="0"/>
      <c r="ADS3148" s="0"/>
      <c r="ADT3148" s="0"/>
      <c r="ADU3148" s="0"/>
      <c r="ADV3148" s="0"/>
      <c r="ADW3148" s="0"/>
      <c r="ADX3148" s="0"/>
      <c r="ADY3148" s="0"/>
      <c r="ADZ3148" s="0"/>
      <c r="AEA3148" s="0"/>
      <c r="AEB3148" s="0"/>
      <c r="AEC3148" s="0"/>
      <c r="AED3148" s="0"/>
      <c r="AEE3148" s="0"/>
      <c r="AEF3148" s="0"/>
      <c r="AEG3148" s="0"/>
      <c r="AEH3148" s="0"/>
      <c r="AEI3148" s="0"/>
      <c r="AEJ3148" s="0"/>
      <c r="AEK3148" s="0"/>
      <c r="AEL3148" s="0"/>
      <c r="AEM3148" s="0"/>
      <c r="AEN3148" s="0"/>
      <c r="AEO3148" s="0"/>
      <c r="AEP3148" s="0"/>
      <c r="AEQ3148" s="0"/>
      <c r="AER3148" s="0"/>
      <c r="AES3148" s="0"/>
      <c r="AET3148" s="0"/>
      <c r="AEU3148" s="0"/>
      <c r="AEV3148" s="0"/>
      <c r="AEW3148" s="0"/>
      <c r="AEX3148" s="0"/>
      <c r="AEY3148" s="0"/>
      <c r="AEZ3148" s="0"/>
      <c r="AFA3148" s="0"/>
      <c r="AFB3148" s="0"/>
      <c r="AFC3148" s="0"/>
      <c r="AFD3148" s="0"/>
      <c r="AFE3148" s="0"/>
      <c r="AFF3148" s="0"/>
      <c r="AFG3148" s="0"/>
      <c r="AFH3148" s="0"/>
      <c r="AFI3148" s="0"/>
      <c r="AFJ3148" s="0"/>
      <c r="AFK3148" s="0"/>
      <c r="AFL3148" s="0"/>
      <c r="AFM3148" s="0"/>
      <c r="AFN3148" s="0"/>
      <c r="AFO3148" s="0"/>
      <c r="AFP3148" s="0"/>
      <c r="AFQ3148" s="0"/>
      <c r="AFR3148" s="0"/>
      <c r="AFS3148" s="0"/>
      <c r="AFT3148" s="0"/>
      <c r="AFU3148" s="0"/>
      <c r="AFV3148" s="0"/>
      <c r="AFW3148" s="0"/>
      <c r="AFX3148" s="0"/>
      <c r="AFY3148" s="0"/>
      <c r="AFZ3148" s="0"/>
      <c r="AGA3148" s="0"/>
      <c r="AGB3148" s="0"/>
      <c r="AGC3148" s="0"/>
      <c r="AGD3148" s="0"/>
      <c r="AGE3148" s="0"/>
      <c r="AGF3148" s="0"/>
      <c r="AGG3148" s="0"/>
      <c r="AGH3148" s="0"/>
      <c r="AGI3148" s="0"/>
      <c r="AGJ3148" s="0"/>
      <c r="AGK3148" s="0"/>
      <c r="AGL3148" s="0"/>
      <c r="AGM3148" s="0"/>
      <c r="AGN3148" s="0"/>
      <c r="AGO3148" s="0"/>
      <c r="AGP3148" s="0"/>
      <c r="AGQ3148" s="0"/>
      <c r="AGR3148" s="0"/>
      <c r="AGS3148" s="0"/>
      <c r="AGT3148" s="0"/>
      <c r="AGU3148" s="0"/>
      <c r="AGV3148" s="0"/>
      <c r="AGW3148" s="0"/>
      <c r="AGX3148" s="0"/>
      <c r="AGY3148" s="0"/>
      <c r="AGZ3148" s="0"/>
      <c r="AHA3148" s="0"/>
      <c r="AHB3148" s="0"/>
      <c r="AHC3148" s="0"/>
      <c r="AHD3148" s="0"/>
      <c r="AHE3148" s="0"/>
      <c r="AHF3148" s="0"/>
      <c r="AHG3148" s="0"/>
      <c r="AHH3148" s="0"/>
      <c r="AHI3148" s="0"/>
      <c r="AHJ3148" s="0"/>
      <c r="AHK3148" s="0"/>
      <c r="AHL3148" s="0"/>
      <c r="AHM3148" s="0"/>
      <c r="AHN3148" s="0"/>
      <c r="AHO3148" s="0"/>
      <c r="AHP3148" s="0"/>
      <c r="AHQ3148" s="0"/>
      <c r="AHR3148" s="0"/>
      <c r="AHS3148" s="0"/>
      <c r="AHT3148" s="0"/>
      <c r="AHU3148" s="0"/>
      <c r="AHV3148" s="0"/>
      <c r="AHW3148" s="0"/>
      <c r="AHX3148" s="0"/>
      <c r="AHY3148" s="0"/>
      <c r="AHZ3148" s="0"/>
      <c r="AIA3148" s="0"/>
      <c r="AIB3148" s="0"/>
      <c r="AIC3148" s="0"/>
      <c r="AID3148" s="0"/>
      <c r="AIE3148" s="0"/>
      <c r="AIF3148" s="0"/>
      <c r="AIG3148" s="0"/>
      <c r="AIH3148" s="0"/>
      <c r="AII3148" s="0"/>
      <c r="AIJ3148" s="0"/>
      <c r="AIK3148" s="0"/>
      <c r="AIL3148" s="0"/>
      <c r="AIM3148" s="0"/>
      <c r="AIN3148" s="0"/>
      <c r="AIO3148" s="0"/>
      <c r="AIP3148" s="0"/>
      <c r="AIQ3148" s="0"/>
      <c r="AIR3148" s="0"/>
      <c r="AIS3148" s="0"/>
      <c r="AIT3148" s="0"/>
      <c r="AIU3148" s="0"/>
      <c r="AIV3148" s="0"/>
      <c r="AIW3148" s="0"/>
      <c r="AIX3148" s="0"/>
      <c r="AIY3148" s="0"/>
      <c r="AIZ3148" s="0"/>
      <c r="AJA3148" s="0"/>
      <c r="AJB3148" s="0"/>
      <c r="AJC3148" s="0"/>
      <c r="AJD3148" s="0"/>
      <c r="AJE3148" s="0"/>
      <c r="AJF3148" s="0"/>
      <c r="AJG3148" s="0"/>
      <c r="AJH3148" s="0"/>
      <c r="AJI3148" s="0"/>
      <c r="AJJ3148" s="0"/>
      <c r="AJK3148" s="0"/>
      <c r="AJL3148" s="0"/>
      <c r="AJM3148" s="0"/>
      <c r="AJN3148" s="0"/>
      <c r="AJO3148" s="0"/>
      <c r="AJP3148" s="0"/>
      <c r="AJQ3148" s="0"/>
      <c r="AJR3148" s="0"/>
      <c r="AJS3148" s="0"/>
      <c r="AJT3148" s="0"/>
      <c r="AJU3148" s="0"/>
      <c r="AJV3148" s="0"/>
      <c r="AJW3148" s="0"/>
      <c r="AJX3148" s="0"/>
      <c r="AJY3148" s="0"/>
      <c r="AJZ3148" s="0"/>
      <c r="AKA3148" s="0"/>
      <c r="AKB3148" s="0"/>
      <c r="AKC3148" s="0"/>
      <c r="AKD3148" s="0"/>
      <c r="AKE3148" s="0"/>
      <c r="AKF3148" s="0"/>
      <c r="AKG3148" s="0"/>
      <c r="AKH3148" s="0"/>
      <c r="AKI3148" s="0"/>
      <c r="AKJ3148" s="0"/>
      <c r="AKK3148" s="0"/>
      <c r="AKL3148" s="0"/>
      <c r="AKM3148" s="0"/>
      <c r="AKN3148" s="0"/>
      <c r="AKO3148" s="0"/>
      <c r="AKP3148" s="0"/>
      <c r="AKQ3148" s="0"/>
      <c r="AKR3148" s="0"/>
      <c r="AKS3148" s="0"/>
      <c r="AKT3148" s="0"/>
      <c r="AKU3148" s="0"/>
      <c r="AKV3148" s="0"/>
      <c r="AKW3148" s="0"/>
      <c r="AKX3148" s="0"/>
      <c r="AKY3148" s="0"/>
      <c r="AKZ3148" s="0"/>
      <c r="ALA3148" s="0"/>
      <c r="ALB3148" s="0"/>
      <c r="ALC3148" s="0"/>
      <c r="ALD3148" s="0"/>
      <c r="ALE3148" s="0"/>
      <c r="ALF3148" s="0"/>
      <c r="ALG3148" s="0"/>
      <c r="ALH3148" s="0"/>
      <c r="ALI3148" s="0"/>
      <c r="ALJ3148" s="0"/>
      <c r="ALK3148" s="0"/>
      <c r="ALL3148" s="0"/>
      <c r="ALM3148" s="0"/>
      <c r="ALN3148" s="0"/>
      <c r="ALO3148" s="0"/>
      <c r="ALP3148" s="0"/>
      <c r="ALQ3148" s="0"/>
      <c r="ALR3148" s="0"/>
      <c r="ALS3148" s="0"/>
      <c r="ALT3148" s="0"/>
      <c r="ALU3148" s="0"/>
      <c r="ALV3148" s="0"/>
      <c r="ALW3148" s="0"/>
      <c r="ALX3148" s="0"/>
      <c r="ALY3148" s="0"/>
      <c r="ALZ3148" s="0"/>
      <c r="AMA3148" s="0"/>
      <c r="AMB3148" s="0"/>
      <c r="AMC3148" s="0"/>
      <c r="AMD3148" s="0"/>
      <c r="AME3148" s="0"/>
      <c r="AMF3148" s="0"/>
      <c r="AMG3148" s="0"/>
      <c r="AMH3148" s="0"/>
      <c r="AMI3148" s="0"/>
    </row>
    <row r="3149" customFormat="false" ht="12.75" hidden="false" customHeight="false" outlineLevel="0" collapsed="false">
      <c r="A3149" s="1" t="s">
        <v>3394</v>
      </c>
      <c r="C3149" s="27" t="s">
        <v>3403</v>
      </c>
      <c r="D3149" s="27" t="s">
        <v>13</v>
      </c>
      <c r="E3149" s="28"/>
      <c r="F3149" s="29"/>
      <c r="G3149" s="27"/>
      <c r="H3149" s="30" t="s">
        <v>61</v>
      </c>
      <c r="I3149" s="31" t="n">
        <v>1.39</v>
      </c>
      <c r="J3149" s="30" t="s">
        <v>3389</v>
      </c>
      <c r="BM3149" s="0"/>
      <c r="BN3149" s="0"/>
      <c r="BO3149" s="0"/>
      <c r="BP3149" s="0"/>
      <c r="BQ3149" s="0"/>
      <c r="BR3149" s="0"/>
      <c r="BS3149" s="0"/>
      <c r="BT3149" s="0"/>
      <c r="BU3149" s="0"/>
      <c r="BV3149" s="0"/>
      <c r="BW3149" s="0"/>
      <c r="BX3149" s="0"/>
      <c r="BY3149" s="0"/>
      <c r="BZ3149" s="0"/>
      <c r="CA3149" s="0"/>
      <c r="CB3149" s="0"/>
      <c r="CC3149" s="0"/>
      <c r="CD3149" s="0"/>
      <c r="CE3149" s="0"/>
      <c r="CF3149" s="0"/>
      <c r="CG3149" s="0"/>
      <c r="CH3149" s="0"/>
      <c r="CI3149" s="0"/>
      <c r="CJ3149" s="0"/>
      <c r="CK3149" s="0"/>
      <c r="CL3149" s="0"/>
      <c r="CM3149" s="0"/>
      <c r="CN3149" s="0"/>
      <c r="CO3149" s="0"/>
      <c r="CP3149" s="0"/>
      <c r="CQ3149" s="0"/>
      <c r="CR3149" s="0"/>
      <c r="CS3149" s="0"/>
      <c r="CT3149" s="0"/>
      <c r="CU3149" s="0"/>
      <c r="CV3149" s="0"/>
      <c r="CW3149" s="0"/>
      <c r="CX3149" s="0"/>
      <c r="CY3149" s="0"/>
      <c r="CZ3149" s="0"/>
      <c r="DA3149" s="0"/>
      <c r="DB3149" s="0"/>
      <c r="DC3149" s="0"/>
      <c r="DD3149" s="0"/>
      <c r="DE3149" s="0"/>
      <c r="DF3149" s="0"/>
      <c r="DG3149" s="0"/>
      <c r="DH3149" s="0"/>
      <c r="DI3149" s="0"/>
      <c r="DJ3149" s="0"/>
      <c r="DK3149" s="0"/>
      <c r="DL3149" s="0"/>
      <c r="DM3149" s="0"/>
      <c r="DN3149" s="0"/>
      <c r="DO3149" s="0"/>
      <c r="DP3149" s="0"/>
      <c r="DQ3149" s="0"/>
      <c r="DR3149" s="0"/>
      <c r="DS3149" s="0"/>
      <c r="DT3149" s="0"/>
      <c r="DU3149" s="0"/>
      <c r="DV3149" s="0"/>
      <c r="DW3149" s="0"/>
      <c r="DX3149" s="0"/>
      <c r="DY3149" s="0"/>
      <c r="DZ3149" s="0"/>
      <c r="EA3149" s="0"/>
      <c r="EB3149" s="0"/>
      <c r="EC3149" s="0"/>
      <c r="ED3149" s="0"/>
      <c r="EE3149" s="0"/>
      <c r="EF3149" s="0"/>
      <c r="EG3149" s="0"/>
      <c r="EH3149" s="0"/>
      <c r="EI3149" s="0"/>
      <c r="EJ3149" s="0"/>
      <c r="EK3149" s="0"/>
      <c r="EL3149" s="0"/>
      <c r="EM3149" s="0"/>
      <c r="EN3149" s="0"/>
      <c r="EO3149" s="0"/>
      <c r="EP3149" s="0"/>
      <c r="EQ3149" s="0"/>
      <c r="ER3149" s="0"/>
      <c r="ES3149" s="0"/>
      <c r="ET3149" s="0"/>
      <c r="EU3149" s="0"/>
      <c r="EV3149" s="0"/>
      <c r="EW3149" s="0"/>
      <c r="EX3149" s="0"/>
      <c r="EY3149" s="0"/>
      <c r="EZ3149" s="0"/>
      <c r="FA3149" s="0"/>
      <c r="FB3149" s="0"/>
      <c r="FC3149" s="0"/>
      <c r="FD3149" s="0"/>
      <c r="FE3149" s="0"/>
      <c r="FF3149" s="0"/>
      <c r="FG3149" s="0"/>
      <c r="FH3149" s="0"/>
      <c r="FI3149" s="0"/>
      <c r="FJ3149" s="0"/>
      <c r="FK3149" s="0"/>
      <c r="FL3149" s="0"/>
      <c r="FM3149" s="0"/>
      <c r="FN3149" s="0"/>
      <c r="FO3149" s="0"/>
      <c r="FP3149" s="0"/>
      <c r="FQ3149" s="0"/>
      <c r="FR3149" s="0"/>
      <c r="FS3149" s="0"/>
      <c r="FT3149" s="0"/>
      <c r="FU3149" s="0"/>
      <c r="FV3149" s="0"/>
      <c r="FW3149" s="0"/>
      <c r="FX3149" s="0"/>
      <c r="FY3149" s="0"/>
      <c r="FZ3149" s="0"/>
      <c r="GA3149" s="0"/>
      <c r="GB3149" s="0"/>
      <c r="GC3149" s="0"/>
      <c r="GD3149" s="0"/>
      <c r="GE3149" s="0"/>
      <c r="GF3149" s="0"/>
      <c r="GG3149" s="0"/>
      <c r="GH3149" s="0"/>
      <c r="GI3149" s="0"/>
      <c r="GJ3149" s="0"/>
      <c r="GK3149" s="0"/>
      <c r="GL3149" s="0"/>
      <c r="GM3149" s="0"/>
      <c r="GN3149" s="0"/>
      <c r="GO3149" s="0"/>
      <c r="GP3149" s="0"/>
      <c r="GQ3149" s="0"/>
      <c r="GR3149" s="0"/>
      <c r="GS3149" s="0"/>
      <c r="GT3149" s="0"/>
      <c r="GU3149" s="0"/>
      <c r="GV3149" s="0"/>
      <c r="GW3149" s="0"/>
      <c r="GX3149" s="0"/>
      <c r="GY3149" s="0"/>
      <c r="GZ3149" s="0"/>
      <c r="HA3149" s="0"/>
      <c r="HB3149" s="0"/>
      <c r="HC3149" s="0"/>
      <c r="HD3149" s="0"/>
      <c r="HE3149" s="0"/>
      <c r="HF3149" s="0"/>
      <c r="HG3149" s="0"/>
      <c r="HH3149" s="0"/>
      <c r="HI3149" s="0"/>
      <c r="HJ3149" s="0"/>
      <c r="HK3149" s="0"/>
      <c r="HL3149" s="0"/>
      <c r="HM3149" s="0"/>
      <c r="HN3149" s="0"/>
      <c r="HO3149" s="0"/>
      <c r="HP3149" s="0"/>
      <c r="HQ3149" s="0"/>
      <c r="HR3149" s="0"/>
      <c r="HS3149" s="0"/>
      <c r="HT3149" s="0"/>
      <c r="HU3149" s="0"/>
      <c r="HV3149" s="0"/>
      <c r="HW3149" s="0"/>
      <c r="HX3149" s="0"/>
      <c r="HY3149" s="0"/>
      <c r="HZ3149" s="0"/>
      <c r="IA3149" s="0"/>
      <c r="IB3149" s="0"/>
      <c r="IC3149" s="0"/>
      <c r="ID3149" s="0"/>
      <c r="IE3149" s="0"/>
      <c r="IF3149" s="0"/>
      <c r="IG3149" s="0"/>
      <c r="IH3149" s="0"/>
      <c r="II3149" s="0"/>
      <c r="IJ3149" s="0"/>
      <c r="IK3149" s="0"/>
      <c r="IL3149" s="0"/>
      <c r="IM3149" s="0"/>
      <c r="IN3149" s="0"/>
      <c r="IO3149" s="0"/>
      <c r="IP3149" s="0"/>
      <c r="IQ3149" s="0"/>
      <c r="IR3149" s="0"/>
      <c r="IS3149" s="0"/>
      <c r="IT3149" s="0"/>
      <c r="IU3149" s="0"/>
      <c r="IV3149" s="0"/>
      <c r="IW3149" s="0"/>
      <c r="IX3149" s="0"/>
      <c r="IY3149" s="0"/>
      <c r="IZ3149" s="0"/>
      <c r="JA3149" s="0"/>
      <c r="JB3149" s="0"/>
      <c r="JC3149" s="0"/>
      <c r="JD3149" s="0"/>
      <c r="JE3149" s="0"/>
      <c r="JF3149" s="0"/>
      <c r="JG3149" s="0"/>
      <c r="JH3149" s="0"/>
      <c r="JI3149" s="0"/>
      <c r="JJ3149" s="0"/>
      <c r="JK3149" s="0"/>
      <c r="JL3149" s="0"/>
      <c r="JM3149" s="0"/>
      <c r="JN3149" s="0"/>
      <c r="JO3149" s="0"/>
      <c r="JP3149" s="0"/>
      <c r="JQ3149" s="0"/>
      <c r="JR3149" s="0"/>
      <c r="JS3149" s="0"/>
      <c r="JT3149" s="0"/>
      <c r="JU3149" s="0"/>
      <c r="JV3149" s="0"/>
      <c r="JW3149" s="0"/>
      <c r="JX3149" s="0"/>
      <c r="JY3149" s="0"/>
      <c r="JZ3149" s="0"/>
      <c r="KA3149" s="0"/>
      <c r="KB3149" s="0"/>
      <c r="KC3149" s="0"/>
      <c r="KD3149" s="0"/>
      <c r="KE3149" s="0"/>
      <c r="KF3149" s="0"/>
      <c r="KG3149" s="0"/>
      <c r="KH3149" s="0"/>
      <c r="KI3149" s="0"/>
      <c r="KJ3149" s="0"/>
      <c r="KK3149" s="0"/>
      <c r="KL3149" s="0"/>
      <c r="KM3149" s="0"/>
      <c r="KN3149" s="0"/>
      <c r="KO3149" s="0"/>
      <c r="KP3149" s="0"/>
      <c r="KQ3149" s="0"/>
      <c r="KR3149" s="0"/>
      <c r="KS3149" s="0"/>
      <c r="KT3149" s="0"/>
      <c r="KU3149" s="0"/>
      <c r="KV3149" s="0"/>
      <c r="KW3149" s="0"/>
      <c r="KX3149" s="0"/>
      <c r="KY3149" s="0"/>
      <c r="KZ3149" s="0"/>
      <c r="LA3149" s="0"/>
      <c r="LB3149" s="0"/>
      <c r="LC3149" s="0"/>
      <c r="LD3149" s="0"/>
      <c r="LE3149" s="0"/>
      <c r="LF3149" s="0"/>
      <c r="LG3149" s="0"/>
      <c r="LH3149" s="0"/>
      <c r="LI3149" s="0"/>
      <c r="LJ3149" s="0"/>
      <c r="LK3149" s="0"/>
      <c r="LL3149" s="0"/>
      <c r="LM3149" s="0"/>
      <c r="LN3149" s="0"/>
      <c r="LO3149" s="0"/>
      <c r="LP3149" s="0"/>
      <c r="LQ3149" s="0"/>
      <c r="LR3149" s="0"/>
      <c r="LS3149" s="0"/>
      <c r="LT3149" s="0"/>
      <c r="LU3149" s="0"/>
      <c r="LV3149" s="0"/>
      <c r="LW3149" s="0"/>
      <c r="LX3149" s="0"/>
      <c r="LY3149" s="0"/>
      <c r="LZ3149" s="0"/>
      <c r="MA3149" s="0"/>
      <c r="MB3149" s="0"/>
      <c r="MC3149" s="0"/>
      <c r="MD3149" s="0"/>
      <c r="ME3149" s="0"/>
      <c r="MF3149" s="0"/>
      <c r="MG3149" s="0"/>
      <c r="MH3149" s="0"/>
      <c r="MI3149" s="0"/>
      <c r="MJ3149" s="0"/>
      <c r="MK3149" s="0"/>
      <c r="ML3149" s="0"/>
      <c r="MM3149" s="0"/>
      <c r="MN3149" s="0"/>
      <c r="MO3149" s="0"/>
      <c r="MP3149" s="0"/>
      <c r="MQ3149" s="0"/>
      <c r="MR3149" s="0"/>
      <c r="MS3149" s="0"/>
      <c r="MT3149" s="0"/>
      <c r="MU3149" s="0"/>
      <c r="MV3149" s="0"/>
      <c r="MW3149" s="0"/>
      <c r="MX3149" s="0"/>
      <c r="MY3149" s="0"/>
      <c r="MZ3149" s="0"/>
      <c r="NA3149" s="0"/>
      <c r="NB3149" s="0"/>
      <c r="NC3149" s="0"/>
      <c r="ND3149" s="0"/>
      <c r="NE3149" s="0"/>
      <c r="NF3149" s="0"/>
      <c r="NG3149" s="0"/>
      <c r="NH3149" s="0"/>
      <c r="NI3149" s="0"/>
      <c r="NJ3149" s="0"/>
      <c r="NK3149" s="0"/>
      <c r="NL3149" s="0"/>
      <c r="NM3149" s="0"/>
      <c r="NN3149" s="0"/>
      <c r="NO3149" s="0"/>
      <c r="NP3149" s="0"/>
      <c r="NQ3149" s="0"/>
      <c r="NR3149" s="0"/>
      <c r="NS3149" s="0"/>
      <c r="NT3149" s="0"/>
      <c r="NU3149" s="0"/>
      <c r="NV3149" s="0"/>
      <c r="NW3149" s="0"/>
      <c r="NX3149" s="0"/>
      <c r="NY3149" s="0"/>
      <c r="NZ3149" s="0"/>
      <c r="OA3149" s="0"/>
      <c r="OB3149" s="0"/>
      <c r="OC3149" s="0"/>
      <c r="OD3149" s="0"/>
      <c r="OE3149" s="0"/>
      <c r="OF3149" s="0"/>
      <c r="OG3149" s="0"/>
      <c r="OH3149" s="0"/>
      <c r="OI3149" s="0"/>
      <c r="OJ3149" s="0"/>
      <c r="OK3149" s="0"/>
      <c r="OL3149" s="0"/>
      <c r="OM3149" s="0"/>
      <c r="ON3149" s="0"/>
      <c r="OO3149" s="0"/>
      <c r="OP3149" s="0"/>
      <c r="OQ3149" s="0"/>
      <c r="OR3149" s="0"/>
      <c r="OS3149" s="0"/>
      <c r="OT3149" s="0"/>
      <c r="OU3149" s="0"/>
      <c r="OV3149" s="0"/>
      <c r="OW3149" s="0"/>
      <c r="OX3149" s="0"/>
      <c r="OY3149" s="0"/>
      <c r="OZ3149" s="0"/>
      <c r="PA3149" s="0"/>
      <c r="PB3149" s="0"/>
      <c r="PC3149" s="0"/>
      <c r="PD3149" s="0"/>
      <c r="PE3149" s="0"/>
      <c r="PF3149" s="0"/>
      <c r="PG3149" s="0"/>
      <c r="PH3149" s="0"/>
      <c r="PI3149" s="0"/>
      <c r="PJ3149" s="0"/>
      <c r="PK3149" s="0"/>
      <c r="PL3149" s="0"/>
      <c r="PM3149" s="0"/>
      <c r="PN3149" s="0"/>
      <c r="PO3149" s="0"/>
      <c r="PP3149" s="0"/>
      <c r="PQ3149" s="0"/>
      <c r="PR3149" s="0"/>
      <c r="PS3149" s="0"/>
      <c r="PT3149" s="0"/>
      <c r="PU3149" s="0"/>
      <c r="PV3149" s="0"/>
      <c r="PW3149" s="0"/>
      <c r="PX3149" s="0"/>
      <c r="PY3149" s="0"/>
      <c r="PZ3149" s="0"/>
      <c r="QA3149" s="0"/>
      <c r="QB3149" s="0"/>
      <c r="QC3149" s="0"/>
      <c r="QD3149" s="0"/>
      <c r="QE3149" s="0"/>
      <c r="QF3149" s="0"/>
      <c r="QG3149" s="0"/>
      <c r="QH3149" s="0"/>
      <c r="QI3149" s="0"/>
      <c r="QJ3149" s="0"/>
      <c r="QK3149" s="0"/>
      <c r="QL3149" s="0"/>
      <c r="QM3149" s="0"/>
      <c r="QN3149" s="0"/>
      <c r="QO3149" s="0"/>
      <c r="QP3149" s="0"/>
      <c r="QQ3149" s="0"/>
      <c r="QR3149" s="0"/>
      <c r="QS3149" s="0"/>
      <c r="QT3149" s="0"/>
      <c r="QU3149" s="0"/>
      <c r="QV3149" s="0"/>
      <c r="QW3149" s="0"/>
      <c r="QX3149" s="0"/>
      <c r="QY3149" s="0"/>
      <c r="QZ3149" s="0"/>
      <c r="RA3149" s="0"/>
      <c r="RB3149" s="0"/>
      <c r="RC3149" s="0"/>
      <c r="RD3149" s="0"/>
      <c r="RE3149" s="0"/>
      <c r="RF3149" s="0"/>
      <c r="RG3149" s="0"/>
      <c r="RH3149" s="0"/>
      <c r="RI3149" s="0"/>
      <c r="RJ3149" s="0"/>
      <c r="RK3149" s="0"/>
      <c r="RL3149" s="0"/>
      <c r="RM3149" s="0"/>
      <c r="RN3149" s="0"/>
      <c r="RO3149" s="0"/>
      <c r="RP3149" s="0"/>
      <c r="RQ3149" s="0"/>
      <c r="RR3149" s="0"/>
      <c r="RS3149" s="0"/>
      <c r="RT3149" s="0"/>
      <c r="RU3149" s="0"/>
      <c r="RV3149" s="0"/>
      <c r="RW3149" s="0"/>
      <c r="RX3149" s="0"/>
      <c r="RY3149" s="0"/>
      <c r="RZ3149" s="0"/>
      <c r="SA3149" s="0"/>
      <c r="SB3149" s="0"/>
      <c r="SC3149" s="0"/>
      <c r="SD3149" s="0"/>
      <c r="SE3149" s="0"/>
      <c r="SF3149" s="0"/>
      <c r="SG3149" s="0"/>
      <c r="SH3149" s="0"/>
      <c r="SI3149" s="0"/>
      <c r="SJ3149" s="0"/>
      <c r="SK3149" s="0"/>
      <c r="SL3149" s="0"/>
      <c r="SM3149" s="0"/>
      <c r="SN3149" s="0"/>
      <c r="SO3149" s="0"/>
      <c r="SP3149" s="0"/>
      <c r="SQ3149" s="0"/>
      <c r="SR3149" s="0"/>
      <c r="SS3149" s="0"/>
      <c r="ST3149" s="0"/>
      <c r="SU3149" s="0"/>
      <c r="SV3149" s="0"/>
      <c r="SW3149" s="0"/>
      <c r="SX3149" s="0"/>
      <c r="SY3149" s="0"/>
      <c r="SZ3149" s="0"/>
      <c r="TA3149" s="0"/>
      <c r="TB3149" s="0"/>
      <c r="TC3149" s="0"/>
      <c r="TD3149" s="0"/>
      <c r="TE3149" s="0"/>
      <c r="TF3149" s="0"/>
      <c r="TG3149" s="0"/>
      <c r="TH3149" s="0"/>
      <c r="TI3149" s="0"/>
      <c r="TJ3149" s="0"/>
      <c r="TK3149" s="0"/>
      <c r="TL3149" s="0"/>
      <c r="TM3149" s="0"/>
      <c r="TN3149" s="0"/>
      <c r="TO3149" s="0"/>
      <c r="TP3149" s="0"/>
      <c r="TQ3149" s="0"/>
      <c r="TR3149" s="0"/>
      <c r="TS3149" s="0"/>
      <c r="TT3149" s="0"/>
      <c r="TU3149" s="0"/>
      <c r="TV3149" s="0"/>
      <c r="TW3149" s="0"/>
      <c r="TX3149" s="0"/>
      <c r="TY3149" s="0"/>
      <c r="TZ3149" s="0"/>
      <c r="UA3149" s="0"/>
      <c r="UB3149" s="0"/>
      <c r="UC3149" s="0"/>
      <c r="UD3149" s="0"/>
      <c r="UE3149" s="0"/>
      <c r="UF3149" s="0"/>
      <c r="UG3149" s="0"/>
      <c r="UH3149" s="0"/>
      <c r="UI3149" s="0"/>
      <c r="UJ3149" s="0"/>
      <c r="UK3149" s="0"/>
      <c r="UL3149" s="0"/>
      <c r="UM3149" s="0"/>
      <c r="UN3149" s="0"/>
      <c r="UO3149" s="0"/>
      <c r="UP3149" s="0"/>
      <c r="UQ3149" s="0"/>
      <c r="UR3149" s="0"/>
      <c r="US3149" s="0"/>
      <c r="UT3149" s="0"/>
      <c r="UU3149" s="0"/>
      <c r="UV3149" s="0"/>
      <c r="UW3149" s="0"/>
      <c r="UX3149" s="0"/>
      <c r="UY3149" s="0"/>
      <c r="UZ3149" s="0"/>
      <c r="VA3149" s="0"/>
      <c r="VB3149" s="0"/>
      <c r="VC3149" s="0"/>
      <c r="VD3149" s="0"/>
      <c r="VE3149" s="0"/>
      <c r="VF3149" s="0"/>
      <c r="VG3149" s="0"/>
      <c r="VH3149" s="0"/>
      <c r="VI3149" s="0"/>
      <c r="VJ3149" s="0"/>
      <c r="VK3149" s="0"/>
      <c r="VL3149" s="0"/>
      <c r="VM3149" s="0"/>
      <c r="VN3149" s="0"/>
      <c r="VO3149" s="0"/>
      <c r="VP3149" s="0"/>
      <c r="VQ3149" s="0"/>
      <c r="VR3149" s="0"/>
      <c r="VS3149" s="0"/>
      <c r="VT3149" s="0"/>
      <c r="VU3149" s="0"/>
      <c r="VV3149" s="0"/>
      <c r="VW3149" s="0"/>
      <c r="VX3149" s="0"/>
      <c r="VY3149" s="0"/>
      <c r="VZ3149" s="0"/>
      <c r="WA3149" s="0"/>
      <c r="WB3149" s="0"/>
      <c r="WC3149" s="0"/>
      <c r="WD3149" s="0"/>
      <c r="WE3149" s="0"/>
      <c r="WF3149" s="0"/>
      <c r="WG3149" s="0"/>
      <c r="WH3149" s="0"/>
      <c r="WI3149" s="0"/>
      <c r="WJ3149" s="0"/>
      <c r="WK3149" s="0"/>
      <c r="WL3149" s="0"/>
      <c r="WM3149" s="0"/>
      <c r="WN3149" s="0"/>
      <c r="WO3149" s="0"/>
      <c r="WP3149" s="0"/>
      <c r="WQ3149" s="0"/>
      <c r="WR3149" s="0"/>
      <c r="WS3149" s="0"/>
      <c r="WT3149" s="0"/>
      <c r="WU3149" s="0"/>
      <c r="WV3149" s="0"/>
      <c r="WW3149" s="0"/>
      <c r="WX3149" s="0"/>
      <c r="WY3149" s="0"/>
      <c r="WZ3149" s="0"/>
      <c r="XA3149" s="0"/>
      <c r="XB3149" s="0"/>
      <c r="XC3149" s="0"/>
      <c r="XD3149" s="0"/>
      <c r="XE3149" s="0"/>
      <c r="XF3149" s="0"/>
      <c r="XG3149" s="0"/>
      <c r="XH3149" s="0"/>
      <c r="XI3149" s="0"/>
      <c r="XJ3149" s="0"/>
      <c r="XK3149" s="0"/>
      <c r="XL3149" s="0"/>
      <c r="XM3149" s="0"/>
      <c r="XN3149" s="0"/>
      <c r="XO3149" s="0"/>
      <c r="XP3149" s="0"/>
      <c r="XQ3149" s="0"/>
      <c r="XR3149" s="0"/>
      <c r="XS3149" s="0"/>
      <c r="XT3149" s="0"/>
      <c r="XU3149" s="0"/>
      <c r="XV3149" s="0"/>
      <c r="XW3149" s="0"/>
      <c r="XX3149" s="0"/>
      <c r="XY3149" s="0"/>
      <c r="XZ3149" s="0"/>
      <c r="YA3149" s="0"/>
      <c r="YB3149" s="0"/>
      <c r="YC3149" s="0"/>
      <c r="YD3149" s="0"/>
      <c r="YE3149" s="0"/>
      <c r="YF3149" s="0"/>
      <c r="YG3149" s="0"/>
      <c r="YH3149" s="0"/>
      <c r="YI3149" s="0"/>
      <c r="YJ3149" s="0"/>
      <c r="YK3149" s="0"/>
      <c r="YL3149" s="0"/>
      <c r="YM3149" s="0"/>
      <c r="YN3149" s="0"/>
      <c r="YO3149" s="0"/>
      <c r="YP3149" s="0"/>
      <c r="YQ3149" s="0"/>
      <c r="YR3149" s="0"/>
      <c r="YS3149" s="0"/>
      <c r="YT3149" s="0"/>
      <c r="YU3149" s="0"/>
      <c r="YV3149" s="0"/>
      <c r="YW3149" s="0"/>
      <c r="YX3149" s="0"/>
      <c r="YY3149" s="0"/>
      <c r="YZ3149" s="0"/>
      <c r="ZA3149" s="0"/>
      <c r="ZB3149" s="0"/>
      <c r="ZC3149" s="0"/>
      <c r="ZD3149" s="0"/>
      <c r="ZE3149" s="0"/>
      <c r="ZF3149" s="0"/>
      <c r="ZG3149" s="0"/>
      <c r="ZH3149" s="0"/>
      <c r="ZI3149" s="0"/>
      <c r="ZJ3149" s="0"/>
      <c r="ZK3149" s="0"/>
      <c r="ZL3149" s="0"/>
      <c r="ZM3149" s="0"/>
      <c r="ZN3149" s="0"/>
      <c r="ZO3149" s="0"/>
      <c r="ZP3149" s="0"/>
      <c r="ZQ3149" s="0"/>
      <c r="ZR3149" s="0"/>
      <c r="ZS3149" s="0"/>
      <c r="ZT3149" s="0"/>
      <c r="ZU3149" s="0"/>
      <c r="ZV3149" s="0"/>
      <c r="ZW3149" s="0"/>
      <c r="ZX3149" s="0"/>
      <c r="ZY3149" s="0"/>
      <c r="ZZ3149" s="0"/>
      <c r="AAA3149" s="0"/>
      <c r="AAB3149" s="0"/>
      <c r="AAC3149" s="0"/>
      <c r="AAD3149" s="0"/>
      <c r="AAE3149" s="0"/>
      <c r="AAF3149" s="0"/>
      <c r="AAG3149" s="0"/>
      <c r="AAH3149" s="0"/>
      <c r="AAI3149" s="0"/>
      <c r="AAJ3149" s="0"/>
      <c r="AAK3149" s="0"/>
      <c r="AAL3149" s="0"/>
      <c r="AAM3149" s="0"/>
      <c r="AAN3149" s="0"/>
      <c r="AAO3149" s="0"/>
      <c r="AAP3149" s="0"/>
      <c r="AAQ3149" s="0"/>
      <c r="AAR3149" s="0"/>
      <c r="AAS3149" s="0"/>
      <c r="AAT3149" s="0"/>
      <c r="AAU3149" s="0"/>
      <c r="AAV3149" s="0"/>
      <c r="AAW3149" s="0"/>
      <c r="AAX3149" s="0"/>
      <c r="AAY3149" s="0"/>
      <c r="AAZ3149" s="0"/>
      <c r="ABA3149" s="0"/>
      <c r="ABB3149" s="0"/>
      <c r="ABC3149" s="0"/>
      <c r="ABD3149" s="0"/>
      <c r="ABE3149" s="0"/>
      <c r="ABF3149" s="0"/>
      <c r="ABG3149" s="0"/>
      <c r="ABH3149" s="0"/>
      <c r="ABI3149" s="0"/>
      <c r="ABJ3149" s="0"/>
      <c r="ABK3149" s="0"/>
      <c r="ABL3149" s="0"/>
      <c r="ABM3149" s="0"/>
      <c r="ABN3149" s="0"/>
      <c r="ABO3149" s="0"/>
      <c r="ABP3149" s="0"/>
      <c r="ABQ3149" s="0"/>
      <c r="ABR3149" s="0"/>
      <c r="ABS3149" s="0"/>
      <c r="ABT3149" s="0"/>
      <c r="ABU3149" s="0"/>
      <c r="ABV3149" s="0"/>
      <c r="ABW3149" s="0"/>
      <c r="ABX3149" s="0"/>
      <c r="ABY3149" s="0"/>
      <c r="ABZ3149" s="0"/>
      <c r="ACA3149" s="0"/>
      <c r="ACB3149" s="0"/>
      <c r="ACC3149" s="0"/>
      <c r="ACD3149" s="0"/>
      <c r="ACE3149" s="0"/>
      <c r="ACF3149" s="0"/>
      <c r="ACG3149" s="0"/>
      <c r="ACH3149" s="0"/>
      <c r="ACI3149" s="0"/>
      <c r="ACJ3149" s="0"/>
      <c r="ACK3149" s="0"/>
      <c r="ACL3149" s="0"/>
      <c r="ACM3149" s="0"/>
      <c r="ACN3149" s="0"/>
      <c r="ACO3149" s="0"/>
      <c r="ACP3149" s="0"/>
      <c r="ACQ3149" s="0"/>
      <c r="ACR3149" s="0"/>
      <c r="ACS3149" s="0"/>
      <c r="ACT3149" s="0"/>
      <c r="ACU3149" s="0"/>
      <c r="ACV3149" s="0"/>
      <c r="ACW3149" s="0"/>
      <c r="ACX3149" s="0"/>
      <c r="ACY3149" s="0"/>
      <c r="ACZ3149" s="0"/>
      <c r="ADA3149" s="0"/>
      <c r="ADB3149" s="0"/>
      <c r="ADC3149" s="0"/>
      <c r="ADD3149" s="0"/>
      <c r="ADE3149" s="0"/>
      <c r="ADF3149" s="0"/>
      <c r="ADG3149" s="0"/>
      <c r="ADH3149" s="0"/>
      <c r="ADI3149" s="0"/>
      <c r="ADJ3149" s="0"/>
      <c r="ADK3149" s="0"/>
      <c r="ADL3149" s="0"/>
      <c r="ADM3149" s="0"/>
      <c r="ADN3149" s="0"/>
      <c r="ADO3149" s="0"/>
      <c r="ADP3149" s="0"/>
      <c r="ADQ3149" s="0"/>
      <c r="ADR3149" s="0"/>
      <c r="ADS3149" s="0"/>
      <c r="ADT3149" s="0"/>
      <c r="ADU3149" s="0"/>
      <c r="ADV3149" s="0"/>
      <c r="ADW3149" s="0"/>
      <c r="ADX3149" s="0"/>
      <c r="ADY3149" s="0"/>
      <c r="ADZ3149" s="0"/>
      <c r="AEA3149" s="0"/>
      <c r="AEB3149" s="0"/>
      <c r="AEC3149" s="0"/>
      <c r="AED3149" s="0"/>
      <c r="AEE3149" s="0"/>
      <c r="AEF3149" s="0"/>
      <c r="AEG3149" s="0"/>
      <c r="AEH3149" s="0"/>
      <c r="AEI3149" s="0"/>
      <c r="AEJ3149" s="0"/>
      <c r="AEK3149" s="0"/>
      <c r="AEL3149" s="0"/>
      <c r="AEM3149" s="0"/>
      <c r="AEN3149" s="0"/>
      <c r="AEO3149" s="0"/>
      <c r="AEP3149" s="0"/>
      <c r="AEQ3149" s="0"/>
      <c r="AER3149" s="0"/>
      <c r="AES3149" s="0"/>
      <c r="AET3149" s="0"/>
      <c r="AEU3149" s="0"/>
      <c r="AEV3149" s="0"/>
      <c r="AEW3149" s="0"/>
      <c r="AEX3149" s="0"/>
      <c r="AEY3149" s="0"/>
      <c r="AEZ3149" s="0"/>
      <c r="AFA3149" s="0"/>
      <c r="AFB3149" s="0"/>
      <c r="AFC3149" s="0"/>
      <c r="AFD3149" s="0"/>
      <c r="AFE3149" s="0"/>
      <c r="AFF3149" s="0"/>
      <c r="AFG3149" s="0"/>
      <c r="AFH3149" s="0"/>
      <c r="AFI3149" s="0"/>
      <c r="AFJ3149" s="0"/>
      <c r="AFK3149" s="0"/>
      <c r="AFL3149" s="0"/>
      <c r="AFM3149" s="0"/>
      <c r="AFN3149" s="0"/>
      <c r="AFO3149" s="0"/>
      <c r="AFP3149" s="0"/>
      <c r="AFQ3149" s="0"/>
      <c r="AFR3149" s="0"/>
      <c r="AFS3149" s="0"/>
      <c r="AFT3149" s="0"/>
      <c r="AFU3149" s="0"/>
      <c r="AFV3149" s="0"/>
      <c r="AFW3149" s="0"/>
      <c r="AFX3149" s="0"/>
      <c r="AFY3149" s="0"/>
      <c r="AFZ3149" s="0"/>
      <c r="AGA3149" s="0"/>
      <c r="AGB3149" s="0"/>
      <c r="AGC3149" s="0"/>
      <c r="AGD3149" s="0"/>
      <c r="AGE3149" s="0"/>
      <c r="AGF3149" s="0"/>
      <c r="AGG3149" s="0"/>
      <c r="AGH3149" s="0"/>
      <c r="AGI3149" s="0"/>
      <c r="AGJ3149" s="0"/>
      <c r="AGK3149" s="0"/>
      <c r="AGL3149" s="0"/>
      <c r="AGM3149" s="0"/>
      <c r="AGN3149" s="0"/>
      <c r="AGO3149" s="0"/>
      <c r="AGP3149" s="0"/>
      <c r="AGQ3149" s="0"/>
      <c r="AGR3149" s="0"/>
      <c r="AGS3149" s="0"/>
      <c r="AGT3149" s="0"/>
      <c r="AGU3149" s="0"/>
      <c r="AGV3149" s="0"/>
      <c r="AGW3149" s="0"/>
      <c r="AGX3149" s="0"/>
      <c r="AGY3149" s="0"/>
      <c r="AGZ3149" s="0"/>
      <c r="AHA3149" s="0"/>
      <c r="AHB3149" s="0"/>
      <c r="AHC3149" s="0"/>
      <c r="AHD3149" s="0"/>
      <c r="AHE3149" s="0"/>
      <c r="AHF3149" s="0"/>
      <c r="AHG3149" s="0"/>
      <c r="AHH3149" s="0"/>
      <c r="AHI3149" s="0"/>
      <c r="AHJ3149" s="0"/>
      <c r="AHK3149" s="0"/>
      <c r="AHL3149" s="0"/>
      <c r="AHM3149" s="0"/>
      <c r="AHN3149" s="0"/>
      <c r="AHO3149" s="0"/>
      <c r="AHP3149" s="0"/>
      <c r="AHQ3149" s="0"/>
      <c r="AHR3149" s="0"/>
      <c r="AHS3149" s="0"/>
      <c r="AHT3149" s="0"/>
      <c r="AHU3149" s="0"/>
      <c r="AHV3149" s="0"/>
      <c r="AHW3149" s="0"/>
      <c r="AHX3149" s="0"/>
      <c r="AHY3149" s="0"/>
      <c r="AHZ3149" s="0"/>
      <c r="AIA3149" s="0"/>
      <c r="AIB3149" s="0"/>
      <c r="AIC3149" s="0"/>
      <c r="AID3149" s="0"/>
      <c r="AIE3149" s="0"/>
      <c r="AIF3149" s="0"/>
      <c r="AIG3149" s="0"/>
      <c r="AIH3149" s="0"/>
      <c r="AII3149" s="0"/>
      <c r="AIJ3149" s="0"/>
      <c r="AIK3149" s="0"/>
      <c r="AIL3149" s="0"/>
      <c r="AIM3149" s="0"/>
      <c r="AIN3149" s="0"/>
      <c r="AIO3149" s="0"/>
      <c r="AIP3149" s="0"/>
      <c r="AIQ3149" s="0"/>
      <c r="AIR3149" s="0"/>
      <c r="AIS3149" s="0"/>
      <c r="AIT3149" s="0"/>
      <c r="AIU3149" s="0"/>
      <c r="AIV3149" s="0"/>
      <c r="AIW3149" s="0"/>
      <c r="AIX3149" s="0"/>
      <c r="AIY3149" s="0"/>
      <c r="AIZ3149" s="0"/>
      <c r="AJA3149" s="0"/>
      <c r="AJB3149" s="0"/>
      <c r="AJC3149" s="0"/>
      <c r="AJD3149" s="0"/>
      <c r="AJE3149" s="0"/>
      <c r="AJF3149" s="0"/>
      <c r="AJG3149" s="0"/>
      <c r="AJH3149" s="0"/>
      <c r="AJI3149" s="0"/>
      <c r="AJJ3149" s="0"/>
      <c r="AJK3149" s="0"/>
      <c r="AJL3149" s="0"/>
      <c r="AJM3149" s="0"/>
      <c r="AJN3149" s="0"/>
      <c r="AJO3149" s="0"/>
      <c r="AJP3149" s="0"/>
      <c r="AJQ3149" s="0"/>
      <c r="AJR3149" s="0"/>
      <c r="AJS3149" s="0"/>
      <c r="AJT3149" s="0"/>
      <c r="AJU3149" s="0"/>
      <c r="AJV3149" s="0"/>
      <c r="AJW3149" s="0"/>
      <c r="AJX3149" s="0"/>
      <c r="AJY3149" s="0"/>
      <c r="AJZ3149" s="0"/>
      <c r="AKA3149" s="0"/>
      <c r="AKB3149" s="0"/>
      <c r="AKC3149" s="0"/>
      <c r="AKD3149" s="0"/>
      <c r="AKE3149" s="0"/>
      <c r="AKF3149" s="0"/>
      <c r="AKG3149" s="0"/>
      <c r="AKH3149" s="0"/>
      <c r="AKI3149" s="0"/>
      <c r="AKJ3149" s="0"/>
      <c r="AKK3149" s="0"/>
      <c r="AKL3149" s="0"/>
      <c r="AKM3149" s="0"/>
      <c r="AKN3149" s="0"/>
      <c r="AKO3149" s="0"/>
      <c r="AKP3149" s="0"/>
      <c r="AKQ3149" s="0"/>
      <c r="AKR3149" s="0"/>
      <c r="AKS3149" s="0"/>
      <c r="AKT3149" s="0"/>
      <c r="AKU3149" s="0"/>
      <c r="AKV3149" s="0"/>
      <c r="AKW3149" s="0"/>
      <c r="AKX3149" s="0"/>
      <c r="AKY3149" s="0"/>
      <c r="AKZ3149" s="0"/>
      <c r="ALA3149" s="0"/>
      <c r="ALB3149" s="0"/>
      <c r="ALC3149" s="0"/>
      <c r="ALD3149" s="0"/>
      <c r="ALE3149" s="0"/>
      <c r="ALF3149" s="0"/>
      <c r="ALG3149" s="0"/>
      <c r="ALH3149" s="0"/>
      <c r="ALI3149" s="0"/>
      <c r="ALJ3149" s="0"/>
      <c r="ALK3149" s="0"/>
      <c r="ALL3149" s="0"/>
      <c r="ALM3149" s="0"/>
      <c r="ALN3149" s="0"/>
      <c r="ALO3149" s="0"/>
      <c r="ALP3149" s="0"/>
      <c r="ALQ3149" s="0"/>
      <c r="ALR3149" s="0"/>
      <c r="ALS3149" s="0"/>
      <c r="ALT3149" s="0"/>
      <c r="ALU3149" s="0"/>
      <c r="ALV3149" s="0"/>
      <c r="ALW3149" s="0"/>
      <c r="ALX3149" s="0"/>
      <c r="ALY3149" s="0"/>
      <c r="ALZ3149" s="0"/>
      <c r="AMA3149" s="0"/>
      <c r="AMB3149" s="0"/>
      <c r="AMC3149" s="0"/>
      <c r="AMD3149" s="0"/>
      <c r="AME3149" s="0"/>
      <c r="AMF3149" s="0"/>
      <c r="AMG3149" s="0"/>
      <c r="AMH3149" s="0"/>
      <c r="AMI3149" s="0"/>
    </row>
    <row r="3150" customFormat="false" ht="12.75" hidden="false" customHeight="false" outlineLevel="0" collapsed="false">
      <c r="A3150" s="1" t="s">
        <v>3387</v>
      </c>
      <c r="C3150" s="27" t="s">
        <v>3404</v>
      </c>
      <c r="D3150" s="27" t="s">
        <v>13</v>
      </c>
      <c r="E3150" s="28"/>
      <c r="F3150" s="29"/>
      <c r="G3150" s="27"/>
      <c r="H3150" s="30" t="s">
        <v>61</v>
      </c>
      <c r="I3150" s="31" t="n">
        <v>2.19</v>
      </c>
      <c r="J3150" s="30" t="s">
        <v>3405</v>
      </c>
      <c r="BM3150" s="0"/>
      <c r="BN3150" s="0"/>
      <c r="BO3150" s="0"/>
      <c r="BP3150" s="0"/>
      <c r="BQ3150" s="0"/>
      <c r="BR3150" s="0"/>
      <c r="BS3150" s="0"/>
      <c r="BT3150" s="0"/>
      <c r="BU3150" s="0"/>
      <c r="BV3150" s="0"/>
      <c r="BW3150" s="0"/>
      <c r="BX3150" s="0"/>
      <c r="BY3150" s="0"/>
      <c r="BZ3150" s="0"/>
      <c r="CA3150" s="0"/>
      <c r="CB3150" s="0"/>
      <c r="CC3150" s="0"/>
      <c r="CD3150" s="0"/>
      <c r="CE3150" s="0"/>
      <c r="CF3150" s="0"/>
      <c r="CG3150" s="0"/>
      <c r="CH3150" s="0"/>
      <c r="CI3150" s="0"/>
      <c r="CJ3150" s="0"/>
      <c r="CK3150" s="0"/>
      <c r="CL3150" s="0"/>
      <c r="CM3150" s="0"/>
      <c r="CN3150" s="0"/>
      <c r="CO3150" s="0"/>
      <c r="CP3150" s="0"/>
      <c r="CQ3150" s="0"/>
      <c r="CR3150" s="0"/>
      <c r="CS3150" s="0"/>
      <c r="CT3150" s="0"/>
      <c r="CU3150" s="0"/>
      <c r="CV3150" s="0"/>
      <c r="CW3150" s="0"/>
      <c r="CX3150" s="0"/>
      <c r="CY3150" s="0"/>
      <c r="CZ3150" s="0"/>
      <c r="DA3150" s="0"/>
      <c r="DB3150" s="0"/>
      <c r="DC3150" s="0"/>
      <c r="DD3150" s="0"/>
      <c r="DE3150" s="0"/>
      <c r="DF3150" s="0"/>
      <c r="DG3150" s="0"/>
      <c r="DH3150" s="0"/>
      <c r="DI3150" s="0"/>
      <c r="DJ3150" s="0"/>
      <c r="DK3150" s="0"/>
      <c r="DL3150" s="0"/>
      <c r="DM3150" s="0"/>
      <c r="DN3150" s="0"/>
      <c r="DO3150" s="0"/>
      <c r="DP3150" s="0"/>
      <c r="DQ3150" s="0"/>
      <c r="DR3150" s="0"/>
      <c r="DS3150" s="0"/>
      <c r="DT3150" s="0"/>
      <c r="DU3150" s="0"/>
      <c r="DV3150" s="0"/>
      <c r="DW3150" s="0"/>
      <c r="DX3150" s="0"/>
      <c r="DY3150" s="0"/>
      <c r="DZ3150" s="0"/>
      <c r="EA3150" s="0"/>
      <c r="EB3150" s="0"/>
      <c r="EC3150" s="0"/>
      <c r="ED3150" s="0"/>
      <c r="EE3150" s="0"/>
      <c r="EF3150" s="0"/>
      <c r="EG3150" s="0"/>
      <c r="EH3150" s="0"/>
      <c r="EI3150" s="0"/>
      <c r="EJ3150" s="0"/>
      <c r="EK3150" s="0"/>
      <c r="EL3150" s="0"/>
      <c r="EM3150" s="0"/>
      <c r="EN3150" s="0"/>
      <c r="EO3150" s="0"/>
      <c r="EP3150" s="0"/>
      <c r="EQ3150" s="0"/>
      <c r="ER3150" s="0"/>
      <c r="ES3150" s="0"/>
      <c r="ET3150" s="0"/>
      <c r="EU3150" s="0"/>
      <c r="EV3150" s="0"/>
      <c r="EW3150" s="0"/>
      <c r="EX3150" s="0"/>
      <c r="EY3150" s="0"/>
      <c r="EZ3150" s="0"/>
      <c r="FA3150" s="0"/>
      <c r="FB3150" s="0"/>
      <c r="FC3150" s="0"/>
      <c r="FD3150" s="0"/>
      <c r="FE3150" s="0"/>
      <c r="FF3150" s="0"/>
      <c r="FG3150" s="0"/>
      <c r="FH3150" s="0"/>
      <c r="FI3150" s="0"/>
      <c r="FJ3150" s="0"/>
      <c r="FK3150" s="0"/>
      <c r="FL3150" s="0"/>
      <c r="FM3150" s="0"/>
      <c r="FN3150" s="0"/>
      <c r="FO3150" s="0"/>
      <c r="FP3150" s="0"/>
      <c r="FQ3150" s="0"/>
      <c r="FR3150" s="0"/>
      <c r="FS3150" s="0"/>
      <c r="FT3150" s="0"/>
      <c r="FU3150" s="0"/>
      <c r="FV3150" s="0"/>
      <c r="FW3150" s="0"/>
      <c r="FX3150" s="0"/>
      <c r="FY3150" s="0"/>
      <c r="FZ3150" s="0"/>
      <c r="GA3150" s="0"/>
      <c r="GB3150" s="0"/>
      <c r="GC3150" s="0"/>
      <c r="GD3150" s="0"/>
      <c r="GE3150" s="0"/>
      <c r="GF3150" s="0"/>
      <c r="GG3150" s="0"/>
      <c r="GH3150" s="0"/>
      <c r="GI3150" s="0"/>
      <c r="GJ3150" s="0"/>
      <c r="GK3150" s="0"/>
      <c r="GL3150" s="0"/>
      <c r="GM3150" s="0"/>
      <c r="GN3150" s="0"/>
      <c r="GO3150" s="0"/>
      <c r="GP3150" s="0"/>
      <c r="GQ3150" s="0"/>
      <c r="GR3150" s="0"/>
      <c r="GS3150" s="0"/>
      <c r="GT3150" s="0"/>
      <c r="GU3150" s="0"/>
      <c r="GV3150" s="0"/>
      <c r="GW3150" s="0"/>
      <c r="GX3150" s="0"/>
      <c r="GY3150" s="0"/>
      <c r="GZ3150" s="0"/>
      <c r="HA3150" s="0"/>
      <c r="HB3150" s="0"/>
      <c r="HC3150" s="0"/>
      <c r="HD3150" s="0"/>
      <c r="HE3150" s="0"/>
      <c r="HF3150" s="0"/>
      <c r="HG3150" s="0"/>
      <c r="HH3150" s="0"/>
      <c r="HI3150" s="0"/>
      <c r="HJ3150" s="0"/>
      <c r="HK3150" s="0"/>
      <c r="HL3150" s="0"/>
      <c r="HM3150" s="0"/>
      <c r="HN3150" s="0"/>
      <c r="HO3150" s="0"/>
      <c r="HP3150" s="0"/>
      <c r="HQ3150" s="0"/>
      <c r="HR3150" s="0"/>
      <c r="HS3150" s="0"/>
      <c r="HT3150" s="0"/>
      <c r="HU3150" s="0"/>
      <c r="HV3150" s="0"/>
      <c r="HW3150" s="0"/>
      <c r="HX3150" s="0"/>
      <c r="HY3150" s="0"/>
      <c r="HZ3150" s="0"/>
      <c r="IA3150" s="0"/>
      <c r="IB3150" s="0"/>
      <c r="IC3150" s="0"/>
      <c r="ID3150" s="0"/>
      <c r="IE3150" s="0"/>
      <c r="IF3150" s="0"/>
      <c r="IG3150" s="0"/>
      <c r="IH3150" s="0"/>
      <c r="II3150" s="0"/>
      <c r="IJ3150" s="0"/>
      <c r="IK3150" s="0"/>
      <c r="IL3150" s="0"/>
      <c r="IM3150" s="0"/>
      <c r="IN3150" s="0"/>
      <c r="IO3150" s="0"/>
      <c r="IP3150" s="0"/>
      <c r="IQ3150" s="0"/>
      <c r="IR3150" s="0"/>
      <c r="IS3150" s="0"/>
      <c r="IT3150" s="0"/>
      <c r="IU3150" s="0"/>
      <c r="IV3150" s="0"/>
      <c r="IW3150" s="0"/>
      <c r="IX3150" s="0"/>
      <c r="IY3150" s="0"/>
      <c r="IZ3150" s="0"/>
      <c r="JA3150" s="0"/>
      <c r="JB3150" s="0"/>
      <c r="JC3150" s="0"/>
      <c r="JD3150" s="0"/>
      <c r="JE3150" s="0"/>
      <c r="JF3150" s="0"/>
      <c r="JG3150" s="0"/>
      <c r="JH3150" s="0"/>
      <c r="JI3150" s="0"/>
      <c r="JJ3150" s="0"/>
      <c r="JK3150" s="0"/>
      <c r="JL3150" s="0"/>
      <c r="JM3150" s="0"/>
      <c r="JN3150" s="0"/>
      <c r="JO3150" s="0"/>
      <c r="JP3150" s="0"/>
      <c r="JQ3150" s="0"/>
      <c r="JR3150" s="0"/>
      <c r="JS3150" s="0"/>
      <c r="JT3150" s="0"/>
      <c r="JU3150" s="0"/>
      <c r="JV3150" s="0"/>
      <c r="JW3150" s="0"/>
      <c r="JX3150" s="0"/>
      <c r="JY3150" s="0"/>
      <c r="JZ3150" s="0"/>
      <c r="KA3150" s="0"/>
      <c r="KB3150" s="0"/>
      <c r="KC3150" s="0"/>
      <c r="KD3150" s="0"/>
      <c r="KE3150" s="0"/>
      <c r="KF3150" s="0"/>
      <c r="KG3150" s="0"/>
      <c r="KH3150" s="0"/>
      <c r="KI3150" s="0"/>
      <c r="KJ3150" s="0"/>
      <c r="KK3150" s="0"/>
      <c r="KL3150" s="0"/>
      <c r="KM3150" s="0"/>
      <c r="KN3150" s="0"/>
      <c r="KO3150" s="0"/>
      <c r="KP3150" s="0"/>
      <c r="KQ3150" s="0"/>
      <c r="KR3150" s="0"/>
      <c r="KS3150" s="0"/>
      <c r="KT3150" s="0"/>
      <c r="KU3150" s="0"/>
      <c r="KV3150" s="0"/>
      <c r="KW3150" s="0"/>
      <c r="KX3150" s="0"/>
      <c r="KY3150" s="0"/>
      <c r="KZ3150" s="0"/>
      <c r="LA3150" s="0"/>
      <c r="LB3150" s="0"/>
      <c r="LC3150" s="0"/>
      <c r="LD3150" s="0"/>
      <c r="LE3150" s="0"/>
      <c r="LF3150" s="0"/>
      <c r="LG3150" s="0"/>
      <c r="LH3150" s="0"/>
      <c r="LI3150" s="0"/>
      <c r="LJ3150" s="0"/>
      <c r="LK3150" s="0"/>
      <c r="LL3150" s="0"/>
      <c r="LM3150" s="0"/>
      <c r="LN3150" s="0"/>
      <c r="LO3150" s="0"/>
      <c r="LP3150" s="0"/>
      <c r="LQ3150" s="0"/>
      <c r="LR3150" s="0"/>
      <c r="LS3150" s="0"/>
      <c r="LT3150" s="0"/>
      <c r="LU3150" s="0"/>
      <c r="LV3150" s="0"/>
      <c r="LW3150" s="0"/>
      <c r="LX3150" s="0"/>
      <c r="LY3150" s="0"/>
      <c r="LZ3150" s="0"/>
      <c r="MA3150" s="0"/>
      <c r="MB3150" s="0"/>
      <c r="MC3150" s="0"/>
      <c r="MD3150" s="0"/>
      <c r="ME3150" s="0"/>
      <c r="MF3150" s="0"/>
      <c r="MG3150" s="0"/>
      <c r="MH3150" s="0"/>
      <c r="MI3150" s="0"/>
      <c r="MJ3150" s="0"/>
      <c r="MK3150" s="0"/>
      <c r="ML3150" s="0"/>
      <c r="MM3150" s="0"/>
      <c r="MN3150" s="0"/>
      <c r="MO3150" s="0"/>
      <c r="MP3150" s="0"/>
      <c r="MQ3150" s="0"/>
      <c r="MR3150" s="0"/>
      <c r="MS3150" s="0"/>
      <c r="MT3150" s="0"/>
      <c r="MU3150" s="0"/>
      <c r="MV3150" s="0"/>
      <c r="MW3150" s="0"/>
      <c r="MX3150" s="0"/>
      <c r="MY3150" s="0"/>
      <c r="MZ3150" s="0"/>
      <c r="NA3150" s="0"/>
      <c r="NB3150" s="0"/>
      <c r="NC3150" s="0"/>
      <c r="ND3150" s="0"/>
      <c r="NE3150" s="0"/>
      <c r="NF3150" s="0"/>
      <c r="NG3150" s="0"/>
      <c r="NH3150" s="0"/>
      <c r="NI3150" s="0"/>
      <c r="NJ3150" s="0"/>
      <c r="NK3150" s="0"/>
      <c r="NL3150" s="0"/>
      <c r="NM3150" s="0"/>
      <c r="NN3150" s="0"/>
      <c r="NO3150" s="0"/>
      <c r="NP3150" s="0"/>
      <c r="NQ3150" s="0"/>
      <c r="NR3150" s="0"/>
      <c r="NS3150" s="0"/>
      <c r="NT3150" s="0"/>
      <c r="NU3150" s="0"/>
      <c r="NV3150" s="0"/>
      <c r="NW3150" s="0"/>
      <c r="NX3150" s="0"/>
      <c r="NY3150" s="0"/>
      <c r="NZ3150" s="0"/>
      <c r="OA3150" s="0"/>
      <c r="OB3150" s="0"/>
      <c r="OC3150" s="0"/>
      <c r="OD3150" s="0"/>
      <c r="OE3150" s="0"/>
      <c r="OF3150" s="0"/>
      <c r="OG3150" s="0"/>
      <c r="OH3150" s="0"/>
      <c r="OI3150" s="0"/>
      <c r="OJ3150" s="0"/>
      <c r="OK3150" s="0"/>
      <c r="OL3150" s="0"/>
      <c r="OM3150" s="0"/>
      <c r="ON3150" s="0"/>
      <c r="OO3150" s="0"/>
      <c r="OP3150" s="0"/>
      <c r="OQ3150" s="0"/>
      <c r="OR3150" s="0"/>
      <c r="OS3150" s="0"/>
      <c r="OT3150" s="0"/>
      <c r="OU3150" s="0"/>
      <c r="OV3150" s="0"/>
      <c r="OW3150" s="0"/>
      <c r="OX3150" s="0"/>
      <c r="OY3150" s="0"/>
      <c r="OZ3150" s="0"/>
      <c r="PA3150" s="0"/>
      <c r="PB3150" s="0"/>
      <c r="PC3150" s="0"/>
      <c r="PD3150" s="0"/>
      <c r="PE3150" s="0"/>
      <c r="PF3150" s="0"/>
      <c r="PG3150" s="0"/>
      <c r="PH3150" s="0"/>
      <c r="PI3150" s="0"/>
      <c r="PJ3150" s="0"/>
      <c r="PK3150" s="0"/>
      <c r="PL3150" s="0"/>
      <c r="PM3150" s="0"/>
      <c r="PN3150" s="0"/>
      <c r="PO3150" s="0"/>
      <c r="PP3150" s="0"/>
      <c r="PQ3150" s="0"/>
      <c r="PR3150" s="0"/>
      <c r="PS3150" s="0"/>
      <c r="PT3150" s="0"/>
      <c r="PU3150" s="0"/>
      <c r="PV3150" s="0"/>
      <c r="PW3150" s="0"/>
      <c r="PX3150" s="0"/>
      <c r="PY3150" s="0"/>
      <c r="PZ3150" s="0"/>
      <c r="QA3150" s="0"/>
      <c r="QB3150" s="0"/>
      <c r="QC3150" s="0"/>
      <c r="QD3150" s="0"/>
      <c r="QE3150" s="0"/>
      <c r="QF3150" s="0"/>
      <c r="QG3150" s="0"/>
      <c r="QH3150" s="0"/>
      <c r="QI3150" s="0"/>
      <c r="QJ3150" s="0"/>
      <c r="QK3150" s="0"/>
      <c r="QL3150" s="0"/>
      <c r="QM3150" s="0"/>
      <c r="QN3150" s="0"/>
      <c r="QO3150" s="0"/>
      <c r="QP3150" s="0"/>
      <c r="QQ3150" s="0"/>
      <c r="QR3150" s="0"/>
      <c r="QS3150" s="0"/>
      <c r="QT3150" s="0"/>
      <c r="QU3150" s="0"/>
      <c r="QV3150" s="0"/>
      <c r="QW3150" s="0"/>
      <c r="QX3150" s="0"/>
      <c r="QY3150" s="0"/>
      <c r="QZ3150" s="0"/>
      <c r="RA3150" s="0"/>
      <c r="RB3150" s="0"/>
      <c r="RC3150" s="0"/>
      <c r="RD3150" s="0"/>
      <c r="RE3150" s="0"/>
      <c r="RF3150" s="0"/>
      <c r="RG3150" s="0"/>
      <c r="RH3150" s="0"/>
      <c r="RI3150" s="0"/>
      <c r="RJ3150" s="0"/>
      <c r="RK3150" s="0"/>
      <c r="RL3150" s="0"/>
      <c r="RM3150" s="0"/>
      <c r="RN3150" s="0"/>
      <c r="RO3150" s="0"/>
      <c r="RP3150" s="0"/>
      <c r="RQ3150" s="0"/>
      <c r="RR3150" s="0"/>
      <c r="RS3150" s="0"/>
      <c r="RT3150" s="0"/>
      <c r="RU3150" s="0"/>
      <c r="RV3150" s="0"/>
      <c r="RW3150" s="0"/>
      <c r="RX3150" s="0"/>
      <c r="RY3150" s="0"/>
      <c r="RZ3150" s="0"/>
      <c r="SA3150" s="0"/>
      <c r="SB3150" s="0"/>
      <c r="SC3150" s="0"/>
      <c r="SD3150" s="0"/>
      <c r="SE3150" s="0"/>
      <c r="SF3150" s="0"/>
      <c r="SG3150" s="0"/>
      <c r="SH3150" s="0"/>
      <c r="SI3150" s="0"/>
      <c r="SJ3150" s="0"/>
      <c r="SK3150" s="0"/>
      <c r="SL3150" s="0"/>
      <c r="SM3150" s="0"/>
      <c r="SN3150" s="0"/>
      <c r="SO3150" s="0"/>
      <c r="SP3150" s="0"/>
      <c r="SQ3150" s="0"/>
      <c r="SR3150" s="0"/>
      <c r="SS3150" s="0"/>
      <c r="ST3150" s="0"/>
      <c r="SU3150" s="0"/>
      <c r="SV3150" s="0"/>
      <c r="SW3150" s="0"/>
      <c r="SX3150" s="0"/>
      <c r="SY3150" s="0"/>
      <c r="SZ3150" s="0"/>
      <c r="TA3150" s="0"/>
      <c r="TB3150" s="0"/>
      <c r="TC3150" s="0"/>
      <c r="TD3150" s="0"/>
      <c r="TE3150" s="0"/>
      <c r="TF3150" s="0"/>
      <c r="TG3150" s="0"/>
      <c r="TH3150" s="0"/>
      <c r="TI3150" s="0"/>
      <c r="TJ3150" s="0"/>
      <c r="TK3150" s="0"/>
      <c r="TL3150" s="0"/>
      <c r="TM3150" s="0"/>
      <c r="TN3150" s="0"/>
      <c r="TO3150" s="0"/>
      <c r="TP3150" s="0"/>
      <c r="TQ3150" s="0"/>
      <c r="TR3150" s="0"/>
      <c r="TS3150" s="0"/>
      <c r="TT3150" s="0"/>
      <c r="TU3150" s="0"/>
      <c r="TV3150" s="0"/>
      <c r="TW3150" s="0"/>
      <c r="TX3150" s="0"/>
      <c r="TY3150" s="0"/>
      <c r="TZ3150" s="0"/>
      <c r="UA3150" s="0"/>
      <c r="UB3150" s="0"/>
      <c r="UC3150" s="0"/>
      <c r="UD3150" s="0"/>
      <c r="UE3150" s="0"/>
      <c r="UF3150" s="0"/>
      <c r="UG3150" s="0"/>
      <c r="UH3150" s="0"/>
      <c r="UI3150" s="0"/>
      <c r="UJ3150" s="0"/>
      <c r="UK3150" s="0"/>
      <c r="UL3150" s="0"/>
      <c r="UM3150" s="0"/>
      <c r="UN3150" s="0"/>
      <c r="UO3150" s="0"/>
      <c r="UP3150" s="0"/>
      <c r="UQ3150" s="0"/>
      <c r="UR3150" s="0"/>
      <c r="US3150" s="0"/>
      <c r="UT3150" s="0"/>
      <c r="UU3150" s="0"/>
      <c r="UV3150" s="0"/>
      <c r="UW3150" s="0"/>
      <c r="UX3150" s="0"/>
      <c r="UY3150" s="0"/>
      <c r="UZ3150" s="0"/>
      <c r="VA3150" s="0"/>
      <c r="VB3150" s="0"/>
      <c r="VC3150" s="0"/>
      <c r="VD3150" s="0"/>
      <c r="VE3150" s="0"/>
      <c r="VF3150" s="0"/>
      <c r="VG3150" s="0"/>
      <c r="VH3150" s="0"/>
      <c r="VI3150" s="0"/>
      <c r="VJ3150" s="0"/>
      <c r="VK3150" s="0"/>
      <c r="VL3150" s="0"/>
      <c r="VM3150" s="0"/>
      <c r="VN3150" s="0"/>
      <c r="VO3150" s="0"/>
      <c r="VP3150" s="0"/>
      <c r="VQ3150" s="0"/>
      <c r="VR3150" s="0"/>
      <c r="VS3150" s="0"/>
      <c r="VT3150" s="0"/>
      <c r="VU3150" s="0"/>
      <c r="VV3150" s="0"/>
      <c r="VW3150" s="0"/>
      <c r="VX3150" s="0"/>
      <c r="VY3150" s="0"/>
      <c r="VZ3150" s="0"/>
      <c r="WA3150" s="0"/>
      <c r="WB3150" s="0"/>
      <c r="WC3150" s="0"/>
      <c r="WD3150" s="0"/>
      <c r="WE3150" s="0"/>
      <c r="WF3150" s="0"/>
      <c r="WG3150" s="0"/>
      <c r="WH3150" s="0"/>
      <c r="WI3150" s="0"/>
      <c r="WJ3150" s="0"/>
      <c r="WK3150" s="0"/>
      <c r="WL3150" s="0"/>
      <c r="WM3150" s="0"/>
      <c r="WN3150" s="0"/>
      <c r="WO3150" s="0"/>
      <c r="WP3150" s="0"/>
      <c r="WQ3150" s="0"/>
      <c r="WR3150" s="0"/>
      <c r="WS3150" s="0"/>
      <c r="WT3150" s="0"/>
      <c r="WU3150" s="0"/>
      <c r="WV3150" s="0"/>
      <c r="WW3150" s="0"/>
      <c r="WX3150" s="0"/>
      <c r="WY3150" s="0"/>
      <c r="WZ3150" s="0"/>
      <c r="XA3150" s="0"/>
      <c r="XB3150" s="0"/>
      <c r="XC3150" s="0"/>
      <c r="XD3150" s="0"/>
      <c r="XE3150" s="0"/>
      <c r="XF3150" s="0"/>
      <c r="XG3150" s="0"/>
      <c r="XH3150" s="0"/>
      <c r="XI3150" s="0"/>
      <c r="XJ3150" s="0"/>
      <c r="XK3150" s="0"/>
      <c r="XL3150" s="0"/>
      <c r="XM3150" s="0"/>
      <c r="XN3150" s="0"/>
      <c r="XO3150" s="0"/>
      <c r="XP3150" s="0"/>
      <c r="XQ3150" s="0"/>
      <c r="XR3150" s="0"/>
      <c r="XS3150" s="0"/>
      <c r="XT3150" s="0"/>
      <c r="XU3150" s="0"/>
      <c r="XV3150" s="0"/>
      <c r="XW3150" s="0"/>
      <c r="XX3150" s="0"/>
      <c r="XY3150" s="0"/>
      <c r="XZ3150" s="0"/>
      <c r="YA3150" s="0"/>
      <c r="YB3150" s="0"/>
      <c r="YC3150" s="0"/>
      <c r="YD3150" s="0"/>
      <c r="YE3150" s="0"/>
      <c r="YF3150" s="0"/>
      <c r="YG3150" s="0"/>
      <c r="YH3150" s="0"/>
      <c r="YI3150" s="0"/>
      <c r="YJ3150" s="0"/>
      <c r="YK3150" s="0"/>
      <c r="YL3150" s="0"/>
      <c r="YM3150" s="0"/>
      <c r="YN3150" s="0"/>
      <c r="YO3150" s="0"/>
      <c r="YP3150" s="0"/>
      <c r="YQ3150" s="0"/>
      <c r="YR3150" s="0"/>
      <c r="YS3150" s="0"/>
      <c r="YT3150" s="0"/>
      <c r="YU3150" s="0"/>
      <c r="YV3150" s="0"/>
      <c r="YW3150" s="0"/>
      <c r="YX3150" s="0"/>
      <c r="YY3150" s="0"/>
      <c r="YZ3150" s="0"/>
      <c r="ZA3150" s="0"/>
      <c r="ZB3150" s="0"/>
      <c r="ZC3150" s="0"/>
      <c r="ZD3150" s="0"/>
      <c r="ZE3150" s="0"/>
      <c r="ZF3150" s="0"/>
      <c r="ZG3150" s="0"/>
      <c r="ZH3150" s="0"/>
      <c r="ZI3150" s="0"/>
      <c r="ZJ3150" s="0"/>
      <c r="ZK3150" s="0"/>
      <c r="ZL3150" s="0"/>
      <c r="ZM3150" s="0"/>
      <c r="ZN3150" s="0"/>
      <c r="ZO3150" s="0"/>
      <c r="ZP3150" s="0"/>
      <c r="ZQ3150" s="0"/>
      <c r="ZR3150" s="0"/>
      <c r="ZS3150" s="0"/>
      <c r="ZT3150" s="0"/>
      <c r="ZU3150" s="0"/>
      <c r="ZV3150" s="0"/>
      <c r="ZW3150" s="0"/>
      <c r="ZX3150" s="0"/>
      <c r="ZY3150" s="0"/>
      <c r="ZZ3150" s="0"/>
      <c r="AAA3150" s="0"/>
      <c r="AAB3150" s="0"/>
      <c r="AAC3150" s="0"/>
      <c r="AAD3150" s="0"/>
      <c r="AAE3150" s="0"/>
      <c r="AAF3150" s="0"/>
      <c r="AAG3150" s="0"/>
      <c r="AAH3150" s="0"/>
      <c r="AAI3150" s="0"/>
      <c r="AAJ3150" s="0"/>
      <c r="AAK3150" s="0"/>
      <c r="AAL3150" s="0"/>
      <c r="AAM3150" s="0"/>
      <c r="AAN3150" s="0"/>
      <c r="AAO3150" s="0"/>
      <c r="AAP3150" s="0"/>
      <c r="AAQ3150" s="0"/>
      <c r="AAR3150" s="0"/>
      <c r="AAS3150" s="0"/>
      <c r="AAT3150" s="0"/>
      <c r="AAU3150" s="0"/>
      <c r="AAV3150" s="0"/>
      <c r="AAW3150" s="0"/>
      <c r="AAX3150" s="0"/>
      <c r="AAY3150" s="0"/>
      <c r="AAZ3150" s="0"/>
      <c r="ABA3150" s="0"/>
      <c r="ABB3150" s="0"/>
      <c r="ABC3150" s="0"/>
      <c r="ABD3150" s="0"/>
      <c r="ABE3150" s="0"/>
      <c r="ABF3150" s="0"/>
      <c r="ABG3150" s="0"/>
      <c r="ABH3150" s="0"/>
      <c r="ABI3150" s="0"/>
      <c r="ABJ3150" s="0"/>
      <c r="ABK3150" s="0"/>
      <c r="ABL3150" s="0"/>
      <c r="ABM3150" s="0"/>
      <c r="ABN3150" s="0"/>
      <c r="ABO3150" s="0"/>
      <c r="ABP3150" s="0"/>
      <c r="ABQ3150" s="0"/>
      <c r="ABR3150" s="0"/>
      <c r="ABS3150" s="0"/>
      <c r="ABT3150" s="0"/>
      <c r="ABU3150" s="0"/>
      <c r="ABV3150" s="0"/>
      <c r="ABW3150" s="0"/>
      <c r="ABX3150" s="0"/>
      <c r="ABY3150" s="0"/>
      <c r="ABZ3150" s="0"/>
      <c r="ACA3150" s="0"/>
      <c r="ACB3150" s="0"/>
      <c r="ACC3150" s="0"/>
      <c r="ACD3150" s="0"/>
      <c r="ACE3150" s="0"/>
      <c r="ACF3150" s="0"/>
      <c r="ACG3150" s="0"/>
      <c r="ACH3150" s="0"/>
      <c r="ACI3150" s="0"/>
      <c r="ACJ3150" s="0"/>
      <c r="ACK3150" s="0"/>
      <c r="ACL3150" s="0"/>
      <c r="ACM3150" s="0"/>
      <c r="ACN3150" s="0"/>
      <c r="ACO3150" s="0"/>
      <c r="ACP3150" s="0"/>
      <c r="ACQ3150" s="0"/>
      <c r="ACR3150" s="0"/>
      <c r="ACS3150" s="0"/>
      <c r="ACT3150" s="0"/>
      <c r="ACU3150" s="0"/>
      <c r="ACV3150" s="0"/>
      <c r="ACW3150" s="0"/>
      <c r="ACX3150" s="0"/>
      <c r="ACY3150" s="0"/>
      <c r="ACZ3150" s="0"/>
      <c r="ADA3150" s="0"/>
      <c r="ADB3150" s="0"/>
      <c r="ADC3150" s="0"/>
      <c r="ADD3150" s="0"/>
      <c r="ADE3150" s="0"/>
      <c r="ADF3150" s="0"/>
      <c r="ADG3150" s="0"/>
      <c r="ADH3150" s="0"/>
      <c r="ADI3150" s="0"/>
      <c r="ADJ3150" s="0"/>
      <c r="ADK3150" s="0"/>
      <c r="ADL3150" s="0"/>
      <c r="ADM3150" s="0"/>
      <c r="ADN3150" s="0"/>
      <c r="ADO3150" s="0"/>
      <c r="ADP3150" s="0"/>
      <c r="ADQ3150" s="0"/>
      <c r="ADR3150" s="0"/>
      <c r="ADS3150" s="0"/>
      <c r="ADT3150" s="0"/>
      <c r="ADU3150" s="0"/>
      <c r="ADV3150" s="0"/>
      <c r="ADW3150" s="0"/>
      <c r="ADX3150" s="0"/>
      <c r="ADY3150" s="0"/>
      <c r="ADZ3150" s="0"/>
      <c r="AEA3150" s="0"/>
      <c r="AEB3150" s="0"/>
      <c r="AEC3150" s="0"/>
      <c r="AED3150" s="0"/>
      <c r="AEE3150" s="0"/>
      <c r="AEF3150" s="0"/>
      <c r="AEG3150" s="0"/>
      <c r="AEH3150" s="0"/>
      <c r="AEI3150" s="0"/>
      <c r="AEJ3150" s="0"/>
      <c r="AEK3150" s="0"/>
      <c r="AEL3150" s="0"/>
      <c r="AEM3150" s="0"/>
      <c r="AEN3150" s="0"/>
      <c r="AEO3150" s="0"/>
      <c r="AEP3150" s="0"/>
      <c r="AEQ3150" s="0"/>
      <c r="AER3150" s="0"/>
      <c r="AES3150" s="0"/>
      <c r="AET3150" s="0"/>
      <c r="AEU3150" s="0"/>
      <c r="AEV3150" s="0"/>
      <c r="AEW3150" s="0"/>
      <c r="AEX3150" s="0"/>
      <c r="AEY3150" s="0"/>
      <c r="AEZ3150" s="0"/>
      <c r="AFA3150" s="0"/>
      <c r="AFB3150" s="0"/>
      <c r="AFC3150" s="0"/>
      <c r="AFD3150" s="0"/>
      <c r="AFE3150" s="0"/>
      <c r="AFF3150" s="0"/>
      <c r="AFG3150" s="0"/>
      <c r="AFH3150" s="0"/>
      <c r="AFI3150" s="0"/>
      <c r="AFJ3150" s="0"/>
      <c r="AFK3150" s="0"/>
      <c r="AFL3150" s="0"/>
      <c r="AFM3150" s="0"/>
      <c r="AFN3150" s="0"/>
      <c r="AFO3150" s="0"/>
      <c r="AFP3150" s="0"/>
      <c r="AFQ3150" s="0"/>
      <c r="AFR3150" s="0"/>
      <c r="AFS3150" s="0"/>
      <c r="AFT3150" s="0"/>
      <c r="AFU3150" s="0"/>
      <c r="AFV3150" s="0"/>
      <c r="AFW3150" s="0"/>
      <c r="AFX3150" s="0"/>
      <c r="AFY3150" s="0"/>
      <c r="AFZ3150" s="0"/>
      <c r="AGA3150" s="0"/>
      <c r="AGB3150" s="0"/>
      <c r="AGC3150" s="0"/>
      <c r="AGD3150" s="0"/>
      <c r="AGE3150" s="0"/>
      <c r="AGF3150" s="0"/>
      <c r="AGG3150" s="0"/>
      <c r="AGH3150" s="0"/>
      <c r="AGI3150" s="0"/>
      <c r="AGJ3150" s="0"/>
      <c r="AGK3150" s="0"/>
      <c r="AGL3150" s="0"/>
      <c r="AGM3150" s="0"/>
      <c r="AGN3150" s="0"/>
      <c r="AGO3150" s="0"/>
      <c r="AGP3150" s="0"/>
      <c r="AGQ3150" s="0"/>
      <c r="AGR3150" s="0"/>
      <c r="AGS3150" s="0"/>
      <c r="AGT3150" s="0"/>
      <c r="AGU3150" s="0"/>
      <c r="AGV3150" s="0"/>
      <c r="AGW3150" s="0"/>
      <c r="AGX3150" s="0"/>
      <c r="AGY3150" s="0"/>
      <c r="AGZ3150" s="0"/>
      <c r="AHA3150" s="0"/>
      <c r="AHB3150" s="0"/>
      <c r="AHC3150" s="0"/>
      <c r="AHD3150" s="0"/>
      <c r="AHE3150" s="0"/>
      <c r="AHF3150" s="0"/>
      <c r="AHG3150" s="0"/>
      <c r="AHH3150" s="0"/>
      <c r="AHI3150" s="0"/>
      <c r="AHJ3150" s="0"/>
      <c r="AHK3150" s="0"/>
      <c r="AHL3150" s="0"/>
      <c r="AHM3150" s="0"/>
      <c r="AHN3150" s="0"/>
      <c r="AHO3150" s="0"/>
      <c r="AHP3150" s="0"/>
      <c r="AHQ3150" s="0"/>
      <c r="AHR3150" s="0"/>
      <c r="AHS3150" s="0"/>
      <c r="AHT3150" s="0"/>
      <c r="AHU3150" s="0"/>
      <c r="AHV3150" s="0"/>
      <c r="AHW3150" s="0"/>
      <c r="AHX3150" s="0"/>
      <c r="AHY3150" s="0"/>
      <c r="AHZ3150" s="0"/>
      <c r="AIA3150" s="0"/>
      <c r="AIB3150" s="0"/>
      <c r="AIC3150" s="0"/>
      <c r="AID3150" s="0"/>
      <c r="AIE3150" s="0"/>
      <c r="AIF3150" s="0"/>
      <c r="AIG3150" s="0"/>
      <c r="AIH3150" s="0"/>
      <c r="AII3150" s="0"/>
      <c r="AIJ3150" s="0"/>
      <c r="AIK3150" s="0"/>
      <c r="AIL3150" s="0"/>
      <c r="AIM3150" s="0"/>
      <c r="AIN3150" s="0"/>
      <c r="AIO3150" s="0"/>
      <c r="AIP3150" s="0"/>
      <c r="AIQ3150" s="0"/>
      <c r="AIR3150" s="0"/>
      <c r="AIS3150" s="0"/>
      <c r="AIT3150" s="0"/>
      <c r="AIU3150" s="0"/>
      <c r="AIV3150" s="0"/>
      <c r="AIW3150" s="0"/>
      <c r="AIX3150" s="0"/>
      <c r="AIY3150" s="0"/>
      <c r="AIZ3150" s="0"/>
      <c r="AJA3150" s="0"/>
      <c r="AJB3150" s="0"/>
      <c r="AJC3150" s="0"/>
      <c r="AJD3150" s="0"/>
      <c r="AJE3150" s="0"/>
      <c r="AJF3150" s="0"/>
      <c r="AJG3150" s="0"/>
      <c r="AJH3150" s="0"/>
      <c r="AJI3150" s="0"/>
      <c r="AJJ3150" s="0"/>
      <c r="AJK3150" s="0"/>
      <c r="AJL3150" s="0"/>
      <c r="AJM3150" s="0"/>
      <c r="AJN3150" s="0"/>
      <c r="AJO3150" s="0"/>
      <c r="AJP3150" s="0"/>
      <c r="AJQ3150" s="0"/>
      <c r="AJR3150" s="0"/>
      <c r="AJS3150" s="0"/>
      <c r="AJT3150" s="0"/>
      <c r="AJU3150" s="0"/>
      <c r="AJV3150" s="0"/>
      <c r="AJW3150" s="0"/>
      <c r="AJX3150" s="0"/>
      <c r="AJY3150" s="0"/>
      <c r="AJZ3150" s="0"/>
      <c r="AKA3150" s="0"/>
      <c r="AKB3150" s="0"/>
      <c r="AKC3150" s="0"/>
      <c r="AKD3150" s="0"/>
      <c r="AKE3150" s="0"/>
      <c r="AKF3150" s="0"/>
      <c r="AKG3150" s="0"/>
      <c r="AKH3150" s="0"/>
      <c r="AKI3150" s="0"/>
      <c r="AKJ3150" s="0"/>
      <c r="AKK3150" s="0"/>
      <c r="AKL3150" s="0"/>
      <c r="AKM3150" s="0"/>
      <c r="AKN3150" s="0"/>
      <c r="AKO3150" s="0"/>
      <c r="AKP3150" s="0"/>
      <c r="AKQ3150" s="0"/>
      <c r="AKR3150" s="0"/>
      <c r="AKS3150" s="0"/>
      <c r="AKT3150" s="0"/>
      <c r="AKU3150" s="0"/>
      <c r="AKV3150" s="0"/>
      <c r="AKW3150" s="0"/>
      <c r="AKX3150" s="0"/>
      <c r="AKY3150" s="0"/>
      <c r="AKZ3150" s="0"/>
      <c r="ALA3150" s="0"/>
      <c r="ALB3150" s="0"/>
      <c r="ALC3150" s="0"/>
      <c r="ALD3150" s="0"/>
      <c r="ALE3150" s="0"/>
      <c r="ALF3150" s="0"/>
      <c r="ALG3150" s="0"/>
      <c r="ALH3150" s="0"/>
      <c r="ALI3150" s="0"/>
      <c r="ALJ3150" s="0"/>
      <c r="ALK3150" s="0"/>
      <c r="ALL3150" s="0"/>
      <c r="ALM3150" s="0"/>
      <c r="ALN3150" s="0"/>
      <c r="ALO3150" s="0"/>
      <c r="ALP3150" s="0"/>
      <c r="ALQ3150" s="0"/>
      <c r="ALR3150" s="0"/>
      <c r="ALS3150" s="0"/>
      <c r="ALT3150" s="0"/>
      <c r="ALU3150" s="0"/>
      <c r="ALV3150" s="0"/>
      <c r="ALW3150" s="0"/>
      <c r="ALX3150" s="0"/>
      <c r="ALY3150" s="0"/>
      <c r="ALZ3150" s="0"/>
      <c r="AMA3150" s="0"/>
      <c r="AMB3150" s="0"/>
      <c r="AMC3150" s="0"/>
      <c r="AMD3150" s="0"/>
      <c r="AME3150" s="0"/>
      <c r="AMF3150" s="0"/>
      <c r="AMG3150" s="0"/>
      <c r="AMH3150" s="0"/>
      <c r="AMI3150" s="0"/>
    </row>
    <row r="3151" customFormat="false" ht="12.75" hidden="false" customHeight="false" outlineLevel="0" collapsed="false">
      <c r="A3151" s="1" t="s">
        <v>3387</v>
      </c>
      <c r="C3151" s="27" t="s">
        <v>3406</v>
      </c>
      <c r="D3151" s="27" t="s">
        <v>13</v>
      </c>
      <c r="E3151" s="28"/>
      <c r="F3151" s="29"/>
      <c r="G3151" s="27"/>
      <c r="H3151" s="30" t="s">
        <v>61</v>
      </c>
      <c r="I3151" s="31" t="n">
        <v>2.49</v>
      </c>
      <c r="J3151" s="30" t="s">
        <v>3405</v>
      </c>
      <c r="BM3151" s="0"/>
      <c r="BN3151" s="0"/>
      <c r="BO3151" s="0"/>
      <c r="BP3151" s="0"/>
      <c r="BQ3151" s="0"/>
      <c r="BR3151" s="0"/>
      <c r="BS3151" s="0"/>
      <c r="BT3151" s="0"/>
      <c r="BU3151" s="0"/>
      <c r="BV3151" s="0"/>
      <c r="BW3151" s="0"/>
      <c r="BX3151" s="0"/>
      <c r="BY3151" s="0"/>
      <c r="BZ3151" s="0"/>
      <c r="CA3151" s="0"/>
      <c r="CB3151" s="0"/>
      <c r="CC3151" s="0"/>
      <c r="CD3151" s="0"/>
      <c r="CE3151" s="0"/>
      <c r="CF3151" s="0"/>
      <c r="CG3151" s="0"/>
      <c r="CH3151" s="0"/>
      <c r="CI3151" s="0"/>
      <c r="CJ3151" s="0"/>
      <c r="CK3151" s="0"/>
      <c r="CL3151" s="0"/>
      <c r="CM3151" s="0"/>
      <c r="CN3151" s="0"/>
      <c r="CO3151" s="0"/>
      <c r="CP3151" s="0"/>
      <c r="CQ3151" s="0"/>
      <c r="CR3151" s="0"/>
      <c r="CS3151" s="0"/>
      <c r="CT3151" s="0"/>
      <c r="CU3151" s="0"/>
      <c r="CV3151" s="0"/>
      <c r="CW3151" s="0"/>
      <c r="CX3151" s="0"/>
      <c r="CY3151" s="0"/>
      <c r="CZ3151" s="0"/>
      <c r="DA3151" s="0"/>
      <c r="DB3151" s="0"/>
      <c r="DC3151" s="0"/>
      <c r="DD3151" s="0"/>
      <c r="DE3151" s="0"/>
      <c r="DF3151" s="0"/>
      <c r="DG3151" s="0"/>
      <c r="DH3151" s="0"/>
      <c r="DI3151" s="0"/>
      <c r="DJ3151" s="0"/>
      <c r="DK3151" s="0"/>
      <c r="DL3151" s="0"/>
      <c r="DM3151" s="0"/>
      <c r="DN3151" s="0"/>
      <c r="DO3151" s="0"/>
      <c r="DP3151" s="0"/>
      <c r="DQ3151" s="0"/>
      <c r="DR3151" s="0"/>
      <c r="DS3151" s="0"/>
      <c r="DT3151" s="0"/>
      <c r="DU3151" s="0"/>
      <c r="DV3151" s="0"/>
      <c r="DW3151" s="0"/>
      <c r="DX3151" s="0"/>
      <c r="DY3151" s="0"/>
      <c r="DZ3151" s="0"/>
      <c r="EA3151" s="0"/>
      <c r="EB3151" s="0"/>
      <c r="EC3151" s="0"/>
      <c r="ED3151" s="0"/>
      <c r="EE3151" s="0"/>
      <c r="EF3151" s="0"/>
      <c r="EG3151" s="0"/>
      <c r="EH3151" s="0"/>
      <c r="EI3151" s="0"/>
      <c r="EJ3151" s="0"/>
      <c r="EK3151" s="0"/>
      <c r="EL3151" s="0"/>
      <c r="EM3151" s="0"/>
      <c r="EN3151" s="0"/>
      <c r="EO3151" s="0"/>
      <c r="EP3151" s="0"/>
      <c r="EQ3151" s="0"/>
      <c r="ER3151" s="0"/>
      <c r="ES3151" s="0"/>
      <c r="ET3151" s="0"/>
      <c r="EU3151" s="0"/>
      <c r="EV3151" s="0"/>
      <c r="EW3151" s="0"/>
      <c r="EX3151" s="0"/>
      <c r="EY3151" s="0"/>
      <c r="EZ3151" s="0"/>
      <c r="FA3151" s="0"/>
      <c r="FB3151" s="0"/>
      <c r="FC3151" s="0"/>
      <c r="FD3151" s="0"/>
      <c r="FE3151" s="0"/>
      <c r="FF3151" s="0"/>
      <c r="FG3151" s="0"/>
      <c r="FH3151" s="0"/>
      <c r="FI3151" s="0"/>
      <c r="FJ3151" s="0"/>
      <c r="FK3151" s="0"/>
      <c r="FL3151" s="0"/>
      <c r="FM3151" s="0"/>
      <c r="FN3151" s="0"/>
      <c r="FO3151" s="0"/>
      <c r="FP3151" s="0"/>
      <c r="FQ3151" s="0"/>
      <c r="FR3151" s="0"/>
      <c r="FS3151" s="0"/>
      <c r="FT3151" s="0"/>
      <c r="FU3151" s="0"/>
      <c r="FV3151" s="0"/>
      <c r="FW3151" s="0"/>
      <c r="FX3151" s="0"/>
      <c r="FY3151" s="0"/>
      <c r="FZ3151" s="0"/>
      <c r="GA3151" s="0"/>
      <c r="GB3151" s="0"/>
      <c r="GC3151" s="0"/>
      <c r="GD3151" s="0"/>
      <c r="GE3151" s="0"/>
      <c r="GF3151" s="0"/>
      <c r="GG3151" s="0"/>
      <c r="GH3151" s="0"/>
      <c r="GI3151" s="0"/>
      <c r="GJ3151" s="0"/>
      <c r="GK3151" s="0"/>
      <c r="GL3151" s="0"/>
      <c r="GM3151" s="0"/>
      <c r="GN3151" s="0"/>
      <c r="GO3151" s="0"/>
      <c r="GP3151" s="0"/>
      <c r="GQ3151" s="0"/>
      <c r="GR3151" s="0"/>
      <c r="GS3151" s="0"/>
      <c r="GT3151" s="0"/>
      <c r="GU3151" s="0"/>
      <c r="GV3151" s="0"/>
      <c r="GW3151" s="0"/>
      <c r="GX3151" s="0"/>
      <c r="GY3151" s="0"/>
      <c r="GZ3151" s="0"/>
      <c r="HA3151" s="0"/>
      <c r="HB3151" s="0"/>
      <c r="HC3151" s="0"/>
      <c r="HD3151" s="0"/>
      <c r="HE3151" s="0"/>
      <c r="HF3151" s="0"/>
      <c r="HG3151" s="0"/>
      <c r="HH3151" s="0"/>
      <c r="HI3151" s="0"/>
      <c r="HJ3151" s="0"/>
      <c r="HK3151" s="0"/>
      <c r="HL3151" s="0"/>
      <c r="HM3151" s="0"/>
      <c r="HN3151" s="0"/>
      <c r="HO3151" s="0"/>
      <c r="HP3151" s="0"/>
      <c r="HQ3151" s="0"/>
      <c r="HR3151" s="0"/>
      <c r="HS3151" s="0"/>
      <c r="HT3151" s="0"/>
      <c r="HU3151" s="0"/>
      <c r="HV3151" s="0"/>
      <c r="HW3151" s="0"/>
      <c r="HX3151" s="0"/>
      <c r="HY3151" s="0"/>
      <c r="HZ3151" s="0"/>
      <c r="IA3151" s="0"/>
      <c r="IB3151" s="0"/>
      <c r="IC3151" s="0"/>
      <c r="ID3151" s="0"/>
      <c r="IE3151" s="0"/>
      <c r="IF3151" s="0"/>
      <c r="IG3151" s="0"/>
      <c r="IH3151" s="0"/>
      <c r="II3151" s="0"/>
      <c r="IJ3151" s="0"/>
      <c r="IK3151" s="0"/>
      <c r="IL3151" s="0"/>
      <c r="IM3151" s="0"/>
      <c r="IN3151" s="0"/>
      <c r="IO3151" s="0"/>
      <c r="IP3151" s="0"/>
      <c r="IQ3151" s="0"/>
      <c r="IR3151" s="0"/>
      <c r="IS3151" s="0"/>
      <c r="IT3151" s="0"/>
      <c r="IU3151" s="0"/>
      <c r="IV3151" s="0"/>
      <c r="IW3151" s="0"/>
      <c r="IX3151" s="0"/>
      <c r="IY3151" s="0"/>
      <c r="IZ3151" s="0"/>
      <c r="JA3151" s="0"/>
      <c r="JB3151" s="0"/>
      <c r="JC3151" s="0"/>
      <c r="JD3151" s="0"/>
      <c r="JE3151" s="0"/>
      <c r="JF3151" s="0"/>
      <c r="JG3151" s="0"/>
      <c r="JH3151" s="0"/>
      <c r="JI3151" s="0"/>
      <c r="JJ3151" s="0"/>
      <c r="JK3151" s="0"/>
      <c r="JL3151" s="0"/>
      <c r="JM3151" s="0"/>
      <c r="JN3151" s="0"/>
      <c r="JO3151" s="0"/>
      <c r="JP3151" s="0"/>
      <c r="JQ3151" s="0"/>
      <c r="JR3151" s="0"/>
      <c r="JS3151" s="0"/>
      <c r="JT3151" s="0"/>
      <c r="JU3151" s="0"/>
      <c r="JV3151" s="0"/>
      <c r="JW3151" s="0"/>
      <c r="JX3151" s="0"/>
      <c r="JY3151" s="0"/>
      <c r="JZ3151" s="0"/>
      <c r="KA3151" s="0"/>
      <c r="KB3151" s="0"/>
      <c r="KC3151" s="0"/>
      <c r="KD3151" s="0"/>
      <c r="KE3151" s="0"/>
      <c r="KF3151" s="0"/>
      <c r="KG3151" s="0"/>
      <c r="KH3151" s="0"/>
      <c r="KI3151" s="0"/>
      <c r="KJ3151" s="0"/>
      <c r="KK3151" s="0"/>
      <c r="KL3151" s="0"/>
      <c r="KM3151" s="0"/>
      <c r="KN3151" s="0"/>
      <c r="KO3151" s="0"/>
      <c r="KP3151" s="0"/>
      <c r="KQ3151" s="0"/>
      <c r="KR3151" s="0"/>
      <c r="KS3151" s="0"/>
      <c r="KT3151" s="0"/>
      <c r="KU3151" s="0"/>
      <c r="KV3151" s="0"/>
      <c r="KW3151" s="0"/>
      <c r="KX3151" s="0"/>
      <c r="KY3151" s="0"/>
      <c r="KZ3151" s="0"/>
      <c r="LA3151" s="0"/>
      <c r="LB3151" s="0"/>
      <c r="LC3151" s="0"/>
      <c r="LD3151" s="0"/>
      <c r="LE3151" s="0"/>
      <c r="LF3151" s="0"/>
      <c r="LG3151" s="0"/>
      <c r="LH3151" s="0"/>
      <c r="LI3151" s="0"/>
      <c r="LJ3151" s="0"/>
      <c r="LK3151" s="0"/>
      <c r="LL3151" s="0"/>
      <c r="LM3151" s="0"/>
      <c r="LN3151" s="0"/>
      <c r="LO3151" s="0"/>
      <c r="LP3151" s="0"/>
      <c r="LQ3151" s="0"/>
      <c r="LR3151" s="0"/>
      <c r="LS3151" s="0"/>
      <c r="LT3151" s="0"/>
      <c r="LU3151" s="0"/>
      <c r="LV3151" s="0"/>
      <c r="LW3151" s="0"/>
      <c r="LX3151" s="0"/>
      <c r="LY3151" s="0"/>
      <c r="LZ3151" s="0"/>
      <c r="MA3151" s="0"/>
      <c r="MB3151" s="0"/>
      <c r="MC3151" s="0"/>
      <c r="MD3151" s="0"/>
      <c r="ME3151" s="0"/>
      <c r="MF3151" s="0"/>
      <c r="MG3151" s="0"/>
      <c r="MH3151" s="0"/>
      <c r="MI3151" s="0"/>
      <c r="MJ3151" s="0"/>
      <c r="MK3151" s="0"/>
      <c r="ML3151" s="0"/>
      <c r="MM3151" s="0"/>
      <c r="MN3151" s="0"/>
      <c r="MO3151" s="0"/>
      <c r="MP3151" s="0"/>
      <c r="MQ3151" s="0"/>
      <c r="MR3151" s="0"/>
      <c r="MS3151" s="0"/>
      <c r="MT3151" s="0"/>
      <c r="MU3151" s="0"/>
      <c r="MV3151" s="0"/>
      <c r="MW3151" s="0"/>
      <c r="MX3151" s="0"/>
      <c r="MY3151" s="0"/>
      <c r="MZ3151" s="0"/>
      <c r="NA3151" s="0"/>
      <c r="NB3151" s="0"/>
      <c r="NC3151" s="0"/>
      <c r="ND3151" s="0"/>
      <c r="NE3151" s="0"/>
      <c r="NF3151" s="0"/>
      <c r="NG3151" s="0"/>
      <c r="NH3151" s="0"/>
      <c r="NI3151" s="0"/>
      <c r="NJ3151" s="0"/>
      <c r="NK3151" s="0"/>
      <c r="NL3151" s="0"/>
      <c r="NM3151" s="0"/>
      <c r="NN3151" s="0"/>
      <c r="NO3151" s="0"/>
      <c r="NP3151" s="0"/>
      <c r="NQ3151" s="0"/>
      <c r="NR3151" s="0"/>
      <c r="NS3151" s="0"/>
      <c r="NT3151" s="0"/>
      <c r="NU3151" s="0"/>
      <c r="NV3151" s="0"/>
      <c r="NW3151" s="0"/>
      <c r="NX3151" s="0"/>
      <c r="NY3151" s="0"/>
      <c r="NZ3151" s="0"/>
      <c r="OA3151" s="0"/>
      <c r="OB3151" s="0"/>
      <c r="OC3151" s="0"/>
      <c r="OD3151" s="0"/>
      <c r="OE3151" s="0"/>
      <c r="OF3151" s="0"/>
      <c r="OG3151" s="0"/>
      <c r="OH3151" s="0"/>
      <c r="OI3151" s="0"/>
      <c r="OJ3151" s="0"/>
      <c r="OK3151" s="0"/>
      <c r="OL3151" s="0"/>
      <c r="OM3151" s="0"/>
      <c r="ON3151" s="0"/>
      <c r="OO3151" s="0"/>
      <c r="OP3151" s="0"/>
      <c r="OQ3151" s="0"/>
      <c r="OR3151" s="0"/>
      <c r="OS3151" s="0"/>
      <c r="OT3151" s="0"/>
      <c r="OU3151" s="0"/>
      <c r="OV3151" s="0"/>
      <c r="OW3151" s="0"/>
      <c r="OX3151" s="0"/>
      <c r="OY3151" s="0"/>
      <c r="OZ3151" s="0"/>
      <c r="PA3151" s="0"/>
      <c r="PB3151" s="0"/>
      <c r="PC3151" s="0"/>
      <c r="PD3151" s="0"/>
      <c r="PE3151" s="0"/>
      <c r="PF3151" s="0"/>
      <c r="PG3151" s="0"/>
      <c r="PH3151" s="0"/>
      <c r="PI3151" s="0"/>
      <c r="PJ3151" s="0"/>
      <c r="PK3151" s="0"/>
      <c r="PL3151" s="0"/>
      <c r="PM3151" s="0"/>
      <c r="PN3151" s="0"/>
      <c r="PO3151" s="0"/>
      <c r="PP3151" s="0"/>
      <c r="PQ3151" s="0"/>
      <c r="PR3151" s="0"/>
      <c r="PS3151" s="0"/>
      <c r="PT3151" s="0"/>
      <c r="PU3151" s="0"/>
      <c r="PV3151" s="0"/>
      <c r="PW3151" s="0"/>
      <c r="PX3151" s="0"/>
      <c r="PY3151" s="0"/>
      <c r="PZ3151" s="0"/>
      <c r="QA3151" s="0"/>
      <c r="QB3151" s="0"/>
      <c r="QC3151" s="0"/>
      <c r="QD3151" s="0"/>
      <c r="QE3151" s="0"/>
      <c r="QF3151" s="0"/>
      <c r="QG3151" s="0"/>
      <c r="QH3151" s="0"/>
      <c r="QI3151" s="0"/>
      <c r="QJ3151" s="0"/>
      <c r="QK3151" s="0"/>
      <c r="QL3151" s="0"/>
      <c r="QM3151" s="0"/>
      <c r="QN3151" s="0"/>
      <c r="QO3151" s="0"/>
      <c r="QP3151" s="0"/>
      <c r="QQ3151" s="0"/>
      <c r="QR3151" s="0"/>
      <c r="QS3151" s="0"/>
      <c r="QT3151" s="0"/>
      <c r="QU3151" s="0"/>
      <c r="QV3151" s="0"/>
      <c r="QW3151" s="0"/>
      <c r="QX3151" s="0"/>
      <c r="QY3151" s="0"/>
      <c r="QZ3151" s="0"/>
      <c r="RA3151" s="0"/>
      <c r="RB3151" s="0"/>
      <c r="RC3151" s="0"/>
      <c r="RD3151" s="0"/>
      <c r="RE3151" s="0"/>
      <c r="RF3151" s="0"/>
      <c r="RG3151" s="0"/>
      <c r="RH3151" s="0"/>
      <c r="RI3151" s="0"/>
      <c r="RJ3151" s="0"/>
      <c r="RK3151" s="0"/>
      <c r="RL3151" s="0"/>
      <c r="RM3151" s="0"/>
      <c r="RN3151" s="0"/>
      <c r="RO3151" s="0"/>
      <c r="RP3151" s="0"/>
      <c r="RQ3151" s="0"/>
      <c r="RR3151" s="0"/>
      <c r="RS3151" s="0"/>
      <c r="RT3151" s="0"/>
      <c r="RU3151" s="0"/>
      <c r="RV3151" s="0"/>
      <c r="RW3151" s="0"/>
      <c r="RX3151" s="0"/>
      <c r="RY3151" s="0"/>
      <c r="RZ3151" s="0"/>
      <c r="SA3151" s="0"/>
      <c r="SB3151" s="0"/>
      <c r="SC3151" s="0"/>
      <c r="SD3151" s="0"/>
      <c r="SE3151" s="0"/>
      <c r="SF3151" s="0"/>
      <c r="SG3151" s="0"/>
      <c r="SH3151" s="0"/>
      <c r="SI3151" s="0"/>
      <c r="SJ3151" s="0"/>
      <c r="SK3151" s="0"/>
      <c r="SL3151" s="0"/>
      <c r="SM3151" s="0"/>
      <c r="SN3151" s="0"/>
      <c r="SO3151" s="0"/>
      <c r="SP3151" s="0"/>
      <c r="SQ3151" s="0"/>
      <c r="SR3151" s="0"/>
      <c r="SS3151" s="0"/>
      <c r="ST3151" s="0"/>
      <c r="SU3151" s="0"/>
      <c r="SV3151" s="0"/>
      <c r="SW3151" s="0"/>
      <c r="SX3151" s="0"/>
      <c r="SY3151" s="0"/>
      <c r="SZ3151" s="0"/>
      <c r="TA3151" s="0"/>
      <c r="TB3151" s="0"/>
      <c r="TC3151" s="0"/>
      <c r="TD3151" s="0"/>
      <c r="TE3151" s="0"/>
      <c r="TF3151" s="0"/>
      <c r="TG3151" s="0"/>
      <c r="TH3151" s="0"/>
      <c r="TI3151" s="0"/>
      <c r="TJ3151" s="0"/>
      <c r="TK3151" s="0"/>
      <c r="TL3151" s="0"/>
      <c r="TM3151" s="0"/>
      <c r="TN3151" s="0"/>
      <c r="TO3151" s="0"/>
      <c r="TP3151" s="0"/>
      <c r="TQ3151" s="0"/>
      <c r="TR3151" s="0"/>
      <c r="TS3151" s="0"/>
      <c r="TT3151" s="0"/>
      <c r="TU3151" s="0"/>
      <c r="TV3151" s="0"/>
      <c r="TW3151" s="0"/>
      <c r="TX3151" s="0"/>
      <c r="TY3151" s="0"/>
      <c r="TZ3151" s="0"/>
      <c r="UA3151" s="0"/>
      <c r="UB3151" s="0"/>
      <c r="UC3151" s="0"/>
      <c r="UD3151" s="0"/>
      <c r="UE3151" s="0"/>
      <c r="UF3151" s="0"/>
      <c r="UG3151" s="0"/>
      <c r="UH3151" s="0"/>
      <c r="UI3151" s="0"/>
      <c r="UJ3151" s="0"/>
      <c r="UK3151" s="0"/>
      <c r="UL3151" s="0"/>
      <c r="UM3151" s="0"/>
      <c r="UN3151" s="0"/>
      <c r="UO3151" s="0"/>
      <c r="UP3151" s="0"/>
      <c r="UQ3151" s="0"/>
      <c r="UR3151" s="0"/>
      <c r="US3151" s="0"/>
      <c r="UT3151" s="0"/>
      <c r="UU3151" s="0"/>
      <c r="UV3151" s="0"/>
      <c r="UW3151" s="0"/>
      <c r="UX3151" s="0"/>
      <c r="UY3151" s="0"/>
      <c r="UZ3151" s="0"/>
      <c r="VA3151" s="0"/>
      <c r="VB3151" s="0"/>
      <c r="VC3151" s="0"/>
      <c r="VD3151" s="0"/>
      <c r="VE3151" s="0"/>
      <c r="VF3151" s="0"/>
      <c r="VG3151" s="0"/>
      <c r="VH3151" s="0"/>
      <c r="VI3151" s="0"/>
      <c r="VJ3151" s="0"/>
      <c r="VK3151" s="0"/>
      <c r="VL3151" s="0"/>
      <c r="VM3151" s="0"/>
      <c r="VN3151" s="0"/>
      <c r="VO3151" s="0"/>
      <c r="VP3151" s="0"/>
      <c r="VQ3151" s="0"/>
      <c r="VR3151" s="0"/>
      <c r="VS3151" s="0"/>
      <c r="VT3151" s="0"/>
      <c r="VU3151" s="0"/>
      <c r="VV3151" s="0"/>
      <c r="VW3151" s="0"/>
      <c r="VX3151" s="0"/>
      <c r="VY3151" s="0"/>
      <c r="VZ3151" s="0"/>
      <c r="WA3151" s="0"/>
      <c r="WB3151" s="0"/>
      <c r="WC3151" s="0"/>
      <c r="WD3151" s="0"/>
      <c r="WE3151" s="0"/>
      <c r="WF3151" s="0"/>
      <c r="WG3151" s="0"/>
      <c r="WH3151" s="0"/>
      <c r="WI3151" s="0"/>
      <c r="WJ3151" s="0"/>
      <c r="WK3151" s="0"/>
      <c r="WL3151" s="0"/>
      <c r="WM3151" s="0"/>
      <c r="WN3151" s="0"/>
      <c r="WO3151" s="0"/>
      <c r="WP3151" s="0"/>
      <c r="WQ3151" s="0"/>
      <c r="WR3151" s="0"/>
      <c r="WS3151" s="0"/>
      <c r="WT3151" s="0"/>
      <c r="WU3151" s="0"/>
      <c r="WV3151" s="0"/>
      <c r="WW3151" s="0"/>
      <c r="WX3151" s="0"/>
      <c r="WY3151" s="0"/>
      <c r="WZ3151" s="0"/>
      <c r="XA3151" s="0"/>
      <c r="XB3151" s="0"/>
      <c r="XC3151" s="0"/>
      <c r="XD3151" s="0"/>
      <c r="XE3151" s="0"/>
      <c r="XF3151" s="0"/>
      <c r="XG3151" s="0"/>
      <c r="XH3151" s="0"/>
      <c r="XI3151" s="0"/>
      <c r="XJ3151" s="0"/>
      <c r="XK3151" s="0"/>
      <c r="XL3151" s="0"/>
      <c r="XM3151" s="0"/>
      <c r="XN3151" s="0"/>
      <c r="XO3151" s="0"/>
      <c r="XP3151" s="0"/>
      <c r="XQ3151" s="0"/>
      <c r="XR3151" s="0"/>
      <c r="XS3151" s="0"/>
      <c r="XT3151" s="0"/>
      <c r="XU3151" s="0"/>
      <c r="XV3151" s="0"/>
      <c r="XW3151" s="0"/>
      <c r="XX3151" s="0"/>
      <c r="XY3151" s="0"/>
      <c r="XZ3151" s="0"/>
      <c r="YA3151" s="0"/>
      <c r="YB3151" s="0"/>
      <c r="YC3151" s="0"/>
      <c r="YD3151" s="0"/>
      <c r="YE3151" s="0"/>
      <c r="YF3151" s="0"/>
      <c r="YG3151" s="0"/>
      <c r="YH3151" s="0"/>
      <c r="YI3151" s="0"/>
      <c r="YJ3151" s="0"/>
      <c r="YK3151" s="0"/>
      <c r="YL3151" s="0"/>
      <c r="YM3151" s="0"/>
      <c r="YN3151" s="0"/>
      <c r="YO3151" s="0"/>
      <c r="YP3151" s="0"/>
      <c r="YQ3151" s="0"/>
      <c r="YR3151" s="0"/>
      <c r="YS3151" s="0"/>
      <c r="YT3151" s="0"/>
      <c r="YU3151" s="0"/>
      <c r="YV3151" s="0"/>
      <c r="YW3151" s="0"/>
      <c r="YX3151" s="0"/>
      <c r="YY3151" s="0"/>
      <c r="YZ3151" s="0"/>
      <c r="ZA3151" s="0"/>
      <c r="ZB3151" s="0"/>
      <c r="ZC3151" s="0"/>
      <c r="ZD3151" s="0"/>
      <c r="ZE3151" s="0"/>
      <c r="ZF3151" s="0"/>
      <c r="ZG3151" s="0"/>
      <c r="ZH3151" s="0"/>
      <c r="ZI3151" s="0"/>
      <c r="ZJ3151" s="0"/>
      <c r="ZK3151" s="0"/>
      <c r="ZL3151" s="0"/>
      <c r="ZM3151" s="0"/>
      <c r="ZN3151" s="0"/>
      <c r="ZO3151" s="0"/>
      <c r="ZP3151" s="0"/>
      <c r="ZQ3151" s="0"/>
      <c r="ZR3151" s="0"/>
      <c r="ZS3151" s="0"/>
      <c r="ZT3151" s="0"/>
      <c r="ZU3151" s="0"/>
      <c r="ZV3151" s="0"/>
      <c r="ZW3151" s="0"/>
      <c r="ZX3151" s="0"/>
      <c r="ZY3151" s="0"/>
      <c r="ZZ3151" s="0"/>
      <c r="AAA3151" s="0"/>
      <c r="AAB3151" s="0"/>
      <c r="AAC3151" s="0"/>
      <c r="AAD3151" s="0"/>
      <c r="AAE3151" s="0"/>
      <c r="AAF3151" s="0"/>
      <c r="AAG3151" s="0"/>
      <c r="AAH3151" s="0"/>
      <c r="AAI3151" s="0"/>
      <c r="AAJ3151" s="0"/>
      <c r="AAK3151" s="0"/>
      <c r="AAL3151" s="0"/>
      <c r="AAM3151" s="0"/>
      <c r="AAN3151" s="0"/>
      <c r="AAO3151" s="0"/>
      <c r="AAP3151" s="0"/>
      <c r="AAQ3151" s="0"/>
      <c r="AAR3151" s="0"/>
      <c r="AAS3151" s="0"/>
      <c r="AAT3151" s="0"/>
      <c r="AAU3151" s="0"/>
      <c r="AAV3151" s="0"/>
      <c r="AAW3151" s="0"/>
      <c r="AAX3151" s="0"/>
      <c r="AAY3151" s="0"/>
      <c r="AAZ3151" s="0"/>
      <c r="ABA3151" s="0"/>
      <c r="ABB3151" s="0"/>
      <c r="ABC3151" s="0"/>
      <c r="ABD3151" s="0"/>
      <c r="ABE3151" s="0"/>
      <c r="ABF3151" s="0"/>
      <c r="ABG3151" s="0"/>
      <c r="ABH3151" s="0"/>
      <c r="ABI3151" s="0"/>
      <c r="ABJ3151" s="0"/>
      <c r="ABK3151" s="0"/>
      <c r="ABL3151" s="0"/>
      <c r="ABM3151" s="0"/>
      <c r="ABN3151" s="0"/>
      <c r="ABO3151" s="0"/>
      <c r="ABP3151" s="0"/>
      <c r="ABQ3151" s="0"/>
      <c r="ABR3151" s="0"/>
      <c r="ABS3151" s="0"/>
      <c r="ABT3151" s="0"/>
      <c r="ABU3151" s="0"/>
      <c r="ABV3151" s="0"/>
      <c r="ABW3151" s="0"/>
      <c r="ABX3151" s="0"/>
      <c r="ABY3151" s="0"/>
      <c r="ABZ3151" s="0"/>
      <c r="ACA3151" s="0"/>
      <c r="ACB3151" s="0"/>
      <c r="ACC3151" s="0"/>
      <c r="ACD3151" s="0"/>
      <c r="ACE3151" s="0"/>
      <c r="ACF3151" s="0"/>
      <c r="ACG3151" s="0"/>
      <c r="ACH3151" s="0"/>
      <c r="ACI3151" s="0"/>
      <c r="ACJ3151" s="0"/>
      <c r="ACK3151" s="0"/>
      <c r="ACL3151" s="0"/>
      <c r="ACM3151" s="0"/>
      <c r="ACN3151" s="0"/>
      <c r="ACO3151" s="0"/>
      <c r="ACP3151" s="0"/>
      <c r="ACQ3151" s="0"/>
      <c r="ACR3151" s="0"/>
      <c r="ACS3151" s="0"/>
      <c r="ACT3151" s="0"/>
      <c r="ACU3151" s="0"/>
      <c r="ACV3151" s="0"/>
      <c r="ACW3151" s="0"/>
      <c r="ACX3151" s="0"/>
      <c r="ACY3151" s="0"/>
      <c r="ACZ3151" s="0"/>
      <c r="ADA3151" s="0"/>
      <c r="ADB3151" s="0"/>
      <c r="ADC3151" s="0"/>
      <c r="ADD3151" s="0"/>
      <c r="ADE3151" s="0"/>
      <c r="ADF3151" s="0"/>
      <c r="ADG3151" s="0"/>
      <c r="ADH3151" s="0"/>
      <c r="ADI3151" s="0"/>
      <c r="ADJ3151" s="0"/>
      <c r="ADK3151" s="0"/>
      <c r="ADL3151" s="0"/>
      <c r="ADM3151" s="0"/>
      <c r="ADN3151" s="0"/>
      <c r="ADO3151" s="0"/>
      <c r="ADP3151" s="0"/>
      <c r="ADQ3151" s="0"/>
      <c r="ADR3151" s="0"/>
      <c r="ADS3151" s="0"/>
      <c r="ADT3151" s="0"/>
      <c r="ADU3151" s="0"/>
      <c r="ADV3151" s="0"/>
      <c r="ADW3151" s="0"/>
      <c r="ADX3151" s="0"/>
      <c r="ADY3151" s="0"/>
      <c r="ADZ3151" s="0"/>
      <c r="AEA3151" s="0"/>
      <c r="AEB3151" s="0"/>
      <c r="AEC3151" s="0"/>
      <c r="AED3151" s="0"/>
      <c r="AEE3151" s="0"/>
      <c r="AEF3151" s="0"/>
      <c r="AEG3151" s="0"/>
      <c r="AEH3151" s="0"/>
      <c r="AEI3151" s="0"/>
      <c r="AEJ3151" s="0"/>
      <c r="AEK3151" s="0"/>
      <c r="AEL3151" s="0"/>
      <c r="AEM3151" s="0"/>
      <c r="AEN3151" s="0"/>
      <c r="AEO3151" s="0"/>
      <c r="AEP3151" s="0"/>
      <c r="AEQ3151" s="0"/>
      <c r="AER3151" s="0"/>
      <c r="AES3151" s="0"/>
      <c r="AET3151" s="0"/>
      <c r="AEU3151" s="0"/>
      <c r="AEV3151" s="0"/>
      <c r="AEW3151" s="0"/>
      <c r="AEX3151" s="0"/>
      <c r="AEY3151" s="0"/>
      <c r="AEZ3151" s="0"/>
      <c r="AFA3151" s="0"/>
      <c r="AFB3151" s="0"/>
      <c r="AFC3151" s="0"/>
      <c r="AFD3151" s="0"/>
      <c r="AFE3151" s="0"/>
      <c r="AFF3151" s="0"/>
      <c r="AFG3151" s="0"/>
      <c r="AFH3151" s="0"/>
      <c r="AFI3151" s="0"/>
      <c r="AFJ3151" s="0"/>
      <c r="AFK3151" s="0"/>
      <c r="AFL3151" s="0"/>
      <c r="AFM3151" s="0"/>
      <c r="AFN3151" s="0"/>
      <c r="AFO3151" s="0"/>
      <c r="AFP3151" s="0"/>
      <c r="AFQ3151" s="0"/>
      <c r="AFR3151" s="0"/>
      <c r="AFS3151" s="0"/>
      <c r="AFT3151" s="0"/>
      <c r="AFU3151" s="0"/>
      <c r="AFV3151" s="0"/>
      <c r="AFW3151" s="0"/>
      <c r="AFX3151" s="0"/>
      <c r="AFY3151" s="0"/>
      <c r="AFZ3151" s="0"/>
      <c r="AGA3151" s="0"/>
      <c r="AGB3151" s="0"/>
      <c r="AGC3151" s="0"/>
      <c r="AGD3151" s="0"/>
      <c r="AGE3151" s="0"/>
      <c r="AGF3151" s="0"/>
      <c r="AGG3151" s="0"/>
      <c r="AGH3151" s="0"/>
      <c r="AGI3151" s="0"/>
      <c r="AGJ3151" s="0"/>
      <c r="AGK3151" s="0"/>
      <c r="AGL3151" s="0"/>
      <c r="AGM3151" s="0"/>
      <c r="AGN3151" s="0"/>
      <c r="AGO3151" s="0"/>
      <c r="AGP3151" s="0"/>
      <c r="AGQ3151" s="0"/>
      <c r="AGR3151" s="0"/>
      <c r="AGS3151" s="0"/>
      <c r="AGT3151" s="0"/>
      <c r="AGU3151" s="0"/>
      <c r="AGV3151" s="0"/>
      <c r="AGW3151" s="0"/>
      <c r="AGX3151" s="0"/>
      <c r="AGY3151" s="0"/>
      <c r="AGZ3151" s="0"/>
      <c r="AHA3151" s="0"/>
      <c r="AHB3151" s="0"/>
      <c r="AHC3151" s="0"/>
      <c r="AHD3151" s="0"/>
      <c r="AHE3151" s="0"/>
      <c r="AHF3151" s="0"/>
      <c r="AHG3151" s="0"/>
      <c r="AHH3151" s="0"/>
      <c r="AHI3151" s="0"/>
      <c r="AHJ3151" s="0"/>
      <c r="AHK3151" s="0"/>
      <c r="AHL3151" s="0"/>
      <c r="AHM3151" s="0"/>
      <c r="AHN3151" s="0"/>
      <c r="AHO3151" s="0"/>
      <c r="AHP3151" s="0"/>
      <c r="AHQ3151" s="0"/>
      <c r="AHR3151" s="0"/>
      <c r="AHS3151" s="0"/>
      <c r="AHT3151" s="0"/>
      <c r="AHU3151" s="0"/>
      <c r="AHV3151" s="0"/>
      <c r="AHW3151" s="0"/>
      <c r="AHX3151" s="0"/>
      <c r="AHY3151" s="0"/>
      <c r="AHZ3151" s="0"/>
      <c r="AIA3151" s="0"/>
      <c r="AIB3151" s="0"/>
      <c r="AIC3151" s="0"/>
      <c r="AID3151" s="0"/>
      <c r="AIE3151" s="0"/>
      <c r="AIF3151" s="0"/>
      <c r="AIG3151" s="0"/>
      <c r="AIH3151" s="0"/>
      <c r="AII3151" s="0"/>
      <c r="AIJ3151" s="0"/>
      <c r="AIK3151" s="0"/>
      <c r="AIL3151" s="0"/>
      <c r="AIM3151" s="0"/>
      <c r="AIN3151" s="0"/>
      <c r="AIO3151" s="0"/>
      <c r="AIP3151" s="0"/>
      <c r="AIQ3151" s="0"/>
      <c r="AIR3151" s="0"/>
      <c r="AIS3151" s="0"/>
      <c r="AIT3151" s="0"/>
      <c r="AIU3151" s="0"/>
      <c r="AIV3151" s="0"/>
      <c r="AIW3151" s="0"/>
      <c r="AIX3151" s="0"/>
      <c r="AIY3151" s="0"/>
      <c r="AIZ3151" s="0"/>
      <c r="AJA3151" s="0"/>
      <c r="AJB3151" s="0"/>
      <c r="AJC3151" s="0"/>
      <c r="AJD3151" s="0"/>
      <c r="AJE3151" s="0"/>
      <c r="AJF3151" s="0"/>
      <c r="AJG3151" s="0"/>
      <c r="AJH3151" s="0"/>
      <c r="AJI3151" s="0"/>
      <c r="AJJ3151" s="0"/>
      <c r="AJK3151" s="0"/>
      <c r="AJL3151" s="0"/>
      <c r="AJM3151" s="0"/>
      <c r="AJN3151" s="0"/>
      <c r="AJO3151" s="0"/>
      <c r="AJP3151" s="0"/>
      <c r="AJQ3151" s="0"/>
      <c r="AJR3151" s="0"/>
      <c r="AJS3151" s="0"/>
      <c r="AJT3151" s="0"/>
      <c r="AJU3151" s="0"/>
      <c r="AJV3151" s="0"/>
      <c r="AJW3151" s="0"/>
      <c r="AJX3151" s="0"/>
      <c r="AJY3151" s="0"/>
      <c r="AJZ3151" s="0"/>
      <c r="AKA3151" s="0"/>
      <c r="AKB3151" s="0"/>
      <c r="AKC3151" s="0"/>
      <c r="AKD3151" s="0"/>
      <c r="AKE3151" s="0"/>
      <c r="AKF3151" s="0"/>
      <c r="AKG3151" s="0"/>
      <c r="AKH3151" s="0"/>
      <c r="AKI3151" s="0"/>
      <c r="AKJ3151" s="0"/>
      <c r="AKK3151" s="0"/>
      <c r="AKL3151" s="0"/>
      <c r="AKM3151" s="0"/>
      <c r="AKN3151" s="0"/>
      <c r="AKO3151" s="0"/>
      <c r="AKP3151" s="0"/>
      <c r="AKQ3151" s="0"/>
      <c r="AKR3151" s="0"/>
      <c r="AKS3151" s="0"/>
      <c r="AKT3151" s="0"/>
      <c r="AKU3151" s="0"/>
      <c r="AKV3151" s="0"/>
      <c r="AKW3151" s="0"/>
      <c r="AKX3151" s="0"/>
      <c r="AKY3151" s="0"/>
      <c r="AKZ3151" s="0"/>
      <c r="ALA3151" s="0"/>
      <c r="ALB3151" s="0"/>
      <c r="ALC3151" s="0"/>
      <c r="ALD3151" s="0"/>
      <c r="ALE3151" s="0"/>
      <c r="ALF3151" s="0"/>
      <c r="ALG3151" s="0"/>
      <c r="ALH3151" s="0"/>
      <c r="ALI3151" s="0"/>
      <c r="ALJ3151" s="0"/>
      <c r="ALK3151" s="0"/>
      <c r="ALL3151" s="0"/>
      <c r="ALM3151" s="0"/>
      <c r="ALN3151" s="0"/>
      <c r="ALO3151" s="0"/>
      <c r="ALP3151" s="0"/>
      <c r="ALQ3151" s="0"/>
      <c r="ALR3151" s="0"/>
      <c r="ALS3151" s="0"/>
      <c r="ALT3151" s="0"/>
      <c r="ALU3151" s="0"/>
      <c r="ALV3151" s="0"/>
      <c r="ALW3151" s="0"/>
      <c r="ALX3151" s="0"/>
      <c r="ALY3151" s="0"/>
      <c r="ALZ3151" s="0"/>
      <c r="AMA3151" s="0"/>
      <c r="AMB3151" s="0"/>
      <c r="AMC3151" s="0"/>
      <c r="AMD3151" s="0"/>
      <c r="AME3151" s="0"/>
      <c r="AMF3151" s="0"/>
      <c r="AMG3151" s="0"/>
      <c r="AMH3151" s="0"/>
      <c r="AMI3151" s="0"/>
    </row>
    <row r="3152" customFormat="false" ht="12.75" hidden="false" customHeight="false" outlineLevel="0" collapsed="false">
      <c r="A3152" s="1" t="s">
        <v>3387</v>
      </c>
      <c r="C3152" s="27" t="s">
        <v>3407</v>
      </c>
      <c r="D3152" s="27" t="s">
        <v>49</v>
      </c>
      <c r="E3152" s="28"/>
      <c r="F3152" s="29"/>
      <c r="G3152" s="27"/>
      <c r="H3152" s="30" t="s">
        <v>61</v>
      </c>
      <c r="I3152" s="31" t="n">
        <v>0.85</v>
      </c>
      <c r="J3152" s="30" t="s">
        <v>3405</v>
      </c>
      <c r="BM3152" s="0"/>
      <c r="BN3152" s="0"/>
      <c r="BO3152" s="0"/>
      <c r="BP3152" s="0"/>
      <c r="BQ3152" s="0"/>
      <c r="BR3152" s="0"/>
      <c r="BS3152" s="0"/>
      <c r="BT3152" s="0"/>
      <c r="BU3152" s="0"/>
      <c r="BV3152" s="0"/>
      <c r="BW3152" s="0"/>
      <c r="BX3152" s="0"/>
      <c r="BY3152" s="0"/>
      <c r="BZ3152" s="0"/>
      <c r="CA3152" s="0"/>
      <c r="CB3152" s="0"/>
      <c r="CC3152" s="0"/>
      <c r="CD3152" s="0"/>
      <c r="CE3152" s="0"/>
      <c r="CF3152" s="0"/>
      <c r="CG3152" s="0"/>
      <c r="CH3152" s="0"/>
      <c r="CI3152" s="0"/>
      <c r="CJ3152" s="0"/>
      <c r="CK3152" s="0"/>
      <c r="CL3152" s="0"/>
      <c r="CM3152" s="0"/>
      <c r="CN3152" s="0"/>
      <c r="CO3152" s="0"/>
      <c r="CP3152" s="0"/>
      <c r="CQ3152" s="0"/>
      <c r="CR3152" s="0"/>
      <c r="CS3152" s="0"/>
      <c r="CT3152" s="0"/>
      <c r="CU3152" s="0"/>
      <c r="CV3152" s="0"/>
      <c r="CW3152" s="0"/>
      <c r="CX3152" s="0"/>
      <c r="CY3152" s="0"/>
      <c r="CZ3152" s="0"/>
      <c r="DA3152" s="0"/>
      <c r="DB3152" s="0"/>
      <c r="DC3152" s="0"/>
      <c r="DD3152" s="0"/>
      <c r="DE3152" s="0"/>
      <c r="DF3152" s="0"/>
      <c r="DG3152" s="0"/>
      <c r="DH3152" s="0"/>
      <c r="DI3152" s="0"/>
      <c r="DJ3152" s="0"/>
      <c r="DK3152" s="0"/>
      <c r="DL3152" s="0"/>
      <c r="DM3152" s="0"/>
      <c r="DN3152" s="0"/>
      <c r="DO3152" s="0"/>
      <c r="DP3152" s="0"/>
      <c r="DQ3152" s="0"/>
      <c r="DR3152" s="0"/>
      <c r="DS3152" s="0"/>
      <c r="DT3152" s="0"/>
      <c r="DU3152" s="0"/>
      <c r="DV3152" s="0"/>
      <c r="DW3152" s="0"/>
      <c r="DX3152" s="0"/>
      <c r="DY3152" s="0"/>
      <c r="DZ3152" s="0"/>
      <c r="EA3152" s="0"/>
      <c r="EB3152" s="0"/>
      <c r="EC3152" s="0"/>
      <c r="ED3152" s="0"/>
      <c r="EE3152" s="0"/>
      <c r="EF3152" s="0"/>
      <c r="EG3152" s="0"/>
      <c r="EH3152" s="0"/>
      <c r="EI3152" s="0"/>
      <c r="EJ3152" s="0"/>
      <c r="EK3152" s="0"/>
      <c r="EL3152" s="0"/>
      <c r="EM3152" s="0"/>
      <c r="EN3152" s="0"/>
      <c r="EO3152" s="0"/>
      <c r="EP3152" s="0"/>
      <c r="EQ3152" s="0"/>
      <c r="ER3152" s="0"/>
      <c r="ES3152" s="0"/>
      <c r="ET3152" s="0"/>
      <c r="EU3152" s="0"/>
      <c r="EV3152" s="0"/>
      <c r="EW3152" s="0"/>
      <c r="EX3152" s="0"/>
      <c r="EY3152" s="0"/>
      <c r="EZ3152" s="0"/>
      <c r="FA3152" s="0"/>
      <c r="FB3152" s="0"/>
      <c r="FC3152" s="0"/>
      <c r="FD3152" s="0"/>
      <c r="FE3152" s="0"/>
      <c r="FF3152" s="0"/>
      <c r="FG3152" s="0"/>
      <c r="FH3152" s="0"/>
      <c r="FI3152" s="0"/>
      <c r="FJ3152" s="0"/>
      <c r="FK3152" s="0"/>
      <c r="FL3152" s="0"/>
      <c r="FM3152" s="0"/>
      <c r="FN3152" s="0"/>
      <c r="FO3152" s="0"/>
      <c r="FP3152" s="0"/>
      <c r="FQ3152" s="0"/>
      <c r="FR3152" s="0"/>
      <c r="FS3152" s="0"/>
      <c r="FT3152" s="0"/>
      <c r="FU3152" s="0"/>
      <c r="FV3152" s="0"/>
      <c r="FW3152" s="0"/>
      <c r="FX3152" s="0"/>
      <c r="FY3152" s="0"/>
      <c r="FZ3152" s="0"/>
      <c r="GA3152" s="0"/>
      <c r="GB3152" s="0"/>
      <c r="GC3152" s="0"/>
      <c r="GD3152" s="0"/>
      <c r="GE3152" s="0"/>
      <c r="GF3152" s="0"/>
      <c r="GG3152" s="0"/>
      <c r="GH3152" s="0"/>
      <c r="GI3152" s="0"/>
      <c r="GJ3152" s="0"/>
      <c r="GK3152" s="0"/>
      <c r="GL3152" s="0"/>
      <c r="GM3152" s="0"/>
      <c r="GN3152" s="0"/>
      <c r="GO3152" s="0"/>
      <c r="GP3152" s="0"/>
      <c r="GQ3152" s="0"/>
      <c r="GR3152" s="0"/>
      <c r="GS3152" s="0"/>
      <c r="GT3152" s="0"/>
      <c r="GU3152" s="0"/>
      <c r="GV3152" s="0"/>
      <c r="GW3152" s="0"/>
      <c r="GX3152" s="0"/>
      <c r="GY3152" s="0"/>
      <c r="GZ3152" s="0"/>
      <c r="HA3152" s="0"/>
      <c r="HB3152" s="0"/>
      <c r="HC3152" s="0"/>
      <c r="HD3152" s="0"/>
      <c r="HE3152" s="0"/>
      <c r="HF3152" s="0"/>
      <c r="HG3152" s="0"/>
      <c r="HH3152" s="0"/>
      <c r="HI3152" s="0"/>
      <c r="HJ3152" s="0"/>
      <c r="HK3152" s="0"/>
      <c r="HL3152" s="0"/>
      <c r="HM3152" s="0"/>
      <c r="HN3152" s="0"/>
      <c r="HO3152" s="0"/>
      <c r="HP3152" s="0"/>
      <c r="HQ3152" s="0"/>
      <c r="HR3152" s="0"/>
      <c r="HS3152" s="0"/>
      <c r="HT3152" s="0"/>
      <c r="HU3152" s="0"/>
      <c r="HV3152" s="0"/>
      <c r="HW3152" s="0"/>
      <c r="HX3152" s="0"/>
      <c r="HY3152" s="0"/>
      <c r="HZ3152" s="0"/>
      <c r="IA3152" s="0"/>
      <c r="IB3152" s="0"/>
      <c r="IC3152" s="0"/>
      <c r="ID3152" s="0"/>
      <c r="IE3152" s="0"/>
      <c r="IF3152" s="0"/>
      <c r="IG3152" s="0"/>
      <c r="IH3152" s="0"/>
      <c r="II3152" s="0"/>
      <c r="IJ3152" s="0"/>
      <c r="IK3152" s="0"/>
      <c r="IL3152" s="0"/>
      <c r="IM3152" s="0"/>
      <c r="IN3152" s="0"/>
      <c r="IO3152" s="0"/>
      <c r="IP3152" s="0"/>
      <c r="IQ3152" s="0"/>
      <c r="IR3152" s="0"/>
      <c r="IS3152" s="0"/>
      <c r="IT3152" s="0"/>
      <c r="IU3152" s="0"/>
      <c r="IV3152" s="0"/>
      <c r="IW3152" s="0"/>
      <c r="IX3152" s="0"/>
      <c r="IY3152" s="0"/>
      <c r="IZ3152" s="0"/>
      <c r="JA3152" s="0"/>
      <c r="JB3152" s="0"/>
      <c r="JC3152" s="0"/>
      <c r="JD3152" s="0"/>
      <c r="JE3152" s="0"/>
      <c r="JF3152" s="0"/>
      <c r="JG3152" s="0"/>
      <c r="JH3152" s="0"/>
      <c r="JI3152" s="0"/>
      <c r="JJ3152" s="0"/>
      <c r="JK3152" s="0"/>
      <c r="JL3152" s="0"/>
      <c r="JM3152" s="0"/>
      <c r="JN3152" s="0"/>
      <c r="JO3152" s="0"/>
      <c r="JP3152" s="0"/>
      <c r="JQ3152" s="0"/>
      <c r="JR3152" s="0"/>
      <c r="JS3152" s="0"/>
      <c r="JT3152" s="0"/>
      <c r="JU3152" s="0"/>
      <c r="JV3152" s="0"/>
      <c r="JW3152" s="0"/>
      <c r="JX3152" s="0"/>
      <c r="JY3152" s="0"/>
      <c r="JZ3152" s="0"/>
      <c r="KA3152" s="0"/>
      <c r="KB3152" s="0"/>
      <c r="KC3152" s="0"/>
      <c r="KD3152" s="0"/>
      <c r="KE3152" s="0"/>
      <c r="KF3152" s="0"/>
      <c r="KG3152" s="0"/>
      <c r="KH3152" s="0"/>
      <c r="KI3152" s="0"/>
      <c r="KJ3152" s="0"/>
      <c r="KK3152" s="0"/>
      <c r="KL3152" s="0"/>
      <c r="KM3152" s="0"/>
      <c r="KN3152" s="0"/>
      <c r="KO3152" s="0"/>
      <c r="KP3152" s="0"/>
      <c r="KQ3152" s="0"/>
      <c r="KR3152" s="0"/>
      <c r="KS3152" s="0"/>
      <c r="KT3152" s="0"/>
      <c r="KU3152" s="0"/>
      <c r="KV3152" s="0"/>
      <c r="KW3152" s="0"/>
      <c r="KX3152" s="0"/>
      <c r="KY3152" s="0"/>
      <c r="KZ3152" s="0"/>
      <c r="LA3152" s="0"/>
      <c r="LB3152" s="0"/>
      <c r="LC3152" s="0"/>
      <c r="LD3152" s="0"/>
      <c r="LE3152" s="0"/>
      <c r="LF3152" s="0"/>
      <c r="LG3152" s="0"/>
      <c r="LH3152" s="0"/>
      <c r="LI3152" s="0"/>
      <c r="LJ3152" s="0"/>
      <c r="LK3152" s="0"/>
      <c r="LL3152" s="0"/>
      <c r="LM3152" s="0"/>
      <c r="LN3152" s="0"/>
      <c r="LO3152" s="0"/>
      <c r="LP3152" s="0"/>
      <c r="LQ3152" s="0"/>
      <c r="LR3152" s="0"/>
      <c r="LS3152" s="0"/>
      <c r="LT3152" s="0"/>
      <c r="LU3152" s="0"/>
      <c r="LV3152" s="0"/>
      <c r="LW3152" s="0"/>
      <c r="LX3152" s="0"/>
      <c r="LY3152" s="0"/>
      <c r="LZ3152" s="0"/>
      <c r="MA3152" s="0"/>
      <c r="MB3152" s="0"/>
      <c r="MC3152" s="0"/>
      <c r="MD3152" s="0"/>
      <c r="ME3152" s="0"/>
      <c r="MF3152" s="0"/>
      <c r="MG3152" s="0"/>
      <c r="MH3152" s="0"/>
      <c r="MI3152" s="0"/>
      <c r="MJ3152" s="0"/>
      <c r="MK3152" s="0"/>
      <c r="ML3152" s="0"/>
      <c r="MM3152" s="0"/>
      <c r="MN3152" s="0"/>
      <c r="MO3152" s="0"/>
      <c r="MP3152" s="0"/>
      <c r="MQ3152" s="0"/>
      <c r="MR3152" s="0"/>
      <c r="MS3152" s="0"/>
      <c r="MT3152" s="0"/>
      <c r="MU3152" s="0"/>
      <c r="MV3152" s="0"/>
      <c r="MW3152" s="0"/>
      <c r="MX3152" s="0"/>
      <c r="MY3152" s="0"/>
      <c r="MZ3152" s="0"/>
      <c r="NA3152" s="0"/>
      <c r="NB3152" s="0"/>
      <c r="NC3152" s="0"/>
      <c r="ND3152" s="0"/>
      <c r="NE3152" s="0"/>
      <c r="NF3152" s="0"/>
      <c r="NG3152" s="0"/>
      <c r="NH3152" s="0"/>
      <c r="NI3152" s="0"/>
      <c r="NJ3152" s="0"/>
      <c r="NK3152" s="0"/>
      <c r="NL3152" s="0"/>
      <c r="NM3152" s="0"/>
      <c r="NN3152" s="0"/>
      <c r="NO3152" s="0"/>
      <c r="NP3152" s="0"/>
      <c r="NQ3152" s="0"/>
      <c r="NR3152" s="0"/>
      <c r="NS3152" s="0"/>
      <c r="NT3152" s="0"/>
      <c r="NU3152" s="0"/>
      <c r="NV3152" s="0"/>
      <c r="NW3152" s="0"/>
      <c r="NX3152" s="0"/>
      <c r="NY3152" s="0"/>
      <c r="NZ3152" s="0"/>
      <c r="OA3152" s="0"/>
      <c r="OB3152" s="0"/>
      <c r="OC3152" s="0"/>
      <c r="OD3152" s="0"/>
      <c r="OE3152" s="0"/>
      <c r="OF3152" s="0"/>
      <c r="OG3152" s="0"/>
      <c r="OH3152" s="0"/>
      <c r="OI3152" s="0"/>
      <c r="OJ3152" s="0"/>
      <c r="OK3152" s="0"/>
      <c r="OL3152" s="0"/>
      <c r="OM3152" s="0"/>
      <c r="ON3152" s="0"/>
      <c r="OO3152" s="0"/>
      <c r="OP3152" s="0"/>
      <c r="OQ3152" s="0"/>
      <c r="OR3152" s="0"/>
      <c r="OS3152" s="0"/>
      <c r="OT3152" s="0"/>
      <c r="OU3152" s="0"/>
      <c r="OV3152" s="0"/>
      <c r="OW3152" s="0"/>
      <c r="OX3152" s="0"/>
      <c r="OY3152" s="0"/>
      <c r="OZ3152" s="0"/>
      <c r="PA3152" s="0"/>
      <c r="PB3152" s="0"/>
      <c r="PC3152" s="0"/>
      <c r="PD3152" s="0"/>
      <c r="PE3152" s="0"/>
      <c r="PF3152" s="0"/>
      <c r="PG3152" s="0"/>
      <c r="PH3152" s="0"/>
      <c r="PI3152" s="0"/>
      <c r="PJ3152" s="0"/>
      <c r="PK3152" s="0"/>
      <c r="PL3152" s="0"/>
      <c r="PM3152" s="0"/>
      <c r="PN3152" s="0"/>
      <c r="PO3152" s="0"/>
      <c r="PP3152" s="0"/>
      <c r="PQ3152" s="0"/>
      <c r="PR3152" s="0"/>
      <c r="PS3152" s="0"/>
      <c r="PT3152" s="0"/>
      <c r="PU3152" s="0"/>
      <c r="PV3152" s="0"/>
      <c r="PW3152" s="0"/>
      <c r="PX3152" s="0"/>
      <c r="PY3152" s="0"/>
      <c r="PZ3152" s="0"/>
      <c r="QA3152" s="0"/>
      <c r="QB3152" s="0"/>
      <c r="QC3152" s="0"/>
      <c r="QD3152" s="0"/>
      <c r="QE3152" s="0"/>
      <c r="QF3152" s="0"/>
      <c r="QG3152" s="0"/>
      <c r="QH3152" s="0"/>
      <c r="QI3152" s="0"/>
      <c r="QJ3152" s="0"/>
      <c r="QK3152" s="0"/>
      <c r="QL3152" s="0"/>
      <c r="QM3152" s="0"/>
      <c r="QN3152" s="0"/>
      <c r="QO3152" s="0"/>
      <c r="QP3152" s="0"/>
      <c r="QQ3152" s="0"/>
      <c r="QR3152" s="0"/>
      <c r="QS3152" s="0"/>
      <c r="QT3152" s="0"/>
      <c r="QU3152" s="0"/>
      <c r="QV3152" s="0"/>
      <c r="QW3152" s="0"/>
      <c r="QX3152" s="0"/>
      <c r="QY3152" s="0"/>
      <c r="QZ3152" s="0"/>
      <c r="RA3152" s="0"/>
      <c r="RB3152" s="0"/>
      <c r="RC3152" s="0"/>
      <c r="RD3152" s="0"/>
      <c r="RE3152" s="0"/>
      <c r="RF3152" s="0"/>
      <c r="RG3152" s="0"/>
      <c r="RH3152" s="0"/>
      <c r="RI3152" s="0"/>
      <c r="RJ3152" s="0"/>
      <c r="RK3152" s="0"/>
      <c r="RL3152" s="0"/>
      <c r="RM3152" s="0"/>
      <c r="RN3152" s="0"/>
      <c r="RO3152" s="0"/>
      <c r="RP3152" s="0"/>
      <c r="RQ3152" s="0"/>
      <c r="RR3152" s="0"/>
      <c r="RS3152" s="0"/>
      <c r="RT3152" s="0"/>
      <c r="RU3152" s="0"/>
      <c r="RV3152" s="0"/>
      <c r="RW3152" s="0"/>
      <c r="RX3152" s="0"/>
      <c r="RY3152" s="0"/>
      <c r="RZ3152" s="0"/>
      <c r="SA3152" s="0"/>
      <c r="SB3152" s="0"/>
      <c r="SC3152" s="0"/>
      <c r="SD3152" s="0"/>
      <c r="SE3152" s="0"/>
      <c r="SF3152" s="0"/>
      <c r="SG3152" s="0"/>
      <c r="SH3152" s="0"/>
      <c r="SI3152" s="0"/>
      <c r="SJ3152" s="0"/>
      <c r="SK3152" s="0"/>
      <c r="SL3152" s="0"/>
      <c r="SM3152" s="0"/>
      <c r="SN3152" s="0"/>
      <c r="SO3152" s="0"/>
      <c r="SP3152" s="0"/>
      <c r="SQ3152" s="0"/>
      <c r="SR3152" s="0"/>
      <c r="SS3152" s="0"/>
      <c r="ST3152" s="0"/>
      <c r="SU3152" s="0"/>
      <c r="SV3152" s="0"/>
      <c r="SW3152" s="0"/>
      <c r="SX3152" s="0"/>
      <c r="SY3152" s="0"/>
      <c r="SZ3152" s="0"/>
      <c r="TA3152" s="0"/>
      <c r="TB3152" s="0"/>
      <c r="TC3152" s="0"/>
      <c r="TD3152" s="0"/>
      <c r="TE3152" s="0"/>
      <c r="TF3152" s="0"/>
      <c r="TG3152" s="0"/>
      <c r="TH3152" s="0"/>
      <c r="TI3152" s="0"/>
      <c r="TJ3152" s="0"/>
      <c r="TK3152" s="0"/>
      <c r="TL3152" s="0"/>
      <c r="TM3152" s="0"/>
      <c r="TN3152" s="0"/>
      <c r="TO3152" s="0"/>
      <c r="TP3152" s="0"/>
      <c r="TQ3152" s="0"/>
      <c r="TR3152" s="0"/>
      <c r="TS3152" s="0"/>
      <c r="TT3152" s="0"/>
      <c r="TU3152" s="0"/>
      <c r="TV3152" s="0"/>
      <c r="TW3152" s="0"/>
      <c r="TX3152" s="0"/>
      <c r="TY3152" s="0"/>
      <c r="TZ3152" s="0"/>
      <c r="UA3152" s="0"/>
      <c r="UB3152" s="0"/>
      <c r="UC3152" s="0"/>
      <c r="UD3152" s="0"/>
      <c r="UE3152" s="0"/>
      <c r="UF3152" s="0"/>
      <c r="UG3152" s="0"/>
      <c r="UH3152" s="0"/>
      <c r="UI3152" s="0"/>
      <c r="UJ3152" s="0"/>
      <c r="UK3152" s="0"/>
      <c r="UL3152" s="0"/>
      <c r="UM3152" s="0"/>
      <c r="UN3152" s="0"/>
      <c r="UO3152" s="0"/>
      <c r="UP3152" s="0"/>
      <c r="UQ3152" s="0"/>
      <c r="UR3152" s="0"/>
      <c r="US3152" s="0"/>
      <c r="UT3152" s="0"/>
      <c r="UU3152" s="0"/>
      <c r="UV3152" s="0"/>
      <c r="UW3152" s="0"/>
      <c r="UX3152" s="0"/>
      <c r="UY3152" s="0"/>
      <c r="UZ3152" s="0"/>
      <c r="VA3152" s="0"/>
      <c r="VB3152" s="0"/>
      <c r="VC3152" s="0"/>
      <c r="VD3152" s="0"/>
      <c r="VE3152" s="0"/>
      <c r="VF3152" s="0"/>
      <c r="VG3152" s="0"/>
      <c r="VH3152" s="0"/>
      <c r="VI3152" s="0"/>
      <c r="VJ3152" s="0"/>
      <c r="VK3152" s="0"/>
      <c r="VL3152" s="0"/>
      <c r="VM3152" s="0"/>
      <c r="VN3152" s="0"/>
      <c r="VO3152" s="0"/>
      <c r="VP3152" s="0"/>
      <c r="VQ3152" s="0"/>
      <c r="VR3152" s="0"/>
      <c r="VS3152" s="0"/>
      <c r="VT3152" s="0"/>
      <c r="VU3152" s="0"/>
      <c r="VV3152" s="0"/>
      <c r="VW3152" s="0"/>
      <c r="VX3152" s="0"/>
      <c r="VY3152" s="0"/>
      <c r="VZ3152" s="0"/>
      <c r="WA3152" s="0"/>
      <c r="WB3152" s="0"/>
      <c r="WC3152" s="0"/>
      <c r="WD3152" s="0"/>
      <c r="WE3152" s="0"/>
      <c r="WF3152" s="0"/>
      <c r="WG3152" s="0"/>
      <c r="WH3152" s="0"/>
      <c r="WI3152" s="0"/>
      <c r="WJ3152" s="0"/>
      <c r="WK3152" s="0"/>
      <c r="WL3152" s="0"/>
      <c r="WM3152" s="0"/>
      <c r="WN3152" s="0"/>
      <c r="WO3152" s="0"/>
      <c r="WP3152" s="0"/>
      <c r="WQ3152" s="0"/>
      <c r="WR3152" s="0"/>
      <c r="WS3152" s="0"/>
      <c r="WT3152" s="0"/>
      <c r="WU3152" s="0"/>
      <c r="WV3152" s="0"/>
      <c r="WW3152" s="0"/>
      <c r="WX3152" s="0"/>
      <c r="WY3152" s="0"/>
      <c r="WZ3152" s="0"/>
      <c r="XA3152" s="0"/>
      <c r="XB3152" s="0"/>
      <c r="XC3152" s="0"/>
      <c r="XD3152" s="0"/>
      <c r="XE3152" s="0"/>
      <c r="XF3152" s="0"/>
      <c r="XG3152" s="0"/>
      <c r="XH3152" s="0"/>
      <c r="XI3152" s="0"/>
      <c r="XJ3152" s="0"/>
      <c r="XK3152" s="0"/>
      <c r="XL3152" s="0"/>
      <c r="XM3152" s="0"/>
      <c r="XN3152" s="0"/>
      <c r="XO3152" s="0"/>
      <c r="XP3152" s="0"/>
      <c r="XQ3152" s="0"/>
      <c r="XR3152" s="0"/>
      <c r="XS3152" s="0"/>
      <c r="XT3152" s="0"/>
      <c r="XU3152" s="0"/>
      <c r="XV3152" s="0"/>
      <c r="XW3152" s="0"/>
      <c r="XX3152" s="0"/>
      <c r="XY3152" s="0"/>
      <c r="XZ3152" s="0"/>
      <c r="YA3152" s="0"/>
      <c r="YB3152" s="0"/>
      <c r="YC3152" s="0"/>
      <c r="YD3152" s="0"/>
      <c r="YE3152" s="0"/>
      <c r="YF3152" s="0"/>
      <c r="YG3152" s="0"/>
      <c r="YH3152" s="0"/>
      <c r="YI3152" s="0"/>
      <c r="YJ3152" s="0"/>
      <c r="YK3152" s="0"/>
      <c r="YL3152" s="0"/>
      <c r="YM3152" s="0"/>
      <c r="YN3152" s="0"/>
      <c r="YO3152" s="0"/>
      <c r="YP3152" s="0"/>
      <c r="YQ3152" s="0"/>
      <c r="YR3152" s="0"/>
      <c r="YS3152" s="0"/>
      <c r="YT3152" s="0"/>
      <c r="YU3152" s="0"/>
      <c r="YV3152" s="0"/>
      <c r="YW3152" s="0"/>
      <c r="YX3152" s="0"/>
      <c r="YY3152" s="0"/>
      <c r="YZ3152" s="0"/>
      <c r="ZA3152" s="0"/>
      <c r="ZB3152" s="0"/>
      <c r="ZC3152" s="0"/>
      <c r="ZD3152" s="0"/>
      <c r="ZE3152" s="0"/>
      <c r="ZF3152" s="0"/>
      <c r="ZG3152" s="0"/>
      <c r="ZH3152" s="0"/>
      <c r="ZI3152" s="0"/>
      <c r="ZJ3152" s="0"/>
      <c r="ZK3152" s="0"/>
      <c r="ZL3152" s="0"/>
      <c r="ZM3152" s="0"/>
      <c r="ZN3152" s="0"/>
      <c r="ZO3152" s="0"/>
      <c r="ZP3152" s="0"/>
      <c r="ZQ3152" s="0"/>
      <c r="ZR3152" s="0"/>
      <c r="ZS3152" s="0"/>
      <c r="ZT3152" s="0"/>
      <c r="ZU3152" s="0"/>
      <c r="ZV3152" s="0"/>
      <c r="ZW3152" s="0"/>
      <c r="ZX3152" s="0"/>
      <c r="ZY3152" s="0"/>
      <c r="ZZ3152" s="0"/>
      <c r="AAA3152" s="0"/>
      <c r="AAB3152" s="0"/>
      <c r="AAC3152" s="0"/>
      <c r="AAD3152" s="0"/>
      <c r="AAE3152" s="0"/>
      <c r="AAF3152" s="0"/>
      <c r="AAG3152" s="0"/>
      <c r="AAH3152" s="0"/>
      <c r="AAI3152" s="0"/>
      <c r="AAJ3152" s="0"/>
      <c r="AAK3152" s="0"/>
      <c r="AAL3152" s="0"/>
      <c r="AAM3152" s="0"/>
      <c r="AAN3152" s="0"/>
      <c r="AAO3152" s="0"/>
      <c r="AAP3152" s="0"/>
      <c r="AAQ3152" s="0"/>
      <c r="AAR3152" s="0"/>
      <c r="AAS3152" s="0"/>
      <c r="AAT3152" s="0"/>
      <c r="AAU3152" s="0"/>
      <c r="AAV3152" s="0"/>
      <c r="AAW3152" s="0"/>
      <c r="AAX3152" s="0"/>
      <c r="AAY3152" s="0"/>
      <c r="AAZ3152" s="0"/>
      <c r="ABA3152" s="0"/>
      <c r="ABB3152" s="0"/>
      <c r="ABC3152" s="0"/>
      <c r="ABD3152" s="0"/>
      <c r="ABE3152" s="0"/>
      <c r="ABF3152" s="0"/>
      <c r="ABG3152" s="0"/>
      <c r="ABH3152" s="0"/>
      <c r="ABI3152" s="0"/>
      <c r="ABJ3152" s="0"/>
      <c r="ABK3152" s="0"/>
      <c r="ABL3152" s="0"/>
      <c r="ABM3152" s="0"/>
      <c r="ABN3152" s="0"/>
      <c r="ABO3152" s="0"/>
      <c r="ABP3152" s="0"/>
      <c r="ABQ3152" s="0"/>
      <c r="ABR3152" s="0"/>
      <c r="ABS3152" s="0"/>
      <c r="ABT3152" s="0"/>
      <c r="ABU3152" s="0"/>
      <c r="ABV3152" s="0"/>
      <c r="ABW3152" s="0"/>
      <c r="ABX3152" s="0"/>
      <c r="ABY3152" s="0"/>
      <c r="ABZ3152" s="0"/>
      <c r="ACA3152" s="0"/>
      <c r="ACB3152" s="0"/>
      <c r="ACC3152" s="0"/>
      <c r="ACD3152" s="0"/>
      <c r="ACE3152" s="0"/>
      <c r="ACF3152" s="0"/>
      <c r="ACG3152" s="0"/>
      <c r="ACH3152" s="0"/>
      <c r="ACI3152" s="0"/>
      <c r="ACJ3152" s="0"/>
      <c r="ACK3152" s="0"/>
      <c r="ACL3152" s="0"/>
      <c r="ACM3152" s="0"/>
      <c r="ACN3152" s="0"/>
      <c r="ACO3152" s="0"/>
      <c r="ACP3152" s="0"/>
      <c r="ACQ3152" s="0"/>
      <c r="ACR3152" s="0"/>
      <c r="ACS3152" s="0"/>
      <c r="ACT3152" s="0"/>
      <c r="ACU3152" s="0"/>
      <c r="ACV3152" s="0"/>
      <c r="ACW3152" s="0"/>
      <c r="ACX3152" s="0"/>
      <c r="ACY3152" s="0"/>
      <c r="ACZ3152" s="0"/>
      <c r="ADA3152" s="0"/>
      <c r="ADB3152" s="0"/>
      <c r="ADC3152" s="0"/>
      <c r="ADD3152" s="0"/>
      <c r="ADE3152" s="0"/>
      <c r="ADF3152" s="0"/>
      <c r="ADG3152" s="0"/>
      <c r="ADH3152" s="0"/>
      <c r="ADI3152" s="0"/>
      <c r="ADJ3152" s="0"/>
      <c r="ADK3152" s="0"/>
      <c r="ADL3152" s="0"/>
      <c r="ADM3152" s="0"/>
      <c r="ADN3152" s="0"/>
      <c r="ADO3152" s="0"/>
      <c r="ADP3152" s="0"/>
      <c r="ADQ3152" s="0"/>
      <c r="ADR3152" s="0"/>
      <c r="ADS3152" s="0"/>
      <c r="ADT3152" s="0"/>
      <c r="ADU3152" s="0"/>
      <c r="ADV3152" s="0"/>
      <c r="ADW3152" s="0"/>
      <c r="ADX3152" s="0"/>
      <c r="ADY3152" s="0"/>
      <c r="ADZ3152" s="0"/>
      <c r="AEA3152" s="0"/>
      <c r="AEB3152" s="0"/>
      <c r="AEC3152" s="0"/>
      <c r="AED3152" s="0"/>
      <c r="AEE3152" s="0"/>
      <c r="AEF3152" s="0"/>
      <c r="AEG3152" s="0"/>
      <c r="AEH3152" s="0"/>
      <c r="AEI3152" s="0"/>
      <c r="AEJ3152" s="0"/>
      <c r="AEK3152" s="0"/>
      <c r="AEL3152" s="0"/>
      <c r="AEM3152" s="0"/>
      <c r="AEN3152" s="0"/>
      <c r="AEO3152" s="0"/>
      <c r="AEP3152" s="0"/>
      <c r="AEQ3152" s="0"/>
      <c r="AER3152" s="0"/>
      <c r="AES3152" s="0"/>
      <c r="AET3152" s="0"/>
      <c r="AEU3152" s="0"/>
      <c r="AEV3152" s="0"/>
      <c r="AEW3152" s="0"/>
      <c r="AEX3152" s="0"/>
      <c r="AEY3152" s="0"/>
      <c r="AEZ3152" s="0"/>
      <c r="AFA3152" s="0"/>
      <c r="AFB3152" s="0"/>
      <c r="AFC3152" s="0"/>
      <c r="AFD3152" s="0"/>
      <c r="AFE3152" s="0"/>
      <c r="AFF3152" s="0"/>
      <c r="AFG3152" s="0"/>
      <c r="AFH3152" s="0"/>
      <c r="AFI3152" s="0"/>
      <c r="AFJ3152" s="0"/>
      <c r="AFK3152" s="0"/>
      <c r="AFL3152" s="0"/>
      <c r="AFM3152" s="0"/>
      <c r="AFN3152" s="0"/>
      <c r="AFO3152" s="0"/>
      <c r="AFP3152" s="0"/>
      <c r="AFQ3152" s="0"/>
      <c r="AFR3152" s="0"/>
      <c r="AFS3152" s="0"/>
      <c r="AFT3152" s="0"/>
      <c r="AFU3152" s="0"/>
      <c r="AFV3152" s="0"/>
      <c r="AFW3152" s="0"/>
      <c r="AFX3152" s="0"/>
      <c r="AFY3152" s="0"/>
      <c r="AFZ3152" s="0"/>
      <c r="AGA3152" s="0"/>
      <c r="AGB3152" s="0"/>
      <c r="AGC3152" s="0"/>
      <c r="AGD3152" s="0"/>
      <c r="AGE3152" s="0"/>
      <c r="AGF3152" s="0"/>
      <c r="AGG3152" s="0"/>
      <c r="AGH3152" s="0"/>
      <c r="AGI3152" s="0"/>
      <c r="AGJ3152" s="0"/>
      <c r="AGK3152" s="0"/>
      <c r="AGL3152" s="0"/>
      <c r="AGM3152" s="0"/>
      <c r="AGN3152" s="0"/>
      <c r="AGO3152" s="0"/>
      <c r="AGP3152" s="0"/>
      <c r="AGQ3152" s="0"/>
      <c r="AGR3152" s="0"/>
      <c r="AGS3152" s="0"/>
      <c r="AGT3152" s="0"/>
      <c r="AGU3152" s="0"/>
      <c r="AGV3152" s="0"/>
      <c r="AGW3152" s="0"/>
      <c r="AGX3152" s="0"/>
      <c r="AGY3152" s="0"/>
      <c r="AGZ3152" s="0"/>
      <c r="AHA3152" s="0"/>
      <c r="AHB3152" s="0"/>
      <c r="AHC3152" s="0"/>
      <c r="AHD3152" s="0"/>
      <c r="AHE3152" s="0"/>
      <c r="AHF3152" s="0"/>
      <c r="AHG3152" s="0"/>
      <c r="AHH3152" s="0"/>
      <c r="AHI3152" s="0"/>
      <c r="AHJ3152" s="0"/>
      <c r="AHK3152" s="0"/>
      <c r="AHL3152" s="0"/>
      <c r="AHM3152" s="0"/>
      <c r="AHN3152" s="0"/>
      <c r="AHO3152" s="0"/>
      <c r="AHP3152" s="0"/>
      <c r="AHQ3152" s="0"/>
      <c r="AHR3152" s="0"/>
      <c r="AHS3152" s="0"/>
      <c r="AHT3152" s="0"/>
      <c r="AHU3152" s="0"/>
      <c r="AHV3152" s="0"/>
      <c r="AHW3152" s="0"/>
      <c r="AHX3152" s="0"/>
      <c r="AHY3152" s="0"/>
      <c r="AHZ3152" s="0"/>
      <c r="AIA3152" s="0"/>
      <c r="AIB3152" s="0"/>
      <c r="AIC3152" s="0"/>
      <c r="AID3152" s="0"/>
      <c r="AIE3152" s="0"/>
      <c r="AIF3152" s="0"/>
      <c r="AIG3152" s="0"/>
      <c r="AIH3152" s="0"/>
      <c r="AII3152" s="0"/>
      <c r="AIJ3152" s="0"/>
      <c r="AIK3152" s="0"/>
      <c r="AIL3152" s="0"/>
      <c r="AIM3152" s="0"/>
      <c r="AIN3152" s="0"/>
      <c r="AIO3152" s="0"/>
      <c r="AIP3152" s="0"/>
      <c r="AIQ3152" s="0"/>
      <c r="AIR3152" s="0"/>
      <c r="AIS3152" s="0"/>
      <c r="AIT3152" s="0"/>
      <c r="AIU3152" s="0"/>
      <c r="AIV3152" s="0"/>
      <c r="AIW3152" s="0"/>
      <c r="AIX3152" s="0"/>
      <c r="AIY3152" s="0"/>
      <c r="AIZ3152" s="0"/>
      <c r="AJA3152" s="0"/>
      <c r="AJB3152" s="0"/>
      <c r="AJC3152" s="0"/>
      <c r="AJD3152" s="0"/>
      <c r="AJE3152" s="0"/>
      <c r="AJF3152" s="0"/>
      <c r="AJG3152" s="0"/>
      <c r="AJH3152" s="0"/>
      <c r="AJI3152" s="0"/>
      <c r="AJJ3152" s="0"/>
      <c r="AJK3152" s="0"/>
      <c r="AJL3152" s="0"/>
      <c r="AJM3152" s="0"/>
      <c r="AJN3152" s="0"/>
      <c r="AJO3152" s="0"/>
      <c r="AJP3152" s="0"/>
      <c r="AJQ3152" s="0"/>
      <c r="AJR3152" s="0"/>
      <c r="AJS3152" s="0"/>
      <c r="AJT3152" s="0"/>
      <c r="AJU3152" s="0"/>
      <c r="AJV3152" s="0"/>
      <c r="AJW3152" s="0"/>
      <c r="AJX3152" s="0"/>
      <c r="AJY3152" s="0"/>
      <c r="AJZ3152" s="0"/>
      <c r="AKA3152" s="0"/>
      <c r="AKB3152" s="0"/>
      <c r="AKC3152" s="0"/>
      <c r="AKD3152" s="0"/>
      <c r="AKE3152" s="0"/>
      <c r="AKF3152" s="0"/>
      <c r="AKG3152" s="0"/>
      <c r="AKH3152" s="0"/>
      <c r="AKI3152" s="0"/>
      <c r="AKJ3152" s="0"/>
      <c r="AKK3152" s="0"/>
      <c r="AKL3152" s="0"/>
      <c r="AKM3152" s="0"/>
      <c r="AKN3152" s="0"/>
      <c r="AKO3152" s="0"/>
      <c r="AKP3152" s="0"/>
      <c r="AKQ3152" s="0"/>
      <c r="AKR3152" s="0"/>
      <c r="AKS3152" s="0"/>
      <c r="AKT3152" s="0"/>
      <c r="AKU3152" s="0"/>
      <c r="AKV3152" s="0"/>
      <c r="AKW3152" s="0"/>
      <c r="AKX3152" s="0"/>
      <c r="AKY3152" s="0"/>
      <c r="AKZ3152" s="0"/>
      <c r="ALA3152" s="0"/>
      <c r="ALB3152" s="0"/>
      <c r="ALC3152" s="0"/>
      <c r="ALD3152" s="0"/>
      <c r="ALE3152" s="0"/>
      <c r="ALF3152" s="0"/>
      <c r="ALG3152" s="0"/>
      <c r="ALH3152" s="0"/>
      <c r="ALI3152" s="0"/>
      <c r="ALJ3152" s="0"/>
      <c r="ALK3152" s="0"/>
      <c r="ALL3152" s="0"/>
      <c r="ALM3152" s="0"/>
      <c r="ALN3152" s="0"/>
      <c r="ALO3152" s="0"/>
      <c r="ALP3152" s="0"/>
      <c r="ALQ3152" s="0"/>
      <c r="ALR3152" s="0"/>
      <c r="ALS3152" s="0"/>
      <c r="ALT3152" s="0"/>
      <c r="ALU3152" s="0"/>
      <c r="ALV3152" s="0"/>
      <c r="ALW3152" s="0"/>
      <c r="ALX3152" s="0"/>
      <c r="ALY3152" s="0"/>
      <c r="ALZ3152" s="0"/>
      <c r="AMA3152" s="0"/>
      <c r="AMB3152" s="0"/>
      <c r="AMC3152" s="0"/>
      <c r="AMD3152" s="0"/>
      <c r="AME3152" s="0"/>
      <c r="AMF3152" s="0"/>
      <c r="AMG3152" s="0"/>
      <c r="AMH3152" s="0"/>
      <c r="AMI3152" s="0"/>
    </row>
    <row r="3153" customFormat="false" ht="12.75" hidden="false" customHeight="false" outlineLevel="0" collapsed="false">
      <c r="A3153" s="1" t="s">
        <v>3387</v>
      </c>
      <c r="C3153" s="27" t="s">
        <v>3408</v>
      </c>
      <c r="D3153" s="27" t="s">
        <v>13</v>
      </c>
      <c r="E3153" s="28"/>
      <c r="F3153" s="29"/>
      <c r="G3153" s="27"/>
      <c r="H3153" s="30" t="s">
        <v>61</v>
      </c>
      <c r="I3153" s="31" t="n">
        <v>2.59</v>
      </c>
      <c r="J3153" s="30" t="s">
        <v>3405</v>
      </c>
      <c r="BM3153" s="0"/>
      <c r="BN3153" s="0"/>
      <c r="BO3153" s="0"/>
      <c r="BP3153" s="0"/>
      <c r="BQ3153" s="0"/>
      <c r="BR3153" s="0"/>
      <c r="BS3153" s="0"/>
      <c r="BT3153" s="0"/>
      <c r="BU3153" s="0"/>
      <c r="BV3153" s="0"/>
      <c r="BW3153" s="0"/>
      <c r="BX3153" s="0"/>
      <c r="BY3153" s="0"/>
      <c r="BZ3153" s="0"/>
      <c r="CA3153" s="0"/>
      <c r="CB3153" s="0"/>
      <c r="CC3153" s="0"/>
      <c r="CD3153" s="0"/>
      <c r="CE3153" s="0"/>
      <c r="CF3153" s="0"/>
      <c r="CG3153" s="0"/>
      <c r="CH3153" s="0"/>
      <c r="CI3153" s="0"/>
      <c r="CJ3153" s="0"/>
      <c r="CK3153" s="0"/>
      <c r="CL3153" s="0"/>
      <c r="CM3153" s="0"/>
      <c r="CN3153" s="0"/>
      <c r="CO3153" s="0"/>
      <c r="CP3153" s="0"/>
      <c r="CQ3153" s="0"/>
      <c r="CR3153" s="0"/>
      <c r="CS3153" s="0"/>
      <c r="CT3153" s="0"/>
      <c r="CU3153" s="0"/>
      <c r="CV3153" s="0"/>
      <c r="CW3153" s="0"/>
      <c r="CX3153" s="0"/>
      <c r="CY3153" s="0"/>
      <c r="CZ3153" s="0"/>
      <c r="DA3153" s="0"/>
      <c r="DB3153" s="0"/>
      <c r="DC3153" s="0"/>
      <c r="DD3153" s="0"/>
      <c r="DE3153" s="0"/>
      <c r="DF3153" s="0"/>
      <c r="DG3153" s="0"/>
      <c r="DH3153" s="0"/>
      <c r="DI3153" s="0"/>
      <c r="DJ3153" s="0"/>
      <c r="DK3153" s="0"/>
      <c r="DL3153" s="0"/>
      <c r="DM3153" s="0"/>
      <c r="DN3153" s="0"/>
      <c r="DO3153" s="0"/>
      <c r="DP3153" s="0"/>
      <c r="DQ3153" s="0"/>
      <c r="DR3153" s="0"/>
      <c r="DS3153" s="0"/>
      <c r="DT3153" s="0"/>
      <c r="DU3153" s="0"/>
      <c r="DV3153" s="0"/>
      <c r="DW3153" s="0"/>
      <c r="DX3153" s="0"/>
      <c r="DY3153" s="0"/>
      <c r="DZ3153" s="0"/>
      <c r="EA3153" s="0"/>
      <c r="EB3153" s="0"/>
      <c r="EC3153" s="0"/>
      <c r="ED3153" s="0"/>
      <c r="EE3153" s="0"/>
      <c r="EF3153" s="0"/>
      <c r="EG3153" s="0"/>
      <c r="EH3153" s="0"/>
      <c r="EI3153" s="0"/>
      <c r="EJ3153" s="0"/>
      <c r="EK3153" s="0"/>
      <c r="EL3153" s="0"/>
      <c r="EM3153" s="0"/>
      <c r="EN3153" s="0"/>
      <c r="EO3153" s="0"/>
      <c r="EP3153" s="0"/>
      <c r="EQ3153" s="0"/>
      <c r="ER3153" s="0"/>
      <c r="ES3153" s="0"/>
      <c r="ET3153" s="0"/>
      <c r="EU3153" s="0"/>
      <c r="EV3153" s="0"/>
      <c r="EW3153" s="0"/>
      <c r="EX3153" s="0"/>
      <c r="EY3153" s="0"/>
      <c r="EZ3153" s="0"/>
      <c r="FA3153" s="0"/>
      <c r="FB3153" s="0"/>
      <c r="FC3153" s="0"/>
      <c r="FD3153" s="0"/>
      <c r="FE3153" s="0"/>
      <c r="FF3153" s="0"/>
      <c r="FG3153" s="0"/>
      <c r="FH3153" s="0"/>
      <c r="FI3153" s="0"/>
      <c r="FJ3153" s="0"/>
      <c r="FK3153" s="0"/>
      <c r="FL3153" s="0"/>
      <c r="FM3153" s="0"/>
      <c r="FN3153" s="0"/>
      <c r="FO3153" s="0"/>
      <c r="FP3153" s="0"/>
      <c r="FQ3153" s="0"/>
      <c r="FR3153" s="0"/>
      <c r="FS3153" s="0"/>
      <c r="FT3153" s="0"/>
      <c r="FU3153" s="0"/>
      <c r="FV3153" s="0"/>
      <c r="FW3153" s="0"/>
      <c r="FX3153" s="0"/>
      <c r="FY3153" s="0"/>
      <c r="FZ3153" s="0"/>
      <c r="GA3153" s="0"/>
      <c r="GB3153" s="0"/>
      <c r="GC3153" s="0"/>
      <c r="GD3153" s="0"/>
      <c r="GE3153" s="0"/>
      <c r="GF3153" s="0"/>
      <c r="GG3153" s="0"/>
      <c r="GH3153" s="0"/>
      <c r="GI3153" s="0"/>
      <c r="GJ3153" s="0"/>
      <c r="GK3153" s="0"/>
      <c r="GL3153" s="0"/>
      <c r="GM3153" s="0"/>
      <c r="GN3153" s="0"/>
      <c r="GO3153" s="0"/>
      <c r="GP3153" s="0"/>
      <c r="GQ3153" s="0"/>
      <c r="GR3153" s="0"/>
      <c r="GS3153" s="0"/>
      <c r="GT3153" s="0"/>
      <c r="GU3153" s="0"/>
      <c r="GV3153" s="0"/>
      <c r="GW3153" s="0"/>
      <c r="GX3153" s="0"/>
      <c r="GY3153" s="0"/>
      <c r="GZ3153" s="0"/>
      <c r="HA3153" s="0"/>
      <c r="HB3153" s="0"/>
      <c r="HC3153" s="0"/>
      <c r="HD3153" s="0"/>
      <c r="HE3153" s="0"/>
      <c r="HF3153" s="0"/>
      <c r="HG3153" s="0"/>
      <c r="HH3153" s="0"/>
      <c r="HI3153" s="0"/>
      <c r="HJ3153" s="0"/>
      <c r="HK3153" s="0"/>
      <c r="HL3153" s="0"/>
      <c r="HM3153" s="0"/>
      <c r="HN3153" s="0"/>
      <c r="HO3153" s="0"/>
      <c r="HP3153" s="0"/>
      <c r="HQ3153" s="0"/>
      <c r="HR3153" s="0"/>
      <c r="HS3153" s="0"/>
      <c r="HT3153" s="0"/>
      <c r="HU3153" s="0"/>
      <c r="HV3153" s="0"/>
      <c r="HW3153" s="0"/>
      <c r="HX3153" s="0"/>
      <c r="HY3153" s="0"/>
      <c r="HZ3153" s="0"/>
      <c r="IA3153" s="0"/>
      <c r="IB3153" s="0"/>
      <c r="IC3153" s="0"/>
      <c r="ID3153" s="0"/>
      <c r="IE3153" s="0"/>
      <c r="IF3153" s="0"/>
      <c r="IG3153" s="0"/>
      <c r="IH3153" s="0"/>
      <c r="II3153" s="0"/>
      <c r="IJ3153" s="0"/>
      <c r="IK3153" s="0"/>
      <c r="IL3153" s="0"/>
      <c r="IM3153" s="0"/>
      <c r="IN3153" s="0"/>
      <c r="IO3153" s="0"/>
      <c r="IP3153" s="0"/>
      <c r="IQ3153" s="0"/>
      <c r="IR3153" s="0"/>
      <c r="IS3153" s="0"/>
      <c r="IT3153" s="0"/>
      <c r="IU3153" s="0"/>
      <c r="IV3153" s="0"/>
      <c r="IW3153" s="0"/>
      <c r="IX3153" s="0"/>
      <c r="IY3153" s="0"/>
      <c r="IZ3153" s="0"/>
      <c r="JA3153" s="0"/>
      <c r="JB3153" s="0"/>
      <c r="JC3153" s="0"/>
      <c r="JD3153" s="0"/>
      <c r="JE3153" s="0"/>
      <c r="JF3153" s="0"/>
      <c r="JG3153" s="0"/>
      <c r="JH3153" s="0"/>
      <c r="JI3153" s="0"/>
      <c r="JJ3153" s="0"/>
      <c r="JK3153" s="0"/>
      <c r="JL3153" s="0"/>
      <c r="JM3153" s="0"/>
      <c r="JN3153" s="0"/>
      <c r="JO3153" s="0"/>
      <c r="JP3153" s="0"/>
      <c r="JQ3153" s="0"/>
      <c r="JR3153" s="0"/>
      <c r="JS3153" s="0"/>
      <c r="JT3153" s="0"/>
      <c r="JU3153" s="0"/>
      <c r="JV3153" s="0"/>
      <c r="JW3153" s="0"/>
      <c r="JX3153" s="0"/>
      <c r="JY3153" s="0"/>
      <c r="JZ3153" s="0"/>
      <c r="KA3153" s="0"/>
      <c r="KB3153" s="0"/>
      <c r="KC3153" s="0"/>
      <c r="KD3153" s="0"/>
      <c r="KE3153" s="0"/>
      <c r="KF3153" s="0"/>
      <c r="KG3153" s="0"/>
      <c r="KH3153" s="0"/>
      <c r="KI3153" s="0"/>
      <c r="KJ3153" s="0"/>
      <c r="KK3153" s="0"/>
      <c r="KL3153" s="0"/>
      <c r="KM3153" s="0"/>
      <c r="KN3153" s="0"/>
      <c r="KO3153" s="0"/>
      <c r="KP3153" s="0"/>
      <c r="KQ3153" s="0"/>
      <c r="KR3153" s="0"/>
      <c r="KS3153" s="0"/>
      <c r="KT3153" s="0"/>
      <c r="KU3153" s="0"/>
      <c r="KV3153" s="0"/>
      <c r="KW3153" s="0"/>
      <c r="KX3153" s="0"/>
      <c r="KY3153" s="0"/>
      <c r="KZ3153" s="0"/>
      <c r="LA3153" s="0"/>
      <c r="LB3153" s="0"/>
      <c r="LC3153" s="0"/>
      <c r="LD3153" s="0"/>
      <c r="LE3153" s="0"/>
      <c r="LF3153" s="0"/>
      <c r="LG3153" s="0"/>
      <c r="LH3153" s="0"/>
      <c r="LI3153" s="0"/>
      <c r="LJ3153" s="0"/>
      <c r="LK3153" s="0"/>
      <c r="LL3153" s="0"/>
      <c r="LM3153" s="0"/>
      <c r="LN3153" s="0"/>
      <c r="LO3153" s="0"/>
      <c r="LP3153" s="0"/>
      <c r="LQ3153" s="0"/>
      <c r="LR3153" s="0"/>
      <c r="LS3153" s="0"/>
      <c r="LT3153" s="0"/>
      <c r="LU3153" s="0"/>
      <c r="LV3153" s="0"/>
      <c r="LW3153" s="0"/>
      <c r="LX3153" s="0"/>
      <c r="LY3153" s="0"/>
      <c r="LZ3153" s="0"/>
      <c r="MA3153" s="0"/>
      <c r="MB3153" s="0"/>
      <c r="MC3153" s="0"/>
      <c r="MD3153" s="0"/>
      <c r="ME3153" s="0"/>
      <c r="MF3153" s="0"/>
      <c r="MG3153" s="0"/>
      <c r="MH3153" s="0"/>
      <c r="MI3153" s="0"/>
      <c r="MJ3153" s="0"/>
      <c r="MK3153" s="0"/>
      <c r="ML3153" s="0"/>
      <c r="MM3153" s="0"/>
      <c r="MN3153" s="0"/>
      <c r="MO3153" s="0"/>
      <c r="MP3153" s="0"/>
      <c r="MQ3153" s="0"/>
      <c r="MR3153" s="0"/>
      <c r="MS3153" s="0"/>
      <c r="MT3153" s="0"/>
      <c r="MU3153" s="0"/>
      <c r="MV3153" s="0"/>
      <c r="MW3153" s="0"/>
      <c r="MX3153" s="0"/>
      <c r="MY3153" s="0"/>
      <c r="MZ3153" s="0"/>
      <c r="NA3153" s="0"/>
      <c r="NB3153" s="0"/>
      <c r="NC3153" s="0"/>
      <c r="ND3153" s="0"/>
      <c r="NE3153" s="0"/>
      <c r="NF3153" s="0"/>
      <c r="NG3153" s="0"/>
      <c r="NH3153" s="0"/>
      <c r="NI3153" s="0"/>
      <c r="NJ3153" s="0"/>
      <c r="NK3153" s="0"/>
      <c r="NL3153" s="0"/>
      <c r="NM3153" s="0"/>
      <c r="NN3153" s="0"/>
      <c r="NO3153" s="0"/>
      <c r="NP3153" s="0"/>
      <c r="NQ3153" s="0"/>
      <c r="NR3153" s="0"/>
      <c r="NS3153" s="0"/>
      <c r="NT3153" s="0"/>
      <c r="NU3153" s="0"/>
      <c r="NV3153" s="0"/>
      <c r="NW3153" s="0"/>
      <c r="NX3153" s="0"/>
      <c r="NY3153" s="0"/>
      <c r="NZ3153" s="0"/>
      <c r="OA3153" s="0"/>
      <c r="OB3153" s="0"/>
      <c r="OC3153" s="0"/>
      <c r="OD3153" s="0"/>
      <c r="OE3153" s="0"/>
      <c r="OF3153" s="0"/>
      <c r="OG3153" s="0"/>
      <c r="OH3153" s="0"/>
      <c r="OI3153" s="0"/>
      <c r="OJ3153" s="0"/>
      <c r="OK3153" s="0"/>
      <c r="OL3153" s="0"/>
      <c r="OM3153" s="0"/>
      <c r="ON3153" s="0"/>
      <c r="OO3153" s="0"/>
      <c r="OP3153" s="0"/>
      <c r="OQ3153" s="0"/>
      <c r="OR3153" s="0"/>
      <c r="OS3153" s="0"/>
      <c r="OT3153" s="0"/>
      <c r="OU3153" s="0"/>
      <c r="OV3153" s="0"/>
      <c r="OW3153" s="0"/>
      <c r="OX3153" s="0"/>
      <c r="OY3153" s="0"/>
      <c r="OZ3153" s="0"/>
      <c r="PA3153" s="0"/>
      <c r="PB3153" s="0"/>
      <c r="PC3153" s="0"/>
      <c r="PD3153" s="0"/>
      <c r="PE3153" s="0"/>
      <c r="PF3153" s="0"/>
      <c r="PG3153" s="0"/>
      <c r="PH3153" s="0"/>
      <c r="PI3153" s="0"/>
      <c r="PJ3153" s="0"/>
      <c r="PK3153" s="0"/>
      <c r="PL3153" s="0"/>
      <c r="PM3153" s="0"/>
      <c r="PN3153" s="0"/>
      <c r="PO3153" s="0"/>
      <c r="PP3153" s="0"/>
      <c r="PQ3153" s="0"/>
      <c r="PR3153" s="0"/>
      <c r="PS3153" s="0"/>
      <c r="PT3153" s="0"/>
      <c r="PU3153" s="0"/>
      <c r="PV3153" s="0"/>
      <c r="PW3153" s="0"/>
      <c r="PX3153" s="0"/>
      <c r="PY3153" s="0"/>
      <c r="PZ3153" s="0"/>
      <c r="QA3153" s="0"/>
      <c r="QB3153" s="0"/>
      <c r="QC3153" s="0"/>
      <c r="QD3153" s="0"/>
      <c r="QE3153" s="0"/>
      <c r="QF3153" s="0"/>
      <c r="QG3153" s="0"/>
      <c r="QH3153" s="0"/>
      <c r="QI3153" s="0"/>
      <c r="QJ3153" s="0"/>
      <c r="QK3153" s="0"/>
      <c r="QL3153" s="0"/>
      <c r="QM3153" s="0"/>
      <c r="QN3153" s="0"/>
      <c r="QO3153" s="0"/>
      <c r="QP3153" s="0"/>
      <c r="QQ3153" s="0"/>
      <c r="QR3153" s="0"/>
      <c r="QS3153" s="0"/>
      <c r="QT3153" s="0"/>
      <c r="QU3153" s="0"/>
      <c r="QV3153" s="0"/>
      <c r="QW3153" s="0"/>
      <c r="QX3153" s="0"/>
      <c r="QY3153" s="0"/>
      <c r="QZ3153" s="0"/>
      <c r="RA3153" s="0"/>
      <c r="RB3153" s="0"/>
      <c r="RC3153" s="0"/>
      <c r="RD3153" s="0"/>
      <c r="RE3153" s="0"/>
      <c r="RF3153" s="0"/>
      <c r="RG3153" s="0"/>
      <c r="RH3153" s="0"/>
      <c r="RI3153" s="0"/>
      <c r="RJ3153" s="0"/>
      <c r="RK3153" s="0"/>
      <c r="RL3153" s="0"/>
      <c r="RM3153" s="0"/>
      <c r="RN3153" s="0"/>
      <c r="RO3153" s="0"/>
      <c r="RP3153" s="0"/>
      <c r="RQ3153" s="0"/>
      <c r="RR3153" s="0"/>
      <c r="RS3153" s="0"/>
      <c r="RT3153" s="0"/>
      <c r="RU3153" s="0"/>
      <c r="RV3153" s="0"/>
      <c r="RW3153" s="0"/>
      <c r="RX3153" s="0"/>
      <c r="RY3153" s="0"/>
      <c r="RZ3153" s="0"/>
      <c r="SA3153" s="0"/>
      <c r="SB3153" s="0"/>
      <c r="SC3153" s="0"/>
      <c r="SD3153" s="0"/>
      <c r="SE3153" s="0"/>
      <c r="SF3153" s="0"/>
      <c r="SG3153" s="0"/>
      <c r="SH3153" s="0"/>
      <c r="SI3153" s="0"/>
      <c r="SJ3153" s="0"/>
      <c r="SK3153" s="0"/>
      <c r="SL3153" s="0"/>
      <c r="SM3153" s="0"/>
      <c r="SN3153" s="0"/>
      <c r="SO3153" s="0"/>
      <c r="SP3153" s="0"/>
      <c r="SQ3153" s="0"/>
      <c r="SR3153" s="0"/>
      <c r="SS3153" s="0"/>
      <c r="ST3153" s="0"/>
      <c r="SU3153" s="0"/>
      <c r="SV3153" s="0"/>
      <c r="SW3153" s="0"/>
      <c r="SX3153" s="0"/>
      <c r="SY3153" s="0"/>
      <c r="SZ3153" s="0"/>
      <c r="TA3153" s="0"/>
      <c r="TB3153" s="0"/>
      <c r="TC3153" s="0"/>
      <c r="TD3153" s="0"/>
      <c r="TE3153" s="0"/>
      <c r="TF3153" s="0"/>
      <c r="TG3153" s="0"/>
      <c r="TH3153" s="0"/>
      <c r="TI3153" s="0"/>
      <c r="TJ3153" s="0"/>
      <c r="TK3153" s="0"/>
      <c r="TL3153" s="0"/>
      <c r="TM3153" s="0"/>
      <c r="TN3153" s="0"/>
      <c r="TO3153" s="0"/>
      <c r="TP3153" s="0"/>
      <c r="TQ3153" s="0"/>
      <c r="TR3153" s="0"/>
      <c r="TS3153" s="0"/>
      <c r="TT3153" s="0"/>
      <c r="TU3153" s="0"/>
      <c r="TV3153" s="0"/>
      <c r="TW3153" s="0"/>
      <c r="TX3153" s="0"/>
      <c r="TY3153" s="0"/>
      <c r="TZ3153" s="0"/>
      <c r="UA3153" s="0"/>
      <c r="UB3153" s="0"/>
      <c r="UC3153" s="0"/>
      <c r="UD3153" s="0"/>
      <c r="UE3153" s="0"/>
      <c r="UF3153" s="0"/>
      <c r="UG3153" s="0"/>
      <c r="UH3153" s="0"/>
      <c r="UI3153" s="0"/>
      <c r="UJ3153" s="0"/>
      <c r="UK3153" s="0"/>
      <c r="UL3153" s="0"/>
      <c r="UM3153" s="0"/>
      <c r="UN3153" s="0"/>
      <c r="UO3153" s="0"/>
      <c r="UP3153" s="0"/>
      <c r="UQ3153" s="0"/>
      <c r="UR3153" s="0"/>
      <c r="US3153" s="0"/>
      <c r="UT3153" s="0"/>
      <c r="UU3153" s="0"/>
      <c r="UV3153" s="0"/>
      <c r="UW3153" s="0"/>
      <c r="UX3153" s="0"/>
      <c r="UY3153" s="0"/>
      <c r="UZ3153" s="0"/>
      <c r="VA3153" s="0"/>
      <c r="VB3153" s="0"/>
      <c r="VC3153" s="0"/>
      <c r="VD3153" s="0"/>
      <c r="VE3153" s="0"/>
      <c r="VF3153" s="0"/>
      <c r="VG3153" s="0"/>
      <c r="VH3153" s="0"/>
      <c r="VI3153" s="0"/>
      <c r="VJ3153" s="0"/>
      <c r="VK3153" s="0"/>
      <c r="VL3153" s="0"/>
      <c r="VM3153" s="0"/>
      <c r="VN3153" s="0"/>
      <c r="VO3153" s="0"/>
      <c r="VP3153" s="0"/>
      <c r="VQ3153" s="0"/>
      <c r="VR3153" s="0"/>
      <c r="VS3153" s="0"/>
      <c r="VT3153" s="0"/>
      <c r="VU3153" s="0"/>
      <c r="VV3153" s="0"/>
      <c r="VW3153" s="0"/>
      <c r="VX3153" s="0"/>
      <c r="VY3153" s="0"/>
      <c r="VZ3153" s="0"/>
      <c r="WA3153" s="0"/>
      <c r="WB3153" s="0"/>
      <c r="WC3153" s="0"/>
      <c r="WD3153" s="0"/>
      <c r="WE3153" s="0"/>
      <c r="WF3153" s="0"/>
      <c r="WG3153" s="0"/>
      <c r="WH3153" s="0"/>
      <c r="WI3153" s="0"/>
      <c r="WJ3153" s="0"/>
      <c r="WK3153" s="0"/>
      <c r="WL3153" s="0"/>
      <c r="WM3153" s="0"/>
      <c r="WN3153" s="0"/>
      <c r="WO3153" s="0"/>
      <c r="WP3153" s="0"/>
      <c r="WQ3153" s="0"/>
      <c r="WR3153" s="0"/>
      <c r="WS3153" s="0"/>
      <c r="WT3153" s="0"/>
      <c r="WU3153" s="0"/>
      <c r="WV3153" s="0"/>
      <c r="WW3153" s="0"/>
      <c r="WX3153" s="0"/>
      <c r="WY3153" s="0"/>
      <c r="WZ3153" s="0"/>
      <c r="XA3153" s="0"/>
      <c r="XB3153" s="0"/>
      <c r="XC3153" s="0"/>
      <c r="XD3153" s="0"/>
      <c r="XE3153" s="0"/>
      <c r="XF3153" s="0"/>
      <c r="XG3153" s="0"/>
      <c r="XH3153" s="0"/>
      <c r="XI3153" s="0"/>
      <c r="XJ3153" s="0"/>
      <c r="XK3153" s="0"/>
      <c r="XL3153" s="0"/>
      <c r="XM3153" s="0"/>
      <c r="XN3153" s="0"/>
      <c r="XO3153" s="0"/>
      <c r="XP3153" s="0"/>
      <c r="XQ3153" s="0"/>
      <c r="XR3153" s="0"/>
      <c r="XS3153" s="0"/>
      <c r="XT3153" s="0"/>
      <c r="XU3153" s="0"/>
      <c r="XV3153" s="0"/>
      <c r="XW3153" s="0"/>
      <c r="XX3153" s="0"/>
      <c r="XY3153" s="0"/>
      <c r="XZ3153" s="0"/>
      <c r="YA3153" s="0"/>
      <c r="YB3153" s="0"/>
      <c r="YC3153" s="0"/>
      <c r="YD3153" s="0"/>
      <c r="YE3153" s="0"/>
      <c r="YF3153" s="0"/>
      <c r="YG3153" s="0"/>
      <c r="YH3153" s="0"/>
      <c r="YI3153" s="0"/>
      <c r="YJ3153" s="0"/>
      <c r="YK3153" s="0"/>
      <c r="YL3153" s="0"/>
      <c r="YM3153" s="0"/>
      <c r="YN3153" s="0"/>
      <c r="YO3153" s="0"/>
      <c r="YP3153" s="0"/>
      <c r="YQ3153" s="0"/>
      <c r="YR3153" s="0"/>
      <c r="YS3153" s="0"/>
      <c r="YT3153" s="0"/>
      <c r="YU3153" s="0"/>
      <c r="YV3153" s="0"/>
      <c r="YW3153" s="0"/>
      <c r="YX3153" s="0"/>
      <c r="YY3153" s="0"/>
      <c r="YZ3153" s="0"/>
      <c r="ZA3153" s="0"/>
      <c r="ZB3153" s="0"/>
      <c r="ZC3153" s="0"/>
      <c r="ZD3153" s="0"/>
      <c r="ZE3153" s="0"/>
      <c r="ZF3153" s="0"/>
      <c r="ZG3153" s="0"/>
      <c r="ZH3153" s="0"/>
      <c r="ZI3153" s="0"/>
      <c r="ZJ3153" s="0"/>
      <c r="ZK3153" s="0"/>
      <c r="ZL3153" s="0"/>
      <c r="ZM3153" s="0"/>
      <c r="ZN3153" s="0"/>
      <c r="ZO3153" s="0"/>
      <c r="ZP3153" s="0"/>
      <c r="ZQ3153" s="0"/>
      <c r="ZR3153" s="0"/>
      <c r="ZS3153" s="0"/>
      <c r="ZT3153" s="0"/>
      <c r="ZU3153" s="0"/>
      <c r="ZV3153" s="0"/>
      <c r="ZW3153" s="0"/>
      <c r="ZX3153" s="0"/>
      <c r="ZY3153" s="0"/>
      <c r="ZZ3153" s="0"/>
      <c r="AAA3153" s="0"/>
      <c r="AAB3153" s="0"/>
      <c r="AAC3153" s="0"/>
      <c r="AAD3153" s="0"/>
      <c r="AAE3153" s="0"/>
      <c r="AAF3153" s="0"/>
      <c r="AAG3153" s="0"/>
      <c r="AAH3153" s="0"/>
      <c r="AAI3153" s="0"/>
      <c r="AAJ3153" s="0"/>
      <c r="AAK3153" s="0"/>
      <c r="AAL3153" s="0"/>
      <c r="AAM3153" s="0"/>
      <c r="AAN3153" s="0"/>
      <c r="AAO3153" s="0"/>
      <c r="AAP3153" s="0"/>
      <c r="AAQ3153" s="0"/>
      <c r="AAR3153" s="0"/>
      <c r="AAS3153" s="0"/>
      <c r="AAT3153" s="0"/>
      <c r="AAU3153" s="0"/>
      <c r="AAV3153" s="0"/>
      <c r="AAW3153" s="0"/>
      <c r="AAX3153" s="0"/>
      <c r="AAY3153" s="0"/>
      <c r="AAZ3153" s="0"/>
      <c r="ABA3153" s="0"/>
      <c r="ABB3153" s="0"/>
      <c r="ABC3153" s="0"/>
      <c r="ABD3153" s="0"/>
      <c r="ABE3153" s="0"/>
      <c r="ABF3153" s="0"/>
      <c r="ABG3153" s="0"/>
      <c r="ABH3153" s="0"/>
      <c r="ABI3153" s="0"/>
      <c r="ABJ3153" s="0"/>
      <c r="ABK3153" s="0"/>
      <c r="ABL3153" s="0"/>
      <c r="ABM3153" s="0"/>
      <c r="ABN3153" s="0"/>
      <c r="ABO3153" s="0"/>
      <c r="ABP3153" s="0"/>
      <c r="ABQ3153" s="0"/>
      <c r="ABR3153" s="0"/>
      <c r="ABS3153" s="0"/>
      <c r="ABT3153" s="0"/>
      <c r="ABU3153" s="0"/>
      <c r="ABV3153" s="0"/>
      <c r="ABW3153" s="0"/>
      <c r="ABX3153" s="0"/>
      <c r="ABY3153" s="0"/>
      <c r="ABZ3153" s="0"/>
      <c r="ACA3153" s="0"/>
      <c r="ACB3153" s="0"/>
      <c r="ACC3153" s="0"/>
      <c r="ACD3153" s="0"/>
      <c r="ACE3153" s="0"/>
      <c r="ACF3153" s="0"/>
      <c r="ACG3153" s="0"/>
      <c r="ACH3153" s="0"/>
      <c r="ACI3153" s="0"/>
      <c r="ACJ3153" s="0"/>
      <c r="ACK3153" s="0"/>
      <c r="ACL3153" s="0"/>
      <c r="ACM3153" s="0"/>
      <c r="ACN3153" s="0"/>
      <c r="ACO3153" s="0"/>
      <c r="ACP3153" s="0"/>
      <c r="ACQ3153" s="0"/>
      <c r="ACR3153" s="0"/>
      <c r="ACS3153" s="0"/>
      <c r="ACT3153" s="0"/>
      <c r="ACU3153" s="0"/>
      <c r="ACV3153" s="0"/>
      <c r="ACW3153" s="0"/>
      <c r="ACX3153" s="0"/>
      <c r="ACY3153" s="0"/>
      <c r="ACZ3153" s="0"/>
      <c r="ADA3153" s="0"/>
      <c r="ADB3153" s="0"/>
      <c r="ADC3153" s="0"/>
      <c r="ADD3153" s="0"/>
      <c r="ADE3153" s="0"/>
      <c r="ADF3153" s="0"/>
      <c r="ADG3153" s="0"/>
      <c r="ADH3153" s="0"/>
      <c r="ADI3153" s="0"/>
      <c r="ADJ3153" s="0"/>
      <c r="ADK3153" s="0"/>
      <c r="ADL3153" s="0"/>
      <c r="ADM3153" s="0"/>
      <c r="ADN3153" s="0"/>
      <c r="ADO3153" s="0"/>
      <c r="ADP3153" s="0"/>
      <c r="ADQ3153" s="0"/>
      <c r="ADR3153" s="0"/>
      <c r="ADS3153" s="0"/>
      <c r="ADT3153" s="0"/>
      <c r="ADU3153" s="0"/>
      <c r="ADV3153" s="0"/>
      <c r="ADW3153" s="0"/>
      <c r="ADX3153" s="0"/>
      <c r="ADY3153" s="0"/>
      <c r="ADZ3153" s="0"/>
      <c r="AEA3153" s="0"/>
      <c r="AEB3153" s="0"/>
      <c r="AEC3153" s="0"/>
      <c r="AED3153" s="0"/>
      <c r="AEE3153" s="0"/>
      <c r="AEF3153" s="0"/>
      <c r="AEG3153" s="0"/>
      <c r="AEH3153" s="0"/>
      <c r="AEI3153" s="0"/>
      <c r="AEJ3153" s="0"/>
      <c r="AEK3153" s="0"/>
      <c r="AEL3153" s="0"/>
      <c r="AEM3153" s="0"/>
      <c r="AEN3153" s="0"/>
      <c r="AEO3153" s="0"/>
      <c r="AEP3153" s="0"/>
      <c r="AEQ3153" s="0"/>
      <c r="AER3153" s="0"/>
      <c r="AES3153" s="0"/>
      <c r="AET3153" s="0"/>
      <c r="AEU3153" s="0"/>
      <c r="AEV3153" s="0"/>
      <c r="AEW3153" s="0"/>
      <c r="AEX3153" s="0"/>
      <c r="AEY3153" s="0"/>
      <c r="AEZ3153" s="0"/>
      <c r="AFA3153" s="0"/>
      <c r="AFB3153" s="0"/>
      <c r="AFC3153" s="0"/>
      <c r="AFD3153" s="0"/>
      <c r="AFE3153" s="0"/>
      <c r="AFF3153" s="0"/>
      <c r="AFG3153" s="0"/>
      <c r="AFH3153" s="0"/>
      <c r="AFI3153" s="0"/>
      <c r="AFJ3153" s="0"/>
      <c r="AFK3153" s="0"/>
      <c r="AFL3153" s="0"/>
      <c r="AFM3153" s="0"/>
      <c r="AFN3153" s="0"/>
      <c r="AFO3153" s="0"/>
      <c r="AFP3153" s="0"/>
      <c r="AFQ3153" s="0"/>
      <c r="AFR3153" s="0"/>
      <c r="AFS3153" s="0"/>
      <c r="AFT3153" s="0"/>
      <c r="AFU3153" s="0"/>
      <c r="AFV3153" s="0"/>
      <c r="AFW3153" s="0"/>
      <c r="AFX3153" s="0"/>
      <c r="AFY3153" s="0"/>
      <c r="AFZ3153" s="0"/>
      <c r="AGA3153" s="0"/>
      <c r="AGB3153" s="0"/>
      <c r="AGC3153" s="0"/>
      <c r="AGD3153" s="0"/>
      <c r="AGE3153" s="0"/>
      <c r="AGF3153" s="0"/>
      <c r="AGG3153" s="0"/>
      <c r="AGH3153" s="0"/>
      <c r="AGI3153" s="0"/>
      <c r="AGJ3153" s="0"/>
      <c r="AGK3153" s="0"/>
      <c r="AGL3153" s="0"/>
      <c r="AGM3153" s="0"/>
      <c r="AGN3153" s="0"/>
      <c r="AGO3153" s="0"/>
      <c r="AGP3153" s="0"/>
      <c r="AGQ3153" s="0"/>
      <c r="AGR3153" s="0"/>
      <c r="AGS3153" s="0"/>
      <c r="AGT3153" s="0"/>
      <c r="AGU3153" s="0"/>
      <c r="AGV3153" s="0"/>
      <c r="AGW3153" s="0"/>
      <c r="AGX3153" s="0"/>
      <c r="AGY3153" s="0"/>
      <c r="AGZ3153" s="0"/>
      <c r="AHA3153" s="0"/>
      <c r="AHB3153" s="0"/>
      <c r="AHC3153" s="0"/>
      <c r="AHD3153" s="0"/>
      <c r="AHE3153" s="0"/>
      <c r="AHF3153" s="0"/>
      <c r="AHG3153" s="0"/>
      <c r="AHH3153" s="0"/>
      <c r="AHI3153" s="0"/>
      <c r="AHJ3153" s="0"/>
      <c r="AHK3153" s="0"/>
      <c r="AHL3153" s="0"/>
      <c r="AHM3153" s="0"/>
      <c r="AHN3153" s="0"/>
      <c r="AHO3153" s="0"/>
      <c r="AHP3153" s="0"/>
      <c r="AHQ3153" s="0"/>
      <c r="AHR3153" s="0"/>
      <c r="AHS3153" s="0"/>
      <c r="AHT3153" s="0"/>
      <c r="AHU3153" s="0"/>
      <c r="AHV3153" s="0"/>
      <c r="AHW3153" s="0"/>
      <c r="AHX3153" s="0"/>
      <c r="AHY3153" s="0"/>
      <c r="AHZ3153" s="0"/>
      <c r="AIA3153" s="0"/>
      <c r="AIB3153" s="0"/>
      <c r="AIC3153" s="0"/>
      <c r="AID3153" s="0"/>
      <c r="AIE3153" s="0"/>
      <c r="AIF3153" s="0"/>
      <c r="AIG3153" s="0"/>
      <c r="AIH3153" s="0"/>
      <c r="AII3153" s="0"/>
      <c r="AIJ3153" s="0"/>
      <c r="AIK3153" s="0"/>
      <c r="AIL3153" s="0"/>
      <c r="AIM3153" s="0"/>
      <c r="AIN3153" s="0"/>
      <c r="AIO3153" s="0"/>
      <c r="AIP3153" s="0"/>
      <c r="AIQ3153" s="0"/>
      <c r="AIR3153" s="0"/>
      <c r="AIS3153" s="0"/>
      <c r="AIT3153" s="0"/>
      <c r="AIU3153" s="0"/>
      <c r="AIV3153" s="0"/>
      <c r="AIW3153" s="0"/>
      <c r="AIX3153" s="0"/>
      <c r="AIY3153" s="0"/>
      <c r="AIZ3153" s="0"/>
      <c r="AJA3153" s="0"/>
      <c r="AJB3153" s="0"/>
      <c r="AJC3153" s="0"/>
      <c r="AJD3153" s="0"/>
      <c r="AJE3153" s="0"/>
      <c r="AJF3153" s="0"/>
      <c r="AJG3153" s="0"/>
      <c r="AJH3153" s="0"/>
      <c r="AJI3153" s="0"/>
      <c r="AJJ3153" s="0"/>
      <c r="AJK3153" s="0"/>
      <c r="AJL3153" s="0"/>
      <c r="AJM3153" s="0"/>
      <c r="AJN3153" s="0"/>
      <c r="AJO3153" s="0"/>
      <c r="AJP3153" s="0"/>
      <c r="AJQ3153" s="0"/>
      <c r="AJR3153" s="0"/>
      <c r="AJS3153" s="0"/>
      <c r="AJT3153" s="0"/>
      <c r="AJU3153" s="0"/>
      <c r="AJV3153" s="0"/>
      <c r="AJW3153" s="0"/>
      <c r="AJX3153" s="0"/>
      <c r="AJY3153" s="0"/>
      <c r="AJZ3153" s="0"/>
      <c r="AKA3153" s="0"/>
      <c r="AKB3153" s="0"/>
      <c r="AKC3153" s="0"/>
      <c r="AKD3153" s="0"/>
      <c r="AKE3153" s="0"/>
      <c r="AKF3153" s="0"/>
      <c r="AKG3153" s="0"/>
      <c r="AKH3153" s="0"/>
      <c r="AKI3153" s="0"/>
      <c r="AKJ3153" s="0"/>
      <c r="AKK3153" s="0"/>
      <c r="AKL3153" s="0"/>
      <c r="AKM3153" s="0"/>
      <c r="AKN3153" s="0"/>
      <c r="AKO3153" s="0"/>
      <c r="AKP3153" s="0"/>
      <c r="AKQ3153" s="0"/>
      <c r="AKR3153" s="0"/>
      <c r="AKS3153" s="0"/>
      <c r="AKT3153" s="0"/>
      <c r="AKU3153" s="0"/>
      <c r="AKV3153" s="0"/>
      <c r="AKW3153" s="0"/>
      <c r="AKX3153" s="0"/>
      <c r="AKY3153" s="0"/>
      <c r="AKZ3153" s="0"/>
      <c r="ALA3153" s="0"/>
      <c r="ALB3153" s="0"/>
      <c r="ALC3153" s="0"/>
      <c r="ALD3153" s="0"/>
      <c r="ALE3153" s="0"/>
      <c r="ALF3153" s="0"/>
      <c r="ALG3153" s="0"/>
      <c r="ALH3153" s="0"/>
      <c r="ALI3153" s="0"/>
      <c r="ALJ3153" s="0"/>
      <c r="ALK3153" s="0"/>
      <c r="ALL3153" s="0"/>
      <c r="ALM3153" s="0"/>
      <c r="ALN3153" s="0"/>
      <c r="ALO3153" s="0"/>
      <c r="ALP3153" s="0"/>
      <c r="ALQ3153" s="0"/>
      <c r="ALR3153" s="0"/>
      <c r="ALS3153" s="0"/>
      <c r="ALT3153" s="0"/>
      <c r="ALU3153" s="0"/>
      <c r="ALV3153" s="0"/>
      <c r="ALW3153" s="0"/>
      <c r="ALX3153" s="0"/>
      <c r="ALY3153" s="0"/>
      <c r="ALZ3153" s="0"/>
      <c r="AMA3153" s="0"/>
      <c r="AMB3153" s="0"/>
      <c r="AMC3153" s="0"/>
      <c r="AMD3153" s="0"/>
      <c r="AME3153" s="0"/>
      <c r="AMF3153" s="0"/>
      <c r="AMG3153" s="0"/>
      <c r="AMH3153" s="0"/>
      <c r="AMI3153" s="0"/>
    </row>
    <row r="3154" customFormat="false" ht="12.75" hidden="false" customHeight="false" outlineLevel="0" collapsed="false">
      <c r="A3154" s="1" t="s">
        <v>3387</v>
      </c>
      <c r="C3154" s="27" t="s">
        <v>3409</v>
      </c>
      <c r="D3154" s="27" t="s">
        <v>13</v>
      </c>
      <c r="E3154" s="28"/>
      <c r="F3154" s="29"/>
      <c r="G3154" s="27"/>
      <c r="H3154" s="30" t="s">
        <v>61</v>
      </c>
      <c r="I3154" s="31" t="n">
        <v>1.99</v>
      </c>
      <c r="J3154" s="30" t="s">
        <v>3405</v>
      </c>
      <c r="BM3154" s="0"/>
      <c r="BN3154" s="0"/>
      <c r="BO3154" s="0"/>
      <c r="BP3154" s="0"/>
      <c r="BQ3154" s="0"/>
      <c r="BR3154" s="0"/>
      <c r="BS3154" s="0"/>
      <c r="BT3154" s="0"/>
      <c r="BU3154" s="0"/>
      <c r="BV3154" s="0"/>
      <c r="BW3154" s="0"/>
      <c r="BX3154" s="0"/>
      <c r="BY3154" s="0"/>
      <c r="BZ3154" s="0"/>
      <c r="CA3154" s="0"/>
      <c r="CB3154" s="0"/>
      <c r="CC3154" s="0"/>
      <c r="CD3154" s="0"/>
      <c r="CE3154" s="0"/>
      <c r="CF3154" s="0"/>
      <c r="CG3154" s="0"/>
      <c r="CH3154" s="0"/>
      <c r="CI3154" s="0"/>
      <c r="CJ3154" s="0"/>
      <c r="CK3154" s="0"/>
      <c r="CL3154" s="0"/>
      <c r="CM3154" s="0"/>
      <c r="CN3154" s="0"/>
      <c r="CO3154" s="0"/>
      <c r="CP3154" s="0"/>
      <c r="CQ3154" s="0"/>
      <c r="CR3154" s="0"/>
      <c r="CS3154" s="0"/>
      <c r="CT3154" s="0"/>
      <c r="CU3154" s="0"/>
      <c r="CV3154" s="0"/>
      <c r="CW3154" s="0"/>
      <c r="CX3154" s="0"/>
      <c r="CY3154" s="0"/>
      <c r="CZ3154" s="0"/>
      <c r="DA3154" s="0"/>
      <c r="DB3154" s="0"/>
      <c r="DC3154" s="0"/>
      <c r="DD3154" s="0"/>
      <c r="DE3154" s="0"/>
      <c r="DF3154" s="0"/>
      <c r="DG3154" s="0"/>
      <c r="DH3154" s="0"/>
      <c r="DI3154" s="0"/>
      <c r="DJ3154" s="0"/>
      <c r="DK3154" s="0"/>
      <c r="DL3154" s="0"/>
      <c r="DM3154" s="0"/>
      <c r="DN3154" s="0"/>
      <c r="DO3154" s="0"/>
      <c r="DP3154" s="0"/>
      <c r="DQ3154" s="0"/>
      <c r="DR3154" s="0"/>
      <c r="DS3154" s="0"/>
      <c r="DT3154" s="0"/>
      <c r="DU3154" s="0"/>
      <c r="DV3154" s="0"/>
      <c r="DW3154" s="0"/>
      <c r="DX3154" s="0"/>
      <c r="DY3154" s="0"/>
      <c r="DZ3154" s="0"/>
      <c r="EA3154" s="0"/>
      <c r="EB3154" s="0"/>
      <c r="EC3154" s="0"/>
      <c r="ED3154" s="0"/>
      <c r="EE3154" s="0"/>
      <c r="EF3154" s="0"/>
      <c r="EG3154" s="0"/>
      <c r="EH3154" s="0"/>
      <c r="EI3154" s="0"/>
      <c r="EJ3154" s="0"/>
      <c r="EK3154" s="0"/>
      <c r="EL3154" s="0"/>
      <c r="EM3154" s="0"/>
      <c r="EN3154" s="0"/>
      <c r="EO3154" s="0"/>
      <c r="EP3154" s="0"/>
      <c r="EQ3154" s="0"/>
      <c r="ER3154" s="0"/>
      <c r="ES3154" s="0"/>
      <c r="ET3154" s="0"/>
      <c r="EU3154" s="0"/>
      <c r="EV3154" s="0"/>
      <c r="EW3154" s="0"/>
      <c r="EX3154" s="0"/>
      <c r="EY3154" s="0"/>
      <c r="EZ3154" s="0"/>
      <c r="FA3154" s="0"/>
      <c r="FB3154" s="0"/>
      <c r="FC3154" s="0"/>
      <c r="FD3154" s="0"/>
      <c r="FE3154" s="0"/>
      <c r="FF3154" s="0"/>
      <c r="FG3154" s="0"/>
      <c r="FH3154" s="0"/>
      <c r="FI3154" s="0"/>
      <c r="FJ3154" s="0"/>
      <c r="FK3154" s="0"/>
      <c r="FL3154" s="0"/>
      <c r="FM3154" s="0"/>
      <c r="FN3154" s="0"/>
      <c r="FO3154" s="0"/>
      <c r="FP3154" s="0"/>
      <c r="FQ3154" s="0"/>
      <c r="FR3154" s="0"/>
      <c r="FS3154" s="0"/>
      <c r="FT3154" s="0"/>
      <c r="FU3154" s="0"/>
      <c r="FV3154" s="0"/>
      <c r="FW3154" s="0"/>
      <c r="FX3154" s="0"/>
      <c r="FY3154" s="0"/>
      <c r="FZ3154" s="0"/>
      <c r="GA3154" s="0"/>
      <c r="GB3154" s="0"/>
      <c r="GC3154" s="0"/>
      <c r="GD3154" s="0"/>
      <c r="GE3154" s="0"/>
      <c r="GF3154" s="0"/>
      <c r="GG3154" s="0"/>
      <c r="GH3154" s="0"/>
      <c r="GI3154" s="0"/>
      <c r="GJ3154" s="0"/>
      <c r="GK3154" s="0"/>
      <c r="GL3154" s="0"/>
      <c r="GM3154" s="0"/>
      <c r="GN3154" s="0"/>
      <c r="GO3154" s="0"/>
      <c r="GP3154" s="0"/>
      <c r="GQ3154" s="0"/>
      <c r="GR3154" s="0"/>
      <c r="GS3154" s="0"/>
      <c r="GT3154" s="0"/>
      <c r="GU3154" s="0"/>
      <c r="GV3154" s="0"/>
      <c r="GW3154" s="0"/>
      <c r="GX3154" s="0"/>
      <c r="GY3154" s="0"/>
      <c r="GZ3154" s="0"/>
      <c r="HA3154" s="0"/>
      <c r="HB3154" s="0"/>
      <c r="HC3154" s="0"/>
      <c r="HD3154" s="0"/>
      <c r="HE3154" s="0"/>
      <c r="HF3154" s="0"/>
      <c r="HG3154" s="0"/>
      <c r="HH3154" s="0"/>
      <c r="HI3154" s="0"/>
      <c r="HJ3154" s="0"/>
      <c r="HK3154" s="0"/>
      <c r="HL3154" s="0"/>
      <c r="HM3154" s="0"/>
      <c r="HN3154" s="0"/>
      <c r="HO3154" s="0"/>
      <c r="HP3154" s="0"/>
      <c r="HQ3154" s="0"/>
      <c r="HR3154" s="0"/>
      <c r="HS3154" s="0"/>
      <c r="HT3154" s="0"/>
      <c r="HU3154" s="0"/>
      <c r="HV3154" s="0"/>
      <c r="HW3154" s="0"/>
      <c r="HX3154" s="0"/>
      <c r="HY3154" s="0"/>
      <c r="HZ3154" s="0"/>
      <c r="IA3154" s="0"/>
      <c r="IB3154" s="0"/>
      <c r="IC3154" s="0"/>
      <c r="ID3154" s="0"/>
      <c r="IE3154" s="0"/>
      <c r="IF3154" s="0"/>
      <c r="IG3154" s="0"/>
      <c r="IH3154" s="0"/>
      <c r="II3154" s="0"/>
      <c r="IJ3154" s="0"/>
      <c r="IK3154" s="0"/>
      <c r="IL3154" s="0"/>
      <c r="IM3154" s="0"/>
      <c r="IN3154" s="0"/>
      <c r="IO3154" s="0"/>
      <c r="IP3154" s="0"/>
      <c r="IQ3154" s="0"/>
      <c r="IR3154" s="0"/>
      <c r="IS3154" s="0"/>
      <c r="IT3154" s="0"/>
      <c r="IU3154" s="0"/>
      <c r="IV3154" s="0"/>
      <c r="IW3154" s="0"/>
      <c r="IX3154" s="0"/>
      <c r="IY3154" s="0"/>
      <c r="IZ3154" s="0"/>
      <c r="JA3154" s="0"/>
      <c r="JB3154" s="0"/>
      <c r="JC3154" s="0"/>
      <c r="JD3154" s="0"/>
      <c r="JE3154" s="0"/>
      <c r="JF3154" s="0"/>
      <c r="JG3154" s="0"/>
      <c r="JH3154" s="0"/>
      <c r="JI3154" s="0"/>
      <c r="JJ3154" s="0"/>
      <c r="JK3154" s="0"/>
      <c r="JL3154" s="0"/>
      <c r="JM3154" s="0"/>
      <c r="JN3154" s="0"/>
      <c r="JO3154" s="0"/>
      <c r="JP3154" s="0"/>
      <c r="JQ3154" s="0"/>
      <c r="JR3154" s="0"/>
      <c r="JS3154" s="0"/>
      <c r="JT3154" s="0"/>
      <c r="JU3154" s="0"/>
      <c r="JV3154" s="0"/>
      <c r="JW3154" s="0"/>
      <c r="JX3154" s="0"/>
      <c r="JY3154" s="0"/>
      <c r="JZ3154" s="0"/>
      <c r="KA3154" s="0"/>
      <c r="KB3154" s="0"/>
      <c r="KC3154" s="0"/>
      <c r="KD3154" s="0"/>
      <c r="KE3154" s="0"/>
      <c r="KF3154" s="0"/>
      <c r="KG3154" s="0"/>
      <c r="KH3154" s="0"/>
      <c r="KI3154" s="0"/>
      <c r="KJ3154" s="0"/>
      <c r="KK3154" s="0"/>
      <c r="KL3154" s="0"/>
      <c r="KM3154" s="0"/>
      <c r="KN3154" s="0"/>
      <c r="KO3154" s="0"/>
      <c r="KP3154" s="0"/>
      <c r="KQ3154" s="0"/>
      <c r="KR3154" s="0"/>
      <c r="KS3154" s="0"/>
      <c r="KT3154" s="0"/>
      <c r="KU3154" s="0"/>
      <c r="KV3154" s="0"/>
      <c r="KW3154" s="0"/>
      <c r="KX3154" s="0"/>
      <c r="KY3154" s="0"/>
      <c r="KZ3154" s="0"/>
      <c r="LA3154" s="0"/>
      <c r="LB3154" s="0"/>
      <c r="LC3154" s="0"/>
      <c r="LD3154" s="0"/>
      <c r="LE3154" s="0"/>
      <c r="LF3154" s="0"/>
      <c r="LG3154" s="0"/>
      <c r="LH3154" s="0"/>
      <c r="LI3154" s="0"/>
      <c r="LJ3154" s="0"/>
      <c r="LK3154" s="0"/>
      <c r="LL3154" s="0"/>
      <c r="LM3154" s="0"/>
      <c r="LN3154" s="0"/>
      <c r="LO3154" s="0"/>
      <c r="LP3154" s="0"/>
      <c r="LQ3154" s="0"/>
      <c r="LR3154" s="0"/>
      <c r="LS3154" s="0"/>
      <c r="LT3154" s="0"/>
      <c r="LU3154" s="0"/>
      <c r="LV3154" s="0"/>
      <c r="LW3154" s="0"/>
      <c r="LX3154" s="0"/>
      <c r="LY3154" s="0"/>
      <c r="LZ3154" s="0"/>
      <c r="MA3154" s="0"/>
      <c r="MB3154" s="0"/>
      <c r="MC3154" s="0"/>
      <c r="MD3154" s="0"/>
      <c r="ME3154" s="0"/>
      <c r="MF3154" s="0"/>
      <c r="MG3154" s="0"/>
      <c r="MH3154" s="0"/>
      <c r="MI3154" s="0"/>
      <c r="MJ3154" s="0"/>
      <c r="MK3154" s="0"/>
      <c r="ML3154" s="0"/>
      <c r="MM3154" s="0"/>
      <c r="MN3154" s="0"/>
      <c r="MO3154" s="0"/>
      <c r="MP3154" s="0"/>
      <c r="MQ3154" s="0"/>
      <c r="MR3154" s="0"/>
      <c r="MS3154" s="0"/>
      <c r="MT3154" s="0"/>
      <c r="MU3154" s="0"/>
      <c r="MV3154" s="0"/>
      <c r="MW3154" s="0"/>
      <c r="MX3154" s="0"/>
      <c r="MY3154" s="0"/>
      <c r="MZ3154" s="0"/>
      <c r="NA3154" s="0"/>
      <c r="NB3154" s="0"/>
      <c r="NC3154" s="0"/>
      <c r="ND3154" s="0"/>
      <c r="NE3154" s="0"/>
      <c r="NF3154" s="0"/>
      <c r="NG3154" s="0"/>
      <c r="NH3154" s="0"/>
      <c r="NI3154" s="0"/>
      <c r="NJ3154" s="0"/>
      <c r="NK3154" s="0"/>
      <c r="NL3154" s="0"/>
      <c r="NM3154" s="0"/>
      <c r="NN3154" s="0"/>
      <c r="NO3154" s="0"/>
      <c r="NP3154" s="0"/>
      <c r="NQ3154" s="0"/>
      <c r="NR3154" s="0"/>
      <c r="NS3154" s="0"/>
      <c r="NT3154" s="0"/>
      <c r="NU3154" s="0"/>
      <c r="NV3154" s="0"/>
      <c r="NW3154" s="0"/>
      <c r="NX3154" s="0"/>
      <c r="NY3154" s="0"/>
      <c r="NZ3154" s="0"/>
      <c r="OA3154" s="0"/>
      <c r="OB3154" s="0"/>
      <c r="OC3154" s="0"/>
      <c r="OD3154" s="0"/>
      <c r="OE3154" s="0"/>
      <c r="OF3154" s="0"/>
      <c r="OG3154" s="0"/>
      <c r="OH3154" s="0"/>
      <c r="OI3154" s="0"/>
      <c r="OJ3154" s="0"/>
      <c r="OK3154" s="0"/>
      <c r="OL3154" s="0"/>
      <c r="OM3154" s="0"/>
      <c r="ON3154" s="0"/>
      <c r="OO3154" s="0"/>
      <c r="OP3154" s="0"/>
      <c r="OQ3154" s="0"/>
      <c r="OR3154" s="0"/>
      <c r="OS3154" s="0"/>
      <c r="OT3154" s="0"/>
      <c r="OU3154" s="0"/>
      <c r="OV3154" s="0"/>
      <c r="OW3154" s="0"/>
      <c r="OX3154" s="0"/>
      <c r="OY3154" s="0"/>
      <c r="OZ3154" s="0"/>
      <c r="PA3154" s="0"/>
      <c r="PB3154" s="0"/>
      <c r="PC3154" s="0"/>
      <c r="PD3154" s="0"/>
      <c r="PE3154" s="0"/>
      <c r="PF3154" s="0"/>
      <c r="PG3154" s="0"/>
      <c r="PH3154" s="0"/>
      <c r="PI3154" s="0"/>
      <c r="PJ3154" s="0"/>
      <c r="PK3154" s="0"/>
      <c r="PL3154" s="0"/>
      <c r="PM3154" s="0"/>
      <c r="PN3154" s="0"/>
      <c r="PO3154" s="0"/>
      <c r="PP3154" s="0"/>
      <c r="PQ3154" s="0"/>
      <c r="PR3154" s="0"/>
      <c r="PS3154" s="0"/>
      <c r="PT3154" s="0"/>
      <c r="PU3154" s="0"/>
      <c r="PV3154" s="0"/>
      <c r="PW3154" s="0"/>
      <c r="PX3154" s="0"/>
      <c r="PY3154" s="0"/>
      <c r="PZ3154" s="0"/>
      <c r="QA3154" s="0"/>
      <c r="QB3154" s="0"/>
      <c r="QC3154" s="0"/>
      <c r="QD3154" s="0"/>
      <c r="QE3154" s="0"/>
      <c r="QF3154" s="0"/>
      <c r="QG3154" s="0"/>
      <c r="QH3154" s="0"/>
      <c r="QI3154" s="0"/>
      <c r="QJ3154" s="0"/>
      <c r="QK3154" s="0"/>
      <c r="QL3154" s="0"/>
      <c r="QM3154" s="0"/>
      <c r="QN3154" s="0"/>
      <c r="QO3154" s="0"/>
      <c r="QP3154" s="0"/>
      <c r="QQ3154" s="0"/>
      <c r="QR3154" s="0"/>
      <c r="QS3154" s="0"/>
      <c r="QT3154" s="0"/>
      <c r="QU3154" s="0"/>
      <c r="QV3154" s="0"/>
      <c r="QW3154" s="0"/>
      <c r="QX3154" s="0"/>
      <c r="QY3154" s="0"/>
      <c r="QZ3154" s="0"/>
      <c r="RA3154" s="0"/>
      <c r="RB3154" s="0"/>
      <c r="RC3154" s="0"/>
      <c r="RD3154" s="0"/>
      <c r="RE3154" s="0"/>
      <c r="RF3154" s="0"/>
      <c r="RG3154" s="0"/>
      <c r="RH3154" s="0"/>
      <c r="RI3154" s="0"/>
      <c r="RJ3154" s="0"/>
      <c r="RK3154" s="0"/>
      <c r="RL3154" s="0"/>
      <c r="RM3154" s="0"/>
      <c r="RN3154" s="0"/>
      <c r="RO3154" s="0"/>
      <c r="RP3154" s="0"/>
      <c r="RQ3154" s="0"/>
      <c r="RR3154" s="0"/>
      <c r="RS3154" s="0"/>
      <c r="RT3154" s="0"/>
      <c r="RU3154" s="0"/>
      <c r="RV3154" s="0"/>
      <c r="RW3154" s="0"/>
      <c r="RX3154" s="0"/>
      <c r="RY3154" s="0"/>
      <c r="RZ3154" s="0"/>
      <c r="SA3154" s="0"/>
      <c r="SB3154" s="0"/>
      <c r="SC3154" s="0"/>
      <c r="SD3154" s="0"/>
      <c r="SE3154" s="0"/>
      <c r="SF3154" s="0"/>
      <c r="SG3154" s="0"/>
      <c r="SH3154" s="0"/>
      <c r="SI3154" s="0"/>
      <c r="SJ3154" s="0"/>
      <c r="SK3154" s="0"/>
      <c r="SL3154" s="0"/>
      <c r="SM3154" s="0"/>
      <c r="SN3154" s="0"/>
      <c r="SO3154" s="0"/>
      <c r="SP3154" s="0"/>
      <c r="SQ3154" s="0"/>
      <c r="SR3154" s="0"/>
      <c r="SS3154" s="0"/>
      <c r="ST3154" s="0"/>
      <c r="SU3154" s="0"/>
      <c r="SV3154" s="0"/>
      <c r="SW3154" s="0"/>
      <c r="SX3154" s="0"/>
      <c r="SY3154" s="0"/>
      <c r="SZ3154" s="0"/>
      <c r="TA3154" s="0"/>
      <c r="TB3154" s="0"/>
      <c r="TC3154" s="0"/>
      <c r="TD3154" s="0"/>
      <c r="TE3154" s="0"/>
      <c r="TF3154" s="0"/>
      <c r="TG3154" s="0"/>
      <c r="TH3154" s="0"/>
      <c r="TI3154" s="0"/>
      <c r="TJ3154" s="0"/>
      <c r="TK3154" s="0"/>
      <c r="TL3154" s="0"/>
      <c r="TM3154" s="0"/>
      <c r="TN3154" s="0"/>
      <c r="TO3154" s="0"/>
      <c r="TP3154" s="0"/>
      <c r="TQ3154" s="0"/>
      <c r="TR3154" s="0"/>
      <c r="TS3154" s="0"/>
      <c r="TT3154" s="0"/>
      <c r="TU3154" s="0"/>
      <c r="TV3154" s="0"/>
      <c r="TW3154" s="0"/>
      <c r="TX3154" s="0"/>
      <c r="TY3154" s="0"/>
      <c r="TZ3154" s="0"/>
      <c r="UA3154" s="0"/>
      <c r="UB3154" s="0"/>
      <c r="UC3154" s="0"/>
      <c r="UD3154" s="0"/>
      <c r="UE3154" s="0"/>
      <c r="UF3154" s="0"/>
      <c r="UG3154" s="0"/>
      <c r="UH3154" s="0"/>
      <c r="UI3154" s="0"/>
      <c r="UJ3154" s="0"/>
      <c r="UK3154" s="0"/>
      <c r="UL3154" s="0"/>
      <c r="UM3154" s="0"/>
      <c r="UN3154" s="0"/>
      <c r="UO3154" s="0"/>
      <c r="UP3154" s="0"/>
      <c r="UQ3154" s="0"/>
      <c r="UR3154" s="0"/>
      <c r="US3154" s="0"/>
      <c r="UT3154" s="0"/>
      <c r="UU3154" s="0"/>
      <c r="UV3154" s="0"/>
      <c r="UW3154" s="0"/>
      <c r="UX3154" s="0"/>
      <c r="UY3154" s="0"/>
      <c r="UZ3154" s="0"/>
      <c r="VA3154" s="0"/>
      <c r="VB3154" s="0"/>
      <c r="VC3154" s="0"/>
      <c r="VD3154" s="0"/>
      <c r="VE3154" s="0"/>
      <c r="VF3154" s="0"/>
      <c r="VG3154" s="0"/>
      <c r="VH3154" s="0"/>
      <c r="VI3154" s="0"/>
      <c r="VJ3154" s="0"/>
      <c r="VK3154" s="0"/>
      <c r="VL3154" s="0"/>
      <c r="VM3154" s="0"/>
      <c r="VN3154" s="0"/>
      <c r="VO3154" s="0"/>
      <c r="VP3154" s="0"/>
      <c r="VQ3154" s="0"/>
      <c r="VR3154" s="0"/>
      <c r="VS3154" s="0"/>
      <c r="VT3154" s="0"/>
      <c r="VU3154" s="0"/>
      <c r="VV3154" s="0"/>
      <c r="VW3154" s="0"/>
      <c r="VX3154" s="0"/>
      <c r="VY3154" s="0"/>
      <c r="VZ3154" s="0"/>
      <c r="WA3154" s="0"/>
      <c r="WB3154" s="0"/>
      <c r="WC3154" s="0"/>
      <c r="WD3154" s="0"/>
      <c r="WE3154" s="0"/>
      <c r="WF3154" s="0"/>
      <c r="WG3154" s="0"/>
      <c r="WH3154" s="0"/>
      <c r="WI3154" s="0"/>
      <c r="WJ3154" s="0"/>
      <c r="WK3154" s="0"/>
      <c r="WL3154" s="0"/>
      <c r="WM3154" s="0"/>
      <c r="WN3154" s="0"/>
      <c r="WO3154" s="0"/>
      <c r="WP3154" s="0"/>
      <c r="WQ3154" s="0"/>
      <c r="WR3154" s="0"/>
      <c r="WS3154" s="0"/>
      <c r="WT3154" s="0"/>
      <c r="WU3154" s="0"/>
      <c r="WV3154" s="0"/>
      <c r="WW3154" s="0"/>
      <c r="WX3154" s="0"/>
      <c r="WY3154" s="0"/>
      <c r="WZ3154" s="0"/>
      <c r="XA3154" s="0"/>
      <c r="XB3154" s="0"/>
      <c r="XC3154" s="0"/>
      <c r="XD3154" s="0"/>
      <c r="XE3154" s="0"/>
      <c r="XF3154" s="0"/>
      <c r="XG3154" s="0"/>
      <c r="XH3154" s="0"/>
      <c r="XI3154" s="0"/>
      <c r="XJ3154" s="0"/>
      <c r="XK3154" s="0"/>
      <c r="XL3154" s="0"/>
      <c r="XM3154" s="0"/>
      <c r="XN3154" s="0"/>
      <c r="XO3154" s="0"/>
      <c r="XP3154" s="0"/>
      <c r="XQ3154" s="0"/>
      <c r="XR3154" s="0"/>
      <c r="XS3154" s="0"/>
      <c r="XT3154" s="0"/>
      <c r="XU3154" s="0"/>
      <c r="XV3154" s="0"/>
      <c r="XW3154" s="0"/>
      <c r="XX3154" s="0"/>
      <c r="XY3154" s="0"/>
      <c r="XZ3154" s="0"/>
      <c r="YA3154" s="0"/>
      <c r="YB3154" s="0"/>
      <c r="YC3154" s="0"/>
      <c r="YD3154" s="0"/>
      <c r="YE3154" s="0"/>
      <c r="YF3154" s="0"/>
      <c r="YG3154" s="0"/>
      <c r="YH3154" s="0"/>
      <c r="YI3154" s="0"/>
      <c r="YJ3154" s="0"/>
      <c r="YK3154" s="0"/>
      <c r="YL3154" s="0"/>
      <c r="YM3154" s="0"/>
      <c r="YN3154" s="0"/>
      <c r="YO3154" s="0"/>
      <c r="YP3154" s="0"/>
      <c r="YQ3154" s="0"/>
      <c r="YR3154" s="0"/>
      <c r="YS3154" s="0"/>
      <c r="YT3154" s="0"/>
      <c r="YU3154" s="0"/>
      <c r="YV3154" s="0"/>
      <c r="YW3154" s="0"/>
      <c r="YX3154" s="0"/>
      <c r="YY3154" s="0"/>
      <c r="YZ3154" s="0"/>
      <c r="ZA3154" s="0"/>
      <c r="ZB3154" s="0"/>
      <c r="ZC3154" s="0"/>
      <c r="ZD3154" s="0"/>
      <c r="ZE3154" s="0"/>
      <c r="ZF3154" s="0"/>
      <c r="ZG3154" s="0"/>
      <c r="ZH3154" s="0"/>
      <c r="ZI3154" s="0"/>
      <c r="ZJ3154" s="0"/>
      <c r="ZK3154" s="0"/>
      <c r="ZL3154" s="0"/>
      <c r="ZM3154" s="0"/>
      <c r="ZN3154" s="0"/>
      <c r="ZO3154" s="0"/>
      <c r="ZP3154" s="0"/>
      <c r="ZQ3154" s="0"/>
      <c r="ZR3154" s="0"/>
      <c r="ZS3154" s="0"/>
      <c r="ZT3154" s="0"/>
      <c r="ZU3154" s="0"/>
      <c r="ZV3154" s="0"/>
      <c r="ZW3154" s="0"/>
      <c r="ZX3154" s="0"/>
      <c r="ZY3154" s="0"/>
      <c r="ZZ3154" s="0"/>
      <c r="AAA3154" s="0"/>
      <c r="AAB3154" s="0"/>
      <c r="AAC3154" s="0"/>
      <c r="AAD3154" s="0"/>
      <c r="AAE3154" s="0"/>
      <c r="AAF3154" s="0"/>
      <c r="AAG3154" s="0"/>
      <c r="AAH3154" s="0"/>
      <c r="AAI3154" s="0"/>
      <c r="AAJ3154" s="0"/>
      <c r="AAK3154" s="0"/>
      <c r="AAL3154" s="0"/>
      <c r="AAM3154" s="0"/>
      <c r="AAN3154" s="0"/>
      <c r="AAO3154" s="0"/>
      <c r="AAP3154" s="0"/>
      <c r="AAQ3154" s="0"/>
      <c r="AAR3154" s="0"/>
      <c r="AAS3154" s="0"/>
      <c r="AAT3154" s="0"/>
      <c r="AAU3154" s="0"/>
      <c r="AAV3154" s="0"/>
      <c r="AAW3154" s="0"/>
      <c r="AAX3154" s="0"/>
      <c r="AAY3154" s="0"/>
      <c r="AAZ3154" s="0"/>
      <c r="ABA3154" s="0"/>
      <c r="ABB3154" s="0"/>
      <c r="ABC3154" s="0"/>
      <c r="ABD3154" s="0"/>
      <c r="ABE3154" s="0"/>
      <c r="ABF3154" s="0"/>
      <c r="ABG3154" s="0"/>
      <c r="ABH3154" s="0"/>
      <c r="ABI3154" s="0"/>
      <c r="ABJ3154" s="0"/>
      <c r="ABK3154" s="0"/>
      <c r="ABL3154" s="0"/>
      <c r="ABM3154" s="0"/>
      <c r="ABN3154" s="0"/>
      <c r="ABO3154" s="0"/>
      <c r="ABP3154" s="0"/>
      <c r="ABQ3154" s="0"/>
      <c r="ABR3154" s="0"/>
      <c r="ABS3154" s="0"/>
      <c r="ABT3154" s="0"/>
      <c r="ABU3154" s="0"/>
      <c r="ABV3154" s="0"/>
      <c r="ABW3154" s="0"/>
      <c r="ABX3154" s="0"/>
      <c r="ABY3154" s="0"/>
      <c r="ABZ3154" s="0"/>
      <c r="ACA3154" s="0"/>
      <c r="ACB3154" s="0"/>
      <c r="ACC3154" s="0"/>
      <c r="ACD3154" s="0"/>
      <c r="ACE3154" s="0"/>
      <c r="ACF3154" s="0"/>
      <c r="ACG3154" s="0"/>
      <c r="ACH3154" s="0"/>
      <c r="ACI3154" s="0"/>
      <c r="ACJ3154" s="0"/>
      <c r="ACK3154" s="0"/>
      <c r="ACL3154" s="0"/>
      <c r="ACM3154" s="0"/>
      <c r="ACN3154" s="0"/>
      <c r="ACO3154" s="0"/>
      <c r="ACP3154" s="0"/>
      <c r="ACQ3154" s="0"/>
      <c r="ACR3154" s="0"/>
      <c r="ACS3154" s="0"/>
      <c r="ACT3154" s="0"/>
      <c r="ACU3154" s="0"/>
      <c r="ACV3154" s="0"/>
      <c r="ACW3154" s="0"/>
      <c r="ACX3154" s="0"/>
      <c r="ACY3154" s="0"/>
      <c r="ACZ3154" s="0"/>
      <c r="ADA3154" s="0"/>
      <c r="ADB3154" s="0"/>
      <c r="ADC3154" s="0"/>
      <c r="ADD3154" s="0"/>
      <c r="ADE3154" s="0"/>
      <c r="ADF3154" s="0"/>
      <c r="ADG3154" s="0"/>
      <c r="ADH3154" s="0"/>
      <c r="ADI3154" s="0"/>
      <c r="ADJ3154" s="0"/>
      <c r="ADK3154" s="0"/>
      <c r="ADL3154" s="0"/>
      <c r="ADM3154" s="0"/>
      <c r="ADN3154" s="0"/>
      <c r="ADO3154" s="0"/>
      <c r="ADP3154" s="0"/>
      <c r="ADQ3154" s="0"/>
      <c r="ADR3154" s="0"/>
      <c r="ADS3154" s="0"/>
      <c r="ADT3154" s="0"/>
      <c r="ADU3154" s="0"/>
      <c r="ADV3154" s="0"/>
      <c r="ADW3154" s="0"/>
      <c r="ADX3154" s="0"/>
      <c r="ADY3154" s="0"/>
      <c r="ADZ3154" s="0"/>
      <c r="AEA3154" s="0"/>
      <c r="AEB3154" s="0"/>
      <c r="AEC3154" s="0"/>
      <c r="AED3154" s="0"/>
      <c r="AEE3154" s="0"/>
      <c r="AEF3154" s="0"/>
      <c r="AEG3154" s="0"/>
      <c r="AEH3154" s="0"/>
      <c r="AEI3154" s="0"/>
      <c r="AEJ3154" s="0"/>
      <c r="AEK3154" s="0"/>
      <c r="AEL3154" s="0"/>
      <c r="AEM3154" s="0"/>
      <c r="AEN3154" s="0"/>
      <c r="AEO3154" s="0"/>
      <c r="AEP3154" s="0"/>
      <c r="AEQ3154" s="0"/>
      <c r="AER3154" s="0"/>
      <c r="AES3154" s="0"/>
      <c r="AET3154" s="0"/>
      <c r="AEU3154" s="0"/>
      <c r="AEV3154" s="0"/>
      <c r="AEW3154" s="0"/>
      <c r="AEX3154" s="0"/>
      <c r="AEY3154" s="0"/>
      <c r="AEZ3154" s="0"/>
      <c r="AFA3154" s="0"/>
      <c r="AFB3154" s="0"/>
      <c r="AFC3154" s="0"/>
      <c r="AFD3154" s="0"/>
      <c r="AFE3154" s="0"/>
      <c r="AFF3154" s="0"/>
      <c r="AFG3154" s="0"/>
      <c r="AFH3154" s="0"/>
      <c r="AFI3154" s="0"/>
      <c r="AFJ3154" s="0"/>
      <c r="AFK3154" s="0"/>
      <c r="AFL3154" s="0"/>
      <c r="AFM3154" s="0"/>
      <c r="AFN3154" s="0"/>
      <c r="AFO3154" s="0"/>
      <c r="AFP3154" s="0"/>
      <c r="AFQ3154" s="0"/>
      <c r="AFR3154" s="0"/>
      <c r="AFS3154" s="0"/>
      <c r="AFT3154" s="0"/>
      <c r="AFU3154" s="0"/>
      <c r="AFV3154" s="0"/>
      <c r="AFW3154" s="0"/>
      <c r="AFX3154" s="0"/>
      <c r="AFY3154" s="0"/>
      <c r="AFZ3154" s="0"/>
      <c r="AGA3154" s="0"/>
      <c r="AGB3154" s="0"/>
      <c r="AGC3154" s="0"/>
      <c r="AGD3154" s="0"/>
      <c r="AGE3154" s="0"/>
      <c r="AGF3154" s="0"/>
      <c r="AGG3154" s="0"/>
      <c r="AGH3154" s="0"/>
      <c r="AGI3154" s="0"/>
      <c r="AGJ3154" s="0"/>
      <c r="AGK3154" s="0"/>
      <c r="AGL3154" s="0"/>
      <c r="AGM3154" s="0"/>
      <c r="AGN3154" s="0"/>
      <c r="AGO3154" s="0"/>
      <c r="AGP3154" s="0"/>
      <c r="AGQ3154" s="0"/>
      <c r="AGR3154" s="0"/>
      <c r="AGS3154" s="0"/>
      <c r="AGT3154" s="0"/>
      <c r="AGU3154" s="0"/>
      <c r="AGV3154" s="0"/>
      <c r="AGW3154" s="0"/>
      <c r="AGX3154" s="0"/>
      <c r="AGY3154" s="0"/>
      <c r="AGZ3154" s="0"/>
      <c r="AHA3154" s="0"/>
      <c r="AHB3154" s="0"/>
      <c r="AHC3154" s="0"/>
      <c r="AHD3154" s="0"/>
      <c r="AHE3154" s="0"/>
      <c r="AHF3154" s="0"/>
      <c r="AHG3154" s="0"/>
      <c r="AHH3154" s="0"/>
      <c r="AHI3154" s="0"/>
      <c r="AHJ3154" s="0"/>
      <c r="AHK3154" s="0"/>
      <c r="AHL3154" s="0"/>
      <c r="AHM3154" s="0"/>
      <c r="AHN3154" s="0"/>
      <c r="AHO3154" s="0"/>
      <c r="AHP3154" s="0"/>
      <c r="AHQ3154" s="0"/>
      <c r="AHR3154" s="0"/>
      <c r="AHS3154" s="0"/>
      <c r="AHT3154" s="0"/>
      <c r="AHU3154" s="0"/>
      <c r="AHV3154" s="0"/>
      <c r="AHW3154" s="0"/>
      <c r="AHX3154" s="0"/>
      <c r="AHY3154" s="0"/>
      <c r="AHZ3154" s="0"/>
      <c r="AIA3154" s="0"/>
      <c r="AIB3154" s="0"/>
      <c r="AIC3154" s="0"/>
      <c r="AID3154" s="0"/>
      <c r="AIE3154" s="0"/>
      <c r="AIF3154" s="0"/>
      <c r="AIG3154" s="0"/>
      <c r="AIH3154" s="0"/>
      <c r="AII3154" s="0"/>
      <c r="AIJ3154" s="0"/>
      <c r="AIK3154" s="0"/>
      <c r="AIL3154" s="0"/>
      <c r="AIM3154" s="0"/>
      <c r="AIN3154" s="0"/>
      <c r="AIO3154" s="0"/>
      <c r="AIP3154" s="0"/>
      <c r="AIQ3154" s="0"/>
      <c r="AIR3154" s="0"/>
      <c r="AIS3154" s="0"/>
      <c r="AIT3154" s="0"/>
      <c r="AIU3154" s="0"/>
      <c r="AIV3154" s="0"/>
      <c r="AIW3154" s="0"/>
      <c r="AIX3154" s="0"/>
      <c r="AIY3154" s="0"/>
      <c r="AIZ3154" s="0"/>
      <c r="AJA3154" s="0"/>
      <c r="AJB3154" s="0"/>
      <c r="AJC3154" s="0"/>
      <c r="AJD3154" s="0"/>
      <c r="AJE3154" s="0"/>
      <c r="AJF3154" s="0"/>
      <c r="AJG3154" s="0"/>
      <c r="AJH3154" s="0"/>
      <c r="AJI3154" s="0"/>
      <c r="AJJ3154" s="0"/>
      <c r="AJK3154" s="0"/>
      <c r="AJL3154" s="0"/>
      <c r="AJM3154" s="0"/>
      <c r="AJN3154" s="0"/>
      <c r="AJO3154" s="0"/>
      <c r="AJP3154" s="0"/>
      <c r="AJQ3154" s="0"/>
      <c r="AJR3154" s="0"/>
      <c r="AJS3154" s="0"/>
      <c r="AJT3154" s="0"/>
      <c r="AJU3154" s="0"/>
      <c r="AJV3154" s="0"/>
      <c r="AJW3154" s="0"/>
      <c r="AJX3154" s="0"/>
      <c r="AJY3154" s="0"/>
      <c r="AJZ3154" s="0"/>
      <c r="AKA3154" s="0"/>
      <c r="AKB3154" s="0"/>
      <c r="AKC3154" s="0"/>
      <c r="AKD3154" s="0"/>
      <c r="AKE3154" s="0"/>
      <c r="AKF3154" s="0"/>
      <c r="AKG3154" s="0"/>
      <c r="AKH3154" s="0"/>
      <c r="AKI3154" s="0"/>
      <c r="AKJ3154" s="0"/>
      <c r="AKK3154" s="0"/>
      <c r="AKL3154" s="0"/>
      <c r="AKM3154" s="0"/>
      <c r="AKN3154" s="0"/>
      <c r="AKO3154" s="0"/>
      <c r="AKP3154" s="0"/>
      <c r="AKQ3154" s="0"/>
      <c r="AKR3154" s="0"/>
      <c r="AKS3154" s="0"/>
      <c r="AKT3154" s="0"/>
      <c r="AKU3154" s="0"/>
      <c r="AKV3154" s="0"/>
      <c r="AKW3154" s="0"/>
      <c r="AKX3154" s="0"/>
      <c r="AKY3154" s="0"/>
      <c r="AKZ3154" s="0"/>
      <c r="ALA3154" s="0"/>
      <c r="ALB3154" s="0"/>
      <c r="ALC3154" s="0"/>
      <c r="ALD3154" s="0"/>
      <c r="ALE3154" s="0"/>
      <c r="ALF3154" s="0"/>
      <c r="ALG3154" s="0"/>
      <c r="ALH3154" s="0"/>
      <c r="ALI3154" s="0"/>
      <c r="ALJ3154" s="0"/>
      <c r="ALK3154" s="0"/>
      <c r="ALL3154" s="0"/>
      <c r="ALM3154" s="0"/>
      <c r="ALN3154" s="0"/>
      <c r="ALO3154" s="0"/>
      <c r="ALP3154" s="0"/>
      <c r="ALQ3154" s="0"/>
      <c r="ALR3154" s="0"/>
      <c r="ALS3154" s="0"/>
      <c r="ALT3154" s="0"/>
      <c r="ALU3154" s="0"/>
      <c r="ALV3154" s="0"/>
      <c r="ALW3154" s="0"/>
      <c r="ALX3154" s="0"/>
      <c r="ALY3154" s="0"/>
      <c r="ALZ3154" s="0"/>
      <c r="AMA3154" s="0"/>
      <c r="AMB3154" s="0"/>
      <c r="AMC3154" s="0"/>
      <c r="AMD3154" s="0"/>
      <c r="AME3154" s="0"/>
      <c r="AMF3154" s="0"/>
      <c r="AMG3154" s="0"/>
      <c r="AMH3154" s="0"/>
      <c r="AMI3154" s="0"/>
    </row>
    <row r="3155" customFormat="false" ht="12.75" hidden="false" customHeight="false" outlineLevel="0" collapsed="false">
      <c r="A3155" s="1" t="s">
        <v>3387</v>
      </c>
      <c r="C3155" s="27" t="s">
        <v>3410</v>
      </c>
      <c r="D3155" s="27" t="s">
        <v>70</v>
      </c>
      <c r="E3155" s="28"/>
      <c r="F3155" s="29"/>
      <c r="G3155" s="27"/>
      <c r="H3155" s="30" t="s">
        <v>61</v>
      </c>
      <c r="I3155" s="31" t="n">
        <v>0.85</v>
      </c>
      <c r="J3155" s="30" t="s">
        <v>3405</v>
      </c>
      <c r="BM3155" s="0"/>
      <c r="BN3155" s="0"/>
      <c r="BO3155" s="0"/>
      <c r="BP3155" s="0"/>
      <c r="BQ3155" s="0"/>
      <c r="BR3155" s="0"/>
      <c r="BS3155" s="0"/>
      <c r="BT3155" s="0"/>
      <c r="BU3155" s="0"/>
      <c r="BV3155" s="0"/>
      <c r="BW3155" s="0"/>
      <c r="BX3155" s="0"/>
      <c r="BY3155" s="0"/>
      <c r="BZ3155" s="0"/>
      <c r="CA3155" s="0"/>
      <c r="CB3155" s="0"/>
      <c r="CC3155" s="0"/>
      <c r="CD3155" s="0"/>
      <c r="CE3155" s="0"/>
      <c r="CF3155" s="0"/>
      <c r="CG3155" s="0"/>
      <c r="CH3155" s="0"/>
      <c r="CI3155" s="0"/>
      <c r="CJ3155" s="0"/>
      <c r="CK3155" s="0"/>
      <c r="CL3155" s="0"/>
      <c r="CM3155" s="0"/>
      <c r="CN3155" s="0"/>
      <c r="CO3155" s="0"/>
      <c r="CP3155" s="0"/>
      <c r="CQ3155" s="0"/>
      <c r="CR3155" s="0"/>
      <c r="CS3155" s="0"/>
      <c r="CT3155" s="0"/>
      <c r="CU3155" s="0"/>
      <c r="CV3155" s="0"/>
      <c r="CW3155" s="0"/>
      <c r="CX3155" s="0"/>
      <c r="CY3155" s="0"/>
      <c r="CZ3155" s="0"/>
      <c r="DA3155" s="0"/>
      <c r="DB3155" s="0"/>
      <c r="DC3155" s="0"/>
      <c r="DD3155" s="0"/>
      <c r="DE3155" s="0"/>
      <c r="DF3155" s="0"/>
      <c r="DG3155" s="0"/>
      <c r="DH3155" s="0"/>
      <c r="DI3155" s="0"/>
      <c r="DJ3155" s="0"/>
      <c r="DK3155" s="0"/>
      <c r="DL3155" s="0"/>
      <c r="DM3155" s="0"/>
      <c r="DN3155" s="0"/>
      <c r="DO3155" s="0"/>
      <c r="DP3155" s="0"/>
      <c r="DQ3155" s="0"/>
      <c r="DR3155" s="0"/>
      <c r="DS3155" s="0"/>
      <c r="DT3155" s="0"/>
      <c r="DU3155" s="0"/>
      <c r="DV3155" s="0"/>
      <c r="DW3155" s="0"/>
      <c r="DX3155" s="0"/>
      <c r="DY3155" s="0"/>
      <c r="DZ3155" s="0"/>
      <c r="EA3155" s="0"/>
      <c r="EB3155" s="0"/>
      <c r="EC3155" s="0"/>
      <c r="ED3155" s="0"/>
      <c r="EE3155" s="0"/>
      <c r="EF3155" s="0"/>
      <c r="EG3155" s="0"/>
      <c r="EH3155" s="0"/>
      <c r="EI3155" s="0"/>
      <c r="EJ3155" s="0"/>
      <c r="EK3155" s="0"/>
      <c r="EL3155" s="0"/>
      <c r="EM3155" s="0"/>
      <c r="EN3155" s="0"/>
      <c r="EO3155" s="0"/>
      <c r="EP3155" s="0"/>
      <c r="EQ3155" s="0"/>
      <c r="ER3155" s="0"/>
      <c r="ES3155" s="0"/>
      <c r="ET3155" s="0"/>
      <c r="EU3155" s="0"/>
      <c r="EV3155" s="0"/>
      <c r="EW3155" s="0"/>
      <c r="EX3155" s="0"/>
      <c r="EY3155" s="0"/>
      <c r="EZ3155" s="0"/>
      <c r="FA3155" s="0"/>
      <c r="FB3155" s="0"/>
      <c r="FC3155" s="0"/>
      <c r="FD3155" s="0"/>
      <c r="FE3155" s="0"/>
      <c r="FF3155" s="0"/>
      <c r="FG3155" s="0"/>
      <c r="FH3155" s="0"/>
      <c r="FI3155" s="0"/>
      <c r="FJ3155" s="0"/>
      <c r="FK3155" s="0"/>
      <c r="FL3155" s="0"/>
      <c r="FM3155" s="0"/>
      <c r="FN3155" s="0"/>
      <c r="FO3155" s="0"/>
      <c r="FP3155" s="0"/>
      <c r="FQ3155" s="0"/>
      <c r="FR3155" s="0"/>
      <c r="FS3155" s="0"/>
      <c r="FT3155" s="0"/>
      <c r="FU3155" s="0"/>
      <c r="FV3155" s="0"/>
      <c r="FW3155" s="0"/>
      <c r="FX3155" s="0"/>
      <c r="FY3155" s="0"/>
      <c r="FZ3155" s="0"/>
      <c r="GA3155" s="0"/>
      <c r="GB3155" s="0"/>
      <c r="GC3155" s="0"/>
      <c r="GD3155" s="0"/>
      <c r="GE3155" s="0"/>
      <c r="GF3155" s="0"/>
      <c r="GG3155" s="0"/>
      <c r="GH3155" s="0"/>
      <c r="GI3155" s="0"/>
      <c r="GJ3155" s="0"/>
      <c r="GK3155" s="0"/>
      <c r="GL3155" s="0"/>
      <c r="GM3155" s="0"/>
      <c r="GN3155" s="0"/>
      <c r="GO3155" s="0"/>
      <c r="GP3155" s="0"/>
      <c r="GQ3155" s="0"/>
      <c r="GR3155" s="0"/>
      <c r="GS3155" s="0"/>
      <c r="GT3155" s="0"/>
      <c r="GU3155" s="0"/>
      <c r="GV3155" s="0"/>
      <c r="GW3155" s="0"/>
      <c r="GX3155" s="0"/>
      <c r="GY3155" s="0"/>
      <c r="GZ3155" s="0"/>
      <c r="HA3155" s="0"/>
      <c r="HB3155" s="0"/>
      <c r="HC3155" s="0"/>
      <c r="HD3155" s="0"/>
      <c r="HE3155" s="0"/>
      <c r="HF3155" s="0"/>
      <c r="HG3155" s="0"/>
      <c r="HH3155" s="0"/>
      <c r="HI3155" s="0"/>
      <c r="HJ3155" s="0"/>
      <c r="HK3155" s="0"/>
      <c r="HL3155" s="0"/>
      <c r="HM3155" s="0"/>
      <c r="HN3155" s="0"/>
      <c r="HO3155" s="0"/>
      <c r="HP3155" s="0"/>
      <c r="HQ3155" s="0"/>
      <c r="HR3155" s="0"/>
      <c r="HS3155" s="0"/>
      <c r="HT3155" s="0"/>
      <c r="HU3155" s="0"/>
      <c r="HV3155" s="0"/>
      <c r="HW3155" s="0"/>
      <c r="HX3155" s="0"/>
      <c r="HY3155" s="0"/>
      <c r="HZ3155" s="0"/>
      <c r="IA3155" s="0"/>
      <c r="IB3155" s="0"/>
      <c r="IC3155" s="0"/>
      <c r="ID3155" s="0"/>
      <c r="IE3155" s="0"/>
      <c r="IF3155" s="0"/>
      <c r="IG3155" s="0"/>
      <c r="IH3155" s="0"/>
      <c r="II3155" s="0"/>
      <c r="IJ3155" s="0"/>
      <c r="IK3155" s="0"/>
      <c r="IL3155" s="0"/>
      <c r="IM3155" s="0"/>
      <c r="IN3155" s="0"/>
      <c r="IO3155" s="0"/>
      <c r="IP3155" s="0"/>
      <c r="IQ3155" s="0"/>
      <c r="IR3155" s="0"/>
      <c r="IS3155" s="0"/>
      <c r="IT3155" s="0"/>
      <c r="IU3155" s="0"/>
      <c r="IV3155" s="0"/>
      <c r="IW3155" s="0"/>
      <c r="IX3155" s="0"/>
      <c r="IY3155" s="0"/>
      <c r="IZ3155" s="0"/>
      <c r="JA3155" s="0"/>
      <c r="JB3155" s="0"/>
      <c r="JC3155" s="0"/>
      <c r="JD3155" s="0"/>
      <c r="JE3155" s="0"/>
      <c r="JF3155" s="0"/>
      <c r="JG3155" s="0"/>
      <c r="JH3155" s="0"/>
      <c r="JI3155" s="0"/>
      <c r="JJ3155" s="0"/>
      <c r="JK3155" s="0"/>
      <c r="JL3155" s="0"/>
      <c r="JM3155" s="0"/>
      <c r="JN3155" s="0"/>
      <c r="JO3155" s="0"/>
      <c r="JP3155" s="0"/>
      <c r="JQ3155" s="0"/>
      <c r="JR3155" s="0"/>
      <c r="JS3155" s="0"/>
      <c r="JT3155" s="0"/>
      <c r="JU3155" s="0"/>
      <c r="JV3155" s="0"/>
      <c r="JW3155" s="0"/>
      <c r="JX3155" s="0"/>
      <c r="JY3155" s="0"/>
      <c r="JZ3155" s="0"/>
      <c r="KA3155" s="0"/>
      <c r="KB3155" s="0"/>
      <c r="KC3155" s="0"/>
      <c r="KD3155" s="0"/>
      <c r="KE3155" s="0"/>
      <c r="KF3155" s="0"/>
      <c r="KG3155" s="0"/>
      <c r="KH3155" s="0"/>
      <c r="KI3155" s="0"/>
      <c r="KJ3155" s="0"/>
      <c r="KK3155" s="0"/>
      <c r="KL3155" s="0"/>
      <c r="KM3155" s="0"/>
      <c r="KN3155" s="0"/>
      <c r="KO3155" s="0"/>
      <c r="KP3155" s="0"/>
      <c r="KQ3155" s="0"/>
      <c r="KR3155" s="0"/>
      <c r="KS3155" s="0"/>
      <c r="KT3155" s="0"/>
      <c r="KU3155" s="0"/>
      <c r="KV3155" s="0"/>
      <c r="KW3155" s="0"/>
      <c r="KX3155" s="0"/>
      <c r="KY3155" s="0"/>
      <c r="KZ3155" s="0"/>
      <c r="LA3155" s="0"/>
      <c r="LB3155" s="0"/>
      <c r="LC3155" s="0"/>
      <c r="LD3155" s="0"/>
      <c r="LE3155" s="0"/>
      <c r="LF3155" s="0"/>
      <c r="LG3155" s="0"/>
      <c r="LH3155" s="0"/>
      <c r="LI3155" s="0"/>
      <c r="LJ3155" s="0"/>
      <c r="LK3155" s="0"/>
      <c r="LL3155" s="0"/>
      <c r="LM3155" s="0"/>
      <c r="LN3155" s="0"/>
      <c r="LO3155" s="0"/>
      <c r="LP3155" s="0"/>
      <c r="LQ3155" s="0"/>
      <c r="LR3155" s="0"/>
      <c r="LS3155" s="0"/>
      <c r="LT3155" s="0"/>
      <c r="LU3155" s="0"/>
      <c r="LV3155" s="0"/>
      <c r="LW3155" s="0"/>
      <c r="LX3155" s="0"/>
      <c r="LY3155" s="0"/>
      <c r="LZ3155" s="0"/>
      <c r="MA3155" s="0"/>
      <c r="MB3155" s="0"/>
      <c r="MC3155" s="0"/>
      <c r="MD3155" s="0"/>
      <c r="ME3155" s="0"/>
      <c r="MF3155" s="0"/>
      <c r="MG3155" s="0"/>
      <c r="MH3155" s="0"/>
      <c r="MI3155" s="0"/>
      <c r="MJ3155" s="0"/>
      <c r="MK3155" s="0"/>
      <c r="ML3155" s="0"/>
      <c r="MM3155" s="0"/>
      <c r="MN3155" s="0"/>
      <c r="MO3155" s="0"/>
      <c r="MP3155" s="0"/>
      <c r="MQ3155" s="0"/>
      <c r="MR3155" s="0"/>
      <c r="MS3155" s="0"/>
      <c r="MT3155" s="0"/>
      <c r="MU3155" s="0"/>
      <c r="MV3155" s="0"/>
      <c r="MW3155" s="0"/>
      <c r="MX3155" s="0"/>
      <c r="MY3155" s="0"/>
      <c r="MZ3155" s="0"/>
      <c r="NA3155" s="0"/>
      <c r="NB3155" s="0"/>
      <c r="NC3155" s="0"/>
      <c r="ND3155" s="0"/>
      <c r="NE3155" s="0"/>
      <c r="NF3155" s="0"/>
      <c r="NG3155" s="0"/>
      <c r="NH3155" s="0"/>
      <c r="NI3155" s="0"/>
      <c r="NJ3155" s="0"/>
      <c r="NK3155" s="0"/>
      <c r="NL3155" s="0"/>
      <c r="NM3155" s="0"/>
      <c r="NN3155" s="0"/>
      <c r="NO3155" s="0"/>
      <c r="NP3155" s="0"/>
      <c r="NQ3155" s="0"/>
      <c r="NR3155" s="0"/>
      <c r="NS3155" s="0"/>
      <c r="NT3155" s="0"/>
      <c r="NU3155" s="0"/>
      <c r="NV3155" s="0"/>
      <c r="NW3155" s="0"/>
      <c r="NX3155" s="0"/>
      <c r="NY3155" s="0"/>
      <c r="NZ3155" s="0"/>
      <c r="OA3155" s="0"/>
      <c r="OB3155" s="0"/>
      <c r="OC3155" s="0"/>
      <c r="OD3155" s="0"/>
      <c r="OE3155" s="0"/>
      <c r="OF3155" s="0"/>
      <c r="OG3155" s="0"/>
      <c r="OH3155" s="0"/>
      <c r="OI3155" s="0"/>
      <c r="OJ3155" s="0"/>
      <c r="OK3155" s="0"/>
      <c r="OL3155" s="0"/>
      <c r="OM3155" s="0"/>
      <c r="ON3155" s="0"/>
      <c r="OO3155" s="0"/>
      <c r="OP3155" s="0"/>
      <c r="OQ3155" s="0"/>
      <c r="OR3155" s="0"/>
      <c r="OS3155" s="0"/>
      <c r="OT3155" s="0"/>
      <c r="OU3155" s="0"/>
      <c r="OV3155" s="0"/>
      <c r="OW3155" s="0"/>
      <c r="OX3155" s="0"/>
      <c r="OY3155" s="0"/>
      <c r="OZ3155" s="0"/>
      <c r="PA3155" s="0"/>
      <c r="PB3155" s="0"/>
      <c r="PC3155" s="0"/>
      <c r="PD3155" s="0"/>
      <c r="PE3155" s="0"/>
      <c r="PF3155" s="0"/>
      <c r="PG3155" s="0"/>
      <c r="PH3155" s="0"/>
      <c r="PI3155" s="0"/>
      <c r="PJ3155" s="0"/>
      <c r="PK3155" s="0"/>
      <c r="PL3155" s="0"/>
      <c r="PM3155" s="0"/>
      <c r="PN3155" s="0"/>
      <c r="PO3155" s="0"/>
      <c r="PP3155" s="0"/>
      <c r="PQ3155" s="0"/>
      <c r="PR3155" s="0"/>
      <c r="PS3155" s="0"/>
      <c r="PT3155" s="0"/>
      <c r="PU3155" s="0"/>
      <c r="PV3155" s="0"/>
      <c r="PW3155" s="0"/>
      <c r="PX3155" s="0"/>
      <c r="PY3155" s="0"/>
      <c r="PZ3155" s="0"/>
      <c r="QA3155" s="0"/>
      <c r="QB3155" s="0"/>
      <c r="QC3155" s="0"/>
      <c r="QD3155" s="0"/>
      <c r="QE3155" s="0"/>
      <c r="QF3155" s="0"/>
      <c r="QG3155" s="0"/>
      <c r="QH3155" s="0"/>
      <c r="QI3155" s="0"/>
      <c r="QJ3155" s="0"/>
      <c r="QK3155" s="0"/>
      <c r="QL3155" s="0"/>
      <c r="QM3155" s="0"/>
      <c r="QN3155" s="0"/>
      <c r="QO3155" s="0"/>
      <c r="QP3155" s="0"/>
      <c r="QQ3155" s="0"/>
      <c r="QR3155" s="0"/>
      <c r="QS3155" s="0"/>
      <c r="QT3155" s="0"/>
      <c r="QU3155" s="0"/>
      <c r="QV3155" s="0"/>
      <c r="QW3155" s="0"/>
      <c r="QX3155" s="0"/>
      <c r="QY3155" s="0"/>
      <c r="QZ3155" s="0"/>
      <c r="RA3155" s="0"/>
      <c r="RB3155" s="0"/>
      <c r="RC3155" s="0"/>
      <c r="RD3155" s="0"/>
      <c r="RE3155" s="0"/>
      <c r="RF3155" s="0"/>
      <c r="RG3155" s="0"/>
      <c r="RH3155" s="0"/>
      <c r="RI3155" s="0"/>
      <c r="RJ3155" s="0"/>
      <c r="RK3155" s="0"/>
      <c r="RL3155" s="0"/>
      <c r="RM3155" s="0"/>
      <c r="RN3155" s="0"/>
      <c r="RO3155" s="0"/>
      <c r="RP3155" s="0"/>
      <c r="RQ3155" s="0"/>
      <c r="RR3155" s="0"/>
      <c r="RS3155" s="0"/>
      <c r="RT3155" s="0"/>
      <c r="RU3155" s="0"/>
      <c r="RV3155" s="0"/>
      <c r="RW3155" s="0"/>
      <c r="RX3155" s="0"/>
      <c r="RY3155" s="0"/>
      <c r="RZ3155" s="0"/>
      <c r="SA3155" s="0"/>
      <c r="SB3155" s="0"/>
      <c r="SC3155" s="0"/>
      <c r="SD3155" s="0"/>
      <c r="SE3155" s="0"/>
      <c r="SF3155" s="0"/>
      <c r="SG3155" s="0"/>
      <c r="SH3155" s="0"/>
      <c r="SI3155" s="0"/>
      <c r="SJ3155" s="0"/>
      <c r="SK3155" s="0"/>
      <c r="SL3155" s="0"/>
      <c r="SM3155" s="0"/>
      <c r="SN3155" s="0"/>
      <c r="SO3155" s="0"/>
      <c r="SP3155" s="0"/>
      <c r="SQ3155" s="0"/>
      <c r="SR3155" s="0"/>
      <c r="SS3155" s="0"/>
      <c r="ST3155" s="0"/>
      <c r="SU3155" s="0"/>
      <c r="SV3155" s="0"/>
      <c r="SW3155" s="0"/>
      <c r="SX3155" s="0"/>
      <c r="SY3155" s="0"/>
      <c r="SZ3155" s="0"/>
      <c r="TA3155" s="0"/>
      <c r="TB3155" s="0"/>
      <c r="TC3155" s="0"/>
      <c r="TD3155" s="0"/>
      <c r="TE3155" s="0"/>
      <c r="TF3155" s="0"/>
      <c r="TG3155" s="0"/>
      <c r="TH3155" s="0"/>
      <c r="TI3155" s="0"/>
      <c r="TJ3155" s="0"/>
      <c r="TK3155" s="0"/>
      <c r="TL3155" s="0"/>
      <c r="TM3155" s="0"/>
      <c r="TN3155" s="0"/>
      <c r="TO3155" s="0"/>
      <c r="TP3155" s="0"/>
      <c r="TQ3155" s="0"/>
      <c r="TR3155" s="0"/>
      <c r="TS3155" s="0"/>
      <c r="TT3155" s="0"/>
      <c r="TU3155" s="0"/>
      <c r="TV3155" s="0"/>
      <c r="TW3155" s="0"/>
      <c r="TX3155" s="0"/>
      <c r="TY3155" s="0"/>
      <c r="TZ3155" s="0"/>
      <c r="UA3155" s="0"/>
      <c r="UB3155" s="0"/>
      <c r="UC3155" s="0"/>
      <c r="UD3155" s="0"/>
      <c r="UE3155" s="0"/>
      <c r="UF3155" s="0"/>
      <c r="UG3155" s="0"/>
      <c r="UH3155" s="0"/>
      <c r="UI3155" s="0"/>
      <c r="UJ3155" s="0"/>
      <c r="UK3155" s="0"/>
      <c r="UL3155" s="0"/>
      <c r="UM3155" s="0"/>
      <c r="UN3155" s="0"/>
      <c r="UO3155" s="0"/>
      <c r="UP3155" s="0"/>
      <c r="UQ3155" s="0"/>
      <c r="UR3155" s="0"/>
      <c r="US3155" s="0"/>
      <c r="UT3155" s="0"/>
      <c r="UU3155" s="0"/>
      <c r="UV3155" s="0"/>
      <c r="UW3155" s="0"/>
      <c r="UX3155" s="0"/>
      <c r="UY3155" s="0"/>
      <c r="UZ3155" s="0"/>
      <c r="VA3155" s="0"/>
      <c r="VB3155" s="0"/>
      <c r="VC3155" s="0"/>
      <c r="VD3155" s="0"/>
      <c r="VE3155" s="0"/>
      <c r="VF3155" s="0"/>
      <c r="VG3155" s="0"/>
      <c r="VH3155" s="0"/>
      <c r="VI3155" s="0"/>
      <c r="VJ3155" s="0"/>
      <c r="VK3155" s="0"/>
      <c r="VL3155" s="0"/>
      <c r="VM3155" s="0"/>
      <c r="VN3155" s="0"/>
      <c r="VO3155" s="0"/>
      <c r="VP3155" s="0"/>
      <c r="VQ3155" s="0"/>
      <c r="VR3155" s="0"/>
      <c r="VS3155" s="0"/>
      <c r="VT3155" s="0"/>
      <c r="VU3155" s="0"/>
      <c r="VV3155" s="0"/>
      <c r="VW3155" s="0"/>
      <c r="VX3155" s="0"/>
      <c r="VY3155" s="0"/>
      <c r="VZ3155" s="0"/>
      <c r="WA3155" s="0"/>
      <c r="WB3155" s="0"/>
      <c r="WC3155" s="0"/>
      <c r="WD3155" s="0"/>
      <c r="WE3155" s="0"/>
      <c r="WF3155" s="0"/>
      <c r="WG3155" s="0"/>
      <c r="WH3155" s="0"/>
      <c r="WI3155" s="0"/>
      <c r="WJ3155" s="0"/>
      <c r="WK3155" s="0"/>
      <c r="WL3155" s="0"/>
      <c r="WM3155" s="0"/>
      <c r="WN3155" s="0"/>
      <c r="WO3155" s="0"/>
      <c r="WP3155" s="0"/>
      <c r="WQ3155" s="0"/>
      <c r="WR3155" s="0"/>
      <c r="WS3155" s="0"/>
      <c r="WT3155" s="0"/>
      <c r="WU3155" s="0"/>
      <c r="WV3155" s="0"/>
      <c r="WW3155" s="0"/>
      <c r="WX3155" s="0"/>
      <c r="WY3155" s="0"/>
      <c r="WZ3155" s="0"/>
      <c r="XA3155" s="0"/>
      <c r="XB3155" s="0"/>
      <c r="XC3155" s="0"/>
      <c r="XD3155" s="0"/>
      <c r="XE3155" s="0"/>
      <c r="XF3155" s="0"/>
      <c r="XG3155" s="0"/>
      <c r="XH3155" s="0"/>
      <c r="XI3155" s="0"/>
      <c r="XJ3155" s="0"/>
      <c r="XK3155" s="0"/>
      <c r="XL3155" s="0"/>
      <c r="XM3155" s="0"/>
      <c r="XN3155" s="0"/>
      <c r="XO3155" s="0"/>
      <c r="XP3155" s="0"/>
      <c r="XQ3155" s="0"/>
      <c r="XR3155" s="0"/>
      <c r="XS3155" s="0"/>
      <c r="XT3155" s="0"/>
      <c r="XU3155" s="0"/>
      <c r="XV3155" s="0"/>
      <c r="XW3155" s="0"/>
      <c r="XX3155" s="0"/>
      <c r="XY3155" s="0"/>
      <c r="XZ3155" s="0"/>
      <c r="YA3155" s="0"/>
      <c r="YB3155" s="0"/>
      <c r="YC3155" s="0"/>
      <c r="YD3155" s="0"/>
      <c r="YE3155" s="0"/>
      <c r="YF3155" s="0"/>
      <c r="YG3155" s="0"/>
      <c r="YH3155" s="0"/>
      <c r="YI3155" s="0"/>
      <c r="YJ3155" s="0"/>
      <c r="YK3155" s="0"/>
      <c r="YL3155" s="0"/>
      <c r="YM3155" s="0"/>
      <c r="YN3155" s="0"/>
      <c r="YO3155" s="0"/>
      <c r="YP3155" s="0"/>
      <c r="YQ3155" s="0"/>
      <c r="YR3155" s="0"/>
      <c r="YS3155" s="0"/>
      <c r="YT3155" s="0"/>
      <c r="YU3155" s="0"/>
      <c r="YV3155" s="0"/>
      <c r="YW3155" s="0"/>
      <c r="YX3155" s="0"/>
      <c r="YY3155" s="0"/>
      <c r="YZ3155" s="0"/>
      <c r="ZA3155" s="0"/>
      <c r="ZB3155" s="0"/>
      <c r="ZC3155" s="0"/>
      <c r="ZD3155" s="0"/>
      <c r="ZE3155" s="0"/>
      <c r="ZF3155" s="0"/>
      <c r="ZG3155" s="0"/>
      <c r="ZH3155" s="0"/>
      <c r="ZI3155" s="0"/>
      <c r="ZJ3155" s="0"/>
      <c r="ZK3155" s="0"/>
      <c r="ZL3155" s="0"/>
      <c r="ZM3155" s="0"/>
      <c r="ZN3155" s="0"/>
      <c r="ZO3155" s="0"/>
      <c r="ZP3155" s="0"/>
      <c r="ZQ3155" s="0"/>
      <c r="ZR3155" s="0"/>
      <c r="ZS3155" s="0"/>
      <c r="ZT3155" s="0"/>
      <c r="ZU3155" s="0"/>
      <c r="ZV3155" s="0"/>
      <c r="ZW3155" s="0"/>
      <c r="ZX3155" s="0"/>
      <c r="ZY3155" s="0"/>
      <c r="ZZ3155" s="0"/>
      <c r="AAA3155" s="0"/>
      <c r="AAB3155" s="0"/>
      <c r="AAC3155" s="0"/>
      <c r="AAD3155" s="0"/>
      <c r="AAE3155" s="0"/>
      <c r="AAF3155" s="0"/>
      <c r="AAG3155" s="0"/>
      <c r="AAH3155" s="0"/>
      <c r="AAI3155" s="0"/>
      <c r="AAJ3155" s="0"/>
      <c r="AAK3155" s="0"/>
      <c r="AAL3155" s="0"/>
      <c r="AAM3155" s="0"/>
      <c r="AAN3155" s="0"/>
      <c r="AAO3155" s="0"/>
      <c r="AAP3155" s="0"/>
      <c r="AAQ3155" s="0"/>
      <c r="AAR3155" s="0"/>
      <c r="AAS3155" s="0"/>
      <c r="AAT3155" s="0"/>
      <c r="AAU3155" s="0"/>
      <c r="AAV3155" s="0"/>
      <c r="AAW3155" s="0"/>
      <c r="AAX3155" s="0"/>
      <c r="AAY3155" s="0"/>
      <c r="AAZ3155" s="0"/>
      <c r="ABA3155" s="0"/>
      <c r="ABB3155" s="0"/>
      <c r="ABC3155" s="0"/>
      <c r="ABD3155" s="0"/>
      <c r="ABE3155" s="0"/>
      <c r="ABF3155" s="0"/>
      <c r="ABG3155" s="0"/>
      <c r="ABH3155" s="0"/>
      <c r="ABI3155" s="0"/>
      <c r="ABJ3155" s="0"/>
      <c r="ABK3155" s="0"/>
      <c r="ABL3155" s="0"/>
      <c r="ABM3155" s="0"/>
      <c r="ABN3155" s="0"/>
      <c r="ABO3155" s="0"/>
      <c r="ABP3155" s="0"/>
      <c r="ABQ3155" s="0"/>
      <c r="ABR3155" s="0"/>
      <c r="ABS3155" s="0"/>
      <c r="ABT3155" s="0"/>
      <c r="ABU3155" s="0"/>
      <c r="ABV3155" s="0"/>
      <c r="ABW3155" s="0"/>
      <c r="ABX3155" s="0"/>
      <c r="ABY3155" s="0"/>
      <c r="ABZ3155" s="0"/>
      <c r="ACA3155" s="0"/>
      <c r="ACB3155" s="0"/>
      <c r="ACC3155" s="0"/>
      <c r="ACD3155" s="0"/>
      <c r="ACE3155" s="0"/>
      <c r="ACF3155" s="0"/>
      <c r="ACG3155" s="0"/>
      <c r="ACH3155" s="0"/>
      <c r="ACI3155" s="0"/>
      <c r="ACJ3155" s="0"/>
      <c r="ACK3155" s="0"/>
      <c r="ACL3155" s="0"/>
      <c r="ACM3155" s="0"/>
      <c r="ACN3155" s="0"/>
      <c r="ACO3155" s="0"/>
      <c r="ACP3155" s="0"/>
      <c r="ACQ3155" s="0"/>
      <c r="ACR3155" s="0"/>
      <c r="ACS3155" s="0"/>
      <c r="ACT3155" s="0"/>
      <c r="ACU3155" s="0"/>
      <c r="ACV3155" s="0"/>
      <c r="ACW3155" s="0"/>
      <c r="ACX3155" s="0"/>
      <c r="ACY3155" s="0"/>
      <c r="ACZ3155" s="0"/>
      <c r="ADA3155" s="0"/>
      <c r="ADB3155" s="0"/>
      <c r="ADC3155" s="0"/>
      <c r="ADD3155" s="0"/>
      <c r="ADE3155" s="0"/>
      <c r="ADF3155" s="0"/>
      <c r="ADG3155" s="0"/>
      <c r="ADH3155" s="0"/>
      <c r="ADI3155" s="0"/>
      <c r="ADJ3155" s="0"/>
      <c r="ADK3155" s="0"/>
      <c r="ADL3155" s="0"/>
      <c r="ADM3155" s="0"/>
      <c r="ADN3155" s="0"/>
      <c r="ADO3155" s="0"/>
      <c r="ADP3155" s="0"/>
      <c r="ADQ3155" s="0"/>
      <c r="ADR3155" s="0"/>
      <c r="ADS3155" s="0"/>
      <c r="ADT3155" s="0"/>
      <c r="ADU3155" s="0"/>
      <c r="ADV3155" s="0"/>
      <c r="ADW3155" s="0"/>
      <c r="ADX3155" s="0"/>
      <c r="ADY3155" s="0"/>
      <c r="ADZ3155" s="0"/>
      <c r="AEA3155" s="0"/>
      <c r="AEB3155" s="0"/>
      <c r="AEC3155" s="0"/>
      <c r="AED3155" s="0"/>
      <c r="AEE3155" s="0"/>
      <c r="AEF3155" s="0"/>
      <c r="AEG3155" s="0"/>
      <c r="AEH3155" s="0"/>
      <c r="AEI3155" s="0"/>
      <c r="AEJ3155" s="0"/>
      <c r="AEK3155" s="0"/>
      <c r="AEL3155" s="0"/>
      <c r="AEM3155" s="0"/>
      <c r="AEN3155" s="0"/>
      <c r="AEO3155" s="0"/>
      <c r="AEP3155" s="0"/>
      <c r="AEQ3155" s="0"/>
      <c r="AER3155" s="0"/>
      <c r="AES3155" s="0"/>
      <c r="AET3155" s="0"/>
      <c r="AEU3155" s="0"/>
      <c r="AEV3155" s="0"/>
      <c r="AEW3155" s="0"/>
      <c r="AEX3155" s="0"/>
      <c r="AEY3155" s="0"/>
      <c r="AEZ3155" s="0"/>
      <c r="AFA3155" s="0"/>
      <c r="AFB3155" s="0"/>
      <c r="AFC3155" s="0"/>
      <c r="AFD3155" s="0"/>
      <c r="AFE3155" s="0"/>
      <c r="AFF3155" s="0"/>
      <c r="AFG3155" s="0"/>
      <c r="AFH3155" s="0"/>
      <c r="AFI3155" s="0"/>
      <c r="AFJ3155" s="0"/>
      <c r="AFK3155" s="0"/>
      <c r="AFL3155" s="0"/>
      <c r="AFM3155" s="0"/>
      <c r="AFN3155" s="0"/>
      <c r="AFO3155" s="0"/>
      <c r="AFP3155" s="0"/>
      <c r="AFQ3155" s="0"/>
      <c r="AFR3155" s="0"/>
      <c r="AFS3155" s="0"/>
      <c r="AFT3155" s="0"/>
      <c r="AFU3155" s="0"/>
      <c r="AFV3155" s="0"/>
      <c r="AFW3155" s="0"/>
      <c r="AFX3155" s="0"/>
      <c r="AFY3155" s="0"/>
      <c r="AFZ3155" s="0"/>
      <c r="AGA3155" s="0"/>
      <c r="AGB3155" s="0"/>
      <c r="AGC3155" s="0"/>
      <c r="AGD3155" s="0"/>
      <c r="AGE3155" s="0"/>
      <c r="AGF3155" s="0"/>
      <c r="AGG3155" s="0"/>
      <c r="AGH3155" s="0"/>
      <c r="AGI3155" s="0"/>
      <c r="AGJ3155" s="0"/>
      <c r="AGK3155" s="0"/>
      <c r="AGL3155" s="0"/>
      <c r="AGM3155" s="0"/>
      <c r="AGN3155" s="0"/>
      <c r="AGO3155" s="0"/>
      <c r="AGP3155" s="0"/>
      <c r="AGQ3155" s="0"/>
      <c r="AGR3155" s="0"/>
      <c r="AGS3155" s="0"/>
      <c r="AGT3155" s="0"/>
      <c r="AGU3155" s="0"/>
      <c r="AGV3155" s="0"/>
      <c r="AGW3155" s="0"/>
      <c r="AGX3155" s="0"/>
      <c r="AGY3155" s="0"/>
      <c r="AGZ3155" s="0"/>
      <c r="AHA3155" s="0"/>
      <c r="AHB3155" s="0"/>
      <c r="AHC3155" s="0"/>
      <c r="AHD3155" s="0"/>
      <c r="AHE3155" s="0"/>
      <c r="AHF3155" s="0"/>
      <c r="AHG3155" s="0"/>
      <c r="AHH3155" s="0"/>
      <c r="AHI3155" s="0"/>
      <c r="AHJ3155" s="0"/>
      <c r="AHK3155" s="0"/>
      <c r="AHL3155" s="0"/>
      <c r="AHM3155" s="0"/>
      <c r="AHN3155" s="0"/>
      <c r="AHO3155" s="0"/>
      <c r="AHP3155" s="0"/>
      <c r="AHQ3155" s="0"/>
      <c r="AHR3155" s="0"/>
      <c r="AHS3155" s="0"/>
      <c r="AHT3155" s="0"/>
      <c r="AHU3155" s="0"/>
      <c r="AHV3155" s="0"/>
      <c r="AHW3155" s="0"/>
      <c r="AHX3155" s="0"/>
      <c r="AHY3155" s="0"/>
      <c r="AHZ3155" s="0"/>
      <c r="AIA3155" s="0"/>
      <c r="AIB3155" s="0"/>
      <c r="AIC3155" s="0"/>
      <c r="AID3155" s="0"/>
      <c r="AIE3155" s="0"/>
      <c r="AIF3155" s="0"/>
      <c r="AIG3155" s="0"/>
      <c r="AIH3155" s="0"/>
      <c r="AII3155" s="0"/>
      <c r="AIJ3155" s="0"/>
      <c r="AIK3155" s="0"/>
      <c r="AIL3155" s="0"/>
      <c r="AIM3155" s="0"/>
      <c r="AIN3155" s="0"/>
      <c r="AIO3155" s="0"/>
      <c r="AIP3155" s="0"/>
      <c r="AIQ3155" s="0"/>
      <c r="AIR3155" s="0"/>
      <c r="AIS3155" s="0"/>
      <c r="AIT3155" s="0"/>
      <c r="AIU3155" s="0"/>
      <c r="AIV3155" s="0"/>
      <c r="AIW3155" s="0"/>
      <c r="AIX3155" s="0"/>
      <c r="AIY3155" s="0"/>
      <c r="AIZ3155" s="0"/>
      <c r="AJA3155" s="0"/>
      <c r="AJB3155" s="0"/>
      <c r="AJC3155" s="0"/>
      <c r="AJD3155" s="0"/>
      <c r="AJE3155" s="0"/>
      <c r="AJF3155" s="0"/>
      <c r="AJG3155" s="0"/>
      <c r="AJH3155" s="0"/>
      <c r="AJI3155" s="0"/>
      <c r="AJJ3155" s="0"/>
      <c r="AJK3155" s="0"/>
      <c r="AJL3155" s="0"/>
      <c r="AJM3155" s="0"/>
      <c r="AJN3155" s="0"/>
      <c r="AJO3155" s="0"/>
      <c r="AJP3155" s="0"/>
      <c r="AJQ3155" s="0"/>
      <c r="AJR3155" s="0"/>
      <c r="AJS3155" s="0"/>
      <c r="AJT3155" s="0"/>
      <c r="AJU3155" s="0"/>
      <c r="AJV3155" s="0"/>
      <c r="AJW3155" s="0"/>
      <c r="AJX3155" s="0"/>
      <c r="AJY3155" s="0"/>
      <c r="AJZ3155" s="0"/>
      <c r="AKA3155" s="0"/>
      <c r="AKB3155" s="0"/>
      <c r="AKC3155" s="0"/>
      <c r="AKD3155" s="0"/>
      <c r="AKE3155" s="0"/>
      <c r="AKF3155" s="0"/>
      <c r="AKG3155" s="0"/>
      <c r="AKH3155" s="0"/>
      <c r="AKI3155" s="0"/>
      <c r="AKJ3155" s="0"/>
      <c r="AKK3155" s="0"/>
      <c r="AKL3155" s="0"/>
      <c r="AKM3155" s="0"/>
      <c r="AKN3155" s="0"/>
      <c r="AKO3155" s="0"/>
      <c r="AKP3155" s="0"/>
      <c r="AKQ3155" s="0"/>
      <c r="AKR3155" s="0"/>
      <c r="AKS3155" s="0"/>
      <c r="AKT3155" s="0"/>
      <c r="AKU3155" s="0"/>
      <c r="AKV3155" s="0"/>
      <c r="AKW3155" s="0"/>
      <c r="AKX3155" s="0"/>
      <c r="AKY3155" s="0"/>
      <c r="AKZ3155" s="0"/>
      <c r="ALA3155" s="0"/>
      <c r="ALB3155" s="0"/>
      <c r="ALC3155" s="0"/>
      <c r="ALD3155" s="0"/>
      <c r="ALE3155" s="0"/>
      <c r="ALF3155" s="0"/>
      <c r="ALG3155" s="0"/>
      <c r="ALH3155" s="0"/>
      <c r="ALI3155" s="0"/>
      <c r="ALJ3155" s="0"/>
      <c r="ALK3155" s="0"/>
      <c r="ALL3155" s="0"/>
      <c r="ALM3155" s="0"/>
      <c r="ALN3155" s="0"/>
      <c r="ALO3155" s="0"/>
      <c r="ALP3155" s="0"/>
      <c r="ALQ3155" s="0"/>
      <c r="ALR3155" s="0"/>
      <c r="ALS3155" s="0"/>
      <c r="ALT3155" s="0"/>
      <c r="ALU3155" s="0"/>
      <c r="ALV3155" s="0"/>
      <c r="ALW3155" s="0"/>
      <c r="ALX3155" s="0"/>
      <c r="ALY3155" s="0"/>
      <c r="ALZ3155" s="0"/>
      <c r="AMA3155" s="0"/>
      <c r="AMB3155" s="0"/>
      <c r="AMC3155" s="0"/>
      <c r="AMD3155" s="0"/>
      <c r="AME3155" s="0"/>
      <c r="AMF3155" s="0"/>
      <c r="AMG3155" s="0"/>
      <c r="AMH3155" s="0"/>
      <c r="AMI3155" s="0"/>
    </row>
    <row r="3156" customFormat="false" ht="12.75" hidden="false" customHeight="false" outlineLevel="0" collapsed="false">
      <c r="A3156" s="1" t="s">
        <v>3387</v>
      </c>
      <c r="C3156" s="27" t="s">
        <v>3411</v>
      </c>
      <c r="D3156" s="27" t="s">
        <v>13</v>
      </c>
      <c r="E3156" s="28"/>
      <c r="F3156" s="29"/>
      <c r="G3156" s="27"/>
      <c r="H3156" s="30" t="s">
        <v>61</v>
      </c>
      <c r="I3156" s="31" t="n">
        <v>1.99</v>
      </c>
      <c r="J3156" s="30" t="s">
        <v>3405</v>
      </c>
      <c r="BM3156" s="0"/>
      <c r="BN3156" s="0"/>
      <c r="BO3156" s="0"/>
      <c r="BP3156" s="0"/>
      <c r="BQ3156" s="0"/>
      <c r="BR3156" s="0"/>
      <c r="BS3156" s="0"/>
      <c r="BT3156" s="0"/>
      <c r="BU3156" s="0"/>
      <c r="BV3156" s="0"/>
      <c r="BW3156" s="0"/>
      <c r="BX3156" s="0"/>
      <c r="BY3156" s="0"/>
      <c r="BZ3156" s="0"/>
      <c r="CA3156" s="0"/>
      <c r="CB3156" s="0"/>
      <c r="CC3156" s="0"/>
      <c r="CD3156" s="0"/>
      <c r="CE3156" s="0"/>
      <c r="CF3156" s="0"/>
      <c r="CG3156" s="0"/>
      <c r="CH3156" s="0"/>
      <c r="CI3156" s="0"/>
      <c r="CJ3156" s="0"/>
      <c r="CK3156" s="0"/>
      <c r="CL3156" s="0"/>
      <c r="CM3156" s="0"/>
      <c r="CN3156" s="0"/>
      <c r="CO3156" s="0"/>
      <c r="CP3156" s="0"/>
      <c r="CQ3156" s="0"/>
      <c r="CR3156" s="0"/>
      <c r="CS3156" s="0"/>
      <c r="CT3156" s="0"/>
      <c r="CU3156" s="0"/>
      <c r="CV3156" s="0"/>
      <c r="CW3156" s="0"/>
      <c r="CX3156" s="0"/>
      <c r="CY3156" s="0"/>
      <c r="CZ3156" s="0"/>
      <c r="DA3156" s="0"/>
      <c r="DB3156" s="0"/>
      <c r="DC3156" s="0"/>
      <c r="DD3156" s="0"/>
      <c r="DE3156" s="0"/>
      <c r="DF3156" s="0"/>
      <c r="DG3156" s="0"/>
      <c r="DH3156" s="0"/>
      <c r="DI3156" s="0"/>
      <c r="DJ3156" s="0"/>
      <c r="DK3156" s="0"/>
      <c r="DL3156" s="0"/>
      <c r="DM3156" s="0"/>
      <c r="DN3156" s="0"/>
      <c r="DO3156" s="0"/>
      <c r="DP3156" s="0"/>
      <c r="DQ3156" s="0"/>
      <c r="DR3156" s="0"/>
      <c r="DS3156" s="0"/>
      <c r="DT3156" s="0"/>
      <c r="DU3156" s="0"/>
      <c r="DV3156" s="0"/>
      <c r="DW3156" s="0"/>
      <c r="DX3156" s="0"/>
      <c r="DY3156" s="0"/>
      <c r="DZ3156" s="0"/>
      <c r="EA3156" s="0"/>
      <c r="EB3156" s="0"/>
      <c r="EC3156" s="0"/>
      <c r="ED3156" s="0"/>
      <c r="EE3156" s="0"/>
      <c r="EF3156" s="0"/>
      <c r="EG3156" s="0"/>
      <c r="EH3156" s="0"/>
      <c r="EI3156" s="0"/>
      <c r="EJ3156" s="0"/>
      <c r="EK3156" s="0"/>
      <c r="EL3156" s="0"/>
      <c r="EM3156" s="0"/>
      <c r="EN3156" s="0"/>
      <c r="EO3156" s="0"/>
      <c r="EP3156" s="0"/>
      <c r="EQ3156" s="0"/>
      <c r="ER3156" s="0"/>
      <c r="ES3156" s="0"/>
      <c r="ET3156" s="0"/>
      <c r="EU3156" s="0"/>
      <c r="EV3156" s="0"/>
      <c r="EW3156" s="0"/>
      <c r="EX3156" s="0"/>
      <c r="EY3156" s="0"/>
      <c r="EZ3156" s="0"/>
      <c r="FA3156" s="0"/>
      <c r="FB3156" s="0"/>
      <c r="FC3156" s="0"/>
      <c r="FD3156" s="0"/>
      <c r="FE3156" s="0"/>
      <c r="FF3156" s="0"/>
      <c r="FG3156" s="0"/>
      <c r="FH3156" s="0"/>
      <c r="FI3156" s="0"/>
      <c r="FJ3156" s="0"/>
      <c r="FK3156" s="0"/>
      <c r="FL3156" s="0"/>
      <c r="FM3156" s="0"/>
      <c r="FN3156" s="0"/>
      <c r="FO3156" s="0"/>
      <c r="FP3156" s="0"/>
      <c r="FQ3156" s="0"/>
      <c r="FR3156" s="0"/>
      <c r="FS3156" s="0"/>
      <c r="FT3156" s="0"/>
      <c r="FU3156" s="0"/>
      <c r="FV3156" s="0"/>
      <c r="FW3156" s="0"/>
      <c r="FX3156" s="0"/>
      <c r="FY3156" s="0"/>
      <c r="FZ3156" s="0"/>
      <c r="GA3156" s="0"/>
      <c r="GB3156" s="0"/>
      <c r="GC3156" s="0"/>
      <c r="GD3156" s="0"/>
      <c r="GE3156" s="0"/>
      <c r="GF3156" s="0"/>
      <c r="GG3156" s="0"/>
      <c r="GH3156" s="0"/>
      <c r="GI3156" s="0"/>
      <c r="GJ3156" s="0"/>
      <c r="GK3156" s="0"/>
      <c r="GL3156" s="0"/>
      <c r="GM3156" s="0"/>
      <c r="GN3156" s="0"/>
      <c r="GO3156" s="0"/>
      <c r="GP3156" s="0"/>
      <c r="GQ3156" s="0"/>
      <c r="GR3156" s="0"/>
      <c r="GS3156" s="0"/>
      <c r="GT3156" s="0"/>
      <c r="GU3156" s="0"/>
      <c r="GV3156" s="0"/>
      <c r="GW3156" s="0"/>
      <c r="GX3156" s="0"/>
      <c r="GY3156" s="0"/>
      <c r="GZ3156" s="0"/>
      <c r="HA3156" s="0"/>
      <c r="HB3156" s="0"/>
      <c r="HC3156" s="0"/>
      <c r="HD3156" s="0"/>
      <c r="HE3156" s="0"/>
      <c r="HF3156" s="0"/>
      <c r="HG3156" s="0"/>
      <c r="HH3156" s="0"/>
      <c r="HI3156" s="0"/>
      <c r="HJ3156" s="0"/>
      <c r="HK3156" s="0"/>
      <c r="HL3156" s="0"/>
      <c r="HM3156" s="0"/>
      <c r="HN3156" s="0"/>
      <c r="HO3156" s="0"/>
      <c r="HP3156" s="0"/>
      <c r="HQ3156" s="0"/>
      <c r="HR3156" s="0"/>
      <c r="HS3156" s="0"/>
      <c r="HT3156" s="0"/>
      <c r="HU3156" s="0"/>
      <c r="HV3156" s="0"/>
      <c r="HW3156" s="0"/>
      <c r="HX3156" s="0"/>
      <c r="HY3156" s="0"/>
      <c r="HZ3156" s="0"/>
      <c r="IA3156" s="0"/>
      <c r="IB3156" s="0"/>
      <c r="IC3156" s="0"/>
      <c r="ID3156" s="0"/>
      <c r="IE3156" s="0"/>
      <c r="IF3156" s="0"/>
      <c r="IG3156" s="0"/>
      <c r="IH3156" s="0"/>
      <c r="II3156" s="0"/>
      <c r="IJ3156" s="0"/>
      <c r="IK3156" s="0"/>
      <c r="IL3156" s="0"/>
      <c r="IM3156" s="0"/>
      <c r="IN3156" s="0"/>
      <c r="IO3156" s="0"/>
      <c r="IP3156" s="0"/>
      <c r="IQ3156" s="0"/>
      <c r="IR3156" s="0"/>
      <c r="IS3156" s="0"/>
      <c r="IT3156" s="0"/>
      <c r="IU3156" s="0"/>
      <c r="IV3156" s="0"/>
      <c r="IW3156" s="0"/>
      <c r="IX3156" s="0"/>
      <c r="IY3156" s="0"/>
      <c r="IZ3156" s="0"/>
      <c r="JA3156" s="0"/>
      <c r="JB3156" s="0"/>
      <c r="JC3156" s="0"/>
      <c r="JD3156" s="0"/>
      <c r="JE3156" s="0"/>
      <c r="JF3156" s="0"/>
      <c r="JG3156" s="0"/>
      <c r="JH3156" s="0"/>
      <c r="JI3156" s="0"/>
      <c r="JJ3156" s="0"/>
      <c r="JK3156" s="0"/>
      <c r="JL3156" s="0"/>
      <c r="JM3156" s="0"/>
      <c r="JN3156" s="0"/>
      <c r="JO3156" s="0"/>
      <c r="JP3156" s="0"/>
      <c r="JQ3156" s="0"/>
      <c r="JR3156" s="0"/>
      <c r="JS3156" s="0"/>
      <c r="JT3156" s="0"/>
      <c r="JU3156" s="0"/>
      <c r="JV3156" s="0"/>
      <c r="JW3156" s="0"/>
      <c r="JX3156" s="0"/>
      <c r="JY3156" s="0"/>
      <c r="JZ3156" s="0"/>
      <c r="KA3156" s="0"/>
      <c r="KB3156" s="0"/>
      <c r="KC3156" s="0"/>
      <c r="KD3156" s="0"/>
      <c r="KE3156" s="0"/>
      <c r="KF3156" s="0"/>
      <c r="KG3156" s="0"/>
      <c r="KH3156" s="0"/>
      <c r="KI3156" s="0"/>
      <c r="KJ3156" s="0"/>
      <c r="KK3156" s="0"/>
      <c r="KL3156" s="0"/>
      <c r="KM3156" s="0"/>
      <c r="KN3156" s="0"/>
      <c r="KO3156" s="0"/>
      <c r="KP3156" s="0"/>
      <c r="KQ3156" s="0"/>
      <c r="KR3156" s="0"/>
      <c r="KS3156" s="0"/>
      <c r="KT3156" s="0"/>
      <c r="KU3156" s="0"/>
      <c r="KV3156" s="0"/>
      <c r="KW3156" s="0"/>
      <c r="KX3156" s="0"/>
      <c r="KY3156" s="0"/>
      <c r="KZ3156" s="0"/>
      <c r="LA3156" s="0"/>
      <c r="LB3156" s="0"/>
      <c r="LC3156" s="0"/>
      <c r="LD3156" s="0"/>
      <c r="LE3156" s="0"/>
      <c r="LF3156" s="0"/>
      <c r="LG3156" s="0"/>
      <c r="LH3156" s="0"/>
      <c r="LI3156" s="0"/>
      <c r="LJ3156" s="0"/>
      <c r="LK3156" s="0"/>
      <c r="LL3156" s="0"/>
      <c r="LM3156" s="0"/>
      <c r="LN3156" s="0"/>
      <c r="LO3156" s="0"/>
      <c r="LP3156" s="0"/>
      <c r="LQ3156" s="0"/>
      <c r="LR3156" s="0"/>
      <c r="LS3156" s="0"/>
      <c r="LT3156" s="0"/>
      <c r="LU3156" s="0"/>
      <c r="LV3156" s="0"/>
      <c r="LW3156" s="0"/>
      <c r="LX3156" s="0"/>
      <c r="LY3156" s="0"/>
      <c r="LZ3156" s="0"/>
      <c r="MA3156" s="0"/>
      <c r="MB3156" s="0"/>
      <c r="MC3156" s="0"/>
      <c r="MD3156" s="0"/>
      <c r="ME3156" s="0"/>
      <c r="MF3156" s="0"/>
      <c r="MG3156" s="0"/>
      <c r="MH3156" s="0"/>
      <c r="MI3156" s="0"/>
      <c r="MJ3156" s="0"/>
      <c r="MK3156" s="0"/>
      <c r="ML3156" s="0"/>
      <c r="MM3156" s="0"/>
      <c r="MN3156" s="0"/>
      <c r="MO3156" s="0"/>
      <c r="MP3156" s="0"/>
      <c r="MQ3156" s="0"/>
      <c r="MR3156" s="0"/>
      <c r="MS3156" s="0"/>
      <c r="MT3156" s="0"/>
      <c r="MU3156" s="0"/>
      <c r="MV3156" s="0"/>
      <c r="MW3156" s="0"/>
      <c r="MX3156" s="0"/>
      <c r="MY3156" s="0"/>
      <c r="MZ3156" s="0"/>
      <c r="NA3156" s="0"/>
      <c r="NB3156" s="0"/>
      <c r="NC3156" s="0"/>
      <c r="ND3156" s="0"/>
      <c r="NE3156" s="0"/>
      <c r="NF3156" s="0"/>
      <c r="NG3156" s="0"/>
      <c r="NH3156" s="0"/>
      <c r="NI3156" s="0"/>
      <c r="NJ3156" s="0"/>
      <c r="NK3156" s="0"/>
      <c r="NL3156" s="0"/>
      <c r="NM3156" s="0"/>
      <c r="NN3156" s="0"/>
      <c r="NO3156" s="0"/>
      <c r="NP3156" s="0"/>
      <c r="NQ3156" s="0"/>
      <c r="NR3156" s="0"/>
      <c r="NS3156" s="0"/>
      <c r="NT3156" s="0"/>
      <c r="NU3156" s="0"/>
      <c r="NV3156" s="0"/>
      <c r="NW3156" s="0"/>
      <c r="NX3156" s="0"/>
      <c r="NY3156" s="0"/>
      <c r="NZ3156" s="0"/>
      <c r="OA3156" s="0"/>
      <c r="OB3156" s="0"/>
      <c r="OC3156" s="0"/>
      <c r="OD3156" s="0"/>
      <c r="OE3156" s="0"/>
      <c r="OF3156" s="0"/>
      <c r="OG3156" s="0"/>
      <c r="OH3156" s="0"/>
      <c r="OI3156" s="0"/>
      <c r="OJ3156" s="0"/>
      <c r="OK3156" s="0"/>
      <c r="OL3156" s="0"/>
      <c r="OM3156" s="0"/>
      <c r="ON3156" s="0"/>
      <c r="OO3156" s="0"/>
      <c r="OP3156" s="0"/>
      <c r="OQ3156" s="0"/>
      <c r="OR3156" s="0"/>
      <c r="OS3156" s="0"/>
      <c r="OT3156" s="0"/>
      <c r="OU3156" s="0"/>
      <c r="OV3156" s="0"/>
      <c r="OW3156" s="0"/>
      <c r="OX3156" s="0"/>
      <c r="OY3156" s="0"/>
      <c r="OZ3156" s="0"/>
      <c r="PA3156" s="0"/>
      <c r="PB3156" s="0"/>
      <c r="PC3156" s="0"/>
      <c r="PD3156" s="0"/>
      <c r="PE3156" s="0"/>
      <c r="PF3156" s="0"/>
      <c r="PG3156" s="0"/>
      <c r="PH3156" s="0"/>
      <c r="PI3156" s="0"/>
      <c r="PJ3156" s="0"/>
      <c r="PK3156" s="0"/>
      <c r="PL3156" s="0"/>
      <c r="PM3156" s="0"/>
      <c r="PN3156" s="0"/>
      <c r="PO3156" s="0"/>
      <c r="PP3156" s="0"/>
      <c r="PQ3156" s="0"/>
      <c r="PR3156" s="0"/>
      <c r="PS3156" s="0"/>
      <c r="PT3156" s="0"/>
      <c r="PU3156" s="0"/>
      <c r="PV3156" s="0"/>
      <c r="PW3156" s="0"/>
      <c r="PX3156" s="0"/>
      <c r="PY3156" s="0"/>
      <c r="PZ3156" s="0"/>
      <c r="QA3156" s="0"/>
      <c r="QB3156" s="0"/>
      <c r="QC3156" s="0"/>
      <c r="QD3156" s="0"/>
      <c r="QE3156" s="0"/>
      <c r="QF3156" s="0"/>
      <c r="QG3156" s="0"/>
      <c r="QH3156" s="0"/>
      <c r="QI3156" s="0"/>
      <c r="QJ3156" s="0"/>
      <c r="QK3156" s="0"/>
      <c r="QL3156" s="0"/>
      <c r="QM3156" s="0"/>
      <c r="QN3156" s="0"/>
      <c r="QO3156" s="0"/>
      <c r="QP3156" s="0"/>
      <c r="QQ3156" s="0"/>
      <c r="QR3156" s="0"/>
      <c r="QS3156" s="0"/>
      <c r="QT3156" s="0"/>
      <c r="QU3156" s="0"/>
      <c r="QV3156" s="0"/>
      <c r="QW3156" s="0"/>
      <c r="QX3156" s="0"/>
      <c r="QY3156" s="0"/>
      <c r="QZ3156" s="0"/>
      <c r="RA3156" s="0"/>
      <c r="RB3156" s="0"/>
      <c r="RC3156" s="0"/>
      <c r="RD3156" s="0"/>
      <c r="RE3156" s="0"/>
      <c r="RF3156" s="0"/>
      <c r="RG3156" s="0"/>
      <c r="RH3156" s="0"/>
      <c r="RI3156" s="0"/>
      <c r="RJ3156" s="0"/>
      <c r="RK3156" s="0"/>
      <c r="RL3156" s="0"/>
      <c r="RM3156" s="0"/>
      <c r="RN3156" s="0"/>
      <c r="RO3156" s="0"/>
      <c r="RP3156" s="0"/>
      <c r="RQ3156" s="0"/>
      <c r="RR3156" s="0"/>
      <c r="RS3156" s="0"/>
      <c r="RT3156" s="0"/>
      <c r="RU3156" s="0"/>
      <c r="RV3156" s="0"/>
      <c r="RW3156" s="0"/>
      <c r="RX3156" s="0"/>
      <c r="RY3156" s="0"/>
      <c r="RZ3156" s="0"/>
      <c r="SA3156" s="0"/>
      <c r="SB3156" s="0"/>
      <c r="SC3156" s="0"/>
      <c r="SD3156" s="0"/>
      <c r="SE3156" s="0"/>
      <c r="SF3156" s="0"/>
      <c r="SG3156" s="0"/>
      <c r="SH3156" s="0"/>
      <c r="SI3156" s="0"/>
      <c r="SJ3156" s="0"/>
      <c r="SK3156" s="0"/>
      <c r="SL3156" s="0"/>
      <c r="SM3156" s="0"/>
      <c r="SN3156" s="0"/>
      <c r="SO3156" s="0"/>
      <c r="SP3156" s="0"/>
      <c r="SQ3156" s="0"/>
      <c r="SR3156" s="0"/>
      <c r="SS3156" s="0"/>
      <c r="ST3156" s="0"/>
      <c r="SU3156" s="0"/>
      <c r="SV3156" s="0"/>
      <c r="SW3156" s="0"/>
      <c r="SX3156" s="0"/>
      <c r="SY3156" s="0"/>
      <c r="SZ3156" s="0"/>
      <c r="TA3156" s="0"/>
      <c r="TB3156" s="0"/>
      <c r="TC3156" s="0"/>
      <c r="TD3156" s="0"/>
      <c r="TE3156" s="0"/>
      <c r="TF3156" s="0"/>
      <c r="TG3156" s="0"/>
      <c r="TH3156" s="0"/>
      <c r="TI3156" s="0"/>
      <c r="TJ3156" s="0"/>
      <c r="TK3156" s="0"/>
      <c r="TL3156" s="0"/>
      <c r="TM3156" s="0"/>
      <c r="TN3156" s="0"/>
      <c r="TO3156" s="0"/>
      <c r="TP3156" s="0"/>
      <c r="TQ3156" s="0"/>
      <c r="TR3156" s="0"/>
      <c r="TS3156" s="0"/>
      <c r="TT3156" s="0"/>
      <c r="TU3156" s="0"/>
      <c r="TV3156" s="0"/>
      <c r="TW3156" s="0"/>
      <c r="TX3156" s="0"/>
      <c r="TY3156" s="0"/>
      <c r="TZ3156" s="0"/>
      <c r="UA3156" s="0"/>
      <c r="UB3156" s="0"/>
      <c r="UC3156" s="0"/>
      <c r="UD3156" s="0"/>
      <c r="UE3156" s="0"/>
      <c r="UF3156" s="0"/>
      <c r="UG3156" s="0"/>
      <c r="UH3156" s="0"/>
      <c r="UI3156" s="0"/>
      <c r="UJ3156" s="0"/>
      <c r="UK3156" s="0"/>
      <c r="UL3156" s="0"/>
      <c r="UM3156" s="0"/>
      <c r="UN3156" s="0"/>
      <c r="UO3156" s="0"/>
      <c r="UP3156" s="0"/>
      <c r="UQ3156" s="0"/>
      <c r="UR3156" s="0"/>
      <c r="US3156" s="0"/>
      <c r="UT3156" s="0"/>
      <c r="UU3156" s="0"/>
      <c r="UV3156" s="0"/>
      <c r="UW3156" s="0"/>
      <c r="UX3156" s="0"/>
      <c r="UY3156" s="0"/>
      <c r="UZ3156" s="0"/>
      <c r="VA3156" s="0"/>
      <c r="VB3156" s="0"/>
      <c r="VC3156" s="0"/>
      <c r="VD3156" s="0"/>
      <c r="VE3156" s="0"/>
      <c r="VF3156" s="0"/>
      <c r="VG3156" s="0"/>
      <c r="VH3156" s="0"/>
      <c r="VI3156" s="0"/>
      <c r="VJ3156" s="0"/>
      <c r="VK3156" s="0"/>
      <c r="VL3156" s="0"/>
      <c r="VM3156" s="0"/>
      <c r="VN3156" s="0"/>
      <c r="VO3156" s="0"/>
      <c r="VP3156" s="0"/>
      <c r="VQ3156" s="0"/>
      <c r="VR3156" s="0"/>
      <c r="VS3156" s="0"/>
      <c r="VT3156" s="0"/>
      <c r="VU3156" s="0"/>
      <c r="VV3156" s="0"/>
      <c r="VW3156" s="0"/>
      <c r="VX3156" s="0"/>
      <c r="VY3156" s="0"/>
      <c r="VZ3156" s="0"/>
      <c r="WA3156" s="0"/>
      <c r="WB3156" s="0"/>
      <c r="WC3156" s="0"/>
      <c r="WD3156" s="0"/>
      <c r="WE3156" s="0"/>
      <c r="WF3156" s="0"/>
      <c r="WG3156" s="0"/>
      <c r="WH3156" s="0"/>
      <c r="WI3156" s="0"/>
      <c r="WJ3156" s="0"/>
      <c r="WK3156" s="0"/>
      <c r="WL3156" s="0"/>
      <c r="WM3156" s="0"/>
      <c r="WN3156" s="0"/>
      <c r="WO3156" s="0"/>
      <c r="WP3156" s="0"/>
      <c r="WQ3156" s="0"/>
      <c r="WR3156" s="0"/>
      <c r="WS3156" s="0"/>
      <c r="WT3156" s="0"/>
      <c r="WU3156" s="0"/>
      <c r="WV3156" s="0"/>
      <c r="WW3156" s="0"/>
      <c r="WX3156" s="0"/>
      <c r="WY3156" s="0"/>
      <c r="WZ3156" s="0"/>
      <c r="XA3156" s="0"/>
      <c r="XB3156" s="0"/>
      <c r="XC3156" s="0"/>
      <c r="XD3156" s="0"/>
      <c r="XE3156" s="0"/>
      <c r="XF3156" s="0"/>
      <c r="XG3156" s="0"/>
      <c r="XH3156" s="0"/>
      <c r="XI3156" s="0"/>
      <c r="XJ3156" s="0"/>
      <c r="XK3156" s="0"/>
      <c r="XL3156" s="0"/>
      <c r="XM3156" s="0"/>
      <c r="XN3156" s="0"/>
      <c r="XO3156" s="0"/>
      <c r="XP3156" s="0"/>
      <c r="XQ3156" s="0"/>
      <c r="XR3156" s="0"/>
      <c r="XS3156" s="0"/>
      <c r="XT3156" s="0"/>
      <c r="XU3156" s="0"/>
      <c r="XV3156" s="0"/>
      <c r="XW3156" s="0"/>
      <c r="XX3156" s="0"/>
      <c r="XY3156" s="0"/>
      <c r="XZ3156" s="0"/>
      <c r="YA3156" s="0"/>
      <c r="YB3156" s="0"/>
      <c r="YC3156" s="0"/>
      <c r="YD3156" s="0"/>
      <c r="YE3156" s="0"/>
      <c r="YF3156" s="0"/>
      <c r="YG3156" s="0"/>
      <c r="YH3156" s="0"/>
      <c r="YI3156" s="0"/>
      <c r="YJ3156" s="0"/>
      <c r="YK3156" s="0"/>
      <c r="YL3156" s="0"/>
      <c r="YM3156" s="0"/>
      <c r="YN3156" s="0"/>
      <c r="YO3156" s="0"/>
      <c r="YP3156" s="0"/>
      <c r="YQ3156" s="0"/>
      <c r="YR3156" s="0"/>
      <c r="YS3156" s="0"/>
      <c r="YT3156" s="0"/>
      <c r="YU3156" s="0"/>
      <c r="YV3156" s="0"/>
      <c r="YW3156" s="0"/>
      <c r="YX3156" s="0"/>
      <c r="YY3156" s="0"/>
      <c r="YZ3156" s="0"/>
      <c r="ZA3156" s="0"/>
      <c r="ZB3156" s="0"/>
      <c r="ZC3156" s="0"/>
      <c r="ZD3156" s="0"/>
      <c r="ZE3156" s="0"/>
      <c r="ZF3156" s="0"/>
      <c r="ZG3156" s="0"/>
      <c r="ZH3156" s="0"/>
      <c r="ZI3156" s="0"/>
      <c r="ZJ3156" s="0"/>
      <c r="ZK3156" s="0"/>
      <c r="ZL3156" s="0"/>
      <c r="ZM3156" s="0"/>
      <c r="ZN3156" s="0"/>
      <c r="ZO3156" s="0"/>
      <c r="ZP3156" s="0"/>
      <c r="ZQ3156" s="0"/>
      <c r="ZR3156" s="0"/>
      <c r="ZS3156" s="0"/>
      <c r="ZT3156" s="0"/>
      <c r="ZU3156" s="0"/>
      <c r="ZV3156" s="0"/>
      <c r="ZW3156" s="0"/>
      <c r="ZX3156" s="0"/>
      <c r="ZY3156" s="0"/>
      <c r="ZZ3156" s="0"/>
      <c r="AAA3156" s="0"/>
      <c r="AAB3156" s="0"/>
      <c r="AAC3156" s="0"/>
      <c r="AAD3156" s="0"/>
      <c r="AAE3156" s="0"/>
      <c r="AAF3156" s="0"/>
      <c r="AAG3156" s="0"/>
      <c r="AAH3156" s="0"/>
      <c r="AAI3156" s="0"/>
      <c r="AAJ3156" s="0"/>
      <c r="AAK3156" s="0"/>
      <c r="AAL3156" s="0"/>
      <c r="AAM3156" s="0"/>
      <c r="AAN3156" s="0"/>
      <c r="AAO3156" s="0"/>
      <c r="AAP3156" s="0"/>
      <c r="AAQ3156" s="0"/>
      <c r="AAR3156" s="0"/>
      <c r="AAS3156" s="0"/>
      <c r="AAT3156" s="0"/>
      <c r="AAU3156" s="0"/>
      <c r="AAV3156" s="0"/>
      <c r="AAW3156" s="0"/>
      <c r="AAX3156" s="0"/>
      <c r="AAY3156" s="0"/>
      <c r="AAZ3156" s="0"/>
      <c r="ABA3156" s="0"/>
      <c r="ABB3156" s="0"/>
      <c r="ABC3156" s="0"/>
      <c r="ABD3156" s="0"/>
      <c r="ABE3156" s="0"/>
      <c r="ABF3156" s="0"/>
      <c r="ABG3156" s="0"/>
      <c r="ABH3156" s="0"/>
      <c r="ABI3156" s="0"/>
      <c r="ABJ3156" s="0"/>
      <c r="ABK3156" s="0"/>
      <c r="ABL3156" s="0"/>
      <c r="ABM3156" s="0"/>
      <c r="ABN3156" s="0"/>
      <c r="ABO3156" s="0"/>
      <c r="ABP3156" s="0"/>
      <c r="ABQ3156" s="0"/>
      <c r="ABR3156" s="0"/>
      <c r="ABS3156" s="0"/>
      <c r="ABT3156" s="0"/>
      <c r="ABU3156" s="0"/>
      <c r="ABV3156" s="0"/>
      <c r="ABW3156" s="0"/>
      <c r="ABX3156" s="0"/>
      <c r="ABY3156" s="0"/>
      <c r="ABZ3156" s="0"/>
      <c r="ACA3156" s="0"/>
      <c r="ACB3156" s="0"/>
      <c r="ACC3156" s="0"/>
      <c r="ACD3156" s="0"/>
      <c r="ACE3156" s="0"/>
      <c r="ACF3156" s="0"/>
      <c r="ACG3156" s="0"/>
      <c r="ACH3156" s="0"/>
      <c r="ACI3156" s="0"/>
      <c r="ACJ3156" s="0"/>
      <c r="ACK3156" s="0"/>
      <c r="ACL3156" s="0"/>
      <c r="ACM3156" s="0"/>
      <c r="ACN3156" s="0"/>
      <c r="ACO3156" s="0"/>
      <c r="ACP3156" s="0"/>
      <c r="ACQ3156" s="0"/>
      <c r="ACR3156" s="0"/>
      <c r="ACS3156" s="0"/>
      <c r="ACT3156" s="0"/>
      <c r="ACU3156" s="0"/>
      <c r="ACV3156" s="0"/>
      <c r="ACW3156" s="0"/>
      <c r="ACX3156" s="0"/>
      <c r="ACY3156" s="0"/>
      <c r="ACZ3156" s="0"/>
      <c r="ADA3156" s="0"/>
      <c r="ADB3156" s="0"/>
      <c r="ADC3156" s="0"/>
      <c r="ADD3156" s="0"/>
      <c r="ADE3156" s="0"/>
      <c r="ADF3156" s="0"/>
      <c r="ADG3156" s="0"/>
      <c r="ADH3156" s="0"/>
      <c r="ADI3156" s="0"/>
      <c r="ADJ3156" s="0"/>
      <c r="ADK3156" s="0"/>
      <c r="ADL3156" s="0"/>
      <c r="ADM3156" s="0"/>
      <c r="ADN3156" s="0"/>
      <c r="ADO3156" s="0"/>
      <c r="ADP3156" s="0"/>
      <c r="ADQ3156" s="0"/>
      <c r="ADR3156" s="0"/>
      <c r="ADS3156" s="0"/>
      <c r="ADT3156" s="0"/>
      <c r="ADU3156" s="0"/>
      <c r="ADV3156" s="0"/>
      <c r="ADW3156" s="0"/>
      <c r="ADX3156" s="0"/>
      <c r="ADY3156" s="0"/>
      <c r="ADZ3156" s="0"/>
      <c r="AEA3156" s="0"/>
      <c r="AEB3156" s="0"/>
      <c r="AEC3156" s="0"/>
      <c r="AED3156" s="0"/>
      <c r="AEE3156" s="0"/>
      <c r="AEF3156" s="0"/>
      <c r="AEG3156" s="0"/>
      <c r="AEH3156" s="0"/>
      <c r="AEI3156" s="0"/>
      <c r="AEJ3156" s="0"/>
      <c r="AEK3156" s="0"/>
      <c r="AEL3156" s="0"/>
      <c r="AEM3156" s="0"/>
      <c r="AEN3156" s="0"/>
      <c r="AEO3156" s="0"/>
      <c r="AEP3156" s="0"/>
      <c r="AEQ3156" s="0"/>
      <c r="AER3156" s="0"/>
      <c r="AES3156" s="0"/>
      <c r="AET3156" s="0"/>
      <c r="AEU3156" s="0"/>
      <c r="AEV3156" s="0"/>
      <c r="AEW3156" s="0"/>
      <c r="AEX3156" s="0"/>
      <c r="AEY3156" s="0"/>
      <c r="AEZ3156" s="0"/>
      <c r="AFA3156" s="0"/>
      <c r="AFB3156" s="0"/>
      <c r="AFC3156" s="0"/>
      <c r="AFD3156" s="0"/>
      <c r="AFE3156" s="0"/>
      <c r="AFF3156" s="0"/>
      <c r="AFG3156" s="0"/>
      <c r="AFH3156" s="0"/>
      <c r="AFI3156" s="0"/>
      <c r="AFJ3156" s="0"/>
      <c r="AFK3156" s="0"/>
      <c r="AFL3156" s="0"/>
      <c r="AFM3156" s="0"/>
      <c r="AFN3156" s="0"/>
      <c r="AFO3156" s="0"/>
      <c r="AFP3156" s="0"/>
      <c r="AFQ3156" s="0"/>
      <c r="AFR3156" s="0"/>
      <c r="AFS3156" s="0"/>
      <c r="AFT3156" s="0"/>
      <c r="AFU3156" s="0"/>
      <c r="AFV3156" s="0"/>
      <c r="AFW3156" s="0"/>
      <c r="AFX3156" s="0"/>
      <c r="AFY3156" s="0"/>
      <c r="AFZ3156" s="0"/>
      <c r="AGA3156" s="0"/>
      <c r="AGB3156" s="0"/>
      <c r="AGC3156" s="0"/>
      <c r="AGD3156" s="0"/>
      <c r="AGE3156" s="0"/>
      <c r="AGF3156" s="0"/>
      <c r="AGG3156" s="0"/>
      <c r="AGH3156" s="0"/>
      <c r="AGI3156" s="0"/>
      <c r="AGJ3156" s="0"/>
      <c r="AGK3156" s="0"/>
      <c r="AGL3156" s="0"/>
      <c r="AGM3156" s="0"/>
      <c r="AGN3156" s="0"/>
      <c r="AGO3156" s="0"/>
      <c r="AGP3156" s="0"/>
      <c r="AGQ3156" s="0"/>
      <c r="AGR3156" s="0"/>
      <c r="AGS3156" s="0"/>
      <c r="AGT3156" s="0"/>
      <c r="AGU3156" s="0"/>
      <c r="AGV3156" s="0"/>
      <c r="AGW3156" s="0"/>
      <c r="AGX3156" s="0"/>
      <c r="AGY3156" s="0"/>
      <c r="AGZ3156" s="0"/>
      <c r="AHA3156" s="0"/>
      <c r="AHB3156" s="0"/>
      <c r="AHC3156" s="0"/>
      <c r="AHD3156" s="0"/>
      <c r="AHE3156" s="0"/>
      <c r="AHF3156" s="0"/>
      <c r="AHG3156" s="0"/>
      <c r="AHH3156" s="0"/>
      <c r="AHI3156" s="0"/>
      <c r="AHJ3156" s="0"/>
      <c r="AHK3156" s="0"/>
      <c r="AHL3156" s="0"/>
      <c r="AHM3156" s="0"/>
      <c r="AHN3156" s="0"/>
      <c r="AHO3156" s="0"/>
      <c r="AHP3156" s="0"/>
      <c r="AHQ3156" s="0"/>
      <c r="AHR3156" s="0"/>
      <c r="AHS3156" s="0"/>
      <c r="AHT3156" s="0"/>
      <c r="AHU3156" s="0"/>
      <c r="AHV3156" s="0"/>
      <c r="AHW3156" s="0"/>
      <c r="AHX3156" s="0"/>
      <c r="AHY3156" s="0"/>
      <c r="AHZ3156" s="0"/>
      <c r="AIA3156" s="0"/>
      <c r="AIB3156" s="0"/>
      <c r="AIC3156" s="0"/>
      <c r="AID3156" s="0"/>
      <c r="AIE3156" s="0"/>
      <c r="AIF3156" s="0"/>
      <c r="AIG3156" s="0"/>
      <c r="AIH3156" s="0"/>
      <c r="AII3156" s="0"/>
      <c r="AIJ3156" s="0"/>
      <c r="AIK3156" s="0"/>
      <c r="AIL3156" s="0"/>
      <c r="AIM3156" s="0"/>
      <c r="AIN3156" s="0"/>
      <c r="AIO3156" s="0"/>
      <c r="AIP3156" s="0"/>
      <c r="AIQ3156" s="0"/>
      <c r="AIR3156" s="0"/>
      <c r="AIS3156" s="0"/>
      <c r="AIT3156" s="0"/>
      <c r="AIU3156" s="0"/>
      <c r="AIV3156" s="0"/>
      <c r="AIW3156" s="0"/>
      <c r="AIX3156" s="0"/>
      <c r="AIY3156" s="0"/>
      <c r="AIZ3156" s="0"/>
      <c r="AJA3156" s="0"/>
      <c r="AJB3156" s="0"/>
      <c r="AJC3156" s="0"/>
      <c r="AJD3156" s="0"/>
      <c r="AJE3156" s="0"/>
      <c r="AJF3156" s="0"/>
      <c r="AJG3156" s="0"/>
      <c r="AJH3156" s="0"/>
      <c r="AJI3156" s="0"/>
      <c r="AJJ3156" s="0"/>
      <c r="AJK3156" s="0"/>
      <c r="AJL3156" s="0"/>
      <c r="AJM3156" s="0"/>
      <c r="AJN3156" s="0"/>
      <c r="AJO3156" s="0"/>
      <c r="AJP3156" s="0"/>
      <c r="AJQ3156" s="0"/>
      <c r="AJR3156" s="0"/>
      <c r="AJS3156" s="0"/>
      <c r="AJT3156" s="0"/>
      <c r="AJU3156" s="0"/>
      <c r="AJV3156" s="0"/>
      <c r="AJW3156" s="0"/>
      <c r="AJX3156" s="0"/>
      <c r="AJY3156" s="0"/>
      <c r="AJZ3156" s="0"/>
      <c r="AKA3156" s="0"/>
      <c r="AKB3156" s="0"/>
      <c r="AKC3156" s="0"/>
      <c r="AKD3156" s="0"/>
      <c r="AKE3156" s="0"/>
      <c r="AKF3156" s="0"/>
      <c r="AKG3156" s="0"/>
      <c r="AKH3156" s="0"/>
      <c r="AKI3156" s="0"/>
      <c r="AKJ3156" s="0"/>
      <c r="AKK3156" s="0"/>
      <c r="AKL3156" s="0"/>
      <c r="AKM3156" s="0"/>
      <c r="AKN3156" s="0"/>
      <c r="AKO3156" s="0"/>
      <c r="AKP3156" s="0"/>
      <c r="AKQ3156" s="0"/>
      <c r="AKR3156" s="0"/>
      <c r="AKS3156" s="0"/>
      <c r="AKT3156" s="0"/>
      <c r="AKU3156" s="0"/>
      <c r="AKV3156" s="0"/>
      <c r="AKW3156" s="0"/>
      <c r="AKX3156" s="0"/>
      <c r="AKY3156" s="0"/>
      <c r="AKZ3156" s="0"/>
      <c r="ALA3156" s="0"/>
      <c r="ALB3156" s="0"/>
      <c r="ALC3156" s="0"/>
      <c r="ALD3156" s="0"/>
      <c r="ALE3156" s="0"/>
      <c r="ALF3156" s="0"/>
      <c r="ALG3156" s="0"/>
      <c r="ALH3156" s="0"/>
      <c r="ALI3156" s="0"/>
      <c r="ALJ3156" s="0"/>
      <c r="ALK3156" s="0"/>
      <c r="ALL3156" s="0"/>
      <c r="ALM3156" s="0"/>
      <c r="ALN3156" s="0"/>
      <c r="ALO3156" s="0"/>
      <c r="ALP3156" s="0"/>
      <c r="ALQ3156" s="0"/>
      <c r="ALR3156" s="0"/>
      <c r="ALS3156" s="0"/>
      <c r="ALT3156" s="0"/>
      <c r="ALU3156" s="0"/>
      <c r="ALV3156" s="0"/>
      <c r="ALW3156" s="0"/>
      <c r="ALX3156" s="0"/>
      <c r="ALY3156" s="0"/>
      <c r="ALZ3156" s="0"/>
      <c r="AMA3156" s="0"/>
      <c r="AMB3156" s="0"/>
      <c r="AMC3156" s="0"/>
      <c r="AMD3156" s="0"/>
      <c r="AME3156" s="0"/>
      <c r="AMF3156" s="0"/>
      <c r="AMG3156" s="0"/>
      <c r="AMH3156" s="0"/>
      <c r="AMI3156" s="0"/>
    </row>
    <row r="3157" customFormat="false" ht="12.75" hidden="false" customHeight="false" outlineLevel="0" collapsed="false">
      <c r="A3157" s="1" t="s">
        <v>3387</v>
      </c>
      <c r="C3157" s="27" t="s">
        <v>3412</v>
      </c>
      <c r="D3157" s="27" t="s">
        <v>13</v>
      </c>
      <c r="E3157" s="28"/>
      <c r="F3157" s="29"/>
      <c r="G3157" s="27"/>
      <c r="H3157" s="30" t="s">
        <v>61</v>
      </c>
      <c r="I3157" s="31" t="n">
        <v>1.99</v>
      </c>
      <c r="J3157" s="30" t="s">
        <v>3405</v>
      </c>
      <c r="BM3157" s="0"/>
      <c r="BN3157" s="0"/>
      <c r="BO3157" s="0"/>
      <c r="BP3157" s="0"/>
      <c r="BQ3157" s="0"/>
      <c r="BR3157" s="0"/>
      <c r="BS3157" s="0"/>
      <c r="BT3157" s="0"/>
      <c r="BU3157" s="0"/>
      <c r="BV3157" s="0"/>
      <c r="BW3157" s="0"/>
      <c r="BX3157" s="0"/>
      <c r="BY3157" s="0"/>
      <c r="BZ3157" s="0"/>
      <c r="CA3157" s="0"/>
      <c r="CB3157" s="0"/>
      <c r="CC3157" s="0"/>
      <c r="CD3157" s="0"/>
      <c r="CE3157" s="0"/>
      <c r="CF3157" s="0"/>
      <c r="CG3157" s="0"/>
      <c r="CH3157" s="0"/>
      <c r="CI3157" s="0"/>
      <c r="CJ3157" s="0"/>
      <c r="CK3157" s="0"/>
      <c r="CL3157" s="0"/>
      <c r="CM3157" s="0"/>
      <c r="CN3157" s="0"/>
      <c r="CO3157" s="0"/>
      <c r="CP3157" s="0"/>
      <c r="CQ3157" s="0"/>
      <c r="CR3157" s="0"/>
      <c r="CS3157" s="0"/>
      <c r="CT3157" s="0"/>
      <c r="CU3157" s="0"/>
      <c r="CV3157" s="0"/>
      <c r="CW3157" s="0"/>
      <c r="CX3157" s="0"/>
      <c r="CY3157" s="0"/>
      <c r="CZ3157" s="0"/>
      <c r="DA3157" s="0"/>
      <c r="DB3157" s="0"/>
      <c r="DC3157" s="0"/>
      <c r="DD3157" s="0"/>
      <c r="DE3157" s="0"/>
      <c r="DF3157" s="0"/>
      <c r="DG3157" s="0"/>
      <c r="DH3157" s="0"/>
      <c r="DI3157" s="0"/>
      <c r="DJ3157" s="0"/>
      <c r="DK3157" s="0"/>
      <c r="DL3157" s="0"/>
      <c r="DM3157" s="0"/>
      <c r="DN3157" s="0"/>
      <c r="DO3157" s="0"/>
      <c r="DP3157" s="0"/>
      <c r="DQ3157" s="0"/>
      <c r="DR3157" s="0"/>
      <c r="DS3157" s="0"/>
      <c r="DT3157" s="0"/>
      <c r="DU3157" s="0"/>
      <c r="DV3157" s="0"/>
      <c r="DW3157" s="0"/>
      <c r="DX3157" s="0"/>
      <c r="DY3157" s="0"/>
      <c r="DZ3157" s="0"/>
      <c r="EA3157" s="0"/>
      <c r="EB3157" s="0"/>
      <c r="EC3157" s="0"/>
      <c r="ED3157" s="0"/>
      <c r="EE3157" s="0"/>
      <c r="EF3157" s="0"/>
      <c r="EG3157" s="0"/>
      <c r="EH3157" s="0"/>
      <c r="EI3157" s="0"/>
      <c r="EJ3157" s="0"/>
      <c r="EK3157" s="0"/>
      <c r="EL3157" s="0"/>
      <c r="EM3157" s="0"/>
      <c r="EN3157" s="0"/>
      <c r="EO3157" s="0"/>
      <c r="EP3157" s="0"/>
      <c r="EQ3157" s="0"/>
      <c r="ER3157" s="0"/>
      <c r="ES3157" s="0"/>
      <c r="ET3157" s="0"/>
      <c r="EU3157" s="0"/>
      <c r="EV3157" s="0"/>
      <c r="EW3157" s="0"/>
      <c r="EX3157" s="0"/>
      <c r="EY3157" s="0"/>
      <c r="EZ3157" s="0"/>
      <c r="FA3157" s="0"/>
      <c r="FB3157" s="0"/>
      <c r="FC3157" s="0"/>
      <c r="FD3157" s="0"/>
      <c r="FE3157" s="0"/>
      <c r="FF3157" s="0"/>
      <c r="FG3157" s="0"/>
      <c r="FH3157" s="0"/>
      <c r="FI3157" s="0"/>
      <c r="FJ3157" s="0"/>
      <c r="FK3157" s="0"/>
      <c r="FL3157" s="0"/>
      <c r="FM3157" s="0"/>
      <c r="FN3157" s="0"/>
      <c r="FO3157" s="0"/>
      <c r="FP3157" s="0"/>
      <c r="FQ3157" s="0"/>
      <c r="FR3157" s="0"/>
      <c r="FS3157" s="0"/>
      <c r="FT3157" s="0"/>
      <c r="FU3157" s="0"/>
      <c r="FV3157" s="0"/>
      <c r="FW3157" s="0"/>
      <c r="FX3157" s="0"/>
      <c r="FY3157" s="0"/>
      <c r="FZ3157" s="0"/>
      <c r="GA3157" s="0"/>
      <c r="GB3157" s="0"/>
      <c r="GC3157" s="0"/>
      <c r="GD3157" s="0"/>
      <c r="GE3157" s="0"/>
      <c r="GF3157" s="0"/>
      <c r="GG3157" s="0"/>
      <c r="GH3157" s="0"/>
      <c r="GI3157" s="0"/>
      <c r="GJ3157" s="0"/>
      <c r="GK3157" s="0"/>
      <c r="GL3157" s="0"/>
      <c r="GM3157" s="0"/>
      <c r="GN3157" s="0"/>
      <c r="GO3157" s="0"/>
      <c r="GP3157" s="0"/>
      <c r="GQ3157" s="0"/>
      <c r="GR3157" s="0"/>
      <c r="GS3157" s="0"/>
      <c r="GT3157" s="0"/>
      <c r="GU3157" s="0"/>
      <c r="GV3157" s="0"/>
      <c r="GW3157" s="0"/>
      <c r="GX3157" s="0"/>
      <c r="GY3157" s="0"/>
      <c r="GZ3157" s="0"/>
      <c r="HA3157" s="0"/>
      <c r="HB3157" s="0"/>
      <c r="HC3157" s="0"/>
      <c r="HD3157" s="0"/>
      <c r="HE3157" s="0"/>
      <c r="HF3157" s="0"/>
      <c r="HG3157" s="0"/>
      <c r="HH3157" s="0"/>
      <c r="HI3157" s="0"/>
      <c r="HJ3157" s="0"/>
      <c r="HK3157" s="0"/>
      <c r="HL3157" s="0"/>
      <c r="HM3157" s="0"/>
      <c r="HN3157" s="0"/>
      <c r="HO3157" s="0"/>
      <c r="HP3157" s="0"/>
      <c r="HQ3157" s="0"/>
      <c r="HR3157" s="0"/>
      <c r="HS3157" s="0"/>
      <c r="HT3157" s="0"/>
      <c r="HU3157" s="0"/>
      <c r="HV3157" s="0"/>
      <c r="HW3157" s="0"/>
      <c r="HX3157" s="0"/>
      <c r="HY3157" s="0"/>
      <c r="HZ3157" s="0"/>
      <c r="IA3157" s="0"/>
      <c r="IB3157" s="0"/>
      <c r="IC3157" s="0"/>
      <c r="ID3157" s="0"/>
      <c r="IE3157" s="0"/>
      <c r="IF3157" s="0"/>
      <c r="IG3157" s="0"/>
      <c r="IH3157" s="0"/>
      <c r="II3157" s="0"/>
      <c r="IJ3157" s="0"/>
      <c r="IK3157" s="0"/>
      <c r="IL3157" s="0"/>
      <c r="IM3157" s="0"/>
      <c r="IN3157" s="0"/>
      <c r="IO3157" s="0"/>
      <c r="IP3157" s="0"/>
      <c r="IQ3157" s="0"/>
      <c r="IR3157" s="0"/>
      <c r="IS3157" s="0"/>
      <c r="IT3157" s="0"/>
      <c r="IU3157" s="0"/>
      <c r="IV3157" s="0"/>
      <c r="IW3157" s="0"/>
      <c r="IX3157" s="0"/>
      <c r="IY3157" s="0"/>
      <c r="IZ3157" s="0"/>
      <c r="JA3157" s="0"/>
      <c r="JB3157" s="0"/>
      <c r="JC3157" s="0"/>
      <c r="JD3157" s="0"/>
      <c r="JE3157" s="0"/>
      <c r="JF3157" s="0"/>
      <c r="JG3157" s="0"/>
      <c r="JH3157" s="0"/>
      <c r="JI3157" s="0"/>
      <c r="JJ3157" s="0"/>
      <c r="JK3157" s="0"/>
      <c r="JL3157" s="0"/>
      <c r="JM3157" s="0"/>
      <c r="JN3157" s="0"/>
      <c r="JO3157" s="0"/>
      <c r="JP3157" s="0"/>
      <c r="JQ3157" s="0"/>
      <c r="JR3157" s="0"/>
      <c r="JS3157" s="0"/>
      <c r="JT3157" s="0"/>
      <c r="JU3157" s="0"/>
      <c r="JV3157" s="0"/>
      <c r="JW3157" s="0"/>
      <c r="JX3157" s="0"/>
      <c r="JY3157" s="0"/>
      <c r="JZ3157" s="0"/>
      <c r="KA3157" s="0"/>
      <c r="KB3157" s="0"/>
      <c r="KC3157" s="0"/>
      <c r="KD3157" s="0"/>
      <c r="KE3157" s="0"/>
      <c r="KF3157" s="0"/>
      <c r="KG3157" s="0"/>
      <c r="KH3157" s="0"/>
      <c r="KI3157" s="0"/>
      <c r="KJ3157" s="0"/>
      <c r="KK3157" s="0"/>
      <c r="KL3157" s="0"/>
      <c r="KM3157" s="0"/>
      <c r="KN3157" s="0"/>
      <c r="KO3157" s="0"/>
      <c r="KP3157" s="0"/>
      <c r="KQ3157" s="0"/>
      <c r="KR3157" s="0"/>
      <c r="KS3157" s="0"/>
      <c r="KT3157" s="0"/>
      <c r="KU3157" s="0"/>
      <c r="KV3157" s="0"/>
      <c r="KW3157" s="0"/>
      <c r="KX3157" s="0"/>
      <c r="KY3157" s="0"/>
      <c r="KZ3157" s="0"/>
      <c r="LA3157" s="0"/>
      <c r="LB3157" s="0"/>
      <c r="LC3157" s="0"/>
      <c r="LD3157" s="0"/>
      <c r="LE3157" s="0"/>
      <c r="LF3157" s="0"/>
      <c r="LG3157" s="0"/>
      <c r="LH3157" s="0"/>
      <c r="LI3157" s="0"/>
      <c r="LJ3157" s="0"/>
      <c r="LK3157" s="0"/>
      <c r="LL3157" s="0"/>
      <c r="LM3157" s="0"/>
      <c r="LN3157" s="0"/>
      <c r="LO3157" s="0"/>
      <c r="LP3157" s="0"/>
      <c r="LQ3157" s="0"/>
      <c r="LR3157" s="0"/>
      <c r="LS3157" s="0"/>
      <c r="LT3157" s="0"/>
      <c r="LU3157" s="0"/>
      <c r="LV3157" s="0"/>
      <c r="LW3157" s="0"/>
      <c r="LX3157" s="0"/>
      <c r="LY3157" s="0"/>
      <c r="LZ3157" s="0"/>
      <c r="MA3157" s="0"/>
      <c r="MB3157" s="0"/>
      <c r="MC3157" s="0"/>
      <c r="MD3157" s="0"/>
      <c r="ME3157" s="0"/>
      <c r="MF3157" s="0"/>
      <c r="MG3157" s="0"/>
      <c r="MH3157" s="0"/>
      <c r="MI3157" s="0"/>
      <c r="MJ3157" s="0"/>
      <c r="MK3157" s="0"/>
      <c r="ML3157" s="0"/>
      <c r="MM3157" s="0"/>
      <c r="MN3157" s="0"/>
      <c r="MO3157" s="0"/>
      <c r="MP3157" s="0"/>
      <c r="MQ3157" s="0"/>
      <c r="MR3157" s="0"/>
      <c r="MS3157" s="0"/>
      <c r="MT3157" s="0"/>
      <c r="MU3157" s="0"/>
      <c r="MV3157" s="0"/>
      <c r="MW3157" s="0"/>
      <c r="MX3157" s="0"/>
      <c r="MY3157" s="0"/>
      <c r="MZ3157" s="0"/>
      <c r="NA3157" s="0"/>
      <c r="NB3157" s="0"/>
      <c r="NC3157" s="0"/>
      <c r="ND3157" s="0"/>
      <c r="NE3157" s="0"/>
      <c r="NF3157" s="0"/>
      <c r="NG3157" s="0"/>
      <c r="NH3157" s="0"/>
      <c r="NI3157" s="0"/>
      <c r="NJ3157" s="0"/>
      <c r="NK3157" s="0"/>
      <c r="NL3157" s="0"/>
      <c r="NM3157" s="0"/>
      <c r="NN3157" s="0"/>
      <c r="NO3157" s="0"/>
      <c r="NP3157" s="0"/>
      <c r="NQ3157" s="0"/>
      <c r="NR3157" s="0"/>
      <c r="NS3157" s="0"/>
      <c r="NT3157" s="0"/>
      <c r="NU3157" s="0"/>
      <c r="NV3157" s="0"/>
      <c r="NW3157" s="0"/>
      <c r="NX3157" s="0"/>
      <c r="NY3157" s="0"/>
      <c r="NZ3157" s="0"/>
      <c r="OA3157" s="0"/>
      <c r="OB3157" s="0"/>
      <c r="OC3157" s="0"/>
      <c r="OD3157" s="0"/>
      <c r="OE3157" s="0"/>
      <c r="OF3157" s="0"/>
      <c r="OG3157" s="0"/>
      <c r="OH3157" s="0"/>
      <c r="OI3157" s="0"/>
      <c r="OJ3157" s="0"/>
      <c r="OK3157" s="0"/>
      <c r="OL3157" s="0"/>
      <c r="OM3157" s="0"/>
      <c r="ON3157" s="0"/>
      <c r="OO3157" s="0"/>
      <c r="OP3157" s="0"/>
      <c r="OQ3157" s="0"/>
      <c r="OR3157" s="0"/>
      <c r="OS3157" s="0"/>
      <c r="OT3157" s="0"/>
      <c r="OU3157" s="0"/>
      <c r="OV3157" s="0"/>
      <c r="OW3157" s="0"/>
      <c r="OX3157" s="0"/>
      <c r="OY3157" s="0"/>
      <c r="OZ3157" s="0"/>
      <c r="PA3157" s="0"/>
      <c r="PB3157" s="0"/>
      <c r="PC3157" s="0"/>
      <c r="PD3157" s="0"/>
      <c r="PE3157" s="0"/>
      <c r="PF3157" s="0"/>
      <c r="PG3157" s="0"/>
      <c r="PH3157" s="0"/>
      <c r="PI3157" s="0"/>
      <c r="PJ3157" s="0"/>
      <c r="PK3157" s="0"/>
      <c r="PL3157" s="0"/>
      <c r="PM3157" s="0"/>
      <c r="PN3157" s="0"/>
      <c r="PO3157" s="0"/>
      <c r="PP3157" s="0"/>
      <c r="PQ3157" s="0"/>
      <c r="PR3157" s="0"/>
      <c r="PS3157" s="0"/>
      <c r="PT3157" s="0"/>
      <c r="PU3157" s="0"/>
      <c r="PV3157" s="0"/>
      <c r="PW3157" s="0"/>
      <c r="PX3157" s="0"/>
      <c r="PY3157" s="0"/>
      <c r="PZ3157" s="0"/>
      <c r="QA3157" s="0"/>
      <c r="QB3157" s="0"/>
      <c r="QC3157" s="0"/>
      <c r="QD3157" s="0"/>
      <c r="QE3157" s="0"/>
      <c r="QF3157" s="0"/>
      <c r="QG3157" s="0"/>
      <c r="QH3157" s="0"/>
      <c r="QI3157" s="0"/>
      <c r="QJ3157" s="0"/>
      <c r="QK3157" s="0"/>
      <c r="QL3157" s="0"/>
      <c r="QM3157" s="0"/>
      <c r="QN3157" s="0"/>
      <c r="QO3157" s="0"/>
      <c r="QP3157" s="0"/>
      <c r="QQ3157" s="0"/>
      <c r="QR3157" s="0"/>
      <c r="QS3157" s="0"/>
      <c r="QT3157" s="0"/>
      <c r="QU3157" s="0"/>
      <c r="QV3157" s="0"/>
      <c r="QW3157" s="0"/>
      <c r="QX3157" s="0"/>
      <c r="QY3157" s="0"/>
      <c r="QZ3157" s="0"/>
      <c r="RA3157" s="0"/>
      <c r="RB3157" s="0"/>
      <c r="RC3157" s="0"/>
      <c r="RD3157" s="0"/>
      <c r="RE3157" s="0"/>
      <c r="RF3157" s="0"/>
      <c r="RG3157" s="0"/>
      <c r="RH3157" s="0"/>
      <c r="RI3157" s="0"/>
      <c r="RJ3157" s="0"/>
      <c r="RK3157" s="0"/>
      <c r="RL3157" s="0"/>
      <c r="RM3157" s="0"/>
      <c r="RN3157" s="0"/>
      <c r="RO3157" s="0"/>
      <c r="RP3157" s="0"/>
      <c r="RQ3157" s="0"/>
      <c r="RR3157" s="0"/>
      <c r="RS3157" s="0"/>
      <c r="RT3157" s="0"/>
      <c r="RU3157" s="0"/>
      <c r="RV3157" s="0"/>
      <c r="RW3157" s="0"/>
      <c r="RX3157" s="0"/>
      <c r="RY3157" s="0"/>
      <c r="RZ3157" s="0"/>
      <c r="SA3157" s="0"/>
      <c r="SB3157" s="0"/>
      <c r="SC3157" s="0"/>
      <c r="SD3157" s="0"/>
      <c r="SE3157" s="0"/>
      <c r="SF3157" s="0"/>
      <c r="SG3157" s="0"/>
      <c r="SH3157" s="0"/>
      <c r="SI3157" s="0"/>
      <c r="SJ3157" s="0"/>
      <c r="SK3157" s="0"/>
      <c r="SL3157" s="0"/>
      <c r="SM3157" s="0"/>
      <c r="SN3157" s="0"/>
      <c r="SO3157" s="0"/>
      <c r="SP3157" s="0"/>
      <c r="SQ3157" s="0"/>
      <c r="SR3157" s="0"/>
      <c r="SS3157" s="0"/>
      <c r="ST3157" s="0"/>
      <c r="SU3157" s="0"/>
      <c r="SV3157" s="0"/>
      <c r="SW3157" s="0"/>
      <c r="SX3157" s="0"/>
      <c r="SY3157" s="0"/>
      <c r="SZ3157" s="0"/>
      <c r="TA3157" s="0"/>
      <c r="TB3157" s="0"/>
      <c r="TC3157" s="0"/>
      <c r="TD3157" s="0"/>
      <c r="TE3157" s="0"/>
      <c r="TF3157" s="0"/>
      <c r="TG3157" s="0"/>
      <c r="TH3157" s="0"/>
      <c r="TI3157" s="0"/>
      <c r="TJ3157" s="0"/>
      <c r="TK3157" s="0"/>
      <c r="TL3157" s="0"/>
      <c r="TM3157" s="0"/>
      <c r="TN3157" s="0"/>
      <c r="TO3157" s="0"/>
      <c r="TP3157" s="0"/>
      <c r="TQ3157" s="0"/>
      <c r="TR3157" s="0"/>
      <c r="TS3157" s="0"/>
      <c r="TT3157" s="0"/>
      <c r="TU3157" s="0"/>
      <c r="TV3157" s="0"/>
      <c r="TW3157" s="0"/>
      <c r="TX3157" s="0"/>
      <c r="TY3157" s="0"/>
      <c r="TZ3157" s="0"/>
      <c r="UA3157" s="0"/>
      <c r="UB3157" s="0"/>
      <c r="UC3157" s="0"/>
      <c r="UD3157" s="0"/>
      <c r="UE3157" s="0"/>
      <c r="UF3157" s="0"/>
      <c r="UG3157" s="0"/>
      <c r="UH3157" s="0"/>
      <c r="UI3157" s="0"/>
      <c r="UJ3157" s="0"/>
      <c r="UK3157" s="0"/>
      <c r="UL3157" s="0"/>
      <c r="UM3157" s="0"/>
      <c r="UN3157" s="0"/>
      <c r="UO3157" s="0"/>
      <c r="UP3157" s="0"/>
      <c r="UQ3157" s="0"/>
      <c r="UR3157" s="0"/>
      <c r="US3157" s="0"/>
      <c r="UT3157" s="0"/>
      <c r="UU3157" s="0"/>
      <c r="UV3157" s="0"/>
      <c r="UW3157" s="0"/>
      <c r="UX3157" s="0"/>
      <c r="UY3157" s="0"/>
      <c r="UZ3157" s="0"/>
      <c r="VA3157" s="0"/>
      <c r="VB3157" s="0"/>
      <c r="VC3157" s="0"/>
      <c r="VD3157" s="0"/>
      <c r="VE3157" s="0"/>
      <c r="VF3157" s="0"/>
      <c r="VG3157" s="0"/>
      <c r="VH3157" s="0"/>
      <c r="VI3157" s="0"/>
      <c r="VJ3157" s="0"/>
      <c r="VK3157" s="0"/>
      <c r="VL3157" s="0"/>
      <c r="VM3157" s="0"/>
      <c r="VN3157" s="0"/>
      <c r="VO3157" s="0"/>
      <c r="VP3157" s="0"/>
      <c r="VQ3157" s="0"/>
      <c r="VR3157" s="0"/>
      <c r="VS3157" s="0"/>
      <c r="VT3157" s="0"/>
      <c r="VU3157" s="0"/>
      <c r="VV3157" s="0"/>
      <c r="VW3157" s="0"/>
      <c r="VX3157" s="0"/>
      <c r="VY3157" s="0"/>
      <c r="VZ3157" s="0"/>
      <c r="WA3157" s="0"/>
      <c r="WB3157" s="0"/>
      <c r="WC3157" s="0"/>
      <c r="WD3157" s="0"/>
      <c r="WE3157" s="0"/>
      <c r="WF3157" s="0"/>
      <c r="WG3157" s="0"/>
      <c r="WH3157" s="0"/>
      <c r="WI3157" s="0"/>
      <c r="WJ3157" s="0"/>
      <c r="WK3157" s="0"/>
      <c r="WL3157" s="0"/>
      <c r="WM3157" s="0"/>
      <c r="WN3157" s="0"/>
      <c r="WO3157" s="0"/>
      <c r="WP3157" s="0"/>
      <c r="WQ3157" s="0"/>
      <c r="WR3157" s="0"/>
      <c r="WS3157" s="0"/>
      <c r="WT3157" s="0"/>
      <c r="WU3157" s="0"/>
      <c r="WV3157" s="0"/>
      <c r="WW3157" s="0"/>
      <c r="WX3157" s="0"/>
      <c r="WY3157" s="0"/>
      <c r="WZ3157" s="0"/>
      <c r="XA3157" s="0"/>
      <c r="XB3157" s="0"/>
      <c r="XC3157" s="0"/>
      <c r="XD3157" s="0"/>
      <c r="XE3157" s="0"/>
      <c r="XF3157" s="0"/>
      <c r="XG3157" s="0"/>
      <c r="XH3157" s="0"/>
      <c r="XI3157" s="0"/>
      <c r="XJ3157" s="0"/>
      <c r="XK3157" s="0"/>
      <c r="XL3157" s="0"/>
      <c r="XM3157" s="0"/>
      <c r="XN3157" s="0"/>
      <c r="XO3157" s="0"/>
      <c r="XP3157" s="0"/>
      <c r="XQ3157" s="0"/>
      <c r="XR3157" s="0"/>
      <c r="XS3157" s="0"/>
      <c r="XT3157" s="0"/>
      <c r="XU3157" s="0"/>
      <c r="XV3157" s="0"/>
      <c r="XW3157" s="0"/>
      <c r="XX3157" s="0"/>
      <c r="XY3157" s="0"/>
      <c r="XZ3157" s="0"/>
      <c r="YA3157" s="0"/>
      <c r="YB3157" s="0"/>
      <c r="YC3157" s="0"/>
      <c r="YD3157" s="0"/>
      <c r="YE3157" s="0"/>
      <c r="YF3157" s="0"/>
      <c r="YG3157" s="0"/>
      <c r="YH3157" s="0"/>
      <c r="YI3157" s="0"/>
      <c r="YJ3157" s="0"/>
      <c r="YK3157" s="0"/>
      <c r="YL3157" s="0"/>
      <c r="YM3157" s="0"/>
      <c r="YN3157" s="0"/>
      <c r="YO3157" s="0"/>
      <c r="YP3157" s="0"/>
      <c r="YQ3157" s="0"/>
      <c r="YR3157" s="0"/>
      <c r="YS3157" s="0"/>
      <c r="YT3157" s="0"/>
      <c r="YU3157" s="0"/>
      <c r="YV3157" s="0"/>
      <c r="YW3157" s="0"/>
      <c r="YX3157" s="0"/>
      <c r="YY3157" s="0"/>
      <c r="YZ3157" s="0"/>
      <c r="ZA3157" s="0"/>
      <c r="ZB3157" s="0"/>
      <c r="ZC3157" s="0"/>
      <c r="ZD3157" s="0"/>
      <c r="ZE3157" s="0"/>
      <c r="ZF3157" s="0"/>
      <c r="ZG3157" s="0"/>
      <c r="ZH3157" s="0"/>
      <c r="ZI3157" s="0"/>
      <c r="ZJ3157" s="0"/>
      <c r="ZK3157" s="0"/>
      <c r="ZL3157" s="0"/>
      <c r="ZM3157" s="0"/>
      <c r="ZN3157" s="0"/>
      <c r="ZO3157" s="0"/>
      <c r="ZP3157" s="0"/>
      <c r="ZQ3157" s="0"/>
      <c r="ZR3157" s="0"/>
      <c r="ZS3157" s="0"/>
      <c r="ZT3157" s="0"/>
      <c r="ZU3157" s="0"/>
      <c r="ZV3157" s="0"/>
      <c r="ZW3157" s="0"/>
      <c r="ZX3157" s="0"/>
      <c r="ZY3157" s="0"/>
      <c r="ZZ3157" s="0"/>
      <c r="AAA3157" s="0"/>
      <c r="AAB3157" s="0"/>
      <c r="AAC3157" s="0"/>
      <c r="AAD3157" s="0"/>
      <c r="AAE3157" s="0"/>
      <c r="AAF3157" s="0"/>
      <c r="AAG3157" s="0"/>
      <c r="AAH3157" s="0"/>
      <c r="AAI3157" s="0"/>
      <c r="AAJ3157" s="0"/>
      <c r="AAK3157" s="0"/>
      <c r="AAL3157" s="0"/>
      <c r="AAM3157" s="0"/>
      <c r="AAN3157" s="0"/>
      <c r="AAO3157" s="0"/>
      <c r="AAP3157" s="0"/>
      <c r="AAQ3157" s="0"/>
      <c r="AAR3157" s="0"/>
      <c r="AAS3157" s="0"/>
      <c r="AAT3157" s="0"/>
      <c r="AAU3157" s="0"/>
      <c r="AAV3157" s="0"/>
      <c r="AAW3157" s="0"/>
      <c r="AAX3157" s="0"/>
      <c r="AAY3157" s="0"/>
      <c r="AAZ3157" s="0"/>
      <c r="ABA3157" s="0"/>
      <c r="ABB3157" s="0"/>
      <c r="ABC3157" s="0"/>
      <c r="ABD3157" s="0"/>
      <c r="ABE3157" s="0"/>
      <c r="ABF3157" s="0"/>
      <c r="ABG3157" s="0"/>
      <c r="ABH3157" s="0"/>
      <c r="ABI3157" s="0"/>
      <c r="ABJ3157" s="0"/>
      <c r="ABK3157" s="0"/>
      <c r="ABL3157" s="0"/>
      <c r="ABM3157" s="0"/>
      <c r="ABN3157" s="0"/>
      <c r="ABO3157" s="0"/>
      <c r="ABP3157" s="0"/>
      <c r="ABQ3157" s="0"/>
      <c r="ABR3157" s="0"/>
      <c r="ABS3157" s="0"/>
      <c r="ABT3157" s="0"/>
      <c r="ABU3157" s="0"/>
      <c r="ABV3157" s="0"/>
      <c r="ABW3157" s="0"/>
      <c r="ABX3157" s="0"/>
      <c r="ABY3157" s="0"/>
      <c r="ABZ3157" s="0"/>
      <c r="ACA3157" s="0"/>
      <c r="ACB3157" s="0"/>
      <c r="ACC3157" s="0"/>
      <c r="ACD3157" s="0"/>
      <c r="ACE3157" s="0"/>
      <c r="ACF3157" s="0"/>
      <c r="ACG3157" s="0"/>
      <c r="ACH3157" s="0"/>
      <c r="ACI3157" s="0"/>
      <c r="ACJ3157" s="0"/>
      <c r="ACK3157" s="0"/>
      <c r="ACL3157" s="0"/>
      <c r="ACM3157" s="0"/>
      <c r="ACN3157" s="0"/>
      <c r="ACO3157" s="0"/>
      <c r="ACP3157" s="0"/>
      <c r="ACQ3157" s="0"/>
      <c r="ACR3157" s="0"/>
      <c r="ACS3157" s="0"/>
      <c r="ACT3157" s="0"/>
      <c r="ACU3157" s="0"/>
      <c r="ACV3157" s="0"/>
      <c r="ACW3157" s="0"/>
      <c r="ACX3157" s="0"/>
      <c r="ACY3157" s="0"/>
      <c r="ACZ3157" s="0"/>
      <c r="ADA3157" s="0"/>
      <c r="ADB3157" s="0"/>
      <c r="ADC3157" s="0"/>
      <c r="ADD3157" s="0"/>
      <c r="ADE3157" s="0"/>
      <c r="ADF3157" s="0"/>
      <c r="ADG3157" s="0"/>
      <c r="ADH3157" s="0"/>
      <c r="ADI3157" s="0"/>
      <c r="ADJ3157" s="0"/>
      <c r="ADK3157" s="0"/>
      <c r="ADL3157" s="0"/>
      <c r="ADM3157" s="0"/>
      <c r="ADN3157" s="0"/>
      <c r="ADO3157" s="0"/>
      <c r="ADP3157" s="0"/>
      <c r="ADQ3157" s="0"/>
      <c r="ADR3157" s="0"/>
      <c r="ADS3157" s="0"/>
      <c r="ADT3157" s="0"/>
      <c r="ADU3157" s="0"/>
      <c r="ADV3157" s="0"/>
      <c r="ADW3157" s="0"/>
      <c r="ADX3157" s="0"/>
      <c r="ADY3157" s="0"/>
      <c r="ADZ3157" s="0"/>
      <c r="AEA3157" s="0"/>
      <c r="AEB3157" s="0"/>
      <c r="AEC3157" s="0"/>
      <c r="AED3157" s="0"/>
      <c r="AEE3157" s="0"/>
      <c r="AEF3157" s="0"/>
      <c r="AEG3157" s="0"/>
      <c r="AEH3157" s="0"/>
      <c r="AEI3157" s="0"/>
      <c r="AEJ3157" s="0"/>
      <c r="AEK3157" s="0"/>
      <c r="AEL3157" s="0"/>
      <c r="AEM3157" s="0"/>
      <c r="AEN3157" s="0"/>
      <c r="AEO3157" s="0"/>
      <c r="AEP3157" s="0"/>
      <c r="AEQ3157" s="0"/>
      <c r="AER3157" s="0"/>
      <c r="AES3157" s="0"/>
      <c r="AET3157" s="0"/>
      <c r="AEU3157" s="0"/>
      <c r="AEV3157" s="0"/>
      <c r="AEW3157" s="0"/>
      <c r="AEX3157" s="0"/>
      <c r="AEY3157" s="0"/>
      <c r="AEZ3157" s="0"/>
      <c r="AFA3157" s="0"/>
      <c r="AFB3157" s="0"/>
      <c r="AFC3157" s="0"/>
      <c r="AFD3157" s="0"/>
      <c r="AFE3157" s="0"/>
      <c r="AFF3157" s="0"/>
      <c r="AFG3157" s="0"/>
      <c r="AFH3157" s="0"/>
      <c r="AFI3157" s="0"/>
      <c r="AFJ3157" s="0"/>
      <c r="AFK3157" s="0"/>
      <c r="AFL3157" s="0"/>
      <c r="AFM3157" s="0"/>
      <c r="AFN3157" s="0"/>
      <c r="AFO3157" s="0"/>
      <c r="AFP3157" s="0"/>
      <c r="AFQ3157" s="0"/>
      <c r="AFR3157" s="0"/>
      <c r="AFS3157" s="0"/>
      <c r="AFT3157" s="0"/>
      <c r="AFU3157" s="0"/>
      <c r="AFV3157" s="0"/>
      <c r="AFW3157" s="0"/>
      <c r="AFX3157" s="0"/>
      <c r="AFY3157" s="0"/>
      <c r="AFZ3157" s="0"/>
      <c r="AGA3157" s="0"/>
      <c r="AGB3157" s="0"/>
      <c r="AGC3157" s="0"/>
      <c r="AGD3157" s="0"/>
      <c r="AGE3157" s="0"/>
      <c r="AGF3157" s="0"/>
      <c r="AGG3157" s="0"/>
      <c r="AGH3157" s="0"/>
      <c r="AGI3157" s="0"/>
      <c r="AGJ3157" s="0"/>
      <c r="AGK3157" s="0"/>
      <c r="AGL3157" s="0"/>
      <c r="AGM3157" s="0"/>
      <c r="AGN3157" s="0"/>
      <c r="AGO3157" s="0"/>
      <c r="AGP3157" s="0"/>
      <c r="AGQ3157" s="0"/>
      <c r="AGR3157" s="0"/>
      <c r="AGS3157" s="0"/>
      <c r="AGT3157" s="0"/>
      <c r="AGU3157" s="0"/>
      <c r="AGV3157" s="0"/>
      <c r="AGW3157" s="0"/>
      <c r="AGX3157" s="0"/>
      <c r="AGY3157" s="0"/>
      <c r="AGZ3157" s="0"/>
      <c r="AHA3157" s="0"/>
      <c r="AHB3157" s="0"/>
      <c r="AHC3157" s="0"/>
      <c r="AHD3157" s="0"/>
      <c r="AHE3157" s="0"/>
      <c r="AHF3157" s="0"/>
      <c r="AHG3157" s="0"/>
      <c r="AHH3157" s="0"/>
      <c r="AHI3157" s="0"/>
      <c r="AHJ3157" s="0"/>
      <c r="AHK3157" s="0"/>
      <c r="AHL3157" s="0"/>
      <c r="AHM3157" s="0"/>
      <c r="AHN3157" s="0"/>
      <c r="AHO3157" s="0"/>
      <c r="AHP3157" s="0"/>
      <c r="AHQ3157" s="0"/>
      <c r="AHR3157" s="0"/>
      <c r="AHS3157" s="0"/>
      <c r="AHT3157" s="0"/>
      <c r="AHU3157" s="0"/>
      <c r="AHV3157" s="0"/>
      <c r="AHW3157" s="0"/>
      <c r="AHX3157" s="0"/>
      <c r="AHY3157" s="0"/>
      <c r="AHZ3157" s="0"/>
      <c r="AIA3157" s="0"/>
      <c r="AIB3157" s="0"/>
      <c r="AIC3157" s="0"/>
      <c r="AID3157" s="0"/>
      <c r="AIE3157" s="0"/>
      <c r="AIF3157" s="0"/>
      <c r="AIG3157" s="0"/>
      <c r="AIH3157" s="0"/>
      <c r="AII3157" s="0"/>
      <c r="AIJ3157" s="0"/>
      <c r="AIK3157" s="0"/>
      <c r="AIL3157" s="0"/>
      <c r="AIM3157" s="0"/>
      <c r="AIN3157" s="0"/>
      <c r="AIO3157" s="0"/>
      <c r="AIP3157" s="0"/>
      <c r="AIQ3157" s="0"/>
      <c r="AIR3157" s="0"/>
      <c r="AIS3157" s="0"/>
      <c r="AIT3157" s="0"/>
      <c r="AIU3157" s="0"/>
      <c r="AIV3157" s="0"/>
      <c r="AIW3157" s="0"/>
      <c r="AIX3157" s="0"/>
      <c r="AIY3157" s="0"/>
      <c r="AIZ3157" s="0"/>
      <c r="AJA3157" s="0"/>
      <c r="AJB3157" s="0"/>
      <c r="AJC3157" s="0"/>
      <c r="AJD3157" s="0"/>
      <c r="AJE3157" s="0"/>
      <c r="AJF3157" s="0"/>
      <c r="AJG3157" s="0"/>
      <c r="AJH3157" s="0"/>
      <c r="AJI3157" s="0"/>
      <c r="AJJ3157" s="0"/>
      <c r="AJK3157" s="0"/>
      <c r="AJL3157" s="0"/>
      <c r="AJM3157" s="0"/>
      <c r="AJN3157" s="0"/>
      <c r="AJO3157" s="0"/>
      <c r="AJP3157" s="0"/>
      <c r="AJQ3157" s="0"/>
      <c r="AJR3157" s="0"/>
      <c r="AJS3157" s="0"/>
      <c r="AJT3157" s="0"/>
      <c r="AJU3157" s="0"/>
      <c r="AJV3157" s="0"/>
      <c r="AJW3157" s="0"/>
      <c r="AJX3157" s="0"/>
      <c r="AJY3157" s="0"/>
      <c r="AJZ3157" s="0"/>
      <c r="AKA3157" s="0"/>
      <c r="AKB3157" s="0"/>
      <c r="AKC3157" s="0"/>
      <c r="AKD3157" s="0"/>
      <c r="AKE3157" s="0"/>
      <c r="AKF3157" s="0"/>
      <c r="AKG3157" s="0"/>
      <c r="AKH3157" s="0"/>
      <c r="AKI3157" s="0"/>
      <c r="AKJ3157" s="0"/>
      <c r="AKK3157" s="0"/>
      <c r="AKL3157" s="0"/>
      <c r="AKM3157" s="0"/>
      <c r="AKN3157" s="0"/>
      <c r="AKO3157" s="0"/>
      <c r="AKP3157" s="0"/>
      <c r="AKQ3157" s="0"/>
      <c r="AKR3157" s="0"/>
      <c r="AKS3157" s="0"/>
      <c r="AKT3157" s="0"/>
      <c r="AKU3157" s="0"/>
      <c r="AKV3157" s="0"/>
      <c r="AKW3157" s="0"/>
      <c r="AKX3157" s="0"/>
      <c r="AKY3157" s="0"/>
      <c r="AKZ3157" s="0"/>
      <c r="ALA3157" s="0"/>
      <c r="ALB3157" s="0"/>
      <c r="ALC3157" s="0"/>
      <c r="ALD3157" s="0"/>
      <c r="ALE3157" s="0"/>
      <c r="ALF3157" s="0"/>
      <c r="ALG3157" s="0"/>
      <c r="ALH3157" s="0"/>
      <c r="ALI3157" s="0"/>
      <c r="ALJ3157" s="0"/>
      <c r="ALK3157" s="0"/>
      <c r="ALL3157" s="0"/>
      <c r="ALM3157" s="0"/>
      <c r="ALN3157" s="0"/>
      <c r="ALO3157" s="0"/>
      <c r="ALP3157" s="0"/>
      <c r="ALQ3157" s="0"/>
      <c r="ALR3157" s="0"/>
      <c r="ALS3157" s="0"/>
      <c r="ALT3157" s="0"/>
      <c r="ALU3157" s="0"/>
      <c r="ALV3157" s="0"/>
      <c r="ALW3157" s="0"/>
      <c r="ALX3157" s="0"/>
      <c r="ALY3157" s="0"/>
      <c r="ALZ3157" s="0"/>
      <c r="AMA3157" s="0"/>
      <c r="AMB3157" s="0"/>
      <c r="AMC3157" s="0"/>
      <c r="AMD3157" s="0"/>
      <c r="AME3157" s="0"/>
      <c r="AMF3157" s="0"/>
      <c r="AMG3157" s="0"/>
      <c r="AMH3157" s="0"/>
      <c r="AMI3157" s="0"/>
    </row>
    <row r="3158" customFormat="false" ht="12.75" hidden="false" customHeight="false" outlineLevel="0" collapsed="false">
      <c r="A3158" s="1" t="s">
        <v>3387</v>
      </c>
      <c r="C3158" s="27" t="s">
        <v>3413</v>
      </c>
      <c r="D3158" s="27" t="s">
        <v>13</v>
      </c>
      <c r="E3158" s="28"/>
      <c r="F3158" s="29"/>
      <c r="G3158" s="27"/>
      <c r="H3158" s="30" t="s">
        <v>61</v>
      </c>
      <c r="I3158" s="31" t="n">
        <v>1.95</v>
      </c>
      <c r="J3158" s="30" t="s">
        <v>3405</v>
      </c>
      <c r="BM3158" s="0"/>
      <c r="BN3158" s="0"/>
      <c r="BO3158" s="0"/>
      <c r="BP3158" s="0"/>
      <c r="BQ3158" s="0"/>
      <c r="BR3158" s="0"/>
      <c r="BS3158" s="0"/>
      <c r="BT3158" s="0"/>
      <c r="BU3158" s="0"/>
      <c r="BV3158" s="0"/>
      <c r="BW3158" s="0"/>
      <c r="BX3158" s="0"/>
      <c r="BY3158" s="0"/>
      <c r="BZ3158" s="0"/>
      <c r="CA3158" s="0"/>
      <c r="CB3158" s="0"/>
      <c r="CC3158" s="0"/>
      <c r="CD3158" s="0"/>
      <c r="CE3158" s="0"/>
      <c r="CF3158" s="0"/>
      <c r="CG3158" s="0"/>
      <c r="CH3158" s="0"/>
      <c r="CI3158" s="0"/>
      <c r="CJ3158" s="0"/>
      <c r="CK3158" s="0"/>
      <c r="CL3158" s="0"/>
      <c r="CM3158" s="0"/>
      <c r="CN3158" s="0"/>
      <c r="CO3158" s="0"/>
      <c r="CP3158" s="0"/>
      <c r="CQ3158" s="0"/>
      <c r="CR3158" s="0"/>
      <c r="CS3158" s="0"/>
      <c r="CT3158" s="0"/>
      <c r="CU3158" s="0"/>
      <c r="CV3158" s="0"/>
      <c r="CW3158" s="0"/>
      <c r="CX3158" s="0"/>
      <c r="CY3158" s="0"/>
      <c r="CZ3158" s="0"/>
      <c r="DA3158" s="0"/>
      <c r="DB3158" s="0"/>
      <c r="DC3158" s="0"/>
      <c r="DD3158" s="0"/>
      <c r="DE3158" s="0"/>
      <c r="DF3158" s="0"/>
      <c r="DG3158" s="0"/>
      <c r="DH3158" s="0"/>
      <c r="DI3158" s="0"/>
      <c r="DJ3158" s="0"/>
      <c r="DK3158" s="0"/>
      <c r="DL3158" s="0"/>
      <c r="DM3158" s="0"/>
      <c r="DN3158" s="0"/>
      <c r="DO3158" s="0"/>
      <c r="DP3158" s="0"/>
      <c r="DQ3158" s="0"/>
      <c r="DR3158" s="0"/>
      <c r="DS3158" s="0"/>
      <c r="DT3158" s="0"/>
      <c r="DU3158" s="0"/>
      <c r="DV3158" s="0"/>
      <c r="DW3158" s="0"/>
      <c r="DX3158" s="0"/>
      <c r="DY3158" s="0"/>
      <c r="DZ3158" s="0"/>
      <c r="EA3158" s="0"/>
      <c r="EB3158" s="0"/>
      <c r="EC3158" s="0"/>
      <c r="ED3158" s="0"/>
      <c r="EE3158" s="0"/>
      <c r="EF3158" s="0"/>
      <c r="EG3158" s="0"/>
      <c r="EH3158" s="0"/>
      <c r="EI3158" s="0"/>
      <c r="EJ3158" s="0"/>
      <c r="EK3158" s="0"/>
      <c r="EL3158" s="0"/>
      <c r="EM3158" s="0"/>
      <c r="EN3158" s="0"/>
      <c r="EO3158" s="0"/>
      <c r="EP3158" s="0"/>
      <c r="EQ3158" s="0"/>
      <c r="ER3158" s="0"/>
      <c r="ES3158" s="0"/>
      <c r="ET3158" s="0"/>
      <c r="EU3158" s="0"/>
      <c r="EV3158" s="0"/>
      <c r="EW3158" s="0"/>
      <c r="EX3158" s="0"/>
      <c r="EY3158" s="0"/>
      <c r="EZ3158" s="0"/>
      <c r="FA3158" s="0"/>
      <c r="FB3158" s="0"/>
      <c r="FC3158" s="0"/>
      <c r="FD3158" s="0"/>
      <c r="FE3158" s="0"/>
      <c r="FF3158" s="0"/>
      <c r="FG3158" s="0"/>
      <c r="FH3158" s="0"/>
      <c r="FI3158" s="0"/>
      <c r="FJ3158" s="0"/>
      <c r="FK3158" s="0"/>
      <c r="FL3158" s="0"/>
      <c r="FM3158" s="0"/>
      <c r="FN3158" s="0"/>
      <c r="FO3158" s="0"/>
      <c r="FP3158" s="0"/>
      <c r="FQ3158" s="0"/>
      <c r="FR3158" s="0"/>
      <c r="FS3158" s="0"/>
      <c r="FT3158" s="0"/>
      <c r="FU3158" s="0"/>
      <c r="FV3158" s="0"/>
      <c r="FW3158" s="0"/>
      <c r="FX3158" s="0"/>
      <c r="FY3158" s="0"/>
      <c r="FZ3158" s="0"/>
      <c r="GA3158" s="0"/>
      <c r="GB3158" s="0"/>
      <c r="GC3158" s="0"/>
      <c r="GD3158" s="0"/>
      <c r="GE3158" s="0"/>
      <c r="GF3158" s="0"/>
      <c r="GG3158" s="0"/>
      <c r="GH3158" s="0"/>
      <c r="GI3158" s="0"/>
      <c r="GJ3158" s="0"/>
      <c r="GK3158" s="0"/>
      <c r="GL3158" s="0"/>
      <c r="GM3158" s="0"/>
      <c r="GN3158" s="0"/>
      <c r="GO3158" s="0"/>
      <c r="GP3158" s="0"/>
      <c r="GQ3158" s="0"/>
      <c r="GR3158" s="0"/>
      <c r="GS3158" s="0"/>
      <c r="GT3158" s="0"/>
      <c r="GU3158" s="0"/>
      <c r="GV3158" s="0"/>
      <c r="GW3158" s="0"/>
      <c r="GX3158" s="0"/>
      <c r="GY3158" s="0"/>
      <c r="GZ3158" s="0"/>
      <c r="HA3158" s="0"/>
      <c r="HB3158" s="0"/>
      <c r="HC3158" s="0"/>
      <c r="HD3158" s="0"/>
      <c r="HE3158" s="0"/>
      <c r="HF3158" s="0"/>
      <c r="HG3158" s="0"/>
      <c r="HH3158" s="0"/>
      <c r="HI3158" s="0"/>
      <c r="HJ3158" s="0"/>
      <c r="HK3158" s="0"/>
      <c r="HL3158" s="0"/>
      <c r="HM3158" s="0"/>
      <c r="HN3158" s="0"/>
      <c r="HO3158" s="0"/>
      <c r="HP3158" s="0"/>
      <c r="HQ3158" s="0"/>
      <c r="HR3158" s="0"/>
      <c r="HS3158" s="0"/>
      <c r="HT3158" s="0"/>
      <c r="HU3158" s="0"/>
      <c r="HV3158" s="0"/>
      <c r="HW3158" s="0"/>
      <c r="HX3158" s="0"/>
      <c r="HY3158" s="0"/>
      <c r="HZ3158" s="0"/>
      <c r="IA3158" s="0"/>
      <c r="IB3158" s="0"/>
      <c r="IC3158" s="0"/>
      <c r="ID3158" s="0"/>
      <c r="IE3158" s="0"/>
      <c r="IF3158" s="0"/>
      <c r="IG3158" s="0"/>
      <c r="IH3158" s="0"/>
      <c r="II3158" s="0"/>
      <c r="IJ3158" s="0"/>
      <c r="IK3158" s="0"/>
      <c r="IL3158" s="0"/>
      <c r="IM3158" s="0"/>
      <c r="IN3158" s="0"/>
      <c r="IO3158" s="0"/>
      <c r="IP3158" s="0"/>
      <c r="IQ3158" s="0"/>
      <c r="IR3158" s="0"/>
      <c r="IS3158" s="0"/>
      <c r="IT3158" s="0"/>
      <c r="IU3158" s="0"/>
      <c r="IV3158" s="0"/>
      <c r="IW3158" s="0"/>
      <c r="IX3158" s="0"/>
      <c r="IY3158" s="0"/>
      <c r="IZ3158" s="0"/>
      <c r="JA3158" s="0"/>
      <c r="JB3158" s="0"/>
      <c r="JC3158" s="0"/>
      <c r="JD3158" s="0"/>
      <c r="JE3158" s="0"/>
      <c r="JF3158" s="0"/>
      <c r="JG3158" s="0"/>
      <c r="JH3158" s="0"/>
      <c r="JI3158" s="0"/>
      <c r="JJ3158" s="0"/>
      <c r="JK3158" s="0"/>
      <c r="JL3158" s="0"/>
      <c r="JM3158" s="0"/>
      <c r="JN3158" s="0"/>
      <c r="JO3158" s="0"/>
      <c r="JP3158" s="0"/>
      <c r="JQ3158" s="0"/>
      <c r="JR3158" s="0"/>
      <c r="JS3158" s="0"/>
      <c r="JT3158" s="0"/>
      <c r="JU3158" s="0"/>
      <c r="JV3158" s="0"/>
      <c r="JW3158" s="0"/>
      <c r="JX3158" s="0"/>
      <c r="JY3158" s="0"/>
      <c r="JZ3158" s="0"/>
      <c r="KA3158" s="0"/>
      <c r="KB3158" s="0"/>
      <c r="KC3158" s="0"/>
      <c r="KD3158" s="0"/>
      <c r="KE3158" s="0"/>
      <c r="KF3158" s="0"/>
      <c r="KG3158" s="0"/>
      <c r="KH3158" s="0"/>
      <c r="KI3158" s="0"/>
      <c r="KJ3158" s="0"/>
      <c r="KK3158" s="0"/>
      <c r="KL3158" s="0"/>
      <c r="KM3158" s="0"/>
      <c r="KN3158" s="0"/>
      <c r="KO3158" s="0"/>
      <c r="KP3158" s="0"/>
      <c r="KQ3158" s="0"/>
      <c r="KR3158" s="0"/>
      <c r="KS3158" s="0"/>
      <c r="KT3158" s="0"/>
      <c r="KU3158" s="0"/>
      <c r="KV3158" s="0"/>
      <c r="KW3158" s="0"/>
      <c r="KX3158" s="0"/>
      <c r="KY3158" s="0"/>
      <c r="KZ3158" s="0"/>
      <c r="LA3158" s="0"/>
      <c r="LB3158" s="0"/>
      <c r="LC3158" s="0"/>
      <c r="LD3158" s="0"/>
      <c r="LE3158" s="0"/>
      <c r="LF3158" s="0"/>
      <c r="LG3158" s="0"/>
      <c r="LH3158" s="0"/>
      <c r="LI3158" s="0"/>
      <c r="LJ3158" s="0"/>
      <c r="LK3158" s="0"/>
      <c r="LL3158" s="0"/>
      <c r="LM3158" s="0"/>
      <c r="LN3158" s="0"/>
      <c r="LO3158" s="0"/>
      <c r="LP3158" s="0"/>
      <c r="LQ3158" s="0"/>
      <c r="LR3158" s="0"/>
      <c r="LS3158" s="0"/>
      <c r="LT3158" s="0"/>
      <c r="LU3158" s="0"/>
      <c r="LV3158" s="0"/>
      <c r="LW3158" s="0"/>
      <c r="LX3158" s="0"/>
      <c r="LY3158" s="0"/>
      <c r="LZ3158" s="0"/>
      <c r="MA3158" s="0"/>
      <c r="MB3158" s="0"/>
      <c r="MC3158" s="0"/>
      <c r="MD3158" s="0"/>
      <c r="ME3158" s="0"/>
      <c r="MF3158" s="0"/>
      <c r="MG3158" s="0"/>
      <c r="MH3158" s="0"/>
      <c r="MI3158" s="0"/>
      <c r="MJ3158" s="0"/>
      <c r="MK3158" s="0"/>
      <c r="ML3158" s="0"/>
      <c r="MM3158" s="0"/>
      <c r="MN3158" s="0"/>
      <c r="MO3158" s="0"/>
      <c r="MP3158" s="0"/>
      <c r="MQ3158" s="0"/>
      <c r="MR3158" s="0"/>
      <c r="MS3158" s="0"/>
      <c r="MT3158" s="0"/>
      <c r="MU3158" s="0"/>
      <c r="MV3158" s="0"/>
      <c r="MW3158" s="0"/>
      <c r="MX3158" s="0"/>
      <c r="MY3158" s="0"/>
      <c r="MZ3158" s="0"/>
      <c r="NA3158" s="0"/>
      <c r="NB3158" s="0"/>
      <c r="NC3158" s="0"/>
      <c r="ND3158" s="0"/>
      <c r="NE3158" s="0"/>
      <c r="NF3158" s="0"/>
      <c r="NG3158" s="0"/>
      <c r="NH3158" s="0"/>
      <c r="NI3158" s="0"/>
      <c r="NJ3158" s="0"/>
      <c r="NK3158" s="0"/>
      <c r="NL3158" s="0"/>
      <c r="NM3158" s="0"/>
      <c r="NN3158" s="0"/>
      <c r="NO3158" s="0"/>
      <c r="NP3158" s="0"/>
      <c r="NQ3158" s="0"/>
      <c r="NR3158" s="0"/>
      <c r="NS3158" s="0"/>
      <c r="NT3158" s="0"/>
      <c r="NU3158" s="0"/>
      <c r="NV3158" s="0"/>
      <c r="NW3158" s="0"/>
      <c r="NX3158" s="0"/>
      <c r="NY3158" s="0"/>
      <c r="NZ3158" s="0"/>
      <c r="OA3158" s="0"/>
      <c r="OB3158" s="0"/>
      <c r="OC3158" s="0"/>
      <c r="OD3158" s="0"/>
      <c r="OE3158" s="0"/>
      <c r="OF3158" s="0"/>
      <c r="OG3158" s="0"/>
      <c r="OH3158" s="0"/>
      <c r="OI3158" s="0"/>
      <c r="OJ3158" s="0"/>
      <c r="OK3158" s="0"/>
      <c r="OL3158" s="0"/>
      <c r="OM3158" s="0"/>
      <c r="ON3158" s="0"/>
      <c r="OO3158" s="0"/>
      <c r="OP3158" s="0"/>
      <c r="OQ3158" s="0"/>
      <c r="OR3158" s="0"/>
      <c r="OS3158" s="0"/>
      <c r="OT3158" s="0"/>
      <c r="OU3158" s="0"/>
      <c r="OV3158" s="0"/>
      <c r="OW3158" s="0"/>
      <c r="OX3158" s="0"/>
      <c r="OY3158" s="0"/>
      <c r="OZ3158" s="0"/>
      <c r="PA3158" s="0"/>
      <c r="PB3158" s="0"/>
      <c r="PC3158" s="0"/>
      <c r="PD3158" s="0"/>
      <c r="PE3158" s="0"/>
      <c r="PF3158" s="0"/>
      <c r="PG3158" s="0"/>
      <c r="PH3158" s="0"/>
      <c r="PI3158" s="0"/>
      <c r="PJ3158" s="0"/>
      <c r="PK3158" s="0"/>
      <c r="PL3158" s="0"/>
      <c r="PM3158" s="0"/>
      <c r="PN3158" s="0"/>
      <c r="PO3158" s="0"/>
      <c r="PP3158" s="0"/>
      <c r="PQ3158" s="0"/>
      <c r="PR3158" s="0"/>
      <c r="PS3158" s="0"/>
      <c r="PT3158" s="0"/>
      <c r="PU3158" s="0"/>
      <c r="PV3158" s="0"/>
      <c r="PW3158" s="0"/>
      <c r="PX3158" s="0"/>
      <c r="PY3158" s="0"/>
      <c r="PZ3158" s="0"/>
      <c r="QA3158" s="0"/>
      <c r="QB3158" s="0"/>
      <c r="QC3158" s="0"/>
      <c r="QD3158" s="0"/>
      <c r="QE3158" s="0"/>
      <c r="QF3158" s="0"/>
      <c r="QG3158" s="0"/>
      <c r="QH3158" s="0"/>
      <c r="QI3158" s="0"/>
      <c r="QJ3158" s="0"/>
      <c r="QK3158" s="0"/>
      <c r="QL3158" s="0"/>
      <c r="QM3158" s="0"/>
      <c r="QN3158" s="0"/>
      <c r="QO3158" s="0"/>
      <c r="QP3158" s="0"/>
      <c r="QQ3158" s="0"/>
      <c r="QR3158" s="0"/>
      <c r="QS3158" s="0"/>
      <c r="QT3158" s="0"/>
      <c r="QU3158" s="0"/>
      <c r="QV3158" s="0"/>
      <c r="QW3158" s="0"/>
      <c r="QX3158" s="0"/>
      <c r="QY3158" s="0"/>
      <c r="QZ3158" s="0"/>
      <c r="RA3158" s="0"/>
      <c r="RB3158" s="0"/>
      <c r="RC3158" s="0"/>
      <c r="RD3158" s="0"/>
      <c r="RE3158" s="0"/>
      <c r="RF3158" s="0"/>
      <c r="RG3158" s="0"/>
      <c r="RH3158" s="0"/>
      <c r="RI3158" s="0"/>
      <c r="RJ3158" s="0"/>
      <c r="RK3158" s="0"/>
      <c r="RL3158" s="0"/>
      <c r="RM3158" s="0"/>
      <c r="RN3158" s="0"/>
      <c r="RO3158" s="0"/>
      <c r="RP3158" s="0"/>
      <c r="RQ3158" s="0"/>
      <c r="RR3158" s="0"/>
      <c r="RS3158" s="0"/>
      <c r="RT3158" s="0"/>
      <c r="RU3158" s="0"/>
      <c r="RV3158" s="0"/>
      <c r="RW3158" s="0"/>
      <c r="RX3158" s="0"/>
      <c r="RY3158" s="0"/>
      <c r="RZ3158" s="0"/>
      <c r="SA3158" s="0"/>
      <c r="SB3158" s="0"/>
      <c r="SC3158" s="0"/>
      <c r="SD3158" s="0"/>
      <c r="SE3158" s="0"/>
      <c r="SF3158" s="0"/>
      <c r="SG3158" s="0"/>
      <c r="SH3158" s="0"/>
      <c r="SI3158" s="0"/>
      <c r="SJ3158" s="0"/>
      <c r="SK3158" s="0"/>
      <c r="SL3158" s="0"/>
      <c r="SM3158" s="0"/>
      <c r="SN3158" s="0"/>
      <c r="SO3158" s="0"/>
      <c r="SP3158" s="0"/>
      <c r="SQ3158" s="0"/>
      <c r="SR3158" s="0"/>
      <c r="SS3158" s="0"/>
      <c r="ST3158" s="0"/>
      <c r="SU3158" s="0"/>
      <c r="SV3158" s="0"/>
      <c r="SW3158" s="0"/>
      <c r="SX3158" s="0"/>
      <c r="SY3158" s="0"/>
      <c r="SZ3158" s="0"/>
      <c r="TA3158" s="0"/>
      <c r="TB3158" s="0"/>
      <c r="TC3158" s="0"/>
      <c r="TD3158" s="0"/>
      <c r="TE3158" s="0"/>
      <c r="TF3158" s="0"/>
      <c r="TG3158" s="0"/>
      <c r="TH3158" s="0"/>
      <c r="TI3158" s="0"/>
      <c r="TJ3158" s="0"/>
      <c r="TK3158" s="0"/>
      <c r="TL3158" s="0"/>
      <c r="TM3158" s="0"/>
      <c r="TN3158" s="0"/>
      <c r="TO3158" s="0"/>
      <c r="TP3158" s="0"/>
      <c r="TQ3158" s="0"/>
      <c r="TR3158" s="0"/>
      <c r="TS3158" s="0"/>
      <c r="TT3158" s="0"/>
      <c r="TU3158" s="0"/>
      <c r="TV3158" s="0"/>
      <c r="TW3158" s="0"/>
      <c r="TX3158" s="0"/>
      <c r="TY3158" s="0"/>
      <c r="TZ3158" s="0"/>
      <c r="UA3158" s="0"/>
      <c r="UB3158" s="0"/>
      <c r="UC3158" s="0"/>
      <c r="UD3158" s="0"/>
      <c r="UE3158" s="0"/>
      <c r="UF3158" s="0"/>
      <c r="UG3158" s="0"/>
      <c r="UH3158" s="0"/>
      <c r="UI3158" s="0"/>
      <c r="UJ3158" s="0"/>
      <c r="UK3158" s="0"/>
      <c r="UL3158" s="0"/>
      <c r="UM3158" s="0"/>
      <c r="UN3158" s="0"/>
      <c r="UO3158" s="0"/>
      <c r="UP3158" s="0"/>
      <c r="UQ3158" s="0"/>
      <c r="UR3158" s="0"/>
      <c r="US3158" s="0"/>
      <c r="UT3158" s="0"/>
      <c r="UU3158" s="0"/>
      <c r="UV3158" s="0"/>
      <c r="UW3158" s="0"/>
      <c r="UX3158" s="0"/>
      <c r="UY3158" s="0"/>
      <c r="UZ3158" s="0"/>
      <c r="VA3158" s="0"/>
      <c r="VB3158" s="0"/>
      <c r="VC3158" s="0"/>
      <c r="VD3158" s="0"/>
      <c r="VE3158" s="0"/>
      <c r="VF3158" s="0"/>
      <c r="VG3158" s="0"/>
      <c r="VH3158" s="0"/>
      <c r="VI3158" s="0"/>
      <c r="VJ3158" s="0"/>
      <c r="VK3158" s="0"/>
      <c r="VL3158" s="0"/>
      <c r="VM3158" s="0"/>
      <c r="VN3158" s="0"/>
      <c r="VO3158" s="0"/>
      <c r="VP3158" s="0"/>
      <c r="VQ3158" s="0"/>
      <c r="VR3158" s="0"/>
      <c r="VS3158" s="0"/>
      <c r="VT3158" s="0"/>
      <c r="VU3158" s="0"/>
      <c r="VV3158" s="0"/>
      <c r="VW3158" s="0"/>
      <c r="VX3158" s="0"/>
      <c r="VY3158" s="0"/>
      <c r="VZ3158" s="0"/>
      <c r="WA3158" s="0"/>
      <c r="WB3158" s="0"/>
      <c r="WC3158" s="0"/>
      <c r="WD3158" s="0"/>
      <c r="WE3158" s="0"/>
      <c r="WF3158" s="0"/>
      <c r="WG3158" s="0"/>
      <c r="WH3158" s="0"/>
      <c r="WI3158" s="0"/>
      <c r="WJ3158" s="0"/>
      <c r="WK3158" s="0"/>
      <c r="WL3158" s="0"/>
      <c r="WM3158" s="0"/>
      <c r="WN3158" s="0"/>
      <c r="WO3158" s="0"/>
      <c r="WP3158" s="0"/>
      <c r="WQ3158" s="0"/>
      <c r="WR3158" s="0"/>
      <c r="WS3158" s="0"/>
      <c r="WT3158" s="0"/>
      <c r="WU3158" s="0"/>
      <c r="WV3158" s="0"/>
      <c r="WW3158" s="0"/>
      <c r="WX3158" s="0"/>
      <c r="WY3158" s="0"/>
      <c r="WZ3158" s="0"/>
      <c r="XA3158" s="0"/>
      <c r="XB3158" s="0"/>
      <c r="XC3158" s="0"/>
      <c r="XD3158" s="0"/>
      <c r="XE3158" s="0"/>
      <c r="XF3158" s="0"/>
      <c r="XG3158" s="0"/>
      <c r="XH3158" s="0"/>
      <c r="XI3158" s="0"/>
      <c r="XJ3158" s="0"/>
      <c r="XK3158" s="0"/>
      <c r="XL3158" s="0"/>
      <c r="XM3158" s="0"/>
      <c r="XN3158" s="0"/>
      <c r="XO3158" s="0"/>
      <c r="XP3158" s="0"/>
      <c r="XQ3158" s="0"/>
      <c r="XR3158" s="0"/>
      <c r="XS3158" s="0"/>
      <c r="XT3158" s="0"/>
      <c r="XU3158" s="0"/>
      <c r="XV3158" s="0"/>
      <c r="XW3158" s="0"/>
      <c r="XX3158" s="0"/>
      <c r="XY3158" s="0"/>
      <c r="XZ3158" s="0"/>
      <c r="YA3158" s="0"/>
      <c r="YB3158" s="0"/>
      <c r="YC3158" s="0"/>
      <c r="YD3158" s="0"/>
      <c r="YE3158" s="0"/>
      <c r="YF3158" s="0"/>
      <c r="YG3158" s="0"/>
      <c r="YH3158" s="0"/>
      <c r="YI3158" s="0"/>
      <c r="YJ3158" s="0"/>
      <c r="YK3158" s="0"/>
      <c r="YL3158" s="0"/>
      <c r="YM3158" s="0"/>
      <c r="YN3158" s="0"/>
      <c r="YO3158" s="0"/>
      <c r="YP3158" s="0"/>
      <c r="YQ3158" s="0"/>
      <c r="YR3158" s="0"/>
      <c r="YS3158" s="0"/>
      <c r="YT3158" s="0"/>
      <c r="YU3158" s="0"/>
      <c r="YV3158" s="0"/>
      <c r="YW3158" s="0"/>
      <c r="YX3158" s="0"/>
      <c r="YY3158" s="0"/>
      <c r="YZ3158" s="0"/>
      <c r="ZA3158" s="0"/>
      <c r="ZB3158" s="0"/>
      <c r="ZC3158" s="0"/>
      <c r="ZD3158" s="0"/>
      <c r="ZE3158" s="0"/>
      <c r="ZF3158" s="0"/>
      <c r="ZG3158" s="0"/>
      <c r="ZH3158" s="0"/>
      <c r="ZI3158" s="0"/>
      <c r="ZJ3158" s="0"/>
      <c r="ZK3158" s="0"/>
      <c r="ZL3158" s="0"/>
      <c r="ZM3158" s="0"/>
      <c r="ZN3158" s="0"/>
      <c r="ZO3158" s="0"/>
      <c r="ZP3158" s="0"/>
      <c r="ZQ3158" s="0"/>
      <c r="ZR3158" s="0"/>
      <c r="ZS3158" s="0"/>
      <c r="ZT3158" s="0"/>
      <c r="ZU3158" s="0"/>
      <c r="ZV3158" s="0"/>
      <c r="ZW3158" s="0"/>
      <c r="ZX3158" s="0"/>
      <c r="ZY3158" s="0"/>
      <c r="ZZ3158" s="0"/>
      <c r="AAA3158" s="0"/>
      <c r="AAB3158" s="0"/>
      <c r="AAC3158" s="0"/>
      <c r="AAD3158" s="0"/>
      <c r="AAE3158" s="0"/>
      <c r="AAF3158" s="0"/>
      <c r="AAG3158" s="0"/>
      <c r="AAH3158" s="0"/>
      <c r="AAI3158" s="0"/>
      <c r="AAJ3158" s="0"/>
      <c r="AAK3158" s="0"/>
      <c r="AAL3158" s="0"/>
      <c r="AAM3158" s="0"/>
      <c r="AAN3158" s="0"/>
      <c r="AAO3158" s="0"/>
      <c r="AAP3158" s="0"/>
      <c r="AAQ3158" s="0"/>
      <c r="AAR3158" s="0"/>
      <c r="AAS3158" s="0"/>
      <c r="AAT3158" s="0"/>
      <c r="AAU3158" s="0"/>
      <c r="AAV3158" s="0"/>
      <c r="AAW3158" s="0"/>
      <c r="AAX3158" s="0"/>
      <c r="AAY3158" s="0"/>
      <c r="AAZ3158" s="0"/>
      <c r="ABA3158" s="0"/>
      <c r="ABB3158" s="0"/>
      <c r="ABC3158" s="0"/>
      <c r="ABD3158" s="0"/>
      <c r="ABE3158" s="0"/>
      <c r="ABF3158" s="0"/>
      <c r="ABG3158" s="0"/>
      <c r="ABH3158" s="0"/>
      <c r="ABI3158" s="0"/>
      <c r="ABJ3158" s="0"/>
      <c r="ABK3158" s="0"/>
      <c r="ABL3158" s="0"/>
      <c r="ABM3158" s="0"/>
      <c r="ABN3158" s="0"/>
      <c r="ABO3158" s="0"/>
      <c r="ABP3158" s="0"/>
      <c r="ABQ3158" s="0"/>
      <c r="ABR3158" s="0"/>
      <c r="ABS3158" s="0"/>
      <c r="ABT3158" s="0"/>
      <c r="ABU3158" s="0"/>
      <c r="ABV3158" s="0"/>
      <c r="ABW3158" s="0"/>
      <c r="ABX3158" s="0"/>
      <c r="ABY3158" s="0"/>
      <c r="ABZ3158" s="0"/>
      <c r="ACA3158" s="0"/>
      <c r="ACB3158" s="0"/>
      <c r="ACC3158" s="0"/>
      <c r="ACD3158" s="0"/>
      <c r="ACE3158" s="0"/>
      <c r="ACF3158" s="0"/>
      <c r="ACG3158" s="0"/>
      <c r="ACH3158" s="0"/>
      <c r="ACI3158" s="0"/>
      <c r="ACJ3158" s="0"/>
      <c r="ACK3158" s="0"/>
      <c r="ACL3158" s="0"/>
      <c r="ACM3158" s="0"/>
      <c r="ACN3158" s="0"/>
      <c r="ACO3158" s="0"/>
      <c r="ACP3158" s="0"/>
      <c r="ACQ3158" s="0"/>
      <c r="ACR3158" s="0"/>
      <c r="ACS3158" s="0"/>
      <c r="ACT3158" s="0"/>
      <c r="ACU3158" s="0"/>
      <c r="ACV3158" s="0"/>
      <c r="ACW3158" s="0"/>
      <c r="ACX3158" s="0"/>
      <c r="ACY3158" s="0"/>
      <c r="ACZ3158" s="0"/>
      <c r="ADA3158" s="0"/>
      <c r="ADB3158" s="0"/>
      <c r="ADC3158" s="0"/>
      <c r="ADD3158" s="0"/>
      <c r="ADE3158" s="0"/>
      <c r="ADF3158" s="0"/>
      <c r="ADG3158" s="0"/>
      <c r="ADH3158" s="0"/>
      <c r="ADI3158" s="0"/>
      <c r="ADJ3158" s="0"/>
      <c r="ADK3158" s="0"/>
      <c r="ADL3158" s="0"/>
      <c r="ADM3158" s="0"/>
      <c r="ADN3158" s="0"/>
      <c r="ADO3158" s="0"/>
      <c r="ADP3158" s="0"/>
      <c r="ADQ3158" s="0"/>
      <c r="ADR3158" s="0"/>
      <c r="ADS3158" s="0"/>
      <c r="ADT3158" s="0"/>
      <c r="ADU3158" s="0"/>
      <c r="ADV3158" s="0"/>
      <c r="ADW3158" s="0"/>
      <c r="ADX3158" s="0"/>
      <c r="ADY3158" s="0"/>
      <c r="ADZ3158" s="0"/>
      <c r="AEA3158" s="0"/>
      <c r="AEB3158" s="0"/>
      <c r="AEC3158" s="0"/>
      <c r="AED3158" s="0"/>
      <c r="AEE3158" s="0"/>
      <c r="AEF3158" s="0"/>
      <c r="AEG3158" s="0"/>
      <c r="AEH3158" s="0"/>
      <c r="AEI3158" s="0"/>
      <c r="AEJ3158" s="0"/>
      <c r="AEK3158" s="0"/>
      <c r="AEL3158" s="0"/>
      <c r="AEM3158" s="0"/>
      <c r="AEN3158" s="0"/>
      <c r="AEO3158" s="0"/>
      <c r="AEP3158" s="0"/>
      <c r="AEQ3158" s="0"/>
      <c r="AER3158" s="0"/>
      <c r="AES3158" s="0"/>
      <c r="AET3158" s="0"/>
      <c r="AEU3158" s="0"/>
      <c r="AEV3158" s="0"/>
      <c r="AEW3158" s="0"/>
      <c r="AEX3158" s="0"/>
      <c r="AEY3158" s="0"/>
      <c r="AEZ3158" s="0"/>
      <c r="AFA3158" s="0"/>
      <c r="AFB3158" s="0"/>
      <c r="AFC3158" s="0"/>
      <c r="AFD3158" s="0"/>
      <c r="AFE3158" s="0"/>
      <c r="AFF3158" s="0"/>
      <c r="AFG3158" s="0"/>
      <c r="AFH3158" s="0"/>
      <c r="AFI3158" s="0"/>
      <c r="AFJ3158" s="0"/>
      <c r="AFK3158" s="0"/>
      <c r="AFL3158" s="0"/>
      <c r="AFM3158" s="0"/>
      <c r="AFN3158" s="0"/>
      <c r="AFO3158" s="0"/>
      <c r="AFP3158" s="0"/>
      <c r="AFQ3158" s="0"/>
      <c r="AFR3158" s="0"/>
      <c r="AFS3158" s="0"/>
      <c r="AFT3158" s="0"/>
      <c r="AFU3158" s="0"/>
      <c r="AFV3158" s="0"/>
      <c r="AFW3158" s="0"/>
      <c r="AFX3158" s="0"/>
      <c r="AFY3158" s="0"/>
      <c r="AFZ3158" s="0"/>
      <c r="AGA3158" s="0"/>
      <c r="AGB3158" s="0"/>
      <c r="AGC3158" s="0"/>
      <c r="AGD3158" s="0"/>
      <c r="AGE3158" s="0"/>
      <c r="AGF3158" s="0"/>
      <c r="AGG3158" s="0"/>
      <c r="AGH3158" s="0"/>
      <c r="AGI3158" s="0"/>
      <c r="AGJ3158" s="0"/>
      <c r="AGK3158" s="0"/>
      <c r="AGL3158" s="0"/>
      <c r="AGM3158" s="0"/>
      <c r="AGN3158" s="0"/>
      <c r="AGO3158" s="0"/>
      <c r="AGP3158" s="0"/>
      <c r="AGQ3158" s="0"/>
      <c r="AGR3158" s="0"/>
      <c r="AGS3158" s="0"/>
      <c r="AGT3158" s="0"/>
      <c r="AGU3158" s="0"/>
      <c r="AGV3158" s="0"/>
      <c r="AGW3158" s="0"/>
      <c r="AGX3158" s="0"/>
      <c r="AGY3158" s="0"/>
      <c r="AGZ3158" s="0"/>
      <c r="AHA3158" s="0"/>
      <c r="AHB3158" s="0"/>
      <c r="AHC3158" s="0"/>
      <c r="AHD3158" s="0"/>
      <c r="AHE3158" s="0"/>
      <c r="AHF3158" s="0"/>
      <c r="AHG3158" s="0"/>
      <c r="AHH3158" s="0"/>
      <c r="AHI3158" s="0"/>
      <c r="AHJ3158" s="0"/>
      <c r="AHK3158" s="0"/>
      <c r="AHL3158" s="0"/>
      <c r="AHM3158" s="0"/>
      <c r="AHN3158" s="0"/>
      <c r="AHO3158" s="0"/>
      <c r="AHP3158" s="0"/>
      <c r="AHQ3158" s="0"/>
      <c r="AHR3158" s="0"/>
      <c r="AHS3158" s="0"/>
      <c r="AHT3158" s="0"/>
      <c r="AHU3158" s="0"/>
      <c r="AHV3158" s="0"/>
      <c r="AHW3158" s="0"/>
      <c r="AHX3158" s="0"/>
      <c r="AHY3158" s="0"/>
      <c r="AHZ3158" s="0"/>
      <c r="AIA3158" s="0"/>
      <c r="AIB3158" s="0"/>
      <c r="AIC3158" s="0"/>
      <c r="AID3158" s="0"/>
      <c r="AIE3158" s="0"/>
      <c r="AIF3158" s="0"/>
      <c r="AIG3158" s="0"/>
      <c r="AIH3158" s="0"/>
      <c r="AII3158" s="0"/>
      <c r="AIJ3158" s="0"/>
      <c r="AIK3158" s="0"/>
      <c r="AIL3158" s="0"/>
      <c r="AIM3158" s="0"/>
      <c r="AIN3158" s="0"/>
      <c r="AIO3158" s="0"/>
      <c r="AIP3158" s="0"/>
      <c r="AIQ3158" s="0"/>
      <c r="AIR3158" s="0"/>
      <c r="AIS3158" s="0"/>
      <c r="AIT3158" s="0"/>
      <c r="AIU3158" s="0"/>
      <c r="AIV3158" s="0"/>
      <c r="AIW3158" s="0"/>
      <c r="AIX3158" s="0"/>
      <c r="AIY3158" s="0"/>
      <c r="AIZ3158" s="0"/>
      <c r="AJA3158" s="0"/>
      <c r="AJB3158" s="0"/>
      <c r="AJC3158" s="0"/>
      <c r="AJD3158" s="0"/>
      <c r="AJE3158" s="0"/>
      <c r="AJF3158" s="0"/>
      <c r="AJG3158" s="0"/>
      <c r="AJH3158" s="0"/>
      <c r="AJI3158" s="0"/>
      <c r="AJJ3158" s="0"/>
      <c r="AJK3158" s="0"/>
      <c r="AJL3158" s="0"/>
      <c r="AJM3158" s="0"/>
      <c r="AJN3158" s="0"/>
      <c r="AJO3158" s="0"/>
      <c r="AJP3158" s="0"/>
      <c r="AJQ3158" s="0"/>
      <c r="AJR3158" s="0"/>
      <c r="AJS3158" s="0"/>
      <c r="AJT3158" s="0"/>
      <c r="AJU3158" s="0"/>
      <c r="AJV3158" s="0"/>
      <c r="AJW3158" s="0"/>
      <c r="AJX3158" s="0"/>
      <c r="AJY3158" s="0"/>
      <c r="AJZ3158" s="0"/>
      <c r="AKA3158" s="0"/>
      <c r="AKB3158" s="0"/>
      <c r="AKC3158" s="0"/>
      <c r="AKD3158" s="0"/>
      <c r="AKE3158" s="0"/>
      <c r="AKF3158" s="0"/>
      <c r="AKG3158" s="0"/>
      <c r="AKH3158" s="0"/>
      <c r="AKI3158" s="0"/>
      <c r="AKJ3158" s="0"/>
      <c r="AKK3158" s="0"/>
      <c r="AKL3158" s="0"/>
      <c r="AKM3158" s="0"/>
      <c r="AKN3158" s="0"/>
      <c r="AKO3158" s="0"/>
      <c r="AKP3158" s="0"/>
      <c r="AKQ3158" s="0"/>
      <c r="AKR3158" s="0"/>
      <c r="AKS3158" s="0"/>
      <c r="AKT3158" s="0"/>
      <c r="AKU3158" s="0"/>
      <c r="AKV3158" s="0"/>
      <c r="AKW3158" s="0"/>
      <c r="AKX3158" s="0"/>
      <c r="AKY3158" s="0"/>
      <c r="AKZ3158" s="0"/>
      <c r="ALA3158" s="0"/>
      <c r="ALB3158" s="0"/>
      <c r="ALC3158" s="0"/>
      <c r="ALD3158" s="0"/>
      <c r="ALE3158" s="0"/>
      <c r="ALF3158" s="0"/>
      <c r="ALG3158" s="0"/>
      <c r="ALH3158" s="0"/>
      <c r="ALI3158" s="0"/>
      <c r="ALJ3158" s="0"/>
      <c r="ALK3158" s="0"/>
      <c r="ALL3158" s="0"/>
      <c r="ALM3158" s="0"/>
      <c r="ALN3158" s="0"/>
      <c r="ALO3158" s="0"/>
      <c r="ALP3158" s="0"/>
      <c r="ALQ3158" s="0"/>
      <c r="ALR3158" s="0"/>
      <c r="ALS3158" s="0"/>
      <c r="ALT3158" s="0"/>
      <c r="ALU3158" s="0"/>
      <c r="ALV3158" s="0"/>
      <c r="ALW3158" s="0"/>
      <c r="ALX3158" s="0"/>
      <c r="ALY3158" s="0"/>
      <c r="ALZ3158" s="0"/>
      <c r="AMA3158" s="0"/>
      <c r="AMB3158" s="0"/>
      <c r="AMC3158" s="0"/>
      <c r="AMD3158" s="0"/>
      <c r="AME3158" s="0"/>
      <c r="AMF3158" s="0"/>
      <c r="AMG3158" s="0"/>
      <c r="AMH3158" s="0"/>
      <c r="AMI3158" s="0"/>
    </row>
    <row r="3159" customFormat="false" ht="12.75" hidden="false" customHeight="false" outlineLevel="0" collapsed="false">
      <c r="A3159" s="1" t="s">
        <v>3394</v>
      </c>
      <c r="C3159" s="27" t="s">
        <v>3414</v>
      </c>
      <c r="D3159" s="27" t="s">
        <v>13</v>
      </c>
      <c r="E3159" s="28"/>
      <c r="F3159" s="29"/>
      <c r="G3159" s="27"/>
      <c r="H3159" s="30" t="s">
        <v>61</v>
      </c>
      <c r="I3159" s="31" t="n">
        <v>0.99</v>
      </c>
      <c r="J3159" s="30" t="s">
        <v>3405</v>
      </c>
      <c r="BM3159" s="0"/>
      <c r="BN3159" s="0"/>
      <c r="BO3159" s="0"/>
      <c r="BP3159" s="0"/>
      <c r="BQ3159" s="0"/>
      <c r="BR3159" s="0"/>
      <c r="BS3159" s="0"/>
      <c r="BT3159" s="0"/>
      <c r="BU3159" s="0"/>
      <c r="BV3159" s="0"/>
      <c r="BW3159" s="0"/>
      <c r="BX3159" s="0"/>
      <c r="BY3159" s="0"/>
      <c r="BZ3159" s="0"/>
      <c r="CA3159" s="0"/>
      <c r="CB3159" s="0"/>
      <c r="CC3159" s="0"/>
      <c r="CD3159" s="0"/>
      <c r="CE3159" s="0"/>
      <c r="CF3159" s="0"/>
      <c r="CG3159" s="0"/>
      <c r="CH3159" s="0"/>
      <c r="CI3159" s="0"/>
      <c r="CJ3159" s="0"/>
      <c r="CK3159" s="0"/>
      <c r="CL3159" s="0"/>
      <c r="CM3159" s="0"/>
      <c r="CN3159" s="0"/>
      <c r="CO3159" s="0"/>
      <c r="CP3159" s="0"/>
      <c r="CQ3159" s="0"/>
      <c r="CR3159" s="0"/>
      <c r="CS3159" s="0"/>
      <c r="CT3159" s="0"/>
      <c r="CU3159" s="0"/>
      <c r="CV3159" s="0"/>
      <c r="CW3159" s="0"/>
      <c r="CX3159" s="0"/>
      <c r="CY3159" s="0"/>
      <c r="CZ3159" s="0"/>
      <c r="DA3159" s="0"/>
      <c r="DB3159" s="0"/>
      <c r="DC3159" s="0"/>
      <c r="DD3159" s="0"/>
      <c r="DE3159" s="0"/>
      <c r="DF3159" s="0"/>
      <c r="DG3159" s="0"/>
      <c r="DH3159" s="0"/>
      <c r="DI3159" s="0"/>
      <c r="DJ3159" s="0"/>
      <c r="DK3159" s="0"/>
      <c r="DL3159" s="0"/>
      <c r="DM3159" s="0"/>
      <c r="DN3159" s="0"/>
      <c r="DO3159" s="0"/>
      <c r="DP3159" s="0"/>
      <c r="DQ3159" s="0"/>
      <c r="DR3159" s="0"/>
      <c r="DS3159" s="0"/>
      <c r="DT3159" s="0"/>
      <c r="DU3159" s="0"/>
      <c r="DV3159" s="0"/>
      <c r="DW3159" s="0"/>
      <c r="DX3159" s="0"/>
      <c r="DY3159" s="0"/>
      <c r="DZ3159" s="0"/>
      <c r="EA3159" s="0"/>
      <c r="EB3159" s="0"/>
      <c r="EC3159" s="0"/>
      <c r="ED3159" s="0"/>
      <c r="EE3159" s="0"/>
      <c r="EF3159" s="0"/>
      <c r="EG3159" s="0"/>
      <c r="EH3159" s="0"/>
      <c r="EI3159" s="0"/>
      <c r="EJ3159" s="0"/>
      <c r="EK3159" s="0"/>
      <c r="EL3159" s="0"/>
      <c r="EM3159" s="0"/>
      <c r="EN3159" s="0"/>
      <c r="EO3159" s="0"/>
      <c r="EP3159" s="0"/>
      <c r="EQ3159" s="0"/>
      <c r="ER3159" s="0"/>
      <c r="ES3159" s="0"/>
      <c r="ET3159" s="0"/>
      <c r="EU3159" s="0"/>
      <c r="EV3159" s="0"/>
      <c r="EW3159" s="0"/>
      <c r="EX3159" s="0"/>
      <c r="EY3159" s="0"/>
      <c r="EZ3159" s="0"/>
      <c r="FA3159" s="0"/>
      <c r="FB3159" s="0"/>
      <c r="FC3159" s="0"/>
      <c r="FD3159" s="0"/>
      <c r="FE3159" s="0"/>
      <c r="FF3159" s="0"/>
      <c r="FG3159" s="0"/>
      <c r="FH3159" s="0"/>
      <c r="FI3159" s="0"/>
      <c r="FJ3159" s="0"/>
      <c r="FK3159" s="0"/>
      <c r="FL3159" s="0"/>
      <c r="FM3159" s="0"/>
      <c r="FN3159" s="0"/>
      <c r="FO3159" s="0"/>
      <c r="FP3159" s="0"/>
      <c r="FQ3159" s="0"/>
      <c r="FR3159" s="0"/>
      <c r="FS3159" s="0"/>
      <c r="FT3159" s="0"/>
      <c r="FU3159" s="0"/>
      <c r="FV3159" s="0"/>
      <c r="FW3159" s="0"/>
      <c r="FX3159" s="0"/>
      <c r="FY3159" s="0"/>
      <c r="FZ3159" s="0"/>
      <c r="GA3159" s="0"/>
      <c r="GB3159" s="0"/>
      <c r="GC3159" s="0"/>
      <c r="GD3159" s="0"/>
      <c r="GE3159" s="0"/>
      <c r="GF3159" s="0"/>
      <c r="GG3159" s="0"/>
      <c r="GH3159" s="0"/>
      <c r="GI3159" s="0"/>
      <c r="GJ3159" s="0"/>
      <c r="GK3159" s="0"/>
      <c r="GL3159" s="0"/>
      <c r="GM3159" s="0"/>
      <c r="GN3159" s="0"/>
      <c r="GO3159" s="0"/>
      <c r="GP3159" s="0"/>
      <c r="GQ3159" s="0"/>
      <c r="GR3159" s="0"/>
      <c r="GS3159" s="0"/>
      <c r="GT3159" s="0"/>
      <c r="GU3159" s="0"/>
      <c r="GV3159" s="0"/>
      <c r="GW3159" s="0"/>
      <c r="GX3159" s="0"/>
      <c r="GY3159" s="0"/>
      <c r="GZ3159" s="0"/>
      <c r="HA3159" s="0"/>
      <c r="HB3159" s="0"/>
      <c r="HC3159" s="0"/>
      <c r="HD3159" s="0"/>
      <c r="HE3159" s="0"/>
      <c r="HF3159" s="0"/>
      <c r="HG3159" s="0"/>
      <c r="HH3159" s="0"/>
      <c r="HI3159" s="0"/>
      <c r="HJ3159" s="0"/>
      <c r="HK3159" s="0"/>
      <c r="HL3159" s="0"/>
      <c r="HM3159" s="0"/>
      <c r="HN3159" s="0"/>
      <c r="HO3159" s="0"/>
      <c r="HP3159" s="0"/>
      <c r="HQ3159" s="0"/>
      <c r="HR3159" s="0"/>
      <c r="HS3159" s="0"/>
      <c r="HT3159" s="0"/>
      <c r="HU3159" s="0"/>
      <c r="HV3159" s="0"/>
      <c r="HW3159" s="0"/>
      <c r="HX3159" s="0"/>
      <c r="HY3159" s="0"/>
      <c r="HZ3159" s="0"/>
      <c r="IA3159" s="0"/>
      <c r="IB3159" s="0"/>
      <c r="IC3159" s="0"/>
      <c r="ID3159" s="0"/>
      <c r="IE3159" s="0"/>
      <c r="IF3159" s="0"/>
      <c r="IG3159" s="0"/>
      <c r="IH3159" s="0"/>
      <c r="II3159" s="0"/>
      <c r="IJ3159" s="0"/>
      <c r="IK3159" s="0"/>
      <c r="IL3159" s="0"/>
      <c r="IM3159" s="0"/>
      <c r="IN3159" s="0"/>
      <c r="IO3159" s="0"/>
      <c r="IP3159" s="0"/>
      <c r="IQ3159" s="0"/>
      <c r="IR3159" s="0"/>
      <c r="IS3159" s="0"/>
      <c r="IT3159" s="0"/>
      <c r="IU3159" s="0"/>
      <c r="IV3159" s="0"/>
      <c r="IW3159" s="0"/>
      <c r="IX3159" s="0"/>
      <c r="IY3159" s="0"/>
      <c r="IZ3159" s="0"/>
      <c r="JA3159" s="0"/>
      <c r="JB3159" s="0"/>
      <c r="JC3159" s="0"/>
      <c r="JD3159" s="0"/>
      <c r="JE3159" s="0"/>
      <c r="JF3159" s="0"/>
      <c r="JG3159" s="0"/>
      <c r="JH3159" s="0"/>
      <c r="JI3159" s="0"/>
      <c r="JJ3159" s="0"/>
      <c r="JK3159" s="0"/>
      <c r="JL3159" s="0"/>
      <c r="JM3159" s="0"/>
      <c r="JN3159" s="0"/>
      <c r="JO3159" s="0"/>
      <c r="JP3159" s="0"/>
      <c r="JQ3159" s="0"/>
      <c r="JR3159" s="0"/>
      <c r="JS3159" s="0"/>
      <c r="JT3159" s="0"/>
      <c r="JU3159" s="0"/>
      <c r="JV3159" s="0"/>
      <c r="JW3159" s="0"/>
      <c r="JX3159" s="0"/>
      <c r="JY3159" s="0"/>
      <c r="JZ3159" s="0"/>
      <c r="KA3159" s="0"/>
      <c r="KB3159" s="0"/>
      <c r="KC3159" s="0"/>
      <c r="KD3159" s="0"/>
      <c r="KE3159" s="0"/>
      <c r="KF3159" s="0"/>
      <c r="KG3159" s="0"/>
      <c r="KH3159" s="0"/>
      <c r="KI3159" s="0"/>
      <c r="KJ3159" s="0"/>
      <c r="KK3159" s="0"/>
      <c r="KL3159" s="0"/>
      <c r="KM3159" s="0"/>
      <c r="KN3159" s="0"/>
      <c r="KO3159" s="0"/>
      <c r="KP3159" s="0"/>
      <c r="KQ3159" s="0"/>
      <c r="KR3159" s="0"/>
      <c r="KS3159" s="0"/>
      <c r="KT3159" s="0"/>
      <c r="KU3159" s="0"/>
      <c r="KV3159" s="0"/>
      <c r="KW3159" s="0"/>
      <c r="KX3159" s="0"/>
      <c r="KY3159" s="0"/>
      <c r="KZ3159" s="0"/>
      <c r="LA3159" s="0"/>
      <c r="LB3159" s="0"/>
      <c r="LC3159" s="0"/>
      <c r="LD3159" s="0"/>
      <c r="LE3159" s="0"/>
      <c r="LF3159" s="0"/>
      <c r="LG3159" s="0"/>
      <c r="LH3159" s="0"/>
      <c r="LI3159" s="0"/>
      <c r="LJ3159" s="0"/>
      <c r="LK3159" s="0"/>
      <c r="LL3159" s="0"/>
      <c r="LM3159" s="0"/>
      <c r="LN3159" s="0"/>
      <c r="LO3159" s="0"/>
      <c r="LP3159" s="0"/>
      <c r="LQ3159" s="0"/>
      <c r="LR3159" s="0"/>
      <c r="LS3159" s="0"/>
      <c r="LT3159" s="0"/>
      <c r="LU3159" s="0"/>
      <c r="LV3159" s="0"/>
      <c r="LW3159" s="0"/>
      <c r="LX3159" s="0"/>
      <c r="LY3159" s="0"/>
      <c r="LZ3159" s="0"/>
      <c r="MA3159" s="0"/>
      <c r="MB3159" s="0"/>
      <c r="MC3159" s="0"/>
      <c r="MD3159" s="0"/>
      <c r="ME3159" s="0"/>
      <c r="MF3159" s="0"/>
      <c r="MG3159" s="0"/>
      <c r="MH3159" s="0"/>
      <c r="MI3159" s="0"/>
      <c r="MJ3159" s="0"/>
      <c r="MK3159" s="0"/>
      <c r="ML3159" s="0"/>
      <c r="MM3159" s="0"/>
      <c r="MN3159" s="0"/>
      <c r="MO3159" s="0"/>
      <c r="MP3159" s="0"/>
      <c r="MQ3159" s="0"/>
      <c r="MR3159" s="0"/>
      <c r="MS3159" s="0"/>
      <c r="MT3159" s="0"/>
      <c r="MU3159" s="0"/>
      <c r="MV3159" s="0"/>
      <c r="MW3159" s="0"/>
      <c r="MX3159" s="0"/>
      <c r="MY3159" s="0"/>
      <c r="MZ3159" s="0"/>
      <c r="NA3159" s="0"/>
      <c r="NB3159" s="0"/>
      <c r="NC3159" s="0"/>
      <c r="ND3159" s="0"/>
      <c r="NE3159" s="0"/>
      <c r="NF3159" s="0"/>
      <c r="NG3159" s="0"/>
      <c r="NH3159" s="0"/>
      <c r="NI3159" s="0"/>
      <c r="NJ3159" s="0"/>
      <c r="NK3159" s="0"/>
      <c r="NL3159" s="0"/>
      <c r="NM3159" s="0"/>
      <c r="NN3159" s="0"/>
      <c r="NO3159" s="0"/>
      <c r="NP3159" s="0"/>
      <c r="NQ3159" s="0"/>
      <c r="NR3159" s="0"/>
      <c r="NS3159" s="0"/>
      <c r="NT3159" s="0"/>
      <c r="NU3159" s="0"/>
      <c r="NV3159" s="0"/>
      <c r="NW3159" s="0"/>
      <c r="NX3159" s="0"/>
      <c r="NY3159" s="0"/>
      <c r="NZ3159" s="0"/>
      <c r="OA3159" s="0"/>
      <c r="OB3159" s="0"/>
      <c r="OC3159" s="0"/>
      <c r="OD3159" s="0"/>
      <c r="OE3159" s="0"/>
      <c r="OF3159" s="0"/>
      <c r="OG3159" s="0"/>
      <c r="OH3159" s="0"/>
      <c r="OI3159" s="0"/>
      <c r="OJ3159" s="0"/>
      <c r="OK3159" s="0"/>
      <c r="OL3159" s="0"/>
      <c r="OM3159" s="0"/>
      <c r="ON3159" s="0"/>
      <c r="OO3159" s="0"/>
      <c r="OP3159" s="0"/>
      <c r="OQ3159" s="0"/>
      <c r="OR3159" s="0"/>
      <c r="OS3159" s="0"/>
      <c r="OT3159" s="0"/>
      <c r="OU3159" s="0"/>
      <c r="OV3159" s="0"/>
      <c r="OW3159" s="0"/>
      <c r="OX3159" s="0"/>
      <c r="OY3159" s="0"/>
      <c r="OZ3159" s="0"/>
      <c r="PA3159" s="0"/>
      <c r="PB3159" s="0"/>
      <c r="PC3159" s="0"/>
      <c r="PD3159" s="0"/>
      <c r="PE3159" s="0"/>
      <c r="PF3159" s="0"/>
      <c r="PG3159" s="0"/>
      <c r="PH3159" s="0"/>
      <c r="PI3159" s="0"/>
      <c r="PJ3159" s="0"/>
      <c r="PK3159" s="0"/>
      <c r="PL3159" s="0"/>
      <c r="PM3159" s="0"/>
      <c r="PN3159" s="0"/>
      <c r="PO3159" s="0"/>
      <c r="PP3159" s="0"/>
      <c r="PQ3159" s="0"/>
      <c r="PR3159" s="0"/>
      <c r="PS3159" s="0"/>
      <c r="PT3159" s="0"/>
      <c r="PU3159" s="0"/>
      <c r="PV3159" s="0"/>
      <c r="PW3159" s="0"/>
      <c r="PX3159" s="0"/>
      <c r="PY3159" s="0"/>
      <c r="PZ3159" s="0"/>
      <c r="QA3159" s="0"/>
      <c r="QB3159" s="0"/>
      <c r="QC3159" s="0"/>
      <c r="QD3159" s="0"/>
      <c r="QE3159" s="0"/>
      <c r="QF3159" s="0"/>
      <c r="QG3159" s="0"/>
      <c r="QH3159" s="0"/>
      <c r="QI3159" s="0"/>
      <c r="QJ3159" s="0"/>
      <c r="QK3159" s="0"/>
      <c r="QL3159" s="0"/>
      <c r="QM3159" s="0"/>
      <c r="QN3159" s="0"/>
      <c r="QO3159" s="0"/>
      <c r="QP3159" s="0"/>
      <c r="QQ3159" s="0"/>
      <c r="QR3159" s="0"/>
      <c r="QS3159" s="0"/>
      <c r="QT3159" s="0"/>
      <c r="QU3159" s="0"/>
      <c r="QV3159" s="0"/>
      <c r="QW3159" s="0"/>
      <c r="QX3159" s="0"/>
      <c r="QY3159" s="0"/>
      <c r="QZ3159" s="0"/>
      <c r="RA3159" s="0"/>
      <c r="RB3159" s="0"/>
      <c r="RC3159" s="0"/>
      <c r="RD3159" s="0"/>
      <c r="RE3159" s="0"/>
      <c r="RF3159" s="0"/>
      <c r="RG3159" s="0"/>
      <c r="RH3159" s="0"/>
      <c r="RI3159" s="0"/>
      <c r="RJ3159" s="0"/>
      <c r="RK3159" s="0"/>
      <c r="RL3159" s="0"/>
      <c r="RM3159" s="0"/>
      <c r="RN3159" s="0"/>
      <c r="RO3159" s="0"/>
      <c r="RP3159" s="0"/>
      <c r="RQ3159" s="0"/>
      <c r="RR3159" s="0"/>
      <c r="RS3159" s="0"/>
      <c r="RT3159" s="0"/>
      <c r="RU3159" s="0"/>
      <c r="RV3159" s="0"/>
      <c r="RW3159" s="0"/>
      <c r="RX3159" s="0"/>
      <c r="RY3159" s="0"/>
      <c r="RZ3159" s="0"/>
      <c r="SA3159" s="0"/>
      <c r="SB3159" s="0"/>
      <c r="SC3159" s="0"/>
      <c r="SD3159" s="0"/>
      <c r="SE3159" s="0"/>
      <c r="SF3159" s="0"/>
      <c r="SG3159" s="0"/>
      <c r="SH3159" s="0"/>
      <c r="SI3159" s="0"/>
      <c r="SJ3159" s="0"/>
      <c r="SK3159" s="0"/>
      <c r="SL3159" s="0"/>
      <c r="SM3159" s="0"/>
      <c r="SN3159" s="0"/>
      <c r="SO3159" s="0"/>
      <c r="SP3159" s="0"/>
      <c r="SQ3159" s="0"/>
      <c r="SR3159" s="0"/>
      <c r="SS3159" s="0"/>
      <c r="ST3159" s="0"/>
      <c r="SU3159" s="0"/>
      <c r="SV3159" s="0"/>
      <c r="SW3159" s="0"/>
      <c r="SX3159" s="0"/>
      <c r="SY3159" s="0"/>
      <c r="SZ3159" s="0"/>
      <c r="TA3159" s="0"/>
      <c r="TB3159" s="0"/>
      <c r="TC3159" s="0"/>
      <c r="TD3159" s="0"/>
      <c r="TE3159" s="0"/>
      <c r="TF3159" s="0"/>
      <c r="TG3159" s="0"/>
      <c r="TH3159" s="0"/>
      <c r="TI3159" s="0"/>
      <c r="TJ3159" s="0"/>
      <c r="TK3159" s="0"/>
      <c r="TL3159" s="0"/>
      <c r="TM3159" s="0"/>
      <c r="TN3159" s="0"/>
      <c r="TO3159" s="0"/>
      <c r="TP3159" s="0"/>
      <c r="TQ3159" s="0"/>
      <c r="TR3159" s="0"/>
      <c r="TS3159" s="0"/>
      <c r="TT3159" s="0"/>
      <c r="TU3159" s="0"/>
      <c r="TV3159" s="0"/>
      <c r="TW3159" s="0"/>
      <c r="TX3159" s="0"/>
      <c r="TY3159" s="0"/>
      <c r="TZ3159" s="0"/>
      <c r="UA3159" s="0"/>
      <c r="UB3159" s="0"/>
      <c r="UC3159" s="0"/>
      <c r="UD3159" s="0"/>
      <c r="UE3159" s="0"/>
      <c r="UF3159" s="0"/>
      <c r="UG3159" s="0"/>
      <c r="UH3159" s="0"/>
      <c r="UI3159" s="0"/>
      <c r="UJ3159" s="0"/>
      <c r="UK3159" s="0"/>
      <c r="UL3159" s="0"/>
      <c r="UM3159" s="0"/>
      <c r="UN3159" s="0"/>
      <c r="UO3159" s="0"/>
      <c r="UP3159" s="0"/>
      <c r="UQ3159" s="0"/>
      <c r="UR3159" s="0"/>
      <c r="US3159" s="0"/>
      <c r="UT3159" s="0"/>
      <c r="UU3159" s="0"/>
      <c r="UV3159" s="0"/>
      <c r="UW3159" s="0"/>
      <c r="UX3159" s="0"/>
      <c r="UY3159" s="0"/>
      <c r="UZ3159" s="0"/>
      <c r="VA3159" s="0"/>
      <c r="VB3159" s="0"/>
      <c r="VC3159" s="0"/>
      <c r="VD3159" s="0"/>
      <c r="VE3159" s="0"/>
      <c r="VF3159" s="0"/>
      <c r="VG3159" s="0"/>
      <c r="VH3159" s="0"/>
      <c r="VI3159" s="0"/>
      <c r="VJ3159" s="0"/>
      <c r="VK3159" s="0"/>
      <c r="VL3159" s="0"/>
      <c r="VM3159" s="0"/>
      <c r="VN3159" s="0"/>
      <c r="VO3159" s="0"/>
      <c r="VP3159" s="0"/>
      <c r="VQ3159" s="0"/>
      <c r="VR3159" s="0"/>
      <c r="VS3159" s="0"/>
      <c r="VT3159" s="0"/>
      <c r="VU3159" s="0"/>
      <c r="VV3159" s="0"/>
      <c r="VW3159" s="0"/>
      <c r="VX3159" s="0"/>
      <c r="VY3159" s="0"/>
      <c r="VZ3159" s="0"/>
      <c r="WA3159" s="0"/>
      <c r="WB3159" s="0"/>
      <c r="WC3159" s="0"/>
      <c r="WD3159" s="0"/>
      <c r="WE3159" s="0"/>
      <c r="WF3159" s="0"/>
      <c r="WG3159" s="0"/>
      <c r="WH3159" s="0"/>
      <c r="WI3159" s="0"/>
      <c r="WJ3159" s="0"/>
      <c r="WK3159" s="0"/>
      <c r="WL3159" s="0"/>
      <c r="WM3159" s="0"/>
      <c r="WN3159" s="0"/>
      <c r="WO3159" s="0"/>
      <c r="WP3159" s="0"/>
      <c r="WQ3159" s="0"/>
      <c r="WR3159" s="0"/>
      <c r="WS3159" s="0"/>
      <c r="WT3159" s="0"/>
      <c r="WU3159" s="0"/>
      <c r="WV3159" s="0"/>
      <c r="WW3159" s="0"/>
      <c r="WX3159" s="0"/>
      <c r="WY3159" s="0"/>
      <c r="WZ3159" s="0"/>
      <c r="XA3159" s="0"/>
      <c r="XB3159" s="0"/>
      <c r="XC3159" s="0"/>
      <c r="XD3159" s="0"/>
      <c r="XE3159" s="0"/>
      <c r="XF3159" s="0"/>
      <c r="XG3159" s="0"/>
      <c r="XH3159" s="0"/>
      <c r="XI3159" s="0"/>
      <c r="XJ3159" s="0"/>
      <c r="XK3159" s="0"/>
      <c r="XL3159" s="0"/>
      <c r="XM3159" s="0"/>
      <c r="XN3159" s="0"/>
      <c r="XO3159" s="0"/>
      <c r="XP3159" s="0"/>
      <c r="XQ3159" s="0"/>
      <c r="XR3159" s="0"/>
      <c r="XS3159" s="0"/>
      <c r="XT3159" s="0"/>
      <c r="XU3159" s="0"/>
      <c r="XV3159" s="0"/>
      <c r="XW3159" s="0"/>
      <c r="XX3159" s="0"/>
      <c r="XY3159" s="0"/>
      <c r="XZ3159" s="0"/>
      <c r="YA3159" s="0"/>
      <c r="YB3159" s="0"/>
      <c r="YC3159" s="0"/>
      <c r="YD3159" s="0"/>
      <c r="YE3159" s="0"/>
      <c r="YF3159" s="0"/>
      <c r="YG3159" s="0"/>
      <c r="YH3159" s="0"/>
      <c r="YI3159" s="0"/>
      <c r="YJ3159" s="0"/>
      <c r="YK3159" s="0"/>
      <c r="YL3159" s="0"/>
      <c r="YM3159" s="0"/>
      <c r="YN3159" s="0"/>
      <c r="YO3159" s="0"/>
      <c r="YP3159" s="0"/>
      <c r="YQ3159" s="0"/>
      <c r="YR3159" s="0"/>
      <c r="YS3159" s="0"/>
      <c r="YT3159" s="0"/>
      <c r="YU3159" s="0"/>
      <c r="YV3159" s="0"/>
      <c r="YW3159" s="0"/>
      <c r="YX3159" s="0"/>
      <c r="YY3159" s="0"/>
      <c r="YZ3159" s="0"/>
      <c r="ZA3159" s="0"/>
      <c r="ZB3159" s="0"/>
      <c r="ZC3159" s="0"/>
      <c r="ZD3159" s="0"/>
      <c r="ZE3159" s="0"/>
      <c r="ZF3159" s="0"/>
      <c r="ZG3159" s="0"/>
      <c r="ZH3159" s="0"/>
      <c r="ZI3159" s="0"/>
      <c r="ZJ3159" s="0"/>
      <c r="ZK3159" s="0"/>
      <c r="ZL3159" s="0"/>
      <c r="ZM3159" s="0"/>
      <c r="ZN3159" s="0"/>
      <c r="ZO3159" s="0"/>
      <c r="ZP3159" s="0"/>
      <c r="ZQ3159" s="0"/>
      <c r="ZR3159" s="0"/>
      <c r="ZS3159" s="0"/>
      <c r="ZT3159" s="0"/>
      <c r="ZU3159" s="0"/>
      <c r="ZV3159" s="0"/>
      <c r="ZW3159" s="0"/>
      <c r="ZX3159" s="0"/>
      <c r="ZY3159" s="0"/>
      <c r="ZZ3159" s="0"/>
      <c r="AAA3159" s="0"/>
      <c r="AAB3159" s="0"/>
      <c r="AAC3159" s="0"/>
      <c r="AAD3159" s="0"/>
      <c r="AAE3159" s="0"/>
      <c r="AAF3159" s="0"/>
      <c r="AAG3159" s="0"/>
      <c r="AAH3159" s="0"/>
      <c r="AAI3159" s="0"/>
      <c r="AAJ3159" s="0"/>
      <c r="AAK3159" s="0"/>
      <c r="AAL3159" s="0"/>
      <c r="AAM3159" s="0"/>
      <c r="AAN3159" s="0"/>
      <c r="AAO3159" s="0"/>
      <c r="AAP3159" s="0"/>
      <c r="AAQ3159" s="0"/>
      <c r="AAR3159" s="0"/>
      <c r="AAS3159" s="0"/>
      <c r="AAT3159" s="0"/>
      <c r="AAU3159" s="0"/>
      <c r="AAV3159" s="0"/>
      <c r="AAW3159" s="0"/>
      <c r="AAX3159" s="0"/>
      <c r="AAY3159" s="0"/>
      <c r="AAZ3159" s="0"/>
      <c r="ABA3159" s="0"/>
      <c r="ABB3159" s="0"/>
      <c r="ABC3159" s="0"/>
      <c r="ABD3159" s="0"/>
      <c r="ABE3159" s="0"/>
      <c r="ABF3159" s="0"/>
      <c r="ABG3159" s="0"/>
      <c r="ABH3159" s="0"/>
      <c r="ABI3159" s="0"/>
      <c r="ABJ3159" s="0"/>
      <c r="ABK3159" s="0"/>
      <c r="ABL3159" s="0"/>
      <c r="ABM3159" s="0"/>
      <c r="ABN3159" s="0"/>
      <c r="ABO3159" s="0"/>
      <c r="ABP3159" s="0"/>
      <c r="ABQ3159" s="0"/>
      <c r="ABR3159" s="0"/>
      <c r="ABS3159" s="0"/>
      <c r="ABT3159" s="0"/>
      <c r="ABU3159" s="0"/>
      <c r="ABV3159" s="0"/>
      <c r="ABW3159" s="0"/>
      <c r="ABX3159" s="0"/>
      <c r="ABY3159" s="0"/>
      <c r="ABZ3159" s="0"/>
      <c r="ACA3159" s="0"/>
      <c r="ACB3159" s="0"/>
      <c r="ACC3159" s="0"/>
      <c r="ACD3159" s="0"/>
      <c r="ACE3159" s="0"/>
      <c r="ACF3159" s="0"/>
      <c r="ACG3159" s="0"/>
      <c r="ACH3159" s="0"/>
      <c r="ACI3159" s="0"/>
      <c r="ACJ3159" s="0"/>
      <c r="ACK3159" s="0"/>
      <c r="ACL3159" s="0"/>
      <c r="ACM3159" s="0"/>
      <c r="ACN3159" s="0"/>
      <c r="ACO3159" s="0"/>
      <c r="ACP3159" s="0"/>
      <c r="ACQ3159" s="0"/>
      <c r="ACR3159" s="0"/>
      <c r="ACS3159" s="0"/>
      <c r="ACT3159" s="0"/>
      <c r="ACU3159" s="0"/>
      <c r="ACV3159" s="0"/>
      <c r="ACW3159" s="0"/>
      <c r="ACX3159" s="0"/>
      <c r="ACY3159" s="0"/>
      <c r="ACZ3159" s="0"/>
      <c r="ADA3159" s="0"/>
      <c r="ADB3159" s="0"/>
      <c r="ADC3159" s="0"/>
      <c r="ADD3159" s="0"/>
      <c r="ADE3159" s="0"/>
      <c r="ADF3159" s="0"/>
      <c r="ADG3159" s="0"/>
      <c r="ADH3159" s="0"/>
      <c r="ADI3159" s="0"/>
      <c r="ADJ3159" s="0"/>
      <c r="ADK3159" s="0"/>
      <c r="ADL3159" s="0"/>
      <c r="ADM3159" s="0"/>
      <c r="ADN3159" s="0"/>
      <c r="ADO3159" s="0"/>
      <c r="ADP3159" s="0"/>
      <c r="ADQ3159" s="0"/>
      <c r="ADR3159" s="0"/>
      <c r="ADS3159" s="0"/>
      <c r="ADT3159" s="0"/>
      <c r="ADU3159" s="0"/>
      <c r="ADV3159" s="0"/>
      <c r="ADW3159" s="0"/>
      <c r="ADX3159" s="0"/>
      <c r="ADY3159" s="0"/>
      <c r="ADZ3159" s="0"/>
      <c r="AEA3159" s="0"/>
      <c r="AEB3159" s="0"/>
      <c r="AEC3159" s="0"/>
      <c r="AED3159" s="0"/>
      <c r="AEE3159" s="0"/>
      <c r="AEF3159" s="0"/>
      <c r="AEG3159" s="0"/>
      <c r="AEH3159" s="0"/>
      <c r="AEI3159" s="0"/>
      <c r="AEJ3159" s="0"/>
      <c r="AEK3159" s="0"/>
      <c r="AEL3159" s="0"/>
      <c r="AEM3159" s="0"/>
      <c r="AEN3159" s="0"/>
      <c r="AEO3159" s="0"/>
      <c r="AEP3159" s="0"/>
      <c r="AEQ3159" s="0"/>
      <c r="AER3159" s="0"/>
      <c r="AES3159" s="0"/>
      <c r="AET3159" s="0"/>
      <c r="AEU3159" s="0"/>
      <c r="AEV3159" s="0"/>
      <c r="AEW3159" s="0"/>
      <c r="AEX3159" s="0"/>
      <c r="AEY3159" s="0"/>
      <c r="AEZ3159" s="0"/>
      <c r="AFA3159" s="0"/>
      <c r="AFB3159" s="0"/>
      <c r="AFC3159" s="0"/>
      <c r="AFD3159" s="0"/>
      <c r="AFE3159" s="0"/>
      <c r="AFF3159" s="0"/>
      <c r="AFG3159" s="0"/>
      <c r="AFH3159" s="0"/>
      <c r="AFI3159" s="0"/>
      <c r="AFJ3159" s="0"/>
      <c r="AFK3159" s="0"/>
      <c r="AFL3159" s="0"/>
      <c r="AFM3159" s="0"/>
      <c r="AFN3159" s="0"/>
      <c r="AFO3159" s="0"/>
      <c r="AFP3159" s="0"/>
      <c r="AFQ3159" s="0"/>
      <c r="AFR3159" s="0"/>
      <c r="AFS3159" s="0"/>
      <c r="AFT3159" s="0"/>
      <c r="AFU3159" s="0"/>
      <c r="AFV3159" s="0"/>
      <c r="AFW3159" s="0"/>
      <c r="AFX3159" s="0"/>
      <c r="AFY3159" s="0"/>
      <c r="AFZ3159" s="0"/>
      <c r="AGA3159" s="0"/>
      <c r="AGB3159" s="0"/>
      <c r="AGC3159" s="0"/>
      <c r="AGD3159" s="0"/>
      <c r="AGE3159" s="0"/>
      <c r="AGF3159" s="0"/>
      <c r="AGG3159" s="0"/>
      <c r="AGH3159" s="0"/>
      <c r="AGI3159" s="0"/>
      <c r="AGJ3159" s="0"/>
      <c r="AGK3159" s="0"/>
      <c r="AGL3159" s="0"/>
      <c r="AGM3159" s="0"/>
      <c r="AGN3159" s="0"/>
      <c r="AGO3159" s="0"/>
      <c r="AGP3159" s="0"/>
      <c r="AGQ3159" s="0"/>
      <c r="AGR3159" s="0"/>
      <c r="AGS3159" s="0"/>
      <c r="AGT3159" s="0"/>
      <c r="AGU3159" s="0"/>
      <c r="AGV3159" s="0"/>
      <c r="AGW3159" s="0"/>
      <c r="AGX3159" s="0"/>
      <c r="AGY3159" s="0"/>
      <c r="AGZ3159" s="0"/>
      <c r="AHA3159" s="0"/>
      <c r="AHB3159" s="0"/>
      <c r="AHC3159" s="0"/>
      <c r="AHD3159" s="0"/>
      <c r="AHE3159" s="0"/>
      <c r="AHF3159" s="0"/>
      <c r="AHG3159" s="0"/>
      <c r="AHH3159" s="0"/>
      <c r="AHI3159" s="0"/>
      <c r="AHJ3159" s="0"/>
      <c r="AHK3159" s="0"/>
      <c r="AHL3159" s="0"/>
      <c r="AHM3159" s="0"/>
      <c r="AHN3159" s="0"/>
      <c r="AHO3159" s="0"/>
      <c r="AHP3159" s="0"/>
      <c r="AHQ3159" s="0"/>
      <c r="AHR3159" s="0"/>
      <c r="AHS3159" s="0"/>
      <c r="AHT3159" s="0"/>
      <c r="AHU3159" s="0"/>
      <c r="AHV3159" s="0"/>
      <c r="AHW3159" s="0"/>
      <c r="AHX3159" s="0"/>
      <c r="AHY3159" s="0"/>
      <c r="AHZ3159" s="0"/>
      <c r="AIA3159" s="0"/>
      <c r="AIB3159" s="0"/>
      <c r="AIC3159" s="0"/>
      <c r="AID3159" s="0"/>
      <c r="AIE3159" s="0"/>
      <c r="AIF3159" s="0"/>
      <c r="AIG3159" s="0"/>
      <c r="AIH3159" s="0"/>
      <c r="AII3159" s="0"/>
      <c r="AIJ3159" s="0"/>
      <c r="AIK3159" s="0"/>
      <c r="AIL3159" s="0"/>
      <c r="AIM3159" s="0"/>
      <c r="AIN3159" s="0"/>
      <c r="AIO3159" s="0"/>
      <c r="AIP3159" s="0"/>
      <c r="AIQ3159" s="0"/>
      <c r="AIR3159" s="0"/>
      <c r="AIS3159" s="0"/>
      <c r="AIT3159" s="0"/>
      <c r="AIU3159" s="0"/>
      <c r="AIV3159" s="0"/>
      <c r="AIW3159" s="0"/>
      <c r="AIX3159" s="0"/>
      <c r="AIY3159" s="0"/>
      <c r="AIZ3159" s="0"/>
      <c r="AJA3159" s="0"/>
      <c r="AJB3159" s="0"/>
      <c r="AJC3159" s="0"/>
      <c r="AJD3159" s="0"/>
      <c r="AJE3159" s="0"/>
      <c r="AJF3159" s="0"/>
      <c r="AJG3159" s="0"/>
      <c r="AJH3159" s="0"/>
      <c r="AJI3159" s="0"/>
      <c r="AJJ3159" s="0"/>
      <c r="AJK3159" s="0"/>
      <c r="AJL3159" s="0"/>
      <c r="AJM3159" s="0"/>
      <c r="AJN3159" s="0"/>
      <c r="AJO3159" s="0"/>
      <c r="AJP3159" s="0"/>
      <c r="AJQ3159" s="0"/>
      <c r="AJR3159" s="0"/>
      <c r="AJS3159" s="0"/>
      <c r="AJT3159" s="0"/>
      <c r="AJU3159" s="0"/>
      <c r="AJV3159" s="0"/>
      <c r="AJW3159" s="0"/>
      <c r="AJX3159" s="0"/>
      <c r="AJY3159" s="0"/>
      <c r="AJZ3159" s="0"/>
      <c r="AKA3159" s="0"/>
      <c r="AKB3159" s="0"/>
      <c r="AKC3159" s="0"/>
      <c r="AKD3159" s="0"/>
      <c r="AKE3159" s="0"/>
      <c r="AKF3159" s="0"/>
      <c r="AKG3159" s="0"/>
      <c r="AKH3159" s="0"/>
      <c r="AKI3159" s="0"/>
      <c r="AKJ3159" s="0"/>
      <c r="AKK3159" s="0"/>
      <c r="AKL3159" s="0"/>
      <c r="AKM3159" s="0"/>
      <c r="AKN3159" s="0"/>
      <c r="AKO3159" s="0"/>
      <c r="AKP3159" s="0"/>
      <c r="AKQ3159" s="0"/>
      <c r="AKR3159" s="0"/>
      <c r="AKS3159" s="0"/>
      <c r="AKT3159" s="0"/>
      <c r="AKU3159" s="0"/>
      <c r="AKV3159" s="0"/>
      <c r="AKW3159" s="0"/>
      <c r="AKX3159" s="0"/>
      <c r="AKY3159" s="0"/>
      <c r="AKZ3159" s="0"/>
      <c r="ALA3159" s="0"/>
      <c r="ALB3159" s="0"/>
      <c r="ALC3159" s="0"/>
      <c r="ALD3159" s="0"/>
      <c r="ALE3159" s="0"/>
      <c r="ALF3159" s="0"/>
      <c r="ALG3159" s="0"/>
      <c r="ALH3159" s="0"/>
      <c r="ALI3159" s="0"/>
      <c r="ALJ3159" s="0"/>
      <c r="ALK3159" s="0"/>
      <c r="ALL3159" s="0"/>
      <c r="ALM3159" s="0"/>
      <c r="ALN3159" s="0"/>
      <c r="ALO3159" s="0"/>
      <c r="ALP3159" s="0"/>
      <c r="ALQ3159" s="0"/>
      <c r="ALR3159" s="0"/>
      <c r="ALS3159" s="0"/>
      <c r="ALT3159" s="0"/>
      <c r="ALU3159" s="0"/>
      <c r="ALV3159" s="0"/>
      <c r="ALW3159" s="0"/>
      <c r="ALX3159" s="0"/>
      <c r="ALY3159" s="0"/>
      <c r="ALZ3159" s="0"/>
      <c r="AMA3159" s="0"/>
      <c r="AMB3159" s="0"/>
      <c r="AMC3159" s="0"/>
      <c r="AMD3159" s="0"/>
      <c r="AME3159" s="0"/>
      <c r="AMF3159" s="0"/>
      <c r="AMG3159" s="0"/>
      <c r="AMH3159" s="0"/>
      <c r="AMI3159" s="0"/>
    </row>
    <row r="3160" customFormat="false" ht="12.75" hidden="false" customHeight="false" outlineLevel="0" collapsed="false">
      <c r="A3160" s="1" t="s">
        <v>3394</v>
      </c>
      <c r="C3160" s="27" t="s">
        <v>3415</v>
      </c>
      <c r="D3160" s="27" t="s">
        <v>13</v>
      </c>
      <c r="E3160" s="28"/>
      <c r="F3160" s="29"/>
      <c r="G3160" s="27"/>
      <c r="H3160" s="30" t="s">
        <v>61</v>
      </c>
      <c r="I3160" s="31" t="n">
        <v>1.89</v>
      </c>
      <c r="J3160" s="30" t="s">
        <v>3405</v>
      </c>
      <c r="BM3160" s="0"/>
      <c r="BN3160" s="0"/>
      <c r="BO3160" s="0"/>
      <c r="BP3160" s="0"/>
      <c r="BQ3160" s="0"/>
      <c r="BR3160" s="0"/>
      <c r="BS3160" s="0"/>
      <c r="BT3160" s="0"/>
      <c r="BU3160" s="0"/>
      <c r="BV3160" s="0"/>
      <c r="BW3160" s="0"/>
      <c r="BX3160" s="0"/>
      <c r="BY3160" s="0"/>
      <c r="BZ3160" s="0"/>
      <c r="CA3160" s="0"/>
      <c r="CB3160" s="0"/>
      <c r="CC3160" s="0"/>
      <c r="CD3160" s="0"/>
      <c r="CE3160" s="0"/>
      <c r="CF3160" s="0"/>
      <c r="CG3160" s="0"/>
      <c r="CH3160" s="0"/>
      <c r="CI3160" s="0"/>
      <c r="CJ3160" s="0"/>
      <c r="CK3160" s="0"/>
      <c r="CL3160" s="0"/>
      <c r="CM3160" s="0"/>
      <c r="CN3160" s="0"/>
      <c r="CO3160" s="0"/>
      <c r="CP3160" s="0"/>
      <c r="CQ3160" s="0"/>
      <c r="CR3160" s="0"/>
      <c r="CS3160" s="0"/>
      <c r="CT3160" s="0"/>
      <c r="CU3160" s="0"/>
      <c r="CV3160" s="0"/>
      <c r="CW3160" s="0"/>
      <c r="CX3160" s="0"/>
      <c r="CY3160" s="0"/>
      <c r="CZ3160" s="0"/>
      <c r="DA3160" s="0"/>
      <c r="DB3160" s="0"/>
      <c r="DC3160" s="0"/>
      <c r="DD3160" s="0"/>
      <c r="DE3160" s="0"/>
      <c r="DF3160" s="0"/>
      <c r="DG3160" s="0"/>
      <c r="DH3160" s="0"/>
      <c r="DI3160" s="0"/>
      <c r="DJ3160" s="0"/>
      <c r="DK3160" s="0"/>
      <c r="DL3160" s="0"/>
      <c r="DM3160" s="0"/>
      <c r="DN3160" s="0"/>
      <c r="DO3160" s="0"/>
      <c r="DP3160" s="0"/>
      <c r="DQ3160" s="0"/>
      <c r="DR3160" s="0"/>
      <c r="DS3160" s="0"/>
      <c r="DT3160" s="0"/>
      <c r="DU3160" s="0"/>
      <c r="DV3160" s="0"/>
      <c r="DW3160" s="0"/>
      <c r="DX3160" s="0"/>
      <c r="DY3160" s="0"/>
      <c r="DZ3160" s="0"/>
      <c r="EA3160" s="0"/>
      <c r="EB3160" s="0"/>
      <c r="EC3160" s="0"/>
      <c r="ED3160" s="0"/>
      <c r="EE3160" s="0"/>
      <c r="EF3160" s="0"/>
      <c r="EG3160" s="0"/>
      <c r="EH3160" s="0"/>
      <c r="EI3160" s="0"/>
      <c r="EJ3160" s="0"/>
      <c r="EK3160" s="0"/>
      <c r="EL3160" s="0"/>
      <c r="EM3160" s="0"/>
      <c r="EN3160" s="0"/>
      <c r="EO3160" s="0"/>
      <c r="EP3160" s="0"/>
      <c r="EQ3160" s="0"/>
      <c r="ER3160" s="0"/>
      <c r="ES3160" s="0"/>
      <c r="ET3160" s="0"/>
      <c r="EU3160" s="0"/>
      <c r="EV3160" s="0"/>
      <c r="EW3160" s="0"/>
      <c r="EX3160" s="0"/>
      <c r="EY3160" s="0"/>
      <c r="EZ3160" s="0"/>
      <c r="FA3160" s="0"/>
      <c r="FB3160" s="0"/>
      <c r="FC3160" s="0"/>
      <c r="FD3160" s="0"/>
      <c r="FE3160" s="0"/>
      <c r="FF3160" s="0"/>
      <c r="FG3160" s="0"/>
      <c r="FH3160" s="0"/>
      <c r="FI3160" s="0"/>
      <c r="FJ3160" s="0"/>
      <c r="FK3160" s="0"/>
      <c r="FL3160" s="0"/>
      <c r="FM3160" s="0"/>
      <c r="FN3160" s="0"/>
      <c r="FO3160" s="0"/>
      <c r="FP3160" s="0"/>
      <c r="FQ3160" s="0"/>
      <c r="FR3160" s="0"/>
      <c r="FS3160" s="0"/>
      <c r="FT3160" s="0"/>
      <c r="FU3160" s="0"/>
      <c r="FV3160" s="0"/>
      <c r="FW3160" s="0"/>
      <c r="FX3160" s="0"/>
      <c r="FY3160" s="0"/>
      <c r="FZ3160" s="0"/>
      <c r="GA3160" s="0"/>
      <c r="GB3160" s="0"/>
      <c r="GC3160" s="0"/>
      <c r="GD3160" s="0"/>
      <c r="GE3160" s="0"/>
      <c r="GF3160" s="0"/>
      <c r="GG3160" s="0"/>
      <c r="GH3160" s="0"/>
      <c r="GI3160" s="0"/>
      <c r="GJ3160" s="0"/>
      <c r="GK3160" s="0"/>
      <c r="GL3160" s="0"/>
      <c r="GM3160" s="0"/>
      <c r="GN3160" s="0"/>
      <c r="GO3160" s="0"/>
      <c r="GP3160" s="0"/>
      <c r="GQ3160" s="0"/>
      <c r="GR3160" s="0"/>
      <c r="GS3160" s="0"/>
      <c r="GT3160" s="0"/>
      <c r="GU3160" s="0"/>
      <c r="GV3160" s="0"/>
      <c r="GW3160" s="0"/>
      <c r="GX3160" s="0"/>
      <c r="GY3160" s="0"/>
      <c r="GZ3160" s="0"/>
      <c r="HA3160" s="0"/>
      <c r="HB3160" s="0"/>
      <c r="HC3160" s="0"/>
      <c r="HD3160" s="0"/>
      <c r="HE3160" s="0"/>
      <c r="HF3160" s="0"/>
      <c r="HG3160" s="0"/>
      <c r="HH3160" s="0"/>
      <c r="HI3160" s="0"/>
      <c r="HJ3160" s="0"/>
      <c r="HK3160" s="0"/>
      <c r="HL3160" s="0"/>
      <c r="HM3160" s="0"/>
      <c r="HN3160" s="0"/>
      <c r="HO3160" s="0"/>
      <c r="HP3160" s="0"/>
      <c r="HQ3160" s="0"/>
      <c r="HR3160" s="0"/>
      <c r="HS3160" s="0"/>
      <c r="HT3160" s="0"/>
      <c r="HU3160" s="0"/>
      <c r="HV3160" s="0"/>
      <c r="HW3160" s="0"/>
      <c r="HX3160" s="0"/>
      <c r="HY3160" s="0"/>
      <c r="HZ3160" s="0"/>
      <c r="IA3160" s="0"/>
      <c r="IB3160" s="0"/>
      <c r="IC3160" s="0"/>
      <c r="ID3160" s="0"/>
      <c r="IE3160" s="0"/>
      <c r="IF3160" s="0"/>
      <c r="IG3160" s="0"/>
      <c r="IH3160" s="0"/>
      <c r="II3160" s="0"/>
      <c r="IJ3160" s="0"/>
      <c r="IK3160" s="0"/>
      <c r="IL3160" s="0"/>
      <c r="IM3160" s="0"/>
      <c r="IN3160" s="0"/>
      <c r="IO3160" s="0"/>
      <c r="IP3160" s="0"/>
      <c r="IQ3160" s="0"/>
      <c r="IR3160" s="0"/>
      <c r="IS3160" s="0"/>
      <c r="IT3160" s="0"/>
      <c r="IU3160" s="0"/>
      <c r="IV3160" s="0"/>
      <c r="IW3160" s="0"/>
      <c r="IX3160" s="0"/>
      <c r="IY3160" s="0"/>
      <c r="IZ3160" s="0"/>
      <c r="JA3160" s="0"/>
      <c r="JB3160" s="0"/>
      <c r="JC3160" s="0"/>
      <c r="JD3160" s="0"/>
      <c r="JE3160" s="0"/>
      <c r="JF3160" s="0"/>
      <c r="JG3160" s="0"/>
      <c r="JH3160" s="0"/>
      <c r="JI3160" s="0"/>
      <c r="JJ3160" s="0"/>
      <c r="JK3160" s="0"/>
      <c r="JL3160" s="0"/>
      <c r="JM3160" s="0"/>
      <c r="JN3160" s="0"/>
      <c r="JO3160" s="0"/>
      <c r="JP3160" s="0"/>
      <c r="JQ3160" s="0"/>
      <c r="JR3160" s="0"/>
      <c r="JS3160" s="0"/>
      <c r="JT3160" s="0"/>
      <c r="JU3160" s="0"/>
      <c r="JV3160" s="0"/>
      <c r="JW3160" s="0"/>
      <c r="JX3160" s="0"/>
      <c r="JY3160" s="0"/>
      <c r="JZ3160" s="0"/>
      <c r="KA3160" s="0"/>
      <c r="KB3160" s="0"/>
      <c r="KC3160" s="0"/>
      <c r="KD3160" s="0"/>
      <c r="KE3160" s="0"/>
      <c r="KF3160" s="0"/>
      <c r="KG3160" s="0"/>
      <c r="KH3160" s="0"/>
      <c r="KI3160" s="0"/>
      <c r="KJ3160" s="0"/>
      <c r="KK3160" s="0"/>
      <c r="KL3160" s="0"/>
      <c r="KM3160" s="0"/>
      <c r="KN3160" s="0"/>
      <c r="KO3160" s="0"/>
      <c r="KP3160" s="0"/>
      <c r="KQ3160" s="0"/>
      <c r="KR3160" s="0"/>
      <c r="KS3160" s="0"/>
      <c r="KT3160" s="0"/>
      <c r="KU3160" s="0"/>
      <c r="KV3160" s="0"/>
      <c r="KW3160" s="0"/>
      <c r="KX3160" s="0"/>
      <c r="KY3160" s="0"/>
      <c r="KZ3160" s="0"/>
      <c r="LA3160" s="0"/>
      <c r="LB3160" s="0"/>
      <c r="LC3160" s="0"/>
      <c r="LD3160" s="0"/>
      <c r="LE3160" s="0"/>
      <c r="LF3160" s="0"/>
      <c r="LG3160" s="0"/>
      <c r="LH3160" s="0"/>
      <c r="LI3160" s="0"/>
      <c r="LJ3160" s="0"/>
      <c r="LK3160" s="0"/>
      <c r="LL3160" s="0"/>
      <c r="LM3160" s="0"/>
      <c r="LN3160" s="0"/>
      <c r="LO3160" s="0"/>
      <c r="LP3160" s="0"/>
      <c r="LQ3160" s="0"/>
      <c r="LR3160" s="0"/>
      <c r="LS3160" s="0"/>
      <c r="LT3160" s="0"/>
      <c r="LU3160" s="0"/>
      <c r="LV3160" s="0"/>
      <c r="LW3160" s="0"/>
      <c r="LX3160" s="0"/>
      <c r="LY3160" s="0"/>
      <c r="LZ3160" s="0"/>
      <c r="MA3160" s="0"/>
      <c r="MB3160" s="0"/>
      <c r="MC3160" s="0"/>
      <c r="MD3160" s="0"/>
      <c r="ME3160" s="0"/>
      <c r="MF3160" s="0"/>
      <c r="MG3160" s="0"/>
      <c r="MH3160" s="0"/>
      <c r="MI3160" s="0"/>
      <c r="MJ3160" s="0"/>
      <c r="MK3160" s="0"/>
      <c r="ML3160" s="0"/>
      <c r="MM3160" s="0"/>
      <c r="MN3160" s="0"/>
      <c r="MO3160" s="0"/>
      <c r="MP3160" s="0"/>
      <c r="MQ3160" s="0"/>
      <c r="MR3160" s="0"/>
      <c r="MS3160" s="0"/>
      <c r="MT3160" s="0"/>
      <c r="MU3160" s="0"/>
      <c r="MV3160" s="0"/>
      <c r="MW3160" s="0"/>
      <c r="MX3160" s="0"/>
      <c r="MY3160" s="0"/>
      <c r="MZ3160" s="0"/>
      <c r="NA3160" s="0"/>
      <c r="NB3160" s="0"/>
      <c r="NC3160" s="0"/>
      <c r="ND3160" s="0"/>
      <c r="NE3160" s="0"/>
      <c r="NF3160" s="0"/>
      <c r="NG3160" s="0"/>
      <c r="NH3160" s="0"/>
      <c r="NI3160" s="0"/>
      <c r="NJ3160" s="0"/>
      <c r="NK3160" s="0"/>
      <c r="NL3160" s="0"/>
      <c r="NM3160" s="0"/>
      <c r="NN3160" s="0"/>
      <c r="NO3160" s="0"/>
      <c r="NP3160" s="0"/>
      <c r="NQ3160" s="0"/>
      <c r="NR3160" s="0"/>
      <c r="NS3160" s="0"/>
      <c r="NT3160" s="0"/>
      <c r="NU3160" s="0"/>
      <c r="NV3160" s="0"/>
      <c r="NW3160" s="0"/>
      <c r="NX3160" s="0"/>
      <c r="NY3160" s="0"/>
      <c r="NZ3160" s="0"/>
      <c r="OA3160" s="0"/>
      <c r="OB3160" s="0"/>
      <c r="OC3160" s="0"/>
      <c r="OD3160" s="0"/>
      <c r="OE3160" s="0"/>
      <c r="OF3160" s="0"/>
      <c r="OG3160" s="0"/>
      <c r="OH3160" s="0"/>
      <c r="OI3160" s="0"/>
      <c r="OJ3160" s="0"/>
      <c r="OK3160" s="0"/>
      <c r="OL3160" s="0"/>
      <c r="OM3160" s="0"/>
      <c r="ON3160" s="0"/>
      <c r="OO3160" s="0"/>
      <c r="OP3160" s="0"/>
      <c r="OQ3160" s="0"/>
      <c r="OR3160" s="0"/>
      <c r="OS3160" s="0"/>
      <c r="OT3160" s="0"/>
      <c r="OU3160" s="0"/>
      <c r="OV3160" s="0"/>
      <c r="OW3160" s="0"/>
      <c r="OX3160" s="0"/>
      <c r="OY3160" s="0"/>
      <c r="OZ3160" s="0"/>
      <c r="PA3160" s="0"/>
      <c r="PB3160" s="0"/>
      <c r="PC3160" s="0"/>
      <c r="PD3160" s="0"/>
      <c r="PE3160" s="0"/>
      <c r="PF3160" s="0"/>
      <c r="PG3160" s="0"/>
      <c r="PH3160" s="0"/>
      <c r="PI3160" s="0"/>
      <c r="PJ3160" s="0"/>
      <c r="PK3160" s="0"/>
      <c r="PL3160" s="0"/>
      <c r="PM3160" s="0"/>
      <c r="PN3160" s="0"/>
      <c r="PO3160" s="0"/>
      <c r="PP3160" s="0"/>
      <c r="PQ3160" s="0"/>
      <c r="PR3160" s="0"/>
      <c r="PS3160" s="0"/>
      <c r="PT3160" s="0"/>
      <c r="PU3160" s="0"/>
      <c r="PV3160" s="0"/>
      <c r="PW3160" s="0"/>
      <c r="PX3160" s="0"/>
      <c r="PY3160" s="0"/>
      <c r="PZ3160" s="0"/>
      <c r="QA3160" s="0"/>
      <c r="QB3160" s="0"/>
      <c r="QC3160" s="0"/>
      <c r="QD3160" s="0"/>
      <c r="QE3160" s="0"/>
      <c r="QF3160" s="0"/>
      <c r="QG3160" s="0"/>
      <c r="QH3160" s="0"/>
      <c r="QI3160" s="0"/>
      <c r="QJ3160" s="0"/>
      <c r="QK3160" s="0"/>
      <c r="QL3160" s="0"/>
      <c r="QM3160" s="0"/>
      <c r="QN3160" s="0"/>
      <c r="QO3160" s="0"/>
      <c r="QP3160" s="0"/>
      <c r="QQ3160" s="0"/>
      <c r="QR3160" s="0"/>
      <c r="QS3160" s="0"/>
      <c r="QT3160" s="0"/>
      <c r="QU3160" s="0"/>
      <c r="QV3160" s="0"/>
      <c r="QW3160" s="0"/>
      <c r="QX3160" s="0"/>
      <c r="QY3160" s="0"/>
      <c r="QZ3160" s="0"/>
      <c r="RA3160" s="0"/>
      <c r="RB3160" s="0"/>
      <c r="RC3160" s="0"/>
      <c r="RD3160" s="0"/>
      <c r="RE3160" s="0"/>
      <c r="RF3160" s="0"/>
      <c r="RG3160" s="0"/>
      <c r="RH3160" s="0"/>
      <c r="RI3160" s="0"/>
      <c r="RJ3160" s="0"/>
      <c r="RK3160" s="0"/>
      <c r="RL3160" s="0"/>
      <c r="RM3160" s="0"/>
      <c r="RN3160" s="0"/>
      <c r="RO3160" s="0"/>
      <c r="RP3160" s="0"/>
      <c r="RQ3160" s="0"/>
      <c r="RR3160" s="0"/>
      <c r="RS3160" s="0"/>
      <c r="RT3160" s="0"/>
      <c r="RU3160" s="0"/>
      <c r="RV3160" s="0"/>
      <c r="RW3160" s="0"/>
      <c r="RX3160" s="0"/>
      <c r="RY3160" s="0"/>
      <c r="RZ3160" s="0"/>
      <c r="SA3160" s="0"/>
      <c r="SB3160" s="0"/>
      <c r="SC3160" s="0"/>
      <c r="SD3160" s="0"/>
      <c r="SE3160" s="0"/>
      <c r="SF3160" s="0"/>
      <c r="SG3160" s="0"/>
      <c r="SH3160" s="0"/>
      <c r="SI3160" s="0"/>
      <c r="SJ3160" s="0"/>
      <c r="SK3160" s="0"/>
      <c r="SL3160" s="0"/>
      <c r="SM3160" s="0"/>
      <c r="SN3160" s="0"/>
      <c r="SO3160" s="0"/>
      <c r="SP3160" s="0"/>
      <c r="SQ3160" s="0"/>
      <c r="SR3160" s="0"/>
      <c r="SS3160" s="0"/>
      <c r="ST3160" s="0"/>
      <c r="SU3160" s="0"/>
      <c r="SV3160" s="0"/>
      <c r="SW3160" s="0"/>
      <c r="SX3160" s="0"/>
      <c r="SY3160" s="0"/>
      <c r="SZ3160" s="0"/>
      <c r="TA3160" s="0"/>
      <c r="TB3160" s="0"/>
      <c r="TC3160" s="0"/>
      <c r="TD3160" s="0"/>
      <c r="TE3160" s="0"/>
      <c r="TF3160" s="0"/>
      <c r="TG3160" s="0"/>
      <c r="TH3160" s="0"/>
      <c r="TI3160" s="0"/>
      <c r="TJ3160" s="0"/>
      <c r="TK3160" s="0"/>
      <c r="TL3160" s="0"/>
      <c r="TM3160" s="0"/>
      <c r="TN3160" s="0"/>
      <c r="TO3160" s="0"/>
      <c r="TP3160" s="0"/>
      <c r="TQ3160" s="0"/>
      <c r="TR3160" s="0"/>
      <c r="TS3160" s="0"/>
      <c r="TT3160" s="0"/>
      <c r="TU3160" s="0"/>
      <c r="TV3160" s="0"/>
      <c r="TW3160" s="0"/>
      <c r="TX3160" s="0"/>
      <c r="TY3160" s="0"/>
      <c r="TZ3160" s="0"/>
      <c r="UA3160" s="0"/>
      <c r="UB3160" s="0"/>
      <c r="UC3160" s="0"/>
      <c r="UD3160" s="0"/>
      <c r="UE3160" s="0"/>
      <c r="UF3160" s="0"/>
      <c r="UG3160" s="0"/>
      <c r="UH3160" s="0"/>
      <c r="UI3160" s="0"/>
      <c r="UJ3160" s="0"/>
      <c r="UK3160" s="0"/>
      <c r="UL3160" s="0"/>
      <c r="UM3160" s="0"/>
      <c r="UN3160" s="0"/>
      <c r="UO3160" s="0"/>
      <c r="UP3160" s="0"/>
      <c r="UQ3160" s="0"/>
      <c r="UR3160" s="0"/>
      <c r="US3160" s="0"/>
      <c r="UT3160" s="0"/>
      <c r="UU3160" s="0"/>
      <c r="UV3160" s="0"/>
      <c r="UW3160" s="0"/>
      <c r="UX3160" s="0"/>
      <c r="UY3160" s="0"/>
      <c r="UZ3160" s="0"/>
      <c r="VA3160" s="0"/>
      <c r="VB3160" s="0"/>
      <c r="VC3160" s="0"/>
      <c r="VD3160" s="0"/>
      <c r="VE3160" s="0"/>
      <c r="VF3160" s="0"/>
      <c r="VG3160" s="0"/>
      <c r="VH3160" s="0"/>
      <c r="VI3160" s="0"/>
      <c r="VJ3160" s="0"/>
      <c r="VK3160" s="0"/>
      <c r="VL3160" s="0"/>
      <c r="VM3160" s="0"/>
      <c r="VN3160" s="0"/>
      <c r="VO3160" s="0"/>
      <c r="VP3160" s="0"/>
      <c r="VQ3160" s="0"/>
      <c r="VR3160" s="0"/>
      <c r="VS3160" s="0"/>
      <c r="VT3160" s="0"/>
      <c r="VU3160" s="0"/>
      <c r="VV3160" s="0"/>
      <c r="VW3160" s="0"/>
      <c r="VX3160" s="0"/>
      <c r="VY3160" s="0"/>
      <c r="VZ3160" s="0"/>
      <c r="WA3160" s="0"/>
      <c r="WB3160" s="0"/>
      <c r="WC3160" s="0"/>
      <c r="WD3160" s="0"/>
      <c r="WE3160" s="0"/>
      <c r="WF3160" s="0"/>
      <c r="WG3160" s="0"/>
      <c r="WH3160" s="0"/>
      <c r="WI3160" s="0"/>
      <c r="WJ3160" s="0"/>
      <c r="WK3160" s="0"/>
      <c r="WL3160" s="0"/>
      <c r="WM3160" s="0"/>
      <c r="WN3160" s="0"/>
      <c r="WO3160" s="0"/>
      <c r="WP3160" s="0"/>
      <c r="WQ3160" s="0"/>
      <c r="WR3160" s="0"/>
      <c r="WS3160" s="0"/>
      <c r="WT3160" s="0"/>
      <c r="WU3160" s="0"/>
      <c r="WV3160" s="0"/>
      <c r="WW3160" s="0"/>
      <c r="WX3160" s="0"/>
      <c r="WY3160" s="0"/>
      <c r="WZ3160" s="0"/>
      <c r="XA3160" s="0"/>
      <c r="XB3160" s="0"/>
      <c r="XC3160" s="0"/>
      <c r="XD3160" s="0"/>
      <c r="XE3160" s="0"/>
      <c r="XF3160" s="0"/>
      <c r="XG3160" s="0"/>
      <c r="XH3160" s="0"/>
      <c r="XI3160" s="0"/>
      <c r="XJ3160" s="0"/>
      <c r="XK3160" s="0"/>
      <c r="XL3160" s="0"/>
      <c r="XM3160" s="0"/>
      <c r="XN3160" s="0"/>
      <c r="XO3160" s="0"/>
      <c r="XP3160" s="0"/>
      <c r="XQ3160" s="0"/>
      <c r="XR3160" s="0"/>
      <c r="XS3160" s="0"/>
      <c r="XT3160" s="0"/>
      <c r="XU3160" s="0"/>
      <c r="XV3160" s="0"/>
      <c r="XW3160" s="0"/>
      <c r="XX3160" s="0"/>
      <c r="XY3160" s="0"/>
      <c r="XZ3160" s="0"/>
      <c r="YA3160" s="0"/>
      <c r="YB3160" s="0"/>
      <c r="YC3160" s="0"/>
      <c r="YD3160" s="0"/>
      <c r="YE3160" s="0"/>
      <c r="YF3160" s="0"/>
      <c r="YG3160" s="0"/>
      <c r="YH3160" s="0"/>
      <c r="YI3160" s="0"/>
      <c r="YJ3160" s="0"/>
      <c r="YK3160" s="0"/>
      <c r="YL3160" s="0"/>
      <c r="YM3160" s="0"/>
      <c r="YN3160" s="0"/>
      <c r="YO3160" s="0"/>
      <c r="YP3160" s="0"/>
      <c r="YQ3160" s="0"/>
      <c r="YR3160" s="0"/>
      <c r="YS3160" s="0"/>
      <c r="YT3160" s="0"/>
      <c r="YU3160" s="0"/>
      <c r="YV3160" s="0"/>
      <c r="YW3160" s="0"/>
      <c r="YX3160" s="0"/>
      <c r="YY3160" s="0"/>
      <c r="YZ3160" s="0"/>
      <c r="ZA3160" s="0"/>
      <c r="ZB3160" s="0"/>
      <c r="ZC3160" s="0"/>
      <c r="ZD3160" s="0"/>
      <c r="ZE3160" s="0"/>
      <c r="ZF3160" s="0"/>
      <c r="ZG3160" s="0"/>
      <c r="ZH3160" s="0"/>
      <c r="ZI3160" s="0"/>
      <c r="ZJ3160" s="0"/>
      <c r="ZK3160" s="0"/>
      <c r="ZL3160" s="0"/>
      <c r="ZM3160" s="0"/>
      <c r="ZN3160" s="0"/>
      <c r="ZO3160" s="0"/>
      <c r="ZP3160" s="0"/>
      <c r="ZQ3160" s="0"/>
      <c r="ZR3160" s="0"/>
      <c r="ZS3160" s="0"/>
      <c r="ZT3160" s="0"/>
      <c r="ZU3160" s="0"/>
      <c r="ZV3160" s="0"/>
      <c r="ZW3160" s="0"/>
      <c r="ZX3160" s="0"/>
      <c r="ZY3160" s="0"/>
      <c r="ZZ3160" s="0"/>
      <c r="AAA3160" s="0"/>
      <c r="AAB3160" s="0"/>
      <c r="AAC3160" s="0"/>
      <c r="AAD3160" s="0"/>
      <c r="AAE3160" s="0"/>
      <c r="AAF3160" s="0"/>
      <c r="AAG3160" s="0"/>
      <c r="AAH3160" s="0"/>
      <c r="AAI3160" s="0"/>
      <c r="AAJ3160" s="0"/>
      <c r="AAK3160" s="0"/>
      <c r="AAL3160" s="0"/>
      <c r="AAM3160" s="0"/>
      <c r="AAN3160" s="0"/>
      <c r="AAO3160" s="0"/>
      <c r="AAP3160" s="0"/>
      <c r="AAQ3160" s="0"/>
      <c r="AAR3160" s="0"/>
      <c r="AAS3160" s="0"/>
      <c r="AAT3160" s="0"/>
      <c r="AAU3160" s="0"/>
      <c r="AAV3160" s="0"/>
      <c r="AAW3160" s="0"/>
      <c r="AAX3160" s="0"/>
      <c r="AAY3160" s="0"/>
      <c r="AAZ3160" s="0"/>
      <c r="ABA3160" s="0"/>
      <c r="ABB3160" s="0"/>
      <c r="ABC3160" s="0"/>
      <c r="ABD3160" s="0"/>
      <c r="ABE3160" s="0"/>
      <c r="ABF3160" s="0"/>
      <c r="ABG3160" s="0"/>
      <c r="ABH3160" s="0"/>
      <c r="ABI3160" s="0"/>
      <c r="ABJ3160" s="0"/>
      <c r="ABK3160" s="0"/>
      <c r="ABL3160" s="0"/>
      <c r="ABM3160" s="0"/>
      <c r="ABN3160" s="0"/>
      <c r="ABO3160" s="0"/>
      <c r="ABP3160" s="0"/>
      <c r="ABQ3160" s="0"/>
      <c r="ABR3160" s="0"/>
      <c r="ABS3160" s="0"/>
      <c r="ABT3160" s="0"/>
      <c r="ABU3160" s="0"/>
      <c r="ABV3160" s="0"/>
      <c r="ABW3160" s="0"/>
      <c r="ABX3160" s="0"/>
      <c r="ABY3160" s="0"/>
      <c r="ABZ3160" s="0"/>
      <c r="ACA3160" s="0"/>
      <c r="ACB3160" s="0"/>
      <c r="ACC3160" s="0"/>
      <c r="ACD3160" s="0"/>
      <c r="ACE3160" s="0"/>
      <c r="ACF3160" s="0"/>
      <c r="ACG3160" s="0"/>
      <c r="ACH3160" s="0"/>
      <c r="ACI3160" s="0"/>
      <c r="ACJ3160" s="0"/>
      <c r="ACK3160" s="0"/>
      <c r="ACL3160" s="0"/>
      <c r="ACM3160" s="0"/>
      <c r="ACN3160" s="0"/>
      <c r="ACO3160" s="0"/>
      <c r="ACP3160" s="0"/>
      <c r="ACQ3160" s="0"/>
      <c r="ACR3160" s="0"/>
      <c r="ACS3160" s="0"/>
      <c r="ACT3160" s="0"/>
      <c r="ACU3160" s="0"/>
      <c r="ACV3160" s="0"/>
      <c r="ACW3160" s="0"/>
      <c r="ACX3160" s="0"/>
      <c r="ACY3160" s="0"/>
      <c r="ACZ3160" s="0"/>
      <c r="ADA3160" s="0"/>
      <c r="ADB3160" s="0"/>
      <c r="ADC3160" s="0"/>
      <c r="ADD3160" s="0"/>
      <c r="ADE3160" s="0"/>
      <c r="ADF3160" s="0"/>
      <c r="ADG3160" s="0"/>
      <c r="ADH3160" s="0"/>
      <c r="ADI3160" s="0"/>
      <c r="ADJ3160" s="0"/>
      <c r="ADK3160" s="0"/>
      <c r="ADL3160" s="0"/>
      <c r="ADM3160" s="0"/>
      <c r="ADN3160" s="0"/>
      <c r="ADO3160" s="0"/>
      <c r="ADP3160" s="0"/>
      <c r="ADQ3160" s="0"/>
      <c r="ADR3160" s="0"/>
      <c r="ADS3160" s="0"/>
      <c r="ADT3160" s="0"/>
      <c r="ADU3160" s="0"/>
      <c r="ADV3160" s="0"/>
      <c r="ADW3160" s="0"/>
      <c r="ADX3160" s="0"/>
      <c r="ADY3160" s="0"/>
      <c r="ADZ3160" s="0"/>
      <c r="AEA3160" s="0"/>
      <c r="AEB3160" s="0"/>
      <c r="AEC3160" s="0"/>
      <c r="AED3160" s="0"/>
      <c r="AEE3160" s="0"/>
      <c r="AEF3160" s="0"/>
      <c r="AEG3160" s="0"/>
      <c r="AEH3160" s="0"/>
      <c r="AEI3160" s="0"/>
      <c r="AEJ3160" s="0"/>
      <c r="AEK3160" s="0"/>
      <c r="AEL3160" s="0"/>
      <c r="AEM3160" s="0"/>
      <c r="AEN3160" s="0"/>
      <c r="AEO3160" s="0"/>
      <c r="AEP3160" s="0"/>
      <c r="AEQ3160" s="0"/>
      <c r="AER3160" s="0"/>
      <c r="AES3160" s="0"/>
      <c r="AET3160" s="0"/>
      <c r="AEU3160" s="0"/>
      <c r="AEV3160" s="0"/>
      <c r="AEW3160" s="0"/>
      <c r="AEX3160" s="0"/>
      <c r="AEY3160" s="0"/>
      <c r="AEZ3160" s="0"/>
      <c r="AFA3160" s="0"/>
      <c r="AFB3160" s="0"/>
      <c r="AFC3160" s="0"/>
      <c r="AFD3160" s="0"/>
      <c r="AFE3160" s="0"/>
      <c r="AFF3160" s="0"/>
      <c r="AFG3160" s="0"/>
      <c r="AFH3160" s="0"/>
      <c r="AFI3160" s="0"/>
      <c r="AFJ3160" s="0"/>
      <c r="AFK3160" s="0"/>
      <c r="AFL3160" s="0"/>
      <c r="AFM3160" s="0"/>
      <c r="AFN3160" s="0"/>
      <c r="AFO3160" s="0"/>
      <c r="AFP3160" s="0"/>
      <c r="AFQ3160" s="0"/>
      <c r="AFR3160" s="0"/>
      <c r="AFS3160" s="0"/>
      <c r="AFT3160" s="0"/>
      <c r="AFU3160" s="0"/>
      <c r="AFV3160" s="0"/>
      <c r="AFW3160" s="0"/>
      <c r="AFX3160" s="0"/>
      <c r="AFY3160" s="0"/>
      <c r="AFZ3160" s="0"/>
      <c r="AGA3160" s="0"/>
      <c r="AGB3160" s="0"/>
      <c r="AGC3160" s="0"/>
      <c r="AGD3160" s="0"/>
      <c r="AGE3160" s="0"/>
      <c r="AGF3160" s="0"/>
      <c r="AGG3160" s="0"/>
      <c r="AGH3160" s="0"/>
      <c r="AGI3160" s="0"/>
      <c r="AGJ3160" s="0"/>
      <c r="AGK3160" s="0"/>
      <c r="AGL3160" s="0"/>
      <c r="AGM3160" s="0"/>
      <c r="AGN3160" s="0"/>
      <c r="AGO3160" s="0"/>
      <c r="AGP3160" s="0"/>
      <c r="AGQ3160" s="0"/>
      <c r="AGR3160" s="0"/>
      <c r="AGS3160" s="0"/>
      <c r="AGT3160" s="0"/>
      <c r="AGU3160" s="0"/>
      <c r="AGV3160" s="0"/>
      <c r="AGW3160" s="0"/>
      <c r="AGX3160" s="0"/>
      <c r="AGY3160" s="0"/>
      <c r="AGZ3160" s="0"/>
      <c r="AHA3160" s="0"/>
      <c r="AHB3160" s="0"/>
      <c r="AHC3160" s="0"/>
      <c r="AHD3160" s="0"/>
      <c r="AHE3160" s="0"/>
      <c r="AHF3160" s="0"/>
      <c r="AHG3160" s="0"/>
      <c r="AHH3160" s="0"/>
      <c r="AHI3160" s="0"/>
      <c r="AHJ3160" s="0"/>
      <c r="AHK3160" s="0"/>
      <c r="AHL3160" s="0"/>
      <c r="AHM3160" s="0"/>
      <c r="AHN3160" s="0"/>
      <c r="AHO3160" s="0"/>
      <c r="AHP3160" s="0"/>
      <c r="AHQ3160" s="0"/>
      <c r="AHR3160" s="0"/>
      <c r="AHS3160" s="0"/>
      <c r="AHT3160" s="0"/>
      <c r="AHU3160" s="0"/>
      <c r="AHV3160" s="0"/>
      <c r="AHW3160" s="0"/>
      <c r="AHX3160" s="0"/>
      <c r="AHY3160" s="0"/>
      <c r="AHZ3160" s="0"/>
      <c r="AIA3160" s="0"/>
      <c r="AIB3160" s="0"/>
      <c r="AIC3160" s="0"/>
      <c r="AID3160" s="0"/>
      <c r="AIE3160" s="0"/>
      <c r="AIF3160" s="0"/>
      <c r="AIG3160" s="0"/>
      <c r="AIH3160" s="0"/>
      <c r="AII3160" s="0"/>
      <c r="AIJ3160" s="0"/>
      <c r="AIK3160" s="0"/>
      <c r="AIL3160" s="0"/>
      <c r="AIM3160" s="0"/>
      <c r="AIN3160" s="0"/>
      <c r="AIO3160" s="0"/>
      <c r="AIP3160" s="0"/>
      <c r="AIQ3160" s="0"/>
      <c r="AIR3160" s="0"/>
      <c r="AIS3160" s="0"/>
      <c r="AIT3160" s="0"/>
      <c r="AIU3160" s="0"/>
      <c r="AIV3160" s="0"/>
      <c r="AIW3160" s="0"/>
      <c r="AIX3160" s="0"/>
      <c r="AIY3160" s="0"/>
      <c r="AIZ3160" s="0"/>
      <c r="AJA3160" s="0"/>
      <c r="AJB3160" s="0"/>
      <c r="AJC3160" s="0"/>
      <c r="AJD3160" s="0"/>
      <c r="AJE3160" s="0"/>
      <c r="AJF3160" s="0"/>
      <c r="AJG3160" s="0"/>
      <c r="AJH3160" s="0"/>
      <c r="AJI3160" s="0"/>
      <c r="AJJ3160" s="0"/>
      <c r="AJK3160" s="0"/>
      <c r="AJL3160" s="0"/>
      <c r="AJM3160" s="0"/>
      <c r="AJN3160" s="0"/>
      <c r="AJO3160" s="0"/>
      <c r="AJP3160" s="0"/>
      <c r="AJQ3160" s="0"/>
      <c r="AJR3160" s="0"/>
      <c r="AJS3160" s="0"/>
      <c r="AJT3160" s="0"/>
      <c r="AJU3160" s="0"/>
      <c r="AJV3160" s="0"/>
      <c r="AJW3160" s="0"/>
      <c r="AJX3160" s="0"/>
      <c r="AJY3160" s="0"/>
      <c r="AJZ3160" s="0"/>
      <c r="AKA3160" s="0"/>
      <c r="AKB3160" s="0"/>
      <c r="AKC3160" s="0"/>
      <c r="AKD3160" s="0"/>
      <c r="AKE3160" s="0"/>
      <c r="AKF3160" s="0"/>
      <c r="AKG3160" s="0"/>
      <c r="AKH3160" s="0"/>
      <c r="AKI3160" s="0"/>
      <c r="AKJ3160" s="0"/>
      <c r="AKK3160" s="0"/>
      <c r="AKL3160" s="0"/>
      <c r="AKM3160" s="0"/>
      <c r="AKN3160" s="0"/>
      <c r="AKO3160" s="0"/>
      <c r="AKP3160" s="0"/>
      <c r="AKQ3160" s="0"/>
      <c r="AKR3160" s="0"/>
      <c r="AKS3160" s="0"/>
      <c r="AKT3160" s="0"/>
      <c r="AKU3160" s="0"/>
      <c r="AKV3160" s="0"/>
      <c r="AKW3160" s="0"/>
      <c r="AKX3160" s="0"/>
      <c r="AKY3160" s="0"/>
      <c r="AKZ3160" s="0"/>
      <c r="ALA3160" s="0"/>
      <c r="ALB3160" s="0"/>
      <c r="ALC3160" s="0"/>
      <c r="ALD3160" s="0"/>
      <c r="ALE3160" s="0"/>
      <c r="ALF3160" s="0"/>
      <c r="ALG3160" s="0"/>
      <c r="ALH3160" s="0"/>
      <c r="ALI3160" s="0"/>
      <c r="ALJ3160" s="0"/>
      <c r="ALK3160" s="0"/>
      <c r="ALL3160" s="0"/>
      <c r="ALM3160" s="0"/>
      <c r="ALN3160" s="0"/>
      <c r="ALO3160" s="0"/>
      <c r="ALP3160" s="0"/>
      <c r="ALQ3160" s="0"/>
      <c r="ALR3160" s="0"/>
      <c r="ALS3160" s="0"/>
      <c r="ALT3160" s="0"/>
      <c r="ALU3160" s="0"/>
      <c r="ALV3160" s="0"/>
      <c r="ALW3160" s="0"/>
      <c r="ALX3160" s="0"/>
      <c r="ALY3160" s="0"/>
      <c r="ALZ3160" s="0"/>
      <c r="AMA3160" s="0"/>
      <c r="AMB3160" s="0"/>
      <c r="AMC3160" s="0"/>
      <c r="AMD3160" s="0"/>
      <c r="AME3160" s="0"/>
      <c r="AMF3160" s="0"/>
      <c r="AMG3160" s="0"/>
      <c r="AMH3160" s="0"/>
      <c r="AMI3160" s="0"/>
    </row>
    <row r="3161" customFormat="false" ht="12.75" hidden="false" customHeight="false" outlineLevel="0" collapsed="false">
      <c r="A3161" s="1" t="s">
        <v>3394</v>
      </c>
      <c r="C3161" s="27" t="s">
        <v>3416</v>
      </c>
      <c r="D3161" s="27" t="s">
        <v>16</v>
      </c>
      <c r="E3161" s="28"/>
      <c r="F3161" s="29"/>
      <c r="G3161" s="27"/>
      <c r="H3161" s="30" t="s">
        <v>61</v>
      </c>
      <c r="I3161" s="31" t="n">
        <v>0.79</v>
      </c>
      <c r="J3161" s="30" t="s">
        <v>3405</v>
      </c>
      <c r="BM3161" s="0"/>
      <c r="BN3161" s="0"/>
      <c r="BO3161" s="0"/>
      <c r="BP3161" s="0"/>
      <c r="BQ3161" s="0"/>
      <c r="BR3161" s="0"/>
      <c r="BS3161" s="0"/>
      <c r="BT3161" s="0"/>
      <c r="BU3161" s="0"/>
      <c r="BV3161" s="0"/>
      <c r="BW3161" s="0"/>
      <c r="BX3161" s="0"/>
      <c r="BY3161" s="0"/>
      <c r="BZ3161" s="0"/>
      <c r="CA3161" s="0"/>
      <c r="CB3161" s="0"/>
      <c r="CC3161" s="0"/>
      <c r="CD3161" s="0"/>
      <c r="CE3161" s="0"/>
      <c r="CF3161" s="0"/>
      <c r="CG3161" s="0"/>
      <c r="CH3161" s="0"/>
      <c r="CI3161" s="0"/>
      <c r="CJ3161" s="0"/>
      <c r="CK3161" s="0"/>
      <c r="CL3161" s="0"/>
      <c r="CM3161" s="0"/>
      <c r="CN3161" s="0"/>
      <c r="CO3161" s="0"/>
      <c r="CP3161" s="0"/>
      <c r="CQ3161" s="0"/>
      <c r="CR3161" s="0"/>
      <c r="CS3161" s="0"/>
      <c r="CT3161" s="0"/>
      <c r="CU3161" s="0"/>
      <c r="CV3161" s="0"/>
      <c r="CW3161" s="0"/>
      <c r="CX3161" s="0"/>
      <c r="CY3161" s="0"/>
      <c r="CZ3161" s="0"/>
      <c r="DA3161" s="0"/>
      <c r="DB3161" s="0"/>
      <c r="DC3161" s="0"/>
      <c r="DD3161" s="0"/>
      <c r="DE3161" s="0"/>
      <c r="DF3161" s="0"/>
      <c r="DG3161" s="0"/>
      <c r="DH3161" s="0"/>
      <c r="DI3161" s="0"/>
      <c r="DJ3161" s="0"/>
      <c r="DK3161" s="0"/>
      <c r="DL3161" s="0"/>
      <c r="DM3161" s="0"/>
      <c r="DN3161" s="0"/>
      <c r="DO3161" s="0"/>
      <c r="DP3161" s="0"/>
      <c r="DQ3161" s="0"/>
      <c r="DR3161" s="0"/>
      <c r="DS3161" s="0"/>
      <c r="DT3161" s="0"/>
      <c r="DU3161" s="0"/>
      <c r="DV3161" s="0"/>
      <c r="DW3161" s="0"/>
      <c r="DX3161" s="0"/>
      <c r="DY3161" s="0"/>
      <c r="DZ3161" s="0"/>
      <c r="EA3161" s="0"/>
      <c r="EB3161" s="0"/>
      <c r="EC3161" s="0"/>
      <c r="ED3161" s="0"/>
      <c r="EE3161" s="0"/>
      <c r="EF3161" s="0"/>
      <c r="EG3161" s="0"/>
      <c r="EH3161" s="0"/>
      <c r="EI3161" s="0"/>
      <c r="EJ3161" s="0"/>
      <c r="EK3161" s="0"/>
      <c r="EL3161" s="0"/>
      <c r="EM3161" s="0"/>
      <c r="EN3161" s="0"/>
      <c r="EO3161" s="0"/>
      <c r="EP3161" s="0"/>
      <c r="EQ3161" s="0"/>
      <c r="ER3161" s="0"/>
      <c r="ES3161" s="0"/>
      <c r="ET3161" s="0"/>
      <c r="EU3161" s="0"/>
      <c r="EV3161" s="0"/>
      <c r="EW3161" s="0"/>
      <c r="EX3161" s="0"/>
      <c r="EY3161" s="0"/>
      <c r="EZ3161" s="0"/>
      <c r="FA3161" s="0"/>
      <c r="FB3161" s="0"/>
      <c r="FC3161" s="0"/>
      <c r="FD3161" s="0"/>
      <c r="FE3161" s="0"/>
      <c r="FF3161" s="0"/>
      <c r="FG3161" s="0"/>
      <c r="FH3161" s="0"/>
      <c r="FI3161" s="0"/>
      <c r="FJ3161" s="0"/>
      <c r="FK3161" s="0"/>
      <c r="FL3161" s="0"/>
      <c r="FM3161" s="0"/>
      <c r="FN3161" s="0"/>
      <c r="FO3161" s="0"/>
      <c r="FP3161" s="0"/>
      <c r="FQ3161" s="0"/>
      <c r="FR3161" s="0"/>
      <c r="FS3161" s="0"/>
      <c r="FT3161" s="0"/>
      <c r="FU3161" s="0"/>
      <c r="FV3161" s="0"/>
      <c r="FW3161" s="0"/>
      <c r="FX3161" s="0"/>
      <c r="FY3161" s="0"/>
      <c r="FZ3161" s="0"/>
      <c r="GA3161" s="0"/>
      <c r="GB3161" s="0"/>
      <c r="GC3161" s="0"/>
      <c r="GD3161" s="0"/>
      <c r="GE3161" s="0"/>
      <c r="GF3161" s="0"/>
      <c r="GG3161" s="0"/>
      <c r="GH3161" s="0"/>
      <c r="GI3161" s="0"/>
      <c r="GJ3161" s="0"/>
      <c r="GK3161" s="0"/>
      <c r="GL3161" s="0"/>
      <c r="GM3161" s="0"/>
      <c r="GN3161" s="0"/>
      <c r="GO3161" s="0"/>
      <c r="GP3161" s="0"/>
      <c r="GQ3161" s="0"/>
      <c r="GR3161" s="0"/>
      <c r="GS3161" s="0"/>
      <c r="GT3161" s="0"/>
      <c r="GU3161" s="0"/>
      <c r="GV3161" s="0"/>
      <c r="GW3161" s="0"/>
      <c r="GX3161" s="0"/>
      <c r="GY3161" s="0"/>
      <c r="GZ3161" s="0"/>
      <c r="HA3161" s="0"/>
      <c r="HB3161" s="0"/>
      <c r="HC3161" s="0"/>
      <c r="HD3161" s="0"/>
      <c r="HE3161" s="0"/>
      <c r="HF3161" s="0"/>
      <c r="HG3161" s="0"/>
      <c r="HH3161" s="0"/>
      <c r="HI3161" s="0"/>
      <c r="HJ3161" s="0"/>
      <c r="HK3161" s="0"/>
      <c r="HL3161" s="0"/>
      <c r="HM3161" s="0"/>
      <c r="HN3161" s="0"/>
      <c r="HO3161" s="0"/>
      <c r="HP3161" s="0"/>
      <c r="HQ3161" s="0"/>
      <c r="HR3161" s="0"/>
      <c r="HS3161" s="0"/>
      <c r="HT3161" s="0"/>
      <c r="HU3161" s="0"/>
      <c r="HV3161" s="0"/>
      <c r="HW3161" s="0"/>
      <c r="HX3161" s="0"/>
      <c r="HY3161" s="0"/>
      <c r="HZ3161" s="0"/>
      <c r="IA3161" s="0"/>
      <c r="IB3161" s="0"/>
      <c r="IC3161" s="0"/>
      <c r="ID3161" s="0"/>
      <c r="IE3161" s="0"/>
      <c r="IF3161" s="0"/>
      <c r="IG3161" s="0"/>
      <c r="IH3161" s="0"/>
      <c r="II3161" s="0"/>
      <c r="IJ3161" s="0"/>
      <c r="IK3161" s="0"/>
      <c r="IL3161" s="0"/>
      <c r="IM3161" s="0"/>
      <c r="IN3161" s="0"/>
      <c r="IO3161" s="0"/>
      <c r="IP3161" s="0"/>
      <c r="IQ3161" s="0"/>
      <c r="IR3161" s="0"/>
      <c r="IS3161" s="0"/>
      <c r="IT3161" s="0"/>
      <c r="IU3161" s="0"/>
      <c r="IV3161" s="0"/>
      <c r="IW3161" s="0"/>
      <c r="IX3161" s="0"/>
      <c r="IY3161" s="0"/>
      <c r="IZ3161" s="0"/>
      <c r="JA3161" s="0"/>
      <c r="JB3161" s="0"/>
      <c r="JC3161" s="0"/>
      <c r="JD3161" s="0"/>
      <c r="JE3161" s="0"/>
      <c r="JF3161" s="0"/>
      <c r="JG3161" s="0"/>
      <c r="JH3161" s="0"/>
      <c r="JI3161" s="0"/>
      <c r="JJ3161" s="0"/>
      <c r="JK3161" s="0"/>
      <c r="JL3161" s="0"/>
      <c r="JM3161" s="0"/>
      <c r="JN3161" s="0"/>
      <c r="JO3161" s="0"/>
      <c r="JP3161" s="0"/>
      <c r="JQ3161" s="0"/>
      <c r="JR3161" s="0"/>
      <c r="JS3161" s="0"/>
      <c r="JT3161" s="0"/>
      <c r="JU3161" s="0"/>
      <c r="JV3161" s="0"/>
      <c r="JW3161" s="0"/>
      <c r="JX3161" s="0"/>
      <c r="JY3161" s="0"/>
      <c r="JZ3161" s="0"/>
      <c r="KA3161" s="0"/>
      <c r="KB3161" s="0"/>
      <c r="KC3161" s="0"/>
      <c r="KD3161" s="0"/>
      <c r="KE3161" s="0"/>
      <c r="KF3161" s="0"/>
      <c r="KG3161" s="0"/>
      <c r="KH3161" s="0"/>
      <c r="KI3161" s="0"/>
      <c r="KJ3161" s="0"/>
      <c r="KK3161" s="0"/>
      <c r="KL3161" s="0"/>
      <c r="KM3161" s="0"/>
      <c r="KN3161" s="0"/>
      <c r="KO3161" s="0"/>
      <c r="KP3161" s="0"/>
      <c r="KQ3161" s="0"/>
      <c r="KR3161" s="0"/>
      <c r="KS3161" s="0"/>
      <c r="KT3161" s="0"/>
      <c r="KU3161" s="0"/>
      <c r="KV3161" s="0"/>
      <c r="KW3161" s="0"/>
      <c r="KX3161" s="0"/>
      <c r="KY3161" s="0"/>
      <c r="KZ3161" s="0"/>
      <c r="LA3161" s="0"/>
      <c r="LB3161" s="0"/>
      <c r="LC3161" s="0"/>
      <c r="LD3161" s="0"/>
      <c r="LE3161" s="0"/>
      <c r="LF3161" s="0"/>
      <c r="LG3161" s="0"/>
      <c r="LH3161" s="0"/>
      <c r="LI3161" s="0"/>
      <c r="LJ3161" s="0"/>
      <c r="LK3161" s="0"/>
      <c r="LL3161" s="0"/>
      <c r="LM3161" s="0"/>
      <c r="LN3161" s="0"/>
      <c r="LO3161" s="0"/>
      <c r="LP3161" s="0"/>
      <c r="LQ3161" s="0"/>
      <c r="LR3161" s="0"/>
      <c r="LS3161" s="0"/>
      <c r="LT3161" s="0"/>
      <c r="LU3161" s="0"/>
      <c r="LV3161" s="0"/>
      <c r="LW3161" s="0"/>
      <c r="LX3161" s="0"/>
      <c r="LY3161" s="0"/>
      <c r="LZ3161" s="0"/>
      <c r="MA3161" s="0"/>
      <c r="MB3161" s="0"/>
      <c r="MC3161" s="0"/>
      <c r="MD3161" s="0"/>
      <c r="ME3161" s="0"/>
      <c r="MF3161" s="0"/>
      <c r="MG3161" s="0"/>
      <c r="MH3161" s="0"/>
      <c r="MI3161" s="0"/>
      <c r="MJ3161" s="0"/>
      <c r="MK3161" s="0"/>
      <c r="ML3161" s="0"/>
      <c r="MM3161" s="0"/>
      <c r="MN3161" s="0"/>
      <c r="MO3161" s="0"/>
      <c r="MP3161" s="0"/>
      <c r="MQ3161" s="0"/>
      <c r="MR3161" s="0"/>
      <c r="MS3161" s="0"/>
      <c r="MT3161" s="0"/>
      <c r="MU3161" s="0"/>
      <c r="MV3161" s="0"/>
      <c r="MW3161" s="0"/>
      <c r="MX3161" s="0"/>
      <c r="MY3161" s="0"/>
      <c r="MZ3161" s="0"/>
      <c r="NA3161" s="0"/>
      <c r="NB3161" s="0"/>
      <c r="NC3161" s="0"/>
      <c r="ND3161" s="0"/>
      <c r="NE3161" s="0"/>
      <c r="NF3161" s="0"/>
      <c r="NG3161" s="0"/>
      <c r="NH3161" s="0"/>
      <c r="NI3161" s="0"/>
      <c r="NJ3161" s="0"/>
      <c r="NK3161" s="0"/>
      <c r="NL3161" s="0"/>
      <c r="NM3161" s="0"/>
      <c r="NN3161" s="0"/>
      <c r="NO3161" s="0"/>
      <c r="NP3161" s="0"/>
      <c r="NQ3161" s="0"/>
      <c r="NR3161" s="0"/>
      <c r="NS3161" s="0"/>
      <c r="NT3161" s="0"/>
      <c r="NU3161" s="0"/>
      <c r="NV3161" s="0"/>
      <c r="NW3161" s="0"/>
      <c r="NX3161" s="0"/>
      <c r="NY3161" s="0"/>
      <c r="NZ3161" s="0"/>
      <c r="OA3161" s="0"/>
      <c r="OB3161" s="0"/>
      <c r="OC3161" s="0"/>
      <c r="OD3161" s="0"/>
      <c r="OE3161" s="0"/>
      <c r="OF3161" s="0"/>
      <c r="OG3161" s="0"/>
      <c r="OH3161" s="0"/>
      <c r="OI3161" s="0"/>
      <c r="OJ3161" s="0"/>
      <c r="OK3161" s="0"/>
      <c r="OL3161" s="0"/>
      <c r="OM3161" s="0"/>
      <c r="ON3161" s="0"/>
      <c r="OO3161" s="0"/>
      <c r="OP3161" s="0"/>
      <c r="OQ3161" s="0"/>
      <c r="OR3161" s="0"/>
      <c r="OS3161" s="0"/>
      <c r="OT3161" s="0"/>
      <c r="OU3161" s="0"/>
      <c r="OV3161" s="0"/>
      <c r="OW3161" s="0"/>
      <c r="OX3161" s="0"/>
      <c r="OY3161" s="0"/>
      <c r="OZ3161" s="0"/>
      <c r="PA3161" s="0"/>
      <c r="PB3161" s="0"/>
      <c r="PC3161" s="0"/>
      <c r="PD3161" s="0"/>
      <c r="PE3161" s="0"/>
      <c r="PF3161" s="0"/>
      <c r="PG3161" s="0"/>
      <c r="PH3161" s="0"/>
      <c r="PI3161" s="0"/>
      <c r="PJ3161" s="0"/>
      <c r="PK3161" s="0"/>
      <c r="PL3161" s="0"/>
      <c r="PM3161" s="0"/>
      <c r="PN3161" s="0"/>
      <c r="PO3161" s="0"/>
      <c r="PP3161" s="0"/>
      <c r="PQ3161" s="0"/>
      <c r="PR3161" s="0"/>
      <c r="PS3161" s="0"/>
      <c r="PT3161" s="0"/>
      <c r="PU3161" s="0"/>
      <c r="PV3161" s="0"/>
      <c r="PW3161" s="0"/>
      <c r="PX3161" s="0"/>
      <c r="PY3161" s="0"/>
      <c r="PZ3161" s="0"/>
      <c r="QA3161" s="0"/>
      <c r="QB3161" s="0"/>
      <c r="QC3161" s="0"/>
      <c r="QD3161" s="0"/>
      <c r="QE3161" s="0"/>
      <c r="QF3161" s="0"/>
      <c r="QG3161" s="0"/>
      <c r="QH3161" s="0"/>
      <c r="QI3161" s="0"/>
      <c r="QJ3161" s="0"/>
      <c r="QK3161" s="0"/>
      <c r="QL3161" s="0"/>
      <c r="QM3161" s="0"/>
      <c r="QN3161" s="0"/>
      <c r="QO3161" s="0"/>
      <c r="QP3161" s="0"/>
      <c r="QQ3161" s="0"/>
      <c r="QR3161" s="0"/>
      <c r="QS3161" s="0"/>
      <c r="QT3161" s="0"/>
      <c r="QU3161" s="0"/>
      <c r="QV3161" s="0"/>
      <c r="QW3161" s="0"/>
      <c r="QX3161" s="0"/>
      <c r="QY3161" s="0"/>
      <c r="QZ3161" s="0"/>
      <c r="RA3161" s="0"/>
      <c r="RB3161" s="0"/>
      <c r="RC3161" s="0"/>
      <c r="RD3161" s="0"/>
      <c r="RE3161" s="0"/>
      <c r="RF3161" s="0"/>
      <c r="RG3161" s="0"/>
      <c r="RH3161" s="0"/>
      <c r="RI3161" s="0"/>
      <c r="RJ3161" s="0"/>
      <c r="RK3161" s="0"/>
      <c r="RL3161" s="0"/>
      <c r="RM3161" s="0"/>
      <c r="RN3161" s="0"/>
      <c r="RO3161" s="0"/>
      <c r="RP3161" s="0"/>
      <c r="RQ3161" s="0"/>
      <c r="RR3161" s="0"/>
      <c r="RS3161" s="0"/>
      <c r="RT3161" s="0"/>
      <c r="RU3161" s="0"/>
      <c r="RV3161" s="0"/>
      <c r="RW3161" s="0"/>
      <c r="RX3161" s="0"/>
      <c r="RY3161" s="0"/>
      <c r="RZ3161" s="0"/>
      <c r="SA3161" s="0"/>
      <c r="SB3161" s="0"/>
      <c r="SC3161" s="0"/>
      <c r="SD3161" s="0"/>
      <c r="SE3161" s="0"/>
      <c r="SF3161" s="0"/>
      <c r="SG3161" s="0"/>
      <c r="SH3161" s="0"/>
      <c r="SI3161" s="0"/>
      <c r="SJ3161" s="0"/>
      <c r="SK3161" s="0"/>
      <c r="SL3161" s="0"/>
      <c r="SM3161" s="0"/>
      <c r="SN3161" s="0"/>
      <c r="SO3161" s="0"/>
      <c r="SP3161" s="0"/>
      <c r="SQ3161" s="0"/>
      <c r="SR3161" s="0"/>
      <c r="SS3161" s="0"/>
      <c r="ST3161" s="0"/>
      <c r="SU3161" s="0"/>
      <c r="SV3161" s="0"/>
      <c r="SW3161" s="0"/>
      <c r="SX3161" s="0"/>
      <c r="SY3161" s="0"/>
      <c r="SZ3161" s="0"/>
      <c r="TA3161" s="0"/>
      <c r="TB3161" s="0"/>
      <c r="TC3161" s="0"/>
      <c r="TD3161" s="0"/>
      <c r="TE3161" s="0"/>
      <c r="TF3161" s="0"/>
      <c r="TG3161" s="0"/>
      <c r="TH3161" s="0"/>
      <c r="TI3161" s="0"/>
      <c r="TJ3161" s="0"/>
      <c r="TK3161" s="0"/>
      <c r="TL3161" s="0"/>
      <c r="TM3161" s="0"/>
      <c r="TN3161" s="0"/>
      <c r="TO3161" s="0"/>
      <c r="TP3161" s="0"/>
      <c r="TQ3161" s="0"/>
      <c r="TR3161" s="0"/>
      <c r="TS3161" s="0"/>
      <c r="TT3161" s="0"/>
      <c r="TU3161" s="0"/>
      <c r="TV3161" s="0"/>
      <c r="TW3161" s="0"/>
      <c r="TX3161" s="0"/>
      <c r="TY3161" s="0"/>
      <c r="TZ3161" s="0"/>
      <c r="UA3161" s="0"/>
      <c r="UB3161" s="0"/>
      <c r="UC3161" s="0"/>
      <c r="UD3161" s="0"/>
      <c r="UE3161" s="0"/>
      <c r="UF3161" s="0"/>
      <c r="UG3161" s="0"/>
      <c r="UH3161" s="0"/>
      <c r="UI3161" s="0"/>
      <c r="UJ3161" s="0"/>
      <c r="UK3161" s="0"/>
      <c r="UL3161" s="0"/>
      <c r="UM3161" s="0"/>
      <c r="UN3161" s="0"/>
      <c r="UO3161" s="0"/>
      <c r="UP3161" s="0"/>
      <c r="UQ3161" s="0"/>
      <c r="UR3161" s="0"/>
      <c r="US3161" s="0"/>
      <c r="UT3161" s="0"/>
      <c r="UU3161" s="0"/>
      <c r="UV3161" s="0"/>
      <c r="UW3161" s="0"/>
      <c r="UX3161" s="0"/>
      <c r="UY3161" s="0"/>
      <c r="UZ3161" s="0"/>
      <c r="VA3161" s="0"/>
      <c r="VB3161" s="0"/>
      <c r="VC3161" s="0"/>
      <c r="VD3161" s="0"/>
      <c r="VE3161" s="0"/>
      <c r="VF3161" s="0"/>
      <c r="VG3161" s="0"/>
      <c r="VH3161" s="0"/>
      <c r="VI3161" s="0"/>
      <c r="VJ3161" s="0"/>
      <c r="VK3161" s="0"/>
      <c r="VL3161" s="0"/>
      <c r="VM3161" s="0"/>
      <c r="VN3161" s="0"/>
      <c r="VO3161" s="0"/>
      <c r="VP3161" s="0"/>
      <c r="VQ3161" s="0"/>
      <c r="VR3161" s="0"/>
      <c r="VS3161" s="0"/>
      <c r="VT3161" s="0"/>
      <c r="VU3161" s="0"/>
      <c r="VV3161" s="0"/>
      <c r="VW3161" s="0"/>
      <c r="VX3161" s="0"/>
      <c r="VY3161" s="0"/>
      <c r="VZ3161" s="0"/>
      <c r="WA3161" s="0"/>
      <c r="WB3161" s="0"/>
      <c r="WC3161" s="0"/>
      <c r="WD3161" s="0"/>
      <c r="WE3161" s="0"/>
      <c r="WF3161" s="0"/>
      <c r="WG3161" s="0"/>
      <c r="WH3161" s="0"/>
      <c r="WI3161" s="0"/>
      <c r="WJ3161" s="0"/>
      <c r="WK3161" s="0"/>
      <c r="WL3161" s="0"/>
      <c r="WM3161" s="0"/>
      <c r="WN3161" s="0"/>
      <c r="WO3161" s="0"/>
      <c r="WP3161" s="0"/>
      <c r="WQ3161" s="0"/>
      <c r="WR3161" s="0"/>
      <c r="WS3161" s="0"/>
      <c r="WT3161" s="0"/>
      <c r="WU3161" s="0"/>
      <c r="WV3161" s="0"/>
      <c r="WW3161" s="0"/>
      <c r="WX3161" s="0"/>
      <c r="WY3161" s="0"/>
      <c r="WZ3161" s="0"/>
      <c r="XA3161" s="0"/>
      <c r="XB3161" s="0"/>
      <c r="XC3161" s="0"/>
      <c r="XD3161" s="0"/>
      <c r="XE3161" s="0"/>
      <c r="XF3161" s="0"/>
      <c r="XG3161" s="0"/>
      <c r="XH3161" s="0"/>
      <c r="XI3161" s="0"/>
      <c r="XJ3161" s="0"/>
      <c r="XK3161" s="0"/>
      <c r="XL3161" s="0"/>
      <c r="XM3161" s="0"/>
      <c r="XN3161" s="0"/>
      <c r="XO3161" s="0"/>
      <c r="XP3161" s="0"/>
      <c r="XQ3161" s="0"/>
      <c r="XR3161" s="0"/>
      <c r="XS3161" s="0"/>
      <c r="XT3161" s="0"/>
      <c r="XU3161" s="0"/>
      <c r="XV3161" s="0"/>
      <c r="XW3161" s="0"/>
      <c r="XX3161" s="0"/>
      <c r="XY3161" s="0"/>
      <c r="XZ3161" s="0"/>
      <c r="YA3161" s="0"/>
      <c r="YB3161" s="0"/>
      <c r="YC3161" s="0"/>
      <c r="YD3161" s="0"/>
      <c r="YE3161" s="0"/>
      <c r="YF3161" s="0"/>
      <c r="YG3161" s="0"/>
      <c r="YH3161" s="0"/>
      <c r="YI3161" s="0"/>
      <c r="YJ3161" s="0"/>
      <c r="YK3161" s="0"/>
      <c r="YL3161" s="0"/>
      <c r="YM3161" s="0"/>
      <c r="YN3161" s="0"/>
      <c r="YO3161" s="0"/>
      <c r="YP3161" s="0"/>
      <c r="YQ3161" s="0"/>
      <c r="YR3161" s="0"/>
      <c r="YS3161" s="0"/>
      <c r="YT3161" s="0"/>
      <c r="YU3161" s="0"/>
      <c r="YV3161" s="0"/>
      <c r="YW3161" s="0"/>
      <c r="YX3161" s="0"/>
      <c r="YY3161" s="0"/>
      <c r="YZ3161" s="0"/>
      <c r="ZA3161" s="0"/>
      <c r="ZB3161" s="0"/>
      <c r="ZC3161" s="0"/>
      <c r="ZD3161" s="0"/>
      <c r="ZE3161" s="0"/>
      <c r="ZF3161" s="0"/>
      <c r="ZG3161" s="0"/>
      <c r="ZH3161" s="0"/>
      <c r="ZI3161" s="0"/>
      <c r="ZJ3161" s="0"/>
      <c r="ZK3161" s="0"/>
      <c r="ZL3161" s="0"/>
      <c r="ZM3161" s="0"/>
      <c r="ZN3161" s="0"/>
      <c r="ZO3161" s="0"/>
      <c r="ZP3161" s="0"/>
      <c r="ZQ3161" s="0"/>
      <c r="ZR3161" s="0"/>
      <c r="ZS3161" s="0"/>
      <c r="ZT3161" s="0"/>
      <c r="ZU3161" s="0"/>
      <c r="ZV3161" s="0"/>
      <c r="ZW3161" s="0"/>
      <c r="ZX3161" s="0"/>
      <c r="ZY3161" s="0"/>
      <c r="ZZ3161" s="0"/>
      <c r="AAA3161" s="0"/>
      <c r="AAB3161" s="0"/>
      <c r="AAC3161" s="0"/>
      <c r="AAD3161" s="0"/>
      <c r="AAE3161" s="0"/>
      <c r="AAF3161" s="0"/>
      <c r="AAG3161" s="0"/>
      <c r="AAH3161" s="0"/>
      <c r="AAI3161" s="0"/>
      <c r="AAJ3161" s="0"/>
      <c r="AAK3161" s="0"/>
      <c r="AAL3161" s="0"/>
      <c r="AAM3161" s="0"/>
      <c r="AAN3161" s="0"/>
      <c r="AAO3161" s="0"/>
      <c r="AAP3161" s="0"/>
      <c r="AAQ3161" s="0"/>
      <c r="AAR3161" s="0"/>
      <c r="AAS3161" s="0"/>
      <c r="AAT3161" s="0"/>
      <c r="AAU3161" s="0"/>
      <c r="AAV3161" s="0"/>
      <c r="AAW3161" s="0"/>
      <c r="AAX3161" s="0"/>
      <c r="AAY3161" s="0"/>
      <c r="AAZ3161" s="0"/>
      <c r="ABA3161" s="0"/>
      <c r="ABB3161" s="0"/>
      <c r="ABC3161" s="0"/>
      <c r="ABD3161" s="0"/>
      <c r="ABE3161" s="0"/>
      <c r="ABF3161" s="0"/>
      <c r="ABG3161" s="0"/>
      <c r="ABH3161" s="0"/>
      <c r="ABI3161" s="0"/>
      <c r="ABJ3161" s="0"/>
      <c r="ABK3161" s="0"/>
      <c r="ABL3161" s="0"/>
      <c r="ABM3161" s="0"/>
      <c r="ABN3161" s="0"/>
      <c r="ABO3161" s="0"/>
      <c r="ABP3161" s="0"/>
      <c r="ABQ3161" s="0"/>
      <c r="ABR3161" s="0"/>
      <c r="ABS3161" s="0"/>
      <c r="ABT3161" s="0"/>
      <c r="ABU3161" s="0"/>
      <c r="ABV3161" s="0"/>
      <c r="ABW3161" s="0"/>
      <c r="ABX3161" s="0"/>
      <c r="ABY3161" s="0"/>
      <c r="ABZ3161" s="0"/>
      <c r="ACA3161" s="0"/>
      <c r="ACB3161" s="0"/>
      <c r="ACC3161" s="0"/>
      <c r="ACD3161" s="0"/>
      <c r="ACE3161" s="0"/>
      <c r="ACF3161" s="0"/>
      <c r="ACG3161" s="0"/>
      <c r="ACH3161" s="0"/>
      <c r="ACI3161" s="0"/>
      <c r="ACJ3161" s="0"/>
      <c r="ACK3161" s="0"/>
      <c r="ACL3161" s="0"/>
      <c r="ACM3161" s="0"/>
      <c r="ACN3161" s="0"/>
      <c r="ACO3161" s="0"/>
      <c r="ACP3161" s="0"/>
      <c r="ACQ3161" s="0"/>
      <c r="ACR3161" s="0"/>
      <c r="ACS3161" s="0"/>
      <c r="ACT3161" s="0"/>
      <c r="ACU3161" s="0"/>
      <c r="ACV3161" s="0"/>
      <c r="ACW3161" s="0"/>
      <c r="ACX3161" s="0"/>
      <c r="ACY3161" s="0"/>
      <c r="ACZ3161" s="0"/>
      <c r="ADA3161" s="0"/>
      <c r="ADB3161" s="0"/>
      <c r="ADC3161" s="0"/>
      <c r="ADD3161" s="0"/>
      <c r="ADE3161" s="0"/>
      <c r="ADF3161" s="0"/>
      <c r="ADG3161" s="0"/>
      <c r="ADH3161" s="0"/>
      <c r="ADI3161" s="0"/>
      <c r="ADJ3161" s="0"/>
      <c r="ADK3161" s="0"/>
      <c r="ADL3161" s="0"/>
      <c r="ADM3161" s="0"/>
      <c r="ADN3161" s="0"/>
      <c r="ADO3161" s="0"/>
      <c r="ADP3161" s="0"/>
      <c r="ADQ3161" s="0"/>
      <c r="ADR3161" s="0"/>
      <c r="ADS3161" s="0"/>
      <c r="ADT3161" s="0"/>
      <c r="ADU3161" s="0"/>
      <c r="ADV3161" s="0"/>
      <c r="ADW3161" s="0"/>
      <c r="ADX3161" s="0"/>
      <c r="ADY3161" s="0"/>
      <c r="ADZ3161" s="0"/>
      <c r="AEA3161" s="0"/>
      <c r="AEB3161" s="0"/>
      <c r="AEC3161" s="0"/>
      <c r="AED3161" s="0"/>
      <c r="AEE3161" s="0"/>
      <c r="AEF3161" s="0"/>
      <c r="AEG3161" s="0"/>
      <c r="AEH3161" s="0"/>
      <c r="AEI3161" s="0"/>
      <c r="AEJ3161" s="0"/>
      <c r="AEK3161" s="0"/>
      <c r="AEL3161" s="0"/>
      <c r="AEM3161" s="0"/>
      <c r="AEN3161" s="0"/>
      <c r="AEO3161" s="0"/>
      <c r="AEP3161" s="0"/>
      <c r="AEQ3161" s="0"/>
      <c r="AER3161" s="0"/>
      <c r="AES3161" s="0"/>
      <c r="AET3161" s="0"/>
      <c r="AEU3161" s="0"/>
      <c r="AEV3161" s="0"/>
      <c r="AEW3161" s="0"/>
      <c r="AEX3161" s="0"/>
      <c r="AEY3161" s="0"/>
      <c r="AEZ3161" s="0"/>
      <c r="AFA3161" s="0"/>
      <c r="AFB3161" s="0"/>
      <c r="AFC3161" s="0"/>
      <c r="AFD3161" s="0"/>
      <c r="AFE3161" s="0"/>
      <c r="AFF3161" s="0"/>
      <c r="AFG3161" s="0"/>
      <c r="AFH3161" s="0"/>
      <c r="AFI3161" s="0"/>
      <c r="AFJ3161" s="0"/>
      <c r="AFK3161" s="0"/>
      <c r="AFL3161" s="0"/>
      <c r="AFM3161" s="0"/>
      <c r="AFN3161" s="0"/>
      <c r="AFO3161" s="0"/>
      <c r="AFP3161" s="0"/>
      <c r="AFQ3161" s="0"/>
      <c r="AFR3161" s="0"/>
      <c r="AFS3161" s="0"/>
      <c r="AFT3161" s="0"/>
      <c r="AFU3161" s="0"/>
      <c r="AFV3161" s="0"/>
      <c r="AFW3161" s="0"/>
      <c r="AFX3161" s="0"/>
      <c r="AFY3161" s="0"/>
      <c r="AFZ3161" s="0"/>
      <c r="AGA3161" s="0"/>
      <c r="AGB3161" s="0"/>
      <c r="AGC3161" s="0"/>
      <c r="AGD3161" s="0"/>
      <c r="AGE3161" s="0"/>
      <c r="AGF3161" s="0"/>
      <c r="AGG3161" s="0"/>
      <c r="AGH3161" s="0"/>
      <c r="AGI3161" s="0"/>
      <c r="AGJ3161" s="0"/>
      <c r="AGK3161" s="0"/>
      <c r="AGL3161" s="0"/>
      <c r="AGM3161" s="0"/>
      <c r="AGN3161" s="0"/>
      <c r="AGO3161" s="0"/>
      <c r="AGP3161" s="0"/>
      <c r="AGQ3161" s="0"/>
      <c r="AGR3161" s="0"/>
      <c r="AGS3161" s="0"/>
      <c r="AGT3161" s="0"/>
      <c r="AGU3161" s="0"/>
      <c r="AGV3161" s="0"/>
      <c r="AGW3161" s="0"/>
      <c r="AGX3161" s="0"/>
      <c r="AGY3161" s="0"/>
      <c r="AGZ3161" s="0"/>
      <c r="AHA3161" s="0"/>
      <c r="AHB3161" s="0"/>
      <c r="AHC3161" s="0"/>
      <c r="AHD3161" s="0"/>
      <c r="AHE3161" s="0"/>
      <c r="AHF3161" s="0"/>
      <c r="AHG3161" s="0"/>
      <c r="AHH3161" s="0"/>
      <c r="AHI3161" s="0"/>
      <c r="AHJ3161" s="0"/>
      <c r="AHK3161" s="0"/>
      <c r="AHL3161" s="0"/>
      <c r="AHM3161" s="0"/>
      <c r="AHN3161" s="0"/>
      <c r="AHO3161" s="0"/>
      <c r="AHP3161" s="0"/>
      <c r="AHQ3161" s="0"/>
      <c r="AHR3161" s="0"/>
      <c r="AHS3161" s="0"/>
      <c r="AHT3161" s="0"/>
      <c r="AHU3161" s="0"/>
      <c r="AHV3161" s="0"/>
      <c r="AHW3161" s="0"/>
      <c r="AHX3161" s="0"/>
      <c r="AHY3161" s="0"/>
      <c r="AHZ3161" s="0"/>
      <c r="AIA3161" s="0"/>
      <c r="AIB3161" s="0"/>
      <c r="AIC3161" s="0"/>
      <c r="AID3161" s="0"/>
      <c r="AIE3161" s="0"/>
      <c r="AIF3161" s="0"/>
      <c r="AIG3161" s="0"/>
      <c r="AIH3161" s="0"/>
      <c r="AII3161" s="0"/>
      <c r="AIJ3161" s="0"/>
      <c r="AIK3161" s="0"/>
      <c r="AIL3161" s="0"/>
      <c r="AIM3161" s="0"/>
      <c r="AIN3161" s="0"/>
      <c r="AIO3161" s="0"/>
      <c r="AIP3161" s="0"/>
      <c r="AIQ3161" s="0"/>
      <c r="AIR3161" s="0"/>
      <c r="AIS3161" s="0"/>
      <c r="AIT3161" s="0"/>
      <c r="AIU3161" s="0"/>
      <c r="AIV3161" s="0"/>
      <c r="AIW3161" s="0"/>
      <c r="AIX3161" s="0"/>
      <c r="AIY3161" s="0"/>
      <c r="AIZ3161" s="0"/>
      <c r="AJA3161" s="0"/>
      <c r="AJB3161" s="0"/>
      <c r="AJC3161" s="0"/>
      <c r="AJD3161" s="0"/>
      <c r="AJE3161" s="0"/>
      <c r="AJF3161" s="0"/>
      <c r="AJG3161" s="0"/>
      <c r="AJH3161" s="0"/>
      <c r="AJI3161" s="0"/>
      <c r="AJJ3161" s="0"/>
      <c r="AJK3161" s="0"/>
      <c r="AJL3161" s="0"/>
      <c r="AJM3161" s="0"/>
      <c r="AJN3161" s="0"/>
      <c r="AJO3161" s="0"/>
      <c r="AJP3161" s="0"/>
      <c r="AJQ3161" s="0"/>
      <c r="AJR3161" s="0"/>
      <c r="AJS3161" s="0"/>
      <c r="AJT3161" s="0"/>
      <c r="AJU3161" s="0"/>
      <c r="AJV3161" s="0"/>
      <c r="AJW3161" s="0"/>
      <c r="AJX3161" s="0"/>
      <c r="AJY3161" s="0"/>
      <c r="AJZ3161" s="0"/>
      <c r="AKA3161" s="0"/>
      <c r="AKB3161" s="0"/>
      <c r="AKC3161" s="0"/>
      <c r="AKD3161" s="0"/>
      <c r="AKE3161" s="0"/>
      <c r="AKF3161" s="0"/>
      <c r="AKG3161" s="0"/>
      <c r="AKH3161" s="0"/>
      <c r="AKI3161" s="0"/>
      <c r="AKJ3161" s="0"/>
      <c r="AKK3161" s="0"/>
      <c r="AKL3161" s="0"/>
      <c r="AKM3161" s="0"/>
      <c r="AKN3161" s="0"/>
      <c r="AKO3161" s="0"/>
      <c r="AKP3161" s="0"/>
      <c r="AKQ3161" s="0"/>
      <c r="AKR3161" s="0"/>
      <c r="AKS3161" s="0"/>
      <c r="AKT3161" s="0"/>
      <c r="AKU3161" s="0"/>
      <c r="AKV3161" s="0"/>
      <c r="AKW3161" s="0"/>
      <c r="AKX3161" s="0"/>
      <c r="AKY3161" s="0"/>
      <c r="AKZ3161" s="0"/>
      <c r="ALA3161" s="0"/>
      <c r="ALB3161" s="0"/>
      <c r="ALC3161" s="0"/>
      <c r="ALD3161" s="0"/>
      <c r="ALE3161" s="0"/>
      <c r="ALF3161" s="0"/>
      <c r="ALG3161" s="0"/>
      <c r="ALH3161" s="0"/>
      <c r="ALI3161" s="0"/>
      <c r="ALJ3161" s="0"/>
      <c r="ALK3161" s="0"/>
      <c r="ALL3161" s="0"/>
      <c r="ALM3161" s="0"/>
      <c r="ALN3161" s="0"/>
      <c r="ALO3161" s="0"/>
      <c r="ALP3161" s="0"/>
      <c r="ALQ3161" s="0"/>
      <c r="ALR3161" s="0"/>
      <c r="ALS3161" s="0"/>
      <c r="ALT3161" s="0"/>
      <c r="ALU3161" s="0"/>
      <c r="ALV3161" s="0"/>
      <c r="ALW3161" s="0"/>
      <c r="ALX3161" s="0"/>
      <c r="ALY3161" s="0"/>
      <c r="ALZ3161" s="0"/>
      <c r="AMA3161" s="0"/>
      <c r="AMB3161" s="0"/>
      <c r="AMC3161" s="0"/>
      <c r="AMD3161" s="0"/>
      <c r="AME3161" s="0"/>
      <c r="AMF3161" s="0"/>
      <c r="AMG3161" s="0"/>
      <c r="AMH3161" s="0"/>
      <c r="AMI3161" s="0"/>
    </row>
    <row r="3162" customFormat="false" ht="12.75" hidden="false" customHeight="false" outlineLevel="0" collapsed="false">
      <c r="A3162" s="1" t="s">
        <v>3394</v>
      </c>
      <c r="C3162" s="27" t="s">
        <v>3417</v>
      </c>
      <c r="D3162" s="27" t="s">
        <v>26</v>
      </c>
      <c r="E3162" s="28"/>
      <c r="F3162" s="29"/>
      <c r="G3162" s="27"/>
      <c r="H3162" s="30" t="s">
        <v>61</v>
      </c>
      <c r="I3162" s="31" t="n">
        <v>0.79</v>
      </c>
      <c r="J3162" s="30" t="s">
        <v>3405</v>
      </c>
      <c r="BM3162" s="0"/>
      <c r="BN3162" s="0"/>
      <c r="BO3162" s="0"/>
      <c r="BP3162" s="0"/>
      <c r="BQ3162" s="0"/>
      <c r="BR3162" s="0"/>
      <c r="BS3162" s="0"/>
      <c r="BT3162" s="0"/>
      <c r="BU3162" s="0"/>
      <c r="BV3162" s="0"/>
      <c r="BW3162" s="0"/>
      <c r="BX3162" s="0"/>
      <c r="BY3162" s="0"/>
      <c r="BZ3162" s="0"/>
      <c r="CA3162" s="0"/>
      <c r="CB3162" s="0"/>
      <c r="CC3162" s="0"/>
      <c r="CD3162" s="0"/>
      <c r="CE3162" s="0"/>
      <c r="CF3162" s="0"/>
      <c r="CG3162" s="0"/>
      <c r="CH3162" s="0"/>
      <c r="CI3162" s="0"/>
      <c r="CJ3162" s="0"/>
      <c r="CK3162" s="0"/>
      <c r="CL3162" s="0"/>
      <c r="CM3162" s="0"/>
      <c r="CN3162" s="0"/>
      <c r="CO3162" s="0"/>
      <c r="CP3162" s="0"/>
      <c r="CQ3162" s="0"/>
      <c r="CR3162" s="0"/>
      <c r="CS3162" s="0"/>
      <c r="CT3162" s="0"/>
      <c r="CU3162" s="0"/>
      <c r="CV3162" s="0"/>
      <c r="CW3162" s="0"/>
      <c r="CX3162" s="0"/>
      <c r="CY3162" s="0"/>
      <c r="CZ3162" s="0"/>
      <c r="DA3162" s="0"/>
      <c r="DB3162" s="0"/>
      <c r="DC3162" s="0"/>
      <c r="DD3162" s="0"/>
      <c r="DE3162" s="0"/>
      <c r="DF3162" s="0"/>
      <c r="DG3162" s="0"/>
      <c r="DH3162" s="0"/>
      <c r="DI3162" s="0"/>
      <c r="DJ3162" s="0"/>
      <c r="DK3162" s="0"/>
      <c r="DL3162" s="0"/>
      <c r="DM3162" s="0"/>
      <c r="DN3162" s="0"/>
      <c r="DO3162" s="0"/>
      <c r="DP3162" s="0"/>
      <c r="DQ3162" s="0"/>
      <c r="DR3162" s="0"/>
      <c r="DS3162" s="0"/>
      <c r="DT3162" s="0"/>
      <c r="DU3162" s="0"/>
      <c r="DV3162" s="0"/>
      <c r="DW3162" s="0"/>
      <c r="DX3162" s="0"/>
      <c r="DY3162" s="0"/>
      <c r="DZ3162" s="0"/>
      <c r="EA3162" s="0"/>
      <c r="EB3162" s="0"/>
      <c r="EC3162" s="0"/>
      <c r="ED3162" s="0"/>
      <c r="EE3162" s="0"/>
      <c r="EF3162" s="0"/>
      <c r="EG3162" s="0"/>
      <c r="EH3162" s="0"/>
      <c r="EI3162" s="0"/>
      <c r="EJ3162" s="0"/>
      <c r="EK3162" s="0"/>
      <c r="EL3162" s="0"/>
      <c r="EM3162" s="0"/>
      <c r="EN3162" s="0"/>
      <c r="EO3162" s="0"/>
      <c r="EP3162" s="0"/>
      <c r="EQ3162" s="0"/>
      <c r="ER3162" s="0"/>
      <c r="ES3162" s="0"/>
      <c r="ET3162" s="0"/>
      <c r="EU3162" s="0"/>
      <c r="EV3162" s="0"/>
      <c r="EW3162" s="0"/>
      <c r="EX3162" s="0"/>
      <c r="EY3162" s="0"/>
      <c r="EZ3162" s="0"/>
      <c r="FA3162" s="0"/>
      <c r="FB3162" s="0"/>
      <c r="FC3162" s="0"/>
      <c r="FD3162" s="0"/>
      <c r="FE3162" s="0"/>
      <c r="FF3162" s="0"/>
      <c r="FG3162" s="0"/>
      <c r="FH3162" s="0"/>
      <c r="FI3162" s="0"/>
      <c r="FJ3162" s="0"/>
      <c r="FK3162" s="0"/>
      <c r="FL3162" s="0"/>
      <c r="FM3162" s="0"/>
      <c r="FN3162" s="0"/>
      <c r="FO3162" s="0"/>
      <c r="FP3162" s="0"/>
      <c r="FQ3162" s="0"/>
      <c r="FR3162" s="0"/>
      <c r="FS3162" s="0"/>
      <c r="FT3162" s="0"/>
      <c r="FU3162" s="0"/>
      <c r="FV3162" s="0"/>
      <c r="FW3162" s="0"/>
      <c r="FX3162" s="0"/>
      <c r="FY3162" s="0"/>
      <c r="FZ3162" s="0"/>
      <c r="GA3162" s="0"/>
      <c r="GB3162" s="0"/>
      <c r="GC3162" s="0"/>
      <c r="GD3162" s="0"/>
      <c r="GE3162" s="0"/>
      <c r="GF3162" s="0"/>
      <c r="GG3162" s="0"/>
      <c r="GH3162" s="0"/>
      <c r="GI3162" s="0"/>
      <c r="GJ3162" s="0"/>
      <c r="GK3162" s="0"/>
      <c r="GL3162" s="0"/>
      <c r="GM3162" s="0"/>
      <c r="GN3162" s="0"/>
      <c r="GO3162" s="0"/>
      <c r="GP3162" s="0"/>
      <c r="GQ3162" s="0"/>
      <c r="GR3162" s="0"/>
      <c r="GS3162" s="0"/>
      <c r="GT3162" s="0"/>
      <c r="GU3162" s="0"/>
      <c r="GV3162" s="0"/>
      <c r="GW3162" s="0"/>
      <c r="GX3162" s="0"/>
      <c r="GY3162" s="0"/>
      <c r="GZ3162" s="0"/>
      <c r="HA3162" s="0"/>
      <c r="HB3162" s="0"/>
      <c r="HC3162" s="0"/>
      <c r="HD3162" s="0"/>
      <c r="HE3162" s="0"/>
      <c r="HF3162" s="0"/>
      <c r="HG3162" s="0"/>
      <c r="HH3162" s="0"/>
      <c r="HI3162" s="0"/>
      <c r="HJ3162" s="0"/>
      <c r="HK3162" s="0"/>
      <c r="HL3162" s="0"/>
      <c r="HM3162" s="0"/>
      <c r="HN3162" s="0"/>
      <c r="HO3162" s="0"/>
      <c r="HP3162" s="0"/>
      <c r="HQ3162" s="0"/>
      <c r="HR3162" s="0"/>
      <c r="HS3162" s="0"/>
      <c r="HT3162" s="0"/>
      <c r="HU3162" s="0"/>
      <c r="HV3162" s="0"/>
      <c r="HW3162" s="0"/>
      <c r="HX3162" s="0"/>
      <c r="HY3162" s="0"/>
      <c r="HZ3162" s="0"/>
      <c r="IA3162" s="0"/>
      <c r="IB3162" s="0"/>
      <c r="IC3162" s="0"/>
      <c r="ID3162" s="0"/>
      <c r="IE3162" s="0"/>
      <c r="IF3162" s="0"/>
      <c r="IG3162" s="0"/>
      <c r="IH3162" s="0"/>
      <c r="II3162" s="0"/>
      <c r="IJ3162" s="0"/>
      <c r="IK3162" s="0"/>
      <c r="IL3162" s="0"/>
      <c r="IM3162" s="0"/>
      <c r="IN3162" s="0"/>
      <c r="IO3162" s="0"/>
      <c r="IP3162" s="0"/>
      <c r="IQ3162" s="0"/>
      <c r="IR3162" s="0"/>
      <c r="IS3162" s="0"/>
      <c r="IT3162" s="0"/>
      <c r="IU3162" s="0"/>
      <c r="IV3162" s="0"/>
      <c r="IW3162" s="0"/>
      <c r="IX3162" s="0"/>
      <c r="IY3162" s="0"/>
      <c r="IZ3162" s="0"/>
      <c r="JA3162" s="0"/>
      <c r="JB3162" s="0"/>
      <c r="JC3162" s="0"/>
      <c r="JD3162" s="0"/>
      <c r="JE3162" s="0"/>
      <c r="JF3162" s="0"/>
      <c r="JG3162" s="0"/>
      <c r="JH3162" s="0"/>
      <c r="JI3162" s="0"/>
      <c r="JJ3162" s="0"/>
      <c r="JK3162" s="0"/>
      <c r="JL3162" s="0"/>
      <c r="JM3162" s="0"/>
      <c r="JN3162" s="0"/>
      <c r="JO3162" s="0"/>
      <c r="JP3162" s="0"/>
      <c r="JQ3162" s="0"/>
      <c r="JR3162" s="0"/>
      <c r="JS3162" s="0"/>
      <c r="JT3162" s="0"/>
      <c r="JU3162" s="0"/>
      <c r="JV3162" s="0"/>
      <c r="JW3162" s="0"/>
      <c r="JX3162" s="0"/>
      <c r="JY3162" s="0"/>
      <c r="JZ3162" s="0"/>
      <c r="KA3162" s="0"/>
      <c r="KB3162" s="0"/>
      <c r="KC3162" s="0"/>
      <c r="KD3162" s="0"/>
      <c r="KE3162" s="0"/>
      <c r="KF3162" s="0"/>
      <c r="KG3162" s="0"/>
      <c r="KH3162" s="0"/>
      <c r="KI3162" s="0"/>
      <c r="KJ3162" s="0"/>
      <c r="KK3162" s="0"/>
      <c r="KL3162" s="0"/>
      <c r="KM3162" s="0"/>
      <c r="KN3162" s="0"/>
      <c r="KO3162" s="0"/>
      <c r="KP3162" s="0"/>
      <c r="KQ3162" s="0"/>
      <c r="KR3162" s="0"/>
      <c r="KS3162" s="0"/>
      <c r="KT3162" s="0"/>
      <c r="KU3162" s="0"/>
      <c r="KV3162" s="0"/>
      <c r="KW3162" s="0"/>
      <c r="KX3162" s="0"/>
      <c r="KY3162" s="0"/>
      <c r="KZ3162" s="0"/>
      <c r="LA3162" s="0"/>
      <c r="LB3162" s="0"/>
      <c r="LC3162" s="0"/>
      <c r="LD3162" s="0"/>
      <c r="LE3162" s="0"/>
      <c r="LF3162" s="0"/>
      <c r="LG3162" s="0"/>
      <c r="LH3162" s="0"/>
      <c r="LI3162" s="0"/>
      <c r="LJ3162" s="0"/>
      <c r="LK3162" s="0"/>
      <c r="LL3162" s="0"/>
      <c r="LM3162" s="0"/>
      <c r="LN3162" s="0"/>
      <c r="LO3162" s="0"/>
      <c r="LP3162" s="0"/>
      <c r="LQ3162" s="0"/>
      <c r="LR3162" s="0"/>
      <c r="LS3162" s="0"/>
      <c r="LT3162" s="0"/>
      <c r="LU3162" s="0"/>
      <c r="LV3162" s="0"/>
      <c r="LW3162" s="0"/>
      <c r="LX3162" s="0"/>
      <c r="LY3162" s="0"/>
      <c r="LZ3162" s="0"/>
      <c r="MA3162" s="0"/>
      <c r="MB3162" s="0"/>
      <c r="MC3162" s="0"/>
      <c r="MD3162" s="0"/>
      <c r="ME3162" s="0"/>
      <c r="MF3162" s="0"/>
      <c r="MG3162" s="0"/>
      <c r="MH3162" s="0"/>
      <c r="MI3162" s="0"/>
      <c r="MJ3162" s="0"/>
      <c r="MK3162" s="0"/>
      <c r="ML3162" s="0"/>
      <c r="MM3162" s="0"/>
      <c r="MN3162" s="0"/>
      <c r="MO3162" s="0"/>
      <c r="MP3162" s="0"/>
      <c r="MQ3162" s="0"/>
      <c r="MR3162" s="0"/>
      <c r="MS3162" s="0"/>
      <c r="MT3162" s="0"/>
      <c r="MU3162" s="0"/>
      <c r="MV3162" s="0"/>
      <c r="MW3162" s="0"/>
      <c r="MX3162" s="0"/>
      <c r="MY3162" s="0"/>
      <c r="MZ3162" s="0"/>
      <c r="NA3162" s="0"/>
      <c r="NB3162" s="0"/>
      <c r="NC3162" s="0"/>
      <c r="ND3162" s="0"/>
      <c r="NE3162" s="0"/>
      <c r="NF3162" s="0"/>
      <c r="NG3162" s="0"/>
      <c r="NH3162" s="0"/>
      <c r="NI3162" s="0"/>
      <c r="NJ3162" s="0"/>
      <c r="NK3162" s="0"/>
      <c r="NL3162" s="0"/>
      <c r="NM3162" s="0"/>
      <c r="NN3162" s="0"/>
      <c r="NO3162" s="0"/>
      <c r="NP3162" s="0"/>
      <c r="NQ3162" s="0"/>
      <c r="NR3162" s="0"/>
      <c r="NS3162" s="0"/>
      <c r="NT3162" s="0"/>
      <c r="NU3162" s="0"/>
      <c r="NV3162" s="0"/>
      <c r="NW3162" s="0"/>
      <c r="NX3162" s="0"/>
      <c r="NY3162" s="0"/>
      <c r="NZ3162" s="0"/>
      <c r="OA3162" s="0"/>
      <c r="OB3162" s="0"/>
      <c r="OC3162" s="0"/>
      <c r="OD3162" s="0"/>
      <c r="OE3162" s="0"/>
      <c r="OF3162" s="0"/>
      <c r="OG3162" s="0"/>
      <c r="OH3162" s="0"/>
      <c r="OI3162" s="0"/>
      <c r="OJ3162" s="0"/>
      <c r="OK3162" s="0"/>
      <c r="OL3162" s="0"/>
      <c r="OM3162" s="0"/>
      <c r="ON3162" s="0"/>
      <c r="OO3162" s="0"/>
      <c r="OP3162" s="0"/>
      <c r="OQ3162" s="0"/>
      <c r="OR3162" s="0"/>
      <c r="OS3162" s="0"/>
      <c r="OT3162" s="0"/>
      <c r="OU3162" s="0"/>
      <c r="OV3162" s="0"/>
      <c r="OW3162" s="0"/>
      <c r="OX3162" s="0"/>
      <c r="OY3162" s="0"/>
      <c r="OZ3162" s="0"/>
      <c r="PA3162" s="0"/>
      <c r="PB3162" s="0"/>
      <c r="PC3162" s="0"/>
      <c r="PD3162" s="0"/>
      <c r="PE3162" s="0"/>
      <c r="PF3162" s="0"/>
      <c r="PG3162" s="0"/>
      <c r="PH3162" s="0"/>
      <c r="PI3162" s="0"/>
      <c r="PJ3162" s="0"/>
      <c r="PK3162" s="0"/>
      <c r="PL3162" s="0"/>
      <c r="PM3162" s="0"/>
      <c r="PN3162" s="0"/>
      <c r="PO3162" s="0"/>
      <c r="PP3162" s="0"/>
      <c r="PQ3162" s="0"/>
      <c r="PR3162" s="0"/>
      <c r="PS3162" s="0"/>
      <c r="PT3162" s="0"/>
      <c r="PU3162" s="0"/>
      <c r="PV3162" s="0"/>
      <c r="PW3162" s="0"/>
      <c r="PX3162" s="0"/>
      <c r="PY3162" s="0"/>
      <c r="PZ3162" s="0"/>
      <c r="QA3162" s="0"/>
      <c r="QB3162" s="0"/>
      <c r="QC3162" s="0"/>
      <c r="QD3162" s="0"/>
      <c r="QE3162" s="0"/>
      <c r="QF3162" s="0"/>
      <c r="QG3162" s="0"/>
      <c r="QH3162" s="0"/>
      <c r="QI3162" s="0"/>
      <c r="QJ3162" s="0"/>
      <c r="QK3162" s="0"/>
      <c r="QL3162" s="0"/>
      <c r="QM3162" s="0"/>
      <c r="QN3162" s="0"/>
      <c r="QO3162" s="0"/>
      <c r="QP3162" s="0"/>
      <c r="QQ3162" s="0"/>
      <c r="QR3162" s="0"/>
      <c r="QS3162" s="0"/>
      <c r="QT3162" s="0"/>
      <c r="QU3162" s="0"/>
      <c r="QV3162" s="0"/>
      <c r="QW3162" s="0"/>
      <c r="QX3162" s="0"/>
      <c r="QY3162" s="0"/>
      <c r="QZ3162" s="0"/>
      <c r="RA3162" s="0"/>
      <c r="RB3162" s="0"/>
      <c r="RC3162" s="0"/>
      <c r="RD3162" s="0"/>
      <c r="RE3162" s="0"/>
      <c r="RF3162" s="0"/>
      <c r="RG3162" s="0"/>
      <c r="RH3162" s="0"/>
      <c r="RI3162" s="0"/>
      <c r="RJ3162" s="0"/>
      <c r="RK3162" s="0"/>
      <c r="RL3162" s="0"/>
      <c r="RM3162" s="0"/>
      <c r="RN3162" s="0"/>
      <c r="RO3162" s="0"/>
      <c r="RP3162" s="0"/>
      <c r="RQ3162" s="0"/>
      <c r="RR3162" s="0"/>
      <c r="RS3162" s="0"/>
      <c r="RT3162" s="0"/>
      <c r="RU3162" s="0"/>
      <c r="RV3162" s="0"/>
      <c r="RW3162" s="0"/>
      <c r="RX3162" s="0"/>
      <c r="RY3162" s="0"/>
      <c r="RZ3162" s="0"/>
      <c r="SA3162" s="0"/>
      <c r="SB3162" s="0"/>
      <c r="SC3162" s="0"/>
      <c r="SD3162" s="0"/>
      <c r="SE3162" s="0"/>
      <c r="SF3162" s="0"/>
      <c r="SG3162" s="0"/>
      <c r="SH3162" s="0"/>
      <c r="SI3162" s="0"/>
      <c r="SJ3162" s="0"/>
      <c r="SK3162" s="0"/>
      <c r="SL3162" s="0"/>
      <c r="SM3162" s="0"/>
      <c r="SN3162" s="0"/>
      <c r="SO3162" s="0"/>
      <c r="SP3162" s="0"/>
      <c r="SQ3162" s="0"/>
      <c r="SR3162" s="0"/>
      <c r="SS3162" s="0"/>
      <c r="ST3162" s="0"/>
      <c r="SU3162" s="0"/>
      <c r="SV3162" s="0"/>
      <c r="SW3162" s="0"/>
      <c r="SX3162" s="0"/>
      <c r="SY3162" s="0"/>
      <c r="SZ3162" s="0"/>
      <c r="TA3162" s="0"/>
      <c r="TB3162" s="0"/>
      <c r="TC3162" s="0"/>
      <c r="TD3162" s="0"/>
      <c r="TE3162" s="0"/>
      <c r="TF3162" s="0"/>
      <c r="TG3162" s="0"/>
      <c r="TH3162" s="0"/>
      <c r="TI3162" s="0"/>
      <c r="TJ3162" s="0"/>
      <c r="TK3162" s="0"/>
      <c r="TL3162" s="0"/>
      <c r="TM3162" s="0"/>
      <c r="TN3162" s="0"/>
      <c r="TO3162" s="0"/>
      <c r="TP3162" s="0"/>
      <c r="TQ3162" s="0"/>
      <c r="TR3162" s="0"/>
      <c r="TS3162" s="0"/>
      <c r="TT3162" s="0"/>
      <c r="TU3162" s="0"/>
      <c r="TV3162" s="0"/>
      <c r="TW3162" s="0"/>
      <c r="TX3162" s="0"/>
      <c r="TY3162" s="0"/>
      <c r="TZ3162" s="0"/>
      <c r="UA3162" s="0"/>
      <c r="UB3162" s="0"/>
      <c r="UC3162" s="0"/>
      <c r="UD3162" s="0"/>
      <c r="UE3162" s="0"/>
      <c r="UF3162" s="0"/>
      <c r="UG3162" s="0"/>
      <c r="UH3162" s="0"/>
      <c r="UI3162" s="0"/>
      <c r="UJ3162" s="0"/>
      <c r="UK3162" s="0"/>
      <c r="UL3162" s="0"/>
      <c r="UM3162" s="0"/>
      <c r="UN3162" s="0"/>
      <c r="UO3162" s="0"/>
      <c r="UP3162" s="0"/>
      <c r="UQ3162" s="0"/>
      <c r="UR3162" s="0"/>
      <c r="US3162" s="0"/>
      <c r="UT3162" s="0"/>
      <c r="UU3162" s="0"/>
      <c r="UV3162" s="0"/>
      <c r="UW3162" s="0"/>
      <c r="UX3162" s="0"/>
      <c r="UY3162" s="0"/>
      <c r="UZ3162" s="0"/>
      <c r="VA3162" s="0"/>
      <c r="VB3162" s="0"/>
      <c r="VC3162" s="0"/>
      <c r="VD3162" s="0"/>
      <c r="VE3162" s="0"/>
      <c r="VF3162" s="0"/>
      <c r="VG3162" s="0"/>
      <c r="VH3162" s="0"/>
      <c r="VI3162" s="0"/>
      <c r="VJ3162" s="0"/>
      <c r="VK3162" s="0"/>
      <c r="VL3162" s="0"/>
      <c r="VM3162" s="0"/>
      <c r="VN3162" s="0"/>
      <c r="VO3162" s="0"/>
      <c r="VP3162" s="0"/>
      <c r="VQ3162" s="0"/>
      <c r="VR3162" s="0"/>
      <c r="VS3162" s="0"/>
      <c r="VT3162" s="0"/>
      <c r="VU3162" s="0"/>
      <c r="VV3162" s="0"/>
      <c r="VW3162" s="0"/>
      <c r="VX3162" s="0"/>
      <c r="VY3162" s="0"/>
      <c r="VZ3162" s="0"/>
      <c r="WA3162" s="0"/>
      <c r="WB3162" s="0"/>
      <c r="WC3162" s="0"/>
      <c r="WD3162" s="0"/>
      <c r="WE3162" s="0"/>
      <c r="WF3162" s="0"/>
      <c r="WG3162" s="0"/>
      <c r="WH3162" s="0"/>
      <c r="WI3162" s="0"/>
      <c r="WJ3162" s="0"/>
      <c r="WK3162" s="0"/>
      <c r="WL3162" s="0"/>
      <c r="WM3162" s="0"/>
      <c r="WN3162" s="0"/>
      <c r="WO3162" s="0"/>
      <c r="WP3162" s="0"/>
      <c r="WQ3162" s="0"/>
      <c r="WR3162" s="0"/>
      <c r="WS3162" s="0"/>
      <c r="WT3162" s="0"/>
      <c r="WU3162" s="0"/>
      <c r="WV3162" s="0"/>
      <c r="WW3162" s="0"/>
      <c r="WX3162" s="0"/>
      <c r="WY3162" s="0"/>
      <c r="WZ3162" s="0"/>
      <c r="XA3162" s="0"/>
      <c r="XB3162" s="0"/>
      <c r="XC3162" s="0"/>
      <c r="XD3162" s="0"/>
      <c r="XE3162" s="0"/>
      <c r="XF3162" s="0"/>
      <c r="XG3162" s="0"/>
      <c r="XH3162" s="0"/>
      <c r="XI3162" s="0"/>
      <c r="XJ3162" s="0"/>
      <c r="XK3162" s="0"/>
      <c r="XL3162" s="0"/>
      <c r="XM3162" s="0"/>
      <c r="XN3162" s="0"/>
      <c r="XO3162" s="0"/>
      <c r="XP3162" s="0"/>
      <c r="XQ3162" s="0"/>
      <c r="XR3162" s="0"/>
      <c r="XS3162" s="0"/>
      <c r="XT3162" s="0"/>
      <c r="XU3162" s="0"/>
      <c r="XV3162" s="0"/>
      <c r="XW3162" s="0"/>
      <c r="XX3162" s="0"/>
      <c r="XY3162" s="0"/>
      <c r="XZ3162" s="0"/>
      <c r="YA3162" s="0"/>
      <c r="YB3162" s="0"/>
      <c r="YC3162" s="0"/>
      <c r="YD3162" s="0"/>
      <c r="YE3162" s="0"/>
      <c r="YF3162" s="0"/>
      <c r="YG3162" s="0"/>
      <c r="YH3162" s="0"/>
      <c r="YI3162" s="0"/>
      <c r="YJ3162" s="0"/>
      <c r="YK3162" s="0"/>
      <c r="YL3162" s="0"/>
      <c r="YM3162" s="0"/>
      <c r="YN3162" s="0"/>
      <c r="YO3162" s="0"/>
      <c r="YP3162" s="0"/>
      <c r="YQ3162" s="0"/>
      <c r="YR3162" s="0"/>
      <c r="YS3162" s="0"/>
      <c r="YT3162" s="0"/>
      <c r="YU3162" s="0"/>
      <c r="YV3162" s="0"/>
      <c r="YW3162" s="0"/>
      <c r="YX3162" s="0"/>
      <c r="YY3162" s="0"/>
      <c r="YZ3162" s="0"/>
      <c r="ZA3162" s="0"/>
      <c r="ZB3162" s="0"/>
      <c r="ZC3162" s="0"/>
      <c r="ZD3162" s="0"/>
      <c r="ZE3162" s="0"/>
      <c r="ZF3162" s="0"/>
      <c r="ZG3162" s="0"/>
      <c r="ZH3162" s="0"/>
      <c r="ZI3162" s="0"/>
      <c r="ZJ3162" s="0"/>
      <c r="ZK3162" s="0"/>
      <c r="ZL3162" s="0"/>
      <c r="ZM3162" s="0"/>
      <c r="ZN3162" s="0"/>
      <c r="ZO3162" s="0"/>
      <c r="ZP3162" s="0"/>
      <c r="ZQ3162" s="0"/>
      <c r="ZR3162" s="0"/>
      <c r="ZS3162" s="0"/>
      <c r="ZT3162" s="0"/>
      <c r="ZU3162" s="0"/>
      <c r="ZV3162" s="0"/>
      <c r="ZW3162" s="0"/>
      <c r="ZX3162" s="0"/>
      <c r="ZY3162" s="0"/>
      <c r="ZZ3162" s="0"/>
      <c r="AAA3162" s="0"/>
      <c r="AAB3162" s="0"/>
      <c r="AAC3162" s="0"/>
      <c r="AAD3162" s="0"/>
      <c r="AAE3162" s="0"/>
      <c r="AAF3162" s="0"/>
      <c r="AAG3162" s="0"/>
      <c r="AAH3162" s="0"/>
      <c r="AAI3162" s="0"/>
      <c r="AAJ3162" s="0"/>
      <c r="AAK3162" s="0"/>
      <c r="AAL3162" s="0"/>
      <c r="AAM3162" s="0"/>
      <c r="AAN3162" s="0"/>
      <c r="AAO3162" s="0"/>
      <c r="AAP3162" s="0"/>
      <c r="AAQ3162" s="0"/>
      <c r="AAR3162" s="0"/>
      <c r="AAS3162" s="0"/>
      <c r="AAT3162" s="0"/>
      <c r="AAU3162" s="0"/>
      <c r="AAV3162" s="0"/>
      <c r="AAW3162" s="0"/>
      <c r="AAX3162" s="0"/>
      <c r="AAY3162" s="0"/>
      <c r="AAZ3162" s="0"/>
      <c r="ABA3162" s="0"/>
      <c r="ABB3162" s="0"/>
      <c r="ABC3162" s="0"/>
      <c r="ABD3162" s="0"/>
      <c r="ABE3162" s="0"/>
      <c r="ABF3162" s="0"/>
      <c r="ABG3162" s="0"/>
      <c r="ABH3162" s="0"/>
      <c r="ABI3162" s="0"/>
      <c r="ABJ3162" s="0"/>
      <c r="ABK3162" s="0"/>
      <c r="ABL3162" s="0"/>
      <c r="ABM3162" s="0"/>
      <c r="ABN3162" s="0"/>
      <c r="ABO3162" s="0"/>
      <c r="ABP3162" s="0"/>
      <c r="ABQ3162" s="0"/>
      <c r="ABR3162" s="0"/>
      <c r="ABS3162" s="0"/>
      <c r="ABT3162" s="0"/>
      <c r="ABU3162" s="0"/>
      <c r="ABV3162" s="0"/>
      <c r="ABW3162" s="0"/>
      <c r="ABX3162" s="0"/>
      <c r="ABY3162" s="0"/>
      <c r="ABZ3162" s="0"/>
      <c r="ACA3162" s="0"/>
      <c r="ACB3162" s="0"/>
      <c r="ACC3162" s="0"/>
      <c r="ACD3162" s="0"/>
      <c r="ACE3162" s="0"/>
      <c r="ACF3162" s="0"/>
      <c r="ACG3162" s="0"/>
      <c r="ACH3162" s="0"/>
      <c r="ACI3162" s="0"/>
      <c r="ACJ3162" s="0"/>
      <c r="ACK3162" s="0"/>
      <c r="ACL3162" s="0"/>
      <c r="ACM3162" s="0"/>
      <c r="ACN3162" s="0"/>
      <c r="ACO3162" s="0"/>
      <c r="ACP3162" s="0"/>
      <c r="ACQ3162" s="0"/>
      <c r="ACR3162" s="0"/>
      <c r="ACS3162" s="0"/>
      <c r="ACT3162" s="0"/>
      <c r="ACU3162" s="0"/>
      <c r="ACV3162" s="0"/>
      <c r="ACW3162" s="0"/>
      <c r="ACX3162" s="0"/>
      <c r="ACY3162" s="0"/>
      <c r="ACZ3162" s="0"/>
      <c r="ADA3162" s="0"/>
      <c r="ADB3162" s="0"/>
      <c r="ADC3162" s="0"/>
      <c r="ADD3162" s="0"/>
      <c r="ADE3162" s="0"/>
      <c r="ADF3162" s="0"/>
      <c r="ADG3162" s="0"/>
      <c r="ADH3162" s="0"/>
      <c r="ADI3162" s="0"/>
      <c r="ADJ3162" s="0"/>
      <c r="ADK3162" s="0"/>
      <c r="ADL3162" s="0"/>
      <c r="ADM3162" s="0"/>
      <c r="ADN3162" s="0"/>
      <c r="ADO3162" s="0"/>
      <c r="ADP3162" s="0"/>
      <c r="ADQ3162" s="0"/>
      <c r="ADR3162" s="0"/>
      <c r="ADS3162" s="0"/>
      <c r="ADT3162" s="0"/>
      <c r="ADU3162" s="0"/>
      <c r="ADV3162" s="0"/>
      <c r="ADW3162" s="0"/>
      <c r="ADX3162" s="0"/>
      <c r="ADY3162" s="0"/>
      <c r="ADZ3162" s="0"/>
      <c r="AEA3162" s="0"/>
      <c r="AEB3162" s="0"/>
      <c r="AEC3162" s="0"/>
      <c r="AED3162" s="0"/>
      <c r="AEE3162" s="0"/>
      <c r="AEF3162" s="0"/>
      <c r="AEG3162" s="0"/>
      <c r="AEH3162" s="0"/>
      <c r="AEI3162" s="0"/>
      <c r="AEJ3162" s="0"/>
      <c r="AEK3162" s="0"/>
      <c r="AEL3162" s="0"/>
      <c r="AEM3162" s="0"/>
      <c r="AEN3162" s="0"/>
      <c r="AEO3162" s="0"/>
      <c r="AEP3162" s="0"/>
      <c r="AEQ3162" s="0"/>
      <c r="AER3162" s="0"/>
      <c r="AES3162" s="0"/>
      <c r="AET3162" s="0"/>
      <c r="AEU3162" s="0"/>
      <c r="AEV3162" s="0"/>
      <c r="AEW3162" s="0"/>
      <c r="AEX3162" s="0"/>
      <c r="AEY3162" s="0"/>
      <c r="AEZ3162" s="0"/>
      <c r="AFA3162" s="0"/>
      <c r="AFB3162" s="0"/>
      <c r="AFC3162" s="0"/>
      <c r="AFD3162" s="0"/>
      <c r="AFE3162" s="0"/>
      <c r="AFF3162" s="0"/>
      <c r="AFG3162" s="0"/>
      <c r="AFH3162" s="0"/>
      <c r="AFI3162" s="0"/>
      <c r="AFJ3162" s="0"/>
      <c r="AFK3162" s="0"/>
      <c r="AFL3162" s="0"/>
      <c r="AFM3162" s="0"/>
      <c r="AFN3162" s="0"/>
      <c r="AFO3162" s="0"/>
      <c r="AFP3162" s="0"/>
      <c r="AFQ3162" s="0"/>
      <c r="AFR3162" s="0"/>
      <c r="AFS3162" s="0"/>
      <c r="AFT3162" s="0"/>
      <c r="AFU3162" s="0"/>
      <c r="AFV3162" s="0"/>
      <c r="AFW3162" s="0"/>
      <c r="AFX3162" s="0"/>
      <c r="AFY3162" s="0"/>
      <c r="AFZ3162" s="0"/>
      <c r="AGA3162" s="0"/>
      <c r="AGB3162" s="0"/>
      <c r="AGC3162" s="0"/>
      <c r="AGD3162" s="0"/>
      <c r="AGE3162" s="0"/>
      <c r="AGF3162" s="0"/>
      <c r="AGG3162" s="0"/>
      <c r="AGH3162" s="0"/>
      <c r="AGI3162" s="0"/>
      <c r="AGJ3162" s="0"/>
      <c r="AGK3162" s="0"/>
      <c r="AGL3162" s="0"/>
      <c r="AGM3162" s="0"/>
      <c r="AGN3162" s="0"/>
      <c r="AGO3162" s="0"/>
      <c r="AGP3162" s="0"/>
      <c r="AGQ3162" s="0"/>
      <c r="AGR3162" s="0"/>
      <c r="AGS3162" s="0"/>
      <c r="AGT3162" s="0"/>
      <c r="AGU3162" s="0"/>
      <c r="AGV3162" s="0"/>
      <c r="AGW3162" s="0"/>
      <c r="AGX3162" s="0"/>
      <c r="AGY3162" s="0"/>
      <c r="AGZ3162" s="0"/>
      <c r="AHA3162" s="0"/>
      <c r="AHB3162" s="0"/>
      <c r="AHC3162" s="0"/>
      <c r="AHD3162" s="0"/>
      <c r="AHE3162" s="0"/>
      <c r="AHF3162" s="0"/>
      <c r="AHG3162" s="0"/>
      <c r="AHH3162" s="0"/>
      <c r="AHI3162" s="0"/>
      <c r="AHJ3162" s="0"/>
      <c r="AHK3162" s="0"/>
      <c r="AHL3162" s="0"/>
      <c r="AHM3162" s="0"/>
      <c r="AHN3162" s="0"/>
      <c r="AHO3162" s="0"/>
      <c r="AHP3162" s="0"/>
      <c r="AHQ3162" s="0"/>
      <c r="AHR3162" s="0"/>
      <c r="AHS3162" s="0"/>
      <c r="AHT3162" s="0"/>
      <c r="AHU3162" s="0"/>
      <c r="AHV3162" s="0"/>
      <c r="AHW3162" s="0"/>
      <c r="AHX3162" s="0"/>
      <c r="AHY3162" s="0"/>
      <c r="AHZ3162" s="0"/>
      <c r="AIA3162" s="0"/>
      <c r="AIB3162" s="0"/>
      <c r="AIC3162" s="0"/>
      <c r="AID3162" s="0"/>
      <c r="AIE3162" s="0"/>
      <c r="AIF3162" s="0"/>
      <c r="AIG3162" s="0"/>
      <c r="AIH3162" s="0"/>
      <c r="AII3162" s="0"/>
      <c r="AIJ3162" s="0"/>
      <c r="AIK3162" s="0"/>
      <c r="AIL3162" s="0"/>
      <c r="AIM3162" s="0"/>
      <c r="AIN3162" s="0"/>
      <c r="AIO3162" s="0"/>
      <c r="AIP3162" s="0"/>
      <c r="AIQ3162" s="0"/>
      <c r="AIR3162" s="0"/>
      <c r="AIS3162" s="0"/>
      <c r="AIT3162" s="0"/>
      <c r="AIU3162" s="0"/>
      <c r="AIV3162" s="0"/>
      <c r="AIW3162" s="0"/>
      <c r="AIX3162" s="0"/>
      <c r="AIY3162" s="0"/>
      <c r="AIZ3162" s="0"/>
      <c r="AJA3162" s="0"/>
      <c r="AJB3162" s="0"/>
      <c r="AJC3162" s="0"/>
      <c r="AJD3162" s="0"/>
      <c r="AJE3162" s="0"/>
      <c r="AJF3162" s="0"/>
      <c r="AJG3162" s="0"/>
      <c r="AJH3162" s="0"/>
      <c r="AJI3162" s="0"/>
      <c r="AJJ3162" s="0"/>
      <c r="AJK3162" s="0"/>
      <c r="AJL3162" s="0"/>
      <c r="AJM3162" s="0"/>
      <c r="AJN3162" s="0"/>
      <c r="AJO3162" s="0"/>
      <c r="AJP3162" s="0"/>
      <c r="AJQ3162" s="0"/>
      <c r="AJR3162" s="0"/>
      <c r="AJS3162" s="0"/>
      <c r="AJT3162" s="0"/>
      <c r="AJU3162" s="0"/>
      <c r="AJV3162" s="0"/>
      <c r="AJW3162" s="0"/>
      <c r="AJX3162" s="0"/>
      <c r="AJY3162" s="0"/>
      <c r="AJZ3162" s="0"/>
      <c r="AKA3162" s="0"/>
      <c r="AKB3162" s="0"/>
      <c r="AKC3162" s="0"/>
      <c r="AKD3162" s="0"/>
      <c r="AKE3162" s="0"/>
      <c r="AKF3162" s="0"/>
      <c r="AKG3162" s="0"/>
      <c r="AKH3162" s="0"/>
      <c r="AKI3162" s="0"/>
      <c r="AKJ3162" s="0"/>
      <c r="AKK3162" s="0"/>
      <c r="AKL3162" s="0"/>
      <c r="AKM3162" s="0"/>
      <c r="AKN3162" s="0"/>
      <c r="AKO3162" s="0"/>
      <c r="AKP3162" s="0"/>
      <c r="AKQ3162" s="0"/>
      <c r="AKR3162" s="0"/>
      <c r="AKS3162" s="0"/>
      <c r="AKT3162" s="0"/>
      <c r="AKU3162" s="0"/>
      <c r="AKV3162" s="0"/>
      <c r="AKW3162" s="0"/>
      <c r="AKX3162" s="0"/>
      <c r="AKY3162" s="0"/>
      <c r="AKZ3162" s="0"/>
      <c r="ALA3162" s="0"/>
      <c r="ALB3162" s="0"/>
      <c r="ALC3162" s="0"/>
      <c r="ALD3162" s="0"/>
      <c r="ALE3162" s="0"/>
      <c r="ALF3162" s="0"/>
      <c r="ALG3162" s="0"/>
      <c r="ALH3162" s="0"/>
      <c r="ALI3162" s="0"/>
      <c r="ALJ3162" s="0"/>
      <c r="ALK3162" s="0"/>
      <c r="ALL3162" s="0"/>
      <c r="ALM3162" s="0"/>
      <c r="ALN3162" s="0"/>
      <c r="ALO3162" s="0"/>
      <c r="ALP3162" s="0"/>
      <c r="ALQ3162" s="0"/>
      <c r="ALR3162" s="0"/>
      <c r="ALS3162" s="0"/>
      <c r="ALT3162" s="0"/>
      <c r="ALU3162" s="0"/>
      <c r="ALV3162" s="0"/>
      <c r="ALW3162" s="0"/>
      <c r="ALX3162" s="0"/>
      <c r="ALY3162" s="0"/>
      <c r="ALZ3162" s="0"/>
      <c r="AMA3162" s="0"/>
      <c r="AMB3162" s="0"/>
      <c r="AMC3162" s="0"/>
      <c r="AMD3162" s="0"/>
      <c r="AME3162" s="0"/>
      <c r="AMF3162" s="0"/>
      <c r="AMG3162" s="0"/>
      <c r="AMH3162" s="0"/>
      <c r="AMI3162" s="0"/>
    </row>
    <row r="3163" customFormat="false" ht="12.75" hidden="false" customHeight="false" outlineLevel="0" collapsed="false">
      <c r="A3163" s="1" t="s">
        <v>3394</v>
      </c>
      <c r="C3163" s="27" t="s">
        <v>3418</v>
      </c>
      <c r="D3163" s="27" t="s">
        <v>51</v>
      </c>
      <c r="E3163" s="28"/>
      <c r="F3163" s="29"/>
      <c r="G3163" s="27"/>
      <c r="H3163" s="30" t="s">
        <v>61</v>
      </c>
      <c r="I3163" s="31" t="n">
        <v>0.79</v>
      </c>
      <c r="J3163" s="30" t="s">
        <v>3405</v>
      </c>
      <c r="BM3163" s="0"/>
      <c r="BN3163" s="0"/>
      <c r="BO3163" s="0"/>
      <c r="BP3163" s="0"/>
      <c r="BQ3163" s="0"/>
      <c r="BR3163" s="0"/>
      <c r="BS3163" s="0"/>
      <c r="BT3163" s="0"/>
      <c r="BU3163" s="0"/>
      <c r="BV3163" s="0"/>
      <c r="BW3163" s="0"/>
      <c r="BX3163" s="0"/>
      <c r="BY3163" s="0"/>
      <c r="BZ3163" s="0"/>
      <c r="CA3163" s="0"/>
      <c r="CB3163" s="0"/>
      <c r="CC3163" s="0"/>
      <c r="CD3163" s="0"/>
      <c r="CE3163" s="0"/>
      <c r="CF3163" s="0"/>
      <c r="CG3163" s="0"/>
      <c r="CH3163" s="0"/>
      <c r="CI3163" s="0"/>
      <c r="CJ3163" s="0"/>
      <c r="CK3163" s="0"/>
      <c r="CL3163" s="0"/>
      <c r="CM3163" s="0"/>
      <c r="CN3163" s="0"/>
      <c r="CO3163" s="0"/>
      <c r="CP3163" s="0"/>
      <c r="CQ3163" s="0"/>
      <c r="CR3163" s="0"/>
      <c r="CS3163" s="0"/>
      <c r="CT3163" s="0"/>
      <c r="CU3163" s="0"/>
      <c r="CV3163" s="0"/>
      <c r="CW3163" s="0"/>
      <c r="CX3163" s="0"/>
      <c r="CY3163" s="0"/>
      <c r="CZ3163" s="0"/>
      <c r="DA3163" s="0"/>
      <c r="DB3163" s="0"/>
      <c r="DC3163" s="0"/>
      <c r="DD3163" s="0"/>
      <c r="DE3163" s="0"/>
      <c r="DF3163" s="0"/>
      <c r="DG3163" s="0"/>
      <c r="DH3163" s="0"/>
      <c r="DI3163" s="0"/>
      <c r="DJ3163" s="0"/>
      <c r="DK3163" s="0"/>
      <c r="DL3163" s="0"/>
      <c r="DM3163" s="0"/>
      <c r="DN3163" s="0"/>
      <c r="DO3163" s="0"/>
      <c r="DP3163" s="0"/>
      <c r="DQ3163" s="0"/>
      <c r="DR3163" s="0"/>
      <c r="DS3163" s="0"/>
      <c r="DT3163" s="0"/>
      <c r="DU3163" s="0"/>
      <c r="DV3163" s="0"/>
      <c r="DW3163" s="0"/>
      <c r="DX3163" s="0"/>
      <c r="DY3163" s="0"/>
      <c r="DZ3163" s="0"/>
      <c r="EA3163" s="0"/>
      <c r="EB3163" s="0"/>
      <c r="EC3163" s="0"/>
      <c r="ED3163" s="0"/>
      <c r="EE3163" s="0"/>
      <c r="EF3163" s="0"/>
      <c r="EG3163" s="0"/>
      <c r="EH3163" s="0"/>
      <c r="EI3163" s="0"/>
      <c r="EJ3163" s="0"/>
      <c r="EK3163" s="0"/>
      <c r="EL3163" s="0"/>
      <c r="EM3163" s="0"/>
      <c r="EN3163" s="0"/>
      <c r="EO3163" s="0"/>
      <c r="EP3163" s="0"/>
      <c r="EQ3163" s="0"/>
      <c r="ER3163" s="0"/>
      <c r="ES3163" s="0"/>
      <c r="ET3163" s="0"/>
      <c r="EU3163" s="0"/>
      <c r="EV3163" s="0"/>
      <c r="EW3163" s="0"/>
      <c r="EX3163" s="0"/>
      <c r="EY3163" s="0"/>
      <c r="EZ3163" s="0"/>
      <c r="FA3163" s="0"/>
      <c r="FB3163" s="0"/>
      <c r="FC3163" s="0"/>
      <c r="FD3163" s="0"/>
      <c r="FE3163" s="0"/>
      <c r="FF3163" s="0"/>
      <c r="FG3163" s="0"/>
      <c r="FH3163" s="0"/>
      <c r="FI3163" s="0"/>
      <c r="FJ3163" s="0"/>
      <c r="FK3163" s="0"/>
      <c r="FL3163" s="0"/>
      <c r="FM3163" s="0"/>
      <c r="FN3163" s="0"/>
      <c r="FO3163" s="0"/>
      <c r="FP3163" s="0"/>
      <c r="FQ3163" s="0"/>
      <c r="FR3163" s="0"/>
      <c r="FS3163" s="0"/>
      <c r="FT3163" s="0"/>
      <c r="FU3163" s="0"/>
      <c r="FV3163" s="0"/>
      <c r="FW3163" s="0"/>
      <c r="FX3163" s="0"/>
      <c r="FY3163" s="0"/>
      <c r="FZ3163" s="0"/>
      <c r="GA3163" s="0"/>
      <c r="GB3163" s="0"/>
      <c r="GC3163" s="0"/>
      <c r="GD3163" s="0"/>
      <c r="GE3163" s="0"/>
      <c r="GF3163" s="0"/>
      <c r="GG3163" s="0"/>
      <c r="GH3163" s="0"/>
      <c r="GI3163" s="0"/>
      <c r="GJ3163" s="0"/>
      <c r="GK3163" s="0"/>
      <c r="GL3163" s="0"/>
      <c r="GM3163" s="0"/>
      <c r="GN3163" s="0"/>
      <c r="GO3163" s="0"/>
      <c r="GP3163" s="0"/>
      <c r="GQ3163" s="0"/>
      <c r="GR3163" s="0"/>
      <c r="GS3163" s="0"/>
      <c r="GT3163" s="0"/>
      <c r="GU3163" s="0"/>
      <c r="GV3163" s="0"/>
      <c r="GW3163" s="0"/>
      <c r="GX3163" s="0"/>
      <c r="GY3163" s="0"/>
      <c r="GZ3163" s="0"/>
      <c r="HA3163" s="0"/>
      <c r="HB3163" s="0"/>
      <c r="HC3163" s="0"/>
      <c r="HD3163" s="0"/>
      <c r="HE3163" s="0"/>
      <c r="HF3163" s="0"/>
      <c r="HG3163" s="0"/>
      <c r="HH3163" s="0"/>
      <c r="HI3163" s="0"/>
      <c r="HJ3163" s="0"/>
      <c r="HK3163" s="0"/>
      <c r="HL3163" s="0"/>
      <c r="HM3163" s="0"/>
      <c r="HN3163" s="0"/>
      <c r="HO3163" s="0"/>
      <c r="HP3163" s="0"/>
      <c r="HQ3163" s="0"/>
      <c r="HR3163" s="0"/>
      <c r="HS3163" s="0"/>
      <c r="HT3163" s="0"/>
      <c r="HU3163" s="0"/>
      <c r="HV3163" s="0"/>
      <c r="HW3163" s="0"/>
      <c r="HX3163" s="0"/>
      <c r="HY3163" s="0"/>
      <c r="HZ3163" s="0"/>
      <c r="IA3163" s="0"/>
      <c r="IB3163" s="0"/>
      <c r="IC3163" s="0"/>
      <c r="ID3163" s="0"/>
      <c r="IE3163" s="0"/>
      <c r="IF3163" s="0"/>
      <c r="IG3163" s="0"/>
      <c r="IH3163" s="0"/>
      <c r="II3163" s="0"/>
      <c r="IJ3163" s="0"/>
      <c r="IK3163" s="0"/>
      <c r="IL3163" s="0"/>
      <c r="IM3163" s="0"/>
      <c r="IN3163" s="0"/>
      <c r="IO3163" s="0"/>
      <c r="IP3163" s="0"/>
      <c r="IQ3163" s="0"/>
      <c r="IR3163" s="0"/>
      <c r="IS3163" s="0"/>
      <c r="IT3163" s="0"/>
      <c r="IU3163" s="0"/>
      <c r="IV3163" s="0"/>
      <c r="IW3163" s="0"/>
      <c r="IX3163" s="0"/>
      <c r="IY3163" s="0"/>
      <c r="IZ3163" s="0"/>
      <c r="JA3163" s="0"/>
      <c r="JB3163" s="0"/>
      <c r="JC3163" s="0"/>
      <c r="JD3163" s="0"/>
      <c r="JE3163" s="0"/>
      <c r="JF3163" s="0"/>
      <c r="JG3163" s="0"/>
      <c r="JH3163" s="0"/>
      <c r="JI3163" s="0"/>
      <c r="JJ3163" s="0"/>
      <c r="JK3163" s="0"/>
      <c r="JL3163" s="0"/>
      <c r="JM3163" s="0"/>
      <c r="JN3163" s="0"/>
      <c r="JO3163" s="0"/>
      <c r="JP3163" s="0"/>
      <c r="JQ3163" s="0"/>
      <c r="JR3163" s="0"/>
      <c r="JS3163" s="0"/>
      <c r="JT3163" s="0"/>
      <c r="JU3163" s="0"/>
      <c r="JV3163" s="0"/>
      <c r="JW3163" s="0"/>
      <c r="JX3163" s="0"/>
      <c r="JY3163" s="0"/>
      <c r="JZ3163" s="0"/>
      <c r="KA3163" s="0"/>
      <c r="KB3163" s="0"/>
      <c r="KC3163" s="0"/>
      <c r="KD3163" s="0"/>
      <c r="KE3163" s="0"/>
      <c r="KF3163" s="0"/>
      <c r="KG3163" s="0"/>
      <c r="KH3163" s="0"/>
      <c r="KI3163" s="0"/>
      <c r="KJ3163" s="0"/>
      <c r="KK3163" s="0"/>
      <c r="KL3163" s="0"/>
      <c r="KM3163" s="0"/>
      <c r="KN3163" s="0"/>
      <c r="KO3163" s="0"/>
      <c r="KP3163" s="0"/>
      <c r="KQ3163" s="0"/>
      <c r="KR3163" s="0"/>
      <c r="KS3163" s="0"/>
      <c r="KT3163" s="0"/>
      <c r="KU3163" s="0"/>
      <c r="KV3163" s="0"/>
      <c r="KW3163" s="0"/>
      <c r="KX3163" s="0"/>
      <c r="KY3163" s="0"/>
      <c r="KZ3163" s="0"/>
      <c r="LA3163" s="0"/>
      <c r="LB3163" s="0"/>
      <c r="LC3163" s="0"/>
      <c r="LD3163" s="0"/>
      <c r="LE3163" s="0"/>
      <c r="LF3163" s="0"/>
      <c r="LG3163" s="0"/>
      <c r="LH3163" s="0"/>
      <c r="LI3163" s="0"/>
      <c r="LJ3163" s="0"/>
      <c r="LK3163" s="0"/>
      <c r="LL3163" s="0"/>
      <c r="LM3163" s="0"/>
      <c r="LN3163" s="0"/>
      <c r="LO3163" s="0"/>
      <c r="LP3163" s="0"/>
      <c r="LQ3163" s="0"/>
      <c r="LR3163" s="0"/>
      <c r="LS3163" s="0"/>
      <c r="LT3163" s="0"/>
      <c r="LU3163" s="0"/>
      <c r="LV3163" s="0"/>
      <c r="LW3163" s="0"/>
      <c r="LX3163" s="0"/>
      <c r="LY3163" s="0"/>
      <c r="LZ3163" s="0"/>
      <c r="MA3163" s="0"/>
      <c r="MB3163" s="0"/>
      <c r="MC3163" s="0"/>
      <c r="MD3163" s="0"/>
      <c r="ME3163" s="0"/>
      <c r="MF3163" s="0"/>
      <c r="MG3163" s="0"/>
      <c r="MH3163" s="0"/>
      <c r="MI3163" s="0"/>
      <c r="MJ3163" s="0"/>
      <c r="MK3163" s="0"/>
      <c r="ML3163" s="0"/>
      <c r="MM3163" s="0"/>
      <c r="MN3163" s="0"/>
      <c r="MO3163" s="0"/>
      <c r="MP3163" s="0"/>
      <c r="MQ3163" s="0"/>
      <c r="MR3163" s="0"/>
      <c r="MS3163" s="0"/>
      <c r="MT3163" s="0"/>
      <c r="MU3163" s="0"/>
      <c r="MV3163" s="0"/>
      <c r="MW3163" s="0"/>
      <c r="MX3163" s="0"/>
      <c r="MY3163" s="0"/>
      <c r="MZ3163" s="0"/>
      <c r="NA3163" s="0"/>
      <c r="NB3163" s="0"/>
      <c r="NC3163" s="0"/>
      <c r="ND3163" s="0"/>
      <c r="NE3163" s="0"/>
      <c r="NF3163" s="0"/>
      <c r="NG3163" s="0"/>
      <c r="NH3163" s="0"/>
      <c r="NI3163" s="0"/>
      <c r="NJ3163" s="0"/>
      <c r="NK3163" s="0"/>
      <c r="NL3163" s="0"/>
      <c r="NM3163" s="0"/>
      <c r="NN3163" s="0"/>
      <c r="NO3163" s="0"/>
      <c r="NP3163" s="0"/>
      <c r="NQ3163" s="0"/>
      <c r="NR3163" s="0"/>
      <c r="NS3163" s="0"/>
      <c r="NT3163" s="0"/>
      <c r="NU3163" s="0"/>
      <c r="NV3163" s="0"/>
      <c r="NW3163" s="0"/>
      <c r="NX3163" s="0"/>
      <c r="NY3163" s="0"/>
      <c r="NZ3163" s="0"/>
      <c r="OA3163" s="0"/>
      <c r="OB3163" s="0"/>
      <c r="OC3163" s="0"/>
      <c r="OD3163" s="0"/>
      <c r="OE3163" s="0"/>
      <c r="OF3163" s="0"/>
      <c r="OG3163" s="0"/>
      <c r="OH3163" s="0"/>
      <c r="OI3163" s="0"/>
      <c r="OJ3163" s="0"/>
      <c r="OK3163" s="0"/>
      <c r="OL3163" s="0"/>
      <c r="OM3163" s="0"/>
      <c r="ON3163" s="0"/>
      <c r="OO3163" s="0"/>
      <c r="OP3163" s="0"/>
      <c r="OQ3163" s="0"/>
      <c r="OR3163" s="0"/>
      <c r="OS3163" s="0"/>
      <c r="OT3163" s="0"/>
      <c r="OU3163" s="0"/>
      <c r="OV3163" s="0"/>
      <c r="OW3163" s="0"/>
      <c r="OX3163" s="0"/>
      <c r="OY3163" s="0"/>
      <c r="OZ3163" s="0"/>
      <c r="PA3163" s="0"/>
      <c r="PB3163" s="0"/>
      <c r="PC3163" s="0"/>
      <c r="PD3163" s="0"/>
      <c r="PE3163" s="0"/>
      <c r="PF3163" s="0"/>
      <c r="PG3163" s="0"/>
      <c r="PH3163" s="0"/>
      <c r="PI3163" s="0"/>
      <c r="PJ3163" s="0"/>
      <c r="PK3163" s="0"/>
      <c r="PL3163" s="0"/>
      <c r="PM3163" s="0"/>
      <c r="PN3163" s="0"/>
      <c r="PO3163" s="0"/>
      <c r="PP3163" s="0"/>
      <c r="PQ3163" s="0"/>
      <c r="PR3163" s="0"/>
      <c r="PS3163" s="0"/>
      <c r="PT3163" s="0"/>
      <c r="PU3163" s="0"/>
      <c r="PV3163" s="0"/>
      <c r="PW3163" s="0"/>
      <c r="PX3163" s="0"/>
      <c r="PY3163" s="0"/>
      <c r="PZ3163" s="0"/>
      <c r="QA3163" s="0"/>
      <c r="QB3163" s="0"/>
      <c r="QC3163" s="0"/>
      <c r="QD3163" s="0"/>
      <c r="QE3163" s="0"/>
      <c r="QF3163" s="0"/>
      <c r="QG3163" s="0"/>
      <c r="QH3163" s="0"/>
      <c r="QI3163" s="0"/>
      <c r="QJ3163" s="0"/>
      <c r="QK3163" s="0"/>
      <c r="QL3163" s="0"/>
      <c r="QM3163" s="0"/>
      <c r="QN3163" s="0"/>
      <c r="QO3163" s="0"/>
      <c r="QP3163" s="0"/>
      <c r="QQ3163" s="0"/>
      <c r="QR3163" s="0"/>
      <c r="QS3163" s="0"/>
      <c r="QT3163" s="0"/>
      <c r="QU3163" s="0"/>
      <c r="QV3163" s="0"/>
      <c r="QW3163" s="0"/>
      <c r="QX3163" s="0"/>
      <c r="QY3163" s="0"/>
      <c r="QZ3163" s="0"/>
      <c r="RA3163" s="0"/>
      <c r="RB3163" s="0"/>
      <c r="RC3163" s="0"/>
      <c r="RD3163" s="0"/>
      <c r="RE3163" s="0"/>
      <c r="RF3163" s="0"/>
      <c r="RG3163" s="0"/>
      <c r="RH3163" s="0"/>
      <c r="RI3163" s="0"/>
      <c r="RJ3163" s="0"/>
      <c r="RK3163" s="0"/>
      <c r="RL3163" s="0"/>
      <c r="RM3163" s="0"/>
      <c r="RN3163" s="0"/>
      <c r="RO3163" s="0"/>
      <c r="RP3163" s="0"/>
      <c r="RQ3163" s="0"/>
      <c r="RR3163" s="0"/>
      <c r="RS3163" s="0"/>
      <c r="RT3163" s="0"/>
      <c r="RU3163" s="0"/>
      <c r="RV3163" s="0"/>
      <c r="RW3163" s="0"/>
      <c r="RX3163" s="0"/>
      <c r="RY3163" s="0"/>
      <c r="RZ3163" s="0"/>
      <c r="SA3163" s="0"/>
      <c r="SB3163" s="0"/>
      <c r="SC3163" s="0"/>
      <c r="SD3163" s="0"/>
      <c r="SE3163" s="0"/>
      <c r="SF3163" s="0"/>
      <c r="SG3163" s="0"/>
      <c r="SH3163" s="0"/>
      <c r="SI3163" s="0"/>
      <c r="SJ3163" s="0"/>
      <c r="SK3163" s="0"/>
      <c r="SL3163" s="0"/>
      <c r="SM3163" s="0"/>
      <c r="SN3163" s="0"/>
      <c r="SO3163" s="0"/>
      <c r="SP3163" s="0"/>
      <c r="SQ3163" s="0"/>
      <c r="SR3163" s="0"/>
      <c r="SS3163" s="0"/>
      <c r="ST3163" s="0"/>
      <c r="SU3163" s="0"/>
      <c r="SV3163" s="0"/>
      <c r="SW3163" s="0"/>
      <c r="SX3163" s="0"/>
      <c r="SY3163" s="0"/>
      <c r="SZ3163" s="0"/>
      <c r="TA3163" s="0"/>
      <c r="TB3163" s="0"/>
      <c r="TC3163" s="0"/>
      <c r="TD3163" s="0"/>
      <c r="TE3163" s="0"/>
      <c r="TF3163" s="0"/>
      <c r="TG3163" s="0"/>
      <c r="TH3163" s="0"/>
      <c r="TI3163" s="0"/>
      <c r="TJ3163" s="0"/>
      <c r="TK3163" s="0"/>
      <c r="TL3163" s="0"/>
      <c r="TM3163" s="0"/>
      <c r="TN3163" s="0"/>
      <c r="TO3163" s="0"/>
      <c r="TP3163" s="0"/>
      <c r="TQ3163" s="0"/>
      <c r="TR3163" s="0"/>
      <c r="TS3163" s="0"/>
      <c r="TT3163" s="0"/>
      <c r="TU3163" s="0"/>
      <c r="TV3163" s="0"/>
      <c r="TW3163" s="0"/>
      <c r="TX3163" s="0"/>
      <c r="TY3163" s="0"/>
      <c r="TZ3163" s="0"/>
      <c r="UA3163" s="0"/>
      <c r="UB3163" s="0"/>
      <c r="UC3163" s="0"/>
      <c r="UD3163" s="0"/>
      <c r="UE3163" s="0"/>
      <c r="UF3163" s="0"/>
      <c r="UG3163" s="0"/>
      <c r="UH3163" s="0"/>
      <c r="UI3163" s="0"/>
      <c r="UJ3163" s="0"/>
      <c r="UK3163" s="0"/>
      <c r="UL3163" s="0"/>
      <c r="UM3163" s="0"/>
      <c r="UN3163" s="0"/>
      <c r="UO3163" s="0"/>
      <c r="UP3163" s="0"/>
      <c r="UQ3163" s="0"/>
      <c r="UR3163" s="0"/>
      <c r="US3163" s="0"/>
      <c r="UT3163" s="0"/>
      <c r="UU3163" s="0"/>
      <c r="UV3163" s="0"/>
      <c r="UW3163" s="0"/>
      <c r="UX3163" s="0"/>
      <c r="UY3163" s="0"/>
      <c r="UZ3163" s="0"/>
      <c r="VA3163" s="0"/>
      <c r="VB3163" s="0"/>
      <c r="VC3163" s="0"/>
      <c r="VD3163" s="0"/>
      <c r="VE3163" s="0"/>
      <c r="VF3163" s="0"/>
      <c r="VG3163" s="0"/>
      <c r="VH3163" s="0"/>
      <c r="VI3163" s="0"/>
      <c r="VJ3163" s="0"/>
      <c r="VK3163" s="0"/>
      <c r="VL3163" s="0"/>
      <c r="VM3163" s="0"/>
      <c r="VN3163" s="0"/>
      <c r="VO3163" s="0"/>
      <c r="VP3163" s="0"/>
      <c r="VQ3163" s="0"/>
      <c r="VR3163" s="0"/>
      <c r="VS3163" s="0"/>
      <c r="VT3163" s="0"/>
      <c r="VU3163" s="0"/>
      <c r="VV3163" s="0"/>
      <c r="VW3163" s="0"/>
      <c r="VX3163" s="0"/>
      <c r="VY3163" s="0"/>
      <c r="VZ3163" s="0"/>
      <c r="WA3163" s="0"/>
      <c r="WB3163" s="0"/>
      <c r="WC3163" s="0"/>
      <c r="WD3163" s="0"/>
      <c r="WE3163" s="0"/>
      <c r="WF3163" s="0"/>
      <c r="WG3163" s="0"/>
      <c r="WH3163" s="0"/>
      <c r="WI3163" s="0"/>
      <c r="WJ3163" s="0"/>
      <c r="WK3163" s="0"/>
      <c r="WL3163" s="0"/>
      <c r="WM3163" s="0"/>
      <c r="WN3163" s="0"/>
      <c r="WO3163" s="0"/>
      <c r="WP3163" s="0"/>
      <c r="WQ3163" s="0"/>
      <c r="WR3163" s="0"/>
      <c r="WS3163" s="0"/>
      <c r="WT3163" s="0"/>
      <c r="WU3163" s="0"/>
      <c r="WV3163" s="0"/>
      <c r="WW3163" s="0"/>
      <c r="WX3163" s="0"/>
      <c r="WY3163" s="0"/>
      <c r="WZ3163" s="0"/>
      <c r="XA3163" s="0"/>
      <c r="XB3163" s="0"/>
      <c r="XC3163" s="0"/>
      <c r="XD3163" s="0"/>
      <c r="XE3163" s="0"/>
      <c r="XF3163" s="0"/>
      <c r="XG3163" s="0"/>
      <c r="XH3163" s="0"/>
      <c r="XI3163" s="0"/>
      <c r="XJ3163" s="0"/>
      <c r="XK3163" s="0"/>
      <c r="XL3163" s="0"/>
      <c r="XM3163" s="0"/>
      <c r="XN3163" s="0"/>
      <c r="XO3163" s="0"/>
      <c r="XP3163" s="0"/>
      <c r="XQ3163" s="0"/>
      <c r="XR3163" s="0"/>
      <c r="XS3163" s="0"/>
      <c r="XT3163" s="0"/>
      <c r="XU3163" s="0"/>
      <c r="XV3163" s="0"/>
      <c r="XW3163" s="0"/>
      <c r="XX3163" s="0"/>
      <c r="XY3163" s="0"/>
      <c r="XZ3163" s="0"/>
      <c r="YA3163" s="0"/>
      <c r="YB3163" s="0"/>
      <c r="YC3163" s="0"/>
      <c r="YD3163" s="0"/>
      <c r="YE3163" s="0"/>
      <c r="YF3163" s="0"/>
      <c r="YG3163" s="0"/>
      <c r="YH3163" s="0"/>
      <c r="YI3163" s="0"/>
      <c r="YJ3163" s="0"/>
      <c r="YK3163" s="0"/>
      <c r="YL3163" s="0"/>
      <c r="YM3163" s="0"/>
      <c r="YN3163" s="0"/>
      <c r="YO3163" s="0"/>
      <c r="YP3163" s="0"/>
      <c r="YQ3163" s="0"/>
      <c r="YR3163" s="0"/>
      <c r="YS3163" s="0"/>
      <c r="YT3163" s="0"/>
      <c r="YU3163" s="0"/>
      <c r="YV3163" s="0"/>
      <c r="YW3163" s="0"/>
      <c r="YX3163" s="0"/>
      <c r="YY3163" s="0"/>
      <c r="YZ3163" s="0"/>
      <c r="ZA3163" s="0"/>
      <c r="ZB3163" s="0"/>
      <c r="ZC3163" s="0"/>
      <c r="ZD3163" s="0"/>
      <c r="ZE3163" s="0"/>
      <c r="ZF3163" s="0"/>
      <c r="ZG3163" s="0"/>
      <c r="ZH3163" s="0"/>
      <c r="ZI3163" s="0"/>
      <c r="ZJ3163" s="0"/>
      <c r="ZK3163" s="0"/>
      <c r="ZL3163" s="0"/>
      <c r="ZM3163" s="0"/>
      <c r="ZN3163" s="0"/>
      <c r="ZO3163" s="0"/>
      <c r="ZP3163" s="0"/>
      <c r="ZQ3163" s="0"/>
      <c r="ZR3163" s="0"/>
      <c r="ZS3163" s="0"/>
      <c r="ZT3163" s="0"/>
      <c r="ZU3163" s="0"/>
      <c r="ZV3163" s="0"/>
      <c r="ZW3163" s="0"/>
      <c r="ZX3163" s="0"/>
      <c r="ZY3163" s="0"/>
      <c r="ZZ3163" s="0"/>
      <c r="AAA3163" s="0"/>
      <c r="AAB3163" s="0"/>
      <c r="AAC3163" s="0"/>
      <c r="AAD3163" s="0"/>
      <c r="AAE3163" s="0"/>
      <c r="AAF3163" s="0"/>
      <c r="AAG3163" s="0"/>
      <c r="AAH3163" s="0"/>
      <c r="AAI3163" s="0"/>
      <c r="AAJ3163" s="0"/>
      <c r="AAK3163" s="0"/>
      <c r="AAL3163" s="0"/>
      <c r="AAM3163" s="0"/>
      <c r="AAN3163" s="0"/>
      <c r="AAO3163" s="0"/>
      <c r="AAP3163" s="0"/>
      <c r="AAQ3163" s="0"/>
      <c r="AAR3163" s="0"/>
      <c r="AAS3163" s="0"/>
      <c r="AAT3163" s="0"/>
      <c r="AAU3163" s="0"/>
      <c r="AAV3163" s="0"/>
      <c r="AAW3163" s="0"/>
      <c r="AAX3163" s="0"/>
      <c r="AAY3163" s="0"/>
      <c r="AAZ3163" s="0"/>
      <c r="ABA3163" s="0"/>
      <c r="ABB3163" s="0"/>
      <c r="ABC3163" s="0"/>
      <c r="ABD3163" s="0"/>
      <c r="ABE3163" s="0"/>
      <c r="ABF3163" s="0"/>
      <c r="ABG3163" s="0"/>
      <c r="ABH3163" s="0"/>
      <c r="ABI3163" s="0"/>
      <c r="ABJ3163" s="0"/>
      <c r="ABK3163" s="0"/>
      <c r="ABL3163" s="0"/>
      <c r="ABM3163" s="0"/>
      <c r="ABN3163" s="0"/>
      <c r="ABO3163" s="0"/>
      <c r="ABP3163" s="0"/>
      <c r="ABQ3163" s="0"/>
      <c r="ABR3163" s="0"/>
      <c r="ABS3163" s="0"/>
      <c r="ABT3163" s="0"/>
      <c r="ABU3163" s="0"/>
      <c r="ABV3163" s="0"/>
      <c r="ABW3163" s="0"/>
      <c r="ABX3163" s="0"/>
      <c r="ABY3163" s="0"/>
      <c r="ABZ3163" s="0"/>
      <c r="ACA3163" s="0"/>
      <c r="ACB3163" s="0"/>
      <c r="ACC3163" s="0"/>
      <c r="ACD3163" s="0"/>
      <c r="ACE3163" s="0"/>
      <c r="ACF3163" s="0"/>
      <c r="ACG3163" s="0"/>
      <c r="ACH3163" s="0"/>
      <c r="ACI3163" s="0"/>
      <c r="ACJ3163" s="0"/>
      <c r="ACK3163" s="0"/>
      <c r="ACL3163" s="0"/>
      <c r="ACM3163" s="0"/>
      <c r="ACN3163" s="0"/>
      <c r="ACO3163" s="0"/>
      <c r="ACP3163" s="0"/>
      <c r="ACQ3163" s="0"/>
      <c r="ACR3163" s="0"/>
      <c r="ACS3163" s="0"/>
      <c r="ACT3163" s="0"/>
      <c r="ACU3163" s="0"/>
      <c r="ACV3163" s="0"/>
      <c r="ACW3163" s="0"/>
      <c r="ACX3163" s="0"/>
      <c r="ACY3163" s="0"/>
      <c r="ACZ3163" s="0"/>
      <c r="ADA3163" s="0"/>
      <c r="ADB3163" s="0"/>
      <c r="ADC3163" s="0"/>
      <c r="ADD3163" s="0"/>
      <c r="ADE3163" s="0"/>
      <c r="ADF3163" s="0"/>
      <c r="ADG3163" s="0"/>
      <c r="ADH3163" s="0"/>
      <c r="ADI3163" s="0"/>
      <c r="ADJ3163" s="0"/>
      <c r="ADK3163" s="0"/>
      <c r="ADL3163" s="0"/>
      <c r="ADM3163" s="0"/>
      <c r="ADN3163" s="0"/>
      <c r="ADO3163" s="0"/>
      <c r="ADP3163" s="0"/>
      <c r="ADQ3163" s="0"/>
      <c r="ADR3163" s="0"/>
      <c r="ADS3163" s="0"/>
      <c r="ADT3163" s="0"/>
      <c r="ADU3163" s="0"/>
      <c r="ADV3163" s="0"/>
      <c r="ADW3163" s="0"/>
      <c r="ADX3163" s="0"/>
      <c r="ADY3163" s="0"/>
      <c r="ADZ3163" s="0"/>
      <c r="AEA3163" s="0"/>
      <c r="AEB3163" s="0"/>
      <c r="AEC3163" s="0"/>
      <c r="AED3163" s="0"/>
      <c r="AEE3163" s="0"/>
      <c r="AEF3163" s="0"/>
      <c r="AEG3163" s="0"/>
      <c r="AEH3163" s="0"/>
      <c r="AEI3163" s="0"/>
      <c r="AEJ3163" s="0"/>
      <c r="AEK3163" s="0"/>
      <c r="AEL3163" s="0"/>
      <c r="AEM3163" s="0"/>
      <c r="AEN3163" s="0"/>
      <c r="AEO3163" s="0"/>
      <c r="AEP3163" s="0"/>
      <c r="AEQ3163" s="0"/>
      <c r="AER3163" s="0"/>
      <c r="AES3163" s="0"/>
      <c r="AET3163" s="0"/>
      <c r="AEU3163" s="0"/>
      <c r="AEV3163" s="0"/>
      <c r="AEW3163" s="0"/>
      <c r="AEX3163" s="0"/>
      <c r="AEY3163" s="0"/>
      <c r="AEZ3163" s="0"/>
      <c r="AFA3163" s="0"/>
      <c r="AFB3163" s="0"/>
      <c r="AFC3163" s="0"/>
      <c r="AFD3163" s="0"/>
      <c r="AFE3163" s="0"/>
      <c r="AFF3163" s="0"/>
      <c r="AFG3163" s="0"/>
      <c r="AFH3163" s="0"/>
      <c r="AFI3163" s="0"/>
      <c r="AFJ3163" s="0"/>
      <c r="AFK3163" s="0"/>
      <c r="AFL3163" s="0"/>
      <c r="AFM3163" s="0"/>
      <c r="AFN3163" s="0"/>
      <c r="AFO3163" s="0"/>
      <c r="AFP3163" s="0"/>
      <c r="AFQ3163" s="0"/>
      <c r="AFR3163" s="0"/>
      <c r="AFS3163" s="0"/>
      <c r="AFT3163" s="0"/>
      <c r="AFU3163" s="0"/>
      <c r="AFV3163" s="0"/>
      <c r="AFW3163" s="0"/>
      <c r="AFX3163" s="0"/>
      <c r="AFY3163" s="0"/>
      <c r="AFZ3163" s="0"/>
      <c r="AGA3163" s="0"/>
      <c r="AGB3163" s="0"/>
      <c r="AGC3163" s="0"/>
      <c r="AGD3163" s="0"/>
      <c r="AGE3163" s="0"/>
      <c r="AGF3163" s="0"/>
      <c r="AGG3163" s="0"/>
      <c r="AGH3163" s="0"/>
      <c r="AGI3163" s="0"/>
      <c r="AGJ3163" s="0"/>
      <c r="AGK3163" s="0"/>
      <c r="AGL3163" s="0"/>
      <c r="AGM3163" s="0"/>
      <c r="AGN3163" s="0"/>
      <c r="AGO3163" s="0"/>
      <c r="AGP3163" s="0"/>
      <c r="AGQ3163" s="0"/>
      <c r="AGR3163" s="0"/>
      <c r="AGS3163" s="0"/>
      <c r="AGT3163" s="0"/>
      <c r="AGU3163" s="0"/>
      <c r="AGV3163" s="0"/>
      <c r="AGW3163" s="0"/>
      <c r="AGX3163" s="0"/>
      <c r="AGY3163" s="0"/>
      <c r="AGZ3163" s="0"/>
      <c r="AHA3163" s="0"/>
      <c r="AHB3163" s="0"/>
      <c r="AHC3163" s="0"/>
      <c r="AHD3163" s="0"/>
      <c r="AHE3163" s="0"/>
      <c r="AHF3163" s="0"/>
      <c r="AHG3163" s="0"/>
      <c r="AHH3163" s="0"/>
      <c r="AHI3163" s="0"/>
      <c r="AHJ3163" s="0"/>
      <c r="AHK3163" s="0"/>
      <c r="AHL3163" s="0"/>
      <c r="AHM3163" s="0"/>
      <c r="AHN3163" s="0"/>
      <c r="AHO3163" s="0"/>
      <c r="AHP3163" s="0"/>
      <c r="AHQ3163" s="0"/>
      <c r="AHR3163" s="0"/>
      <c r="AHS3163" s="0"/>
      <c r="AHT3163" s="0"/>
      <c r="AHU3163" s="0"/>
      <c r="AHV3163" s="0"/>
      <c r="AHW3163" s="0"/>
      <c r="AHX3163" s="0"/>
      <c r="AHY3163" s="0"/>
      <c r="AHZ3163" s="0"/>
      <c r="AIA3163" s="0"/>
      <c r="AIB3163" s="0"/>
      <c r="AIC3163" s="0"/>
      <c r="AID3163" s="0"/>
      <c r="AIE3163" s="0"/>
      <c r="AIF3163" s="0"/>
      <c r="AIG3163" s="0"/>
      <c r="AIH3163" s="0"/>
      <c r="AII3163" s="0"/>
      <c r="AIJ3163" s="0"/>
      <c r="AIK3163" s="0"/>
      <c r="AIL3163" s="0"/>
      <c r="AIM3163" s="0"/>
      <c r="AIN3163" s="0"/>
      <c r="AIO3163" s="0"/>
      <c r="AIP3163" s="0"/>
      <c r="AIQ3163" s="0"/>
      <c r="AIR3163" s="0"/>
      <c r="AIS3163" s="0"/>
      <c r="AIT3163" s="0"/>
      <c r="AIU3163" s="0"/>
      <c r="AIV3163" s="0"/>
      <c r="AIW3163" s="0"/>
      <c r="AIX3163" s="0"/>
      <c r="AIY3163" s="0"/>
      <c r="AIZ3163" s="0"/>
      <c r="AJA3163" s="0"/>
      <c r="AJB3163" s="0"/>
      <c r="AJC3163" s="0"/>
      <c r="AJD3163" s="0"/>
      <c r="AJE3163" s="0"/>
      <c r="AJF3163" s="0"/>
      <c r="AJG3163" s="0"/>
      <c r="AJH3163" s="0"/>
      <c r="AJI3163" s="0"/>
      <c r="AJJ3163" s="0"/>
      <c r="AJK3163" s="0"/>
      <c r="AJL3163" s="0"/>
      <c r="AJM3163" s="0"/>
      <c r="AJN3163" s="0"/>
      <c r="AJO3163" s="0"/>
      <c r="AJP3163" s="0"/>
      <c r="AJQ3163" s="0"/>
      <c r="AJR3163" s="0"/>
      <c r="AJS3163" s="0"/>
      <c r="AJT3163" s="0"/>
      <c r="AJU3163" s="0"/>
      <c r="AJV3163" s="0"/>
      <c r="AJW3163" s="0"/>
      <c r="AJX3163" s="0"/>
      <c r="AJY3163" s="0"/>
      <c r="AJZ3163" s="0"/>
      <c r="AKA3163" s="0"/>
      <c r="AKB3163" s="0"/>
      <c r="AKC3163" s="0"/>
      <c r="AKD3163" s="0"/>
      <c r="AKE3163" s="0"/>
      <c r="AKF3163" s="0"/>
      <c r="AKG3163" s="0"/>
      <c r="AKH3163" s="0"/>
      <c r="AKI3163" s="0"/>
      <c r="AKJ3163" s="0"/>
      <c r="AKK3163" s="0"/>
      <c r="AKL3163" s="0"/>
      <c r="AKM3163" s="0"/>
      <c r="AKN3163" s="0"/>
      <c r="AKO3163" s="0"/>
      <c r="AKP3163" s="0"/>
      <c r="AKQ3163" s="0"/>
      <c r="AKR3163" s="0"/>
      <c r="AKS3163" s="0"/>
      <c r="AKT3163" s="0"/>
      <c r="AKU3163" s="0"/>
      <c r="AKV3163" s="0"/>
      <c r="AKW3163" s="0"/>
      <c r="AKX3163" s="0"/>
      <c r="AKY3163" s="0"/>
      <c r="AKZ3163" s="0"/>
      <c r="ALA3163" s="0"/>
      <c r="ALB3163" s="0"/>
      <c r="ALC3163" s="0"/>
      <c r="ALD3163" s="0"/>
      <c r="ALE3163" s="0"/>
      <c r="ALF3163" s="0"/>
      <c r="ALG3163" s="0"/>
      <c r="ALH3163" s="0"/>
      <c r="ALI3163" s="0"/>
      <c r="ALJ3163" s="0"/>
      <c r="ALK3163" s="0"/>
      <c r="ALL3163" s="0"/>
      <c r="ALM3163" s="0"/>
      <c r="ALN3163" s="0"/>
      <c r="ALO3163" s="0"/>
      <c r="ALP3163" s="0"/>
      <c r="ALQ3163" s="0"/>
      <c r="ALR3163" s="0"/>
      <c r="ALS3163" s="0"/>
      <c r="ALT3163" s="0"/>
      <c r="ALU3163" s="0"/>
      <c r="ALV3163" s="0"/>
      <c r="ALW3163" s="0"/>
      <c r="ALX3163" s="0"/>
      <c r="ALY3163" s="0"/>
      <c r="ALZ3163" s="0"/>
      <c r="AMA3163" s="0"/>
      <c r="AMB3163" s="0"/>
      <c r="AMC3163" s="0"/>
      <c r="AMD3163" s="0"/>
      <c r="AME3163" s="0"/>
      <c r="AMF3163" s="0"/>
      <c r="AMG3163" s="0"/>
      <c r="AMH3163" s="0"/>
      <c r="AMI3163" s="0"/>
    </row>
    <row r="3164" customFormat="false" ht="12.75" hidden="false" customHeight="false" outlineLevel="0" collapsed="false">
      <c r="A3164" s="1" t="s">
        <v>3394</v>
      </c>
      <c r="C3164" s="27" t="s">
        <v>3419</v>
      </c>
      <c r="D3164" s="27" t="s">
        <v>13</v>
      </c>
      <c r="E3164" s="28"/>
      <c r="F3164" s="29"/>
      <c r="G3164" s="27"/>
      <c r="H3164" s="30" t="s">
        <v>61</v>
      </c>
      <c r="I3164" s="31" t="n">
        <v>1.45</v>
      </c>
      <c r="J3164" s="30" t="s">
        <v>3405</v>
      </c>
      <c r="BM3164" s="0"/>
      <c r="BN3164" s="0"/>
      <c r="BO3164" s="0"/>
      <c r="BP3164" s="0"/>
      <c r="BQ3164" s="0"/>
      <c r="BR3164" s="0"/>
      <c r="BS3164" s="0"/>
      <c r="BT3164" s="0"/>
      <c r="BU3164" s="0"/>
      <c r="BV3164" s="0"/>
      <c r="BW3164" s="0"/>
      <c r="BX3164" s="0"/>
      <c r="BY3164" s="0"/>
      <c r="BZ3164" s="0"/>
      <c r="CA3164" s="0"/>
      <c r="CB3164" s="0"/>
      <c r="CC3164" s="0"/>
      <c r="CD3164" s="0"/>
      <c r="CE3164" s="0"/>
      <c r="CF3164" s="0"/>
      <c r="CG3164" s="0"/>
      <c r="CH3164" s="0"/>
      <c r="CI3164" s="0"/>
      <c r="CJ3164" s="0"/>
      <c r="CK3164" s="0"/>
      <c r="CL3164" s="0"/>
      <c r="CM3164" s="0"/>
      <c r="CN3164" s="0"/>
      <c r="CO3164" s="0"/>
      <c r="CP3164" s="0"/>
      <c r="CQ3164" s="0"/>
      <c r="CR3164" s="0"/>
      <c r="CS3164" s="0"/>
      <c r="CT3164" s="0"/>
      <c r="CU3164" s="0"/>
      <c r="CV3164" s="0"/>
      <c r="CW3164" s="0"/>
      <c r="CX3164" s="0"/>
      <c r="CY3164" s="0"/>
      <c r="CZ3164" s="0"/>
      <c r="DA3164" s="0"/>
      <c r="DB3164" s="0"/>
      <c r="DC3164" s="0"/>
      <c r="DD3164" s="0"/>
      <c r="DE3164" s="0"/>
      <c r="DF3164" s="0"/>
      <c r="DG3164" s="0"/>
      <c r="DH3164" s="0"/>
      <c r="DI3164" s="0"/>
      <c r="DJ3164" s="0"/>
      <c r="DK3164" s="0"/>
      <c r="DL3164" s="0"/>
      <c r="DM3164" s="0"/>
      <c r="DN3164" s="0"/>
      <c r="DO3164" s="0"/>
      <c r="DP3164" s="0"/>
      <c r="DQ3164" s="0"/>
      <c r="DR3164" s="0"/>
      <c r="DS3164" s="0"/>
      <c r="DT3164" s="0"/>
      <c r="DU3164" s="0"/>
      <c r="DV3164" s="0"/>
      <c r="DW3164" s="0"/>
      <c r="DX3164" s="0"/>
      <c r="DY3164" s="0"/>
      <c r="DZ3164" s="0"/>
      <c r="EA3164" s="0"/>
      <c r="EB3164" s="0"/>
      <c r="EC3164" s="0"/>
      <c r="ED3164" s="0"/>
      <c r="EE3164" s="0"/>
      <c r="EF3164" s="0"/>
      <c r="EG3164" s="0"/>
      <c r="EH3164" s="0"/>
      <c r="EI3164" s="0"/>
      <c r="EJ3164" s="0"/>
      <c r="EK3164" s="0"/>
      <c r="EL3164" s="0"/>
      <c r="EM3164" s="0"/>
      <c r="EN3164" s="0"/>
      <c r="EO3164" s="0"/>
      <c r="EP3164" s="0"/>
      <c r="EQ3164" s="0"/>
      <c r="ER3164" s="0"/>
      <c r="ES3164" s="0"/>
      <c r="ET3164" s="0"/>
      <c r="EU3164" s="0"/>
      <c r="EV3164" s="0"/>
      <c r="EW3164" s="0"/>
      <c r="EX3164" s="0"/>
      <c r="EY3164" s="0"/>
      <c r="EZ3164" s="0"/>
      <c r="FA3164" s="0"/>
      <c r="FB3164" s="0"/>
      <c r="FC3164" s="0"/>
      <c r="FD3164" s="0"/>
      <c r="FE3164" s="0"/>
      <c r="FF3164" s="0"/>
      <c r="FG3164" s="0"/>
      <c r="FH3164" s="0"/>
      <c r="FI3164" s="0"/>
      <c r="FJ3164" s="0"/>
      <c r="FK3164" s="0"/>
      <c r="FL3164" s="0"/>
      <c r="FM3164" s="0"/>
      <c r="FN3164" s="0"/>
      <c r="FO3164" s="0"/>
      <c r="FP3164" s="0"/>
      <c r="FQ3164" s="0"/>
      <c r="FR3164" s="0"/>
      <c r="FS3164" s="0"/>
      <c r="FT3164" s="0"/>
      <c r="FU3164" s="0"/>
      <c r="FV3164" s="0"/>
      <c r="FW3164" s="0"/>
      <c r="FX3164" s="0"/>
      <c r="FY3164" s="0"/>
      <c r="FZ3164" s="0"/>
      <c r="GA3164" s="0"/>
      <c r="GB3164" s="0"/>
      <c r="GC3164" s="0"/>
      <c r="GD3164" s="0"/>
      <c r="GE3164" s="0"/>
      <c r="GF3164" s="0"/>
      <c r="GG3164" s="0"/>
      <c r="GH3164" s="0"/>
      <c r="GI3164" s="0"/>
      <c r="GJ3164" s="0"/>
      <c r="GK3164" s="0"/>
      <c r="GL3164" s="0"/>
      <c r="GM3164" s="0"/>
      <c r="GN3164" s="0"/>
      <c r="GO3164" s="0"/>
      <c r="GP3164" s="0"/>
      <c r="GQ3164" s="0"/>
      <c r="GR3164" s="0"/>
      <c r="GS3164" s="0"/>
      <c r="GT3164" s="0"/>
      <c r="GU3164" s="0"/>
      <c r="GV3164" s="0"/>
      <c r="GW3164" s="0"/>
      <c r="GX3164" s="0"/>
      <c r="GY3164" s="0"/>
      <c r="GZ3164" s="0"/>
      <c r="HA3164" s="0"/>
      <c r="HB3164" s="0"/>
      <c r="HC3164" s="0"/>
      <c r="HD3164" s="0"/>
      <c r="HE3164" s="0"/>
      <c r="HF3164" s="0"/>
      <c r="HG3164" s="0"/>
      <c r="HH3164" s="0"/>
      <c r="HI3164" s="0"/>
      <c r="HJ3164" s="0"/>
      <c r="HK3164" s="0"/>
      <c r="HL3164" s="0"/>
      <c r="HM3164" s="0"/>
      <c r="HN3164" s="0"/>
      <c r="HO3164" s="0"/>
      <c r="HP3164" s="0"/>
      <c r="HQ3164" s="0"/>
      <c r="HR3164" s="0"/>
      <c r="HS3164" s="0"/>
      <c r="HT3164" s="0"/>
      <c r="HU3164" s="0"/>
      <c r="HV3164" s="0"/>
      <c r="HW3164" s="0"/>
      <c r="HX3164" s="0"/>
      <c r="HY3164" s="0"/>
      <c r="HZ3164" s="0"/>
      <c r="IA3164" s="0"/>
      <c r="IB3164" s="0"/>
      <c r="IC3164" s="0"/>
      <c r="ID3164" s="0"/>
      <c r="IE3164" s="0"/>
      <c r="IF3164" s="0"/>
      <c r="IG3164" s="0"/>
      <c r="IH3164" s="0"/>
      <c r="II3164" s="0"/>
      <c r="IJ3164" s="0"/>
      <c r="IK3164" s="0"/>
      <c r="IL3164" s="0"/>
      <c r="IM3164" s="0"/>
      <c r="IN3164" s="0"/>
      <c r="IO3164" s="0"/>
      <c r="IP3164" s="0"/>
      <c r="IQ3164" s="0"/>
      <c r="IR3164" s="0"/>
      <c r="IS3164" s="0"/>
      <c r="IT3164" s="0"/>
      <c r="IU3164" s="0"/>
      <c r="IV3164" s="0"/>
      <c r="IW3164" s="0"/>
      <c r="IX3164" s="0"/>
      <c r="IY3164" s="0"/>
      <c r="IZ3164" s="0"/>
      <c r="JA3164" s="0"/>
      <c r="JB3164" s="0"/>
      <c r="JC3164" s="0"/>
      <c r="JD3164" s="0"/>
      <c r="JE3164" s="0"/>
      <c r="JF3164" s="0"/>
      <c r="JG3164" s="0"/>
      <c r="JH3164" s="0"/>
      <c r="JI3164" s="0"/>
      <c r="JJ3164" s="0"/>
      <c r="JK3164" s="0"/>
      <c r="JL3164" s="0"/>
      <c r="JM3164" s="0"/>
      <c r="JN3164" s="0"/>
      <c r="JO3164" s="0"/>
      <c r="JP3164" s="0"/>
      <c r="JQ3164" s="0"/>
      <c r="JR3164" s="0"/>
      <c r="JS3164" s="0"/>
      <c r="JT3164" s="0"/>
      <c r="JU3164" s="0"/>
      <c r="JV3164" s="0"/>
      <c r="JW3164" s="0"/>
      <c r="JX3164" s="0"/>
      <c r="JY3164" s="0"/>
      <c r="JZ3164" s="0"/>
      <c r="KA3164" s="0"/>
      <c r="KB3164" s="0"/>
      <c r="KC3164" s="0"/>
      <c r="KD3164" s="0"/>
      <c r="KE3164" s="0"/>
      <c r="KF3164" s="0"/>
      <c r="KG3164" s="0"/>
      <c r="KH3164" s="0"/>
      <c r="KI3164" s="0"/>
      <c r="KJ3164" s="0"/>
      <c r="KK3164" s="0"/>
      <c r="KL3164" s="0"/>
      <c r="KM3164" s="0"/>
      <c r="KN3164" s="0"/>
      <c r="KO3164" s="0"/>
      <c r="KP3164" s="0"/>
      <c r="KQ3164" s="0"/>
      <c r="KR3164" s="0"/>
      <c r="KS3164" s="0"/>
      <c r="KT3164" s="0"/>
      <c r="KU3164" s="0"/>
      <c r="KV3164" s="0"/>
      <c r="KW3164" s="0"/>
      <c r="KX3164" s="0"/>
      <c r="KY3164" s="0"/>
      <c r="KZ3164" s="0"/>
      <c r="LA3164" s="0"/>
      <c r="LB3164" s="0"/>
      <c r="LC3164" s="0"/>
      <c r="LD3164" s="0"/>
      <c r="LE3164" s="0"/>
      <c r="LF3164" s="0"/>
      <c r="LG3164" s="0"/>
      <c r="LH3164" s="0"/>
      <c r="LI3164" s="0"/>
      <c r="LJ3164" s="0"/>
      <c r="LK3164" s="0"/>
      <c r="LL3164" s="0"/>
      <c r="LM3164" s="0"/>
      <c r="LN3164" s="0"/>
      <c r="LO3164" s="0"/>
      <c r="LP3164" s="0"/>
      <c r="LQ3164" s="0"/>
      <c r="LR3164" s="0"/>
      <c r="LS3164" s="0"/>
      <c r="LT3164" s="0"/>
      <c r="LU3164" s="0"/>
      <c r="LV3164" s="0"/>
      <c r="LW3164" s="0"/>
      <c r="LX3164" s="0"/>
      <c r="LY3164" s="0"/>
      <c r="LZ3164" s="0"/>
      <c r="MA3164" s="0"/>
      <c r="MB3164" s="0"/>
      <c r="MC3164" s="0"/>
      <c r="MD3164" s="0"/>
      <c r="ME3164" s="0"/>
      <c r="MF3164" s="0"/>
      <c r="MG3164" s="0"/>
      <c r="MH3164" s="0"/>
      <c r="MI3164" s="0"/>
      <c r="MJ3164" s="0"/>
      <c r="MK3164" s="0"/>
      <c r="ML3164" s="0"/>
      <c r="MM3164" s="0"/>
      <c r="MN3164" s="0"/>
      <c r="MO3164" s="0"/>
      <c r="MP3164" s="0"/>
      <c r="MQ3164" s="0"/>
      <c r="MR3164" s="0"/>
      <c r="MS3164" s="0"/>
      <c r="MT3164" s="0"/>
      <c r="MU3164" s="0"/>
      <c r="MV3164" s="0"/>
      <c r="MW3164" s="0"/>
      <c r="MX3164" s="0"/>
      <c r="MY3164" s="0"/>
      <c r="MZ3164" s="0"/>
      <c r="NA3164" s="0"/>
      <c r="NB3164" s="0"/>
      <c r="NC3164" s="0"/>
      <c r="ND3164" s="0"/>
      <c r="NE3164" s="0"/>
      <c r="NF3164" s="0"/>
      <c r="NG3164" s="0"/>
      <c r="NH3164" s="0"/>
      <c r="NI3164" s="0"/>
      <c r="NJ3164" s="0"/>
      <c r="NK3164" s="0"/>
      <c r="NL3164" s="0"/>
      <c r="NM3164" s="0"/>
      <c r="NN3164" s="0"/>
      <c r="NO3164" s="0"/>
      <c r="NP3164" s="0"/>
      <c r="NQ3164" s="0"/>
      <c r="NR3164" s="0"/>
      <c r="NS3164" s="0"/>
      <c r="NT3164" s="0"/>
      <c r="NU3164" s="0"/>
      <c r="NV3164" s="0"/>
      <c r="NW3164" s="0"/>
      <c r="NX3164" s="0"/>
      <c r="NY3164" s="0"/>
      <c r="NZ3164" s="0"/>
      <c r="OA3164" s="0"/>
      <c r="OB3164" s="0"/>
      <c r="OC3164" s="0"/>
      <c r="OD3164" s="0"/>
      <c r="OE3164" s="0"/>
      <c r="OF3164" s="0"/>
      <c r="OG3164" s="0"/>
      <c r="OH3164" s="0"/>
      <c r="OI3164" s="0"/>
      <c r="OJ3164" s="0"/>
      <c r="OK3164" s="0"/>
      <c r="OL3164" s="0"/>
      <c r="OM3164" s="0"/>
      <c r="ON3164" s="0"/>
      <c r="OO3164" s="0"/>
      <c r="OP3164" s="0"/>
      <c r="OQ3164" s="0"/>
      <c r="OR3164" s="0"/>
      <c r="OS3164" s="0"/>
      <c r="OT3164" s="0"/>
      <c r="OU3164" s="0"/>
      <c r="OV3164" s="0"/>
      <c r="OW3164" s="0"/>
      <c r="OX3164" s="0"/>
      <c r="OY3164" s="0"/>
      <c r="OZ3164" s="0"/>
      <c r="PA3164" s="0"/>
      <c r="PB3164" s="0"/>
      <c r="PC3164" s="0"/>
      <c r="PD3164" s="0"/>
      <c r="PE3164" s="0"/>
      <c r="PF3164" s="0"/>
      <c r="PG3164" s="0"/>
      <c r="PH3164" s="0"/>
      <c r="PI3164" s="0"/>
      <c r="PJ3164" s="0"/>
      <c r="PK3164" s="0"/>
      <c r="PL3164" s="0"/>
      <c r="PM3164" s="0"/>
      <c r="PN3164" s="0"/>
      <c r="PO3164" s="0"/>
      <c r="PP3164" s="0"/>
      <c r="PQ3164" s="0"/>
      <c r="PR3164" s="0"/>
      <c r="PS3164" s="0"/>
      <c r="PT3164" s="0"/>
      <c r="PU3164" s="0"/>
      <c r="PV3164" s="0"/>
      <c r="PW3164" s="0"/>
      <c r="PX3164" s="0"/>
      <c r="PY3164" s="0"/>
      <c r="PZ3164" s="0"/>
      <c r="QA3164" s="0"/>
      <c r="QB3164" s="0"/>
      <c r="QC3164" s="0"/>
      <c r="QD3164" s="0"/>
      <c r="QE3164" s="0"/>
      <c r="QF3164" s="0"/>
      <c r="QG3164" s="0"/>
      <c r="QH3164" s="0"/>
      <c r="QI3164" s="0"/>
      <c r="QJ3164" s="0"/>
      <c r="QK3164" s="0"/>
      <c r="QL3164" s="0"/>
      <c r="QM3164" s="0"/>
      <c r="QN3164" s="0"/>
      <c r="QO3164" s="0"/>
      <c r="QP3164" s="0"/>
      <c r="QQ3164" s="0"/>
      <c r="QR3164" s="0"/>
      <c r="QS3164" s="0"/>
      <c r="QT3164" s="0"/>
      <c r="QU3164" s="0"/>
      <c r="QV3164" s="0"/>
      <c r="QW3164" s="0"/>
      <c r="QX3164" s="0"/>
      <c r="QY3164" s="0"/>
      <c r="QZ3164" s="0"/>
      <c r="RA3164" s="0"/>
      <c r="RB3164" s="0"/>
      <c r="RC3164" s="0"/>
      <c r="RD3164" s="0"/>
      <c r="RE3164" s="0"/>
      <c r="RF3164" s="0"/>
      <c r="RG3164" s="0"/>
      <c r="RH3164" s="0"/>
      <c r="RI3164" s="0"/>
      <c r="RJ3164" s="0"/>
      <c r="RK3164" s="0"/>
      <c r="RL3164" s="0"/>
      <c r="RM3164" s="0"/>
      <c r="RN3164" s="0"/>
      <c r="RO3164" s="0"/>
      <c r="RP3164" s="0"/>
      <c r="RQ3164" s="0"/>
      <c r="RR3164" s="0"/>
      <c r="RS3164" s="0"/>
      <c r="RT3164" s="0"/>
      <c r="RU3164" s="0"/>
      <c r="RV3164" s="0"/>
      <c r="RW3164" s="0"/>
      <c r="RX3164" s="0"/>
      <c r="RY3164" s="0"/>
      <c r="RZ3164" s="0"/>
      <c r="SA3164" s="0"/>
      <c r="SB3164" s="0"/>
      <c r="SC3164" s="0"/>
      <c r="SD3164" s="0"/>
      <c r="SE3164" s="0"/>
      <c r="SF3164" s="0"/>
      <c r="SG3164" s="0"/>
      <c r="SH3164" s="0"/>
      <c r="SI3164" s="0"/>
      <c r="SJ3164" s="0"/>
      <c r="SK3164" s="0"/>
      <c r="SL3164" s="0"/>
      <c r="SM3164" s="0"/>
      <c r="SN3164" s="0"/>
      <c r="SO3164" s="0"/>
      <c r="SP3164" s="0"/>
      <c r="SQ3164" s="0"/>
      <c r="SR3164" s="0"/>
      <c r="SS3164" s="0"/>
      <c r="ST3164" s="0"/>
      <c r="SU3164" s="0"/>
      <c r="SV3164" s="0"/>
      <c r="SW3164" s="0"/>
      <c r="SX3164" s="0"/>
      <c r="SY3164" s="0"/>
      <c r="SZ3164" s="0"/>
      <c r="TA3164" s="0"/>
      <c r="TB3164" s="0"/>
      <c r="TC3164" s="0"/>
      <c r="TD3164" s="0"/>
      <c r="TE3164" s="0"/>
      <c r="TF3164" s="0"/>
      <c r="TG3164" s="0"/>
      <c r="TH3164" s="0"/>
      <c r="TI3164" s="0"/>
      <c r="TJ3164" s="0"/>
      <c r="TK3164" s="0"/>
      <c r="TL3164" s="0"/>
      <c r="TM3164" s="0"/>
      <c r="TN3164" s="0"/>
      <c r="TO3164" s="0"/>
      <c r="TP3164" s="0"/>
      <c r="TQ3164" s="0"/>
      <c r="TR3164" s="0"/>
      <c r="TS3164" s="0"/>
      <c r="TT3164" s="0"/>
      <c r="TU3164" s="0"/>
      <c r="TV3164" s="0"/>
      <c r="TW3164" s="0"/>
      <c r="TX3164" s="0"/>
      <c r="TY3164" s="0"/>
      <c r="TZ3164" s="0"/>
      <c r="UA3164" s="0"/>
      <c r="UB3164" s="0"/>
      <c r="UC3164" s="0"/>
      <c r="UD3164" s="0"/>
      <c r="UE3164" s="0"/>
      <c r="UF3164" s="0"/>
      <c r="UG3164" s="0"/>
      <c r="UH3164" s="0"/>
      <c r="UI3164" s="0"/>
      <c r="UJ3164" s="0"/>
      <c r="UK3164" s="0"/>
      <c r="UL3164" s="0"/>
      <c r="UM3164" s="0"/>
      <c r="UN3164" s="0"/>
      <c r="UO3164" s="0"/>
      <c r="UP3164" s="0"/>
      <c r="UQ3164" s="0"/>
      <c r="UR3164" s="0"/>
      <c r="US3164" s="0"/>
      <c r="UT3164" s="0"/>
      <c r="UU3164" s="0"/>
      <c r="UV3164" s="0"/>
      <c r="UW3164" s="0"/>
      <c r="UX3164" s="0"/>
      <c r="UY3164" s="0"/>
      <c r="UZ3164" s="0"/>
      <c r="VA3164" s="0"/>
      <c r="VB3164" s="0"/>
      <c r="VC3164" s="0"/>
      <c r="VD3164" s="0"/>
      <c r="VE3164" s="0"/>
      <c r="VF3164" s="0"/>
      <c r="VG3164" s="0"/>
      <c r="VH3164" s="0"/>
      <c r="VI3164" s="0"/>
      <c r="VJ3164" s="0"/>
      <c r="VK3164" s="0"/>
      <c r="VL3164" s="0"/>
      <c r="VM3164" s="0"/>
      <c r="VN3164" s="0"/>
      <c r="VO3164" s="0"/>
      <c r="VP3164" s="0"/>
      <c r="VQ3164" s="0"/>
      <c r="VR3164" s="0"/>
      <c r="VS3164" s="0"/>
      <c r="VT3164" s="0"/>
      <c r="VU3164" s="0"/>
      <c r="VV3164" s="0"/>
      <c r="VW3164" s="0"/>
      <c r="VX3164" s="0"/>
      <c r="VY3164" s="0"/>
      <c r="VZ3164" s="0"/>
      <c r="WA3164" s="0"/>
      <c r="WB3164" s="0"/>
      <c r="WC3164" s="0"/>
      <c r="WD3164" s="0"/>
      <c r="WE3164" s="0"/>
      <c r="WF3164" s="0"/>
      <c r="WG3164" s="0"/>
      <c r="WH3164" s="0"/>
      <c r="WI3164" s="0"/>
      <c r="WJ3164" s="0"/>
      <c r="WK3164" s="0"/>
      <c r="WL3164" s="0"/>
      <c r="WM3164" s="0"/>
      <c r="WN3164" s="0"/>
      <c r="WO3164" s="0"/>
      <c r="WP3164" s="0"/>
      <c r="WQ3164" s="0"/>
      <c r="WR3164" s="0"/>
      <c r="WS3164" s="0"/>
      <c r="WT3164" s="0"/>
      <c r="WU3164" s="0"/>
      <c r="WV3164" s="0"/>
      <c r="WW3164" s="0"/>
      <c r="WX3164" s="0"/>
      <c r="WY3164" s="0"/>
      <c r="WZ3164" s="0"/>
      <c r="XA3164" s="0"/>
      <c r="XB3164" s="0"/>
      <c r="XC3164" s="0"/>
      <c r="XD3164" s="0"/>
      <c r="XE3164" s="0"/>
      <c r="XF3164" s="0"/>
      <c r="XG3164" s="0"/>
      <c r="XH3164" s="0"/>
      <c r="XI3164" s="0"/>
      <c r="XJ3164" s="0"/>
      <c r="XK3164" s="0"/>
      <c r="XL3164" s="0"/>
      <c r="XM3164" s="0"/>
      <c r="XN3164" s="0"/>
      <c r="XO3164" s="0"/>
      <c r="XP3164" s="0"/>
      <c r="XQ3164" s="0"/>
      <c r="XR3164" s="0"/>
      <c r="XS3164" s="0"/>
      <c r="XT3164" s="0"/>
      <c r="XU3164" s="0"/>
      <c r="XV3164" s="0"/>
      <c r="XW3164" s="0"/>
      <c r="XX3164" s="0"/>
      <c r="XY3164" s="0"/>
      <c r="XZ3164" s="0"/>
      <c r="YA3164" s="0"/>
      <c r="YB3164" s="0"/>
      <c r="YC3164" s="0"/>
      <c r="YD3164" s="0"/>
      <c r="YE3164" s="0"/>
      <c r="YF3164" s="0"/>
      <c r="YG3164" s="0"/>
      <c r="YH3164" s="0"/>
      <c r="YI3164" s="0"/>
      <c r="YJ3164" s="0"/>
      <c r="YK3164" s="0"/>
      <c r="YL3164" s="0"/>
      <c r="YM3164" s="0"/>
      <c r="YN3164" s="0"/>
      <c r="YO3164" s="0"/>
      <c r="YP3164" s="0"/>
      <c r="YQ3164" s="0"/>
      <c r="YR3164" s="0"/>
      <c r="YS3164" s="0"/>
      <c r="YT3164" s="0"/>
      <c r="YU3164" s="0"/>
      <c r="YV3164" s="0"/>
      <c r="YW3164" s="0"/>
      <c r="YX3164" s="0"/>
      <c r="YY3164" s="0"/>
      <c r="YZ3164" s="0"/>
      <c r="ZA3164" s="0"/>
      <c r="ZB3164" s="0"/>
      <c r="ZC3164" s="0"/>
      <c r="ZD3164" s="0"/>
      <c r="ZE3164" s="0"/>
      <c r="ZF3164" s="0"/>
      <c r="ZG3164" s="0"/>
      <c r="ZH3164" s="0"/>
      <c r="ZI3164" s="0"/>
      <c r="ZJ3164" s="0"/>
      <c r="ZK3164" s="0"/>
      <c r="ZL3164" s="0"/>
      <c r="ZM3164" s="0"/>
      <c r="ZN3164" s="0"/>
      <c r="ZO3164" s="0"/>
      <c r="ZP3164" s="0"/>
      <c r="ZQ3164" s="0"/>
      <c r="ZR3164" s="0"/>
      <c r="ZS3164" s="0"/>
      <c r="ZT3164" s="0"/>
      <c r="ZU3164" s="0"/>
      <c r="ZV3164" s="0"/>
      <c r="ZW3164" s="0"/>
      <c r="ZX3164" s="0"/>
      <c r="ZY3164" s="0"/>
      <c r="ZZ3164" s="0"/>
      <c r="AAA3164" s="0"/>
      <c r="AAB3164" s="0"/>
      <c r="AAC3164" s="0"/>
      <c r="AAD3164" s="0"/>
      <c r="AAE3164" s="0"/>
      <c r="AAF3164" s="0"/>
      <c r="AAG3164" s="0"/>
      <c r="AAH3164" s="0"/>
      <c r="AAI3164" s="0"/>
      <c r="AAJ3164" s="0"/>
      <c r="AAK3164" s="0"/>
      <c r="AAL3164" s="0"/>
      <c r="AAM3164" s="0"/>
      <c r="AAN3164" s="0"/>
      <c r="AAO3164" s="0"/>
      <c r="AAP3164" s="0"/>
      <c r="AAQ3164" s="0"/>
      <c r="AAR3164" s="0"/>
      <c r="AAS3164" s="0"/>
      <c r="AAT3164" s="0"/>
      <c r="AAU3164" s="0"/>
      <c r="AAV3164" s="0"/>
      <c r="AAW3164" s="0"/>
      <c r="AAX3164" s="0"/>
      <c r="AAY3164" s="0"/>
      <c r="AAZ3164" s="0"/>
      <c r="ABA3164" s="0"/>
      <c r="ABB3164" s="0"/>
      <c r="ABC3164" s="0"/>
      <c r="ABD3164" s="0"/>
      <c r="ABE3164" s="0"/>
      <c r="ABF3164" s="0"/>
      <c r="ABG3164" s="0"/>
      <c r="ABH3164" s="0"/>
      <c r="ABI3164" s="0"/>
      <c r="ABJ3164" s="0"/>
      <c r="ABK3164" s="0"/>
      <c r="ABL3164" s="0"/>
      <c r="ABM3164" s="0"/>
      <c r="ABN3164" s="0"/>
      <c r="ABO3164" s="0"/>
      <c r="ABP3164" s="0"/>
      <c r="ABQ3164" s="0"/>
      <c r="ABR3164" s="0"/>
      <c r="ABS3164" s="0"/>
      <c r="ABT3164" s="0"/>
      <c r="ABU3164" s="0"/>
      <c r="ABV3164" s="0"/>
      <c r="ABW3164" s="0"/>
      <c r="ABX3164" s="0"/>
      <c r="ABY3164" s="0"/>
      <c r="ABZ3164" s="0"/>
      <c r="ACA3164" s="0"/>
      <c r="ACB3164" s="0"/>
      <c r="ACC3164" s="0"/>
      <c r="ACD3164" s="0"/>
      <c r="ACE3164" s="0"/>
      <c r="ACF3164" s="0"/>
      <c r="ACG3164" s="0"/>
      <c r="ACH3164" s="0"/>
      <c r="ACI3164" s="0"/>
      <c r="ACJ3164" s="0"/>
      <c r="ACK3164" s="0"/>
      <c r="ACL3164" s="0"/>
      <c r="ACM3164" s="0"/>
      <c r="ACN3164" s="0"/>
      <c r="ACO3164" s="0"/>
      <c r="ACP3164" s="0"/>
      <c r="ACQ3164" s="0"/>
      <c r="ACR3164" s="0"/>
      <c r="ACS3164" s="0"/>
      <c r="ACT3164" s="0"/>
      <c r="ACU3164" s="0"/>
      <c r="ACV3164" s="0"/>
      <c r="ACW3164" s="0"/>
      <c r="ACX3164" s="0"/>
      <c r="ACY3164" s="0"/>
      <c r="ACZ3164" s="0"/>
      <c r="ADA3164" s="0"/>
      <c r="ADB3164" s="0"/>
      <c r="ADC3164" s="0"/>
      <c r="ADD3164" s="0"/>
      <c r="ADE3164" s="0"/>
      <c r="ADF3164" s="0"/>
      <c r="ADG3164" s="0"/>
      <c r="ADH3164" s="0"/>
      <c r="ADI3164" s="0"/>
      <c r="ADJ3164" s="0"/>
      <c r="ADK3164" s="0"/>
      <c r="ADL3164" s="0"/>
      <c r="ADM3164" s="0"/>
      <c r="ADN3164" s="0"/>
      <c r="ADO3164" s="0"/>
      <c r="ADP3164" s="0"/>
      <c r="ADQ3164" s="0"/>
      <c r="ADR3164" s="0"/>
      <c r="ADS3164" s="0"/>
      <c r="ADT3164" s="0"/>
      <c r="ADU3164" s="0"/>
      <c r="ADV3164" s="0"/>
      <c r="ADW3164" s="0"/>
      <c r="ADX3164" s="0"/>
      <c r="ADY3164" s="0"/>
      <c r="ADZ3164" s="0"/>
      <c r="AEA3164" s="0"/>
      <c r="AEB3164" s="0"/>
      <c r="AEC3164" s="0"/>
      <c r="AED3164" s="0"/>
      <c r="AEE3164" s="0"/>
      <c r="AEF3164" s="0"/>
      <c r="AEG3164" s="0"/>
      <c r="AEH3164" s="0"/>
      <c r="AEI3164" s="0"/>
      <c r="AEJ3164" s="0"/>
      <c r="AEK3164" s="0"/>
      <c r="AEL3164" s="0"/>
      <c r="AEM3164" s="0"/>
      <c r="AEN3164" s="0"/>
      <c r="AEO3164" s="0"/>
      <c r="AEP3164" s="0"/>
      <c r="AEQ3164" s="0"/>
      <c r="AER3164" s="0"/>
      <c r="AES3164" s="0"/>
      <c r="AET3164" s="0"/>
      <c r="AEU3164" s="0"/>
      <c r="AEV3164" s="0"/>
      <c r="AEW3164" s="0"/>
      <c r="AEX3164" s="0"/>
      <c r="AEY3164" s="0"/>
      <c r="AEZ3164" s="0"/>
      <c r="AFA3164" s="0"/>
      <c r="AFB3164" s="0"/>
      <c r="AFC3164" s="0"/>
      <c r="AFD3164" s="0"/>
      <c r="AFE3164" s="0"/>
      <c r="AFF3164" s="0"/>
      <c r="AFG3164" s="0"/>
      <c r="AFH3164" s="0"/>
      <c r="AFI3164" s="0"/>
      <c r="AFJ3164" s="0"/>
      <c r="AFK3164" s="0"/>
      <c r="AFL3164" s="0"/>
      <c r="AFM3164" s="0"/>
      <c r="AFN3164" s="0"/>
      <c r="AFO3164" s="0"/>
      <c r="AFP3164" s="0"/>
      <c r="AFQ3164" s="0"/>
      <c r="AFR3164" s="0"/>
      <c r="AFS3164" s="0"/>
      <c r="AFT3164" s="0"/>
      <c r="AFU3164" s="0"/>
      <c r="AFV3164" s="0"/>
      <c r="AFW3164" s="0"/>
      <c r="AFX3164" s="0"/>
      <c r="AFY3164" s="0"/>
      <c r="AFZ3164" s="0"/>
      <c r="AGA3164" s="0"/>
      <c r="AGB3164" s="0"/>
      <c r="AGC3164" s="0"/>
      <c r="AGD3164" s="0"/>
      <c r="AGE3164" s="0"/>
      <c r="AGF3164" s="0"/>
      <c r="AGG3164" s="0"/>
      <c r="AGH3164" s="0"/>
      <c r="AGI3164" s="0"/>
      <c r="AGJ3164" s="0"/>
      <c r="AGK3164" s="0"/>
      <c r="AGL3164" s="0"/>
      <c r="AGM3164" s="0"/>
      <c r="AGN3164" s="0"/>
      <c r="AGO3164" s="0"/>
      <c r="AGP3164" s="0"/>
      <c r="AGQ3164" s="0"/>
      <c r="AGR3164" s="0"/>
      <c r="AGS3164" s="0"/>
      <c r="AGT3164" s="0"/>
      <c r="AGU3164" s="0"/>
      <c r="AGV3164" s="0"/>
      <c r="AGW3164" s="0"/>
      <c r="AGX3164" s="0"/>
      <c r="AGY3164" s="0"/>
      <c r="AGZ3164" s="0"/>
      <c r="AHA3164" s="0"/>
      <c r="AHB3164" s="0"/>
      <c r="AHC3164" s="0"/>
      <c r="AHD3164" s="0"/>
      <c r="AHE3164" s="0"/>
      <c r="AHF3164" s="0"/>
      <c r="AHG3164" s="0"/>
      <c r="AHH3164" s="0"/>
      <c r="AHI3164" s="0"/>
      <c r="AHJ3164" s="0"/>
      <c r="AHK3164" s="0"/>
      <c r="AHL3164" s="0"/>
      <c r="AHM3164" s="0"/>
      <c r="AHN3164" s="0"/>
      <c r="AHO3164" s="0"/>
      <c r="AHP3164" s="0"/>
      <c r="AHQ3164" s="0"/>
      <c r="AHR3164" s="0"/>
      <c r="AHS3164" s="0"/>
      <c r="AHT3164" s="0"/>
      <c r="AHU3164" s="0"/>
      <c r="AHV3164" s="0"/>
      <c r="AHW3164" s="0"/>
      <c r="AHX3164" s="0"/>
      <c r="AHY3164" s="0"/>
      <c r="AHZ3164" s="0"/>
      <c r="AIA3164" s="0"/>
      <c r="AIB3164" s="0"/>
      <c r="AIC3164" s="0"/>
      <c r="AID3164" s="0"/>
      <c r="AIE3164" s="0"/>
      <c r="AIF3164" s="0"/>
      <c r="AIG3164" s="0"/>
      <c r="AIH3164" s="0"/>
      <c r="AII3164" s="0"/>
      <c r="AIJ3164" s="0"/>
      <c r="AIK3164" s="0"/>
      <c r="AIL3164" s="0"/>
      <c r="AIM3164" s="0"/>
      <c r="AIN3164" s="0"/>
      <c r="AIO3164" s="0"/>
      <c r="AIP3164" s="0"/>
      <c r="AIQ3164" s="0"/>
      <c r="AIR3164" s="0"/>
      <c r="AIS3164" s="0"/>
      <c r="AIT3164" s="0"/>
      <c r="AIU3164" s="0"/>
      <c r="AIV3164" s="0"/>
      <c r="AIW3164" s="0"/>
      <c r="AIX3164" s="0"/>
      <c r="AIY3164" s="0"/>
      <c r="AIZ3164" s="0"/>
      <c r="AJA3164" s="0"/>
      <c r="AJB3164" s="0"/>
      <c r="AJC3164" s="0"/>
      <c r="AJD3164" s="0"/>
      <c r="AJE3164" s="0"/>
      <c r="AJF3164" s="0"/>
      <c r="AJG3164" s="0"/>
      <c r="AJH3164" s="0"/>
      <c r="AJI3164" s="0"/>
      <c r="AJJ3164" s="0"/>
      <c r="AJK3164" s="0"/>
      <c r="AJL3164" s="0"/>
      <c r="AJM3164" s="0"/>
      <c r="AJN3164" s="0"/>
      <c r="AJO3164" s="0"/>
      <c r="AJP3164" s="0"/>
      <c r="AJQ3164" s="0"/>
      <c r="AJR3164" s="0"/>
      <c r="AJS3164" s="0"/>
      <c r="AJT3164" s="0"/>
      <c r="AJU3164" s="0"/>
      <c r="AJV3164" s="0"/>
      <c r="AJW3164" s="0"/>
      <c r="AJX3164" s="0"/>
      <c r="AJY3164" s="0"/>
      <c r="AJZ3164" s="0"/>
      <c r="AKA3164" s="0"/>
      <c r="AKB3164" s="0"/>
      <c r="AKC3164" s="0"/>
      <c r="AKD3164" s="0"/>
      <c r="AKE3164" s="0"/>
      <c r="AKF3164" s="0"/>
      <c r="AKG3164" s="0"/>
      <c r="AKH3164" s="0"/>
      <c r="AKI3164" s="0"/>
      <c r="AKJ3164" s="0"/>
      <c r="AKK3164" s="0"/>
      <c r="AKL3164" s="0"/>
      <c r="AKM3164" s="0"/>
      <c r="AKN3164" s="0"/>
      <c r="AKO3164" s="0"/>
      <c r="AKP3164" s="0"/>
      <c r="AKQ3164" s="0"/>
      <c r="AKR3164" s="0"/>
      <c r="AKS3164" s="0"/>
      <c r="AKT3164" s="0"/>
      <c r="AKU3164" s="0"/>
      <c r="AKV3164" s="0"/>
      <c r="AKW3164" s="0"/>
      <c r="AKX3164" s="0"/>
      <c r="AKY3164" s="0"/>
      <c r="AKZ3164" s="0"/>
      <c r="ALA3164" s="0"/>
      <c r="ALB3164" s="0"/>
      <c r="ALC3164" s="0"/>
      <c r="ALD3164" s="0"/>
      <c r="ALE3164" s="0"/>
      <c r="ALF3164" s="0"/>
      <c r="ALG3164" s="0"/>
      <c r="ALH3164" s="0"/>
      <c r="ALI3164" s="0"/>
      <c r="ALJ3164" s="0"/>
      <c r="ALK3164" s="0"/>
      <c r="ALL3164" s="0"/>
      <c r="ALM3164" s="0"/>
      <c r="ALN3164" s="0"/>
      <c r="ALO3164" s="0"/>
      <c r="ALP3164" s="0"/>
      <c r="ALQ3164" s="0"/>
      <c r="ALR3164" s="0"/>
      <c r="ALS3164" s="0"/>
      <c r="ALT3164" s="0"/>
      <c r="ALU3164" s="0"/>
      <c r="ALV3164" s="0"/>
      <c r="ALW3164" s="0"/>
      <c r="ALX3164" s="0"/>
      <c r="ALY3164" s="0"/>
      <c r="ALZ3164" s="0"/>
      <c r="AMA3164" s="0"/>
      <c r="AMB3164" s="0"/>
      <c r="AMC3164" s="0"/>
      <c r="AMD3164" s="0"/>
      <c r="AME3164" s="0"/>
      <c r="AMF3164" s="0"/>
      <c r="AMG3164" s="0"/>
      <c r="AMH3164" s="0"/>
      <c r="AMI3164" s="0"/>
    </row>
    <row r="3165" customFormat="false" ht="12.75" hidden="false" customHeight="false" outlineLevel="0" collapsed="false">
      <c r="A3165" s="1" t="s">
        <v>3394</v>
      </c>
      <c r="C3165" s="27" t="s">
        <v>3420</v>
      </c>
      <c r="D3165" s="27" t="s">
        <v>390</v>
      </c>
      <c r="E3165" s="28"/>
      <c r="F3165" s="29"/>
      <c r="G3165" s="27"/>
      <c r="H3165" s="30" t="s">
        <v>61</v>
      </c>
      <c r="I3165" s="31" t="n">
        <v>0.79</v>
      </c>
      <c r="J3165" s="30" t="s">
        <v>3405</v>
      </c>
      <c r="BM3165" s="0"/>
      <c r="BN3165" s="0"/>
      <c r="BO3165" s="0"/>
      <c r="BP3165" s="0"/>
      <c r="BQ3165" s="0"/>
      <c r="BR3165" s="0"/>
      <c r="BS3165" s="0"/>
      <c r="BT3165" s="0"/>
      <c r="BU3165" s="0"/>
      <c r="BV3165" s="0"/>
      <c r="BW3165" s="0"/>
      <c r="BX3165" s="0"/>
      <c r="BY3165" s="0"/>
      <c r="BZ3165" s="0"/>
      <c r="CA3165" s="0"/>
      <c r="CB3165" s="0"/>
      <c r="CC3165" s="0"/>
      <c r="CD3165" s="0"/>
      <c r="CE3165" s="0"/>
      <c r="CF3165" s="0"/>
      <c r="CG3165" s="0"/>
      <c r="CH3165" s="0"/>
      <c r="CI3165" s="0"/>
      <c r="CJ3165" s="0"/>
      <c r="CK3165" s="0"/>
      <c r="CL3165" s="0"/>
      <c r="CM3165" s="0"/>
      <c r="CN3165" s="0"/>
      <c r="CO3165" s="0"/>
      <c r="CP3165" s="0"/>
      <c r="CQ3165" s="0"/>
      <c r="CR3165" s="0"/>
      <c r="CS3165" s="0"/>
      <c r="CT3165" s="0"/>
      <c r="CU3165" s="0"/>
      <c r="CV3165" s="0"/>
      <c r="CW3165" s="0"/>
      <c r="CX3165" s="0"/>
      <c r="CY3165" s="0"/>
      <c r="CZ3165" s="0"/>
      <c r="DA3165" s="0"/>
      <c r="DB3165" s="0"/>
      <c r="DC3165" s="0"/>
      <c r="DD3165" s="0"/>
      <c r="DE3165" s="0"/>
      <c r="DF3165" s="0"/>
      <c r="DG3165" s="0"/>
      <c r="DH3165" s="0"/>
      <c r="DI3165" s="0"/>
      <c r="DJ3165" s="0"/>
      <c r="DK3165" s="0"/>
      <c r="DL3165" s="0"/>
      <c r="DM3165" s="0"/>
      <c r="DN3165" s="0"/>
      <c r="DO3165" s="0"/>
      <c r="DP3165" s="0"/>
      <c r="DQ3165" s="0"/>
      <c r="DR3165" s="0"/>
      <c r="DS3165" s="0"/>
      <c r="DT3165" s="0"/>
      <c r="DU3165" s="0"/>
      <c r="DV3165" s="0"/>
      <c r="DW3165" s="0"/>
      <c r="DX3165" s="0"/>
      <c r="DY3165" s="0"/>
      <c r="DZ3165" s="0"/>
      <c r="EA3165" s="0"/>
      <c r="EB3165" s="0"/>
      <c r="EC3165" s="0"/>
      <c r="ED3165" s="0"/>
      <c r="EE3165" s="0"/>
      <c r="EF3165" s="0"/>
      <c r="EG3165" s="0"/>
      <c r="EH3165" s="0"/>
      <c r="EI3165" s="0"/>
      <c r="EJ3165" s="0"/>
      <c r="EK3165" s="0"/>
      <c r="EL3165" s="0"/>
      <c r="EM3165" s="0"/>
      <c r="EN3165" s="0"/>
      <c r="EO3165" s="0"/>
      <c r="EP3165" s="0"/>
      <c r="EQ3165" s="0"/>
      <c r="ER3165" s="0"/>
      <c r="ES3165" s="0"/>
      <c r="ET3165" s="0"/>
      <c r="EU3165" s="0"/>
      <c r="EV3165" s="0"/>
      <c r="EW3165" s="0"/>
      <c r="EX3165" s="0"/>
      <c r="EY3165" s="0"/>
      <c r="EZ3165" s="0"/>
      <c r="FA3165" s="0"/>
      <c r="FB3165" s="0"/>
      <c r="FC3165" s="0"/>
      <c r="FD3165" s="0"/>
      <c r="FE3165" s="0"/>
      <c r="FF3165" s="0"/>
      <c r="FG3165" s="0"/>
      <c r="FH3165" s="0"/>
      <c r="FI3165" s="0"/>
      <c r="FJ3165" s="0"/>
      <c r="FK3165" s="0"/>
      <c r="FL3165" s="0"/>
      <c r="FM3165" s="0"/>
      <c r="FN3165" s="0"/>
      <c r="FO3165" s="0"/>
      <c r="FP3165" s="0"/>
      <c r="FQ3165" s="0"/>
      <c r="FR3165" s="0"/>
      <c r="FS3165" s="0"/>
      <c r="FT3165" s="0"/>
      <c r="FU3165" s="0"/>
      <c r="FV3165" s="0"/>
      <c r="FW3165" s="0"/>
      <c r="FX3165" s="0"/>
      <c r="FY3165" s="0"/>
      <c r="FZ3165" s="0"/>
      <c r="GA3165" s="0"/>
      <c r="GB3165" s="0"/>
      <c r="GC3165" s="0"/>
      <c r="GD3165" s="0"/>
      <c r="GE3165" s="0"/>
      <c r="GF3165" s="0"/>
      <c r="GG3165" s="0"/>
      <c r="GH3165" s="0"/>
      <c r="GI3165" s="0"/>
      <c r="GJ3165" s="0"/>
      <c r="GK3165" s="0"/>
      <c r="GL3165" s="0"/>
      <c r="GM3165" s="0"/>
      <c r="GN3165" s="0"/>
      <c r="GO3165" s="0"/>
      <c r="GP3165" s="0"/>
      <c r="GQ3165" s="0"/>
      <c r="GR3165" s="0"/>
      <c r="GS3165" s="0"/>
      <c r="GT3165" s="0"/>
      <c r="GU3165" s="0"/>
      <c r="GV3165" s="0"/>
      <c r="GW3165" s="0"/>
      <c r="GX3165" s="0"/>
      <c r="GY3165" s="0"/>
      <c r="GZ3165" s="0"/>
      <c r="HA3165" s="0"/>
      <c r="HB3165" s="0"/>
      <c r="HC3165" s="0"/>
      <c r="HD3165" s="0"/>
      <c r="HE3165" s="0"/>
      <c r="HF3165" s="0"/>
      <c r="HG3165" s="0"/>
      <c r="HH3165" s="0"/>
      <c r="HI3165" s="0"/>
      <c r="HJ3165" s="0"/>
      <c r="HK3165" s="0"/>
      <c r="HL3165" s="0"/>
      <c r="HM3165" s="0"/>
      <c r="HN3165" s="0"/>
      <c r="HO3165" s="0"/>
      <c r="HP3165" s="0"/>
      <c r="HQ3165" s="0"/>
      <c r="HR3165" s="0"/>
      <c r="HS3165" s="0"/>
      <c r="HT3165" s="0"/>
      <c r="HU3165" s="0"/>
      <c r="HV3165" s="0"/>
      <c r="HW3165" s="0"/>
      <c r="HX3165" s="0"/>
      <c r="HY3165" s="0"/>
      <c r="HZ3165" s="0"/>
      <c r="IA3165" s="0"/>
      <c r="IB3165" s="0"/>
      <c r="IC3165" s="0"/>
      <c r="ID3165" s="0"/>
      <c r="IE3165" s="0"/>
      <c r="IF3165" s="0"/>
      <c r="IG3165" s="0"/>
      <c r="IH3165" s="0"/>
      <c r="II3165" s="0"/>
      <c r="IJ3165" s="0"/>
      <c r="IK3165" s="0"/>
      <c r="IL3165" s="0"/>
      <c r="IM3165" s="0"/>
      <c r="IN3165" s="0"/>
      <c r="IO3165" s="0"/>
      <c r="IP3165" s="0"/>
      <c r="IQ3165" s="0"/>
      <c r="IR3165" s="0"/>
      <c r="IS3165" s="0"/>
      <c r="IT3165" s="0"/>
      <c r="IU3165" s="0"/>
      <c r="IV3165" s="0"/>
      <c r="IW3165" s="0"/>
      <c r="IX3165" s="0"/>
      <c r="IY3165" s="0"/>
      <c r="IZ3165" s="0"/>
      <c r="JA3165" s="0"/>
      <c r="JB3165" s="0"/>
      <c r="JC3165" s="0"/>
      <c r="JD3165" s="0"/>
      <c r="JE3165" s="0"/>
      <c r="JF3165" s="0"/>
      <c r="JG3165" s="0"/>
      <c r="JH3165" s="0"/>
      <c r="JI3165" s="0"/>
      <c r="JJ3165" s="0"/>
      <c r="JK3165" s="0"/>
      <c r="JL3165" s="0"/>
      <c r="JM3165" s="0"/>
      <c r="JN3165" s="0"/>
      <c r="JO3165" s="0"/>
      <c r="JP3165" s="0"/>
      <c r="JQ3165" s="0"/>
      <c r="JR3165" s="0"/>
      <c r="JS3165" s="0"/>
      <c r="JT3165" s="0"/>
      <c r="JU3165" s="0"/>
      <c r="JV3165" s="0"/>
      <c r="JW3165" s="0"/>
      <c r="JX3165" s="0"/>
      <c r="JY3165" s="0"/>
      <c r="JZ3165" s="0"/>
      <c r="KA3165" s="0"/>
      <c r="KB3165" s="0"/>
      <c r="KC3165" s="0"/>
      <c r="KD3165" s="0"/>
      <c r="KE3165" s="0"/>
      <c r="KF3165" s="0"/>
      <c r="KG3165" s="0"/>
      <c r="KH3165" s="0"/>
      <c r="KI3165" s="0"/>
      <c r="KJ3165" s="0"/>
      <c r="KK3165" s="0"/>
      <c r="KL3165" s="0"/>
      <c r="KM3165" s="0"/>
      <c r="KN3165" s="0"/>
      <c r="KO3165" s="0"/>
      <c r="KP3165" s="0"/>
      <c r="KQ3165" s="0"/>
      <c r="KR3165" s="0"/>
      <c r="KS3165" s="0"/>
      <c r="KT3165" s="0"/>
      <c r="KU3165" s="0"/>
      <c r="KV3165" s="0"/>
      <c r="KW3165" s="0"/>
      <c r="KX3165" s="0"/>
      <c r="KY3165" s="0"/>
      <c r="KZ3165" s="0"/>
      <c r="LA3165" s="0"/>
      <c r="LB3165" s="0"/>
      <c r="LC3165" s="0"/>
      <c r="LD3165" s="0"/>
      <c r="LE3165" s="0"/>
      <c r="LF3165" s="0"/>
      <c r="LG3165" s="0"/>
      <c r="LH3165" s="0"/>
      <c r="LI3165" s="0"/>
      <c r="LJ3165" s="0"/>
      <c r="LK3165" s="0"/>
      <c r="LL3165" s="0"/>
      <c r="LM3165" s="0"/>
      <c r="LN3165" s="0"/>
      <c r="LO3165" s="0"/>
      <c r="LP3165" s="0"/>
      <c r="LQ3165" s="0"/>
      <c r="LR3165" s="0"/>
      <c r="LS3165" s="0"/>
      <c r="LT3165" s="0"/>
      <c r="LU3165" s="0"/>
      <c r="LV3165" s="0"/>
      <c r="LW3165" s="0"/>
      <c r="LX3165" s="0"/>
      <c r="LY3165" s="0"/>
      <c r="LZ3165" s="0"/>
      <c r="MA3165" s="0"/>
      <c r="MB3165" s="0"/>
      <c r="MC3165" s="0"/>
      <c r="MD3165" s="0"/>
      <c r="ME3165" s="0"/>
      <c r="MF3165" s="0"/>
      <c r="MG3165" s="0"/>
      <c r="MH3165" s="0"/>
      <c r="MI3165" s="0"/>
      <c r="MJ3165" s="0"/>
      <c r="MK3165" s="0"/>
      <c r="ML3165" s="0"/>
      <c r="MM3165" s="0"/>
      <c r="MN3165" s="0"/>
      <c r="MO3165" s="0"/>
      <c r="MP3165" s="0"/>
      <c r="MQ3165" s="0"/>
      <c r="MR3165" s="0"/>
      <c r="MS3165" s="0"/>
      <c r="MT3165" s="0"/>
      <c r="MU3165" s="0"/>
      <c r="MV3165" s="0"/>
      <c r="MW3165" s="0"/>
      <c r="MX3165" s="0"/>
      <c r="MY3165" s="0"/>
      <c r="MZ3165" s="0"/>
      <c r="NA3165" s="0"/>
      <c r="NB3165" s="0"/>
      <c r="NC3165" s="0"/>
      <c r="ND3165" s="0"/>
      <c r="NE3165" s="0"/>
      <c r="NF3165" s="0"/>
      <c r="NG3165" s="0"/>
      <c r="NH3165" s="0"/>
      <c r="NI3165" s="0"/>
      <c r="NJ3165" s="0"/>
      <c r="NK3165" s="0"/>
      <c r="NL3165" s="0"/>
      <c r="NM3165" s="0"/>
      <c r="NN3165" s="0"/>
      <c r="NO3165" s="0"/>
      <c r="NP3165" s="0"/>
      <c r="NQ3165" s="0"/>
      <c r="NR3165" s="0"/>
      <c r="NS3165" s="0"/>
      <c r="NT3165" s="0"/>
      <c r="NU3165" s="0"/>
      <c r="NV3165" s="0"/>
      <c r="NW3165" s="0"/>
      <c r="NX3165" s="0"/>
      <c r="NY3165" s="0"/>
      <c r="NZ3165" s="0"/>
      <c r="OA3165" s="0"/>
      <c r="OB3165" s="0"/>
      <c r="OC3165" s="0"/>
      <c r="OD3165" s="0"/>
      <c r="OE3165" s="0"/>
      <c r="OF3165" s="0"/>
      <c r="OG3165" s="0"/>
      <c r="OH3165" s="0"/>
      <c r="OI3165" s="0"/>
      <c r="OJ3165" s="0"/>
      <c r="OK3165" s="0"/>
      <c r="OL3165" s="0"/>
      <c r="OM3165" s="0"/>
      <c r="ON3165" s="0"/>
      <c r="OO3165" s="0"/>
      <c r="OP3165" s="0"/>
      <c r="OQ3165" s="0"/>
      <c r="OR3165" s="0"/>
      <c r="OS3165" s="0"/>
      <c r="OT3165" s="0"/>
      <c r="OU3165" s="0"/>
      <c r="OV3165" s="0"/>
      <c r="OW3165" s="0"/>
      <c r="OX3165" s="0"/>
      <c r="OY3165" s="0"/>
      <c r="OZ3165" s="0"/>
      <c r="PA3165" s="0"/>
      <c r="PB3165" s="0"/>
      <c r="PC3165" s="0"/>
      <c r="PD3165" s="0"/>
      <c r="PE3165" s="0"/>
      <c r="PF3165" s="0"/>
      <c r="PG3165" s="0"/>
      <c r="PH3165" s="0"/>
      <c r="PI3165" s="0"/>
      <c r="PJ3165" s="0"/>
      <c r="PK3165" s="0"/>
      <c r="PL3165" s="0"/>
      <c r="PM3165" s="0"/>
      <c r="PN3165" s="0"/>
      <c r="PO3165" s="0"/>
      <c r="PP3165" s="0"/>
      <c r="PQ3165" s="0"/>
      <c r="PR3165" s="0"/>
      <c r="PS3165" s="0"/>
      <c r="PT3165" s="0"/>
      <c r="PU3165" s="0"/>
      <c r="PV3165" s="0"/>
      <c r="PW3165" s="0"/>
      <c r="PX3165" s="0"/>
      <c r="PY3165" s="0"/>
      <c r="PZ3165" s="0"/>
      <c r="QA3165" s="0"/>
      <c r="QB3165" s="0"/>
      <c r="QC3165" s="0"/>
      <c r="QD3165" s="0"/>
      <c r="QE3165" s="0"/>
      <c r="QF3165" s="0"/>
      <c r="QG3165" s="0"/>
      <c r="QH3165" s="0"/>
      <c r="QI3165" s="0"/>
      <c r="QJ3165" s="0"/>
      <c r="QK3165" s="0"/>
      <c r="QL3165" s="0"/>
      <c r="QM3165" s="0"/>
      <c r="QN3165" s="0"/>
      <c r="QO3165" s="0"/>
      <c r="QP3165" s="0"/>
      <c r="QQ3165" s="0"/>
      <c r="QR3165" s="0"/>
      <c r="QS3165" s="0"/>
      <c r="QT3165" s="0"/>
      <c r="QU3165" s="0"/>
      <c r="QV3165" s="0"/>
      <c r="QW3165" s="0"/>
      <c r="QX3165" s="0"/>
      <c r="QY3165" s="0"/>
      <c r="QZ3165" s="0"/>
      <c r="RA3165" s="0"/>
      <c r="RB3165" s="0"/>
      <c r="RC3165" s="0"/>
      <c r="RD3165" s="0"/>
      <c r="RE3165" s="0"/>
      <c r="RF3165" s="0"/>
      <c r="RG3165" s="0"/>
      <c r="RH3165" s="0"/>
      <c r="RI3165" s="0"/>
      <c r="RJ3165" s="0"/>
      <c r="RK3165" s="0"/>
      <c r="RL3165" s="0"/>
      <c r="RM3165" s="0"/>
      <c r="RN3165" s="0"/>
      <c r="RO3165" s="0"/>
      <c r="RP3165" s="0"/>
      <c r="RQ3165" s="0"/>
      <c r="RR3165" s="0"/>
      <c r="RS3165" s="0"/>
      <c r="RT3165" s="0"/>
      <c r="RU3165" s="0"/>
      <c r="RV3165" s="0"/>
      <c r="RW3165" s="0"/>
      <c r="RX3165" s="0"/>
      <c r="RY3165" s="0"/>
      <c r="RZ3165" s="0"/>
      <c r="SA3165" s="0"/>
      <c r="SB3165" s="0"/>
      <c r="SC3165" s="0"/>
      <c r="SD3165" s="0"/>
      <c r="SE3165" s="0"/>
      <c r="SF3165" s="0"/>
      <c r="SG3165" s="0"/>
      <c r="SH3165" s="0"/>
      <c r="SI3165" s="0"/>
      <c r="SJ3165" s="0"/>
      <c r="SK3165" s="0"/>
      <c r="SL3165" s="0"/>
      <c r="SM3165" s="0"/>
      <c r="SN3165" s="0"/>
      <c r="SO3165" s="0"/>
      <c r="SP3165" s="0"/>
      <c r="SQ3165" s="0"/>
      <c r="SR3165" s="0"/>
      <c r="SS3165" s="0"/>
      <c r="ST3165" s="0"/>
      <c r="SU3165" s="0"/>
      <c r="SV3165" s="0"/>
      <c r="SW3165" s="0"/>
      <c r="SX3165" s="0"/>
      <c r="SY3165" s="0"/>
      <c r="SZ3165" s="0"/>
      <c r="TA3165" s="0"/>
      <c r="TB3165" s="0"/>
      <c r="TC3165" s="0"/>
      <c r="TD3165" s="0"/>
      <c r="TE3165" s="0"/>
      <c r="TF3165" s="0"/>
      <c r="TG3165" s="0"/>
      <c r="TH3165" s="0"/>
      <c r="TI3165" s="0"/>
      <c r="TJ3165" s="0"/>
      <c r="TK3165" s="0"/>
      <c r="TL3165" s="0"/>
      <c r="TM3165" s="0"/>
      <c r="TN3165" s="0"/>
      <c r="TO3165" s="0"/>
      <c r="TP3165" s="0"/>
      <c r="TQ3165" s="0"/>
      <c r="TR3165" s="0"/>
      <c r="TS3165" s="0"/>
      <c r="TT3165" s="0"/>
      <c r="TU3165" s="0"/>
      <c r="TV3165" s="0"/>
      <c r="TW3165" s="0"/>
      <c r="TX3165" s="0"/>
      <c r="TY3165" s="0"/>
      <c r="TZ3165" s="0"/>
      <c r="UA3165" s="0"/>
      <c r="UB3165" s="0"/>
      <c r="UC3165" s="0"/>
      <c r="UD3165" s="0"/>
      <c r="UE3165" s="0"/>
      <c r="UF3165" s="0"/>
      <c r="UG3165" s="0"/>
      <c r="UH3165" s="0"/>
      <c r="UI3165" s="0"/>
      <c r="UJ3165" s="0"/>
      <c r="UK3165" s="0"/>
      <c r="UL3165" s="0"/>
      <c r="UM3165" s="0"/>
      <c r="UN3165" s="0"/>
      <c r="UO3165" s="0"/>
      <c r="UP3165" s="0"/>
      <c r="UQ3165" s="0"/>
      <c r="UR3165" s="0"/>
      <c r="US3165" s="0"/>
      <c r="UT3165" s="0"/>
      <c r="UU3165" s="0"/>
      <c r="UV3165" s="0"/>
      <c r="UW3165" s="0"/>
      <c r="UX3165" s="0"/>
      <c r="UY3165" s="0"/>
      <c r="UZ3165" s="0"/>
      <c r="VA3165" s="0"/>
      <c r="VB3165" s="0"/>
      <c r="VC3165" s="0"/>
      <c r="VD3165" s="0"/>
      <c r="VE3165" s="0"/>
      <c r="VF3165" s="0"/>
      <c r="VG3165" s="0"/>
      <c r="VH3165" s="0"/>
      <c r="VI3165" s="0"/>
      <c r="VJ3165" s="0"/>
      <c r="VK3165" s="0"/>
      <c r="VL3165" s="0"/>
      <c r="VM3165" s="0"/>
      <c r="VN3165" s="0"/>
      <c r="VO3165" s="0"/>
      <c r="VP3165" s="0"/>
      <c r="VQ3165" s="0"/>
      <c r="VR3165" s="0"/>
      <c r="VS3165" s="0"/>
      <c r="VT3165" s="0"/>
      <c r="VU3165" s="0"/>
      <c r="VV3165" s="0"/>
      <c r="VW3165" s="0"/>
      <c r="VX3165" s="0"/>
      <c r="VY3165" s="0"/>
      <c r="VZ3165" s="0"/>
      <c r="WA3165" s="0"/>
      <c r="WB3165" s="0"/>
      <c r="WC3165" s="0"/>
      <c r="WD3165" s="0"/>
      <c r="WE3165" s="0"/>
      <c r="WF3165" s="0"/>
      <c r="WG3165" s="0"/>
      <c r="WH3165" s="0"/>
      <c r="WI3165" s="0"/>
      <c r="WJ3165" s="0"/>
      <c r="WK3165" s="0"/>
      <c r="WL3165" s="0"/>
      <c r="WM3165" s="0"/>
      <c r="WN3165" s="0"/>
      <c r="WO3165" s="0"/>
      <c r="WP3165" s="0"/>
      <c r="WQ3165" s="0"/>
      <c r="WR3165" s="0"/>
      <c r="WS3165" s="0"/>
      <c r="WT3165" s="0"/>
      <c r="WU3165" s="0"/>
      <c r="WV3165" s="0"/>
      <c r="WW3165" s="0"/>
      <c r="WX3165" s="0"/>
      <c r="WY3165" s="0"/>
      <c r="WZ3165" s="0"/>
      <c r="XA3165" s="0"/>
      <c r="XB3165" s="0"/>
      <c r="XC3165" s="0"/>
      <c r="XD3165" s="0"/>
      <c r="XE3165" s="0"/>
      <c r="XF3165" s="0"/>
      <c r="XG3165" s="0"/>
      <c r="XH3165" s="0"/>
      <c r="XI3165" s="0"/>
      <c r="XJ3165" s="0"/>
      <c r="XK3165" s="0"/>
      <c r="XL3165" s="0"/>
      <c r="XM3165" s="0"/>
      <c r="XN3165" s="0"/>
      <c r="XO3165" s="0"/>
      <c r="XP3165" s="0"/>
      <c r="XQ3165" s="0"/>
      <c r="XR3165" s="0"/>
      <c r="XS3165" s="0"/>
      <c r="XT3165" s="0"/>
      <c r="XU3165" s="0"/>
      <c r="XV3165" s="0"/>
      <c r="XW3165" s="0"/>
      <c r="XX3165" s="0"/>
      <c r="XY3165" s="0"/>
      <c r="XZ3165" s="0"/>
      <c r="YA3165" s="0"/>
      <c r="YB3165" s="0"/>
      <c r="YC3165" s="0"/>
      <c r="YD3165" s="0"/>
      <c r="YE3165" s="0"/>
      <c r="YF3165" s="0"/>
      <c r="YG3165" s="0"/>
      <c r="YH3165" s="0"/>
      <c r="YI3165" s="0"/>
      <c r="YJ3165" s="0"/>
      <c r="YK3165" s="0"/>
      <c r="YL3165" s="0"/>
      <c r="YM3165" s="0"/>
      <c r="YN3165" s="0"/>
      <c r="YO3165" s="0"/>
      <c r="YP3165" s="0"/>
      <c r="YQ3165" s="0"/>
      <c r="YR3165" s="0"/>
      <c r="YS3165" s="0"/>
      <c r="YT3165" s="0"/>
      <c r="YU3165" s="0"/>
      <c r="YV3165" s="0"/>
      <c r="YW3165" s="0"/>
      <c r="YX3165" s="0"/>
      <c r="YY3165" s="0"/>
      <c r="YZ3165" s="0"/>
      <c r="ZA3165" s="0"/>
      <c r="ZB3165" s="0"/>
      <c r="ZC3165" s="0"/>
      <c r="ZD3165" s="0"/>
      <c r="ZE3165" s="0"/>
      <c r="ZF3165" s="0"/>
      <c r="ZG3165" s="0"/>
      <c r="ZH3165" s="0"/>
      <c r="ZI3165" s="0"/>
      <c r="ZJ3165" s="0"/>
      <c r="ZK3165" s="0"/>
      <c r="ZL3165" s="0"/>
      <c r="ZM3165" s="0"/>
      <c r="ZN3165" s="0"/>
      <c r="ZO3165" s="0"/>
      <c r="ZP3165" s="0"/>
      <c r="ZQ3165" s="0"/>
      <c r="ZR3165" s="0"/>
      <c r="ZS3165" s="0"/>
      <c r="ZT3165" s="0"/>
      <c r="ZU3165" s="0"/>
      <c r="ZV3165" s="0"/>
      <c r="ZW3165" s="0"/>
      <c r="ZX3165" s="0"/>
      <c r="ZY3165" s="0"/>
      <c r="ZZ3165" s="0"/>
      <c r="AAA3165" s="0"/>
      <c r="AAB3165" s="0"/>
      <c r="AAC3165" s="0"/>
      <c r="AAD3165" s="0"/>
      <c r="AAE3165" s="0"/>
      <c r="AAF3165" s="0"/>
      <c r="AAG3165" s="0"/>
      <c r="AAH3165" s="0"/>
      <c r="AAI3165" s="0"/>
      <c r="AAJ3165" s="0"/>
      <c r="AAK3165" s="0"/>
      <c r="AAL3165" s="0"/>
      <c r="AAM3165" s="0"/>
      <c r="AAN3165" s="0"/>
      <c r="AAO3165" s="0"/>
      <c r="AAP3165" s="0"/>
      <c r="AAQ3165" s="0"/>
      <c r="AAR3165" s="0"/>
      <c r="AAS3165" s="0"/>
      <c r="AAT3165" s="0"/>
      <c r="AAU3165" s="0"/>
      <c r="AAV3165" s="0"/>
      <c r="AAW3165" s="0"/>
      <c r="AAX3165" s="0"/>
      <c r="AAY3165" s="0"/>
      <c r="AAZ3165" s="0"/>
      <c r="ABA3165" s="0"/>
      <c r="ABB3165" s="0"/>
      <c r="ABC3165" s="0"/>
      <c r="ABD3165" s="0"/>
      <c r="ABE3165" s="0"/>
      <c r="ABF3165" s="0"/>
      <c r="ABG3165" s="0"/>
      <c r="ABH3165" s="0"/>
      <c r="ABI3165" s="0"/>
      <c r="ABJ3165" s="0"/>
      <c r="ABK3165" s="0"/>
      <c r="ABL3165" s="0"/>
      <c r="ABM3165" s="0"/>
      <c r="ABN3165" s="0"/>
      <c r="ABO3165" s="0"/>
      <c r="ABP3165" s="0"/>
      <c r="ABQ3165" s="0"/>
      <c r="ABR3165" s="0"/>
      <c r="ABS3165" s="0"/>
      <c r="ABT3165" s="0"/>
      <c r="ABU3165" s="0"/>
      <c r="ABV3165" s="0"/>
      <c r="ABW3165" s="0"/>
      <c r="ABX3165" s="0"/>
      <c r="ABY3165" s="0"/>
      <c r="ABZ3165" s="0"/>
      <c r="ACA3165" s="0"/>
      <c r="ACB3165" s="0"/>
      <c r="ACC3165" s="0"/>
      <c r="ACD3165" s="0"/>
      <c r="ACE3165" s="0"/>
      <c r="ACF3165" s="0"/>
      <c r="ACG3165" s="0"/>
      <c r="ACH3165" s="0"/>
      <c r="ACI3165" s="0"/>
      <c r="ACJ3165" s="0"/>
      <c r="ACK3165" s="0"/>
      <c r="ACL3165" s="0"/>
      <c r="ACM3165" s="0"/>
      <c r="ACN3165" s="0"/>
      <c r="ACO3165" s="0"/>
      <c r="ACP3165" s="0"/>
      <c r="ACQ3165" s="0"/>
      <c r="ACR3165" s="0"/>
      <c r="ACS3165" s="0"/>
      <c r="ACT3165" s="0"/>
      <c r="ACU3165" s="0"/>
      <c r="ACV3165" s="0"/>
      <c r="ACW3165" s="0"/>
      <c r="ACX3165" s="0"/>
      <c r="ACY3165" s="0"/>
      <c r="ACZ3165" s="0"/>
      <c r="ADA3165" s="0"/>
      <c r="ADB3165" s="0"/>
      <c r="ADC3165" s="0"/>
      <c r="ADD3165" s="0"/>
      <c r="ADE3165" s="0"/>
      <c r="ADF3165" s="0"/>
      <c r="ADG3165" s="0"/>
      <c r="ADH3165" s="0"/>
      <c r="ADI3165" s="0"/>
      <c r="ADJ3165" s="0"/>
      <c r="ADK3165" s="0"/>
      <c r="ADL3165" s="0"/>
      <c r="ADM3165" s="0"/>
      <c r="ADN3165" s="0"/>
      <c r="ADO3165" s="0"/>
      <c r="ADP3165" s="0"/>
      <c r="ADQ3165" s="0"/>
      <c r="ADR3165" s="0"/>
      <c r="ADS3165" s="0"/>
      <c r="ADT3165" s="0"/>
      <c r="ADU3165" s="0"/>
      <c r="ADV3165" s="0"/>
      <c r="ADW3165" s="0"/>
      <c r="ADX3165" s="0"/>
      <c r="ADY3165" s="0"/>
      <c r="ADZ3165" s="0"/>
      <c r="AEA3165" s="0"/>
      <c r="AEB3165" s="0"/>
      <c r="AEC3165" s="0"/>
      <c r="AED3165" s="0"/>
      <c r="AEE3165" s="0"/>
      <c r="AEF3165" s="0"/>
      <c r="AEG3165" s="0"/>
      <c r="AEH3165" s="0"/>
      <c r="AEI3165" s="0"/>
      <c r="AEJ3165" s="0"/>
      <c r="AEK3165" s="0"/>
      <c r="AEL3165" s="0"/>
      <c r="AEM3165" s="0"/>
      <c r="AEN3165" s="0"/>
      <c r="AEO3165" s="0"/>
      <c r="AEP3165" s="0"/>
      <c r="AEQ3165" s="0"/>
      <c r="AER3165" s="0"/>
      <c r="AES3165" s="0"/>
      <c r="AET3165" s="0"/>
      <c r="AEU3165" s="0"/>
      <c r="AEV3165" s="0"/>
      <c r="AEW3165" s="0"/>
      <c r="AEX3165" s="0"/>
      <c r="AEY3165" s="0"/>
      <c r="AEZ3165" s="0"/>
      <c r="AFA3165" s="0"/>
      <c r="AFB3165" s="0"/>
      <c r="AFC3165" s="0"/>
      <c r="AFD3165" s="0"/>
      <c r="AFE3165" s="0"/>
      <c r="AFF3165" s="0"/>
      <c r="AFG3165" s="0"/>
      <c r="AFH3165" s="0"/>
      <c r="AFI3165" s="0"/>
      <c r="AFJ3165" s="0"/>
      <c r="AFK3165" s="0"/>
      <c r="AFL3165" s="0"/>
      <c r="AFM3165" s="0"/>
      <c r="AFN3165" s="0"/>
      <c r="AFO3165" s="0"/>
      <c r="AFP3165" s="0"/>
      <c r="AFQ3165" s="0"/>
      <c r="AFR3165" s="0"/>
      <c r="AFS3165" s="0"/>
      <c r="AFT3165" s="0"/>
      <c r="AFU3165" s="0"/>
      <c r="AFV3165" s="0"/>
      <c r="AFW3165" s="0"/>
      <c r="AFX3165" s="0"/>
      <c r="AFY3165" s="0"/>
      <c r="AFZ3165" s="0"/>
      <c r="AGA3165" s="0"/>
      <c r="AGB3165" s="0"/>
      <c r="AGC3165" s="0"/>
      <c r="AGD3165" s="0"/>
      <c r="AGE3165" s="0"/>
      <c r="AGF3165" s="0"/>
      <c r="AGG3165" s="0"/>
      <c r="AGH3165" s="0"/>
      <c r="AGI3165" s="0"/>
      <c r="AGJ3165" s="0"/>
      <c r="AGK3165" s="0"/>
      <c r="AGL3165" s="0"/>
      <c r="AGM3165" s="0"/>
      <c r="AGN3165" s="0"/>
      <c r="AGO3165" s="0"/>
      <c r="AGP3165" s="0"/>
      <c r="AGQ3165" s="0"/>
      <c r="AGR3165" s="0"/>
      <c r="AGS3165" s="0"/>
      <c r="AGT3165" s="0"/>
      <c r="AGU3165" s="0"/>
      <c r="AGV3165" s="0"/>
      <c r="AGW3165" s="0"/>
      <c r="AGX3165" s="0"/>
      <c r="AGY3165" s="0"/>
      <c r="AGZ3165" s="0"/>
      <c r="AHA3165" s="0"/>
      <c r="AHB3165" s="0"/>
      <c r="AHC3165" s="0"/>
      <c r="AHD3165" s="0"/>
      <c r="AHE3165" s="0"/>
      <c r="AHF3165" s="0"/>
      <c r="AHG3165" s="0"/>
      <c r="AHH3165" s="0"/>
      <c r="AHI3165" s="0"/>
      <c r="AHJ3165" s="0"/>
      <c r="AHK3165" s="0"/>
      <c r="AHL3165" s="0"/>
      <c r="AHM3165" s="0"/>
      <c r="AHN3165" s="0"/>
      <c r="AHO3165" s="0"/>
      <c r="AHP3165" s="0"/>
      <c r="AHQ3165" s="0"/>
      <c r="AHR3165" s="0"/>
      <c r="AHS3165" s="0"/>
      <c r="AHT3165" s="0"/>
      <c r="AHU3165" s="0"/>
      <c r="AHV3165" s="0"/>
      <c r="AHW3165" s="0"/>
      <c r="AHX3165" s="0"/>
      <c r="AHY3165" s="0"/>
      <c r="AHZ3165" s="0"/>
      <c r="AIA3165" s="0"/>
      <c r="AIB3165" s="0"/>
      <c r="AIC3165" s="0"/>
      <c r="AID3165" s="0"/>
      <c r="AIE3165" s="0"/>
      <c r="AIF3165" s="0"/>
      <c r="AIG3165" s="0"/>
      <c r="AIH3165" s="0"/>
      <c r="AII3165" s="0"/>
      <c r="AIJ3165" s="0"/>
      <c r="AIK3165" s="0"/>
      <c r="AIL3165" s="0"/>
      <c r="AIM3165" s="0"/>
      <c r="AIN3165" s="0"/>
      <c r="AIO3165" s="0"/>
      <c r="AIP3165" s="0"/>
      <c r="AIQ3165" s="0"/>
      <c r="AIR3165" s="0"/>
      <c r="AIS3165" s="0"/>
      <c r="AIT3165" s="0"/>
      <c r="AIU3165" s="0"/>
      <c r="AIV3165" s="0"/>
      <c r="AIW3165" s="0"/>
      <c r="AIX3165" s="0"/>
      <c r="AIY3165" s="0"/>
      <c r="AIZ3165" s="0"/>
      <c r="AJA3165" s="0"/>
      <c r="AJB3165" s="0"/>
      <c r="AJC3165" s="0"/>
      <c r="AJD3165" s="0"/>
      <c r="AJE3165" s="0"/>
      <c r="AJF3165" s="0"/>
      <c r="AJG3165" s="0"/>
      <c r="AJH3165" s="0"/>
      <c r="AJI3165" s="0"/>
      <c r="AJJ3165" s="0"/>
      <c r="AJK3165" s="0"/>
      <c r="AJL3165" s="0"/>
      <c r="AJM3165" s="0"/>
      <c r="AJN3165" s="0"/>
      <c r="AJO3165" s="0"/>
      <c r="AJP3165" s="0"/>
      <c r="AJQ3165" s="0"/>
      <c r="AJR3165" s="0"/>
      <c r="AJS3165" s="0"/>
      <c r="AJT3165" s="0"/>
      <c r="AJU3165" s="0"/>
      <c r="AJV3165" s="0"/>
      <c r="AJW3165" s="0"/>
      <c r="AJX3165" s="0"/>
      <c r="AJY3165" s="0"/>
      <c r="AJZ3165" s="0"/>
      <c r="AKA3165" s="0"/>
      <c r="AKB3165" s="0"/>
      <c r="AKC3165" s="0"/>
      <c r="AKD3165" s="0"/>
      <c r="AKE3165" s="0"/>
      <c r="AKF3165" s="0"/>
      <c r="AKG3165" s="0"/>
      <c r="AKH3165" s="0"/>
      <c r="AKI3165" s="0"/>
      <c r="AKJ3165" s="0"/>
      <c r="AKK3165" s="0"/>
      <c r="AKL3165" s="0"/>
      <c r="AKM3165" s="0"/>
      <c r="AKN3165" s="0"/>
      <c r="AKO3165" s="0"/>
      <c r="AKP3165" s="0"/>
      <c r="AKQ3165" s="0"/>
      <c r="AKR3165" s="0"/>
      <c r="AKS3165" s="0"/>
      <c r="AKT3165" s="0"/>
      <c r="AKU3165" s="0"/>
      <c r="AKV3165" s="0"/>
      <c r="AKW3165" s="0"/>
      <c r="AKX3165" s="0"/>
      <c r="AKY3165" s="0"/>
      <c r="AKZ3165" s="0"/>
      <c r="ALA3165" s="0"/>
      <c r="ALB3165" s="0"/>
      <c r="ALC3165" s="0"/>
      <c r="ALD3165" s="0"/>
      <c r="ALE3165" s="0"/>
      <c r="ALF3165" s="0"/>
      <c r="ALG3165" s="0"/>
      <c r="ALH3165" s="0"/>
      <c r="ALI3165" s="0"/>
      <c r="ALJ3165" s="0"/>
      <c r="ALK3165" s="0"/>
      <c r="ALL3165" s="0"/>
      <c r="ALM3165" s="0"/>
      <c r="ALN3165" s="0"/>
      <c r="ALO3165" s="0"/>
      <c r="ALP3165" s="0"/>
      <c r="ALQ3165" s="0"/>
      <c r="ALR3165" s="0"/>
      <c r="ALS3165" s="0"/>
      <c r="ALT3165" s="0"/>
      <c r="ALU3165" s="0"/>
      <c r="ALV3165" s="0"/>
      <c r="ALW3165" s="0"/>
      <c r="ALX3165" s="0"/>
      <c r="ALY3165" s="0"/>
      <c r="ALZ3165" s="0"/>
      <c r="AMA3165" s="0"/>
      <c r="AMB3165" s="0"/>
      <c r="AMC3165" s="0"/>
      <c r="AMD3165" s="0"/>
      <c r="AME3165" s="0"/>
      <c r="AMF3165" s="0"/>
      <c r="AMG3165" s="0"/>
      <c r="AMH3165" s="0"/>
      <c r="AMI3165" s="0"/>
    </row>
    <row r="3166" customFormat="false" ht="12.75" hidden="false" customHeight="false" outlineLevel="0" collapsed="false">
      <c r="A3166" s="1" t="s">
        <v>3394</v>
      </c>
      <c r="C3166" s="27" t="s">
        <v>3421</v>
      </c>
      <c r="D3166" s="27" t="s">
        <v>13</v>
      </c>
      <c r="E3166" s="28"/>
      <c r="F3166" s="29"/>
      <c r="G3166" s="27"/>
      <c r="H3166" s="30" t="s">
        <v>168</v>
      </c>
      <c r="I3166" s="31" t="n">
        <v>0.79</v>
      </c>
      <c r="J3166" s="30" t="s">
        <v>3405</v>
      </c>
      <c r="BM3166" s="0"/>
      <c r="BN3166" s="0"/>
      <c r="BO3166" s="0"/>
      <c r="BP3166" s="0"/>
      <c r="BQ3166" s="0"/>
      <c r="BR3166" s="0"/>
      <c r="BS3166" s="0"/>
      <c r="BT3166" s="0"/>
      <c r="BU3166" s="0"/>
      <c r="BV3166" s="0"/>
      <c r="BW3166" s="0"/>
      <c r="BX3166" s="0"/>
      <c r="BY3166" s="0"/>
      <c r="BZ3166" s="0"/>
      <c r="CA3166" s="0"/>
      <c r="CB3166" s="0"/>
      <c r="CC3166" s="0"/>
      <c r="CD3166" s="0"/>
      <c r="CE3166" s="0"/>
      <c r="CF3166" s="0"/>
      <c r="CG3166" s="0"/>
      <c r="CH3166" s="0"/>
      <c r="CI3166" s="0"/>
      <c r="CJ3166" s="0"/>
      <c r="CK3166" s="0"/>
      <c r="CL3166" s="0"/>
      <c r="CM3166" s="0"/>
      <c r="CN3166" s="0"/>
      <c r="CO3166" s="0"/>
      <c r="CP3166" s="0"/>
      <c r="CQ3166" s="0"/>
      <c r="CR3166" s="0"/>
      <c r="CS3166" s="0"/>
      <c r="CT3166" s="0"/>
      <c r="CU3166" s="0"/>
      <c r="CV3166" s="0"/>
      <c r="CW3166" s="0"/>
      <c r="CX3166" s="0"/>
      <c r="CY3166" s="0"/>
      <c r="CZ3166" s="0"/>
      <c r="DA3166" s="0"/>
      <c r="DB3166" s="0"/>
      <c r="DC3166" s="0"/>
      <c r="DD3166" s="0"/>
      <c r="DE3166" s="0"/>
      <c r="DF3166" s="0"/>
      <c r="DG3166" s="0"/>
      <c r="DH3166" s="0"/>
      <c r="DI3166" s="0"/>
      <c r="DJ3166" s="0"/>
      <c r="DK3166" s="0"/>
      <c r="DL3166" s="0"/>
      <c r="DM3166" s="0"/>
      <c r="DN3166" s="0"/>
      <c r="DO3166" s="0"/>
      <c r="DP3166" s="0"/>
      <c r="DQ3166" s="0"/>
      <c r="DR3166" s="0"/>
      <c r="DS3166" s="0"/>
      <c r="DT3166" s="0"/>
      <c r="DU3166" s="0"/>
      <c r="DV3166" s="0"/>
      <c r="DW3166" s="0"/>
      <c r="DX3166" s="0"/>
      <c r="DY3166" s="0"/>
      <c r="DZ3166" s="0"/>
      <c r="EA3166" s="0"/>
      <c r="EB3166" s="0"/>
      <c r="EC3166" s="0"/>
      <c r="ED3166" s="0"/>
      <c r="EE3166" s="0"/>
      <c r="EF3166" s="0"/>
      <c r="EG3166" s="0"/>
      <c r="EH3166" s="0"/>
      <c r="EI3166" s="0"/>
      <c r="EJ3166" s="0"/>
      <c r="EK3166" s="0"/>
      <c r="EL3166" s="0"/>
      <c r="EM3166" s="0"/>
      <c r="EN3166" s="0"/>
      <c r="EO3166" s="0"/>
      <c r="EP3166" s="0"/>
      <c r="EQ3166" s="0"/>
      <c r="ER3166" s="0"/>
      <c r="ES3166" s="0"/>
      <c r="ET3166" s="0"/>
      <c r="EU3166" s="0"/>
      <c r="EV3166" s="0"/>
      <c r="EW3166" s="0"/>
      <c r="EX3166" s="0"/>
      <c r="EY3166" s="0"/>
      <c r="EZ3166" s="0"/>
      <c r="FA3166" s="0"/>
      <c r="FB3166" s="0"/>
      <c r="FC3166" s="0"/>
      <c r="FD3166" s="0"/>
      <c r="FE3166" s="0"/>
      <c r="FF3166" s="0"/>
      <c r="FG3166" s="0"/>
      <c r="FH3166" s="0"/>
      <c r="FI3166" s="0"/>
      <c r="FJ3166" s="0"/>
      <c r="FK3166" s="0"/>
      <c r="FL3166" s="0"/>
      <c r="FM3166" s="0"/>
      <c r="FN3166" s="0"/>
      <c r="FO3166" s="0"/>
      <c r="FP3166" s="0"/>
      <c r="FQ3166" s="0"/>
      <c r="FR3166" s="0"/>
      <c r="FS3166" s="0"/>
      <c r="FT3166" s="0"/>
      <c r="FU3166" s="0"/>
      <c r="FV3166" s="0"/>
      <c r="FW3166" s="0"/>
      <c r="FX3166" s="0"/>
      <c r="FY3166" s="0"/>
      <c r="FZ3166" s="0"/>
      <c r="GA3166" s="0"/>
      <c r="GB3166" s="0"/>
      <c r="GC3166" s="0"/>
      <c r="GD3166" s="0"/>
      <c r="GE3166" s="0"/>
      <c r="GF3166" s="0"/>
      <c r="GG3166" s="0"/>
      <c r="GH3166" s="0"/>
      <c r="GI3166" s="0"/>
      <c r="GJ3166" s="0"/>
      <c r="GK3166" s="0"/>
      <c r="GL3166" s="0"/>
      <c r="GM3166" s="0"/>
      <c r="GN3166" s="0"/>
      <c r="GO3166" s="0"/>
      <c r="GP3166" s="0"/>
      <c r="GQ3166" s="0"/>
      <c r="GR3166" s="0"/>
      <c r="GS3166" s="0"/>
      <c r="GT3166" s="0"/>
      <c r="GU3166" s="0"/>
      <c r="GV3166" s="0"/>
      <c r="GW3166" s="0"/>
      <c r="GX3166" s="0"/>
      <c r="GY3166" s="0"/>
      <c r="GZ3166" s="0"/>
      <c r="HA3166" s="0"/>
      <c r="HB3166" s="0"/>
      <c r="HC3166" s="0"/>
      <c r="HD3166" s="0"/>
      <c r="HE3166" s="0"/>
      <c r="HF3166" s="0"/>
      <c r="HG3166" s="0"/>
      <c r="HH3166" s="0"/>
      <c r="HI3166" s="0"/>
      <c r="HJ3166" s="0"/>
      <c r="HK3166" s="0"/>
      <c r="HL3166" s="0"/>
      <c r="HM3166" s="0"/>
      <c r="HN3166" s="0"/>
      <c r="HO3166" s="0"/>
      <c r="HP3166" s="0"/>
      <c r="HQ3166" s="0"/>
      <c r="HR3166" s="0"/>
      <c r="HS3166" s="0"/>
      <c r="HT3166" s="0"/>
      <c r="HU3166" s="0"/>
      <c r="HV3166" s="0"/>
      <c r="HW3166" s="0"/>
      <c r="HX3166" s="0"/>
      <c r="HY3166" s="0"/>
      <c r="HZ3166" s="0"/>
      <c r="IA3166" s="0"/>
      <c r="IB3166" s="0"/>
      <c r="IC3166" s="0"/>
      <c r="ID3166" s="0"/>
      <c r="IE3166" s="0"/>
      <c r="IF3166" s="0"/>
      <c r="IG3166" s="0"/>
      <c r="IH3166" s="0"/>
      <c r="II3166" s="0"/>
      <c r="IJ3166" s="0"/>
      <c r="IK3166" s="0"/>
      <c r="IL3166" s="0"/>
      <c r="IM3166" s="0"/>
      <c r="IN3166" s="0"/>
      <c r="IO3166" s="0"/>
      <c r="IP3166" s="0"/>
      <c r="IQ3166" s="0"/>
      <c r="IR3166" s="0"/>
      <c r="IS3166" s="0"/>
      <c r="IT3166" s="0"/>
      <c r="IU3166" s="0"/>
      <c r="IV3166" s="0"/>
      <c r="IW3166" s="0"/>
      <c r="IX3166" s="0"/>
      <c r="IY3166" s="0"/>
      <c r="IZ3166" s="0"/>
      <c r="JA3166" s="0"/>
      <c r="JB3166" s="0"/>
      <c r="JC3166" s="0"/>
      <c r="JD3166" s="0"/>
      <c r="JE3166" s="0"/>
      <c r="JF3166" s="0"/>
      <c r="JG3166" s="0"/>
      <c r="JH3166" s="0"/>
      <c r="JI3166" s="0"/>
      <c r="JJ3166" s="0"/>
      <c r="JK3166" s="0"/>
      <c r="JL3166" s="0"/>
      <c r="JM3166" s="0"/>
      <c r="JN3166" s="0"/>
      <c r="JO3166" s="0"/>
      <c r="JP3166" s="0"/>
      <c r="JQ3166" s="0"/>
      <c r="JR3166" s="0"/>
      <c r="JS3166" s="0"/>
      <c r="JT3166" s="0"/>
      <c r="JU3166" s="0"/>
      <c r="JV3166" s="0"/>
      <c r="JW3166" s="0"/>
      <c r="JX3166" s="0"/>
      <c r="JY3166" s="0"/>
      <c r="JZ3166" s="0"/>
      <c r="KA3166" s="0"/>
      <c r="KB3166" s="0"/>
      <c r="KC3166" s="0"/>
      <c r="KD3166" s="0"/>
      <c r="KE3166" s="0"/>
      <c r="KF3166" s="0"/>
      <c r="KG3166" s="0"/>
      <c r="KH3166" s="0"/>
      <c r="KI3166" s="0"/>
      <c r="KJ3166" s="0"/>
      <c r="KK3166" s="0"/>
      <c r="KL3166" s="0"/>
      <c r="KM3166" s="0"/>
      <c r="KN3166" s="0"/>
      <c r="KO3166" s="0"/>
      <c r="KP3166" s="0"/>
      <c r="KQ3166" s="0"/>
      <c r="KR3166" s="0"/>
      <c r="KS3166" s="0"/>
      <c r="KT3166" s="0"/>
      <c r="KU3166" s="0"/>
      <c r="KV3166" s="0"/>
      <c r="KW3166" s="0"/>
      <c r="KX3166" s="0"/>
      <c r="KY3166" s="0"/>
      <c r="KZ3166" s="0"/>
      <c r="LA3166" s="0"/>
      <c r="LB3166" s="0"/>
      <c r="LC3166" s="0"/>
      <c r="LD3166" s="0"/>
      <c r="LE3166" s="0"/>
      <c r="LF3166" s="0"/>
      <c r="LG3166" s="0"/>
      <c r="LH3166" s="0"/>
      <c r="LI3166" s="0"/>
      <c r="LJ3166" s="0"/>
      <c r="LK3166" s="0"/>
      <c r="LL3166" s="0"/>
      <c r="LM3166" s="0"/>
      <c r="LN3166" s="0"/>
      <c r="LO3166" s="0"/>
      <c r="LP3166" s="0"/>
      <c r="LQ3166" s="0"/>
      <c r="LR3166" s="0"/>
      <c r="LS3166" s="0"/>
      <c r="LT3166" s="0"/>
      <c r="LU3166" s="0"/>
      <c r="LV3166" s="0"/>
      <c r="LW3166" s="0"/>
      <c r="LX3166" s="0"/>
      <c r="LY3166" s="0"/>
      <c r="LZ3166" s="0"/>
      <c r="MA3166" s="0"/>
      <c r="MB3166" s="0"/>
      <c r="MC3166" s="0"/>
      <c r="MD3166" s="0"/>
      <c r="ME3166" s="0"/>
      <c r="MF3166" s="0"/>
      <c r="MG3166" s="0"/>
      <c r="MH3166" s="0"/>
      <c r="MI3166" s="0"/>
      <c r="MJ3166" s="0"/>
      <c r="MK3166" s="0"/>
      <c r="ML3166" s="0"/>
      <c r="MM3166" s="0"/>
      <c r="MN3166" s="0"/>
      <c r="MO3166" s="0"/>
      <c r="MP3166" s="0"/>
      <c r="MQ3166" s="0"/>
      <c r="MR3166" s="0"/>
      <c r="MS3166" s="0"/>
      <c r="MT3166" s="0"/>
      <c r="MU3166" s="0"/>
      <c r="MV3166" s="0"/>
      <c r="MW3166" s="0"/>
      <c r="MX3166" s="0"/>
      <c r="MY3166" s="0"/>
      <c r="MZ3166" s="0"/>
      <c r="NA3166" s="0"/>
      <c r="NB3166" s="0"/>
      <c r="NC3166" s="0"/>
      <c r="ND3166" s="0"/>
      <c r="NE3166" s="0"/>
      <c r="NF3166" s="0"/>
      <c r="NG3166" s="0"/>
      <c r="NH3166" s="0"/>
      <c r="NI3166" s="0"/>
      <c r="NJ3166" s="0"/>
      <c r="NK3166" s="0"/>
      <c r="NL3166" s="0"/>
      <c r="NM3166" s="0"/>
      <c r="NN3166" s="0"/>
      <c r="NO3166" s="0"/>
      <c r="NP3166" s="0"/>
      <c r="NQ3166" s="0"/>
      <c r="NR3166" s="0"/>
      <c r="NS3166" s="0"/>
      <c r="NT3166" s="0"/>
      <c r="NU3166" s="0"/>
      <c r="NV3166" s="0"/>
      <c r="NW3166" s="0"/>
      <c r="NX3166" s="0"/>
      <c r="NY3166" s="0"/>
      <c r="NZ3166" s="0"/>
      <c r="OA3166" s="0"/>
      <c r="OB3166" s="0"/>
      <c r="OC3166" s="0"/>
      <c r="OD3166" s="0"/>
      <c r="OE3166" s="0"/>
      <c r="OF3166" s="0"/>
      <c r="OG3166" s="0"/>
      <c r="OH3166" s="0"/>
      <c r="OI3166" s="0"/>
      <c r="OJ3166" s="0"/>
      <c r="OK3166" s="0"/>
      <c r="OL3166" s="0"/>
      <c r="OM3166" s="0"/>
      <c r="ON3166" s="0"/>
      <c r="OO3166" s="0"/>
      <c r="OP3166" s="0"/>
      <c r="OQ3166" s="0"/>
      <c r="OR3166" s="0"/>
      <c r="OS3166" s="0"/>
      <c r="OT3166" s="0"/>
      <c r="OU3166" s="0"/>
      <c r="OV3166" s="0"/>
      <c r="OW3166" s="0"/>
      <c r="OX3166" s="0"/>
      <c r="OY3166" s="0"/>
      <c r="OZ3166" s="0"/>
      <c r="PA3166" s="0"/>
      <c r="PB3166" s="0"/>
      <c r="PC3166" s="0"/>
      <c r="PD3166" s="0"/>
      <c r="PE3166" s="0"/>
      <c r="PF3166" s="0"/>
      <c r="PG3166" s="0"/>
      <c r="PH3166" s="0"/>
      <c r="PI3166" s="0"/>
      <c r="PJ3166" s="0"/>
      <c r="PK3166" s="0"/>
      <c r="PL3166" s="0"/>
      <c r="PM3166" s="0"/>
      <c r="PN3166" s="0"/>
      <c r="PO3166" s="0"/>
      <c r="PP3166" s="0"/>
      <c r="PQ3166" s="0"/>
      <c r="PR3166" s="0"/>
      <c r="PS3166" s="0"/>
      <c r="PT3166" s="0"/>
      <c r="PU3166" s="0"/>
      <c r="PV3166" s="0"/>
      <c r="PW3166" s="0"/>
      <c r="PX3166" s="0"/>
      <c r="PY3166" s="0"/>
      <c r="PZ3166" s="0"/>
      <c r="QA3166" s="0"/>
      <c r="QB3166" s="0"/>
      <c r="QC3166" s="0"/>
      <c r="QD3166" s="0"/>
      <c r="QE3166" s="0"/>
      <c r="QF3166" s="0"/>
      <c r="QG3166" s="0"/>
      <c r="QH3166" s="0"/>
      <c r="QI3166" s="0"/>
      <c r="QJ3166" s="0"/>
      <c r="QK3166" s="0"/>
      <c r="QL3166" s="0"/>
      <c r="QM3166" s="0"/>
      <c r="QN3166" s="0"/>
      <c r="QO3166" s="0"/>
      <c r="QP3166" s="0"/>
      <c r="QQ3166" s="0"/>
      <c r="QR3166" s="0"/>
      <c r="QS3166" s="0"/>
      <c r="QT3166" s="0"/>
      <c r="QU3166" s="0"/>
      <c r="QV3166" s="0"/>
      <c r="QW3166" s="0"/>
      <c r="QX3166" s="0"/>
      <c r="QY3166" s="0"/>
      <c r="QZ3166" s="0"/>
      <c r="RA3166" s="0"/>
      <c r="RB3166" s="0"/>
      <c r="RC3166" s="0"/>
      <c r="RD3166" s="0"/>
      <c r="RE3166" s="0"/>
      <c r="RF3166" s="0"/>
      <c r="RG3166" s="0"/>
      <c r="RH3166" s="0"/>
      <c r="RI3166" s="0"/>
      <c r="RJ3166" s="0"/>
      <c r="RK3166" s="0"/>
      <c r="RL3166" s="0"/>
      <c r="RM3166" s="0"/>
      <c r="RN3166" s="0"/>
      <c r="RO3166" s="0"/>
      <c r="RP3166" s="0"/>
      <c r="RQ3166" s="0"/>
      <c r="RR3166" s="0"/>
      <c r="RS3166" s="0"/>
      <c r="RT3166" s="0"/>
      <c r="RU3166" s="0"/>
      <c r="RV3166" s="0"/>
      <c r="RW3166" s="0"/>
      <c r="RX3166" s="0"/>
      <c r="RY3166" s="0"/>
      <c r="RZ3166" s="0"/>
      <c r="SA3166" s="0"/>
      <c r="SB3166" s="0"/>
      <c r="SC3166" s="0"/>
      <c r="SD3166" s="0"/>
      <c r="SE3166" s="0"/>
      <c r="SF3166" s="0"/>
      <c r="SG3166" s="0"/>
      <c r="SH3166" s="0"/>
      <c r="SI3166" s="0"/>
      <c r="SJ3166" s="0"/>
      <c r="SK3166" s="0"/>
      <c r="SL3166" s="0"/>
      <c r="SM3166" s="0"/>
      <c r="SN3166" s="0"/>
      <c r="SO3166" s="0"/>
      <c r="SP3166" s="0"/>
      <c r="SQ3166" s="0"/>
      <c r="SR3166" s="0"/>
      <c r="SS3166" s="0"/>
      <c r="ST3166" s="0"/>
      <c r="SU3166" s="0"/>
      <c r="SV3166" s="0"/>
      <c r="SW3166" s="0"/>
      <c r="SX3166" s="0"/>
      <c r="SY3166" s="0"/>
      <c r="SZ3166" s="0"/>
      <c r="TA3166" s="0"/>
      <c r="TB3166" s="0"/>
      <c r="TC3166" s="0"/>
      <c r="TD3166" s="0"/>
      <c r="TE3166" s="0"/>
      <c r="TF3166" s="0"/>
      <c r="TG3166" s="0"/>
      <c r="TH3166" s="0"/>
      <c r="TI3166" s="0"/>
      <c r="TJ3166" s="0"/>
      <c r="TK3166" s="0"/>
      <c r="TL3166" s="0"/>
      <c r="TM3166" s="0"/>
      <c r="TN3166" s="0"/>
      <c r="TO3166" s="0"/>
      <c r="TP3166" s="0"/>
      <c r="TQ3166" s="0"/>
      <c r="TR3166" s="0"/>
      <c r="TS3166" s="0"/>
      <c r="TT3166" s="0"/>
      <c r="TU3166" s="0"/>
      <c r="TV3166" s="0"/>
      <c r="TW3166" s="0"/>
      <c r="TX3166" s="0"/>
      <c r="TY3166" s="0"/>
      <c r="TZ3166" s="0"/>
      <c r="UA3166" s="0"/>
      <c r="UB3166" s="0"/>
      <c r="UC3166" s="0"/>
      <c r="UD3166" s="0"/>
      <c r="UE3166" s="0"/>
      <c r="UF3166" s="0"/>
      <c r="UG3166" s="0"/>
      <c r="UH3166" s="0"/>
      <c r="UI3166" s="0"/>
      <c r="UJ3166" s="0"/>
      <c r="UK3166" s="0"/>
      <c r="UL3166" s="0"/>
      <c r="UM3166" s="0"/>
      <c r="UN3166" s="0"/>
      <c r="UO3166" s="0"/>
      <c r="UP3166" s="0"/>
      <c r="UQ3166" s="0"/>
      <c r="UR3166" s="0"/>
      <c r="US3166" s="0"/>
      <c r="UT3166" s="0"/>
      <c r="UU3166" s="0"/>
      <c r="UV3166" s="0"/>
      <c r="UW3166" s="0"/>
      <c r="UX3166" s="0"/>
      <c r="UY3166" s="0"/>
      <c r="UZ3166" s="0"/>
      <c r="VA3166" s="0"/>
      <c r="VB3166" s="0"/>
      <c r="VC3166" s="0"/>
      <c r="VD3166" s="0"/>
      <c r="VE3166" s="0"/>
      <c r="VF3166" s="0"/>
      <c r="VG3166" s="0"/>
      <c r="VH3166" s="0"/>
      <c r="VI3166" s="0"/>
      <c r="VJ3166" s="0"/>
      <c r="VK3166" s="0"/>
      <c r="VL3166" s="0"/>
      <c r="VM3166" s="0"/>
      <c r="VN3166" s="0"/>
      <c r="VO3166" s="0"/>
      <c r="VP3166" s="0"/>
      <c r="VQ3166" s="0"/>
      <c r="VR3166" s="0"/>
      <c r="VS3166" s="0"/>
      <c r="VT3166" s="0"/>
      <c r="VU3166" s="0"/>
      <c r="VV3166" s="0"/>
      <c r="VW3166" s="0"/>
      <c r="VX3166" s="0"/>
      <c r="VY3166" s="0"/>
      <c r="VZ3166" s="0"/>
      <c r="WA3166" s="0"/>
      <c r="WB3166" s="0"/>
      <c r="WC3166" s="0"/>
      <c r="WD3166" s="0"/>
      <c r="WE3166" s="0"/>
      <c r="WF3166" s="0"/>
      <c r="WG3166" s="0"/>
      <c r="WH3166" s="0"/>
      <c r="WI3166" s="0"/>
      <c r="WJ3166" s="0"/>
      <c r="WK3166" s="0"/>
      <c r="WL3166" s="0"/>
      <c r="WM3166" s="0"/>
      <c r="WN3166" s="0"/>
      <c r="WO3166" s="0"/>
      <c r="WP3166" s="0"/>
      <c r="WQ3166" s="0"/>
      <c r="WR3166" s="0"/>
      <c r="WS3166" s="0"/>
      <c r="WT3166" s="0"/>
      <c r="WU3166" s="0"/>
      <c r="WV3166" s="0"/>
      <c r="WW3166" s="0"/>
      <c r="WX3166" s="0"/>
      <c r="WY3166" s="0"/>
      <c r="WZ3166" s="0"/>
      <c r="XA3166" s="0"/>
      <c r="XB3166" s="0"/>
      <c r="XC3166" s="0"/>
      <c r="XD3166" s="0"/>
      <c r="XE3166" s="0"/>
      <c r="XF3166" s="0"/>
      <c r="XG3166" s="0"/>
      <c r="XH3166" s="0"/>
      <c r="XI3166" s="0"/>
      <c r="XJ3166" s="0"/>
      <c r="XK3166" s="0"/>
      <c r="XL3166" s="0"/>
      <c r="XM3166" s="0"/>
      <c r="XN3166" s="0"/>
      <c r="XO3166" s="0"/>
      <c r="XP3166" s="0"/>
      <c r="XQ3166" s="0"/>
      <c r="XR3166" s="0"/>
      <c r="XS3166" s="0"/>
      <c r="XT3166" s="0"/>
      <c r="XU3166" s="0"/>
      <c r="XV3166" s="0"/>
      <c r="XW3166" s="0"/>
      <c r="XX3166" s="0"/>
      <c r="XY3166" s="0"/>
      <c r="XZ3166" s="0"/>
      <c r="YA3166" s="0"/>
      <c r="YB3166" s="0"/>
      <c r="YC3166" s="0"/>
      <c r="YD3166" s="0"/>
      <c r="YE3166" s="0"/>
      <c r="YF3166" s="0"/>
      <c r="YG3166" s="0"/>
      <c r="YH3166" s="0"/>
      <c r="YI3166" s="0"/>
      <c r="YJ3166" s="0"/>
      <c r="YK3166" s="0"/>
      <c r="YL3166" s="0"/>
      <c r="YM3166" s="0"/>
      <c r="YN3166" s="0"/>
      <c r="YO3166" s="0"/>
      <c r="YP3166" s="0"/>
      <c r="YQ3166" s="0"/>
      <c r="YR3166" s="0"/>
      <c r="YS3166" s="0"/>
      <c r="YT3166" s="0"/>
      <c r="YU3166" s="0"/>
      <c r="YV3166" s="0"/>
      <c r="YW3166" s="0"/>
      <c r="YX3166" s="0"/>
      <c r="YY3166" s="0"/>
      <c r="YZ3166" s="0"/>
      <c r="ZA3166" s="0"/>
      <c r="ZB3166" s="0"/>
      <c r="ZC3166" s="0"/>
      <c r="ZD3166" s="0"/>
      <c r="ZE3166" s="0"/>
      <c r="ZF3166" s="0"/>
      <c r="ZG3166" s="0"/>
      <c r="ZH3166" s="0"/>
      <c r="ZI3166" s="0"/>
      <c r="ZJ3166" s="0"/>
      <c r="ZK3166" s="0"/>
      <c r="ZL3166" s="0"/>
      <c r="ZM3166" s="0"/>
      <c r="ZN3166" s="0"/>
      <c r="ZO3166" s="0"/>
      <c r="ZP3166" s="0"/>
      <c r="ZQ3166" s="0"/>
      <c r="ZR3166" s="0"/>
      <c r="ZS3166" s="0"/>
      <c r="ZT3166" s="0"/>
      <c r="ZU3166" s="0"/>
      <c r="ZV3166" s="0"/>
      <c r="ZW3166" s="0"/>
      <c r="ZX3166" s="0"/>
      <c r="ZY3166" s="0"/>
      <c r="ZZ3166" s="0"/>
      <c r="AAA3166" s="0"/>
      <c r="AAB3166" s="0"/>
      <c r="AAC3166" s="0"/>
      <c r="AAD3166" s="0"/>
      <c r="AAE3166" s="0"/>
      <c r="AAF3166" s="0"/>
      <c r="AAG3166" s="0"/>
      <c r="AAH3166" s="0"/>
      <c r="AAI3166" s="0"/>
      <c r="AAJ3166" s="0"/>
      <c r="AAK3166" s="0"/>
      <c r="AAL3166" s="0"/>
      <c r="AAM3166" s="0"/>
      <c r="AAN3166" s="0"/>
      <c r="AAO3166" s="0"/>
      <c r="AAP3166" s="0"/>
      <c r="AAQ3166" s="0"/>
      <c r="AAR3166" s="0"/>
      <c r="AAS3166" s="0"/>
      <c r="AAT3166" s="0"/>
      <c r="AAU3166" s="0"/>
      <c r="AAV3166" s="0"/>
      <c r="AAW3166" s="0"/>
      <c r="AAX3166" s="0"/>
      <c r="AAY3166" s="0"/>
      <c r="AAZ3166" s="0"/>
      <c r="ABA3166" s="0"/>
      <c r="ABB3166" s="0"/>
      <c r="ABC3166" s="0"/>
      <c r="ABD3166" s="0"/>
      <c r="ABE3166" s="0"/>
      <c r="ABF3166" s="0"/>
      <c r="ABG3166" s="0"/>
      <c r="ABH3166" s="0"/>
      <c r="ABI3166" s="0"/>
      <c r="ABJ3166" s="0"/>
      <c r="ABK3166" s="0"/>
      <c r="ABL3166" s="0"/>
      <c r="ABM3166" s="0"/>
      <c r="ABN3166" s="0"/>
      <c r="ABO3166" s="0"/>
      <c r="ABP3166" s="0"/>
      <c r="ABQ3166" s="0"/>
      <c r="ABR3166" s="0"/>
      <c r="ABS3166" s="0"/>
      <c r="ABT3166" s="0"/>
      <c r="ABU3166" s="0"/>
      <c r="ABV3166" s="0"/>
      <c r="ABW3166" s="0"/>
      <c r="ABX3166" s="0"/>
      <c r="ABY3166" s="0"/>
      <c r="ABZ3166" s="0"/>
      <c r="ACA3166" s="0"/>
      <c r="ACB3166" s="0"/>
      <c r="ACC3166" s="0"/>
      <c r="ACD3166" s="0"/>
      <c r="ACE3166" s="0"/>
      <c r="ACF3166" s="0"/>
      <c r="ACG3166" s="0"/>
      <c r="ACH3166" s="0"/>
      <c r="ACI3166" s="0"/>
      <c r="ACJ3166" s="0"/>
      <c r="ACK3166" s="0"/>
      <c r="ACL3166" s="0"/>
      <c r="ACM3166" s="0"/>
      <c r="ACN3166" s="0"/>
      <c r="ACO3166" s="0"/>
      <c r="ACP3166" s="0"/>
      <c r="ACQ3166" s="0"/>
      <c r="ACR3166" s="0"/>
      <c r="ACS3166" s="0"/>
      <c r="ACT3166" s="0"/>
      <c r="ACU3166" s="0"/>
      <c r="ACV3166" s="0"/>
      <c r="ACW3166" s="0"/>
      <c r="ACX3166" s="0"/>
      <c r="ACY3166" s="0"/>
      <c r="ACZ3166" s="0"/>
      <c r="ADA3166" s="0"/>
      <c r="ADB3166" s="0"/>
      <c r="ADC3166" s="0"/>
      <c r="ADD3166" s="0"/>
      <c r="ADE3166" s="0"/>
      <c r="ADF3166" s="0"/>
      <c r="ADG3166" s="0"/>
      <c r="ADH3166" s="0"/>
      <c r="ADI3166" s="0"/>
      <c r="ADJ3166" s="0"/>
      <c r="ADK3166" s="0"/>
      <c r="ADL3166" s="0"/>
      <c r="ADM3166" s="0"/>
      <c r="ADN3166" s="0"/>
      <c r="ADO3166" s="0"/>
      <c r="ADP3166" s="0"/>
      <c r="ADQ3166" s="0"/>
      <c r="ADR3166" s="0"/>
      <c r="ADS3166" s="0"/>
      <c r="ADT3166" s="0"/>
      <c r="ADU3166" s="0"/>
      <c r="ADV3166" s="0"/>
      <c r="ADW3166" s="0"/>
      <c r="ADX3166" s="0"/>
      <c r="ADY3166" s="0"/>
      <c r="ADZ3166" s="0"/>
      <c r="AEA3166" s="0"/>
      <c r="AEB3166" s="0"/>
      <c r="AEC3166" s="0"/>
      <c r="AED3166" s="0"/>
      <c r="AEE3166" s="0"/>
      <c r="AEF3166" s="0"/>
      <c r="AEG3166" s="0"/>
      <c r="AEH3166" s="0"/>
      <c r="AEI3166" s="0"/>
      <c r="AEJ3166" s="0"/>
      <c r="AEK3166" s="0"/>
      <c r="AEL3166" s="0"/>
      <c r="AEM3166" s="0"/>
      <c r="AEN3166" s="0"/>
      <c r="AEO3166" s="0"/>
      <c r="AEP3166" s="0"/>
      <c r="AEQ3166" s="0"/>
      <c r="AER3166" s="0"/>
      <c r="AES3166" s="0"/>
      <c r="AET3166" s="0"/>
      <c r="AEU3166" s="0"/>
      <c r="AEV3166" s="0"/>
      <c r="AEW3166" s="0"/>
      <c r="AEX3166" s="0"/>
      <c r="AEY3166" s="0"/>
      <c r="AEZ3166" s="0"/>
      <c r="AFA3166" s="0"/>
      <c r="AFB3166" s="0"/>
      <c r="AFC3166" s="0"/>
      <c r="AFD3166" s="0"/>
      <c r="AFE3166" s="0"/>
      <c r="AFF3166" s="0"/>
      <c r="AFG3166" s="0"/>
      <c r="AFH3166" s="0"/>
      <c r="AFI3166" s="0"/>
      <c r="AFJ3166" s="0"/>
      <c r="AFK3166" s="0"/>
      <c r="AFL3166" s="0"/>
      <c r="AFM3166" s="0"/>
      <c r="AFN3166" s="0"/>
      <c r="AFO3166" s="0"/>
      <c r="AFP3166" s="0"/>
      <c r="AFQ3166" s="0"/>
      <c r="AFR3166" s="0"/>
      <c r="AFS3166" s="0"/>
      <c r="AFT3166" s="0"/>
      <c r="AFU3166" s="0"/>
      <c r="AFV3166" s="0"/>
      <c r="AFW3166" s="0"/>
      <c r="AFX3166" s="0"/>
      <c r="AFY3166" s="0"/>
      <c r="AFZ3166" s="0"/>
      <c r="AGA3166" s="0"/>
      <c r="AGB3166" s="0"/>
      <c r="AGC3166" s="0"/>
      <c r="AGD3166" s="0"/>
      <c r="AGE3166" s="0"/>
      <c r="AGF3166" s="0"/>
      <c r="AGG3166" s="0"/>
      <c r="AGH3166" s="0"/>
      <c r="AGI3166" s="0"/>
      <c r="AGJ3166" s="0"/>
      <c r="AGK3166" s="0"/>
      <c r="AGL3166" s="0"/>
      <c r="AGM3166" s="0"/>
      <c r="AGN3166" s="0"/>
      <c r="AGO3166" s="0"/>
      <c r="AGP3166" s="0"/>
      <c r="AGQ3166" s="0"/>
      <c r="AGR3166" s="0"/>
      <c r="AGS3166" s="0"/>
      <c r="AGT3166" s="0"/>
      <c r="AGU3166" s="0"/>
      <c r="AGV3166" s="0"/>
      <c r="AGW3166" s="0"/>
      <c r="AGX3166" s="0"/>
      <c r="AGY3166" s="0"/>
      <c r="AGZ3166" s="0"/>
      <c r="AHA3166" s="0"/>
      <c r="AHB3166" s="0"/>
      <c r="AHC3166" s="0"/>
      <c r="AHD3166" s="0"/>
      <c r="AHE3166" s="0"/>
      <c r="AHF3166" s="0"/>
      <c r="AHG3166" s="0"/>
      <c r="AHH3166" s="0"/>
      <c r="AHI3166" s="0"/>
      <c r="AHJ3166" s="0"/>
      <c r="AHK3166" s="0"/>
      <c r="AHL3166" s="0"/>
      <c r="AHM3166" s="0"/>
      <c r="AHN3166" s="0"/>
      <c r="AHO3166" s="0"/>
      <c r="AHP3166" s="0"/>
      <c r="AHQ3166" s="0"/>
      <c r="AHR3166" s="0"/>
      <c r="AHS3166" s="0"/>
      <c r="AHT3166" s="0"/>
      <c r="AHU3166" s="0"/>
      <c r="AHV3166" s="0"/>
      <c r="AHW3166" s="0"/>
      <c r="AHX3166" s="0"/>
      <c r="AHY3166" s="0"/>
      <c r="AHZ3166" s="0"/>
      <c r="AIA3166" s="0"/>
      <c r="AIB3166" s="0"/>
      <c r="AIC3166" s="0"/>
      <c r="AID3166" s="0"/>
      <c r="AIE3166" s="0"/>
      <c r="AIF3166" s="0"/>
      <c r="AIG3166" s="0"/>
      <c r="AIH3166" s="0"/>
      <c r="AII3166" s="0"/>
      <c r="AIJ3166" s="0"/>
      <c r="AIK3166" s="0"/>
      <c r="AIL3166" s="0"/>
      <c r="AIM3166" s="0"/>
      <c r="AIN3166" s="0"/>
      <c r="AIO3166" s="0"/>
      <c r="AIP3166" s="0"/>
      <c r="AIQ3166" s="0"/>
      <c r="AIR3166" s="0"/>
      <c r="AIS3166" s="0"/>
      <c r="AIT3166" s="0"/>
      <c r="AIU3166" s="0"/>
      <c r="AIV3166" s="0"/>
      <c r="AIW3166" s="0"/>
      <c r="AIX3166" s="0"/>
      <c r="AIY3166" s="0"/>
      <c r="AIZ3166" s="0"/>
      <c r="AJA3166" s="0"/>
      <c r="AJB3166" s="0"/>
      <c r="AJC3166" s="0"/>
      <c r="AJD3166" s="0"/>
      <c r="AJE3166" s="0"/>
      <c r="AJF3166" s="0"/>
      <c r="AJG3166" s="0"/>
      <c r="AJH3166" s="0"/>
      <c r="AJI3166" s="0"/>
      <c r="AJJ3166" s="0"/>
      <c r="AJK3166" s="0"/>
      <c r="AJL3166" s="0"/>
      <c r="AJM3166" s="0"/>
      <c r="AJN3166" s="0"/>
      <c r="AJO3166" s="0"/>
      <c r="AJP3166" s="0"/>
      <c r="AJQ3166" s="0"/>
      <c r="AJR3166" s="0"/>
      <c r="AJS3166" s="0"/>
      <c r="AJT3166" s="0"/>
      <c r="AJU3166" s="0"/>
      <c r="AJV3166" s="0"/>
      <c r="AJW3166" s="0"/>
      <c r="AJX3166" s="0"/>
      <c r="AJY3166" s="0"/>
      <c r="AJZ3166" s="0"/>
      <c r="AKA3166" s="0"/>
      <c r="AKB3166" s="0"/>
      <c r="AKC3166" s="0"/>
      <c r="AKD3166" s="0"/>
      <c r="AKE3166" s="0"/>
      <c r="AKF3166" s="0"/>
      <c r="AKG3166" s="0"/>
      <c r="AKH3166" s="0"/>
      <c r="AKI3166" s="0"/>
      <c r="AKJ3166" s="0"/>
      <c r="AKK3166" s="0"/>
      <c r="AKL3166" s="0"/>
      <c r="AKM3166" s="0"/>
      <c r="AKN3166" s="0"/>
      <c r="AKO3166" s="0"/>
      <c r="AKP3166" s="0"/>
      <c r="AKQ3166" s="0"/>
      <c r="AKR3166" s="0"/>
      <c r="AKS3166" s="0"/>
      <c r="AKT3166" s="0"/>
      <c r="AKU3166" s="0"/>
      <c r="AKV3166" s="0"/>
      <c r="AKW3166" s="0"/>
      <c r="AKX3166" s="0"/>
      <c r="AKY3166" s="0"/>
      <c r="AKZ3166" s="0"/>
      <c r="ALA3166" s="0"/>
      <c r="ALB3166" s="0"/>
      <c r="ALC3166" s="0"/>
      <c r="ALD3166" s="0"/>
      <c r="ALE3166" s="0"/>
      <c r="ALF3166" s="0"/>
      <c r="ALG3166" s="0"/>
      <c r="ALH3166" s="0"/>
      <c r="ALI3166" s="0"/>
      <c r="ALJ3166" s="0"/>
      <c r="ALK3166" s="0"/>
      <c r="ALL3166" s="0"/>
      <c r="ALM3166" s="0"/>
      <c r="ALN3166" s="0"/>
      <c r="ALO3166" s="0"/>
      <c r="ALP3166" s="0"/>
      <c r="ALQ3166" s="0"/>
      <c r="ALR3166" s="0"/>
      <c r="ALS3166" s="0"/>
      <c r="ALT3166" s="0"/>
      <c r="ALU3166" s="0"/>
      <c r="ALV3166" s="0"/>
      <c r="ALW3166" s="0"/>
      <c r="ALX3166" s="0"/>
      <c r="ALY3166" s="0"/>
      <c r="ALZ3166" s="0"/>
      <c r="AMA3166" s="0"/>
      <c r="AMB3166" s="0"/>
      <c r="AMC3166" s="0"/>
      <c r="AMD3166" s="0"/>
      <c r="AME3166" s="0"/>
      <c r="AMF3166" s="0"/>
      <c r="AMG3166" s="0"/>
      <c r="AMH3166" s="0"/>
      <c r="AMI3166" s="0"/>
    </row>
    <row r="3167" customFormat="false" ht="12.75" hidden="false" customHeight="false" outlineLevel="0" collapsed="false">
      <c r="A3167" s="1" t="s">
        <v>3394</v>
      </c>
      <c r="C3167" s="27" t="s">
        <v>3422</v>
      </c>
      <c r="D3167" s="27" t="s">
        <v>20</v>
      </c>
      <c r="E3167" s="28"/>
      <c r="F3167" s="29"/>
      <c r="G3167" s="27"/>
      <c r="H3167" s="30" t="s">
        <v>168</v>
      </c>
      <c r="I3167" s="31" t="n">
        <v>0.79</v>
      </c>
      <c r="J3167" s="30" t="s">
        <v>3405</v>
      </c>
      <c r="BM3167" s="0"/>
      <c r="BN3167" s="0"/>
      <c r="BO3167" s="0"/>
      <c r="BP3167" s="0"/>
      <c r="BQ3167" s="0"/>
      <c r="BR3167" s="0"/>
      <c r="BS3167" s="0"/>
      <c r="BT3167" s="0"/>
      <c r="BU3167" s="0"/>
      <c r="BV3167" s="0"/>
      <c r="BW3167" s="0"/>
      <c r="BX3167" s="0"/>
      <c r="BY3167" s="0"/>
      <c r="BZ3167" s="0"/>
      <c r="CA3167" s="0"/>
      <c r="CB3167" s="0"/>
      <c r="CC3167" s="0"/>
      <c r="CD3167" s="0"/>
      <c r="CE3167" s="0"/>
      <c r="CF3167" s="0"/>
      <c r="CG3167" s="0"/>
      <c r="CH3167" s="0"/>
      <c r="CI3167" s="0"/>
      <c r="CJ3167" s="0"/>
      <c r="CK3167" s="0"/>
      <c r="CL3167" s="0"/>
      <c r="CM3167" s="0"/>
      <c r="CN3167" s="0"/>
      <c r="CO3167" s="0"/>
      <c r="CP3167" s="0"/>
      <c r="CQ3167" s="0"/>
      <c r="CR3167" s="0"/>
      <c r="CS3167" s="0"/>
      <c r="CT3167" s="0"/>
      <c r="CU3167" s="0"/>
      <c r="CV3167" s="0"/>
      <c r="CW3167" s="0"/>
      <c r="CX3167" s="0"/>
      <c r="CY3167" s="0"/>
      <c r="CZ3167" s="0"/>
      <c r="DA3167" s="0"/>
      <c r="DB3167" s="0"/>
      <c r="DC3167" s="0"/>
      <c r="DD3167" s="0"/>
      <c r="DE3167" s="0"/>
      <c r="DF3167" s="0"/>
      <c r="DG3167" s="0"/>
      <c r="DH3167" s="0"/>
      <c r="DI3167" s="0"/>
      <c r="DJ3167" s="0"/>
      <c r="DK3167" s="0"/>
      <c r="DL3167" s="0"/>
      <c r="DM3167" s="0"/>
      <c r="DN3167" s="0"/>
      <c r="DO3167" s="0"/>
      <c r="DP3167" s="0"/>
      <c r="DQ3167" s="0"/>
      <c r="DR3167" s="0"/>
      <c r="DS3167" s="0"/>
      <c r="DT3167" s="0"/>
      <c r="DU3167" s="0"/>
      <c r="DV3167" s="0"/>
      <c r="DW3167" s="0"/>
      <c r="DX3167" s="0"/>
      <c r="DY3167" s="0"/>
      <c r="DZ3167" s="0"/>
      <c r="EA3167" s="0"/>
      <c r="EB3167" s="0"/>
      <c r="EC3167" s="0"/>
      <c r="ED3167" s="0"/>
      <c r="EE3167" s="0"/>
      <c r="EF3167" s="0"/>
      <c r="EG3167" s="0"/>
      <c r="EH3167" s="0"/>
      <c r="EI3167" s="0"/>
      <c r="EJ3167" s="0"/>
      <c r="EK3167" s="0"/>
      <c r="EL3167" s="0"/>
      <c r="EM3167" s="0"/>
      <c r="EN3167" s="0"/>
      <c r="EO3167" s="0"/>
      <c r="EP3167" s="0"/>
      <c r="EQ3167" s="0"/>
      <c r="ER3167" s="0"/>
      <c r="ES3167" s="0"/>
      <c r="ET3167" s="0"/>
      <c r="EU3167" s="0"/>
      <c r="EV3167" s="0"/>
      <c r="EW3167" s="0"/>
      <c r="EX3167" s="0"/>
      <c r="EY3167" s="0"/>
      <c r="EZ3167" s="0"/>
      <c r="FA3167" s="0"/>
      <c r="FB3167" s="0"/>
      <c r="FC3167" s="0"/>
      <c r="FD3167" s="0"/>
      <c r="FE3167" s="0"/>
      <c r="FF3167" s="0"/>
      <c r="FG3167" s="0"/>
      <c r="FH3167" s="0"/>
      <c r="FI3167" s="0"/>
      <c r="FJ3167" s="0"/>
      <c r="FK3167" s="0"/>
      <c r="FL3167" s="0"/>
      <c r="FM3167" s="0"/>
      <c r="FN3167" s="0"/>
      <c r="FO3167" s="0"/>
      <c r="FP3167" s="0"/>
      <c r="FQ3167" s="0"/>
      <c r="FR3167" s="0"/>
      <c r="FS3167" s="0"/>
      <c r="FT3167" s="0"/>
      <c r="FU3167" s="0"/>
      <c r="FV3167" s="0"/>
      <c r="FW3167" s="0"/>
      <c r="FX3167" s="0"/>
      <c r="FY3167" s="0"/>
      <c r="FZ3167" s="0"/>
      <c r="GA3167" s="0"/>
      <c r="GB3167" s="0"/>
      <c r="GC3167" s="0"/>
      <c r="GD3167" s="0"/>
      <c r="GE3167" s="0"/>
      <c r="GF3167" s="0"/>
      <c r="GG3167" s="0"/>
      <c r="GH3167" s="0"/>
      <c r="GI3167" s="0"/>
      <c r="GJ3167" s="0"/>
      <c r="GK3167" s="0"/>
      <c r="GL3167" s="0"/>
      <c r="GM3167" s="0"/>
      <c r="GN3167" s="0"/>
      <c r="GO3167" s="0"/>
      <c r="GP3167" s="0"/>
      <c r="GQ3167" s="0"/>
      <c r="GR3167" s="0"/>
      <c r="GS3167" s="0"/>
      <c r="GT3167" s="0"/>
      <c r="GU3167" s="0"/>
      <c r="GV3167" s="0"/>
      <c r="GW3167" s="0"/>
      <c r="GX3167" s="0"/>
      <c r="GY3167" s="0"/>
      <c r="GZ3167" s="0"/>
      <c r="HA3167" s="0"/>
      <c r="HB3167" s="0"/>
      <c r="HC3167" s="0"/>
      <c r="HD3167" s="0"/>
      <c r="HE3167" s="0"/>
      <c r="HF3167" s="0"/>
      <c r="HG3167" s="0"/>
      <c r="HH3167" s="0"/>
      <c r="HI3167" s="0"/>
      <c r="HJ3167" s="0"/>
      <c r="HK3167" s="0"/>
      <c r="HL3167" s="0"/>
      <c r="HM3167" s="0"/>
      <c r="HN3167" s="0"/>
      <c r="HO3167" s="0"/>
      <c r="HP3167" s="0"/>
      <c r="HQ3167" s="0"/>
      <c r="HR3167" s="0"/>
      <c r="HS3167" s="0"/>
      <c r="HT3167" s="0"/>
      <c r="HU3167" s="0"/>
      <c r="HV3167" s="0"/>
      <c r="HW3167" s="0"/>
      <c r="HX3167" s="0"/>
      <c r="HY3167" s="0"/>
      <c r="HZ3167" s="0"/>
      <c r="IA3167" s="0"/>
      <c r="IB3167" s="0"/>
      <c r="IC3167" s="0"/>
      <c r="ID3167" s="0"/>
      <c r="IE3167" s="0"/>
      <c r="IF3167" s="0"/>
      <c r="IG3167" s="0"/>
      <c r="IH3167" s="0"/>
      <c r="II3167" s="0"/>
      <c r="IJ3167" s="0"/>
      <c r="IK3167" s="0"/>
      <c r="IL3167" s="0"/>
      <c r="IM3167" s="0"/>
      <c r="IN3167" s="0"/>
      <c r="IO3167" s="0"/>
      <c r="IP3167" s="0"/>
      <c r="IQ3167" s="0"/>
      <c r="IR3167" s="0"/>
      <c r="IS3167" s="0"/>
      <c r="IT3167" s="0"/>
      <c r="IU3167" s="0"/>
      <c r="IV3167" s="0"/>
      <c r="IW3167" s="0"/>
      <c r="IX3167" s="0"/>
      <c r="IY3167" s="0"/>
      <c r="IZ3167" s="0"/>
      <c r="JA3167" s="0"/>
      <c r="JB3167" s="0"/>
      <c r="JC3167" s="0"/>
      <c r="JD3167" s="0"/>
      <c r="JE3167" s="0"/>
      <c r="JF3167" s="0"/>
      <c r="JG3167" s="0"/>
      <c r="JH3167" s="0"/>
      <c r="JI3167" s="0"/>
      <c r="JJ3167" s="0"/>
      <c r="JK3167" s="0"/>
      <c r="JL3167" s="0"/>
      <c r="JM3167" s="0"/>
      <c r="JN3167" s="0"/>
      <c r="JO3167" s="0"/>
      <c r="JP3167" s="0"/>
      <c r="JQ3167" s="0"/>
      <c r="JR3167" s="0"/>
      <c r="JS3167" s="0"/>
      <c r="JT3167" s="0"/>
      <c r="JU3167" s="0"/>
      <c r="JV3167" s="0"/>
      <c r="JW3167" s="0"/>
      <c r="JX3167" s="0"/>
      <c r="JY3167" s="0"/>
      <c r="JZ3167" s="0"/>
      <c r="KA3167" s="0"/>
      <c r="KB3167" s="0"/>
      <c r="KC3167" s="0"/>
      <c r="KD3167" s="0"/>
      <c r="KE3167" s="0"/>
      <c r="KF3167" s="0"/>
      <c r="KG3167" s="0"/>
      <c r="KH3167" s="0"/>
      <c r="KI3167" s="0"/>
      <c r="KJ3167" s="0"/>
      <c r="KK3167" s="0"/>
      <c r="KL3167" s="0"/>
      <c r="KM3167" s="0"/>
      <c r="KN3167" s="0"/>
      <c r="KO3167" s="0"/>
      <c r="KP3167" s="0"/>
      <c r="KQ3167" s="0"/>
      <c r="KR3167" s="0"/>
      <c r="KS3167" s="0"/>
      <c r="KT3167" s="0"/>
      <c r="KU3167" s="0"/>
      <c r="KV3167" s="0"/>
      <c r="KW3167" s="0"/>
      <c r="KX3167" s="0"/>
      <c r="KY3167" s="0"/>
      <c r="KZ3167" s="0"/>
      <c r="LA3167" s="0"/>
      <c r="LB3167" s="0"/>
      <c r="LC3167" s="0"/>
      <c r="LD3167" s="0"/>
      <c r="LE3167" s="0"/>
      <c r="LF3167" s="0"/>
      <c r="LG3167" s="0"/>
      <c r="LH3167" s="0"/>
      <c r="LI3167" s="0"/>
      <c r="LJ3167" s="0"/>
      <c r="LK3167" s="0"/>
      <c r="LL3167" s="0"/>
      <c r="LM3167" s="0"/>
      <c r="LN3167" s="0"/>
      <c r="LO3167" s="0"/>
      <c r="LP3167" s="0"/>
      <c r="LQ3167" s="0"/>
      <c r="LR3167" s="0"/>
      <c r="LS3167" s="0"/>
      <c r="LT3167" s="0"/>
      <c r="LU3167" s="0"/>
      <c r="LV3167" s="0"/>
      <c r="LW3167" s="0"/>
      <c r="LX3167" s="0"/>
      <c r="LY3167" s="0"/>
      <c r="LZ3167" s="0"/>
      <c r="MA3167" s="0"/>
      <c r="MB3167" s="0"/>
      <c r="MC3167" s="0"/>
      <c r="MD3167" s="0"/>
      <c r="ME3167" s="0"/>
      <c r="MF3167" s="0"/>
      <c r="MG3167" s="0"/>
      <c r="MH3167" s="0"/>
      <c r="MI3167" s="0"/>
      <c r="MJ3167" s="0"/>
      <c r="MK3167" s="0"/>
      <c r="ML3167" s="0"/>
      <c r="MM3167" s="0"/>
      <c r="MN3167" s="0"/>
      <c r="MO3167" s="0"/>
      <c r="MP3167" s="0"/>
      <c r="MQ3167" s="0"/>
      <c r="MR3167" s="0"/>
      <c r="MS3167" s="0"/>
      <c r="MT3167" s="0"/>
      <c r="MU3167" s="0"/>
      <c r="MV3167" s="0"/>
      <c r="MW3167" s="0"/>
      <c r="MX3167" s="0"/>
      <c r="MY3167" s="0"/>
      <c r="MZ3167" s="0"/>
      <c r="NA3167" s="0"/>
      <c r="NB3167" s="0"/>
      <c r="NC3167" s="0"/>
      <c r="ND3167" s="0"/>
      <c r="NE3167" s="0"/>
      <c r="NF3167" s="0"/>
      <c r="NG3167" s="0"/>
      <c r="NH3167" s="0"/>
      <c r="NI3167" s="0"/>
      <c r="NJ3167" s="0"/>
      <c r="NK3167" s="0"/>
      <c r="NL3167" s="0"/>
      <c r="NM3167" s="0"/>
      <c r="NN3167" s="0"/>
      <c r="NO3167" s="0"/>
      <c r="NP3167" s="0"/>
      <c r="NQ3167" s="0"/>
      <c r="NR3167" s="0"/>
      <c r="NS3167" s="0"/>
      <c r="NT3167" s="0"/>
      <c r="NU3167" s="0"/>
      <c r="NV3167" s="0"/>
      <c r="NW3167" s="0"/>
      <c r="NX3167" s="0"/>
      <c r="NY3167" s="0"/>
      <c r="NZ3167" s="0"/>
      <c r="OA3167" s="0"/>
      <c r="OB3167" s="0"/>
      <c r="OC3167" s="0"/>
      <c r="OD3167" s="0"/>
      <c r="OE3167" s="0"/>
      <c r="OF3167" s="0"/>
      <c r="OG3167" s="0"/>
      <c r="OH3167" s="0"/>
      <c r="OI3167" s="0"/>
      <c r="OJ3167" s="0"/>
      <c r="OK3167" s="0"/>
      <c r="OL3167" s="0"/>
      <c r="OM3167" s="0"/>
      <c r="ON3167" s="0"/>
      <c r="OO3167" s="0"/>
      <c r="OP3167" s="0"/>
      <c r="OQ3167" s="0"/>
      <c r="OR3167" s="0"/>
      <c r="OS3167" s="0"/>
      <c r="OT3167" s="0"/>
      <c r="OU3167" s="0"/>
      <c r="OV3167" s="0"/>
      <c r="OW3167" s="0"/>
      <c r="OX3167" s="0"/>
      <c r="OY3167" s="0"/>
      <c r="OZ3167" s="0"/>
      <c r="PA3167" s="0"/>
      <c r="PB3167" s="0"/>
      <c r="PC3167" s="0"/>
      <c r="PD3167" s="0"/>
      <c r="PE3167" s="0"/>
      <c r="PF3167" s="0"/>
      <c r="PG3167" s="0"/>
      <c r="PH3167" s="0"/>
      <c r="PI3167" s="0"/>
      <c r="PJ3167" s="0"/>
      <c r="PK3167" s="0"/>
      <c r="PL3167" s="0"/>
      <c r="PM3167" s="0"/>
      <c r="PN3167" s="0"/>
      <c r="PO3167" s="0"/>
      <c r="PP3167" s="0"/>
      <c r="PQ3167" s="0"/>
      <c r="PR3167" s="0"/>
      <c r="PS3167" s="0"/>
      <c r="PT3167" s="0"/>
      <c r="PU3167" s="0"/>
      <c r="PV3167" s="0"/>
      <c r="PW3167" s="0"/>
      <c r="PX3167" s="0"/>
      <c r="PY3167" s="0"/>
      <c r="PZ3167" s="0"/>
      <c r="QA3167" s="0"/>
      <c r="QB3167" s="0"/>
      <c r="QC3167" s="0"/>
      <c r="QD3167" s="0"/>
      <c r="QE3167" s="0"/>
      <c r="QF3167" s="0"/>
      <c r="QG3167" s="0"/>
      <c r="QH3167" s="0"/>
      <c r="QI3167" s="0"/>
      <c r="QJ3167" s="0"/>
      <c r="QK3167" s="0"/>
      <c r="QL3167" s="0"/>
      <c r="QM3167" s="0"/>
      <c r="QN3167" s="0"/>
      <c r="QO3167" s="0"/>
      <c r="QP3167" s="0"/>
      <c r="QQ3167" s="0"/>
      <c r="QR3167" s="0"/>
      <c r="QS3167" s="0"/>
      <c r="QT3167" s="0"/>
      <c r="QU3167" s="0"/>
      <c r="QV3167" s="0"/>
      <c r="QW3167" s="0"/>
      <c r="QX3167" s="0"/>
      <c r="QY3167" s="0"/>
      <c r="QZ3167" s="0"/>
      <c r="RA3167" s="0"/>
      <c r="RB3167" s="0"/>
      <c r="RC3167" s="0"/>
      <c r="RD3167" s="0"/>
      <c r="RE3167" s="0"/>
      <c r="RF3167" s="0"/>
      <c r="RG3167" s="0"/>
      <c r="RH3167" s="0"/>
      <c r="RI3167" s="0"/>
      <c r="RJ3167" s="0"/>
      <c r="RK3167" s="0"/>
      <c r="RL3167" s="0"/>
      <c r="RM3167" s="0"/>
      <c r="RN3167" s="0"/>
      <c r="RO3167" s="0"/>
      <c r="RP3167" s="0"/>
      <c r="RQ3167" s="0"/>
      <c r="RR3167" s="0"/>
      <c r="RS3167" s="0"/>
      <c r="RT3167" s="0"/>
      <c r="RU3167" s="0"/>
      <c r="RV3167" s="0"/>
      <c r="RW3167" s="0"/>
      <c r="RX3167" s="0"/>
      <c r="RY3167" s="0"/>
      <c r="RZ3167" s="0"/>
      <c r="SA3167" s="0"/>
      <c r="SB3167" s="0"/>
      <c r="SC3167" s="0"/>
      <c r="SD3167" s="0"/>
      <c r="SE3167" s="0"/>
      <c r="SF3167" s="0"/>
      <c r="SG3167" s="0"/>
      <c r="SH3167" s="0"/>
      <c r="SI3167" s="0"/>
      <c r="SJ3167" s="0"/>
      <c r="SK3167" s="0"/>
      <c r="SL3167" s="0"/>
      <c r="SM3167" s="0"/>
      <c r="SN3167" s="0"/>
      <c r="SO3167" s="0"/>
      <c r="SP3167" s="0"/>
      <c r="SQ3167" s="0"/>
      <c r="SR3167" s="0"/>
      <c r="SS3167" s="0"/>
      <c r="ST3167" s="0"/>
      <c r="SU3167" s="0"/>
      <c r="SV3167" s="0"/>
      <c r="SW3167" s="0"/>
      <c r="SX3167" s="0"/>
      <c r="SY3167" s="0"/>
      <c r="SZ3167" s="0"/>
      <c r="TA3167" s="0"/>
      <c r="TB3167" s="0"/>
      <c r="TC3167" s="0"/>
      <c r="TD3167" s="0"/>
      <c r="TE3167" s="0"/>
      <c r="TF3167" s="0"/>
      <c r="TG3167" s="0"/>
      <c r="TH3167" s="0"/>
      <c r="TI3167" s="0"/>
      <c r="TJ3167" s="0"/>
      <c r="TK3167" s="0"/>
      <c r="TL3167" s="0"/>
      <c r="TM3167" s="0"/>
      <c r="TN3167" s="0"/>
      <c r="TO3167" s="0"/>
      <c r="TP3167" s="0"/>
      <c r="TQ3167" s="0"/>
      <c r="TR3167" s="0"/>
      <c r="TS3167" s="0"/>
      <c r="TT3167" s="0"/>
      <c r="TU3167" s="0"/>
      <c r="TV3167" s="0"/>
      <c r="TW3167" s="0"/>
      <c r="TX3167" s="0"/>
      <c r="TY3167" s="0"/>
      <c r="TZ3167" s="0"/>
      <c r="UA3167" s="0"/>
      <c r="UB3167" s="0"/>
      <c r="UC3167" s="0"/>
      <c r="UD3167" s="0"/>
      <c r="UE3167" s="0"/>
      <c r="UF3167" s="0"/>
      <c r="UG3167" s="0"/>
      <c r="UH3167" s="0"/>
      <c r="UI3167" s="0"/>
      <c r="UJ3167" s="0"/>
      <c r="UK3167" s="0"/>
      <c r="UL3167" s="0"/>
      <c r="UM3167" s="0"/>
      <c r="UN3167" s="0"/>
      <c r="UO3167" s="0"/>
      <c r="UP3167" s="0"/>
      <c r="UQ3167" s="0"/>
      <c r="UR3167" s="0"/>
      <c r="US3167" s="0"/>
      <c r="UT3167" s="0"/>
      <c r="UU3167" s="0"/>
      <c r="UV3167" s="0"/>
      <c r="UW3167" s="0"/>
      <c r="UX3167" s="0"/>
      <c r="UY3167" s="0"/>
      <c r="UZ3167" s="0"/>
      <c r="VA3167" s="0"/>
      <c r="VB3167" s="0"/>
      <c r="VC3167" s="0"/>
      <c r="VD3167" s="0"/>
      <c r="VE3167" s="0"/>
      <c r="VF3167" s="0"/>
      <c r="VG3167" s="0"/>
      <c r="VH3167" s="0"/>
      <c r="VI3167" s="0"/>
      <c r="VJ3167" s="0"/>
      <c r="VK3167" s="0"/>
      <c r="VL3167" s="0"/>
      <c r="VM3167" s="0"/>
      <c r="VN3167" s="0"/>
      <c r="VO3167" s="0"/>
      <c r="VP3167" s="0"/>
      <c r="VQ3167" s="0"/>
      <c r="VR3167" s="0"/>
      <c r="VS3167" s="0"/>
      <c r="VT3167" s="0"/>
      <c r="VU3167" s="0"/>
      <c r="VV3167" s="0"/>
      <c r="VW3167" s="0"/>
      <c r="VX3167" s="0"/>
      <c r="VY3167" s="0"/>
      <c r="VZ3167" s="0"/>
      <c r="WA3167" s="0"/>
      <c r="WB3167" s="0"/>
      <c r="WC3167" s="0"/>
      <c r="WD3167" s="0"/>
      <c r="WE3167" s="0"/>
      <c r="WF3167" s="0"/>
      <c r="WG3167" s="0"/>
      <c r="WH3167" s="0"/>
      <c r="WI3167" s="0"/>
      <c r="WJ3167" s="0"/>
      <c r="WK3167" s="0"/>
      <c r="WL3167" s="0"/>
      <c r="WM3167" s="0"/>
      <c r="WN3167" s="0"/>
      <c r="WO3167" s="0"/>
      <c r="WP3167" s="0"/>
      <c r="WQ3167" s="0"/>
      <c r="WR3167" s="0"/>
      <c r="WS3167" s="0"/>
      <c r="WT3167" s="0"/>
      <c r="WU3167" s="0"/>
      <c r="WV3167" s="0"/>
      <c r="WW3167" s="0"/>
      <c r="WX3167" s="0"/>
      <c r="WY3167" s="0"/>
      <c r="WZ3167" s="0"/>
      <c r="XA3167" s="0"/>
      <c r="XB3167" s="0"/>
      <c r="XC3167" s="0"/>
      <c r="XD3167" s="0"/>
      <c r="XE3167" s="0"/>
      <c r="XF3167" s="0"/>
      <c r="XG3167" s="0"/>
      <c r="XH3167" s="0"/>
      <c r="XI3167" s="0"/>
      <c r="XJ3167" s="0"/>
      <c r="XK3167" s="0"/>
      <c r="XL3167" s="0"/>
      <c r="XM3167" s="0"/>
      <c r="XN3167" s="0"/>
      <c r="XO3167" s="0"/>
      <c r="XP3167" s="0"/>
      <c r="XQ3167" s="0"/>
      <c r="XR3167" s="0"/>
      <c r="XS3167" s="0"/>
      <c r="XT3167" s="0"/>
      <c r="XU3167" s="0"/>
      <c r="XV3167" s="0"/>
      <c r="XW3167" s="0"/>
      <c r="XX3167" s="0"/>
      <c r="XY3167" s="0"/>
      <c r="XZ3167" s="0"/>
      <c r="YA3167" s="0"/>
      <c r="YB3167" s="0"/>
      <c r="YC3167" s="0"/>
      <c r="YD3167" s="0"/>
      <c r="YE3167" s="0"/>
      <c r="YF3167" s="0"/>
      <c r="YG3167" s="0"/>
      <c r="YH3167" s="0"/>
      <c r="YI3167" s="0"/>
      <c r="YJ3167" s="0"/>
      <c r="YK3167" s="0"/>
      <c r="YL3167" s="0"/>
      <c r="YM3167" s="0"/>
      <c r="YN3167" s="0"/>
      <c r="YO3167" s="0"/>
      <c r="YP3167" s="0"/>
      <c r="YQ3167" s="0"/>
      <c r="YR3167" s="0"/>
      <c r="YS3167" s="0"/>
      <c r="YT3167" s="0"/>
      <c r="YU3167" s="0"/>
      <c r="YV3167" s="0"/>
      <c r="YW3167" s="0"/>
      <c r="YX3167" s="0"/>
      <c r="YY3167" s="0"/>
      <c r="YZ3167" s="0"/>
      <c r="ZA3167" s="0"/>
      <c r="ZB3167" s="0"/>
      <c r="ZC3167" s="0"/>
      <c r="ZD3167" s="0"/>
      <c r="ZE3167" s="0"/>
      <c r="ZF3167" s="0"/>
      <c r="ZG3167" s="0"/>
      <c r="ZH3167" s="0"/>
      <c r="ZI3167" s="0"/>
      <c r="ZJ3167" s="0"/>
      <c r="ZK3167" s="0"/>
      <c r="ZL3167" s="0"/>
      <c r="ZM3167" s="0"/>
      <c r="ZN3167" s="0"/>
      <c r="ZO3167" s="0"/>
      <c r="ZP3167" s="0"/>
      <c r="ZQ3167" s="0"/>
      <c r="ZR3167" s="0"/>
      <c r="ZS3167" s="0"/>
      <c r="ZT3167" s="0"/>
      <c r="ZU3167" s="0"/>
      <c r="ZV3167" s="0"/>
      <c r="ZW3167" s="0"/>
      <c r="ZX3167" s="0"/>
      <c r="ZY3167" s="0"/>
      <c r="ZZ3167" s="0"/>
      <c r="AAA3167" s="0"/>
      <c r="AAB3167" s="0"/>
      <c r="AAC3167" s="0"/>
      <c r="AAD3167" s="0"/>
      <c r="AAE3167" s="0"/>
      <c r="AAF3167" s="0"/>
      <c r="AAG3167" s="0"/>
      <c r="AAH3167" s="0"/>
      <c r="AAI3167" s="0"/>
      <c r="AAJ3167" s="0"/>
      <c r="AAK3167" s="0"/>
      <c r="AAL3167" s="0"/>
      <c r="AAM3167" s="0"/>
      <c r="AAN3167" s="0"/>
      <c r="AAO3167" s="0"/>
      <c r="AAP3167" s="0"/>
      <c r="AAQ3167" s="0"/>
      <c r="AAR3167" s="0"/>
      <c r="AAS3167" s="0"/>
      <c r="AAT3167" s="0"/>
      <c r="AAU3167" s="0"/>
      <c r="AAV3167" s="0"/>
      <c r="AAW3167" s="0"/>
      <c r="AAX3167" s="0"/>
      <c r="AAY3167" s="0"/>
      <c r="AAZ3167" s="0"/>
      <c r="ABA3167" s="0"/>
      <c r="ABB3167" s="0"/>
      <c r="ABC3167" s="0"/>
      <c r="ABD3167" s="0"/>
      <c r="ABE3167" s="0"/>
      <c r="ABF3167" s="0"/>
      <c r="ABG3167" s="0"/>
      <c r="ABH3167" s="0"/>
      <c r="ABI3167" s="0"/>
      <c r="ABJ3167" s="0"/>
      <c r="ABK3167" s="0"/>
      <c r="ABL3167" s="0"/>
      <c r="ABM3167" s="0"/>
      <c r="ABN3167" s="0"/>
      <c r="ABO3167" s="0"/>
      <c r="ABP3167" s="0"/>
      <c r="ABQ3167" s="0"/>
      <c r="ABR3167" s="0"/>
      <c r="ABS3167" s="0"/>
      <c r="ABT3167" s="0"/>
      <c r="ABU3167" s="0"/>
      <c r="ABV3167" s="0"/>
      <c r="ABW3167" s="0"/>
      <c r="ABX3167" s="0"/>
      <c r="ABY3167" s="0"/>
      <c r="ABZ3167" s="0"/>
      <c r="ACA3167" s="0"/>
      <c r="ACB3167" s="0"/>
      <c r="ACC3167" s="0"/>
      <c r="ACD3167" s="0"/>
      <c r="ACE3167" s="0"/>
      <c r="ACF3167" s="0"/>
      <c r="ACG3167" s="0"/>
      <c r="ACH3167" s="0"/>
      <c r="ACI3167" s="0"/>
      <c r="ACJ3167" s="0"/>
      <c r="ACK3167" s="0"/>
      <c r="ACL3167" s="0"/>
      <c r="ACM3167" s="0"/>
      <c r="ACN3167" s="0"/>
      <c r="ACO3167" s="0"/>
      <c r="ACP3167" s="0"/>
      <c r="ACQ3167" s="0"/>
      <c r="ACR3167" s="0"/>
      <c r="ACS3167" s="0"/>
      <c r="ACT3167" s="0"/>
      <c r="ACU3167" s="0"/>
      <c r="ACV3167" s="0"/>
      <c r="ACW3167" s="0"/>
      <c r="ACX3167" s="0"/>
      <c r="ACY3167" s="0"/>
      <c r="ACZ3167" s="0"/>
      <c r="ADA3167" s="0"/>
      <c r="ADB3167" s="0"/>
      <c r="ADC3167" s="0"/>
      <c r="ADD3167" s="0"/>
      <c r="ADE3167" s="0"/>
      <c r="ADF3167" s="0"/>
      <c r="ADG3167" s="0"/>
      <c r="ADH3167" s="0"/>
      <c r="ADI3167" s="0"/>
      <c r="ADJ3167" s="0"/>
      <c r="ADK3167" s="0"/>
      <c r="ADL3167" s="0"/>
      <c r="ADM3167" s="0"/>
      <c r="ADN3167" s="0"/>
      <c r="ADO3167" s="0"/>
      <c r="ADP3167" s="0"/>
      <c r="ADQ3167" s="0"/>
      <c r="ADR3167" s="0"/>
      <c r="ADS3167" s="0"/>
      <c r="ADT3167" s="0"/>
      <c r="ADU3167" s="0"/>
      <c r="ADV3167" s="0"/>
      <c r="ADW3167" s="0"/>
      <c r="ADX3167" s="0"/>
      <c r="ADY3167" s="0"/>
      <c r="ADZ3167" s="0"/>
      <c r="AEA3167" s="0"/>
      <c r="AEB3167" s="0"/>
      <c r="AEC3167" s="0"/>
      <c r="AED3167" s="0"/>
      <c r="AEE3167" s="0"/>
      <c r="AEF3167" s="0"/>
      <c r="AEG3167" s="0"/>
      <c r="AEH3167" s="0"/>
      <c r="AEI3167" s="0"/>
      <c r="AEJ3167" s="0"/>
      <c r="AEK3167" s="0"/>
      <c r="AEL3167" s="0"/>
      <c r="AEM3167" s="0"/>
      <c r="AEN3167" s="0"/>
      <c r="AEO3167" s="0"/>
      <c r="AEP3167" s="0"/>
      <c r="AEQ3167" s="0"/>
      <c r="AER3167" s="0"/>
      <c r="AES3167" s="0"/>
      <c r="AET3167" s="0"/>
      <c r="AEU3167" s="0"/>
      <c r="AEV3167" s="0"/>
      <c r="AEW3167" s="0"/>
      <c r="AEX3167" s="0"/>
      <c r="AEY3167" s="0"/>
      <c r="AEZ3167" s="0"/>
      <c r="AFA3167" s="0"/>
      <c r="AFB3167" s="0"/>
      <c r="AFC3167" s="0"/>
      <c r="AFD3167" s="0"/>
      <c r="AFE3167" s="0"/>
      <c r="AFF3167" s="0"/>
      <c r="AFG3167" s="0"/>
      <c r="AFH3167" s="0"/>
      <c r="AFI3167" s="0"/>
      <c r="AFJ3167" s="0"/>
      <c r="AFK3167" s="0"/>
      <c r="AFL3167" s="0"/>
      <c r="AFM3167" s="0"/>
      <c r="AFN3167" s="0"/>
      <c r="AFO3167" s="0"/>
      <c r="AFP3167" s="0"/>
      <c r="AFQ3167" s="0"/>
      <c r="AFR3167" s="0"/>
      <c r="AFS3167" s="0"/>
      <c r="AFT3167" s="0"/>
      <c r="AFU3167" s="0"/>
      <c r="AFV3167" s="0"/>
      <c r="AFW3167" s="0"/>
      <c r="AFX3167" s="0"/>
      <c r="AFY3167" s="0"/>
      <c r="AFZ3167" s="0"/>
      <c r="AGA3167" s="0"/>
      <c r="AGB3167" s="0"/>
      <c r="AGC3167" s="0"/>
      <c r="AGD3167" s="0"/>
      <c r="AGE3167" s="0"/>
      <c r="AGF3167" s="0"/>
      <c r="AGG3167" s="0"/>
      <c r="AGH3167" s="0"/>
      <c r="AGI3167" s="0"/>
      <c r="AGJ3167" s="0"/>
      <c r="AGK3167" s="0"/>
      <c r="AGL3167" s="0"/>
      <c r="AGM3167" s="0"/>
      <c r="AGN3167" s="0"/>
      <c r="AGO3167" s="0"/>
      <c r="AGP3167" s="0"/>
      <c r="AGQ3167" s="0"/>
      <c r="AGR3167" s="0"/>
      <c r="AGS3167" s="0"/>
      <c r="AGT3167" s="0"/>
      <c r="AGU3167" s="0"/>
      <c r="AGV3167" s="0"/>
      <c r="AGW3167" s="0"/>
      <c r="AGX3167" s="0"/>
      <c r="AGY3167" s="0"/>
      <c r="AGZ3167" s="0"/>
      <c r="AHA3167" s="0"/>
      <c r="AHB3167" s="0"/>
      <c r="AHC3167" s="0"/>
      <c r="AHD3167" s="0"/>
      <c r="AHE3167" s="0"/>
      <c r="AHF3167" s="0"/>
      <c r="AHG3167" s="0"/>
      <c r="AHH3167" s="0"/>
      <c r="AHI3167" s="0"/>
      <c r="AHJ3167" s="0"/>
      <c r="AHK3167" s="0"/>
      <c r="AHL3167" s="0"/>
      <c r="AHM3167" s="0"/>
      <c r="AHN3167" s="0"/>
      <c r="AHO3167" s="0"/>
      <c r="AHP3167" s="0"/>
      <c r="AHQ3167" s="0"/>
      <c r="AHR3167" s="0"/>
      <c r="AHS3167" s="0"/>
      <c r="AHT3167" s="0"/>
      <c r="AHU3167" s="0"/>
      <c r="AHV3167" s="0"/>
      <c r="AHW3167" s="0"/>
      <c r="AHX3167" s="0"/>
      <c r="AHY3167" s="0"/>
      <c r="AHZ3167" s="0"/>
      <c r="AIA3167" s="0"/>
      <c r="AIB3167" s="0"/>
      <c r="AIC3167" s="0"/>
      <c r="AID3167" s="0"/>
      <c r="AIE3167" s="0"/>
      <c r="AIF3167" s="0"/>
      <c r="AIG3167" s="0"/>
      <c r="AIH3167" s="0"/>
      <c r="AII3167" s="0"/>
      <c r="AIJ3167" s="0"/>
      <c r="AIK3167" s="0"/>
      <c r="AIL3167" s="0"/>
      <c r="AIM3167" s="0"/>
      <c r="AIN3167" s="0"/>
      <c r="AIO3167" s="0"/>
      <c r="AIP3167" s="0"/>
      <c r="AIQ3167" s="0"/>
      <c r="AIR3167" s="0"/>
      <c r="AIS3167" s="0"/>
      <c r="AIT3167" s="0"/>
      <c r="AIU3167" s="0"/>
      <c r="AIV3167" s="0"/>
      <c r="AIW3167" s="0"/>
      <c r="AIX3167" s="0"/>
      <c r="AIY3167" s="0"/>
      <c r="AIZ3167" s="0"/>
      <c r="AJA3167" s="0"/>
      <c r="AJB3167" s="0"/>
      <c r="AJC3167" s="0"/>
      <c r="AJD3167" s="0"/>
      <c r="AJE3167" s="0"/>
      <c r="AJF3167" s="0"/>
      <c r="AJG3167" s="0"/>
      <c r="AJH3167" s="0"/>
      <c r="AJI3167" s="0"/>
      <c r="AJJ3167" s="0"/>
      <c r="AJK3167" s="0"/>
      <c r="AJL3167" s="0"/>
      <c r="AJM3167" s="0"/>
      <c r="AJN3167" s="0"/>
      <c r="AJO3167" s="0"/>
      <c r="AJP3167" s="0"/>
      <c r="AJQ3167" s="0"/>
      <c r="AJR3167" s="0"/>
      <c r="AJS3167" s="0"/>
      <c r="AJT3167" s="0"/>
      <c r="AJU3167" s="0"/>
      <c r="AJV3167" s="0"/>
      <c r="AJW3167" s="0"/>
      <c r="AJX3167" s="0"/>
      <c r="AJY3167" s="0"/>
      <c r="AJZ3167" s="0"/>
      <c r="AKA3167" s="0"/>
      <c r="AKB3167" s="0"/>
      <c r="AKC3167" s="0"/>
      <c r="AKD3167" s="0"/>
      <c r="AKE3167" s="0"/>
      <c r="AKF3167" s="0"/>
      <c r="AKG3167" s="0"/>
      <c r="AKH3167" s="0"/>
      <c r="AKI3167" s="0"/>
      <c r="AKJ3167" s="0"/>
      <c r="AKK3167" s="0"/>
      <c r="AKL3167" s="0"/>
      <c r="AKM3167" s="0"/>
      <c r="AKN3167" s="0"/>
      <c r="AKO3167" s="0"/>
      <c r="AKP3167" s="0"/>
      <c r="AKQ3167" s="0"/>
      <c r="AKR3167" s="0"/>
      <c r="AKS3167" s="0"/>
      <c r="AKT3167" s="0"/>
      <c r="AKU3167" s="0"/>
      <c r="AKV3167" s="0"/>
      <c r="AKW3167" s="0"/>
      <c r="AKX3167" s="0"/>
      <c r="AKY3167" s="0"/>
      <c r="AKZ3167" s="0"/>
      <c r="ALA3167" s="0"/>
      <c r="ALB3167" s="0"/>
      <c r="ALC3167" s="0"/>
      <c r="ALD3167" s="0"/>
      <c r="ALE3167" s="0"/>
      <c r="ALF3167" s="0"/>
      <c r="ALG3167" s="0"/>
      <c r="ALH3167" s="0"/>
      <c r="ALI3167" s="0"/>
      <c r="ALJ3167" s="0"/>
      <c r="ALK3167" s="0"/>
      <c r="ALL3167" s="0"/>
      <c r="ALM3167" s="0"/>
      <c r="ALN3167" s="0"/>
      <c r="ALO3167" s="0"/>
      <c r="ALP3167" s="0"/>
      <c r="ALQ3167" s="0"/>
      <c r="ALR3167" s="0"/>
      <c r="ALS3167" s="0"/>
      <c r="ALT3167" s="0"/>
      <c r="ALU3167" s="0"/>
      <c r="ALV3167" s="0"/>
      <c r="ALW3167" s="0"/>
      <c r="ALX3167" s="0"/>
      <c r="ALY3167" s="0"/>
      <c r="ALZ3167" s="0"/>
      <c r="AMA3167" s="0"/>
      <c r="AMB3167" s="0"/>
      <c r="AMC3167" s="0"/>
      <c r="AMD3167" s="0"/>
      <c r="AME3167" s="0"/>
      <c r="AMF3167" s="0"/>
      <c r="AMG3167" s="0"/>
      <c r="AMH3167" s="0"/>
      <c r="AMI3167" s="0"/>
    </row>
    <row r="3169" customFormat="false" ht="17.35" hidden="false" customHeight="false" outlineLevel="0" collapsed="false">
      <c r="B3169" s="1" t="s">
        <v>3423</v>
      </c>
      <c r="C3169" s="52" t="s">
        <v>3424</v>
      </c>
      <c r="D3169" s="11" t="s">
        <v>1</v>
      </c>
      <c r="I3169" s="3"/>
    </row>
    <row r="3170" customFormat="false" ht="12.75" hidden="false" customHeight="false" outlineLevel="0" collapsed="false">
      <c r="A3170" s="1" t="s">
        <v>3425</v>
      </c>
      <c r="B3170" s="1" t="s">
        <v>3423</v>
      </c>
      <c r="C3170" s="27" t="s">
        <v>3426</v>
      </c>
      <c r="D3170" s="27" t="s">
        <v>79</v>
      </c>
      <c r="E3170" s="27"/>
      <c r="F3170" s="31"/>
      <c r="G3170" s="27"/>
      <c r="H3170" s="30" t="s">
        <v>61</v>
      </c>
      <c r="I3170" s="31" t="n">
        <v>4.11</v>
      </c>
      <c r="J3170" s="30" t="s">
        <v>1160</v>
      </c>
    </row>
    <row r="3171" customFormat="false" ht="12.75" hidden="false" customHeight="false" outlineLevel="0" collapsed="false">
      <c r="A3171" s="1" t="s">
        <v>3425</v>
      </c>
      <c r="B3171" s="1" t="s">
        <v>3423</v>
      </c>
      <c r="C3171" s="27" t="s">
        <v>3427</v>
      </c>
      <c r="D3171" s="27" t="s">
        <v>88</v>
      </c>
      <c r="E3171" s="27"/>
      <c r="F3171" s="31"/>
      <c r="G3171" s="27"/>
      <c r="H3171" s="30" t="s">
        <v>61</v>
      </c>
      <c r="I3171" s="31" t="n">
        <v>2.32</v>
      </c>
      <c r="J3171" s="30" t="s">
        <v>1160</v>
      </c>
    </row>
    <row r="3172" customFormat="false" ht="12.75" hidden="false" customHeight="false" outlineLevel="0" collapsed="false">
      <c r="A3172" s="1" t="s">
        <v>3425</v>
      </c>
      <c r="B3172" s="1" t="s">
        <v>3423</v>
      </c>
      <c r="C3172" s="27" t="s">
        <v>3428</v>
      </c>
      <c r="D3172" s="27" t="s">
        <v>13</v>
      </c>
      <c r="E3172" s="27"/>
      <c r="F3172" s="31"/>
      <c r="G3172" s="27"/>
      <c r="H3172" s="30" t="s">
        <v>61</v>
      </c>
      <c r="I3172" s="31" t="n">
        <v>5.49</v>
      </c>
      <c r="J3172" s="30" t="s">
        <v>1160</v>
      </c>
    </row>
    <row r="3173" customFormat="false" ht="12.75" hidden="false" customHeight="false" outlineLevel="0" collapsed="false">
      <c r="A3173" s="1" t="s">
        <v>3425</v>
      </c>
      <c r="B3173" s="1" t="s">
        <v>3423</v>
      </c>
      <c r="C3173" s="27" t="s">
        <v>3429</v>
      </c>
      <c r="D3173" s="27" t="s">
        <v>13</v>
      </c>
      <c r="E3173" s="27"/>
      <c r="F3173" s="31"/>
      <c r="G3173" s="27"/>
      <c r="H3173" s="30" t="s">
        <v>61</v>
      </c>
      <c r="I3173" s="31" t="n">
        <v>24.38</v>
      </c>
      <c r="J3173" s="30" t="s">
        <v>1160</v>
      </c>
    </row>
    <row r="3174" customFormat="false" ht="12.75" hidden="false" customHeight="false" outlineLevel="0" collapsed="false">
      <c r="A3174" s="1" t="s">
        <v>3425</v>
      </c>
      <c r="B3174" s="1" t="s">
        <v>3423</v>
      </c>
      <c r="C3174" s="27" t="s">
        <v>3430</v>
      </c>
      <c r="D3174" s="27" t="s">
        <v>13</v>
      </c>
      <c r="E3174" s="27"/>
      <c r="F3174" s="31"/>
      <c r="G3174" s="27"/>
      <c r="H3174" s="30" t="s">
        <v>61</v>
      </c>
      <c r="I3174" s="31" t="n">
        <v>6.19</v>
      </c>
      <c r="J3174" s="30" t="s">
        <v>1160</v>
      </c>
    </row>
    <row r="3175" customFormat="false" ht="12.75" hidden="false" customHeight="false" outlineLevel="0" collapsed="false">
      <c r="A3175" s="1" t="s">
        <v>3425</v>
      </c>
      <c r="B3175" s="1" t="s">
        <v>3423</v>
      </c>
      <c r="C3175" s="27" t="s">
        <v>3431</v>
      </c>
      <c r="D3175" s="27" t="s">
        <v>13</v>
      </c>
      <c r="E3175" s="27"/>
      <c r="F3175" s="31"/>
      <c r="G3175" s="27"/>
      <c r="H3175" s="30" t="s">
        <v>61</v>
      </c>
      <c r="I3175" s="31" t="n">
        <v>7.49</v>
      </c>
      <c r="J3175" s="30" t="s">
        <v>1160</v>
      </c>
    </row>
    <row r="3176" customFormat="false" ht="12.75" hidden="false" customHeight="false" outlineLevel="0" collapsed="false">
      <c r="A3176" s="1" t="s">
        <v>3432</v>
      </c>
      <c r="B3176" s="1" t="s">
        <v>3423</v>
      </c>
      <c r="C3176" s="27" t="s">
        <v>3433</v>
      </c>
      <c r="D3176" s="27" t="s">
        <v>79</v>
      </c>
      <c r="E3176" s="27"/>
      <c r="F3176" s="31"/>
      <c r="G3176" s="27"/>
      <c r="H3176" s="30" t="s">
        <v>168</v>
      </c>
      <c r="I3176" s="31" t="n">
        <v>3.99</v>
      </c>
      <c r="J3176" s="30" t="s">
        <v>3399</v>
      </c>
    </row>
    <row r="3177" customFormat="false" ht="12.75" hidden="false" customHeight="false" outlineLevel="0" collapsed="false">
      <c r="A3177" s="1" t="s">
        <v>3425</v>
      </c>
      <c r="B3177" s="1" t="s">
        <v>3423</v>
      </c>
      <c r="C3177" s="27" t="s">
        <v>3434</v>
      </c>
      <c r="D3177" s="27" t="s">
        <v>79</v>
      </c>
      <c r="E3177" s="27"/>
      <c r="F3177" s="31"/>
      <c r="G3177" s="27"/>
      <c r="H3177" s="30" t="s">
        <v>61</v>
      </c>
      <c r="I3177" s="31" t="n">
        <v>3.49</v>
      </c>
      <c r="J3177" s="30" t="s">
        <v>3405</v>
      </c>
    </row>
    <row r="3178" customFormat="false" ht="12.75" hidden="false" customHeight="false" outlineLevel="0" collapsed="false">
      <c r="A3178" s="1" t="s">
        <v>3425</v>
      </c>
      <c r="B3178" s="1" t="s">
        <v>3423</v>
      </c>
      <c r="C3178" s="27" t="s">
        <v>3435</v>
      </c>
      <c r="D3178" s="27" t="s">
        <v>88</v>
      </c>
      <c r="E3178" s="27"/>
      <c r="F3178" s="31"/>
      <c r="G3178" s="27"/>
      <c r="H3178" s="30" t="s">
        <v>61</v>
      </c>
      <c r="I3178" s="31" t="n">
        <v>2.88</v>
      </c>
      <c r="J3178" s="30" t="s">
        <v>3405</v>
      </c>
    </row>
    <row r="3179" customFormat="false" ht="12.75" hidden="false" customHeight="false" outlineLevel="0" collapsed="false">
      <c r="A3179" s="1" t="s">
        <v>3425</v>
      </c>
      <c r="B3179" s="1" t="s">
        <v>3423</v>
      </c>
      <c r="C3179" s="27" t="s">
        <v>3436</v>
      </c>
      <c r="D3179" s="27" t="s">
        <v>13</v>
      </c>
      <c r="E3179" s="27"/>
      <c r="F3179" s="31"/>
      <c r="G3179" s="27"/>
      <c r="H3179" s="30" t="s">
        <v>61</v>
      </c>
      <c r="I3179" s="31" t="n">
        <v>6.24</v>
      </c>
      <c r="J3179" s="30" t="s">
        <v>3405</v>
      </c>
    </row>
    <row r="3180" customFormat="false" ht="12.75" hidden="false" customHeight="false" outlineLevel="0" collapsed="false">
      <c r="A3180" s="1" t="s">
        <v>3425</v>
      </c>
      <c r="B3180" s="1" t="s">
        <v>3423</v>
      </c>
      <c r="C3180" s="27" t="s">
        <v>3437</v>
      </c>
      <c r="D3180" s="27" t="s">
        <v>13</v>
      </c>
      <c r="E3180" s="27"/>
      <c r="F3180" s="31"/>
      <c r="G3180" s="27"/>
      <c r="H3180" s="30" t="s">
        <v>61</v>
      </c>
      <c r="I3180" s="31" t="n">
        <v>8.54</v>
      </c>
      <c r="J3180" s="30" t="s">
        <v>3405</v>
      </c>
    </row>
    <row r="3181" customFormat="false" ht="12.75" hidden="false" customHeight="false" outlineLevel="0" collapsed="false">
      <c r="A3181" s="1" t="s">
        <v>3425</v>
      </c>
      <c r="B3181" s="1" t="s">
        <v>3423</v>
      </c>
      <c r="C3181" s="27" t="s">
        <v>3438</v>
      </c>
      <c r="D3181" s="27" t="s">
        <v>13</v>
      </c>
      <c r="E3181" s="27"/>
      <c r="F3181" s="31"/>
      <c r="G3181" s="27"/>
      <c r="H3181" s="30" t="s">
        <v>61</v>
      </c>
      <c r="I3181" s="31" t="n">
        <v>24.38</v>
      </c>
      <c r="J3181" s="30" t="s">
        <v>3405</v>
      </c>
    </row>
    <row r="3182" customFormat="false" ht="12.75" hidden="false" customHeight="false" outlineLevel="0" collapsed="false">
      <c r="A3182" s="1" t="s">
        <v>3425</v>
      </c>
      <c r="B3182" s="1" t="s">
        <v>3423</v>
      </c>
      <c r="C3182" s="27" t="s">
        <v>3439</v>
      </c>
      <c r="D3182" s="27" t="s">
        <v>13</v>
      </c>
      <c r="E3182" s="27"/>
      <c r="F3182" s="31"/>
      <c r="G3182" s="27"/>
      <c r="H3182" s="30" t="s">
        <v>61</v>
      </c>
      <c r="I3182" s="31" t="n">
        <v>7.49</v>
      </c>
      <c r="J3182" s="30" t="s">
        <v>3405</v>
      </c>
    </row>
    <row r="3183" customFormat="false" ht="12.75" hidden="false" customHeight="false" outlineLevel="0" collapsed="false">
      <c r="A3183" s="1" t="s">
        <v>3425</v>
      </c>
      <c r="B3183" s="1" t="s">
        <v>3423</v>
      </c>
      <c r="C3183" s="27" t="s">
        <v>3440</v>
      </c>
      <c r="D3183" s="27" t="s">
        <v>193</v>
      </c>
      <c r="E3183" s="27"/>
      <c r="F3183" s="31"/>
      <c r="G3183" s="27"/>
      <c r="H3183" s="30" t="s">
        <v>61</v>
      </c>
      <c r="I3183" s="31" t="n">
        <v>3.95</v>
      </c>
      <c r="J3183" s="30" t="s">
        <v>3405</v>
      </c>
    </row>
    <row r="3184" customFormat="false" ht="12.75" hidden="false" customHeight="false" outlineLevel="0" collapsed="false">
      <c r="A3184" s="1" t="s">
        <v>3432</v>
      </c>
      <c r="B3184" s="1" t="s">
        <v>3423</v>
      </c>
      <c r="C3184" s="27" t="s">
        <v>3441</v>
      </c>
      <c r="D3184" s="27" t="s">
        <v>13</v>
      </c>
      <c r="E3184" s="27"/>
      <c r="F3184" s="31"/>
      <c r="G3184" s="27"/>
      <c r="H3184" s="30" t="s">
        <v>168</v>
      </c>
      <c r="I3184" s="31" t="n">
        <v>4.45</v>
      </c>
      <c r="J3184" s="30" t="s">
        <v>3405</v>
      </c>
    </row>
    <row r="3186" customFormat="false" ht="17.35" hidden="false" customHeight="false" outlineLevel="0" collapsed="false">
      <c r="C3186" s="15" t="s">
        <v>3442</v>
      </c>
      <c r="D3186" s="45" t="s">
        <v>1</v>
      </c>
      <c r="E3186" s="4"/>
      <c r="H3186" s="3"/>
      <c r="BM3186" s="0"/>
      <c r="BN3186" s="0"/>
      <c r="BO3186" s="0"/>
      <c r="BP3186" s="0"/>
      <c r="BQ3186" s="0"/>
      <c r="BR3186" s="0"/>
      <c r="BS3186" s="0"/>
      <c r="BT3186" s="0"/>
      <c r="BU3186" s="0"/>
      <c r="BV3186" s="0"/>
      <c r="BW3186" s="0"/>
      <c r="BX3186" s="0"/>
      <c r="BY3186" s="0"/>
      <c r="BZ3186" s="0"/>
      <c r="CA3186" s="0"/>
      <c r="CB3186" s="0"/>
      <c r="CC3186" s="0"/>
      <c r="CD3186" s="0"/>
      <c r="CE3186" s="0"/>
      <c r="CF3186" s="0"/>
      <c r="CG3186" s="0"/>
      <c r="CH3186" s="0"/>
      <c r="CI3186" s="0"/>
      <c r="CJ3186" s="0"/>
      <c r="CK3186" s="0"/>
      <c r="CL3186" s="0"/>
      <c r="CM3186" s="0"/>
      <c r="CN3186" s="0"/>
      <c r="CO3186" s="0"/>
      <c r="CP3186" s="0"/>
      <c r="CQ3186" s="0"/>
      <c r="CR3186" s="0"/>
      <c r="CS3186" s="0"/>
      <c r="CT3186" s="0"/>
      <c r="CU3186" s="0"/>
      <c r="CV3186" s="0"/>
      <c r="CW3186" s="0"/>
      <c r="CX3186" s="0"/>
      <c r="CY3186" s="0"/>
      <c r="CZ3186" s="0"/>
      <c r="DA3186" s="0"/>
      <c r="DB3186" s="0"/>
      <c r="DC3186" s="0"/>
      <c r="DD3186" s="0"/>
      <c r="DE3186" s="0"/>
      <c r="DF3186" s="0"/>
      <c r="DG3186" s="0"/>
      <c r="DH3186" s="0"/>
      <c r="DI3186" s="0"/>
      <c r="DJ3186" s="0"/>
      <c r="DK3186" s="0"/>
      <c r="DL3186" s="0"/>
      <c r="DM3186" s="0"/>
      <c r="DN3186" s="0"/>
      <c r="DO3186" s="0"/>
      <c r="DP3186" s="0"/>
      <c r="DQ3186" s="0"/>
      <c r="DR3186" s="0"/>
      <c r="DS3186" s="0"/>
      <c r="DT3186" s="0"/>
      <c r="DU3186" s="0"/>
      <c r="DV3186" s="0"/>
      <c r="DW3186" s="0"/>
      <c r="DX3186" s="0"/>
      <c r="DY3186" s="0"/>
      <c r="DZ3186" s="0"/>
      <c r="EA3186" s="0"/>
      <c r="EB3186" s="0"/>
      <c r="EC3186" s="0"/>
      <c r="ED3186" s="0"/>
      <c r="EE3186" s="0"/>
      <c r="EF3186" s="0"/>
      <c r="EG3186" s="0"/>
      <c r="EH3186" s="0"/>
      <c r="EI3186" s="0"/>
      <c r="EJ3186" s="0"/>
      <c r="EK3186" s="0"/>
      <c r="EL3186" s="0"/>
      <c r="EM3186" s="0"/>
      <c r="EN3186" s="0"/>
      <c r="EO3186" s="0"/>
      <c r="EP3186" s="0"/>
      <c r="EQ3186" s="0"/>
      <c r="ER3186" s="0"/>
      <c r="ES3186" s="0"/>
      <c r="ET3186" s="0"/>
      <c r="EU3186" s="0"/>
      <c r="EV3186" s="0"/>
      <c r="EW3186" s="0"/>
      <c r="EX3186" s="0"/>
      <c r="EY3186" s="0"/>
      <c r="EZ3186" s="0"/>
      <c r="FA3186" s="0"/>
      <c r="FB3186" s="0"/>
      <c r="FC3186" s="0"/>
      <c r="FD3186" s="0"/>
      <c r="FE3186" s="0"/>
      <c r="FF3186" s="0"/>
      <c r="FG3186" s="0"/>
      <c r="FH3186" s="0"/>
      <c r="FI3186" s="0"/>
      <c r="FJ3186" s="0"/>
      <c r="FK3186" s="0"/>
      <c r="FL3186" s="0"/>
      <c r="FM3186" s="0"/>
      <c r="FN3186" s="0"/>
      <c r="FO3186" s="0"/>
      <c r="FP3186" s="0"/>
      <c r="FQ3186" s="0"/>
      <c r="FR3186" s="0"/>
      <c r="FS3186" s="0"/>
      <c r="FT3186" s="0"/>
      <c r="FU3186" s="0"/>
      <c r="FV3186" s="0"/>
      <c r="FW3186" s="0"/>
      <c r="FX3186" s="0"/>
      <c r="FY3186" s="0"/>
      <c r="FZ3186" s="0"/>
      <c r="GA3186" s="0"/>
      <c r="GB3186" s="0"/>
      <c r="GC3186" s="0"/>
      <c r="GD3186" s="0"/>
      <c r="GE3186" s="0"/>
      <c r="GF3186" s="0"/>
      <c r="GG3186" s="0"/>
      <c r="GH3186" s="0"/>
      <c r="GI3186" s="0"/>
      <c r="GJ3186" s="0"/>
      <c r="GK3186" s="0"/>
      <c r="GL3186" s="0"/>
      <c r="GM3186" s="0"/>
      <c r="GN3186" s="0"/>
      <c r="GO3186" s="0"/>
      <c r="GP3186" s="0"/>
      <c r="GQ3186" s="0"/>
      <c r="GR3186" s="0"/>
      <c r="GS3186" s="0"/>
      <c r="GT3186" s="0"/>
      <c r="GU3186" s="0"/>
      <c r="GV3186" s="0"/>
      <c r="GW3186" s="0"/>
      <c r="GX3186" s="0"/>
      <c r="GY3186" s="0"/>
      <c r="GZ3186" s="0"/>
      <c r="HA3186" s="0"/>
      <c r="HB3186" s="0"/>
      <c r="HC3186" s="0"/>
      <c r="HD3186" s="0"/>
      <c r="HE3186" s="0"/>
      <c r="HF3186" s="0"/>
      <c r="HG3186" s="0"/>
      <c r="HH3186" s="0"/>
      <c r="HI3186" s="0"/>
      <c r="HJ3186" s="0"/>
      <c r="HK3186" s="0"/>
      <c r="HL3186" s="0"/>
      <c r="HM3186" s="0"/>
      <c r="HN3186" s="0"/>
      <c r="HO3186" s="0"/>
      <c r="HP3186" s="0"/>
      <c r="HQ3186" s="0"/>
      <c r="HR3186" s="0"/>
      <c r="HS3186" s="0"/>
      <c r="HT3186" s="0"/>
      <c r="HU3186" s="0"/>
      <c r="HV3186" s="0"/>
      <c r="HW3186" s="0"/>
      <c r="HX3186" s="0"/>
      <c r="HY3186" s="0"/>
      <c r="HZ3186" s="0"/>
      <c r="IA3186" s="0"/>
      <c r="IB3186" s="0"/>
      <c r="IC3186" s="0"/>
      <c r="ID3186" s="0"/>
      <c r="IE3186" s="0"/>
      <c r="IF3186" s="0"/>
      <c r="IG3186" s="0"/>
      <c r="IH3186" s="0"/>
      <c r="II3186" s="0"/>
      <c r="IJ3186" s="0"/>
      <c r="IK3186" s="0"/>
      <c r="IL3186" s="0"/>
      <c r="IM3186" s="0"/>
      <c r="IN3186" s="0"/>
      <c r="IO3186" s="0"/>
      <c r="IP3186" s="0"/>
      <c r="IQ3186" s="0"/>
      <c r="IR3186" s="0"/>
      <c r="IS3186" s="0"/>
      <c r="IT3186" s="0"/>
      <c r="IU3186" s="0"/>
      <c r="IV3186" s="0"/>
      <c r="IW3186" s="0"/>
      <c r="IX3186" s="0"/>
      <c r="IY3186" s="0"/>
      <c r="IZ3186" s="0"/>
      <c r="JA3186" s="0"/>
      <c r="JB3186" s="0"/>
      <c r="JC3186" s="0"/>
      <c r="JD3186" s="0"/>
      <c r="JE3186" s="0"/>
      <c r="JF3186" s="0"/>
      <c r="JG3186" s="0"/>
      <c r="JH3186" s="0"/>
      <c r="JI3186" s="0"/>
      <c r="JJ3186" s="0"/>
      <c r="JK3186" s="0"/>
      <c r="JL3186" s="0"/>
      <c r="JM3186" s="0"/>
      <c r="JN3186" s="0"/>
      <c r="JO3186" s="0"/>
      <c r="JP3186" s="0"/>
      <c r="JQ3186" s="0"/>
      <c r="JR3186" s="0"/>
      <c r="JS3186" s="0"/>
      <c r="JT3186" s="0"/>
      <c r="JU3186" s="0"/>
      <c r="JV3186" s="0"/>
      <c r="JW3186" s="0"/>
      <c r="JX3186" s="0"/>
      <c r="JY3186" s="0"/>
      <c r="JZ3186" s="0"/>
      <c r="KA3186" s="0"/>
      <c r="KB3186" s="0"/>
      <c r="KC3186" s="0"/>
      <c r="KD3186" s="0"/>
      <c r="KE3186" s="0"/>
      <c r="KF3186" s="0"/>
      <c r="KG3186" s="0"/>
      <c r="KH3186" s="0"/>
      <c r="KI3186" s="0"/>
      <c r="KJ3186" s="0"/>
      <c r="KK3186" s="0"/>
      <c r="KL3186" s="0"/>
      <c r="KM3186" s="0"/>
      <c r="KN3186" s="0"/>
      <c r="KO3186" s="0"/>
      <c r="KP3186" s="0"/>
      <c r="KQ3186" s="0"/>
      <c r="KR3186" s="0"/>
      <c r="KS3186" s="0"/>
      <c r="KT3186" s="0"/>
      <c r="KU3186" s="0"/>
      <c r="KV3186" s="0"/>
      <c r="KW3186" s="0"/>
      <c r="KX3186" s="0"/>
      <c r="KY3186" s="0"/>
      <c r="KZ3186" s="0"/>
      <c r="LA3186" s="0"/>
      <c r="LB3186" s="0"/>
      <c r="LC3186" s="0"/>
      <c r="LD3186" s="0"/>
      <c r="LE3186" s="0"/>
      <c r="LF3186" s="0"/>
      <c r="LG3186" s="0"/>
      <c r="LH3186" s="0"/>
      <c r="LI3186" s="0"/>
      <c r="LJ3186" s="0"/>
      <c r="LK3186" s="0"/>
      <c r="LL3186" s="0"/>
      <c r="LM3186" s="0"/>
      <c r="LN3186" s="0"/>
      <c r="LO3186" s="0"/>
      <c r="LP3186" s="0"/>
      <c r="LQ3186" s="0"/>
      <c r="LR3186" s="0"/>
      <c r="LS3186" s="0"/>
      <c r="LT3186" s="0"/>
      <c r="LU3186" s="0"/>
      <c r="LV3186" s="0"/>
      <c r="LW3186" s="0"/>
      <c r="LX3186" s="0"/>
      <c r="LY3186" s="0"/>
      <c r="LZ3186" s="0"/>
      <c r="MA3186" s="0"/>
      <c r="MB3186" s="0"/>
      <c r="MC3186" s="0"/>
      <c r="MD3186" s="0"/>
      <c r="ME3186" s="0"/>
      <c r="MF3186" s="0"/>
      <c r="MG3186" s="0"/>
      <c r="MH3186" s="0"/>
      <c r="MI3186" s="0"/>
      <c r="MJ3186" s="0"/>
      <c r="MK3186" s="0"/>
      <c r="ML3186" s="0"/>
      <c r="MM3186" s="0"/>
      <c r="MN3186" s="0"/>
      <c r="MO3186" s="0"/>
      <c r="MP3186" s="0"/>
      <c r="MQ3186" s="0"/>
      <c r="MR3186" s="0"/>
      <c r="MS3186" s="0"/>
      <c r="MT3186" s="0"/>
      <c r="MU3186" s="0"/>
      <c r="MV3186" s="0"/>
      <c r="MW3186" s="0"/>
      <c r="MX3186" s="0"/>
      <c r="MY3186" s="0"/>
      <c r="MZ3186" s="0"/>
      <c r="NA3186" s="0"/>
      <c r="NB3186" s="0"/>
      <c r="NC3186" s="0"/>
      <c r="ND3186" s="0"/>
      <c r="NE3186" s="0"/>
      <c r="NF3186" s="0"/>
      <c r="NG3186" s="0"/>
      <c r="NH3186" s="0"/>
      <c r="NI3186" s="0"/>
      <c r="NJ3186" s="0"/>
      <c r="NK3186" s="0"/>
      <c r="NL3186" s="0"/>
      <c r="NM3186" s="0"/>
      <c r="NN3186" s="0"/>
      <c r="NO3186" s="0"/>
      <c r="NP3186" s="0"/>
      <c r="NQ3186" s="0"/>
      <c r="NR3186" s="0"/>
      <c r="NS3186" s="0"/>
      <c r="NT3186" s="0"/>
      <c r="NU3186" s="0"/>
      <c r="NV3186" s="0"/>
      <c r="NW3186" s="0"/>
      <c r="NX3186" s="0"/>
      <c r="NY3186" s="0"/>
      <c r="NZ3186" s="0"/>
      <c r="OA3186" s="0"/>
      <c r="OB3186" s="0"/>
      <c r="OC3186" s="0"/>
      <c r="OD3186" s="0"/>
      <c r="OE3186" s="0"/>
      <c r="OF3186" s="0"/>
      <c r="OG3186" s="0"/>
      <c r="OH3186" s="0"/>
      <c r="OI3186" s="0"/>
      <c r="OJ3186" s="0"/>
      <c r="OK3186" s="0"/>
      <c r="OL3186" s="0"/>
      <c r="OM3186" s="0"/>
      <c r="ON3186" s="0"/>
      <c r="OO3186" s="0"/>
      <c r="OP3186" s="0"/>
      <c r="OQ3186" s="0"/>
      <c r="OR3186" s="0"/>
      <c r="OS3186" s="0"/>
      <c r="OT3186" s="0"/>
      <c r="OU3186" s="0"/>
      <c r="OV3186" s="0"/>
      <c r="OW3186" s="0"/>
      <c r="OX3186" s="0"/>
      <c r="OY3186" s="0"/>
      <c r="OZ3186" s="0"/>
      <c r="PA3186" s="0"/>
      <c r="PB3186" s="0"/>
      <c r="PC3186" s="0"/>
      <c r="PD3186" s="0"/>
      <c r="PE3186" s="0"/>
      <c r="PF3186" s="0"/>
      <c r="PG3186" s="0"/>
      <c r="PH3186" s="0"/>
      <c r="PI3186" s="0"/>
      <c r="PJ3186" s="0"/>
      <c r="PK3186" s="0"/>
      <c r="PL3186" s="0"/>
      <c r="PM3186" s="0"/>
      <c r="PN3186" s="0"/>
      <c r="PO3186" s="0"/>
      <c r="PP3186" s="0"/>
      <c r="PQ3186" s="0"/>
      <c r="PR3186" s="0"/>
      <c r="PS3186" s="0"/>
      <c r="PT3186" s="0"/>
      <c r="PU3186" s="0"/>
      <c r="PV3186" s="0"/>
      <c r="PW3186" s="0"/>
      <c r="PX3186" s="0"/>
      <c r="PY3186" s="0"/>
      <c r="PZ3186" s="0"/>
      <c r="QA3186" s="0"/>
      <c r="QB3186" s="0"/>
      <c r="QC3186" s="0"/>
      <c r="QD3186" s="0"/>
      <c r="QE3186" s="0"/>
      <c r="QF3186" s="0"/>
      <c r="QG3186" s="0"/>
      <c r="QH3186" s="0"/>
      <c r="QI3186" s="0"/>
      <c r="QJ3186" s="0"/>
      <c r="QK3186" s="0"/>
      <c r="QL3186" s="0"/>
      <c r="QM3186" s="0"/>
      <c r="QN3186" s="0"/>
      <c r="QO3186" s="0"/>
      <c r="QP3186" s="0"/>
      <c r="QQ3186" s="0"/>
      <c r="QR3186" s="0"/>
      <c r="QS3186" s="0"/>
      <c r="QT3186" s="0"/>
      <c r="QU3186" s="0"/>
      <c r="QV3186" s="0"/>
      <c r="QW3186" s="0"/>
      <c r="QX3186" s="0"/>
      <c r="QY3186" s="0"/>
      <c r="QZ3186" s="0"/>
      <c r="RA3186" s="0"/>
      <c r="RB3186" s="0"/>
      <c r="RC3186" s="0"/>
      <c r="RD3186" s="0"/>
      <c r="RE3186" s="0"/>
      <c r="RF3186" s="0"/>
      <c r="RG3186" s="0"/>
      <c r="RH3186" s="0"/>
      <c r="RI3186" s="0"/>
      <c r="RJ3186" s="0"/>
      <c r="RK3186" s="0"/>
      <c r="RL3186" s="0"/>
      <c r="RM3186" s="0"/>
      <c r="RN3186" s="0"/>
      <c r="RO3186" s="0"/>
      <c r="RP3186" s="0"/>
      <c r="RQ3186" s="0"/>
      <c r="RR3186" s="0"/>
      <c r="RS3186" s="0"/>
      <c r="RT3186" s="0"/>
      <c r="RU3186" s="0"/>
      <c r="RV3186" s="0"/>
      <c r="RW3186" s="0"/>
      <c r="RX3186" s="0"/>
      <c r="RY3186" s="0"/>
      <c r="RZ3186" s="0"/>
      <c r="SA3186" s="0"/>
      <c r="SB3186" s="0"/>
      <c r="SC3186" s="0"/>
      <c r="SD3186" s="0"/>
      <c r="SE3186" s="0"/>
      <c r="SF3186" s="0"/>
      <c r="SG3186" s="0"/>
      <c r="SH3186" s="0"/>
      <c r="SI3186" s="0"/>
      <c r="SJ3186" s="0"/>
      <c r="SK3186" s="0"/>
      <c r="SL3186" s="0"/>
      <c r="SM3186" s="0"/>
      <c r="SN3186" s="0"/>
      <c r="SO3186" s="0"/>
      <c r="SP3186" s="0"/>
      <c r="SQ3186" s="0"/>
      <c r="SR3186" s="0"/>
      <c r="SS3186" s="0"/>
      <c r="ST3186" s="0"/>
      <c r="SU3186" s="0"/>
      <c r="SV3186" s="0"/>
      <c r="SW3186" s="0"/>
      <c r="SX3186" s="0"/>
      <c r="SY3186" s="0"/>
      <c r="SZ3186" s="0"/>
      <c r="TA3186" s="0"/>
      <c r="TB3186" s="0"/>
      <c r="TC3186" s="0"/>
      <c r="TD3186" s="0"/>
      <c r="TE3186" s="0"/>
      <c r="TF3186" s="0"/>
      <c r="TG3186" s="0"/>
      <c r="TH3186" s="0"/>
      <c r="TI3186" s="0"/>
      <c r="TJ3186" s="0"/>
      <c r="TK3186" s="0"/>
      <c r="TL3186" s="0"/>
      <c r="TM3186" s="0"/>
      <c r="TN3186" s="0"/>
      <c r="TO3186" s="0"/>
      <c r="TP3186" s="0"/>
      <c r="TQ3186" s="0"/>
      <c r="TR3186" s="0"/>
      <c r="TS3186" s="0"/>
      <c r="TT3186" s="0"/>
      <c r="TU3186" s="0"/>
      <c r="TV3186" s="0"/>
      <c r="TW3186" s="0"/>
      <c r="TX3186" s="0"/>
      <c r="TY3186" s="0"/>
      <c r="TZ3186" s="0"/>
      <c r="UA3186" s="0"/>
      <c r="UB3186" s="0"/>
      <c r="UC3186" s="0"/>
      <c r="UD3186" s="0"/>
      <c r="UE3186" s="0"/>
      <c r="UF3186" s="0"/>
      <c r="UG3186" s="0"/>
      <c r="UH3186" s="0"/>
      <c r="UI3186" s="0"/>
      <c r="UJ3186" s="0"/>
      <c r="UK3186" s="0"/>
      <c r="UL3186" s="0"/>
      <c r="UM3186" s="0"/>
      <c r="UN3186" s="0"/>
      <c r="UO3186" s="0"/>
      <c r="UP3186" s="0"/>
      <c r="UQ3186" s="0"/>
      <c r="UR3186" s="0"/>
      <c r="US3186" s="0"/>
      <c r="UT3186" s="0"/>
      <c r="UU3186" s="0"/>
      <c r="UV3186" s="0"/>
      <c r="UW3186" s="0"/>
      <c r="UX3186" s="0"/>
      <c r="UY3186" s="0"/>
      <c r="UZ3186" s="0"/>
      <c r="VA3186" s="0"/>
      <c r="VB3186" s="0"/>
      <c r="VC3186" s="0"/>
      <c r="VD3186" s="0"/>
      <c r="VE3186" s="0"/>
      <c r="VF3186" s="0"/>
      <c r="VG3186" s="0"/>
      <c r="VH3186" s="0"/>
      <c r="VI3186" s="0"/>
      <c r="VJ3186" s="0"/>
      <c r="VK3186" s="0"/>
      <c r="VL3186" s="0"/>
      <c r="VM3186" s="0"/>
      <c r="VN3186" s="0"/>
      <c r="VO3186" s="0"/>
      <c r="VP3186" s="0"/>
      <c r="VQ3186" s="0"/>
      <c r="VR3186" s="0"/>
      <c r="VS3186" s="0"/>
      <c r="VT3186" s="0"/>
      <c r="VU3186" s="0"/>
      <c r="VV3186" s="0"/>
      <c r="VW3186" s="0"/>
      <c r="VX3186" s="0"/>
      <c r="VY3186" s="0"/>
      <c r="VZ3186" s="0"/>
      <c r="WA3186" s="0"/>
      <c r="WB3186" s="0"/>
      <c r="WC3186" s="0"/>
      <c r="WD3186" s="0"/>
      <c r="WE3186" s="0"/>
      <c r="WF3186" s="0"/>
      <c r="WG3186" s="0"/>
      <c r="WH3186" s="0"/>
      <c r="WI3186" s="0"/>
      <c r="WJ3186" s="0"/>
      <c r="WK3186" s="0"/>
      <c r="WL3186" s="0"/>
      <c r="WM3186" s="0"/>
      <c r="WN3186" s="0"/>
      <c r="WO3186" s="0"/>
      <c r="WP3186" s="0"/>
      <c r="WQ3186" s="0"/>
      <c r="WR3186" s="0"/>
      <c r="WS3186" s="0"/>
      <c r="WT3186" s="0"/>
      <c r="WU3186" s="0"/>
      <c r="WV3186" s="0"/>
      <c r="WW3186" s="0"/>
      <c r="WX3186" s="0"/>
      <c r="WY3186" s="0"/>
      <c r="WZ3186" s="0"/>
      <c r="XA3186" s="0"/>
      <c r="XB3186" s="0"/>
      <c r="XC3186" s="0"/>
      <c r="XD3186" s="0"/>
      <c r="XE3186" s="0"/>
      <c r="XF3186" s="0"/>
      <c r="XG3186" s="0"/>
      <c r="XH3186" s="0"/>
      <c r="XI3186" s="0"/>
      <c r="XJ3186" s="0"/>
      <c r="XK3186" s="0"/>
      <c r="XL3186" s="0"/>
      <c r="XM3186" s="0"/>
      <c r="XN3186" s="0"/>
      <c r="XO3186" s="0"/>
      <c r="XP3186" s="0"/>
      <c r="XQ3186" s="0"/>
      <c r="XR3186" s="0"/>
      <c r="XS3186" s="0"/>
      <c r="XT3186" s="0"/>
      <c r="XU3186" s="0"/>
      <c r="XV3186" s="0"/>
      <c r="XW3186" s="0"/>
      <c r="XX3186" s="0"/>
      <c r="XY3186" s="0"/>
      <c r="XZ3186" s="0"/>
      <c r="YA3186" s="0"/>
      <c r="YB3186" s="0"/>
      <c r="YC3186" s="0"/>
      <c r="YD3186" s="0"/>
      <c r="YE3186" s="0"/>
      <c r="YF3186" s="0"/>
      <c r="YG3186" s="0"/>
      <c r="YH3186" s="0"/>
      <c r="YI3186" s="0"/>
      <c r="YJ3186" s="0"/>
      <c r="YK3186" s="0"/>
      <c r="YL3186" s="0"/>
      <c r="YM3186" s="0"/>
      <c r="YN3186" s="0"/>
      <c r="YO3186" s="0"/>
      <c r="YP3186" s="0"/>
      <c r="YQ3186" s="0"/>
      <c r="YR3186" s="0"/>
      <c r="YS3186" s="0"/>
      <c r="YT3186" s="0"/>
      <c r="YU3186" s="0"/>
      <c r="YV3186" s="0"/>
      <c r="YW3186" s="0"/>
      <c r="YX3186" s="0"/>
      <c r="YY3186" s="0"/>
      <c r="YZ3186" s="0"/>
      <c r="ZA3186" s="0"/>
      <c r="ZB3186" s="0"/>
      <c r="ZC3186" s="0"/>
      <c r="ZD3186" s="0"/>
      <c r="ZE3186" s="0"/>
      <c r="ZF3186" s="0"/>
      <c r="ZG3186" s="0"/>
      <c r="ZH3186" s="0"/>
      <c r="ZI3186" s="0"/>
      <c r="ZJ3186" s="0"/>
      <c r="ZK3186" s="0"/>
      <c r="ZL3186" s="0"/>
      <c r="ZM3186" s="0"/>
      <c r="ZN3186" s="0"/>
      <c r="ZO3186" s="0"/>
      <c r="ZP3186" s="0"/>
      <c r="ZQ3186" s="0"/>
      <c r="ZR3186" s="0"/>
      <c r="ZS3186" s="0"/>
      <c r="ZT3186" s="0"/>
      <c r="ZU3186" s="0"/>
      <c r="ZV3186" s="0"/>
      <c r="ZW3186" s="0"/>
      <c r="ZX3186" s="0"/>
      <c r="ZY3186" s="0"/>
      <c r="ZZ3186" s="0"/>
      <c r="AAA3186" s="0"/>
      <c r="AAB3186" s="0"/>
      <c r="AAC3186" s="0"/>
      <c r="AAD3186" s="0"/>
      <c r="AAE3186" s="0"/>
      <c r="AAF3186" s="0"/>
      <c r="AAG3186" s="0"/>
      <c r="AAH3186" s="0"/>
      <c r="AAI3186" s="0"/>
      <c r="AAJ3186" s="0"/>
      <c r="AAK3186" s="0"/>
      <c r="AAL3186" s="0"/>
      <c r="AAM3186" s="0"/>
      <c r="AAN3186" s="0"/>
      <c r="AAO3186" s="0"/>
      <c r="AAP3186" s="0"/>
      <c r="AAQ3186" s="0"/>
      <c r="AAR3186" s="0"/>
      <c r="AAS3186" s="0"/>
      <c r="AAT3186" s="0"/>
      <c r="AAU3186" s="0"/>
      <c r="AAV3186" s="0"/>
      <c r="AAW3186" s="0"/>
      <c r="AAX3186" s="0"/>
      <c r="AAY3186" s="0"/>
      <c r="AAZ3186" s="0"/>
      <c r="ABA3186" s="0"/>
      <c r="ABB3186" s="0"/>
      <c r="ABC3186" s="0"/>
      <c r="ABD3186" s="0"/>
      <c r="ABE3186" s="0"/>
      <c r="ABF3186" s="0"/>
      <c r="ABG3186" s="0"/>
      <c r="ABH3186" s="0"/>
      <c r="ABI3186" s="0"/>
      <c r="ABJ3186" s="0"/>
      <c r="ABK3186" s="0"/>
      <c r="ABL3186" s="0"/>
      <c r="ABM3186" s="0"/>
      <c r="ABN3186" s="0"/>
      <c r="ABO3186" s="0"/>
      <c r="ABP3186" s="0"/>
      <c r="ABQ3186" s="0"/>
      <c r="ABR3186" s="0"/>
      <c r="ABS3186" s="0"/>
      <c r="ABT3186" s="0"/>
      <c r="ABU3186" s="0"/>
      <c r="ABV3186" s="0"/>
      <c r="ABW3186" s="0"/>
      <c r="ABX3186" s="0"/>
      <c r="ABY3186" s="0"/>
      <c r="ABZ3186" s="0"/>
      <c r="ACA3186" s="0"/>
      <c r="ACB3186" s="0"/>
      <c r="ACC3186" s="0"/>
      <c r="ACD3186" s="0"/>
      <c r="ACE3186" s="0"/>
      <c r="ACF3186" s="0"/>
      <c r="ACG3186" s="0"/>
      <c r="ACH3186" s="0"/>
      <c r="ACI3186" s="0"/>
      <c r="ACJ3186" s="0"/>
      <c r="ACK3186" s="0"/>
      <c r="ACL3186" s="0"/>
      <c r="ACM3186" s="0"/>
      <c r="ACN3186" s="0"/>
      <c r="ACO3186" s="0"/>
      <c r="ACP3186" s="0"/>
      <c r="ACQ3186" s="0"/>
      <c r="ACR3186" s="0"/>
      <c r="ACS3186" s="0"/>
      <c r="ACT3186" s="0"/>
      <c r="ACU3186" s="0"/>
      <c r="ACV3186" s="0"/>
      <c r="ACW3186" s="0"/>
      <c r="ACX3186" s="0"/>
      <c r="ACY3186" s="0"/>
      <c r="ACZ3186" s="0"/>
      <c r="ADA3186" s="0"/>
      <c r="ADB3186" s="0"/>
      <c r="ADC3186" s="0"/>
      <c r="ADD3186" s="0"/>
      <c r="ADE3186" s="0"/>
      <c r="ADF3186" s="0"/>
      <c r="ADG3186" s="0"/>
      <c r="ADH3186" s="0"/>
      <c r="ADI3186" s="0"/>
      <c r="ADJ3186" s="0"/>
      <c r="ADK3186" s="0"/>
      <c r="ADL3186" s="0"/>
      <c r="ADM3186" s="0"/>
      <c r="ADN3186" s="0"/>
      <c r="ADO3186" s="0"/>
      <c r="ADP3186" s="0"/>
      <c r="ADQ3186" s="0"/>
      <c r="ADR3186" s="0"/>
      <c r="ADS3186" s="0"/>
      <c r="ADT3186" s="0"/>
      <c r="ADU3186" s="0"/>
      <c r="ADV3186" s="0"/>
      <c r="ADW3186" s="0"/>
      <c r="ADX3186" s="0"/>
      <c r="ADY3186" s="0"/>
      <c r="ADZ3186" s="0"/>
      <c r="AEA3186" s="0"/>
      <c r="AEB3186" s="0"/>
      <c r="AEC3186" s="0"/>
      <c r="AED3186" s="0"/>
      <c r="AEE3186" s="0"/>
      <c r="AEF3186" s="0"/>
      <c r="AEG3186" s="0"/>
      <c r="AEH3186" s="0"/>
      <c r="AEI3186" s="0"/>
      <c r="AEJ3186" s="0"/>
      <c r="AEK3186" s="0"/>
      <c r="AEL3186" s="0"/>
      <c r="AEM3186" s="0"/>
      <c r="AEN3186" s="0"/>
      <c r="AEO3186" s="0"/>
      <c r="AEP3186" s="0"/>
      <c r="AEQ3186" s="0"/>
      <c r="AER3186" s="0"/>
      <c r="AES3186" s="0"/>
      <c r="AET3186" s="0"/>
      <c r="AEU3186" s="0"/>
      <c r="AEV3186" s="0"/>
      <c r="AEW3186" s="0"/>
      <c r="AEX3186" s="0"/>
      <c r="AEY3186" s="0"/>
      <c r="AEZ3186" s="0"/>
      <c r="AFA3186" s="0"/>
      <c r="AFB3186" s="0"/>
      <c r="AFC3186" s="0"/>
      <c r="AFD3186" s="0"/>
      <c r="AFE3186" s="0"/>
      <c r="AFF3186" s="0"/>
      <c r="AFG3186" s="0"/>
      <c r="AFH3186" s="0"/>
      <c r="AFI3186" s="0"/>
      <c r="AFJ3186" s="0"/>
      <c r="AFK3186" s="0"/>
      <c r="AFL3186" s="0"/>
      <c r="AFM3186" s="0"/>
      <c r="AFN3186" s="0"/>
      <c r="AFO3186" s="0"/>
      <c r="AFP3186" s="0"/>
      <c r="AFQ3186" s="0"/>
      <c r="AFR3186" s="0"/>
      <c r="AFS3186" s="0"/>
      <c r="AFT3186" s="0"/>
      <c r="AFU3186" s="0"/>
      <c r="AFV3186" s="0"/>
      <c r="AFW3186" s="0"/>
      <c r="AFX3186" s="0"/>
      <c r="AFY3186" s="0"/>
      <c r="AFZ3186" s="0"/>
      <c r="AGA3186" s="0"/>
      <c r="AGB3186" s="0"/>
      <c r="AGC3186" s="0"/>
      <c r="AGD3186" s="0"/>
      <c r="AGE3186" s="0"/>
      <c r="AGF3186" s="0"/>
      <c r="AGG3186" s="0"/>
      <c r="AGH3186" s="0"/>
      <c r="AGI3186" s="0"/>
      <c r="AGJ3186" s="0"/>
      <c r="AGK3186" s="0"/>
      <c r="AGL3186" s="0"/>
      <c r="AGM3186" s="0"/>
      <c r="AGN3186" s="0"/>
      <c r="AGO3186" s="0"/>
      <c r="AGP3186" s="0"/>
      <c r="AGQ3186" s="0"/>
      <c r="AGR3186" s="0"/>
      <c r="AGS3186" s="0"/>
      <c r="AGT3186" s="0"/>
      <c r="AGU3186" s="0"/>
      <c r="AGV3186" s="0"/>
      <c r="AGW3186" s="0"/>
      <c r="AGX3186" s="0"/>
      <c r="AGY3186" s="0"/>
      <c r="AGZ3186" s="0"/>
      <c r="AHA3186" s="0"/>
      <c r="AHB3186" s="0"/>
      <c r="AHC3186" s="0"/>
      <c r="AHD3186" s="0"/>
      <c r="AHE3186" s="0"/>
      <c r="AHF3186" s="0"/>
      <c r="AHG3186" s="0"/>
      <c r="AHH3186" s="0"/>
      <c r="AHI3186" s="0"/>
      <c r="AHJ3186" s="0"/>
      <c r="AHK3186" s="0"/>
      <c r="AHL3186" s="0"/>
      <c r="AHM3186" s="0"/>
      <c r="AHN3186" s="0"/>
      <c r="AHO3186" s="0"/>
      <c r="AHP3186" s="0"/>
      <c r="AHQ3186" s="0"/>
      <c r="AHR3186" s="0"/>
      <c r="AHS3186" s="0"/>
      <c r="AHT3186" s="0"/>
      <c r="AHU3186" s="0"/>
      <c r="AHV3186" s="0"/>
      <c r="AHW3186" s="0"/>
      <c r="AHX3186" s="0"/>
      <c r="AHY3186" s="0"/>
      <c r="AHZ3186" s="0"/>
      <c r="AIA3186" s="0"/>
      <c r="AIB3186" s="0"/>
      <c r="AIC3186" s="0"/>
      <c r="AID3186" s="0"/>
      <c r="AIE3186" s="0"/>
      <c r="AIF3186" s="0"/>
      <c r="AIG3186" s="0"/>
      <c r="AIH3186" s="0"/>
      <c r="AII3186" s="0"/>
      <c r="AIJ3186" s="0"/>
      <c r="AIK3186" s="0"/>
      <c r="AIL3186" s="0"/>
      <c r="AIM3186" s="0"/>
      <c r="AIN3186" s="0"/>
      <c r="AIO3186" s="0"/>
      <c r="AIP3186" s="0"/>
      <c r="AIQ3186" s="0"/>
      <c r="AIR3186" s="0"/>
      <c r="AIS3186" s="0"/>
      <c r="AIT3186" s="0"/>
      <c r="AIU3186" s="0"/>
      <c r="AIV3186" s="0"/>
      <c r="AIW3186" s="0"/>
      <c r="AIX3186" s="0"/>
      <c r="AIY3186" s="0"/>
      <c r="AIZ3186" s="0"/>
      <c r="AJA3186" s="0"/>
      <c r="AJB3186" s="0"/>
      <c r="AJC3186" s="0"/>
      <c r="AJD3186" s="0"/>
      <c r="AJE3186" s="0"/>
      <c r="AJF3186" s="0"/>
      <c r="AJG3186" s="0"/>
      <c r="AJH3186" s="0"/>
      <c r="AJI3186" s="0"/>
      <c r="AJJ3186" s="0"/>
      <c r="AJK3186" s="0"/>
      <c r="AJL3186" s="0"/>
      <c r="AJM3186" s="0"/>
      <c r="AJN3186" s="0"/>
      <c r="AJO3186" s="0"/>
      <c r="AJP3186" s="0"/>
      <c r="AJQ3186" s="0"/>
      <c r="AJR3186" s="0"/>
      <c r="AJS3186" s="0"/>
      <c r="AJT3186" s="0"/>
      <c r="AJU3186" s="0"/>
      <c r="AJV3186" s="0"/>
      <c r="AJW3186" s="0"/>
      <c r="AJX3186" s="0"/>
      <c r="AJY3186" s="0"/>
      <c r="AJZ3186" s="0"/>
      <c r="AKA3186" s="0"/>
      <c r="AKB3186" s="0"/>
      <c r="AKC3186" s="0"/>
      <c r="AKD3186" s="0"/>
      <c r="AKE3186" s="0"/>
      <c r="AKF3186" s="0"/>
      <c r="AKG3186" s="0"/>
      <c r="AKH3186" s="0"/>
      <c r="AKI3186" s="0"/>
      <c r="AKJ3186" s="0"/>
      <c r="AKK3186" s="0"/>
      <c r="AKL3186" s="0"/>
      <c r="AKM3186" s="0"/>
      <c r="AKN3186" s="0"/>
      <c r="AKO3186" s="0"/>
      <c r="AKP3186" s="0"/>
      <c r="AKQ3186" s="0"/>
      <c r="AKR3186" s="0"/>
      <c r="AKS3186" s="0"/>
      <c r="AKT3186" s="0"/>
      <c r="AKU3186" s="0"/>
      <c r="AKV3186" s="0"/>
      <c r="AKW3186" s="0"/>
      <c r="AKX3186" s="0"/>
      <c r="AKY3186" s="0"/>
      <c r="AKZ3186" s="0"/>
      <c r="ALA3186" s="0"/>
      <c r="ALB3186" s="0"/>
      <c r="ALC3186" s="0"/>
      <c r="ALD3186" s="0"/>
      <c r="ALE3186" s="0"/>
      <c r="ALF3186" s="0"/>
      <c r="ALG3186" s="0"/>
      <c r="ALH3186" s="0"/>
      <c r="ALI3186" s="0"/>
      <c r="ALJ3186" s="0"/>
      <c r="ALK3186" s="0"/>
      <c r="ALL3186" s="0"/>
      <c r="ALM3186" s="0"/>
      <c r="ALN3186" s="0"/>
      <c r="ALO3186" s="0"/>
      <c r="ALP3186" s="0"/>
      <c r="ALQ3186" s="0"/>
      <c r="ALR3186" s="0"/>
      <c r="ALS3186" s="0"/>
      <c r="ALT3186" s="0"/>
      <c r="ALU3186" s="0"/>
      <c r="ALV3186" s="0"/>
      <c r="ALW3186" s="0"/>
      <c r="ALX3186" s="0"/>
      <c r="ALY3186" s="0"/>
      <c r="ALZ3186" s="0"/>
      <c r="AMA3186" s="0"/>
      <c r="AMB3186" s="0"/>
      <c r="AMC3186" s="0"/>
      <c r="AMD3186" s="0"/>
      <c r="AME3186" s="0"/>
      <c r="AMF3186" s="0"/>
      <c r="AMG3186" s="0"/>
      <c r="AMH3186" s="0"/>
      <c r="AMI3186" s="0"/>
    </row>
    <row r="3187" customFormat="false" ht="12.75" hidden="false" customHeight="false" outlineLevel="0" collapsed="false">
      <c r="A3187" s="18" t="s">
        <v>1398</v>
      </c>
      <c r="B3187" s="18"/>
      <c r="C3187" s="89" t="s">
        <v>3443</v>
      </c>
      <c r="D3187" s="90" t="s">
        <v>13</v>
      </c>
      <c r="E3187" s="91" t="n">
        <v>2</v>
      </c>
      <c r="F3187" s="92" t="n">
        <v>0.1</v>
      </c>
      <c r="G3187" s="93" t="s">
        <v>1400</v>
      </c>
      <c r="H3187" s="87" t="s">
        <v>61</v>
      </c>
      <c r="I3187" s="86" t="n">
        <v>3.99</v>
      </c>
      <c r="J3187" s="87" t="s">
        <v>3405</v>
      </c>
      <c r="K3187" s="18"/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18"/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  <c r="AX3187" s="18"/>
      <c r="AY3187" s="18"/>
      <c r="AZ3187" s="18"/>
      <c r="BA3187" s="18"/>
      <c r="BB3187" s="18"/>
      <c r="BC3187" s="18"/>
      <c r="BD3187" s="18"/>
      <c r="BE3187" s="18"/>
      <c r="BF3187" s="18"/>
      <c r="BG3187" s="18"/>
      <c r="BH3187" s="18"/>
      <c r="BI3187" s="18"/>
      <c r="BJ3187" s="18"/>
      <c r="BK3187" s="18"/>
      <c r="BL3187" s="18"/>
      <c r="BM3187" s="0"/>
      <c r="BN3187" s="0"/>
      <c r="BO3187" s="0"/>
      <c r="BP3187" s="0"/>
      <c r="BQ3187" s="0"/>
      <c r="BR3187" s="0"/>
      <c r="BS3187" s="0"/>
      <c r="BT3187" s="0"/>
      <c r="BU3187" s="0"/>
      <c r="BV3187" s="0"/>
      <c r="BW3187" s="0"/>
      <c r="BX3187" s="0"/>
      <c r="BY3187" s="0"/>
      <c r="BZ3187" s="0"/>
      <c r="CA3187" s="0"/>
      <c r="CB3187" s="0"/>
      <c r="CC3187" s="0"/>
      <c r="CD3187" s="0"/>
      <c r="CE3187" s="0"/>
      <c r="CF3187" s="0"/>
      <c r="CG3187" s="0"/>
      <c r="CH3187" s="0"/>
      <c r="CI3187" s="0"/>
      <c r="CJ3187" s="0"/>
      <c r="CK3187" s="0"/>
      <c r="CL3187" s="0"/>
      <c r="CM3187" s="0"/>
      <c r="CN3187" s="0"/>
      <c r="CO3187" s="0"/>
      <c r="CP3187" s="0"/>
      <c r="CQ3187" s="0"/>
      <c r="CR3187" s="0"/>
      <c r="CS3187" s="0"/>
      <c r="CT3187" s="0"/>
      <c r="CU3187" s="0"/>
      <c r="CV3187" s="0"/>
      <c r="CW3187" s="0"/>
      <c r="CX3187" s="0"/>
      <c r="CY3187" s="0"/>
      <c r="CZ3187" s="0"/>
      <c r="DA3187" s="0"/>
      <c r="DB3187" s="0"/>
      <c r="DC3187" s="0"/>
      <c r="DD3187" s="0"/>
      <c r="DE3187" s="0"/>
      <c r="DF3187" s="0"/>
      <c r="DG3187" s="0"/>
      <c r="DH3187" s="0"/>
      <c r="DI3187" s="0"/>
      <c r="DJ3187" s="0"/>
      <c r="DK3187" s="0"/>
      <c r="DL3187" s="0"/>
      <c r="DM3187" s="0"/>
      <c r="DN3187" s="0"/>
      <c r="DO3187" s="0"/>
      <c r="DP3187" s="0"/>
      <c r="DQ3187" s="0"/>
      <c r="DR3187" s="0"/>
      <c r="DS3187" s="0"/>
      <c r="DT3187" s="0"/>
      <c r="DU3187" s="0"/>
      <c r="DV3187" s="0"/>
      <c r="DW3187" s="0"/>
      <c r="DX3187" s="0"/>
      <c r="DY3187" s="0"/>
      <c r="DZ3187" s="0"/>
      <c r="EA3187" s="0"/>
      <c r="EB3187" s="0"/>
      <c r="EC3187" s="0"/>
      <c r="ED3187" s="0"/>
      <c r="EE3187" s="0"/>
      <c r="EF3187" s="0"/>
      <c r="EG3187" s="0"/>
      <c r="EH3187" s="0"/>
      <c r="EI3187" s="0"/>
      <c r="EJ3187" s="0"/>
      <c r="EK3187" s="0"/>
      <c r="EL3187" s="0"/>
      <c r="EM3187" s="0"/>
      <c r="EN3187" s="0"/>
      <c r="EO3187" s="0"/>
      <c r="EP3187" s="0"/>
      <c r="EQ3187" s="0"/>
      <c r="ER3187" s="0"/>
      <c r="ES3187" s="0"/>
      <c r="ET3187" s="0"/>
      <c r="EU3187" s="0"/>
      <c r="EV3187" s="0"/>
      <c r="EW3187" s="0"/>
      <c r="EX3187" s="0"/>
      <c r="EY3187" s="0"/>
      <c r="EZ3187" s="0"/>
      <c r="FA3187" s="0"/>
      <c r="FB3187" s="0"/>
      <c r="FC3187" s="0"/>
      <c r="FD3187" s="0"/>
      <c r="FE3187" s="0"/>
      <c r="FF3187" s="0"/>
      <c r="FG3187" s="0"/>
      <c r="FH3187" s="0"/>
      <c r="FI3187" s="0"/>
      <c r="FJ3187" s="0"/>
      <c r="FK3187" s="0"/>
      <c r="FL3187" s="0"/>
      <c r="FM3187" s="0"/>
      <c r="FN3187" s="0"/>
      <c r="FO3187" s="0"/>
      <c r="FP3187" s="0"/>
      <c r="FQ3187" s="0"/>
      <c r="FR3187" s="0"/>
      <c r="FS3187" s="0"/>
      <c r="FT3187" s="0"/>
      <c r="FU3187" s="0"/>
      <c r="FV3187" s="0"/>
      <c r="FW3187" s="0"/>
      <c r="FX3187" s="0"/>
      <c r="FY3187" s="0"/>
      <c r="FZ3187" s="0"/>
      <c r="GA3187" s="0"/>
      <c r="GB3187" s="0"/>
      <c r="GC3187" s="0"/>
      <c r="GD3187" s="0"/>
      <c r="GE3187" s="0"/>
      <c r="GF3187" s="0"/>
      <c r="GG3187" s="0"/>
      <c r="GH3187" s="0"/>
      <c r="GI3187" s="0"/>
      <c r="GJ3187" s="0"/>
      <c r="GK3187" s="0"/>
      <c r="GL3187" s="0"/>
      <c r="GM3187" s="0"/>
      <c r="GN3187" s="0"/>
      <c r="GO3187" s="0"/>
      <c r="GP3187" s="0"/>
      <c r="GQ3187" s="0"/>
      <c r="GR3187" s="0"/>
      <c r="GS3187" s="0"/>
      <c r="GT3187" s="0"/>
      <c r="GU3187" s="0"/>
      <c r="GV3187" s="0"/>
      <c r="GW3187" s="0"/>
      <c r="GX3187" s="0"/>
      <c r="GY3187" s="0"/>
      <c r="GZ3187" s="0"/>
      <c r="HA3187" s="0"/>
      <c r="HB3187" s="0"/>
      <c r="HC3187" s="0"/>
      <c r="HD3187" s="0"/>
      <c r="HE3187" s="0"/>
      <c r="HF3187" s="0"/>
      <c r="HG3187" s="0"/>
      <c r="HH3187" s="0"/>
      <c r="HI3187" s="0"/>
      <c r="HJ3187" s="0"/>
      <c r="HK3187" s="0"/>
      <c r="HL3187" s="0"/>
      <c r="HM3187" s="0"/>
      <c r="HN3187" s="0"/>
      <c r="HO3187" s="0"/>
      <c r="HP3187" s="0"/>
      <c r="HQ3187" s="0"/>
      <c r="HR3187" s="0"/>
      <c r="HS3187" s="0"/>
      <c r="HT3187" s="0"/>
      <c r="HU3187" s="0"/>
      <c r="HV3187" s="0"/>
      <c r="HW3187" s="0"/>
      <c r="HX3187" s="0"/>
      <c r="HY3187" s="0"/>
      <c r="HZ3187" s="0"/>
      <c r="IA3187" s="0"/>
      <c r="IB3187" s="0"/>
      <c r="IC3187" s="0"/>
      <c r="ID3187" s="0"/>
      <c r="IE3187" s="0"/>
      <c r="IF3187" s="0"/>
      <c r="IG3187" s="0"/>
      <c r="IH3187" s="0"/>
      <c r="II3187" s="0"/>
      <c r="IJ3187" s="0"/>
      <c r="IK3187" s="0"/>
      <c r="IL3187" s="0"/>
      <c r="IM3187" s="0"/>
      <c r="IN3187" s="0"/>
      <c r="IO3187" s="0"/>
      <c r="IP3187" s="0"/>
      <c r="IQ3187" s="0"/>
      <c r="IR3187" s="0"/>
      <c r="IS3187" s="0"/>
      <c r="IT3187" s="0"/>
      <c r="IU3187" s="0"/>
      <c r="IV3187" s="0"/>
      <c r="IW3187" s="0"/>
      <c r="IX3187" s="0"/>
      <c r="IY3187" s="0"/>
      <c r="IZ3187" s="0"/>
      <c r="JA3187" s="0"/>
      <c r="JB3187" s="0"/>
      <c r="JC3187" s="0"/>
      <c r="JD3187" s="0"/>
      <c r="JE3187" s="0"/>
      <c r="JF3187" s="0"/>
      <c r="JG3187" s="0"/>
      <c r="JH3187" s="0"/>
      <c r="JI3187" s="0"/>
      <c r="JJ3187" s="0"/>
      <c r="JK3187" s="0"/>
      <c r="JL3187" s="0"/>
      <c r="JM3187" s="0"/>
      <c r="JN3187" s="0"/>
      <c r="JO3187" s="0"/>
      <c r="JP3187" s="0"/>
      <c r="JQ3187" s="0"/>
      <c r="JR3187" s="0"/>
      <c r="JS3187" s="0"/>
      <c r="JT3187" s="0"/>
      <c r="JU3187" s="0"/>
      <c r="JV3187" s="0"/>
      <c r="JW3187" s="0"/>
      <c r="JX3187" s="0"/>
      <c r="JY3187" s="0"/>
      <c r="JZ3187" s="0"/>
      <c r="KA3187" s="0"/>
      <c r="KB3187" s="0"/>
      <c r="KC3187" s="0"/>
      <c r="KD3187" s="0"/>
      <c r="KE3187" s="0"/>
      <c r="KF3187" s="0"/>
      <c r="KG3187" s="0"/>
      <c r="KH3187" s="0"/>
      <c r="KI3187" s="0"/>
      <c r="KJ3187" s="0"/>
      <c r="KK3187" s="0"/>
      <c r="KL3187" s="0"/>
      <c r="KM3187" s="0"/>
      <c r="KN3187" s="0"/>
      <c r="KO3187" s="0"/>
      <c r="KP3187" s="0"/>
      <c r="KQ3187" s="0"/>
      <c r="KR3187" s="0"/>
      <c r="KS3187" s="0"/>
      <c r="KT3187" s="0"/>
      <c r="KU3187" s="0"/>
      <c r="KV3187" s="0"/>
      <c r="KW3187" s="0"/>
      <c r="KX3187" s="0"/>
      <c r="KY3187" s="0"/>
      <c r="KZ3187" s="0"/>
      <c r="LA3187" s="0"/>
      <c r="LB3187" s="0"/>
      <c r="LC3187" s="0"/>
      <c r="LD3187" s="0"/>
      <c r="LE3187" s="0"/>
      <c r="LF3187" s="0"/>
      <c r="LG3187" s="0"/>
      <c r="LH3187" s="0"/>
      <c r="LI3187" s="0"/>
      <c r="LJ3187" s="0"/>
      <c r="LK3187" s="0"/>
      <c r="LL3187" s="0"/>
      <c r="LM3187" s="0"/>
      <c r="LN3187" s="0"/>
      <c r="LO3187" s="0"/>
      <c r="LP3187" s="0"/>
      <c r="LQ3187" s="0"/>
      <c r="LR3187" s="0"/>
      <c r="LS3187" s="0"/>
      <c r="LT3187" s="0"/>
      <c r="LU3187" s="0"/>
      <c r="LV3187" s="0"/>
      <c r="LW3187" s="0"/>
      <c r="LX3187" s="0"/>
      <c r="LY3187" s="0"/>
      <c r="LZ3187" s="0"/>
      <c r="MA3187" s="0"/>
      <c r="MB3187" s="0"/>
      <c r="MC3187" s="0"/>
      <c r="MD3187" s="0"/>
      <c r="ME3187" s="0"/>
      <c r="MF3187" s="0"/>
      <c r="MG3187" s="0"/>
      <c r="MH3187" s="0"/>
      <c r="MI3187" s="0"/>
      <c r="MJ3187" s="0"/>
      <c r="MK3187" s="0"/>
      <c r="ML3187" s="0"/>
      <c r="MM3187" s="0"/>
      <c r="MN3187" s="0"/>
      <c r="MO3187" s="0"/>
      <c r="MP3187" s="0"/>
      <c r="MQ3187" s="0"/>
      <c r="MR3187" s="0"/>
      <c r="MS3187" s="0"/>
      <c r="MT3187" s="0"/>
      <c r="MU3187" s="0"/>
      <c r="MV3187" s="0"/>
      <c r="MW3187" s="0"/>
      <c r="MX3187" s="0"/>
      <c r="MY3187" s="0"/>
      <c r="MZ3187" s="0"/>
      <c r="NA3187" s="0"/>
      <c r="NB3187" s="0"/>
      <c r="NC3187" s="0"/>
      <c r="ND3187" s="0"/>
      <c r="NE3187" s="0"/>
      <c r="NF3187" s="0"/>
      <c r="NG3187" s="0"/>
      <c r="NH3187" s="0"/>
      <c r="NI3187" s="0"/>
      <c r="NJ3187" s="0"/>
      <c r="NK3187" s="0"/>
      <c r="NL3187" s="0"/>
      <c r="NM3187" s="0"/>
      <c r="NN3187" s="0"/>
      <c r="NO3187" s="0"/>
      <c r="NP3187" s="0"/>
      <c r="NQ3187" s="0"/>
      <c r="NR3187" s="0"/>
      <c r="NS3187" s="0"/>
      <c r="NT3187" s="0"/>
      <c r="NU3187" s="0"/>
      <c r="NV3187" s="0"/>
      <c r="NW3187" s="0"/>
      <c r="NX3187" s="0"/>
      <c r="NY3187" s="0"/>
      <c r="NZ3187" s="0"/>
      <c r="OA3187" s="0"/>
      <c r="OB3187" s="0"/>
      <c r="OC3187" s="0"/>
      <c r="OD3187" s="0"/>
      <c r="OE3187" s="0"/>
      <c r="OF3187" s="0"/>
      <c r="OG3187" s="0"/>
      <c r="OH3187" s="0"/>
      <c r="OI3187" s="0"/>
      <c r="OJ3187" s="0"/>
      <c r="OK3187" s="0"/>
      <c r="OL3187" s="0"/>
      <c r="OM3187" s="0"/>
      <c r="ON3187" s="0"/>
      <c r="OO3187" s="0"/>
      <c r="OP3187" s="0"/>
      <c r="OQ3187" s="0"/>
      <c r="OR3187" s="0"/>
      <c r="OS3187" s="0"/>
      <c r="OT3187" s="0"/>
      <c r="OU3187" s="0"/>
      <c r="OV3187" s="0"/>
      <c r="OW3187" s="0"/>
      <c r="OX3187" s="0"/>
      <c r="OY3187" s="0"/>
      <c r="OZ3187" s="0"/>
      <c r="PA3187" s="0"/>
      <c r="PB3187" s="0"/>
      <c r="PC3187" s="0"/>
      <c r="PD3187" s="0"/>
      <c r="PE3187" s="0"/>
      <c r="PF3187" s="0"/>
      <c r="PG3187" s="0"/>
      <c r="PH3187" s="0"/>
      <c r="PI3187" s="0"/>
      <c r="PJ3187" s="0"/>
      <c r="PK3187" s="0"/>
      <c r="PL3187" s="0"/>
      <c r="PM3187" s="0"/>
      <c r="PN3187" s="0"/>
      <c r="PO3187" s="0"/>
      <c r="PP3187" s="0"/>
      <c r="PQ3187" s="0"/>
      <c r="PR3187" s="0"/>
      <c r="PS3187" s="0"/>
      <c r="PT3187" s="0"/>
      <c r="PU3187" s="0"/>
      <c r="PV3187" s="0"/>
      <c r="PW3187" s="0"/>
      <c r="PX3187" s="0"/>
      <c r="PY3187" s="0"/>
      <c r="PZ3187" s="0"/>
      <c r="QA3187" s="0"/>
      <c r="QB3187" s="0"/>
      <c r="QC3187" s="0"/>
      <c r="QD3187" s="0"/>
      <c r="QE3187" s="0"/>
      <c r="QF3187" s="0"/>
      <c r="QG3187" s="0"/>
      <c r="QH3187" s="0"/>
      <c r="QI3187" s="0"/>
      <c r="QJ3187" s="0"/>
      <c r="QK3187" s="0"/>
      <c r="QL3187" s="0"/>
      <c r="QM3187" s="0"/>
      <c r="QN3187" s="0"/>
      <c r="QO3187" s="0"/>
      <c r="QP3187" s="0"/>
      <c r="QQ3187" s="0"/>
      <c r="QR3187" s="0"/>
      <c r="QS3187" s="0"/>
      <c r="QT3187" s="0"/>
      <c r="QU3187" s="0"/>
      <c r="QV3187" s="0"/>
      <c r="QW3187" s="0"/>
      <c r="QX3187" s="0"/>
      <c r="QY3187" s="0"/>
      <c r="QZ3187" s="0"/>
      <c r="RA3187" s="0"/>
      <c r="RB3187" s="0"/>
      <c r="RC3187" s="0"/>
      <c r="RD3187" s="0"/>
      <c r="RE3187" s="0"/>
      <c r="RF3187" s="0"/>
      <c r="RG3187" s="0"/>
      <c r="RH3187" s="0"/>
      <c r="RI3187" s="0"/>
      <c r="RJ3187" s="0"/>
      <c r="RK3187" s="0"/>
      <c r="RL3187" s="0"/>
      <c r="RM3187" s="0"/>
      <c r="RN3187" s="0"/>
      <c r="RO3187" s="0"/>
      <c r="RP3187" s="0"/>
      <c r="RQ3187" s="0"/>
      <c r="RR3187" s="0"/>
      <c r="RS3187" s="0"/>
      <c r="RT3187" s="0"/>
      <c r="RU3187" s="0"/>
      <c r="RV3187" s="0"/>
      <c r="RW3187" s="0"/>
      <c r="RX3187" s="0"/>
      <c r="RY3187" s="0"/>
      <c r="RZ3187" s="0"/>
      <c r="SA3187" s="0"/>
      <c r="SB3187" s="0"/>
      <c r="SC3187" s="0"/>
      <c r="SD3187" s="0"/>
      <c r="SE3187" s="0"/>
      <c r="SF3187" s="0"/>
      <c r="SG3187" s="0"/>
      <c r="SH3187" s="0"/>
      <c r="SI3187" s="0"/>
      <c r="SJ3187" s="0"/>
      <c r="SK3187" s="0"/>
      <c r="SL3187" s="0"/>
      <c r="SM3187" s="0"/>
      <c r="SN3187" s="0"/>
      <c r="SO3187" s="0"/>
      <c r="SP3187" s="0"/>
      <c r="SQ3187" s="0"/>
      <c r="SR3187" s="0"/>
      <c r="SS3187" s="0"/>
      <c r="ST3187" s="0"/>
      <c r="SU3187" s="0"/>
      <c r="SV3187" s="0"/>
      <c r="SW3187" s="0"/>
      <c r="SX3187" s="0"/>
      <c r="SY3187" s="0"/>
      <c r="SZ3187" s="0"/>
      <c r="TA3187" s="0"/>
      <c r="TB3187" s="0"/>
      <c r="TC3187" s="0"/>
      <c r="TD3187" s="0"/>
      <c r="TE3187" s="0"/>
      <c r="TF3187" s="0"/>
      <c r="TG3187" s="0"/>
      <c r="TH3187" s="0"/>
      <c r="TI3187" s="0"/>
      <c r="TJ3187" s="0"/>
      <c r="TK3187" s="0"/>
      <c r="TL3187" s="0"/>
      <c r="TM3187" s="0"/>
      <c r="TN3187" s="0"/>
      <c r="TO3187" s="0"/>
      <c r="TP3187" s="0"/>
      <c r="TQ3187" s="0"/>
      <c r="TR3187" s="0"/>
      <c r="TS3187" s="0"/>
      <c r="TT3187" s="0"/>
      <c r="TU3187" s="0"/>
      <c r="TV3187" s="0"/>
      <c r="TW3187" s="0"/>
      <c r="TX3187" s="0"/>
      <c r="TY3187" s="0"/>
      <c r="TZ3187" s="0"/>
      <c r="UA3187" s="0"/>
      <c r="UB3187" s="0"/>
      <c r="UC3187" s="0"/>
      <c r="UD3187" s="0"/>
      <c r="UE3187" s="0"/>
      <c r="UF3187" s="0"/>
      <c r="UG3187" s="0"/>
      <c r="UH3187" s="0"/>
      <c r="UI3187" s="0"/>
      <c r="UJ3187" s="0"/>
      <c r="UK3187" s="0"/>
      <c r="UL3187" s="0"/>
      <c r="UM3187" s="0"/>
      <c r="UN3187" s="0"/>
      <c r="UO3187" s="0"/>
      <c r="UP3187" s="0"/>
      <c r="UQ3187" s="0"/>
      <c r="UR3187" s="0"/>
      <c r="US3187" s="0"/>
      <c r="UT3187" s="0"/>
      <c r="UU3187" s="0"/>
      <c r="UV3187" s="0"/>
      <c r="UW3187" s="0"/>
      <c r="UX3187" s="0"/>
      <c r="UY3187" s="0"/>
      <c r="UZ3187" s="0"/>
      <c r="VA3187" s="0"/>
      <c r="VB3187" s="0"/>
      <c r="VC3187" s="0"/>
      <c r="VD3187" s="0"/>
      <c r="VE3187" s="0"/>
      <c r="VF3187" s="0"/>
      <c r="VG3187" s="0"/>
      <c r="VH3187" s="0"/>
      <c r="VI3187" s="0"/>
      <c r="VJ3187" s="0"/>
      <c r="VK3187" s="0"/>
      <c r="VL3187" s="0"/>
      <c r="VM3187" s="0"/>
      <c r="VN3187" s="0"/>
      <c r="VO3187" s="0"/>
      <c r="VP3187" s="0"/>
      <c r="VQ3187" s="0"/>
      <c r="VR3187" s="0"/>
      <c r="VS3187" s="0"/>
      <c r="VT3187" s="0"/>
      <c r="VU3187" s="0"/>
      <c r="VV3187" s="0"/>
      <c r="VW3187" s="0"/>
      <c r="VX3187" s="0"/>
      <c r="VY3187" s="0"/>
      <c r="VZ3187" s="0"/>
      <c r="WA3187" s="0"/>
      <c r="WB3187" s="0"/>
      <c r="WC3187" s="0"/>
      <c r="WD3187" s="0"/>
      <c r="WE3187" s="0"/>
      <c r="WF3187" s="0"/>
      <c r="WG3187" s="0"/>
      <c r="WH3187" s="0"/>
      <c r="WI3187" s="0"/>
      <c r="WJ3187" s="0"/>
      <c r="WK3187" s="0"/>
      <c r="WL3187" s="0"/>
      <c r="WM3187" s="0"/>
      <c r="WN3187" s="0"/>
      <c r="WO3187" s="0"/>
      <c r="WP3187" s="0"/>
      <c r="WQ3187" s="0"/>
      <c r="WR3187" s="0"/>
      <c r="WS3187" s="0"/>
      <c r="WT3187" s="0"/>
      <c r="WU3187" s="0"/>
      <c r="WV3187" s="0"/>
      <c r="WW3187" s="0"/>
      <c r="WX3187" s="0"/>
      <c r="WY3187" s="0"/>
      <c r="WZ3187" s="0"/>
      <c r="XA3187" s="0"/>
      <c r="XB3187" s="0"/>
      <c r="XC3187" s="0"/>
      <c r="XD3187" s="0"/>
      <c r="XE3187" s="0"/>
      <c r="XF3187" s="0"/>
      <c r="XG3187" s="0"/>
      <c r="XH3187" s="0"/>
      <c r="XI3187" s="0"/>
      <c r="XJ3187" s="0"/>
      <c r="XK3187" s="0"/>
      <c r="XL3187" s="0"/>
      <c r="XM3187" s="0"/>
      <c r="XN3187" s="0"/>
      <c r="XO3187" s="0"/>
      <c r="XP3187" s="0"/>
      <c r="XQ3187" s="0"/>
      <c r="XR3187" s="0"/>
      <c r="XS3187" s="0"/>
      <c r="XT3187" s="0"/>
      <c r="XU3187" s="0"/>
      <c r="XV3187" s="0"/>
      <c r="XW3187" s="0"/>
      <c r="XX3187" s="0"/>
      <c r="XY3187" s="0"/>
      <c r="XZ3187" s="0"/>
      <c r="YA3187" s="0"/>
      <c r="YB3187" s="0"/>
      <c r="YC3187" s="0"/>
      <c r="YD3187" s="0"/>
      <c r="YE3187" s="0"/>
      <c r="YF3187" s="0"/>
      <c r="YG3187" s="0"/>
      <c r="YH3187" s="0"/>
      <c r="YI3187" s="0"/>
      <c r="YJ3187" s="0"/>
      <c r="YK3187" s="0"/>
      <c r="YL3187" s="0"/>
      <c r="YM3187" s="0"/>
      <c r="YN3187" s="0"/>
      <c r="YO3187" s="0"/>
      <c r="YP3187" s="0"/>
      <c r="YQ3187" s="0"/>
      <c r="YR3187" s="0"/>
      <c r="YS3187" s="0"/>
      <c r="YT3187" s="0"/>
      <c r="YU3187" s="0"/>
      <c r="YV3187" s="0"/>
      <c r="YW3187" s="0"/>
      <c r="YX3187" s="0"/>
      <c r="YY3187" s="0"/>
      <c r="YZ3187" s="0"/>
      <c r="ZA3187" s="0"/>
      <c r="ZB3187" s="0"/>
      <c r="ZC3187" s="0"/>
      <c r="ZD3187" s="0"/>
      <c r="ZE3187" s="0"/>
      <c r="ZF3187" s="0"/>
      <c r="ZG3187" s="0"/>
      <c r="ZH3187" s="0"/>
      <c r="ZI3187" s="0"/>
      <c r="ZJ3187" s="0"/>
      <c r="ZK3187" s="0"/>
      <c r="ZL3187" s="0"/>
      <c r="ZM3187" s="0"/>
      <c r="ZN3187" s="0"/>
      <c r="ZO3187" s="0"/>
      <c r="ZP3187" s="0"/>
      <c r="ZQ3187" s="0"/>
      <c r="ZR3187" s="0"/>
      <c r="ZS3187" s="0"/>
      <c r="ZT3187" s="0"/>
      <c r="ZU3187" s="0"/>
      <c r="ZV3187" s="0"/>
      <c r="ZW3187" s="0"/>
      <c r="ZX3187" s="0"/>
      <c r="ZY3187" s="0"/>
      <c r="ZZ3187" s="0"/>
      <c r="AAA3187" s="0"/>
      <c r="AAB3187" s="0"/>
      <c r="AAC3187" s="0"/>
      <c r="AAD3187" s="0"/>
      <c r="AAE3187" s="0"/>
      <c r="AAF3187" s="0"/>
      <c r="AAG3187" s="0"/>
      <c r="AAH3187" s="0"/>
      <c r="AAI3187" s="0"/>
      <c r="AAJ3187" s="0"/>
      <c r="AAK3187" s="0"/>
      <c r="AAL3187" s="0"/>
      <c r="AAM3187" s="0"/>
      <c r="AAN3187" s="0"/>
      <c r="AAO3187" s="0"/>
      <c r="AAP3187" s="0"/>
      <c r="AAQ3187" s="0"/>
      <c r="AAR3187" s="0"/>
      <c r="AAS3187" s="0"/>
      <c r="AAT3187" s="0"/>
      <c r="AAU3187" s="0"/>
      <c r="AAV3187" s="0"/>
      <c r="AAW3187" s="0"/>
      <c r="AAX3187" s="0"/>
      <c r="AAY3187" s="0"/>
      <c r="AAZ3187" s="0"/>
      <c r="ABA3187" s="0"/>
      <c r="ABB3187" s="0"/>
      <c r="ABC3187" s="0"/>
      <c r="ABD3187" s="0"/>
      <c r="ABE3187" s="0"/>
      <c r="ABF3187" s="0"/>
      <c r="ABG3187" s="0"/>
      <c r="ABH3187" s="0"/>
      <c r="ABI3187" s="0"/>
      <c r="ABJ3187" s="0"/>
      <c r="ABK3187" s="0"/>
      <c r="ABL3187" s="0"/>
      <c r="ABM3187" s="0"/>
      <c r="ABN3187" s="0"/>
      <c r="ABO3187" s="0"/>
      <c r="ABP3187" s="0"/>
      <c r="ABQ3187" s="0"/>
      <c r="ABR3187" s="0"/>
      <c r="ABS3187" s="0"/>
      <c r="ABT3187" s="0"/>
      <c r="ABU3187" s="0"/>
      <c r="ABV3187" s="0"/>
      <c r="ABW3187" s="0"/>
      <c r="ABX3187" s="0"/>
      <c r="ABY3187" s="0"/>
      <c r="ABZ3187" s="0"/>
      <c r="ACA3187" s="0"/>
      <c r="ACB3187" s="0"/>
      <c r="ACC3187" s="0"/>
      <c r="ACD3187" s="0"/>
      <c r="ACE3187" s="0"/>
      <c r="ACF3187" s="0"/>
      <c r="ACG3187" s="0"/>
      <c r="ACH3187" s="0"/>
      <c r="ACI3187" s="0"/>
      <c r="ACJ3187" s="0"/>
      <c r="ACK3187" s="0"/>
      <c r="ACL3187" s="0"/>
      <c r="ACM3187" s="0"/>
      <c r="ACN3187" s="0"/>
      <c r="ACO3187" s="0"/>
      <c r="ACP3187" s="0"/>
      <c r="ACQ3187" s="0"/>
      <c r="ACR3187" s="0"/>
      <c r="ACS3187" s="0"/>
      <c r="ACT3187" s="0"/>
      <c r="ACU3187" s="0"/>
      <c r="ACV3187" s="0"/>
      <c r="ACW3187" s="0"/>
      <c r="ACX3187" s="0"/>
      <c r="ACY3187" s="0"/>
      <c r="ACZ3187" s="0"/>
      <c r="ADA3187" s="0"/>
      <c r="ADB3187" s="0"/>
      <c r="ADC3187" s="0"/>
      <c r="ADD3187" s="0"/>
      <c r="ADE3187" s="0"/>
      <c r="ADF3187" s="0"/>
      <c r="ADG3187" s="0"/>
      <c r="ADH3187" s="0"/>
      <c r="ADI3187" s="0"/>
      <c r="ADJ3187" s="0"/>
      <c r="ADK3187" s="0"/>
      <c r="ADL3187" s="0"/>
      <c r="ADM3187" s="0"/>
      <c r="ADN3187" s="0"/>
      <c r="ADO3187" s="0"/>
      <c r="ADP3187" s="0"/>
      <c r="ADQ3187" s="0"/>
      <c r="ADR3187" s="0"/>
      <c r="ADS3187" s="0"/>
      <c r="ADT3187" s="0"/>
      <c r="ADU3187" s="0"/>
      <c r="ADV3187" s="0"/>
      <c r="ADW3187" s="0"/>
      <c r="ADX3187" s="0"/>
      <c r="ADY3187" s="0"/>
      <c r="ADZ3187" s="0"/>
      <c r="AEA3187" s="0"/>
      <c r="AEB3187" s="0"/>
      <c r="AEC3187" s="0"/>
      <c r="AED3187" s="0"/>
      <c r="AEE3187" s="0"/>
      <c r="AEF3187" s="0"/>
      <c r="AEG3187" s="0"/>
      <c r="AEH3187" s="0"/>
      <c r="AEI3187" s="0"/>
      <c r="AEJ3187" s="0"/>
      <c r="AEK3187" s="0"/>
      <c r="AEL3187" s="0"/>
      <c r="AEM3187" s="0"/>
      <c r="AEN3187" s="0"/>
      <c r="AEO3187" s="0"/>
      <c r="AEP3187" s="0"/>
      <c r="AEQ3187" s="0"/>
      <c r="AER3187" s="0"/>
      <c r="AES3187" s="0"/>
      <c r="AET3187" s="0"/>
      <c r="AEU3187" s="0"/>
      <c r="AEV3187" s="0"/>
      <c r="AEW3187" s="0"/>
      <c r="AEX3187" s="0"/>
      <c r="AEY3187" s="0"/>
      <c r="AEZ3187" s="0"/>
      <c r="AFA3187" s="0"/>
      <c r="AFB3187" s="0"/>
      <c r="AFC3187" s="0"/>
      <c r="AFD3187" s="0"/>
      <c r="AFE3187" s="0"/>
      <c r="AFF3187" s="0"/>
      <c r="AFG3187" s="0"/>
      <c r="AFH3187" s="0"/>
      <c r="AFI3187" s="0"/>
      <c r="AFJ3187" s="0"/>
      <c r="AFK3187" s="0"/>
      <c r="AFL3187" s="0"/>
      <c r="AFM3187" s="0"/>
      <c r="AFN3187" s="0"/>
      <c r="AFO3187" s="0"/>
      <c r="AFP3187" s="0"/>
      <c r="AFQ3187" s="0"/>
      <c r="AFR3187" s="0"/>
      <c r="AFS3187" s="0"/>
      <c r="AFT3187" s="0"/>
      <c r="AFU3187" s="0"/>
      <c r="AFV3187" s="0"/>
      <c r="AFW3187" s="0"/>
      <c r="AFX3187" s="0"/>
      <c r="AFY3187" s="0"/>
      <c r="AFZ3187" s="0"/>
      <c r="AGA3187" s="0"/>
      <c r="AGB3187" s="0"/>
      <c r="AGC3187" s="0"/>
      <c r="AGD3187" s="0"/>
      <c r="AGE3187" s="0"/>
      <c r="AGF3187" s="0"/>
      <c r="AGG3187" s="0"/>
      <c r="AGH3187" s="0"/>
      <c r="AGI3187" s="0"/>
      <c r="AGJ3187" s="0"/>
      <c r="AGK3187" s="0"/>
      <c r="AGL3187" s="0"/>
      <c r="AGM3187" s="0"/>
      <c r="AGN3187" s="0"/>
      <c r="AGO3187" s="0"/>
      <c r="AGP3187" s="0"/>
      <c r="AGQ3187" s="0"/>
      <c r="AGR3187" s="0"/>
      <c r="AGS3187" s="0"/>
      <c r="AGT3187" s="0"/>
      <c r="AGU3187" s="0"/>
      <c r="AGV3187" s="0"/>
      <c r="AGW3187" s="0"/>
      <c r="AGX3187" s="0"/>
      <c r="AGY3187" s="0"/>
      <c r="AGZ3187" s="0"/>
      <c r="AHA3187" s="0"/>
      <c r="AHB3187" s="0"/>
      <c r="AHC3187" s="0"/>
      <c r="AHD3187" s="0"/>
      <c r="AHE3187" s="0"/>
      <c r="AHF3187" s="0"/>
      <c r="AHG3187" s="0"/>
      <c r="AHH3187" s="0"/>
      <c r="AHI3187" s="0"/>
      <c r="AHJ3187" s="0"/>
      <c r="AHK3187" s="0"/>
      <c r="AHL3187" s="0"/>
      <c r="AHM3187" s="0"/>
      <c r="AHN3187" s="0"/>
      <c r="AHO3187" s="0"/>
      <c r="AHP3187" s="0"/>
      <c r="AHQ3187" s="0"/>
      <c r="AHR3187" s="0"/>
      <c r="AHS3187" s="0"/>
      <c r="AHT3187" s="0"/>
      <c r="AHU3187" s="0"/>
      <c r="AHV3187" s="0"/>
      <c r="AHW3187" s="0"/>
      <c r="AHX3187" s="0"/>
      <c r="AHY3187" s="0"/>
      <c r="AHZ3187" s="0"/>
      <c r="AIA3187" s="0"/>
      <c r="AIB3187" s="0"/>
      <c r="AIC3187" s="0"/>
      <c r="AID3187" s="0"/>
      <c r="AIE3187" s="0"/>
      <c r="AIF3187" s="0"/>
      <c r="AIG3187" s="0"/>
      <c r="AIH3187" s="0"/>
      <c r="AII3187" s="0"/>
      <c r="AIJ3187" s="0"/>
      <c r="AIK3187" s="0"/>
      <c r="AIL3187" s="0"/>
      <c r="AIM3187" s="0"/>
      <c r="AIN3187" s="0"/>
      <c r="AIO3187" s="0"/>
      <c r="AIP3187" s="0"/>
      <c r="AIQ3187" s="0"/>
      <c r="AIR3187" s="0"/>
      <c r="AIS3187" s="0"/>
      <c r="AIT3187" s="0"/>
      <c r="AIU3187" s="0"/>
      <c r="AIV3187" s="0"/>
      <c r="AIW3187" s="0"/>
      <c r="AIX3187" s="0"/>
      <c r="AIY3187" s="0"/>
      <c r="AIZ3187" s="0"/>
      <c r="AJA3187" s="0"/>
      <c r="AJB3187" s="0"/>
      <c r="AJC3187" s="0"/>
      <c r="AJD3187" s="0"/>
      <c r="AJE3187" s="0"/>
      <c r="AJF3187" s="0"/>
      <c r="AJG3187" s="0"/>
      <c r="AJH3187" s="0"/>
      <c r="AJI3187" s="0"/>
      <c r="AJJ3187" s="0"/>
      <c r="AJK3187" s="0"/>
      <c r="AJL3187" s="0"/>
      <c r="AJM3187" s="0"/>
      <c r="AJN3187" s="0"/>
      <c r="AJO3187" s="0"/>
      <c r="AJP3187" s="0"/>
      <c r="AJQ3187" s="0"/>
      <c r="AJR3187" s="0"/>
      <c r="AJS3187" s="0"/>
      <c r="AJT3187" s="0"/>
      <c r="AJU3187" s="0"/>
      <c r="AJV3187" s="0"/>
      <c r="AJW3187" s="0"/>
      <c r="AJX3187" s="0"/>
      <c r="AJY3187" s="0"/>
      <c r="AJZ3187" s="0"/>
      <c r="AKA3187" s="0"/>
      <c r="AKB3187" s="0"/>
      <c r="AKC3187" s="0"/>
      <c r="AKD3187" s="0"/>
      <c r="AKE3187" s="0"/>
      <c r="AKF3187" s="0"/>
      <c r="AKG3187" s="0"/>
      <c r="AKH3187" s="0"/>
      <c r="AKI3187" s="0"/>
      <c r="AKJ3187" s="0"/>
      <c r="AKK3187" s="0"/>
      <c r="AKL3187" s="0"/>
      <c r="AKM3187" s="0"/>
      <c r="AKN3187" s="0"/>
      <c r="AKO3187" s="0"/>
      <c r="AKP3187" s="0"/>
      <c r="AKQ3187" s="0"/>
      <c r="AKR3187" s="0"/>
      <c r="AKS3187" s="0"/>
      <c r="AKT3187" s="0"/>
      <c r="AKU3187" s="0"/>
      <c r="AKV3187" s="0"/>
      <c r="AKW3187" s="0"/>
      <c r="AKX3187" s="0"/>
      <c r="AKY3187" s="0"/>
      <c r="AKZ3187" s="0"/>
      <c r="ALA3187" s="0"/>
      <c r="ALB3187" s="0"/>
      <c r="ALC3187" s="0"/>
      <c r="ALD3187" s="0"/>
      <c r="ALE3187" s="0"/>
      <c r="ALF3187" s="0"/>
      <c r="ALG3187" s="0"/>
      <c r="ALH3187" s="0"/>
      <c r="ALI3187" s="0"/>
      <c r="ALJ3187" s="0"/>
      <c r="ALK3187" s="0"/>
      <c r="ALL3187" s="0"/>
      <c r="ALM3187" s="0"/>
      <c r="ALN3187" s="0"/>
      <c r="ALO3187" s="0"/>
      <c r="ALP3187" s="0"/>
      <c r="ALQ3187" s="0"/>
      <c r="ALR3187" s="0"/>
      <c r="ALS3187" s="0"/>
      <c r="ALT3187" s="0"/>
      <c r="ALU3187" s="0"/>
      <c r="ALV3187" s="0"/>
      <c r="ALW3187" s="0"/>
      <c r="ALX3187" s="0"/>
      <c r="ALY3187" s="0"/>
      <c r="ALZ3187" s="0"/>
      <c r="AMA3187" s="0"/>
      <c r="AMB3187" s="0"/>
      <c r="AMC3187" s="0"/>
      <c r="AMD3187" s="0"/>
      <c r="AME3187" s="0"/>
      <c r="AMF3187" s="0"/>
      <c r="AMG3187" s="0"/>
      <c r="AMH3187" s="0"/>
      <c r="AMI3187" s="0"/>
    </row>
    <row r="3188" customFormat="false" ht="12.75" hidden="false" customHeight="false" outlineLevel="0" collapsed="false">
      <c r="A3188" s="1" t="s">
        <v>1398</v>
      </c>
      <c r="C3188" s="19" t="s">
        <v>3444</v>
      </c>
      <c r="D3188" s="19" t="s">
        <v>49</v>
      </c>
      <c r="E3188" s="20" t="n">
        <v>2.2</v>
      </c>
      <c r="F3188" s="21" t="n">
        <v>0.02</v>
      </c>
      <c r="G3188" s="24" t="s">
        <v>1400</v>
      </c>
      <c r="H3188" s="3"/>
      <c r="BM3188" s="0"/>
      <c r="BN3188" s="0"/>
      <c r="BO3188" s="0"/>
      <c r="BP3188" s="0"/>
      <c r="BQ3188" s="0"/>
      <c r="BR3188" s="0"/>
      <c r="BS3188" s="0"/>
      <c r="BT3188" s="0"/>
      <c r="BU3188" s="0"/>
      <c r="BV3188" s="0"/>
      <c r="BW3188" s="0"/>
      <c r="BX3188" s="0"/>
      <c r="BY3188" s="0"/>
      <c r="BZ3188" s="0"/>
      <c r="CA3188" s="0"/>
      <c r="CB3188" s="0"/>
      <c r="CC3188" s="0"/>
      <c r="CD3188" s="0"/>
      <c r="CE3188" s="0"/>
      <c r="CF3188" s="0"/>
      <c r="CG3188" s="0"/>
      <c r="CH3188" s="0"/>
      <c r="CI3188" s="0"/>
      <c r="CJ3188" s="0"/>
      <c r="CK3188" s="0"/>
      <c r="CL3188" s="0"/>
      <c r="CM3188" s="0"/>
      <c r="CN3188" s="0"/>
      <c r="CO3188" s="0"/>
      <c r="CP3188" s="0"/>
      <c r="CQ3188" s="0"/>
      <c r="CR3188" s="0"/>
      <c r="CS3188" s="0"/>
      <c r="CT3188" s="0"/>
      <c r="CU3188" s="0"/>
      <c r="CV3188" s="0"/>
      <c r="CW3188" s="0"/>
      <c r="CX3188" s="0"/>
      <c r="CY3188" s="0"/>
      <c r="CZ3188" s="0"/>
      <c r="DA3188" s="0"/>
      <c r="DB3188" s="0"/>
      <c r="DC3188" s="0"/>
      <c r="DD3188" s="0"/>
      <c r="DE3188" s="0"/>
      <c r="DF3188" s="0"/>
      <c r="DG3188" s="0"/>
      <c r="DH3188" s="0"/>
      <c r="DI3188" s="0"/>
      <c r="DJ3188" s="0"/>
      <c r="DK3188" s="0"/>
      <c r="DL3188" s="0"/>
      <c r="DM3188" s="0"/>
      <c r="DN3188" s="0"/>
      <c r="DO3188" s="0"/>
      <c r="DP3188" s="0"/>
      <c r="DQ3188" s="0"/>
      <c r="DR3188" s="0"/>
      <c r="DS3188" s="0"/>
      <c r="DT3188" s="0"/>
      <c r="DU3188" s="0"/>
      <c r="DV3188" s="0"/>
      <c r="DW3188" s="0"/>
      <c r="DX3188" s="0"/>
      <c r="DY3188" s="0"/>
      <c r="DZ3188" s="0"/>
      <c r="EA3188" s="0"/>
      <c r="EB3188" s="0"/>
      <c r="EC3188" s="0"/>
      <c r="ED3188" s="0"/>
      <c r="EE3188" s="0"/>
      <c r="EF3188" s="0"/>
      <c r="EG3188" s="0"/>
      <c r="EH3188" s="0"/>
      <c r="EI3188" s="0"/>
      <c r="EJ3188" s="0"/>
      <c r="EK3188" s="0"/>
      <c r="EL3188" s="0"/>
      <c r="EM3188" s="0"/>
      <c r="EN3188" s="0"/>
      <c r="EO3188" s="0"/>
      <c r="EP3188" s="0"/>
      <c r="EQ3188" s="0"/>
      <c r="ER3188" s="0"/>
      <c r="ES3188" s="0"/>
      <c r="ET3188" s="0"/>
      <c r="EU3188" s="0"/>
      <c r="EV3188" s="0"/>
      <c r="EW3188" s="0"/>
      <c r="EX3188" s="0"/>
      <c r="EY3188" s="0"/>
      <c r="EZ3188" s="0"/>
      <c r="FA3188" s="0"/>
      <c r="FB3188" s="0"/>
      <c r="FC3188" s="0"/>
      <c r="FD3188" s="0"/>
      <c r="FE3188" s="0"/>
      <c r="FF3188" s="0"/>
      <c r="FG3188" s="0"/>
      <c r="FH3188" s="0"/>
      <c r="FI3188" s="0"/>
      <c r="FJ3188" s="0"/>
      <c r="FK3188" s="0"/>
      <c r="FL3188" s="0"/>
      <c r="FM3188" s="0"/>
      <c r="FN3188" s="0"/>
      <c r="FO3188" s="0"/>
      <c r="FP3188" s="0"/>
      <c r="FQ3188" s="0"/>
      <c r="FR3188" s="0"/>
      <c r="FS3188" s="0"/>
      <c r="FT3188" s="0"/>
      <c r="FU3188" s="0"/>
      <c r="FV3188" s="0"/>
      <c r="FW3188" s="0"/>
      <c r="FX3188" s="0"/>
      <c r="FY3188" s="0"/>
      <c r="FZ3188" s="0"/>
      <c r="GA3188" s="0"/>
      <c r="GB3188" s="0"/>
      <c r="GC3188" s="0"/>
      <c r="GD3188" s="0"/>
      <c r="GE3188" s="0"/>
      <c r="GF3188" s="0"/>
      <c r="GG3188" s="0"/>
      <c r="GH3188" s="0"/>
      <c r="GI3188" s="0"/>
      <c r="GJ3188" s="0"/>
      <c r="GK3188" s="0"/>
      <c r="GL3188" s="0"/>
      <c r="GM3188" s="0"/>
      <c r="GN3188" s="0"/>
      <c r="GO3188" s="0"/>
      <c r="GP3188" s="0"/>
      <c r="GQ3188" s="0"/>
      <c r="GR3188" s="0"/>
      <c r="GS3188" s="0"/>
      <c r="GT3188" s="0"/>
      <c r="GU3188" s="0"/>
      <c r="GV3188" s="0"/>
      <c r="GW3188" s="0"/>
      <c r="GX3188" s="0"/>
      <c r="GY3188" s="0"/>
      <c r="GZ3188" s="0"/>
      <c r="HA3188" s="0"/>
      <c r="HB3188" s="0"/>
      <c r="HC3188" s="0"/>
      <c r="HD3188" s="0"/>
      <c r="HE3188" s="0"/>
      <c r="HF3188" s="0"/>
      <c r="HG3188" s="0"/>
      <c r="HH3188" s="0"/>
      <c r="HI3188" s="0"/>
      <c r="HJ3188" s="0"/>
      <c r="HK3188" s="0"/>
      <c r="HL3188" s="0"/>
      <c r="HM3188" s="0"/>
      <c r="HN3188" s="0"/>
      <c r="HO3188" s="0"/>
      <c r="HP3188" s="0"/>
      <c r="HQ3188" s="0"/>
      <c r="HR3188" s="0"/>
      <c r="HS3188" s="0"/>
      <c r="HT3188" s="0"/>
      <c r="HU3188" s="0"/>
      <c r="HV3188" s="0"/>
      <c r="HW3188" s="0"/>
      <c r="HX3188" s="0"/>
      <c r="HY3188" s="0"/>
      <c r="HZ3188" s="0"/>
      <c r="IA3188" s="0"/>
      <c r="IB3188" s="0"/>
      <c r="IC3188" s="0"/>
      <c r="ID3188" s="0"/>
      <c r="IE3188" s="0"/>
      <c r="IF3188" s="0"/>
      <c r="IG3188" s="0"/>
      <c r="IH3188" s="0"/>
      <c r="II3188" s="0"/>
      <c r="IJ3188" s="0"/>
      <c r="IK3188" s="0"/>
      <c r="IL3188" s="0"/>
      <c r="IM3188" s="0"/>
      <c r="IN3188" s="0"/>
      <c r="IO3188" s="0"/>
      <c r="IP3188" s="0"/>
      <c r="IQ3188" s="0"/>
      <c r="IR3188" s="0"/>
      <c r="IS3188" s="0"/>
      <c r="IT3188" s="0"/>
      <c r="IU3188" s="0"/>
      <c r="IV3188" s="0"/>
      <c r="IW3188" s="0"/>
      <c r="IX3188" s="0"/>
      <c r="IY3188" s="0"/>
      <c r="IZ3188" s="0"/>
      <c r="JA3188" s="0"/>
      <c r="JB3188" s="0"/>
      <c r="JC3188" s="0"/>
      <c r="JD3188" s="0"/>
      <c r="JE3188" s="0"/>
      <c r="JF3188" s="0"/>
      <c r="JG3188" s="0"/>
      <c r="JH3188" s="0"/>
      <c r="JI3188" s="0"/>
      <c r="JJ3188" s="0"/>
      <c r="JK3188" s="0"/>
      <c r="JL3188" s="0"/>
      <c r="JM3188" s="0"/>
      <c r="JN3188" s="0"/>
      <c r="JO3188" s="0"/>
      <c r="JP3188" s="0"/>
      <c r="JQ3188" s="0"/>
      <c r="JR3188" s="0"/>
      <c r="JS3188" s="0"/>
      <c r="JT3188" s="0"/>
      <c r="JU3188" s="0"/>
      <c r="JV3188" s="0"/>
      <c r="JW3188" s="0"/>
      <c r="JX3188" s="0"/>
      <c r="JY3188" s="0"/>
      <c r="JZ3188" s="0"/>
      <c r="KA3188" s="0"/>
      <c r="KB3188" s="0"/>
      <c r="KC3188" s="0"/>
      <c r="KD3188" s="0"/>
      <c r="KE3188" s="0"/>
      <c r="KF3188" s="0"/>
      <c r="KG3188" s="0"/>
      <c r="KH3188" s="0"/>
      <c r="KI3188" s="0"/>
      <c r="KJ3188" s="0"/>
      <c r="KK3188" s="0"/>
      <c r="KL3188" s="0"/>
      <c r="KM3188" s="0"/>
      <c r="KN3188" s="0"/>
      <c r="KO3188" s="0"/>
      <c r="KP3188" s="0"/>
      <c r="KQ3188" s="0"/>
      <c r="KR3188" s="0"/>
      <c r="KS3188" s="0"/>
      <c r="KT3188" s="0"/>
      <c r="KU3188" s="0"/>
      <c r="KV3188" s="0"/>
      <c r="KW3188" s="0"/>
      <c r="KX3188" s="0"/>
      <c r="KY3188" s="0"/>
      <c r="KZ3188" s="0"/>
      <c r="LA3188" s="0"/>
      <c r="LB3188" s="0"/>
      <c r="LC3188" s="0"/>
      <c r="LD3188" s="0"/>
      <c r="LE3188" s="0"/>
      <c r="LF3188" s="0"/>
      <c r="LG3188" s="0"/>
      <c r="LH3188" s="0"/>
      <c r="LI3188" s="0"/>
      <c r="LJ3188" s="0"/>
      <c r="LK3188" s="0"/>
      <c r="LL3188" s="0"/>
      <c r="LM3188" s="0"/>
      <c r="LN3188" s="0"/>
      <c r="LO3188" s="0"/>
      <c r="LP3188" s="0"/>
      <c r="LQ3188" s="0"/>
      <c r="LR3188" s="0"/>
      <c r="LS3188" s="0"/>
      <c r="LT3188" s="0"/>
      <c r="LU3188" s="0"/>
      <c r="LV3188" s="0"/>
      <c r="LW3188" s="0"/>
      <c r="LX3188" s="0"/>
      <c r="LY3188" s="0"/>
      <c r="LZ3188" s="0"/>
      <c r="MA3188" s="0"/>
      <c r="MB3188" s="0"/>
      <c r="MC3188" s="0"/>
      <c r="MD3188" s="0"/>
      <c r="ME3188" s="0"/>
      <c r="MF3188" s="0"/>
      <c r="MG3188" s="0"/>
      <c r="MH3188" s="0"/>
      <c r="MI3188" s="0"/>
      <c r="MJ3188" s="0"/>
      <c r="MK3188" s="0"/>
      <c r="ML3188" s="0"/>
      <c r="MM3188" s="0"/>
      <c r="MN3188" s="0"/>
      <c r="MO3188" s="0"/>
      <c r="MP3188" s="0"/>
      <c r="MQ3188" s="0"/>
      <c r="MR3188" s="0"/>
      <c r="MS3188" s="0"/>
      <c r="MT3188" s="0"/>
      <c r="MU3188" s="0"/>
      <c r="MV3188" s="0"/>
      <c r="MW3188" s="0"/>
      <c r="MX3188" s="0"/>
      <c r="MY3188" s="0"/>
      <c r="MZ3188" s="0"/>
      <c r="NA3188" s="0"/>
      <c r="NB3188" s="0"/>
      <c r="NC3188" s="0"/>
      <c r="ND3188" s="0"/>
      <c r="NE3188" s="0"/>
      <c r="NF3188" s="0"/>
      <c r="NG3188" s="0"/>
      <c r="NH3188" s="0"/>
      <c r="NI3188" s="0"/>
      <c r="NJ3188" s="0"/>
      <c r="NK3188" s="0"/>
      <c r="NL3188" s="0"/>
      <c r="NM3188" s="0"/>
      <c r="NN3188" s="0"/>
      <c r="NO3188" s="0"/>
      <c r="NP3188" s="0"/>
      <c r="NQ3188" s="0"/>
      <c r="NR3188" s="0"/>
      <c r="NS3188" s="0"/>
      <c r="NT3188" s="0"/>
      <c r="NU3188" s="0"/>
      <c r="NV3188" s="0"/>
      <c r="NW3188" s="0"/>
      <c r="NX3188" s="0"/>
      <c r="NY3188" s="0"/>
      <c r="NZ3188" s="0"/>
      <c r="OA3188" s="0"/>
      <c r="OB3188" s="0"/>
      <c r="OC3188" s="0"/>
      <c r="OD3188" s="0"/>
      <c r="OE3188" s="0"/>
      <c r="OF3188" s="0"/>
      <c r="OG3188" s="0"/>
      <c r="OH3188" s="0"/>
      <c r="OI3188" s="0"/>
      <c r="OJ3188" s="0"/>
      <c r="OK3188" s="0"/>
      <c r="OL3188" s="0"/>
      <c r="OM3188" s="0"/>
      <c r="ON3188" s="0"/>
      <c r="OO3188" s="0"/>
      <c r="OP3188" s="0"/>
      <c r="OQ3188" s="0"/>
      <c r="OR3188" s="0"/>
      <c r="OS3188" s="0"/>
      <c r="OT3188" s="0"/>
      <c r="OU3188" s="0"/>
      <c r="OV3188" s="0"/>
      <c r="OW3188" s="0"/>
      <c r="OX3188" s="0"/>
      <c r="OY3188" s="0"/>
      <c r="OZ3188" s="0"/>
      <c r="PA3188" s="0"/>
      <c r="PB3188" s="0"/>
      <c r="PC3188" s="0"/>
      <c r="PD3188" s="0"/>
      <c r="PE3188" s="0"/>
      <c r="PF3188" s="0"/>
      <c r="PG3188" s="0"/>
      <c r="PH3188" s="0"/>
      <c r="PI3188" s="0"/>
      <c r="PJ3188" s="0"/>
      <c r="PK3188" s="0"/>
      <c r="PL3188" s="0"/>
      <c r="PM3188" s="0"/>
      <c r="PN3188" s="0"/>
      <c r="PO3188" s="0"/>
      <c r="PP3188" s="0"/>
      <c r="PQ3188" s="0"/>
      <c r="PR3188" s="0"/>
      <c r="PS3188" s="0"/>
      <c r="PT3188" s="0"/>
      <c r="PU3188" s="0"/>
      <c r="PV3188" s="0"/>
      <c r="PW3188" s="0"/>
      <c r="PX3188" s="0"/>
      <c r="PY3188" s="0"/>
      <c r="PZ3188" s="0"/>
      <c r="QA3188" s="0"/>
      <c r="QB3188" s="0"/>
      <c r="QC3188" s="0"/>
      <c r="QD3188" s="0"/>
      <c r="QE3188" s="0"/>
      <c r="QF3188" s="0"/>
      <c r="QG3188" s="0"/>
      <c r="QH3188" s="0"/>
      <c r="QI3188" s="0"/>
      <c r="QJ3188" s="0"/>
      <c r="QK3188" s="0"/>
      <c r="QL3188" s="0"/>
      <c r="QM3188" s="0"/>
      <c r="QN3188" s="0"/>
      <c r="QO3188" s="0"/>
      <c r="QP3188" s="0"/>
      <c r="QQ3188" s="0"/>
      <c r="QR3188" s="0"/>
      <c r="QS3188" s="0"/>
      <c r="QT3188" s="0"/>
      <c r="QU3188" s="0"/>
      <c r="QV3188" s="0"/>
      <c r="QW3188" s="0"/>
      <c r="QX3188" s="0"/>
      <c r="QY3188" s="0"/>
      <c r="QZ3188" s="0"/>
      <c r="RA3188" s="0"/>
      <c r="RB3188" s="0"/>
      <c r="RC3188" s="0"/>
      <c r="RD3188" s="0"/>
      <c r="RE3188" s="0"/>
      <c r="RF3188" s="0"/>
      <c r="RG3188" s="0"/>
      <c r="RH3188" s="0"/>
      <c r="RI3188" s="0"/>
      <c r="RJ3188" s="0"/>
      <c r="RK3188" s="0"/>
      <c r="RL3188" s="0"/>
      <c r="RM3188" s="0"/>
      <c r="RN3188" s="0"/>
      <c r="RO3188" s="0"/>
      <c r="RP3188" s="0"/>
      <c r="RQ3188" s="0"/>
      <c r="RR3188" s="0"/>
      <c r="RS3188" s="0"/>
      <c r="RT3188" s="0"/>
      <c r="RU3188" s="0"/>
      <c r="RV3188" s="0"/>
      <c r="RW3188" s="0"/>
      <c r="RX3188" s="0"/>
      <c r="RY3188" s="0"/>
      <c r="RZ3188" s="0"/>
      <c r="SA3188" s="0"/>
      <c r="SB3188" s="0"/>
      <c r="SC3188" s="0"/>
      <c r="SD3188" s="0"/>
      <c r="SE3188" s="0"/>
      <c r="SF3188" s="0"/>
      <c r="SG3188" s="0"/>
      <c r="SH3188" s="0"/>
      <c r="SI3188" s="0"/>
      <c r="SJ3188" s="0"/>
      <c r="SK3188" s="0"/>
      <c r="SL3188" s="0"/>
      <c r="SM3188" s="0"/>
      <c r="SN3188" s="0"/>
      <c r="SO3188" s="0"/>
      <c r="SP3188" s="0"/>
      <c r="SQ3188" s="0"/>
      <c r="SR3188" s="0"/>
      <c r="SS3188" s="0"/>
      <c r="ST3188" s="0"/>
      <c r="SU3188" s="0"/>
      <c r="SV3188" s="0"/>
      <c r="SW3188" s="0"/>
      <c r="SX3188" s="0"/>
      <c r="SY3188" s="0"/>
      <c r="SZ3188" s="0"/>
      <c r="TA3188" s="0"/>
      <c r="TB3188" s="0"/>
      <c r="TC3188" s="0"/>
      <c r="TD3188" s="0"/>
      <c r="TE3188" s="0"/>
      <c r="TF3188" s="0"/>
      <c r="TG3188" s="0"/>
      <c r="TH3188" s="0"/>
      <c r="TI3188" s="0"/>
      <c r="TJ3188" s="0"/>
      <c r="TK3188" s="0"/>
      <c r="TL3188" s="0"/>
      <c r="TM3188" s="0"/>
      <c r="TN3188" s="0"/>
      <c r="TO3188" s="0"/>
      <c r="TP3188" s="0"/>
      <c r="TQ3188" s="0"/>
      <c r="TR3188" s="0"/>
      <c r="TS3188" s="0"/>
      <c r="TT3188" s="0"/>
      <c r="TU3188" s="0"/>
      <c r="TV3188" s="0"/>
      <c r="TW3188" s="0"/>
      <c r="TX3188" s="0"/>
      <c r="TY3188" s="0"/>
      <c r="TZ3188" s="0"/>
      <c r="UA3188" s="0"/>
      <c r="UB3188" s="0"/>
      <c r="UC3188" s="0"/>
      <c r="UD3188" s="0"/>
      <c r="UE3188" s="0"/>
      <c r="UF3188" s="0"/>
      <c r="UG3188" s="0"/>
      <c r="UH3188" s="0"/>
      <c r="UI3188" s="0"/>
      <c r="UJ3188" s="0"/>
      <c r="UK3188" s="0"/>
      <c r="UL3188" s="0"/>
      <c r="UM3188" s="0"/>
      <c r="UN3188" s="0"/>
      <c r="UO3188" s="0"/>
      <c r="UP3188" s="0"/>
      <c r="UQ3188" s="0"/>
      <c r="UR3188" s="0"/>
      <c r="US3188" s="0"/>
      <c r="UT3188" s="0"/>
      <c r="UU3188" s="0"/>
      <c r="UV3188" s="0"/>
      <c r="UW3188" s="0"/>
      <c r="UX3188" s="0"/>
      <c r="UY3188" s="0"/>
      <c r="UZ3188" s="0"/>
      <c r="VA3188" s="0"/>
      <c r="VB3188" s="0"/>
      <c r="VC3188" s="0"/>
      <c r="VD3188" s="0"/>
      <c r="VE3188" s="0"/>
      <c r="VF3188" s="0"/>
      <c r="VG3188" s="0"/>
      <c r="VH3188" s="0"/>
      <c r="VI3188" s="0"/>
      <c r="VJ3188" s="0"/>
      <c r="VK3188" s="0"/>
      <c r="VL3188" s="0"/>
      <c r="VM3188" s="0"/>
      <c r="VN3188" s="0"/>
      <c r="VO3188" s="0"/>
      <c r="VP3188" s="0"/>
      <c r="VQ3188" s="0"/>
      <c r="VR3188" s="0"/>
      <c r="VS3188" s="0"/>
      <c r="VT3188" s="0"/>
      <c r="VU3188" s="0"/>
      <c r="VV3188" s="0"/>
      <c r="VW3188" s="0"/>
      <c r="VX3188" s="0"/>
      <c r="VY3188" s="0"/>
      <c r="VZ3188" s="0"/>
      <c r="WA3188" s="0"/>
      <c r="WB3188" s="0"/>
      <c r="WC3188" s="0"/>
      <c r="WD3188" s="0"/>
      <c r="WE3188" s="0"/>
      <c r="WF3188" s="0"/>
      <c r="WG3188" s="0"/>
      <c r="WH3188" s="0"/>
      <c r="WI3188" s="0"/>
      <c r="WJ3188" s="0"/>
      <c r="WK3188" s="0"/>
      <c r="WL3188" s="0"/>
      <c r="WM3188" s="0"/>
      <c r="WN3188" s="0"/>
      <c r="WO3188" s="0"/>
      <c r="WP3188" s="0"/>
      <c r="WQ3188" s="0"/>
      <c r="WR3188" s="0"/>
      <c r="WS3188" s="0"/>
      <c r="WT3188" s="0"/>
      <c r="WU3188" s="0"/>
      <c r="WV3188" s="0"/>
      <c r="WW3188" s="0"/>
      <c r="WX3188" s="0"/>
      <c r="WY3188" s="0"/>
      <c r="WZ3188" s="0"/>
      <c r="XA3188" s="0"/>
      <c r="XB3188" s="0"/>
      <c r="XC3188" s="0"/>
      <c r="XD3188" s="0"/>
      <c r="XE3188" s="0"/>
      <c r="XF3188" s="0"/>
      <c r="XG3188" s="0"/>
      <c r="XH3188" s="0"/>
      <c r="XI3188" s="0"/>
      <c r="XJ3188" s="0"/>
      <c r="XK3188" s="0"/>
      <c r="XL3188" s="0"/>
      <c r="XM3188" s="0"/>
      <c r="XN3188" s="0"/>
      <c r="XO3188" s="0"/>
      <c r="XP3188" s="0"/>
      <c r="XQ3188" s="0"/>
      <c r="XR3188" s="0"/>
      <c r="XS3188" s="0"/>
      <c r="XT3188" s="0"/>
      <c r="XU3188" s="0"/>
      <c r="XV3188" s="0"/>
      <c r="XW3188" s="0"/>
      <c r="XX3188" s="0"/>
      <c r="XY3188" s="0"/>
      <c r="XZ3188" s="0"/>
      <c r="YA3188" s="0"/>
      <c r="YB3188" s="0"/>
      <c r="YC3188" s="0"/>
      <c r="YD3188" s="0"/>
      <c r="YE3188" s="0"/>
      <c r="YF3188" s="0"/>
      <c r="YG3188" s="0"/>
      <c r="YH3188" s="0"/>
      <c r="YI3188" s="0"/>
      <c r="YJ3188" s="0"/>
      <c r="YK3188" s="0"/>
      <c r="YL3188" s="0"/>
      <c r="YM3188" s="0"/>
      <c r="YN3188" s="0"/>
      <c r="YO3188" s="0"/>
      <c r="YP3188" s="0"/>
      <c r="YQ3188" s="0"/>
      <c r="YR3188" s="0"/>
      <c r="YS3188" s="0"/>
      <c r="YT3188" s="0"/>
      <c r="YU3188" s="0"/>
      <c r="YV3188" s="0"/>
      <c r="YW3188" s="0"/>
      <c r="YX3188" s="0"/>
      <c r="YY3188" s="0"/>
      <c r="YZ3188" s="0"/>
      <c r="ZA3188" s="0"/>
      <c r="ZB3188" s="0"/>
      <c r="ZC3188" s="0"/>
      <c r="ZD3188" s="0"/>
      <c r="ZE3188" s="0"/>
      <c r="ZF3188" s="0"/>
      <c r="ZG3188" s="0"/>
      <c r="ZH3188" s="0"/>
      <c r="ZI3188" s="0"/>
      <c r="ZJ3188" s="0"/>
      <c r="ZK3188" s="0"/>
      <c r="ZL3188" s="0"/>
      <c r="ZM3188" s="0"/>
      <c r="ZN3188" s="0"/>
      <c r="ZO3188" s="0"/>
      <c r="ZP3188" s="0"/>
      <c r="ZQ3188" s="0"/>
      <c r="ZR3188" s="0"/>
      <c r="ZS3188" s="0"/>
      <c r="ZT3188" s="0"/>
      <c r="ZU3188" s="0"/>
      <c r="ZV3188" s="0"/>
      <c r="ZW3188" s="0"/>
      <c r="ZX3188" s="0"/>
      <c r="ZY3188" s="0"/>
      <c r="ZZ3188" s="0"/>
      <c r="AAA3188" s="0"/>
      <c r="AAB3188" s="0"/>
      <c r="AAC3188" s="0"/>
      <c r="AAD3188" s="0"/>
      <c r="AAE3188" s="0"/>
      <c r="AAF3188" s="0"/>
      <c r="AAG3188" s="0"/>
      <c r="AAH3188" s="0"/>
      <c r="AAI3188" s="0"/>
      <c r="AAJ3188" s="0"/>
      <c r="AAK3188" s="0"/>
      <c r="AAL3188" s="0"/>
      <c r="AAM3188" s="0"/>
      <c r="AAN3188" s="0"/>
      <c r="AAO3188" s="0"/>
      <c r="AAP3188" s="0"/>
      <c r="AAQ3188" s="0"/>
      <c r="AAR3188" s="0"/>
      <c r="AAS3188" s="0"/>
      <c r="AAT3188" s="0"/>
      <c r="AAU3188" s="0"/>
      <c r="AAV3188" s="0"/>
      <c r="AAW3188" s="0"/>
      <c r="AAX3188" s="0"/>
      <c r="AAY3188" s="0"/>
      <c r="AAZ3188" s="0"/>
      <c r="ABA3188" s="0"/>
      <c r="ABB3188" s="0"/>
      <c r="ABC3188" s="0"/>
      <c r="ABD3188" s="0"/>
      <c r="ABE3188" s="0"/>
      <c r="ABF3188" s="0"/>
      <c r="ABG3188" s="0"/>
      <c r="ABH3188" s="0"/>
      <c r="ABI3188" s="0"/>
      <c r="ABJ3188" s="0"/>
      <c r="ABK3188" s="0"/>
      <c r="ABL3188" s="0"/>
      <c r="ABM3188" s="0"/>
      <c r="ABN3188" s="0"/>
      <c r="ABO3188" s="0"/>
      <c r="ABP3188" s="0"/>
      <c r="ABQ3188" s="0"/>
      <c r="ABR3188" s="0"/>
      <c r="ABS3188" s="0"/>
      <c r="ABT3188" s="0"/>
      <c r="ABU3188" s="0"/>
      <c r="ABV3188" s="0"/>
      <c r="ABW3188" s="0"/>
      <c r="ABX3188" s="0"/>
      <c r="ABY3188" s="0"/>
      <c r="ABZ3188" s="0"/>
      <c r="ACA3188" s="0"/>
      <c r="ACB3188" s="0"/>
      <c r="ACC3188" s="0"/>
      <c r="ACD3188" s="0"/>
      <c r="ACE3188" s="0"/>
      <c r="ACF3188" s="0"/>
      <c r="ACG3188" s="0"/>
      <c r="ACH3188" s="0"/>
      <c r="ACI3188" s="0"/>
      <c r="ACJ3188" s="0"/>
      <c r="ACK3188" s="0"/>
      <c r="ACL3188" s="0"/>
      <c r="ACM3188" s="0"/>
      <c r="ACN3188" s="0"/>
      <c r="ACO3188" s="0"/>
      <c r="ACP3188" s="0"/>
      <c r="ACQ3188" s="0"/>
      <c r="ACR3188" s="0"/>
      <c r="ACS3188" s="0"/>
      <c r="ACT3188" s="0"/>
      <c r="ACU3188" s="0"/>
      <c r="ACV3188" s="0"/>
      <c r="ACW3188" s="0"/>
      <c r="ACX3188" s="0"/>
      <c r="ACY3188" s="0"/>
      <c r="ACZ3188" s="0"/>
      <c r="ADA3188" s="0"/>
      <c r="ADB3188" s="0"/>
      <c r="ADC3188" s="0"/>
      <c r="ADD3188" s="0"/>
      <c r="ADE3188" s="0"/>
      <c r="ADF3188" s="0"/>
      <c r="ADG3188" s="0"/>
      <c r="ADH3188" s="0"/>
      <c r="ADI3188" s="0"/>
      <c r="ADJ3188" s="0"/>
      <c r="ADK3188" s="0"/>
      <c r="ADL3188" s="0"/>
      <c r="ADM3188" s="0"/>
      <c r="ADN3188" s="0"/>
      <c r="ADO3188" s="0"/>
      <c r="ADP3188" s="0"/>
      <c r="ADQ3188" s="0"/>
      <c r="ADR3188" s="0"/>
      <c r="ADS3188" s="0"/>
      <c r="ADT3188" s="0"/>
      <c r="ADU3188" s="0"/>
      <c r="ADV3188" s="0"/>
      <c r="ADW3188" s="0"/>
      <c r="ADX3188" s="0"/>
      <c r="ADY3188" s="0"/>
      <c r="ADZ3188" s="0"/>
      <c r="AEA3188" s="0"/>
      <c r="AEB3188" s="0"/>
      <c r="AEC3188" s="0"/>
      <c r="AED3188" s="0"/>
      <c r="AEE3188" s="0"/>
      <c r="AEF3188" s="0"/>
      <c r="AEG3188" s="0"/>
      <c r="AEH3188" s="0"/>
      <c r="AEI3188" s="0"/>
      <c r="AEJ3188" s="0"/>
      <c r="AEK3188" s="0"/>
      <c r="AEL3188" s="0"/>
      <c r="AEM3188" s="0"/>
      <c r="AEN3188" s="0"/>
      <c r="AEO3188" s="0"/>
      <c r="AEP3188" s="0"/>
      <c r="AEQ3188" s="0"/>
      <c r="AER3188" s="0"/>
      <c r="AES3188" s="0"/>
      <c r="AET3188" s="0"/>
      <c r="AEU3188" s="0"/>
      <c r="AEV3188" s="0"/>
      <c r="AEW3188" s="0"/>
      <c r="AEX3188" s="0"/>
      <c r="AEY3188" s="0"/>
      <c r="AEZ3188" s="0"/>
      <c r="AFA3188" s="0"/>
      <c r="AFB3188" s="0"/>
      <c r="AFC3188" s="0"/>
      <c r="AFD3188" s="0"/>
      <c r="AFE3188" s="0"/>
      <c r="AFF3188" s="0"/>
      <c r="AFG3188" s="0"/>
      <c r="AFH3188" s="0"/>
      <c r="AFI3188" s="0"/>
      <c r="AFJ3188" s="0"/>
      <c r="AFK3188" s="0"/>
      <c r="AFL3188" s="0"/>
      <c r="AFM3188" s="0"/>
      <c r="AFN3188" s="0"/>
      <c r="AFO3188" s="0"/>
      <c r="AFP3188" s="0"/>
      <c r="AFQ3188" s="0"/>
      <c r="AFR3188" s="0"/>
      <c r="AFS3188" s="0"/>
      <c r="AFT3188" s="0"/>
      <c r="AFU3188" s="0"/>
      <c r="AFV3188" s="0"/>
      <c r="AFW3188" s="0"/>
      <c r="AFX3188" s="0"/>
      <c r="AFY3188" s="0"/>
      <c r="AFZ3188" s="0"/>
      <c r="AGA3188" s="0"/>
      <c r="AGB3188" s="0"/>
      <c r="AGC3188" s="0"/>
      <c r="AGD3188" s="0"/>
      <c r="AGE3188" s="0"/>
      <c r="AGF3188" s="0"/>
      <c r="AGG3188" s="0"/>
      <c r="AGH3188" s="0"/>
      <c r="AGI3188" s="0"/>
      <c r="AGJ3188" s="0"/>
      <c r="AGK3188" s="0"/>
      <c r="AGL3188" s="0"/>
      <c r="AGM3188" s="0"/>
      <c r="AGN3188" s="0"/>
      <c r="AGO3188" s="0"/>
      <c r="AGP3188" s="0"/>
      <c r="AGQ3188" s="0"/>
      <c r="AGR3188" s="0"/>
      <c r="AGS3188" s="0"/>
      <c r="AGT3188" s="0"/>
      <c r="AGU3188" s="0"/>
      <c r="AGV3188" s="0"/>
      <c r="AGW3188" s="0"/>
      <c r="AGX3188" s="0"/>
      <c r="AGY3188" s="0"/>
      <c r="AGZ3188" s="0"/>
      <c r="AHA3188" s="0"/>
      <c r="AHB3188" s="0"/>
      <c r="AHC3188" s="0"/>
      <c r="AHD3188" s="0"/>
      <c r="AHE3188" s="0"/>
      <c r="AHF3188" s="0"/>
      <c r="AHG3188" s="0"/>
      <c r="AHH3188" s="0"/>
      <c r="AHI3188" s="0"/>
      <c r="AHJ3188" s="0"/>
      <c r="AHK3188" s="0"/>
      <c r="AHL3188" s="0"/>
      <c r="AHM3188" s="0"/>
      <c r="AHN3188" s="0"/>
      <c r="AHO3188" s="0"/>
      <c r="AHP3188" s="0"/>
      <c r="AHQ3188" s="0"/>
      <c r="AHR3188" s="0"/>
      <c r="AHS3188" s="0"/>
      <c r="AHT3188" s="0"/>
      <c r="AHU3188" s="0"/>
      <c r="AHV3188" s="0"/>
      <c r="AHW3188" s="0"/>
      <c r="AHX3188" s="0"/>
      <c r="AHY3188" s="0"/>
      <c r="AHZ3188" s="0"/>
      <c r="AIA3188" s="0"/>
      <c r="AIB3188" s="0"/>
      <c r="AIC3188" s="0"/>
      <c r="AID3188" s="0"/>
      <c r="AIE3188" s="0"/>
      <c r="AIF3188" s="0"/>
      <c r="AIG3188" s="0"/>
      <c r="AIH3188" s="0"/>
      <c r="AII3188" s="0"/>
      <c r="AIJ3188" s="0"/>
      <c r="AIK3188" s="0"/>
      <c r="AIL3188" s="0"/>
      <c r="AIM3188" s="0"/>
      <c r="AIN3188" s="0"/>
      <c r="AIO3188" s="0"/>
      <c r="AIP3188" s="0"/>
      <c r="AIQ3188" s="0"/>
      <c r="AIR3188" s="0"/>
      <c r="AIS3188" s="0"/>
      <c r="AIT3188" s="0"/>
      <c r="AIU3188" s="0"/>
      <c r="AIV3188" s="0"/>
      <c r="AIW3188" s="0"/>
      <c r="AIX3188" s="0"/>
      <c r="AIY3188" s="0"/>
      <c r="AIZ3188" s="0"/>
      <c r="AJA3188" s="0"/>
      <c r="AJB3188" s="0"/>
      <c r="AJC3188" s="0"/>
      <c r="AJD3188" s="0"/>
      <c r="AJE3188" s="0"/>
      <c r="AJF3188" s="0"/>
      <c r="AJG3188" s="0"/>
      <c r="AJH3188" s="0"/>
      <c r="AJI3188" s="0"/>
      <c r="AJJ3188" s="0"/>
      <c r="AJK3188" s="0"/>
      <c r="AJL3188" s="0"/>
      <c r="AJM3188" s="0"/>
      <c r="AJN3188" s="0"/>
      <c r="AJO3188" s="0"/>
      <c r="AJP3188" s="0"/>
      <c r="AJQ3188" s="0"/>
      <c r="AJR3188" s="0"/>
      <c r="AJS3188" s="0"/>
      <c r="AJT3188" s="0"/>
      <c r="AJU3188" s="0"/>
      <c r="AJV3188" s="0"/>
      <c r="AJW3188" s="0"/>
      <c r="AJX3188" s="0"/>
      <c r="AJY3188" s="0"/>
      <c r="AJZ3188" s="0"/>
      <c r="AKA3188" s="0"/>
      <c r="AKB3188" s="0"/>
      <c r="AKC3188" s="0"/>
      <c r="AKD3188" s="0"/>
      <c r="AKE3188" s="0"/>
      <c r="AKF3188" s="0"/>
      <c r="AKG3188" s="0"/>
      <c r="AKH3188" s="0"/>
      <c r="AKI3188" s="0"/>
      <c r="AKJ3188" s="0"/>
      <c r="AKK3188" s="0"/>
      <c r="AKL3188" s="0"/>
      <c r="AKM3188" s="0"/>
      <c r="AKN3188" s="0"/>
      <c r="AKO3188" s="0"/>
      <c r="AKP3188" s="0"/>
      <c r="AKQ3188" s="0"/>
      <c r="AKR3188" s="0"/>
      <c r="AKS3188" s="0"/>
      <c r="AKT3188" s="0"/>
      <c r="AKU3188" s="0"/>
      <c r="AKV3188" s="0"/>
      <c r="AKW3188" s="0"/>
      <c r="AKX3188" s="0"/>
      <c r="AKY3188" s="0"/>
      <c r="AKZ3188" s="0"/>
      <c r="ALA3188" s="0"/>
      <c r="ALB3188" s="0"/>
      <c r="ALC3188" s="0"/>
      <c r="ALD3188" s="0"/>
      <c r="ALE3188" s="0"/>
      <c r="ALF3188" s="0"/>
      <c r="ALG3188" s="0"/>
      <c r="ALH3188" s="0"/>
      <c r="ALI3188" s="0"/>
      <c r="ALJ3188" s="0"/>
      <c r="ALK3188" s="0"/>
      <c r="ALL3188" s="0"/>
      <c r="ALM3188" s="0"/>
      <c r="ALN3188" s="0"/>
      <c r="ALO3188" s="0"/>
      <c r="ALP3188" s="0"/>
      <c r="ALQ3188" s="0"/>
      <c r="ALR3188" s="0"/>
      <c r="ALS3188" s="0"/>
      <c r="ALT3188" s="0"/>
      <c r="ALU3188" s="0"/>
      <c r="ALV3188" s="0"/>
      <c r="ALW3188" s="0"/>
      <c r="ALX3188" s="0"/>
      <c r="ALY3188" s="0"/>
      <c r="ALZ3188" s="0"/>
      <c r="AMA3188" s="0"/>
      <c r="AMB3188" s="0"/>
      <c r="AMC3188" s="0"/>
      <c r="AMD3188" s="0"/>
      <c r="AME3188" s="0"/>
      <c r="AMF3188" s="0"/>
      <c r="AMG3188" s="0"/>
      <c r="AMH3188" s="0"/>
      <c r="AMI3188" s="0"/>
    </row>
    <row r="3189" customFormat="false" ht="12.75" hidden="false" customHeight="false" outlineLevel="0" collapsed="false">
      <c r="A3189" s="1" t="s">
        <v>1398</v>
      </c>
      <c r="C3189" s="19" t="s">
        <v>1402</v>
      </c>
      <c r="D3189" s="19" t="s">
        <v>79</v>
      </c>
      <c r="E3189" s="20" t="n">
        <v>1.5</v>
      </c>
      <c r="F3189" s="21" t="n">
        <v>0.05</v>
      </c>
      <c r="G3189" s="24" t="s">
        <v>1400</v>
      </c>
      <c r="H3189" s="3"/>
      <c r="BM3189" s="0"/>
      <c r="BN3189" s="0"/>
      <c r="BO3189" s="0"/>
      <c r="BP3189" s="0"/>
      <c r="BQ3189" s="0"/>
      <c r="BR3189" s="0"/>
      <c r="BS3189" s="0"/>
      <c r="BT3189" s="0"/>
      <c r="BU3189" s="0"/>
      <c r="BV3189" s="0"/>
      <c r="BW3189" s="0"/>
      <c r="BX3189" s="0"/>
      <c r="BY3189" s="0"/>
      <c r="BZ3189" s="0"/>
      <c r="CA3189" s="0"/>
      <c r="CB3189" s="0"/>
      <c r="CC3189" s="0"/>
      <c r="CD3189" s="0"/>
      <c r="CE3189" s="0"/>
      <c r="CF3189" s="0"/>
      <c r="CG3189" s="0"/>
      <c r="CH3189" s="0"/>
      <c r="CI3189" s="0"/>
      <c r="CJ3189" s="0"/>
      <c r="CK3189" s="0"/>
      <c r="CL3189" s="0"/>
      <c r="CM3189" s="0"/>
      <c r="CN3189" s="0"/>
      <c r="CO3189" s="0"/>
      <c r="CP3189" s="0"/>
      <c r="CQ3189" s="0"/>
      <c r="CR3189" s="0"/>
      <c r="CS3189" s="0"/>
      <c r="CT3189" s="0"/>
      <c r="CU3189" s="0"/>
      <c r="CV3189" s="0"/>
      <c r="CW3189" s="0"/>
      <c r="CX3189" s="0"/>
      <c r="CY3189" s="0"/>
      <c r="CZ3189" s="0"/>
      <c r="DA3189" s="0"/>
      <c r="DB3189" s="0"/>
      <c r="DC3189" s="0"/>
      <c r="DD3189" s="0"/>
      <c r="DE3189" s="0"/>
      <c r="DF3189" s="0"/>
      <c r="DG3189" s="0"/>
      <c r="DH3189" s="0"/>
      <c r="DI3189" s="0"/>
      <c r="DJ3189" s="0"/>
      <c r="DK3189" s="0"/>
      <c r="DL3189" s="0"/>
      <c r="DM3189" s="0"/>
      <c r="DN3189" s="0"/>
      <c r="DO3189" s="0"/>
      <c r="DP3189" s="0"/>
      <c r="DQ3189" s="0"/>
      <c r="DR3189" s="0"/>
      <c r="DS3189" s="0"/>
      <c r="DT3189" s="0"/>
      <c r="DU3189" s="0"/>
      <c r="DV3189" s="0"/>
      <c r="DW3189" s="0"/>
      <c r="DX3189" s="0"/>
      <c r="DY3189" s="0"/>
      <c r="DZ3189" s="0"/>
      <c r="EA3189" s="0"/>
      <c r="EB3189" s="0"/>
      <c r="EC3189" s="0"/>
      <c r="ED3189" s="0"/>
      <c r="EE3189" s="0"/>
      <c r="EF3189" s="0"/>
      <c r="EG3189" s="0"/>
      <c r="EH3189" s="0"/>
      <c r="EI3189" s="0"/>
      <c r="EJ3189" s="0"/>
      <c r="EK3189" s="0"/>
      <c r="EL3189" s="0"/>
      <c r="EM3189" s="0"/>
      <c r="EN3189" s="0"/>
      <c r="EO3189" s="0"/>
      <c r="EP3189" s="0"/>
      <c r="EQ3189" s="0"/>
      <c r="ER3189" s="0"/>
      <c r="ES3189" s="0"/>
      <c r="ET3189" s="0"/>
      <c r="EU3189" s="0"/>
      <c r="EV3189" s="0"/>
      <c r="EW3189" s="0"/>
      <c r="EX3189" s="0"/>
      <c r="EY3189" s="0"/>
      <c r="EZ3189" s="0"/>
      <c r="FA3189" s="0"/>
      <c r="FB3189" s="0"/>
      <c r="FC3189" s="0"/>
      <c r="FD3189" s="0"/>
      <c r="FE3189" s="0"/>
      <c r="FF3189" s="0"/>
      <c r="FG3189" s="0"/>
      <c r="FH3189" s="0"/>
      <c r="FI3189" s="0"/>
      <c r="FJ3189" s="0"/>
      <c r="FK3189" s="0"/>
      <c r="FL3189" s="0"/>
      <c r="FM3189" s="0"/>
      <c r="FN3189" s="0"/>
      <c r="FO3189" s="0"/>
      <c r="FP3189" s="0"/>
      <c r="FQ3189" s="0"/>
      <c r="FR3189" s="0"/>
      <c r="FS3189" s="0"/>
      <c r="FT3189" s="0"/>
      <c r="FU3189" s="0"/>
      <c r="FV3189" s="0"/>
      <c r="FW3189" s="0"/>
      <c r="FX3189" s="0"/>
      <c r="FY3189" s="0"/>
      <c r="FZ3189" s="0"/>
      <c r="GA3189" s="0"/>
      <c r="GB3189" s="0"/>
      <c r="GC3189" s="0"/>
      <c r="GD3189" s="0"/>
      <c r="GE3189" s="0"/>
      <c r="GF3189" s="0"/>
      <c r="GG3189" s="0"/>
      <c r="GH3189" s="0"/>
      <c r="GI3189" s="0"/>
      <c r="GJ3189" s="0"/>
      <c r="GK3189" s="0"/>
      <c r="GL3189" s="0"/>
      <c r="GM3189" s="0"/>
      <c r="GN3189" s="0"/>
      <c r="GO3189" s="0"/>
      <c r="GP3189" s="0"/>
      <c r="GQ3189" s="0"/>
      <c r="GR3189" s="0"/>
      <c r="GS3189" s="0"/>
      <c r="GT3189" s="0"/>
      <c r="GU3189" s="0"/>
      <c r="GV3189" s="0"/>
      <c r="GW3189" s="0"/>
      <c r="GX3189" s="0"/>
      <c r="GY3189" s="0"/>
      <c r="GZ3189" s="0"/>
      <c r="HA3189" s="0"/>
      <c r="HB3189" s="0"/>
      <c r="HC3189" s="0"/>
      <c r="HD3189" s="0"/>
      <c r="HE3189" s="0"/>
      <c r="HF3189" s="0"/>
      <c r="HG3189" s="0"/>
      <c r="HH3189" s="0"/>
      <c r="HI3189" s="0"/>
      <c r="HJ3189" s="0"/>
      <c r="HK3189" s="0"/>
      <c r="HL3189" s="0"/>
      <c r="HM3189" s="0"/>
      <c r="HN3189" s="0"/>
      <c r="HO3189" s="0"/>
      <c r="HP3189" s="0"/>
      <c r="HQ3189" s="0"/>
      <c r="HR3189" s="0"/>
      <c r="HS3189" s="0"/>
      <c r="HT3189" s="0"/>
      <c r="HU3189" s="0"/>
      <c r="HV3189" s="0"/>
      <c r="HW3189" s="0"/>
      <c r="HX3189" s="0"/>
      <c r="HY3189" s="0"/>
      <c r="HZ3189" s="0"/>
      <c r="IA3189" s="0"/>
      <c r="IB3189" s="0"/>
      <c r="IC3189" s="0"/>
      <c r="ID3189" s="0"/>
      <c r="IE3189" s="0"/>
      <c r="IF3189" s="0"/>
      <c r="IG3189" s="0"/>
      <c r="IH3189" s="0"/>
      <c r="II3189" s="0"/>
      <c r="IJ3189" s="0"/>
      <c r="IK3189" s="0"/>
      <c r="IL3189" s="0"/>
      <c r="IM3189" s="0"/>
      <c r="IN3189" s="0"/>
      <c r="IO3189" s="0"/>
      <c r="IP3189" s="0"/>
      <c r="IQ3189" s="0"/>
      <c r="IR3189" s="0"/>
      <c r="IS3189" s="0"/>
      <c r="IT3189" s="0"/>
      <c r="IU3189" s="0"/>
      <c r="IV3189" s="0"/>
      <c r="IW3189" s="0"/>
      <c r="IX3189" s="0"/>
      <c r="IY3189" s="0"/>
      <c r="IZ3189" s="0"/>
      <c r="JA3189" s="0"/>
      <c r="JB3189" s="0"/>
      <c r="JC3189" s="0"/>
      <c r="JD3189" s="0"/>
      <c r="JE3189" s="0"/>
      <c r="JF3189" s="0"/>
      <c r="JG3189" s="0"/>
      <c r="JH3189" s="0"/>
      <c r="JI3189" s="0"/>
      <c r="JJ3189" s="0"/>
      <c r="JK3189" s="0"/>
      <c r="JL3189" s="0"/>
      <c r="JM3189" s="0"/>
      <c r="JN3189" s="0"/>
      <c r="JO3189" s="0"/>
      <c r="JP3189" s="0"/>
      <c r="JQ3189" s="0"/>
      <c r="JR3189" s="0"/>
      <c r="JS3189" s="0"/>
      <c r="JT3189" s="0"/>
      <c r="JU3189" s="0"/>
      <c r="JV3189" s="0"/>
      <c r="JW3189" s="0"/>
      <c r="JX3189" s="0"/>
      <c r="JY3189" s="0"/>
      <c r="JZ3189" s="0"/>
      <c r="KA3189" s="0"/>
      <c r="KB3189" s="0"/>
      <c r="KC3189" s="0"/>
      <c r="KD3189" s="0"/>
      <c r="KE3189" s="0"/>
      <c r="KF3189" s="0"/>
      <c r="KG3189" s="0"/>
      <c r="KH3189" s="0"/>
      <c r="KI3189" s="0"/>
      <c r="KJ3189" s="0"/>
      <c r="KK3189" s="0"/>
      <c r="KL3189" s="0"/>
      <c r="KM3189" s="0"/>
      <c r="KN3189" s="0"/>
      <c r="KO3189" s="0"/>
      <c r="KP3189" s="0"/>
      <c r="KQ3189" s="0"/>
      <c r="KR3189" s="0"/>
      <c r="KS3189" s="0"/>
      <c r="KT3189" s="0"/>
      <c r="KU3189" s="0"/>
      <c r="KV3189" s="0"/>
      <c r="KW3189" s="0"/>
      <c r="KX3189" s="0"/>
      <c r="KY3189" s="0"/>
      <c r="KZ3189" s="0"/>
      <c r="LA3189" s="0"/>
      <c r="LB3189" s="0"/>
      <c r="LC3189" s="0"/>
      <c r="LD3189" s="0"/>
      <c r="LE3189" s="0"/>
      <c r="LF3189" s="0"/>
      <c r="LG3189" s="0"/>
      <c r="LH3189" s="0"/>
      <c r="LI3189" s="0"/>
      <c r="LJ3189" s="0"/>
      <c r="LK3189" s="0"/>
      <c r="LL3189" s="0"/>
      <c r="LM3189" s="0"/>
      <c r="LN3189" s="0"/>
      <c r="LO3189" s="0"/>
      <c r="LP3189" s="0"/>
      <c r="LQ3189" s="0"/>
      <c r="LR3189" s="0"/>
      <c r="LS3189" s="0"/>
      <c r="LT3189" s="0"/>
      <c r="LU3189" s="0"/>
      <c r="LV3189" s="0"/>
      <c r="LW3189" s="0"/>
      <c r="LX3189" s="0"/>
      <c r="LY3189" s="0"/>
      <c r="LZ3189" s="0"/>
      <c r="MA3189" s="0"/>
      <c r="MB3189" s="0"/>
      <c r="MC3189" s="0"/>
      <c r="MD3189" s="0"/>
      <c r="ME3189" s="0"/>
      <c r="MF3189" s="0"/>
      <c r="MG3189" s="0"/>
      <c r="MH3189" s="0"/>
      <c r="MI3189" s="0"/>
      <c r="MJ3189" s="0"/>
      <c r="MK3189" s="0"/>
      <c r="ML3189" s="0"/>
      <c r="MM3189" s="0"/>
      <c r="MN3189" s="0"/>
      <c r="MO3189" s="0"/>
      <c r="MP3189" s="0"/>
      <c r="MQ3189" s="0"/>
      <c r="MR3189" s="0"/>
      <c r="MS3189" s="0"/>
      <c r="MT3189" s="0"/>
      <c r="MU3189" s="0"/>
      <c r="MV3189" s="0"/>
      <c r="MW3189" s="0"/>
      <c r="MX3189" s="0"/>
      <c r="MY3189" s="0"/>
      <c r="MZ3189" s="0"/>
      <c r="NA3189" s="0"/>
      <c r="NB3189" s="0"/>
      <c r="NC3189" s="0"/>
      <c r="ND3189" s="0"/>
      <c r="NE3189" s="0"/>
      <c r="NF3189" s="0"/>
      <c r="NG3189" s="0"/>
      <c r="NH3189" s="0"/>
      <c r="NI3189" s="0"/>
      <c r="NJ3189" s="0"/>
      <c r="NK3189" s="0"/>
      <c r="NL3189" s="0"/>
      <c r="NM3189" s="0"/>
      <c r="NN3189" s="0"/>
      <c r="NO3189" s="0"/>
      <c r="NP3189" s="0"/>
      <c r="NQ3189" s="0"/>
      <c r="NR3189" s="0"/>
      <c r="NS3189" s="0"/>
      <c r="NT3189" s="0"/>
      <c r="NU3189" s="0"/>
      <c r="NV3189" s="0"/>
      <c r="NW3189" s="0"/>
      <c r="NX3189" s="0"/>
      <c r="NY3189" s="0"/>
      <c r="NZ3189" s="0"/>
      <c r="OA3189" s="0"/>
      <c r="OB3189" s="0"/>
      <c r="OC3189" s="0"/>
      <c r="OD3189" s="0"/>
      <c r="OE3189" s="0"/>
      <c r="OF3189" s="0"/>
      <c r="OG3189" s="0"/>
      <c r="OH3189" s="0"/>
      <c r="OI3189" s="0"/>
      <c r="OJ3189" s="0"/>
      <c r="OK3189" s="0"/>
      <c r="OL3189" s="0"/>
      <c r="OM3189" s="0"/>
      <c r="ON3189" s="0"/>
      <c r="OO3189" s="0"/>
      <c r="OP3189" s="0"/>
      <c r="OQ3189" s="0"/>
      <c r="OR3189" s="0"/>
      <c r="OS3189" s="0"/>
      <c r="OT3189" s="0"/>
      <c r="OU3189" s="0"/>
      <c r="OV3189" s="0"/>
      <c r="OW3189" s="0"/>
      <c r="OX3189" s="0"/>
      <c r="OY3189" s="0"/>
      <c r="OZ3189" s="0"/>
      <c r="PA3189" s="0"/>
      <c r="PB3189" s="0"/>
      <c r="PC3189" s="0"/>
      <c r="PD3189" s="0"/>
      <c r="PE3189" s="0"/>
      <c r="PF3189" s="0"/>
      <c r="PG3189" s="0"/>
      <c r="PH3189" s="0"/>
      <c r="PI3189" s="0"/>
      <c r="PJ3189" s="0"/>
      <c r="PK3189" s="0"/>
      <c r="PL3189" s="0"/>
      <c r="PM3189" s="0"/>
      <c r="PN3189" s="0"/>
      <c r="PO3189" s="0"/>
      <c r="PP3189" s="0"/>
      <c r="PQ3189" s="0"/>
      <c r="PR3189" s="0"/>
      <c r="PS3189" s="0"/>
      <c r="PT3189" s="0"/>
      <c r="PU3189" s="0"/>
      <c r="PV3189" s="0"/>
      <c r="PW3189" s="0"/>
      <c r="PX3189" s="0"/>
      <c r="PY3189" s="0"/>
      <c r="PZ3189" s="0"/>
      <c r="QA3189" s="0"/>
      <c r="QB3189" s="0"/>
      <c r="QC3189" s="0"/>
      <c r="QD3189" s="0"/>
      <c r="QE3189" s="0"/>
      <c r="QF3189" s="0"/>
      <c r="QG3189" s="0"/>
      <c r="QH3189" s="0"/>
      <c r="QI3189" s="0"/>
      <c r="QJ3189" s="0"/>
      <c r="QK3189" s="0"/>
      <c r="QL3189" s="0"/>
      <c r="QM3189" s="0"/>
      <c r="QN3189" s="0"/>
      <c r="QO3189" s="0"/>
      <c r="QP3189" s="0"/>
      <c r="QQ3189" s="0"/>
      <c r="QR3189" s="0"/>
      <c r="QS3189" s="0"/>
      <c r="QT3189" s="0"/>
      <c r="QU3189" s="0"/>
      <c r="QV3189" s="0"/>
      <c r="QW3189" s="0"/>
      <c r="QX3189" s="0"/>
      <c r="QY3189" s="0"/>
      <c r="QZ3189" s="0"/>
      <c r="RA3189" s="0"/>
      <c r="RB3189" s="0"/>
      <c r="RC3189" s="0"/>
      <c r="RD3189" s="0"/>
      <c r="RE3189" s="0"/>
      <c r="RF3189" s="0"/>
      <c r="RG3189" s="0"/>
      <c r="RH3189" s="0"/>
      <c r="RI3189" s="0"/>
      <c r="RJ3189" s="0"/>
      <c r="RK3189" s="0"/>
      <c r="RL3189" s="0"/>
      <c r="RM3189" s="0"/>
      <c r="RN3189" s="0"/>
      <c r="RO3189" s="0"/>
      <c r="RP3189" s="0"/>
      <c r="RQ3189" s="0"/>
      <c r="RR3189" s="0"/>
      <c r="RS3189" s="0"/>
      <c r="RT3189" s="0"/>
      <c r="RU3189" s="0"/>
      <c r="RV3189" s="0"/>
      <c r="RW3189" s="0"/>
      <c r="RX3189" s="0"/>
      <c r="RY3189" s="0"/>
      <c r="RZ3189" s="0"/>
      <c r="SA3189" s="0"/>
      <c r="SB3189" s="0"/>
      <c r="SC3189" s="0"/>
      <c r="SD3189" s="0"/>
      <c r="SE3189" s="0"/>
      <c r="SF3189" s="0"/>
      <c r="SG3189" s="0"/>
      <c r="SH3189" s="0"/>
      <c r="SI3189" s="0"/>
      <c r="SJ3189" s="0"/>
      <c r="SK3189" s="0"/>
      <c r="SL3189" s="0"/>
      <c r="SM3189" s="0"/>
      <c r="SN3189" s="0"/>
      <c r="SO3189" s="0"/>
      <c r="SP3189" s="0"/>
      <c r="SQ3189" s="0"/>
      <c r="SR3189" s="0"/>
      <c r="SS3189" s="0"/>
      <c r="ST3189" s="0"/>
      <c r="SU3189" s="0"/>
      <c r="SV3189" s="0"/>
      <c r="SW3189" s="0"/>
      <c r="SX3189" s="0"/>
      <c r="SY3189" s="0"/>
      <c r="SZ3189" s="0"/>
      <c r="TA3189" s="0"/>
      <c r="TB3189" s="0"/>
      <c r="TC3189" s="0"/>
      <c r="TD3189" s="0"/>
      <c r="TE3189" s="0"/>
      <c r="TF3189" s="0"/>
      <c r="TG3189" s="0"/>
      <c r="TH3189" s="0"/>
      <c r="TI3189" s="0"/>
      <c r="TJ3189" s="0"/>
      <c r="TK3189" s="0"/>
      <c r="TL3189" s="0"/>
      <c r="TM3189" s="0"/>
      <c r="TN3189" s="0"/>
      <c r="TO3189" s="0"/>
      <c r="TP3189" s="0"/>
      <c r="TQ3189" s="0"/>
      <c r="TR3189" s="0"/>
      <c r="TS3189" s="0"/>
      <c r="TT3189" s="0"/>
      <c r="TU3189" s="0"/>
      <c r="TV3189" s="0"/>
      <c r="TW3189" s="0"/>
      <c r="TX3189" s="0"/>
      <c r="TY3189" s="0"/>
      <c r="TZ3189" s="0"/>
      <c r="UA3189" s="0"/>
      <c r="UB3189" s="0"/>
      <c r="UC3189" s="0"/>
      <c r="UD3189" s="0"/>
      <c r="UE3189" s="0"/>
      <c r="UF3189" s="0"/>
      <c r="UG3189" s="0"/>
      <c r="UH3189" s="0"/>
      <c r="UI3189" s="0"/>
      <c r="UJ3189" s="0"/>
      <c r="UK3189" s="0"/>
      <c r="UL3189" s="0"/>
      <c r="UM3189" s="0"/>
      <c r="UN3189" s="0"/>
      <c r="UO3189" s="0"/>
      <c r="UP3189" s="0"/>
      <c r="UQ3189" s="0"/>
      <c r="UR3189" s="0"/>
      <c r="US3189" s="0"/>
      <c r="UT3189" s="0"/>
      <c r="UU3189" s="0"/>
      <c r="UV3189" s="0"/>
      <c r="UW3189" s="0"/>
      <c r="UX3189" s="0"/>
      <c r="UY3189" s="0"/>
      <c r="UZ3189" s="0"/>
      <c r="VA3189" s="0"/>
      <c r="VB3189" s="0"/>
      <c r="VC3189" s="0"/>
      <c r="VD3189" s="0"/>
      <c r="VE3189" s="0"/>
      <c r="VF3189" s="0"/>
      <c r="VG3189" s="0"/>
      <c r="VH3189" s="0"/>
      <c r="VI3189" s="0"/>
      <c r="VJ3189" s="0"/>
      <c r="VK3189" s="0"/>
      <c r="VL3189" s="0"/>
      <c r="VM3189" s="0"/>
      <c r="VN3189" s="0"/>
      <c r="VO3189" s="0"/>
      <c r="VP3189" s="0"/>
      <c r="VQ3189" s="0"/>
      <c r="VR3189" s="0"/>
      <c r="VS3189" s="0"/>
      <c r="VT3189" s="0"/>
      <c r="VU3189" s="0"/>
      <c r="VV3189" s="0"/>
      <c r="VW3189" s="0"/>
      <c r="VX3189" s="0"/>
      <c r="VY3189" s="0"/>
      <c r="VZ3189" s="0"/>
      <c r="WA3189" s="0"/>
      <c r="WB3189" s="0"/>
      <c r="WC3189" s="0"/>
      <c r="WD3189" s="0"/>
      <c r="WE3189" s="0"/>
      <c r="WF3189" s="0"/>
      <c r="WG3189" s="0"/>
      <c r="WH3189" s="0"/>
      <c r="WI3189" s="0"/>
      <c r="WJ3189" s="0"/>
      <c r="WK3189" s="0"/>
      <c r="WL3189" s="0"/>
      <c r="WM3189" s="0"/>
      <c r="WN3189" s="0"/>
      <c r="WO3189" s="0"/>
      <c r="WP3189" s="0"/>
      <c r="WQ3189" s="0"/>
      <c r="WR3189" s="0"/>
      <c r="WS3189" s="0"/>
      <c r="WT3189" s="0"/>
      <c r="WU3189" s="0"/>
      <c r="WV3189" s="0"/>
      <c r="WW3189" s="0"/>
      <c r="WX3189" s="0"/>
      <c r="WY3189" s="0"/>
      <c r="WZ3189" s="0"/>
      <c r="XA3189" s="0"/>
      <c r="XB3189" s="0"/>
      <c r="XC3189" s="0"/>
      <c r="XD3189" s="0"/>
      <c r="XE3189" s="0"/>
      <c r="XF3189" s="0"/>
      <c r="XG3189" s="0"/>
      <c r="XH3189" s="0"/>
      <c r="XI3189" s="0"/>
      <c r="XJ3189" s="0"/>
      <c r="XK3189" s="0"/>
      <c r="XL3189" s="0"/>
      <c r="XM3189" s="0"/>
      <c r="XN3189" s="0"/>
      <c r="XO3189" s="0"/>
      <c r="XP3189" s="0"/>
      <c r="XQ3189" s="0"/>
      <c r="XR3189" s="0"/>
      <c r="XS3189" s="0"/>
      <c r="XT3189" s="0"/>
      <c r="XU3189" s="0"/>
      <c r="XV3189" s="0"/>
      <c r="XW3189" s="0"/>
      <c r="XX3189" s="0"/>
      <c r="XY3189" s="0"/>
      <c r="XZ3189" s="0"/>
      <c r="YA3189" s="0"/>
      <c r="YB3189" s="0"/>
      <c r="YC3189" s="0"/>
      <c r="YD3189" s="0"/>
      <c r="YE3189" s="0"/>
      <c r="YF3189" s="0"/>
      <c r="YG3189" s="0"/>
      <c r="YH3189" s="0"/>
      <c r="YI3189" s="0"/>
      <c r="YJ3189" s="0"/>
      <c r="YK3189" s="0"/>
      <c r="YL3189" s="0"/>
      <c r="YM3189" s="0"/>
      <c r="YN3189" s="0"/>
      <c r="YO3189" s="0"/>
      <c r="YP3189" s="0"/>
      <c r="YQ3189" s="0"/>
      <c r="YR3189" s="0"/>
      <c r="YS3189" s="0"/>
      <c r="YT3189" s="0"/>
      <c r="YU3189" s="0"/>
      <c r="YV3189" s="0"/>
      <c r="YW3189" s="0"/>
      <c r="YX3189" s="0"/>
      <c r="YY3189" s="0"/>
      <c r="YZ3189" s="0"/>
      <c r="ZA3189" s="0"/>
      <c r="ZB3189" s="0"/>
      <c r="ZC3189" s="0"/>
      <c r="ZD3189" s="0"/>
      <c r="ZE3189" s="0"/>
      <c r="ZF3189" s="0"/>
      <c r="ZG3189" s="0"/>
      <c r="ZH3189" s="0"/>
      <c r="ZI3189" s="0"/>
      <c r="ZJ3189" s="0"/>
      <c r="ZK3189" s="0"/>
      <c r="ZL3189" s="0"/>
      <c r="ZM3189" s="0"/>
      <c r="ZN3189" s="0"/>
      <c r="ZO3189" s="0"/>
      <c r="ZP3189" s="0"/>
      <c r="ZQ3189" s="0"/>
      <c r="ZR3189" s="0"/>
      <c r="ZS3189" s="0"/>
      <c r="ZT3189" s="0"/>
      <c r="ZU3189" s="0"/>
      <c r="ZV3189" s="0"/>
      <c r="ZW3189" s="0"/>
      <c r="ZX3189" s="0"/>
      <c r="ZY3189" s="0"/>
      <c r="ZZ3189" s="0"/>
      <c r="AAA3189" s="0"/>
      <c r="AAB3189" s="0"/>
      <c r="AAC3189" s="0"/>
      <c r="AAD3189" s="0"/>
      <c r="AAE3189" s="0"/>
      <c r="AAF3189" s="0"/>
      <c r="AAG3189" s="0"/>
      <c r="AAH3189" s="0"/>
      <c r="AAI3189" s="0"/>
      <c r="AAJ3189" s="0"/>
      <c r="AAK3189" s="0"/>
      <c r="AAL3189" s="0"/>
      <c r="AAM3189" s="0"/>
      <c r="AAN3189" s="0"/>
      <c r="AAO3189" s="0"/>
      <c r="AAP3189" s="0"/>
      <c r="AAQ3189" s="0"/>
      <c r="AAR3189" s="0"/>
      <c r="AAS3189" s="0"/>
      <c r="AAT3189" s="0"/>
      <c r="AAU3189" s="0"/>
      <c r="AAV3189" s="0"/>
      <c r="AAW3189" s="0"/>
      <c r="AAX3189" s="0"/>
      <c r="AAY3189" s="0"/>
      <c r="AAZ3189" s="0"/>
      <c r="ABA3189" s="0"/>
      <c r="ABB3189" s="0"/>
      <c r="ABC3189" s="0"/>
      <c r="ABD3189" s="0"/>
      <c r="ABE3189" s="0"/>
      <c r="ABF3189" s="0"/>
      <c r="ABG3189" s="0"/>
      <c r="ABH3189" s="0"/>
      <c r="ABI3189" s="0"/>
      <c r="ABJ3189" s="0"/>
      <c r="ABK3189" s="0"/>
      <c r="ABL3189" s="0"/>
      <c r="ABM3189" s="0"/>
      <c r="ABN3189" s="0"/>
      <c r="ABO3189" s="0"/>
      <c r="ABP3189" s="0"/>
      <c r="ABQ3189" s="0"/>
      <c r="ABR3189" s="0"/>
      <c r="ABS3189" s="0"/>
      <c r="ABT3189" s="0"/>
      <c r="ABU3189" s="0"/>
      <c r="ABV3189" s="0"/>
      <c r="ABW3189" s="0"/>
      <c r="ABX3189" s="0"/>
      <c r="ABY3189" s="0"/>
      <c r="ABZ3189" s="0"/>
      <c r="ACA3189" s="0"/>
      <c r="ACB3189" s="0"/>
      <c r="ACC3189" s="0"/>
      <c r="ACD3189" s="0"/>
      <c r="ACE3189" s="0"/>
      <c r="ACF3189" s="0"/>
      <c r="ACG3189" s="0"/>
      <c r="ACH3189" s="0"/>
      <c r="ACI3189" s="0"/>
      <c r="ACJ3189" s="0"/>
      <c r="ACK3189" s="0"/>
      <c r="ACL3189" s="0"/>
      <c r="ACM3189" s="0"/>
      <c r="ACN3189" s="0"/>
      <c r="ACO3189" s="0"/>
      <c r="ACP3189" s="0"/>
      <c r="ACQ3189" s="0"/>
      <c r="ACR3189" s="0"/>
      <c r="ACS3189" s="0"/>
      <c r="ACT3189" s="0"/>
      <c r="ACU3189" s="0"/>
      <c r="ACV3189" s="0"/>
      <c r="ACW3189" s="0"/>
      <c r="ACX3189" s="0"/>
      <c r="ACY3189" s="0"/>
      <c r="ACZ3189" s="0"/>
      <c r="ADA3189" s="0"/>
      <c r="ADB3189" s="0"/>
      <c r="ADC3189" s="0"/>
      <c r="ADD3189" s="0"/>
      <c r="ADE3189" s="0"/>
      <c r="ADF3189" s="0"/>
      <c r="ADG3189" s="0"/>
      <c r="ADH3189" s="0"/>
      <c r="ADI3189" s="0"/>
      <c r="ADJ3189" s="0"/>
      <c r="ADK3189" s="0"/>
      <c r="ADL3189" s="0"/>
      <c r="ADM3189" s="0"/>
      <c r="ADN3189" s="0"/>
      <c r="ADO3189" s="0"/>
      <c r="ADP3189" s="0"/>
      <c r="ADQ3189" s="0"/>
      <c r="ADR3189" s="0"/>
      <c r="ADS3189" s="0"/>
      <c r="ADT3189" s="0"/>
      <c r="ADU3189" s="0"/>
      <c r="ADV3189" s="0"/>
      <c r="ADW3189" s="0"/>
      <c r="ADX3189" s="0"/>
      <c r="ADY3189" s="0"/>
      <c r="ADZ3189" s="0"/>
      <c r="AEA3189" s="0"/>
      <c r="AEB3189" s="0"/>
      <c r="AEC3189" s="0"/>
      <c r="AED3189" s="0"/>
      <c r="AEE3189" s="0"/>
      <c r="AEF3189" s="0"/>
      <c r="AEG3189" s="0"/>
      <c r="AEH3189" s="0"/>
      <c r="AEI3189" s="0"/>
      <c r="AEJ3189" s="0"/>
      <c r="AEK3189" s="0"/>
      <c r="AEL3189" s="0"/>
      <c r="AEM3189" s="0"/>
      <c r="AEN3189" s="0"/>
      <c r="AEO3189" s="0"/>
      <c r="AEP3189" s="0"/>
      <c r="AEQ3189" s="0"/>
      <c r="AER3189" s="0"/>
      <c r="AES3189" s="0"/>
      <c r="AET3189" s="0"/>
      <c r="AEU3189" s="0"/>
      <c r="AEV3189" s="0"/>
      <c r="AEW3189" s="0"/>
      <c r="AEX3189" s="0"/>
      <c r="AEY3189" s="0"/>
      <c r="AEZ3189" s="0"/>
      <c r="AFA3189" s="0"/>
      <c r="AFB3189" s="0"/>
      <c r="AFC3189" s="0"/>
      <c r="AFD3189" s="0"/>
      <c r="AFE3189" s="0"/>
      <c r="AFF3189" s="0"/>
      <c r="AFG3189" s="0"/>
      <c r="AFH3189" s="0"/>
      <c r="AFI3189" s="0"/>
      <c r="AFJ3189" s="0"/>
      <c r="AFK3189" s="0"/>
      <c r="AFL3189" s="0"/>
      <c r="AFM3189" s="0"/>
      <c r="AFN3189" s="0"/>
      <c r="AFO3189" s="0"/>
      <c r="AFP3189" s="0"/>
      <c r="AFQ3189" s="0"/>
      <c r="AFR3189" s="0"/>
      <c r="AFS3189" s="0"/>
      <c r="AFT3189" s="0"/>
      <c r="AFU3189" s="0"/>
      <c r="AFV3189" s="0"/>
      <c r="AFW3189" s="0"/>
      <c r="AFX3189" s="0"/>
      <c r="AFY3189" s="0"/>
      <c r="AFZ3189" s="0"/>
      <c r="AGA3189" s="0"/>
      <c r="AGB3189" s="0"/>
      <c r="AGC3189" s="0"/>
      <c r="AGD3189" s="0"/>
      <c r="AGE3189" s="0"/>
      <c r="AGF3189" s="0"/>
      <c r="AGG3189" s="0"/>
      <c r="AGH3189" s="0"/>
      <c r="AGI3189" s="0"/>
      <c r="AGJ3189" s="0"/>
      <c r="AGK3189" s="0"/>
      <c r="AGL3189" s="0"/>
      <c r="AGM3189" s="0"/>
      <c r="AGN3189" s="0"/>
      <c r="AGO3189" s="0"/>
      <c r="AGP3189" s="0"/>
      <c r="AGQ3189" s="0"/>
      <c r="AGR3189" s="0"/>
      <c r="AGS3189" s="0"/>
      <c r="AGT3189" s="0"/>
      <c r="AGU3189" s="0"/>
      <c r="AGV3189" s="0"/>
      <c r="AGW3189" s="0"/>
      <c r="AGX3189" s="0"/>
      <c r="AGY3189" s="0"/>
      <c r="AGZ3189" s="0"/>
      <c r="AHA3189" s="0"/>
      <c r="AHB3189" s="0"/>
      <c r="AHC3189" s="0"/>
      <c r="AHD3189" s="0"/>
      <c r="AHE3189" s="0"/>
      <c r="AHF3189" s="0"/>
      <c r="AHG3189" s="0"/>
      <c r="AHH3189" s="0"/>
      <c r="AHI3189" s="0"/>
      <c r="AHJ3189" s="0"/>
      <c r="AHK3189" s="0"/>
      <c r="AHL3189" s="0"/>
      <c r="AHM3189" s="0"/>
      <c r="AHN3189" s="0"/>
      <c r="AHO3189" s="0"/>
      <c r="AHP3189" s="0"/>
      <c r="AHQ3189" s="0"/>
      <c r="AHR3189" s="0"/>
      <c r="AHS3189" s="0"/>
      <c r="AHT3189" s="0"/>
      <c r="AHU3189" s="0"/>
      <c r="AHV3189" s="0"/>
      <c r="AHW3189" s="0"/>
      <c r="AHX3189" s="0"/>
      <c r="AHY3189" s="0"/>
      <c r="AHZ3189" s="0"/>
      <c r="AIA3189" s="0"/>
      <c r="AIB3189" s="0"/>
      <c r="AIC3189" s="0"/>
      <c r="AID3189" s="0"/>
      <c r="AIE3189" s="0"/>
      <c r="AIF3189" s="0"/>
      <c r="AIG3189" s="0"/>
      <c r="AIH3189" s="0"/>
      <c r="AII3189" s="0"/>
      <c r="AIJ3189" s="0"/>
      <c r="AIK3189" s="0"/>
      <c r="AIL3189" s="0"/>
      <c r="AIM3189" s="0"/>
      <c r="AIN3189" s="0"/>
      <c r="AIO3189" s="0"/>
      <c r="AIP3189" s="0"/>
      <c r="AIQ3189" s="0"/>
      <c r="AIR3189" s="0"/>
      <c r="AIS3189" s="0"/>
      <c r="AIT3189" s="0"/>
      <c r="AIU3189" s="0"/>
      <c r="AIV3189" s="0"/>
      <c r="AIW3189" s="0"/>
      <c r="AIX3189" s="0"/>
      <c r="AIY3189" s="0"/>
      <c r="AIZ3189" s="0"/>
      <c r="AJA3189" s="0"/>
      <c r="AJB3189" s="0"/>
      <c r="AJC3189" s="0"/>
      <c r="AJD3189" s="0"/>
      <c r="AJE3189" s="0"/>
      <c r="AJF3189" s="0"/>
      <c r="AJG3189" s="0"/>
      <c r="AJH3189" s="0"/>
      <c r="AJI3189" s="0"/>
      <c r="AJJ3189" s="0"/>
      <c r="AJK3189" s="0"/>
      <c r="AJL3189" s="0"/>
      <c r="AJM3189" s="0"/>
      <c r="AJN3189" s="0"/>
      <c r="AJO3189" s="0"/>
      <c r="AJP3189" s="0"/>
      <c r="AJQ3189" s="0"/>
      <c r="AJR3189" s="0"/>
      <c r="AJS3189" s="0"/>
      <c r="AJT3189" s="0"/>
      <c r="AJU3189" s="0"/>
      <c r="AJV3189" s="0"/>
      <c r="AJW3189" s="0"/>
      <c r="AJX3189" s="0"/>
      <c r="AJY3189" s="0"/>
      <c r="AJZ3189" s="0"/>
      <c r="AKA3189" s="0"/>
      <c r="AKB3189" s="0"/>
      <c r="AKC3189" s="0"/>
      <c r="AKD3189" s="0"/>
      <c r="AKE3189" s="0"/>
      <c r="AKF3189" s="0"/>
      <c r="AKG3189" s="0"/>
      <c r="AKH3189" s="0"/>
      <c r="AKI3189" s="0"/>
      <c r="AKJ3189" s="0"/>
      <c r="AKK3189" s="0"/>
      <c r="AKL3189" s="0"/>
      <c r="AKM3189" s="0"/>
      <c r="AKN3189" s="0"/>
      <c r="AKO3189" s="0"/>
      <c r="AKP3189" s="0"/>
      <c r="AKQ3189" s="0"/>
      <c r="AKR3189" s="0"/>
      <c r="AKS3189" s="0"/>
      <c r="AKT3189" s="0"/>
      <c r="AKU3189" s="0"/>
      <c r="AKV3189" s="0"/>
      <c r="AKW3189" s="0"/>
      <c r="AKX3189" s="0"/>
      <c r="AKY3189" s="0"/>
      <c r="AKZ3189" s="0"/>
      <c r="ALA3189" s="0"/>
      <c r="ALB3189" s="0"/>
      <c r="ALC3189" s="0"/>
      <c r="ALD3189" s="0"/>
      <c r="ALE3189" s="0"/>
      <c r="ALF3189" s="0"/>
      <c r="ALG3189" s="0"/>
      <c r="ALH3189" s="0"/>
      <c r="ALI3189" s="0"/>
      <c r="ALJ3189" s="0"/>
      <c r="ALK3189" s="0"/>
      <c r="ALL3189" s="0"/>
      <c r="ALM3189" s="0"/>
      <c r="ALN3189" s="0"/>
      <c r="ALO3189" s="0"/>
      <c r="ALP3189" s="0"/>
      <c r="ALQ3189" s="0"/>
      <c r="ALR3189" s="0"/>
      <c r="ALS3189" s="0"/>
      <c r="ALT3189" s="0"/>
      <c r="ALU3189" s="0"/>
      <c r="ALV3189" s="0"/>
      <c r="ALW3189" s="0"/>
      <c r="ALX3189" s="0"/>
      <c r="ALY3189" s="0"/>
      <c r="ALZ3189" s="0"/>
      <c r="AMA3189" s="0"/>
      <c r="AMB3189" s="0"/>
      <c r="AMC3189" s="0"/>
      <c r="AMD3189" s="0"/>
      <c r="AME3189" s="0"/>
      <c r="AMF3189" s="0"/>
      <c r="AMG3189" s="0"/>
      <c r="AMH3189" s="0"/>
      <c r="AMI3189" s="0"/>
    </row>
    <row r="3190" customFormat="false" ht="12.75" hidden="false" customHeight="false" outlineLevel="0" collapsed="false">
      <c r="A3190" s="1" t="s">
        <v>1398</v>
      </c>
      <c r="C3190" s="19" t="s">
        <v>1403</v>
      </c>
      <c r="D3190" s="19" t="s">
        <v>13</v>
      </c>
      <c r="E3190" s="20" t="n">
        <v>1.7</v>
      </c>
      <c r="F3190" s="21" t="n">
        <v>0.09</v>
      </c>
      <c r="G3190" s="24" t="s">
        <v>1400</v>
      </c>
      <c r="H3190" s="3"/>
      <c r="BM3190" s="0"/>
      <c r="BN3190" s="0"/>
      <c r="BO3190" s="0"/>
      <c r="BP3190" s="0"/>
      <c r="BQ3190" s="0"/>
      <c r="BR3190" s="0"/>
      <c r="BS3190" s="0"/>
      <c r="BT3190" s="0"/>
      <c r="BU3190" s="0"/>
      <c r="BV3190" s="0"/>
      <c r="BW3190" s="0"/>
      <c r="BX3190" s="0"/>
      <c r="BY3190" s="0"/>
      <c r="BZ3190" s="0"/>
      <c r="CA3190" s="0"/>
      <c r="CB3190" s="0"/>
      <c r="CC3190" s="0"/>
      <c r="CD3190" s="0"/>
      <c r="CE3190" s="0"/>
      <c r="CF3190" s="0"/>
      <c r="CG3190" s="0"/>
      <c r="CH3190" s="0"/>
      <c r="CI3190" s="0"/>
      <c r="CJ3190" s="0"/>
      <c r="CK3190" s="0"/>
      <c r="CL3190" s="0"/>
      <c r="CM3190" s="0"/>
      <c r="CN3190" s="0"/>
      <c r="CO3190" s="0"/>
      <c r="CP3190" s="0"/>
      <c r="CQ3190" s="0"/>
      <c r="CR3190" s="0"/>
      <c r="CS3190" s="0"/>
      <c r="CT3190" s="0"/>
      <c r="CU3190" s="0"/>
      <c r="CV3190" s="0"/>
      <c r="CW3190" s="0"/>
      <c r="CX3190" s="0"/>
      <c r="CY3190" s="0"/>
      <c r="CZ3190" s="0"/>
      <c r="DA3190" s="0"/>
      <c r="DB3190" s="0"/>
      <c r="DC3190" s="0"/>
      <c r="DD3190" s="0"/>
      <c r="DE3190" s="0"/>
      <c r="DF3190" s="0"/>
      <c r="DG3190" s="0"/>
      <c r="DH3190" s="0"/>
      <c r="DI3190" s="0"/>
      <c r="DJ3190" s="0"/>
      <c r="DK3190" s="0"/>
      <c r="DL3190" s="0"/>
      <c r="DM3190" s="0"/>
      <c r="DN3190" s="0"/>
      <c r="DO3190" s="0"/>
      <c r="DP3190" s="0"/>
      <c r="DQ3190" s="0"/>
      <c r="DR3190" s="0"/>
      <c r="DS3190" s="0"/>
      <c r="DT3190" s="0"/>
      <c r="DU3190" s="0"/>
      <c r="DV3190" s="0"/>
      <c r="DW3190" s="0"/>
      <c r="DX3190" s="0"/>
      <c r="DY3190" s="0"/>
      <c r="DZ3190" s="0"/>
      <c r="EA3190" s="0"/>
      <c r="EB3190" s="0"/>
      <c r="EC3190" s="0"/>
      <c r="ED3190" s="0"/>
      <c r="EE3190" s="0"/>
      <c r="EF3190" s="0"/>
      <c r="EG3190" s="0"/>
      <c r="EH3190" s="0"/>
      <c r="EI3190" s="0"/>
      <c r="EJ3190" s="0"/>
      <c r="EK3190" s="0"/>
      <c r="EL3190" s="0"/>
      <c r="EM3190" s="0"/>
      <c r="EN3190" s="0"/>
      <c r="EO3190" s="0"/>
      <c r="EP3190" s="0"/>
      <c r="EQ3190" s="0"/>
      <c r="ER3190" s="0"/>
      <c r="ES3190" s="0"/>
      <c r="ET3190" s="0"/>
      <c r="EU3190" s="0"/>
      <c r="EV3190" s="0"/>
      <c r="EW3190" s="0"/>
      <c r="EX3190" s="0"/>
      <c r="EY3190" s="0"/>
      <c r="EZ3190" s="0"/>
      <c r="FA3190" s="0"/>
      <c r="FB3190" s="0"/>
      <c r="FC3190" s="0"/>
      <c r="FD3190" s="0"/>
      <c r="FE3190" s="0"/>
      <c r="FF3190" s="0"/>
      <c r="FG3190" s="0"/>
      <c r="FH3190" s="0"/>
      <c r="FI3190" s="0"/>
      <c r="FJ3190" s="0"/>
      <c r="FK3190" s="0"/>
      <c r="FL3190" s="0"/>
      <c r="FM3190" s="0"/>
      <c r="FN3190" s="0"/>
      <c r="FO3190" s="0"/>
      <c r="FP3190" s="0"/>
      <c r="FQ3190" s="0"/>
      <c r="FR3190" s="0"/>
      <c r="FS3190" s="0"/>
      <c r="FT3190" s="0"/>
      <c r="FU3190" s="0"/>
      <c r="FV3190" s="0"/>
      <c r="FW3190" s="0"/>
      <c r="FX3190" s="0"/>
      <c r="FY3190" s="0"/>
      <c r="FZ3190" s="0"/>
      <c r="GA3190" s="0"/>
      <c r="GB3190" s="0"/>
      <c r="GC3190" s="0"/>
      <c r="GD3190" s="0"/>
      <c r="GE3190" s="0"/>
      <c r="GF3190" s="0"/>
      <c r="GG3190" s="0"/>
      <c r="GH3190" s="0"/>
      <c r="GI3190" s="0"/>
      <c r="GJ3190" s="0"/>
      <c r="GK3190" s="0"/>
      <c r="GL3190" s="0"/>
      <c r="GM3190" s="0"/>
      <c r="GN3190" s="0"/>
      <c r="GO3190" s="0"/>
      <c r="GP3190" s="0"/>
      <c r="GQ3190" s="0"/>
      <c r="GR3190" s="0"/>
      <c r="GS3190" s="0"/>
      <c r="GT3190" s="0"/>
      <c r="GU3190" s="0"/>
      <c r="GV3190" s="0"/>
      <c r="GW3190" s="0"/>
      <c r="GX3190" s="0"/>
      <c r="GY3190" s="0"/>
      <c r="GZ3190" s="0"/>
      <c r="HA3190" s="0"/>
      <c r="HB3190" s="0"/>
      <c r="HC3190" s="0"/>
      <c r="HD3190" s="0"/>
      <c r="HE3190" s="0"/>
      <c r="HF3190" s="0"/>
      <c r="HG3190" s="0"/>
      <c r="HH3190" s="0"/>
      <c r="HI3190" s="0"/>
      <c r="HJ3190" s="0"/>
      <c r="HK3190" s="0"/>
      <c r="HL3190" s="0"/>
      <c r="HM3190" s="0"/>
      <c r="HN3190" s="0"/>
      <c r="HO3190" s="0"/>
      <c r="HP3190" s="0"/>
      <c r="HQ3190" s="0"/>
      <c r="HR3190" s="0"/>
      <c r="HS3190" s="0"/>
      <c r="HT3190" s="0"/>
      <c r="HU3190" s="0"/>
      <c r="HV3190" s="0"/>
      <c r="HW3190" s="0"/>
      <c r="HX3190" s="0"/>
      <c r="HY3190" s="0"/>
      <c r="HZ3190" s="0"/>
      <c r="IA3190" s="0"/>
      <c r="IB3190" s="0"/>
      <c r="IC3190" s="0"/>
      <c r="ID3190" s="0"/>
      <c r="IE3190" s="0"/>
      <c r="IF3190" s="0"/>
      <c r="IG3190" s="0"/>
      <c r="IH3190" s="0"/>
      <c r="II3190" s="0"/>
      <c r="IJ3190" s="0"/>
      <c r="IK3190" s="0"/>
      <c r="IL3190" s="0"/>
      <c r="IM3190" s="0"/>
      <c r="IN3190" s="0"/>
      <c r="IO3190" s="0"/>
      <c r="IP3190" s="0"/>
      <c r="IQ3190" s="0"/>
      <c r="IR3190" s="0"/>
      <c r="IS3190" s="0"/>
      <c r="IT3190" s="0"/>
      <c r="IU3190" s="0"/>
      <c r="IV3190" s="0"/>
      <c r="IW3190" s="0"/>
      <c r="IX3190" s="0"/>
      <c r="IY3190" s="0"/>
      <c r="IZ3190" s="0"/>
      <c r="JA3190" s="0"/>
      <c r="JB3190" s="0"/>
      <c r="JC3190" s="0"/>
      <c r="JD3190" s="0"/>
      <c r="JE3190" s="0"/>
      <c r="JF3190" s="0"/>
      <c r="JG3190" s="0"/>
      <c r="JH3190" s="0"/>
      <c r="JI3190" s="0"/>
      <c r="JJ3190" s="0"/>
      <c r="JK3190" s="0"/>
      <c r="JL3190" s="0"/>
      <c r="JM3190" s="0"/>
      <c r="JN3190" s="0"/>
      <c r="JO3190" s="0"/>
      <c r="JP3190" s="0"/>
      <c r="JQ3190" s="0"/>
      <c r="JR3190" s="0"/>
      <c r="JS3190" s="0"/>
      <c r="JT3190" s="0"/>
      <c r="JU3190" s="0"/>
      <c r="JV3190" s="0"/>
      <c r="JW3190" s="0"/>
      <c r="JX3190" s="0"/>
      <c r="JY3190" s="0"/>
      <c r="JZ3190" s="0"/>
      <c r="KA3190" s="0"/>
      <c r="KB3190" s="0"/>
      <c r="KC3190" s="0"/>
      <c r="KD3190" s="0"/>
      <c r="KE3190" s="0"/>
      <c r="KF3190" s="0"/>
      <c r="KG3190" s="0"/>
      <c r="KH3190" s="0"/>
      <c r="KI3190" s="0"/>
      <c r="KJ3190" s="0"/>
      <c r="KK3190" s="0"/>
      <c r="KL3190" s="0"/>
      <c r="KM3190" s="0"/>
      <c r="KN3190" s="0"/>
      <c r="KO3190" s="0"/>
      <c r="KP3190" s="0"/>
      <c r="KQ3190" s="0"/>
      <c r="KR3190" s="0"/>
      <c r="KS3190" s="0"/>
      <c r="KT3190" s="0"/>
      <c r="KU3190" s="0"/>
      <c r="KV3190" s="0"/>
      <c r="KW3190" s="0"/>
      <c r="KX3190" s="0"/>
      <c r="KY3190" s="0"/>
      <c r="KZ3190" s="0"/>
      <c r="LA3190" s="0"/>
      <c r="LB3190" s="0"/>
      <c r="LC3190" s="0"/>
      <c r="LD3190" s="0"/>
      <c r="LE3190" s="0"/>
      <c r="LF3190" s="0"/>
      <c r="LG3190" s="0"/>
      <c r="LH3190" s="0"/>
      <c r="LI3190" s="0"/>
      <c r="LJ3190" s="0"/>
      <c r="LK3190" s="0"/>
      <c r="LL3190" s="0"/>
      <c r="LM3190" s="0"/>
      <c r="LN3190" s="0"/>
      <c r="LO3190" s="0"/>
      <c r="LP3190" s="0"/>
      <c r="LQ3190" s="0"/>
      <c r="LR3190" s="0"/>
      <c r="LS3190" s="0"/>
      <c r="LT3190" s="0"/>
      <c r="LU3190" s="0"/>
      <c r="LV3190" s="0"/>
      <c r="LW3190" s="0"/>
      <c r="LX3190" s="0"/>
      <c r="LY3190" s="0"/>
      <c r="LZ3190" s="0"/>
      <c r="MA3190" s="0"/>
      <c r="MB3190" s="0"/>
      <c r="MC3190" s="0"/>
      <c r="MD3190" s="0"/>
      <c r="ME3190" s="0"/>
      <c r="MF3190" s="0"/>
      <c r="MG3190" s="0"/>
      <c r="MH3190" s="0"/>
      <c r="MI3190" s="0"/>
      <c r="MJ3190" s="0"/>
      <c r="MK3190" s="0"/>
      <c r="ML3190" s="0"/>
      <c r="MM3190" s="0"/>
      <c r="MN3190" s="0"/>
      <c r="MO3190" s="0"/>
      <c r="MP3190" s="0"/>
      <c r="MQ3190" s="0"/>
      <c r="MR3190" s="0"/>
      <c r="MS3190" s="0"/>
      <c r="MT3190" s="0"/>
      <c r="MU3190" s="0"/>
      <c r="MV3190" s="0"/>
      <c r="MW3190" s="0"/>
      <c r="MX3190" s="0"/>
      <c r="MY3190" s="0"/>
      <c r="MZ3190" s="0"/>
      <c r="NA3190" s="0"/>
      <c r="NB3190" s="0"/>
      <c r="NC3190" s="0"/>
      <c r="ND3190" s="0"/>
      <c r="NE3190" s="0"/>
      <c r="NF3190" s="0"/>
      <c r="NG3190" s="0"/>
      <c r="NH3190" s="0"/>
      <c r="NI3190" s="0"/>
      <c r="NJ3190" s="0"/>
      <c r="NK3190" s="0"/>
      <c r="NL3190" s="0"/>
      <c r="NM3190" s="0"/>
      <c r="NN3190" s="0"/>
      <c r="NO3190" s="0"/>
      <c r="NP3190" s="0"/>
      <c r="NQ3190" s="0"/>
      <c r="NR3190" s="0"/>
      <c r="NS3190" s="0"/>
      <c r="NT3190" s="0"/>
      <c r="NU3190" s="0"/>
      <c r="NV3190" s="0"/>
      <c r="NW3190" s="0"/>
      <c r="NX3190" s="0"/>
      <c r="NY3190" s="0"/>
      <c r="NZ3190" s="0"/>
      <c r="OA3190" s="0"/>
      <c r="OB3190" s="0"/>
      <c r="OC3190" s="0"/>
      <c r="OD3190" s="0"/>
      <c r="OE3190" s="0"/>
      <c r="OF3190" s="0"/>
      <c r="OG3190" s="0"/>
      <c r="OH3190" s="0"/>
      <c r="OI3190" s="0"/>
      <c r="OJ3190" s="0"/>
      <c r="OK3190" s="0"/>
      <c r="OL3190" s="0"/>
      <c r="OM3190" s="0"/>
      <c r="ON3190" s="0"/>
      <c r="OO3190" s="0"/>
      <c r="OP3190" s="0"/>
      <c r="OQ3190" s="0"/>
      <c r="OR3190" s="0"/>
      <c r="OS3190" s="0"/>
      <c r="OT3190" s="0"/>
      <c r="OU3190" s="0"/>
      <c r="OV3190" s="0"/>
      <c r="OW3190" s="0"/>
      <c r="OX3190" s="0"/>
      <c r="OY3190" s="0"/>
      <c r="OZ3190" s="0"/>
      <c r="PA3190" s="0"/>
      <c r="PB3190" s="0"/>
      <c r="PC3190" s="0"/>
      <c r="PD3190" s="0"/>
      <c r="PE3190" s="0"/>
      <c r="PF3190" s="0"/>
      <c r="PG3190" s="0"/>
      <c r="PH3190" s="0"/>
      <c r="PI3190" s="0"/>
      <c r="PJ3190" s="0"/>
      <c r="PK3190" s="0"/>
      <c r="PL3190" s="0"/>
      <c r="PM3190" s="0"/>
      <c r="PN3190" s="0"/>
      <c r="PO3190" s="0"/>
      <c r="PP3190" s="0"/>
      <c r="PQ3190" s="0"/>
      <c r="PR3190" s="0"/>
      <c r="PS3190" s="0"/>
      <c r="PT3190" s="0"/>
      <c r="PU3190" s="0"/>
      <c r="PV3190" s="0"/>
      <c r="PW3190" s="0"/>
      <c r="PX3190" s="0"/>
      <c r="PY3190" s="0"/>
      <c r="PZ3190" s="0"/>
      <c r="QA3190" s="0"/>
      <c r="QB3190" s="0"/>
      <c r="QC3190" s="0"/>
      <c r="QD3190" s="0"/>
      <c r="QE3190" s="0"/>
      <c r="QF3190" s="0"/>
      <c r="QG3190" s="0"/>
      <c r="QH3190" s="0"/>
      <c r="QI3190" s="0"/>
      <c r="QJ3190" s="0"/>
      <c r="QK3190" s="0"/>
      <c r="QL3190" s="0"/>
      <c r="QM3190" s="0"/>
      <c r="QN3190" s="0"/>
      <c r="QO3190" s="0"/>
      <c r="QP3190" s="0"/>
      <c r="QQ3190" s="0"/>
      <c r="QR3190" s="0"/>
      <c r="QS3190" s="0"/>
      <c r="QT3190" s="0"/>
      <c r="QU3190" s="0"/>
      <c r="QV3190" s="0"/>
      <c r="QW3190" s="0"/>
      <c r="QX3190" s="0"/>
      <c r="QY3190" s="0"/>
      <c r="QZ3190" s="0"/>
      <c r="RA3190" s="0"/>
      <c r="RB3190" s="0"/>
      <c r="RC3190" s="0"/>
      <c r="RD3190" s="0"/>
      <c r="RE3190" s="0"/>
      <c r="RF3190" s="0"/>
      <c r="RG3190" s="0"/>
      <c r="RH3190" s="0"/>
      <c r="RI3190" s="0"/>
      <c r="RJ3190" s="0"/>
      <c r="RK3190" s="0"/>
      <c r="RL3190" s="0"/>
      <c r="RM3190" s="0"/>
      <c r="RN3190" s="0"/>
      <c r="RO3190" s="0"/>
      <c r="RP3190" s="0"/>
      <c r="RQ3190" s="0"/>
      <c r="RR3190" s="0"/>
      <c r="RS3190" s="0"/>
      <c r="RT3190" s="0"/>
      <c r="RU3190" s="0"/>
      <c r="RV3190" s="0"/>
      <c r="RW3190" s="0"/>
      <c r="RX3190" s="0"/>
      <c r="RY3190" s="0"/>
      <c r="RZ3190" s="0"/>
      <c r="SA3190" s="0"/>
      <c r="SB3190" s="0"/>
      <c r="SC3190" s="0"/>
      <c r="SD3190" s="0"/>
      <c r="SE3190" s="0"/>
      <c r="SF3190" s="0"/>
      <c r="SG3190" s="0"/>
      <c r="SH3190" s="0"/>
      <c r="SI3190" s="0"/>
      <c r="SJ3190" s="0"/>
      <c r="SK3190" s="0"/>
      <c r="SL3190" s="0"/>
      <c r="SM3190" s="0"/>
      <c r="SN3190" s="0"/>
      <c r="SO3190" s="0"/>
      <c r="SP3190" s="0"/>
      <c r="SQ3190" s="0"/>
      <c r="SR3190" s="0"/>
      <c r="SS3190" s="0"/>
      <c r="ST3190" s="0"/>
      <c r="SU3190" s="0"/>
      <c r="SV3190" s="0"/>
      <c r="SW3190" s="0"/>
      <c r="SX3190" s="0"/>
      <c r="SY3190" s="0"/>
      <c r="SZ3190" s="0"/>
      <c r="TA3190" s="0"/>
      <c r="TB3190" s="0"/>
      <c r="TC3190" s="0"/>
      <c r="TD3190" s="0"/>
      <c r="TE3190" s="0"/>
      <c r="TF3190" s="0"/>
      <c r="TG3190" s="0"/>
      <c r="TH3190" s="0"/>
      <c r="TI3190" s="0"/>
      <c r="TJ3190" s="0"/>
      <c r="TK3190" s="0"/>
      <c r="TL3190" s="0"/>
      <c r="TM3190" s="0"/>
      <c r="TN3190" s="0"/>
      <c r="TO3190" s="0"/>
      <c r="TP3190" s="0"/>
      <c r="TQ3190" s="0"/>
      <c r="TR3190" s="0"/>
      <c r="TS3190" s="0"/>
      <c r="TT3190" s="0"/>
      <c r="TU3190" s="0"/>
      <c r="TV3190" s="0"/>
      <c r="TW3190" s="0"/>
      <c r="TX3190" s="0"/>
      <c r="TY3190" s="0"/>
      <c r="TZ3190" s="0"/>
      <c r="UA3190" s="0"/>
      <c r="UB3190" s="0"/>
      <c r="UC3190" s="0"/>
      <c r="UD3190" s="0"/>
      <c r="UE3190" s="0"/>
      <c r="UF3190" s="0"/>
      <c r="UG3190" s="0"/>
      <c r="UH3190" s="0"/>
      <c r="UI3190" s="0"/>
      <c r="UJ3190" s="0"/>
      <c r="UK3190" s="0"/>
      <c r="UL3190" s="0"/>
      <c r="UM3190" s="0"/>
      <c r="UN3190" s="0"/>
      <c r="UO3190" s="0"/>
      <c r="UP3190" s="0"/>
      <c r="UQ3190" s="0"/>
      <c r="UR3190" s="0"/>
      <c r="US3190" s="0"/>
      <c r="UT3190" s="0"/>
      <c r="UU3190" s="0"/>
      <c r="UV3190" s="0"/>
      <c r="UW3190" s="0"/>
      <c r="UX3190" s="0"/>
      <c r="UY3190" s="0"/>
      <c r="UZ3190" s="0"/>
      <c r="VA3190" s="0"/>
      <c r="VB3190" s="0"/>
      <c r="VC3190" s="0"/>
      <c r="VD3190" s="0"/>
      <c r="VE3190" s="0"/>
      <c r="VF3190" s="0"/>
      <c r="VG3190" s="0"/>
      <c r="VH3190" s="0"/>
      <c r="VI3190" s="0"/>
      <c r="VJ3190" s="0"/>
      <c r="VK3190" s="0"/>
      <c r="VL3190" s="0"/>
      <c r="VM3190" s="0"/>
      <c r="VN3190" s="0"/>
      <c r="VO3190" s="0"/>
      <c r="VP3190" s="0"/>
      <c r="VQ3190" s="0"/>
      <c r="VR3190" s="0"/>
      <c r="VS3190" s="0"/>
      <c r="VT3190" s="0"/>
      <c r="VU3190" s="0"/>
      <c r="VV3190" s="0"/>
      <c r="VW3190" s="0"/>
      <c r="VX3190" s="0"/>
      <c r="VY3190" s="0"/>
      <c r="VZ3190" s="0"/>
      <c r="WA3190" s="0"/>
      <c r="WB3190" s="0"/>
      <c r="WC3190" s="0"/>
      <c r="WD3190" s="0"/>
      <c r="WE3190" s="0"/>
      <c r="WF3190" s="0"/>
      <c r="WG3190" s="0"/>
      <c r="WH3190" s="0"/>
      <c r="WI3190" s="0"/>
      <c r="WJ3190" s="0"/>
      <c r="WK3190" s="0"/>
      <c r="WL3190" s="0"/>
      <c r="WM3190" s="0"/>
      <c r="WN3190" s="0"/>
      <c r="WO3190" s="0"/>
      <c r="WP3190" s="0"/>
      <c r="WQ3190" s="0"/>
      <c r="WR3190" s="0"/>
      <c r="WS3190" s="0"/>
      <c r="WT3190" s="0"/>
      <c r="WU3190" s="0"/>
      <c r="WV3190" s="0"/>
      <c r="WW3190" s="0"/>
      <c r="WX3190" s="0"/>
      <c r="WY3190" s="0"/>
      <c r="WZ3190" s="0"/>
      <c r="XA3190" s="0"/>
      <c r="XB3190" s="0"/>
      <c r="XC3190" s="0"/>
      <c r="XD3190" s="0"/>
      <c r="XE3190" s="0"/>
      <c r="XF3190" s="0"/>
      <c r="XG3190" s="0"/>
      <c r="XH3190" s="0"/>
      <c r="XI3190" s="0"/>
      <c r="XJ3190" s="0"/>
      <c r="XK3190" s="0"/>
      <c r="XL3190" s="0"/>
      <c r="XM3190" s="0"/>
      <c r="XN3190" s="0"/>
      <c r="XO3190" s="0"/>
      <c r="XP3190" s="0"/>
      <c r="XQ3190" s="0"/>
      <c r="XR3190" s="0"/>
      <c r="XS3190" s="0"/>
      <c r="XT3190" s="0"/>
      <c r="XU3190" s="0"/>
      <c r="XV3190" s="0"/>
      <c r="XW3190" s="0"/>
      <c r="XX3190" s="0"/>
      <c r="XY3190" s="0"/>
      <c r="XZ3190" s="0"/>
      <c r="YA3190" s="0"/>
      <c r="YB3190" s="0"/>
      <c r="YC3190" s="0"/>
      <c r="YD3190" s="0"/>
      <c r="YE3190" s="0"/>
      <c r="YF3190" s="0"/>
      <c r="YG3190" s="0"/>
      <c r="YH3190" s="0"/>
      <c r="YI3190" s="0"/>
      <c r="YJ3190" s="0"/>
      <c r="YK3190" s="0"/>
      <c r="YL3190" s="0"/>
      <c r="YM3190" s="0"/>
      <c r="YN3190" s="0"/>
      <c r="YO3190" s="0"/>
      <c r="YP3190" s="0"/>
      <c r="YQ3190" s="0"/>
      <c r="YR3190" s="0"/>
      <c r="YS3190" s="0"/>
      <c r="YT3190" s="0"/>
      <c r="YU3190" s="0"/>
      <c r="YV3190" s="0"/>
      <c r="YW3190" s="0"/>
      <c r="YX3190" s="0"/>
      <c r="YY3190" s="0"/>
      <c r="YZ3190" s="0"/>
      <c r="ZA3190" s="0"/>
      <c r="ZB3190" s="0"/>
      <c r="ZC3190" s="0"/>
      <c r="ZD3190" s="0"/>
      <c r="ZE3190" s="0"/>
      <c r="ZF3190" s="0"/>
      <c r="ZG3190" s="0"/>
      <c r="ZH3190" s="0"/>
      <c r="ZI3190" s="0"/>
      <c r="ZJ3190" s="0"/>
      <c r="ZK3190" s="0"/>
      <c r="ZL3190" s="0"/>
      <c r="ZM3190" s="0"/>
      <c r="ZN3190" s="0"/>
      <c r="ZO3190" s="0"/>
      <c r="ZP3190" s="0"/>
      <c r="ZQ3190" s="0"/>
      <c r="ZR3190" s="0"/>
      <c r="ZS3190" s="0"/>
      <c r="ZT3190" s="0"/>
      <c r="ZU3190" s="0"/>
      <c r="ZV3190" s="0"/>
      <c r="ZW3190" s="0"/>
      <c r="ZX3190" s="0"/>
      <c r="ZY3190" s="0"/>
      <c r="ZZ3190" s="0"/>
      <c r="AAA3190" s="0"/>
      <c r="AAB3190" s="0"/>
      <c r="AAC3190" s="0"/>
      <c r="AAD3190" s="0"/>
      <c r="AAE3190" s="0"/>
      <c r="AAF3190" s="0"/>
      <c r="AAG3190" s="0"/>
      <c r="AAH3190" s="0"/>
      <c r="AAI3190" s="0"/>
      <c r="AAJ3190" s="0"/>
      <c r="AAK3190" s="0"/>
      <c r="AAL3190" s="0"/>
      <c r="AAM3190" s="0"/>
      <c r="AAN3190" s="0"/>
      <c r="AAO3190" s="0"/>
      <c r="AAP3190" s="0"/>
      <c r="AAQ3190" s="0"/>
      <c r="AAR3190" s="0"/>
      <c r="AAS3190" s="0"/>
      <c r="AAT3190" s="0"/>
      <c r="AAU3190" s="0"/>
      <c r="AAV3190" s="0"/>
      <c r="AAW3190" s="0"/>
      <c r="AAX3190" s="0"/>
      <c r="AAY3190" s="0"/>
      <c r="AAZ3190" s="0"/>
      <c r="ABA3190" s="0"/>
      <c r="ABB3190" s="0"/>
      <c r="ABC3190" s="0"/>
      <c r="ABD3190" s="0"/>
      <c r="ABE3190" s="0"/>
      <c r="ABF3190" s="0"/>
      <c r="ABG3190" s="0"/>
      <c r="ABH3190" s="0"/>
      <c r="ABI3190" s="0"/>
      <c r="ABJ3190" s="0"/>
      <c r="ABK3190" s="0"/>
      <c r="ABL3190" s="0"/>
      <c r="ABM3190" s="0"/>
      <c r="ABN3190" s="0"/>
      <c r="ABO3190" s="0"/>
      <c r="ABP3190" s="0"/>
      <c r="ABQ3190" s="0"/>
      <c r="ABR3190" s="0"/>
      <c r="ABS3190" s="0"/>
      <c r="ABT3190" s="0"/>
      <c r="ABU3190" s="0"/>
      <c r="ABV3190" s="0"/>
      <c r="ABW3190" s="0"/>
      <c r="ABX3190" s="0"/>
      <c r="ABY3190" s="0"/>
      <c r="ABZ3190" s="0"/>
      <c r="ACA3190" s="0"/>
      <c r="ACB3190" s="0"/>
      <c r="ACC3190" s="0"/>
      <c r="ACD3190" s="0"/>
      <c r="ACE3190" s="0"/>
      <c r="ACF3190" s="0"/>
      <c r="ACG3190" s="0"/>
      <c r="ACH3190" s="0"/>
      <c r="ACI3190" s="0"/>
      <c r="ACJ3190" s="0"/>
      <c r="ACK3190" s="0"/>
      <c r="ACL3190" s="0"/>
      <c r="ACM3190" s="0"/>
      <c r="ACN3190" s="0"/>
      <c r="ACO3190" s="0"/>
      <c r="ACP3190" s="0"/>
      <c r="ACQ3190" s="0"/>
      <c r="ACR3190" s="0"/>
      <c r="ACS3190" s="0"/>
      <c r="ACT3190" s="0"/>
      <c r="ACU3190" s="0"/>
      <c r="ACV3190" s="0"/>
      <c r="ACW3190" s="0"/>
      <c r="ACX3190" s="0"/>
      <c r="ACY3190" s="0"/>
      <c r="ACZ3190" s="0"/>
      <c r="ADA3190" s="0"/>
      <c r="ADB3190" s="0"/>
      <c r="ADC3190" s="0"/>
      <c r="ADD3190" s="0"/>
      <c r="ADE3190" s="0"/>
      <c r="ADF3190" s="0"/>
      <c r="ADG3190" s="0"/>
      <c r="ADH3190" s="0"/>
      <c r="ADI3190" s="0"/>
      <c r="ADJ3190" s="0"/>
      <c r="ADK3190" s="0"/>
      <c r="ADL3190" s="0"/>
      <c r="ADM3190" s="0"/>
      <c r="ADN3190" s="0"/>
      <c r="ADO3190" s="0"/>
      <c r="ADP3190" s="0"/>
      <c r="ADQ3190" s="0"/>
      <c r="ADR3190" s="0"/>
      <c r="ADS3190" s="0"/>
      <c r="ADT3190" s="0"/>
      <c r="ADU3190" s="0"/>
      <c r="ADV3190" s="0"/>
      <c r="ADW3190" s="0"/>
      <c r="ADX3190" s="0"/>
      <c r="ADY3190" s="0"/>
      <c r="ADZ3190" s="0"/>
      <c r="AEA3190" s="0"/>
      <c r="AEB3190" s="0"/>
      <c r="AEC3190" s="0"/>
      <c r="AED3190" s="0"/>
      <c r="AEE3190" s="0"/>
      <c r="AEF3190" s="0"/>
      <c r="AEG3190" s="0"/>
      <c r="AEH3190" s="0"/>
      <c r="AEI3190" s="0"/>
      <c r="AEJ3190" s="0"/>
      <c r="AEK3190" s="0"/>
      <c r="AEL3190" s="0"/>
      <c r="AEM3190" s="0"/>
      <c r="AEN3190" s="0"/>
      <c r="AEO3190" s="0"/>
      <c r="AEP3190" s="0"/>
      <c r="AEQ3190" s="0"/>
      <c r="AER3190" s="0"/>
      <c r="AES3190" s="0"/>
      <c r="AET3190" s="0"/>
      <c r="AEU3190" s="0"/>
      <c r="AEV3190" s="0"/>
      <c r="AEW3190" s="0"/>
      <c r="AEX3190" s="0"/>
      <c r="AEY3190" s="0"/>
      <c r="AEZ3190" s="0"/>
      <c r="AFA3190" s="0"/>
      <c r="AFB3190" s="0"/>
      <c r="AFC3190" s="0"/>
      <c r="AFD3190" s="0"/>
      <c r="AFE3190" s="0"/>
      <c r="AFF3190" s="0"/>
      <c r="AFG3190" s="0"/>
      <c r="AFH3190" s="0"/>
      <c r="AFI3190" s="0"/>
      <c r="AFJ3190" s="0"/>
      <c r="AFK3190" s="0"/>
      <c r="AFL3190" s="0"/>
      <c r="AFM3190" s="0"/>
      <c r="AFN3190" s="0"/>
      <c r="AFO3190" s="0"/>
      <c r="AFP3190" s="0"/>
      <c r="AFQ3190" s="0"/>
      <c r="AFR3190" s="0"/>
      <c r="AFS3190" s="0"/>
      <c r="AFT3190" s="0"/>
      <c r="AFU3190" s="0"/>
      <c r="AFV3190" s="0"/>
      <c r="AFW3190" s="0"/>
      <c r="AFX3190" s="0"/>
      <c r="AFY3190" s="0"/>
      <c r="AFZ3190" s="0"/>
      <c r="AGA3190" s="0"/>
      <c r="AGB3190" s="0"/>
      <c r="AGC3190" s="0"/>
      <c r="AGD3190" s="0"/>
      <c r="AGE3190" s="0"/>
      <c r="AGF3190" s="0"/>
      <c r="AGG3190" s="0"/>
      <c r="AGH3190" s="0"/>
      <c r="AGI3190" s="0"/>
      <c r="AGJ3190" s="0"/>
      <c r="AGK3190" s="0"/>
      <c r="AGL3190" s="0"/>
      <c r="AGM3190" s="0"/>
      <c r="AGN3190" s="0"/>
      <c r="AGO3190" s="0"/>
      <c r="AGP3190" s="0"/>
      <c r="AGQ3190" s="0"/>
      <c r="AGR3190" s="0"/>
      <c r="AGS3190" s="0"/>
      <c r="AGT3190" s="0"/>
      <c r="AGU3190" s="0"/>
      <c r="AGV3190" s="0"/>
      <c r="AGW3190" s="0"/>
      <c r="AGX3190" s="0"/>
      <c r="AGY3190" s="0"/>
      <c r="AGZ3190" s="0"/>
      <c r="AHA3190" s="0"/>
      <c r="AHB3190" s="0"/>
      <c r="AHC3190" s="0"/>
      <c r="AHD3190" s="0"/>
      <c r="AHE3190" s="0"/>
      <c r="AHF3190" s="0"/>
      <c r="AHG3190" s="0"/>
      <c r="AHH3190" s="0"/>
      <c r="AHI3190" s="0"/>
      <c r="AHJ3190" s="0"/>
      <c r="AHK3190" s="0"/>
      <c r="AHL3190" s="0"/>
      <c r="AHM3190" s="0"/>
      <c r="AHN3190" s="0"/>
      <c r="AHO3190" s="0"/>
      <c r="AHP3190" s="0"/>
      <c r="AHQ3190" s="0"/>
      <c r="AHR3190" s="0"/>
      <c r="AHS3190" s="0"/>
      <c r="AHT3190" s="0"/>
      <c r="AHU3190" s="0"/>
      <c r="AHV3190" s="0"/>
      <c r="AHW3190" s="0"/>
      <c r="AHX3190" s="0"/>
      <c r="AHY3190" s="0"/>
      <c r="AHZ3190" s="0"/>
      <c r="AIA3190" s="0"/>
      <c r="AIB3190" s="0"/>
      <c r="AIC3190" s="0"/>
      <c r="AID3190" s="0"/>
      <c r="AIE3190" s="0"/>
      <c r="AIF3190" s="0"/>
      <c r="AIG3190" s="0"/>
      <c r="AIH3190" s="0"/>
      <c r="AII3190" s="0"/>
      <c r="AIJ3190" s="0"/>
      <c r="AIK3190" s="0"/>
      <c r="AIL3190" s="0"/>
      <c r="AIM3190" s="0"/>
      <c r="AIN3190" s="0"/>
      <c r="AIO3190" s="0"/>
      <c r="AIP3190" s="0"/>
      <c r="AIQ3190" s="0"/>
      <c r="AIR3190" s="0"/>
      <c r="AIS3190" s="0"/>
      <c r="AIT3190" s="0"/>
      <c r="AIU3190" s="0"/>
      <c r="AIV3190" s="0"/>
      <c r="AIW3190" s="0"/>
      <c r="AIX3190" s="0"/>
      <c r="AIY3190" s="0"/>
      <c r="AIZ3190" s="0"/>
      <c r="AJA3190" s="0"/>
      <c r="AJB3190" s="0"/>
      <c r="AJC3190" s="0"/>
      <c r="AJD3190" s="0"/>
      <c r="AJE3190" s="0"/>
      <c r="AJF3190" s="0"/>
      <c r="AJG3190" s="0"/>
      <c r="AJH3190" s="0"/>
      <c r="AJI3190" s="0"/>
      <c r="AJJ3190" s="0"/>
      <c r="AJK3190" s="0"/>
      <c r="AJL3190" s="0"/>
      <c r="AJM3190" s="0"/>
      <c r="AJN3190" s="0"/>
      <c r="AJO3190" s="0"/>
      <c r="AJP3190" s="0"/>
      <c r="AJQ3190" s="0"/>
      <c r="AJR3190" s="0"/>
      <c r="AJS3190" s="0"/>
      <c r="AJT3190" s="0"/>
      <c r="AJU3190" s="0"/>
      <c r="AJV3190" s="0"/>
      <c r="AJW3190" s="0"/>
      <c r="AJX3190" s="0"/>
      <c r="AJY3190" s="0"/>
      <c r="AJZ3190" s="0"/>
      <c r="AKA3190" s="0"/>
      <c r="AKB3190" s="0"/>
      <c r="AKC3190" s="0"/>
      <c r="AKD3190" s="0"/>
      <c r="AKE3190" s="0"/>
      <c r="AKF3190" s="0"/>
      <c r="AKG3190" s="0"/>
      <c r="AKH3190" s="0"/>
      <c r="AKI3190" s="0"/>
      <c r="AKJ3190" s="0"/>
      <c r="AKK3190" s="0"/>
      <c r="AKL3190" s="0"/>
      <c r="AKM3190" s="0"/>
      <c r="AKN3190" s="0"/>
      <c r="AKO3190" s="0"/>
      <c r="AKP3190" s="0"/>
      <c r="AKQ3190" s="0"/>
      <c r="AKR3190" s="0"/>
      <c r="AKS3190" s="0"/>
      <c r="AKT3190" s="0"/>
      <c r="AKU3190" s="0"/>
      <c r="AKV3190" s="0"/>
      <c r="AKW3190" s="0"/>
      <c r="AKX3190" s="0"/>
      <c r="AKY3190" s="0"/>
      <c r="AKZ3190" s="0"/>
      <c r="ALA3190" s="0"/>
      <c r="ALB3190" s="0"/>
      <c r="ALC3190" s="0"/>
      <c r="ALD3190" s="0"/>
      <c r="ALE3190" s="0"/>
      <c r="ALF3190" s="0"/>
      <c r="ALG3190" s="0"/>
      <c r="ALH3190" s="0"/>
      <c r="ALI3190" s="0"/>
      <c r="ALJ3190" s="0"/>
      <c r="ALK3190" s="0"/>
      <c r="ALL3190" s="0"/>
      <c r="ALM3190" s="0"/>
      <c r="ALN3190" s="0"/>
      <c r="ALO3190" s="0"/>
      <c r="ALP3190" s="0"/>
      <c r="ALQ3190" s="0"/>
      <c r="ALR3190" s="0"/>
      <c r="ALS3190" s="0"/>
      <c r="ALT3190" s="0"/>
      <c r="ALU3190" s="0"/>
      <c r="ALV3190" s="0"/>
      <c r="ALW3190" s="0"/>
      <c r="ALX3190" s="0"/>
      <c r="ALY3190" s="0"/>
      <c r="ALZ3190" s="0"/>
      <c r="AMA3190" s="0"/>
      <c r="AMB3190" s="0"/>
      <c r="AMC3190" s="0"/>
      <c r="AMD3190" s="0"/>
      <c r="AME3190" s="0"/>
      <c r="AMF3190" s="0"/>
      <c r="AMG3190" s="0"/>
      <c r="AMH3190" s="0"/>
      <c r="AMI3190" s="0"/>
    </row>
    <row r="3191" customFormat="false" ht="12.75" hidden="false" customHeight="false" outlineLevel="0" collapsed="false">
      <c r="A3191" s="18" t="s">
        <v>1398</v>
      </c>
      <c r="B3191" s="18"/>
      <c r="C3191" s="78" t="s">
        <v>3445</v>
      </c>
      <c r="D3191" s="79" t="s">
        <v>51</v>
      </c>
      <c r="E3191" s="80"/>
      <c r="F3191" s="81"/>
      <c r="G3191" s="82"/>
      <c r="H3191" s="83" t="s">
        <v>168</v>
      </c>
      <c r="I3191" s="84" t="n">
        <v>0.95</v>
      </c>
      <c r="J3191" s="83" t="s">
        <v>3446</v>
      </c>
      <c r="K3191" s="18"/>
      <c r="M3191" s="18"/>
      <c r="N3191" s="18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  <c r="AX3191" s="18"/>
      <c r="AY3191" s="18"/>
      <c r="AZ3191" s="18"/>
      <c r="BA3191" s="18"/>
      <c r="BB3191" s="18"/>
      <c r="BC3191" s="18"/>
      <c r="BD3191" s="18"/>
      <c r="BE3191" s="18"/>
      <c r="BF3191" s="18"/>
      <c r="BG3191" s="18"/>
      <c r="BH3191" s="18"/>
      <c r="BI3191" s="18"/>
      <c r="BJ3191" s="18"/>
      <c r="BK3191" s="18"/>
      <c r="BL3191" s="18"/>
      <c r="BM3191" s="0"/>
      <c r="BN3191" s="0"/>
      <c r="BO3191" s="0"/>
      <c r="BP3191" s="0"/>
      <c r="BQ3191" s="0"/>
      <c r="BR3191" s="0"/>
      <c r="BS3191" s="0"/>
      <c r="BT3191" s="0"/>
      <c r="BU3191" s="0"/>
      <c r="BV3191" s="0"/>
      <c r="BW3191" s="0"/>
      <c r="BX3191" s="0"/>
      <c r="BY3191" s="0"/>
      <c r="BZ3191" s="0"/>
      <c r="CA3191" s="0"/>
      <c r="CB3191" s="0"/>
      <c r="CC3191" s="0"/>
      <c r="CD3191" s="0"/>
      <c r="CE3191" s="0"/>
      <c r="CF3191" s="0"/>
      <c r="CG3191" s="0"/>
      <c r="CH3191" s="0"/>
      <c r="CI3191" s="0"/>
      <c r="CJ3191" s="0"/>
      <c r="CK3191" s="0"/>
      <c r="CL3191" s="0"/>
      <c r="CM3191" s="0"/>
      <c r="CN3191" s="0"/>
      <c r="CO3191" s="0"/>
      <c r="CP3191" s="0"/>
      <c r="CQ3191" s="0"/>
      <c r="CR3191" s="0"/>
      <c r="CS3191" s="0"/>
      <c r="CT3191" s="0"/>
      <c r="CU3191" s="0"/>
      <c r="CV3191" s="0"/>
      <c r="CW3191" s="0"/>
      <c r="CX3191" s="0"/>
      <c r="CY3191" s="0"/>
      <c r="CZ3191" s="0"/>
      <c r="DA3191" s="0"/>
      <c r="DB3191" s="0"/>
      <c r="DC3191" s="0"/>
      <c r="DD3191" s="0"/>
      <c r="DE3191" s="0"/>
      <c r="DF3191" s="0"/>
      <c r="DG3191" s="0"/>
      <c r="DH3191" s="0"/>
      <c r="DI3191" s="0"/>
      <c r="DJ3191" s="0"/>
      <c r="DK3191" s="0"/>
      <c r="DL3191" s="0"/>
      <c r="DM3191" s="0"/>
      <c r="DN3191" s="0"/>
      <c r="DO3191" s="0"/>
      <c r="DP3191" s="0"/>
      <c r="DQ3191" s="0"/>
      <c r="DR3191" s="0"/>
      <c r="DS3191" s="0"/>
      <c r="DT3191" s="0"/>
      <c r="DU3191" s="0"/>
      <c r="DV3191" s="0"/>
      <c r="DW3191" s="0"/>
      <c r="DX3191" s="0"/>
      <c r="DY3191" s="0"/>
      <c r="DZ3191" s="0"/>
      <c r="EA3191" s="0"/>
      <c r="EB3191" s="0"/>
      <c r="EC3191" s="0"/>
      <c r="ED3191" s="0"/>
      <c r="EE3191" s="0"/>
      <c r="EF3191" s="0"/>
      <c r="EG3191" s="0"/>
      <c r="EH3191" s="0"/>
      <c r="EI3191" s="0"/>
      <c r="EJ3191" s="0"/>
      <c r="EK3191" s="0"/>
      <c r="EL3191" s="0"/>
      <c r="EM3191" s="0"/>
      <c r="EN3191" s="0"/>
      <c r="EO3191" s="0"/>
      <c r="EP3191" s="0"/>
      <c r="EQ3191" s="0"/>
      <c r="ER3191" s="0"/>
      <c r="ES3191" s="0"/>
      <c r="ET3191" s="0"/>
      <c r="EU3191" s="0"/>
      <c r="EV3191" s="0"/>
      <c r="EW3191" s="0"/>
      <c r="EX3191" s="0"/>
      <c r="EY3191" s="0"/>
      <c r="EZ3191" s="0"/>
      <c r="FA3191" s="0"/>
      <c r="FB3191" s="0"/>
      <c r="FC3191" s="0"/>
      <c r="FD3191" s="0"/>
      <c r="FE3191" s="0"/>
      <c r="FF3191" s="0"/>
      <c r="FG3191" s="0"/>
      <c r="FH3191" s="0"/>
      <c r="FI3191" s="0"/>
      <c r="FJ3191" s="0"/>
      <c r="FK3191" s="0"/>
      <c r="FL3191" s="0"/>
      <c r="FM3191" s="0"/>
      <c r="FN3191" s="0"/>
      <c r="FO3191" s="0"/>
      <c r="FP3191" s="0"/>
      <c r="FQ3191" s="0"/>
      <c r="FR3191" s="0"/>
      <c r="FS3191" s="0"/>
      <c r="FT3191" s="0"/>
      <c r="FU3191" s="0"/>
      <c r="FV3191" s="0"/>
      <c r="FW3191" s="0"/>
      <c r="FX3191" s="0"/>
      <c r="FY3191" s="0"/>
      <c r="FZ3191" s="0"/>
      <c r="GA3191" s="0"/>
      <c r="GB3191" s="0"/>
      <c r="GC3191" s="0"/>
      <c r="GD3191" s="0"/>
      <c r="GE3191" s="0"/>
      <c r="GF3191" s="0"/>
      <c r="GG3191" s="0"/>
      <c r="GH3191" s="0"/>
      <c r="GI3191" s="0"/>
      <c r="GJ3191" s="0"/>
      <c r="GK3191" s="0"/>
      <c r="GL3191" s="0"/>
      <c r="GM3191" s="0"/>
      <c r="GN3191" s="0"/>
      <c r="GO3191" s="0"/>
      <c r="GP3191" s="0"/>
      <c r="GQ3191" s="0"/>
      <c r="GR3191" s="0"/>
      <c r="GS3191" s="0"/>
      <c r="GT3191" s="0"/>
      <c r="GU3191" s="0"/>
      <c r="GV3191" s="0"/>
      <c r="GW3191" s="0"/>
      <c r="GX3191" s="0"/>
      <c r="GY3191" s="0"/>
      <c r="GZ3191" s="0"/>
      <c r="HA3191" s="0"/>
      <c r="HB3191" s="0"/>
      <c r="HC3191" s="0"/>
      <c r="HD3191" s="0"/>
      <c r="HE3191" s="0"/>
      <c r="HF3191" s="0"/>
      <c r="HG3191" s="0"/>
      <c r="HH3191" s="0"/>
      <c r="HI3191" s="0"/>
      <c r="HJ3191" s="0"/>
      <c r="HK3191" s="0"/>
      <c r="HL3191" s="0"/>
      <c r="HM3191" s="0"/>
      <c r="HN3191" s="0"/>
      <c r="HO3191" s="0"/>
      <c r="HP3191" s="0"/>
      <c r="HQ3191" s="0"/>
      <c r="HR3191" s="0"/>
      <c r="HS3191" s="0"/>
      <c r="HT3191" s="0"/>
      <c r="HU3191" s="0"/>
      <c r="HV3191" s="0"/>
      <c r="HW3191" s="0"/>
      <c r="HX3191" s="0"/>
      <c r="HY3191" s="0"/>
      <c r="HZ3191" s="0"/>
      <c r="IA3191" s="0"/>
      <c r="IB3191" s="0"/>
      <c r="IC3191" s="0"/>
      <c r="ID3191" s="0"/>
      <c r="IE3191" s="0"/>
      <c r="IF3191" s="0"/>
      <c r="IG3191" s="0"/>
      <c r="IH3191" s="0"/>
      <c r="II3191" s="0"/>
      <c r="IJ3191" s="0"/>
      <c r="IK3191" s="0"/>
      <c r="IL3191" s="0"/>
      <c r="IM3191" s="0"/>
      <c r="IN3191" s="0"/>
      <c r="IO3191" s="0"/>
      <c r="IP3191" s="0"/>
      <c r="IQ3191" s="0"/>
      <c r="IR3191" s="0"/>
      <c r="IS3191" s="0"/>
      <c r="IT3191" s="0"/>
      <c r="IU3191" s="0"/>
      <c r="IV3191" s="0"/>
      <c r="IW3191" s="0"/>
      <c r="IX3191" s="0"/>
      <c r="IY3191" s="0"/>
      <c r="IZ3191" s="0"/>
      <c r="JA3191" s="0"/>
      <c r="JB3191" s="0"/>
      <c r="JC3191" s="0"/>
      <c r="JD3191" s="0"/>
      <c r="JE3191" s="0"/>
      <c r="JF3191" s="0"/>
      <c r="JG3191" s="0"/>
      <c r="JH3191" s="0"/>
      <c r="JI3191" s="0"/>
      <c r="JJ3191" s="0"/>
      <c r="JK3191" s="0"/>
      <c r="JL3191" s="0"/>
      <c r="JM3191" s="0"/>
      <c r="JN3191" s="0"/>
      <c r="JO3191" s="0"/>
      <c r="JP3191" s="0"/>
      <c r="JQ3191" s="0"/>
      <c r="JR3191" s="0"/>
      <c r="JS3191" s="0"/>
      <c r="JT3191" s="0"/>
      <c r="JU3191" s="0"/>
      <c r="JV3191" s="0"/>
      <c r="JW3191" s="0"/>
      <c r="JX3191" s="0"/>
      <c r="JY3191" s="0"/>
      <c r="JZ3191" s="0"/>
      <c r="KA3191" s="0"/>
      <c r="KB3191" s="0"/>
      <c r="KC3191" s="0"/>
      <c r="KD3191" s="0"/>
      <c r="KE3191" s="0"/>
      <c r="KF3191" s="0"/>
      <c r="KG3191" s="0"/>
      <c r="KH3191" s="0"/>
      <c r="KI3191" s="0"/>
      <c r="KJ3191" s="0"/>
      <c r="KK3191" s="0"/>
      <c r="KL3191" s="0"/>
      <c r="KM3191" s="0"/>
      <c r="KN3191" s="0"/>
      <c r="KO3191" s="0"/>
      <c r="KP3191" s="0"/>
      <c r="KQ3191" s="0"/>
      <c r="KR3191" s="0"/>
      <c r="KS3191" s="0"/>
      <c r="KT3191" s="0"/>
      <c r="KU3191" s="0"/>
      <c r="KV3191" s="0"/>
      <c r="KW3191" s="0"/>
      <c r="KX3191" s="0"/>
      <c r="KY3191" s="0"/>
      <c r="KZ3191" s="0"/>
      <c r="LA3191" s="0"/>
      <c r="LB3191" s="0"/>
      <c r="LC3191" s="0"/>
      <c r="LD3191" s="0"/>
      <c r="LE3191" s="0"/>
      <c r="LF3191" s="0"/>
      <c r="LG3191" s="0"/>
      <c r="LH3191" s="0"/>
      <c r="LI3191" s="0"/>
      <c r="LJ3191" s="0"/>
      <c r="LK3191" s="0"/>
      <c r="LL3191" s="0"/>
      <c r="LM3191" s="0"/>
      <c r="LN3191" s="0"/>
      <c r="LO3191" s="0"/>
      <c r="LP3191" s="0"/>
      <c r="LQ3191" s="0"/>
      <c r="LR3191" s="0"/>
      <c r="LS3191" s="0"/>
      <c r="LT3191" s="0"/>
      <c r="LU3191" s="0"/>
      <c r="LV3191" s="0"/>
      <c r="LW3191" s="0"/>
      <c r="LX3191" s="0"/>
      <c r="LY3191" s="0"/>
      <c r="LZ3191" s="0"/>
      <c r="MA3191" s="0"/>
      <c r="MB3191" s="0"/>
      <c r="MC3191" s="0"/>
      <c r="MD3191" s="0"/>
      <c r="ME3191" s="0"/>
      <c r="MF3191" s="0"/>
      <c r="MG3191" s="0"/>
      <c r="MH3191" s="0"/>
      <c r="MI3191" s="0"/>
      <c r="MJ3191" s="0"/>
      <c r="MK3191" s="0"/>
      <c r="ML3191" s="0"/>
      <c r="MM3191" s="0"/>
      <c r="MN3191" s="0"/>
      <c r="MO3191" s="0"/>
      <c r="MP3191" s="0"/>
      <c r="MQ3191" s="0"/>
      <c r="MR3191" s="0"/>
      <c r="MS3191" s="0"/>
      <c r="MT3191" s="0"/>
      <c r="MU3191" s="0"/>
      <c r="MV3191" s="0"/>
      <c r="MW3191" s="0"/>
      <c r="MX3191" s="0"/>
      <c r="MY3191" s="0"/>
      <c r="MZ3191" s="0"/>
      <c r="NA3191" s="0"/>
      <c r="NB3191" s="0"/>
      <c r="NC3191" s="0"/>
      <c r="ND3191" s="0"/>
      <c r="NE3191" s="0"/>
      <c r="NF3191" s="0"/>
      <c r="NG3191" s="0"/>
      <c r="NH3191" s="0"/>
      <c r="NI3191" s="0"/>
      <c r="NJ3191" s="0"/>
      <c r="NK3191" s="0"/>
      <c r="NL3191" s="0"/>
      <c r="NM3191" s="0"/>
      <c r="NN3191" s="0"/>
      <c r="NO3191" s="0"/>
      <c r="NP3191" s="0"/>
      <c r="NQ3191" s="0"/>
      <c r="NR3191" s="0"/>
      <c r="NS3191" s="0"/>
      <c r="NT3191" s="0"/>
      <c r="NU3191" s="0"/>
      <c r="NV3191" s="0"/>
      <c r="NW3191" s="0"/>
      <c r="NX3191" s="0"/>
      <c r="NY3191" s="0"/>
      <c r="NZ3191" s="0"/>
      <c r="OA3191" s="0"/>
      <c r="OB3191" s="0"/>
      <c r="OC3191" s="0"/>
      <c r="OD3191" s="0"/>
      <c r="OE3191" s="0"/>
      <c r="OF3191" s="0"/>
      <c r="OG3191" s="0"/>
      <c r="OH3191" s="0"/>
      <c r="OI3191" s="0"/>
      <c r="OJ3191" s="0"/>
      <c r="OK3191" s="0"/>
      <c r="OL3191" s="0"/>
      <c r="OM3191" s="0"/>
      <c r="ON3191" s="0"/>
      <c r="OO3191" s="0"/>
      <c r="OP3191" s="0"/>
      <c r="OQ3191" s="0"/>
      <c r="OR3191" s="0"/>
      <c r="OS3191" s="0"/>
      <c r="OT3191" s="0"/>
      <c r="OU3191" s="0"/>
      <c r="OV3191" s="0"/>
      <c r="OW3191" s="0"/>
      <c r="OX3191" s="0"/>
      <c r="OY3191" s="0"/>
      <c r="OZ3191" s="0"/>
      <c r="PA3191" s="0"/>
      <c r="PB3191" s="0"/>
      <c r="PC3191" s="0"/>
      <c r="PD3191" s="0"/>
      <c r="PE3191" s="0"/>
      <c r="PF3191" s="0"/>
      <c r="PG3191" s="0"/>
      <c r="PH3191" s="0"/>
      <c r="PI3191" s="0"/>
      <c r="PJ3191" s="0"/>
      <c r="PK3191" s="0"/>
      <c r="PL3191" s="0"/>
      <c r="PM3191" s="0"/>
      <c r="PN3191" s="0"/>
      <c r="PO3191" s="0"/>
      <c r="PP3191" s="0"/>
      <c r="PQ3191" s="0"/>
      <c r="PR3191" s="0"/>
      <c r="PS3191" s="0"/>
      <c r="PT3191" s="0"/>
      <c r="PU3191" s="0"/>
      <c r="PV3191" s="0"/>
      <c r="PW3191" s="0"/>
      <c r="PX3191" s="0"/>
      <c r="PY3191" s="0"/>
      <c r="PZ3191" s="0"/>
      <c r="QA3191" s="0"/>
      <c r="QB3191" s="0"/>
      <c r="QC3191" s="0"/>
      <c r="QD3191" s="0"/>
      <c r="QE3191" s="0"/>
      <c r="QF3191" s="0"/>
      <c r="QG3191" s="0"/>
      <c r="QH3191" s="0"/>
      <c r="QI3191" s="0"/>
      <c r="QJ3191" s="0"/>
      <c r="QK3191" s="0"/>
      <c r="QL3191" s="0"/>
      <c r="QM3191" s="0"/>
      <c r="QN3191" s="0"/>
      <c r="QO3191" s="0"/>
      <c r="QP3191" s="0"/>
      <c r="QQ3191" s="0"/>
      <c r="QR3191" s="0"/>
      <c r="QS3191" s="0"/>
      <c r="QT3191" s="0"/>
      <c r="QU3191" s="0"/>
      <c r="QV3191" s="0"/>
      <c r="QW3191" s="0"/>
      <c r="QX3191" s="0"/>
      <c r="QY3191" s="0"/>
      <c r="QZ3191" s="0"/>
      <c r="RA3191" s="0"/>
      <c r="RB3191" s="0"/>
      <c r="RC3191" s="0"/>
      <c r="RD3191" s="0"/>
      <c r="RE3191" s="0"/>
      <c r="RF3191" s="0"/>
      <c r="RG3191" s="0"/>
      <c r="RH3191" s="0"/>
      <c r="RI3191" s="0"/>
      <c r="RJ3191" s="0"/>
      <c r="RK3191" s="0"/>
      <c r="RL3191" s="0"/>
      <c r="RM3191" s="0"/>
      <c r="RN3191" s="0"/>
      <c r="RO3191" s="0"/>
      <c r="RP3191" s="0"/>
      <c r="RQ3191" s="0"/>
      <c r="RR3191" s="0"/>
      <c r="RS3191" s="0"/>
      <c r="RT3191" s="0"/>
      <c r="RU3191" s="0"/>
      <c r="RV3191" s="0"/>
      <c r="RW3191" s="0"/>
      <c r="RX3191" s="0"/>
      <c r="RY3191" s="0"/>
      <c r="RZ3191" s="0"/>
      <c r="SA3191" s="0"/>
      <c r="SB3191" s="0"/>
      <c r="SC3191" s="0"/>
      <c r="SD3191" s="0"/>
      <c r="SE3191" s="0"/>
      <c r="SF3191" s="0"/>
      <c r="SG3191" s="0"/>
      <c r="SH3191" s="0"/>
      <c r="SI3191" s="0"/>
      <c r="SJ3191" s="0"/>
      <c r="SK3191" s="0"/>
      <c r="SL3191" s="0"/>
      <c r="SM3191" s="0"/>
      <c r="SN3191" s="0"/>
      <c r="SO3191" s="0"/>
      <c r="SP3191" s="0"/>
      <c r="SQ3191" s="0"/>
      <c r="SR3191" s="0"/>
      <c r="SS3191" s="0"/>
      <c r="ST3191" s="0"/>
      <c r="SU3191" s="0"/>
      <c r="SV3191" s="0"/>
      <c r="SW3191" s="0"/>
      <c r="SX3191" s="0"/>
      <c r="SY3191" s="0"/>
      <c r="SZ3191" s="0"/>
      <c r="TA3191" s="0"/>
      <c r="TB3191" s="0"/>
      <c r="TC3191" s="0"/>
      <c r="TD3191" s="0"/>
      <c r="TE3191" s="0"/>
      <c r="TF3191" s="0"/>
      <c r="TG3191" s="0"/>
      <c r="TH3191" s="0"/>
      <c r="TI3191" s="0"/>
      <c r="TJ3191" s="0"/>
      <c r="TK3191" s="0"/>
      <c r="TL3191" s="0"/>
      <c r="TM3191" s="0"/>
      <c r="TN3191" s="0"/>
      <c r="TO3191" s="0"/>
      <c r="TP3191" s="0"/>
      <c r="TQ3191" s="0"/>
      <c r="TR3191" s="0"/>
      <c r="TS3191" s="0"/>
      <c r="TT3191" s="0"/>
      <c r="TU3191" s="0"/>
      <c r="TV3191" s="0"/>
      <c r="TW3191" s="0"/>
      <c r="TX3191" s="0"/>
      <c r="TY3191" s="0"/>
      <c r="TZ3191" s="0"/>
      <c r="UA3191" s="0"/>
      <c r="UB3191" s="0"/>
      <c r="UC3191" s="0"/>
      <c r="UD3191" s="0"/>
      <c r="UE3191" s="0"/>
      <c r="UF3191" s="0"/>
      <c r="UG3191" s="0"/>
      <c r="UH3191" s="0"/>
      <c r="UI3191" s="0"/>
      <c r="UJ3191" s="0"/>
      <c r="UK3191" s="0"/>
      <c r="UL3191" s="0"/>
      <c r="UM3191" s="0"/>
      <c r="UN3191" s="0"/>
      <c r="UO3191" s="0"/>
      <c r="UP3191" s="0"/>
      <c r="UQ3191" s="0"/>
      <c r="UR3191" s="0"/>
      <c r="US3191" s="0"/>
      <c r="UT3191" s="0"/>
      <c r="UU3191" s="0"/>
      <c r="UV3191" s="0"/>
      <c r="UW3191" s="0"/>
      <c r="UX3191" s="0"/>
      <c r="UY3191" s="0"/>
      <c r="UZ3191" s="0"/>
      <c r="VA3191" s="0"/>
      <c r="VB3191" s="0"/>
      <c r="VC3191" s="0"/>
      <c r="VD3191" s="0"/>
      <c r="VE3191" s="0"/>
      <c r="VF3191" s="0"/>
      <c r="VG3191" s="0"/>
      <c r="VH3191" s="0"/>
      <c r="VI3191" s="0"/>
      <c r="VJ3191" s="0"/>
      <c r="VK3191" s="0"/>
      <c r="VL3191" s="0"/>
      <c r="VM3191" s="0"/>
      <c r="VN3191" s="0"/>
      <c r="VO3191" s="0"/>
      <c r="VP3191" s="0"/>
      <c r="VQ3191" s="0"/>
      <c r="VR3191" s="0"/>
      <c r="VS3191" s="0"/>
      <c r="VT3191" s="0"/>
      <c r="VU3191" s="0"/>
      <c r="VV3191" s="0"/>
      <c r="VW3191" s="0"/>
      <c r="VX3191" s="0"/>
      <c r="VY3191" s="0"/>
      <c r="VZ3191" s="0"/>
      <c r="WA3191" s="0"/>
      <c r="WB3191" s="0"/>
      <c r="WC3191" s="0"/>
      <c r="WD3191" s="0"/>
      <c r="WE3191" s="0"/>
      <c r="WF3191" s="0"/>
      <c r="WG3191" s="0"/>
      <c r="WH3191" s="0"/>
      <c r="WI3191" s="0"/>
      <c r="WJ3191" s="0"/>
      <c r="WK3191" s="0"/>
      <c r="WL3191" s="0"/>
      <c r="WM3191" s="0"/>
      <c r="WN3191" s="0"/>
      <c r="WO3191" s="0"/>
      <c r="WP3191" s="0"/>
      <c r="WQ3191" s="0"/>
      <c r="WR3191" s="0"/>
      <c r="WS3191" s="0"/>
      <c r="WT3191" s="0"/>
      <c r="WU3191" s="0"/>
      <c r="WV3191" s="0"/>
      <c r="WW3191" s="0"/>
      <c r="WX3191" s="0"/>
      <c r="WY3191" s="0"/>
      <c r="WZ3191" s="0"/>
      <c r="XA3191" s="0"/>
      <c r="XB3191" s="0"/>
      <c r="XC3191" s="0"/>
      <c r="XD3191" s="0"/>
      <c r="XE3191" s="0"/>
      <c r="XF3191" s="0"/>
      <c r="XG3191" s="0"/>
      <c r="XH3191" s="0"/>
      <c r="XI3191" s="0"/>
      <c r="XJ3191" s="0"/>
      <c r="XK3191" s="0"/>
      <c r="XL3191" s="0"/>
      <c r="XM3191" s="0"/>
      <c r="XN3191" s="0"/>
      <c r="XO3191" s="0"/>
      <c r="XP3191" s="0"/>
      <c r="XQ3191" s="0"/>
      <c r="XR3191" s="0"/>
      <c r="XS3191" s="0"/>
      <c r="XT3191" s="0"/>
      <c r="XU3191" s="0"/>
      <c r="XV3191" s="0"/>
      <c r="XW3191" s="0"/>
      <c r="XX3191" s="0"/>
      <c r="XY3191" s="0"/>
      <c r="XZ3191" s="0"/>
      <c r="YA3191" s="0"/>
      <c r="YB3191" s="0"/>
      <c r="YC3191" s="0"/>
      <c r="YD3191" s="0"/>
      <c r="YE3191" s="0"/>
      <c r="YF3191" s="0"/>
      <c r="YG3191" s="0"/>
      <c r="YH3191" s="0"/>
      <c r="YI3191" s="0"/>
      <c r="YJ3191" s="0"/>
      <c r="YK3191" s="0"/>
      <c r="YL3191" s="0"/>
      <c r="YM3191" s="0"/>
      <c r="YN3191" s="0"/>
      <c r="YO3191" s="0"/>
      <c r="YP3191" s="0"/>
      <c r="YQ3191" s="0"/>
      <c r="YR3191" s="0"/>
      <c r="YS3191" s="0"/>
      <c r="YT3191" s="0"/>
      <c r="YU3191" s="0"/>
      <c r="YV3191" s="0"/>
      <c r="YW3191" s="0"/>
      <c r="YX3191" s="0"/>
      <c r="YY3191" s="0"/>
      <c r="YZ3191" s="0"/>
      <c r="ZA3191" s="0"/>
      <c r="ZB3191" s="0"/>
      <c r="ZC3191" s="0"/>
      <c r="ZD3191" s="0"/>
      <c r="ZE3191" s="0"/>
      <c r="ZF3191" s="0"/>
      <c r="ZG3191" s="0"/>
      <c r="ZH3191" s="0"/>
      <c r="ZI3191" s="0"/>
      <c r="ZJ3191" s="0"/>
      <c r="ZK3191" s="0"/>
      <c r="ZL3191" s="0"/>
      <c r="ZM3191" s="0"/>
      <c r="ZN3191" s="0"/>
      <c r="ZO3191" s="0"/>
      <c r="ZP3191" s="0"/>
      <c r="ZQ3191" s="0"/>
      <c r="ZR3191" s="0"/>
      <c r="ZS3191" s="0"/>
      <c r="ZT3191" s="0"/>
      <c r="ZU3191" s="0"/>
      <c r="ZV3191" s="0"/>
      <c r="ZW3191" s="0"/>
      <c r="ZX3191" s="0"/>
      <c r="ZY3191" s="0"/>
      <c r="ZZ3191" s="0"/>
      <c r="AAA3191" s="0"/>
      <c r="AAB3191" s="0"/>
      <c r="AAC3191" s="0"/>
      <c r="AAD3191" s="0"/>
      <c r="AAE3191" s="0"/>
      <c r="AAF3191" s="0"/>
      <c r="AAG3191" s="0"/>
      <c r="AAH3191" s="0"/>
      <c r="AAI3191" s="0"/>
      <c r="AAJ3191" s="0"/>
      <c r="AAK3191" s="0"/>
      <c r="AAL3191" s="0"/>
      <c r="AAM3191" s="0"/>
      <c r="AAN3191" s="0"/>
      <c r="AAO3191" s="0"/>
      <c r="AAP3191" s="0"/>
      <c r="AAQ3191" s="0"/>
      <c r="AAR3191" s="0"/>
      <c r="AAS3191" s="0"/>
      <c r="AAT3191" s="0"/>
      <c r="AAU3191" s="0"/>
      <c r="AAV3191" s="0"/>
      <c r="AAW3191" s="0"/>
      <c r="AAX3191" s="0"/>
      <c r="AAY3191" s="0"/>
      <c r="AAZ3191" s="0"/>
      <c r="ABA3191" s="0"/>
      <c r="ABB3191" s="0"/>
      <c r="ABC3191" s="0"/>
      <c r="ABD3191" s="0"/>
      <c r="ABE3191" s="0"/>
      <c r="ABF3191" s="0"/>
      <c r="ABG3191" s="0"/>
      <c r="ABH3191" s="0"/>
      <c r="ABI3191" s="0"/>
      <c r="ABJ3191" s="0"/>
      <c r="ABK3191" s="0"/>
      <c r="ABL3191" s="0"/>
      <c r="ABM3191" s="0"/>
      <c r="ABN3191" s="0"/>
      <c r="ABO3191" s="0"/>
      <c r="ABP3191" s="0"/>
      <c r="ABQ3191" s="0"/>
      <c r="ABR3191" s="0"/>
      <c r="ABS3191" s="0"/>
      <c r="ABT3191" s="0"/>
      <c r="ABU3191" s="0"/>
      <c r="ABV3191" s="0"/>
      <c r="ABW3191" s="0"/>
      <c r="ABX3191" s="0"/>
      <c r="ABY3191" s="0"/>
      <c r="ABZ3191" s="0"/>
      <c r="ACA3191" s="0"/>
      <c r="ACB3191" s="0"/>
      <c r="ACC3191" s="0"/>
      <c r="ACD3191" s="0"/>
      <c r="ACE3191" s="0"/>
      <c r="ACF3191" s="0"/>
      <c r="ACG3191" s="0"/>
      <c r="ACH3191" s="0"/>
      <c r="ACI3191" s="0"/>
      <c r="ACJ3191" s="0"/>
      <c r="ACK3191" s="0"/>
      <c r="ACL3191" s="0"/>
      <c r="ACM3191" s="0"/>
      <c r="ACN3191" s="0"/>
      <c r="ACO3191" s="0"/>
      <c r="ACP3191" s="0"/>
      <c r="ACQ3191" s="0"/>
      <c r="ACR3191" s="0"/>
      <c r="ACS3191" s="0"/>
      <c r="ACT3191" s="0"/>
      <c r="ACU3191" s="0"/>
      <c r="ACV3191" s="0"/>
      <c r="ACW3191" s="0"/>
      <c r="ACX3191" s="0"/>
      <c r="ACY3191" s="0"/>
      <c r="ACZ3191" s="0"/>
      <c r="ADA3191" s="0"/>
      <c r="ADB3191" s="0"/>
      <c r="ADC3191" s="0"/>
      <c r="ADD3191" s="0"/>
      <c r="ADE3191" s="0"/>
      <c r="ADF3191" s="0"/>
      <c r="ADG3191" s="0"/>
      <c r="ADH3191" s="0"/>
      <c r="ADI3191" s="0"/>
      <c r="ADJ3191" s="0"/>
      <c r="ADK3191" s="0"/>
      <c r="ADL3191" s="0"/>
      <c r="ADM3191" s="0"/>
      <c r="ADN3191" s="0"/>
      <c r="ADO3191" s="0"/>
      <c r="ADP3191" s="0"/>
      <c r="ADQ3191" s="0"/>
      <c r="ADR3191" s="0"/>
      <c r="ADS3191" s="0"/>
      <c r="ADT3191" s="0"/>
      <c r="ADU3191" s="0"/>
      <c r="ADV3191" s="0"/>
      <c r="ADW3191" s="0"/>
      <c r="ADX3191" s="0"/>
      <c r="ADY3191" s="0"/>
      <c r="ADZ3191" s="0"/>
      <c r="AEA3191" s="0"/>
      <c r="AEB3191" s="0"/>
      <c r="AEC3191" s="0"/>
      <c r="AED3191" s="0"/>
      <c r="AEE3191" s="0"/>
      <c r="AEF3191" s="0"/>
      <c r="AEG3191" s="0"/>
      <c r="AEH3191" s="0"/>
      <c r="AEI3191" s="0"/>
      <c r="AEJ3191" s="0"/>
      <c r="AEK3191" s="0"/>
      <c r="AEL3191" s="0"/>
      <c r="AEM3191" s="0"/>
      <c r="AEN3191" s="0"/>
      <c r="AEO3191" s="0"/>
      <c r="AEP3191" s="0"/>
      <c r="AEQ3191" s="0"/>
      <c r="AER3191" s="0"/>
      <c r="AES3191" s="0"/>
      <c r="AET3191" s="0"/>
      <c r="AEU3191" s="0"/>
      <c r="AEV3191" s="0"/>
      <c r="AEW3191" s="0"/>
      <c r="AEX3191" s="0"/>
      <c r="AEY3191" s="0"/>
      <c r="AEZ3191" s="0"/>
      <c r="AFA3191" s="0"/>
      <c r="AFB3191" s="0"/>
      <c r="AFC3191" s="0"/>
      <c r="AFD3191" s="0"/>
      <c r="AFE3191" s="0"/>
      <c r="AFF3191" s="0"/>
      <c r="AFG3191" s="0"/>
      <c r="AFH3191" s="0"/>
      <c r="AFI3191" s="0"/>
      <c r="AFJ3191" s="0"/>
      <c r="AFK3191" s="0"/>
      <c r="AFL3191" s="0"/>
      <c r="AFM3191" s="0"/>
      <c r="AFN3191" s="0"/>
      <c r="AFO3191" s="0"/>
      <c r="AFP3191" s="0"/>
      <c r="AFQ3191" s="0"/>
      <c r="AFR3191" s="0"/>
      <c r="AFS3191" s="0"/>
      <c r="AFT3191" s="0"/>
      <c r="AFU3191" s="0"/>
      <c r="AFV3191" s="0"/>
      <c r="AFW3191" s="0"/>
      <c r="AFX3191" s="0"/>
      <c r="AFY3191" s="0"/>
      <c r="AFZ3191" s="0"/>
      <c r="AGA3191" s="0"/>
      <c r="AGB3191" s="0"/>
      <c r="AGC3191" s="0"/>
      <c r="AGD3191" s="0"/>
      <c r="AGE3191" s="0"/>
      <c r="AGF3191" s="0"/>
      <c r="AGG3191" s="0"/>
      <c r="AGH3191" s="0"/>
      <c r="AGI3191" s="0"/>
      <c r="AGJ3191" s="0"/>
      <c r="AGK3191" s="0"/>
      <c r="AGL3191" s="0"/>
      <c r="AGM3191" s="0"/>
      <c r="AGN3191" s="0"/>
      <c r="AGO3191" s="0"/>
      <c r="AGP3191" s="0"/>
      <c r="AGQ3191" s="0"/>
      <c r="AGR3191" s="0"/>
      <c r="AGS3191" s="0"/>
      <c r="AGT3191" s="0"/>
      <c r="AGU3191" s="0"/>
      <c r="AGV3191" s="0"/>
      <c r="AGW3191" s="0"/>
      <c r="AGX3191" s="0"/>
      <c r="AGY3191" s="0"/>
      <c r="AGZ3191" s="0"/>
      <c r="AHA3191" s="0"/>
      <c r="AHB3191" s="0"/>
      <c r="AHC3191" s="0"/>
      <c r="AHD3191" s="0"/>
      <c r="AHE3191" s="0"/>
      <c r="AHF3191" s="0"/>
      <c r="AHG3191" s="0"/>
      <c r="AHH3191" s="0"/>
      <c r="AHI3191" s="0"/>
      <c r="AHJ3191" s="0"/>
      <c r="AHK3191" s="0"/>
      <c r="AHL3191" s="0"/>
      <c r="AHM3191" s="0"/>
      <c r="AHN3191" s="0"/>
      <c r="AHO3191" s="0"/>
      <c r="AHP3191" s="0"/>
      <c r="AHQ3191" s="0"/>
      <c r="AHR3191" s="0"/>
      <c r="AHS3191" s="0"/>
      <c r="AHT3191" s="0"/>
      <c r="AHU3191" s="0"/>
      <c r="AHV3191" s="0"/>
      <c r="AHW3191" s="0"/>
      <c r="AHX3191" s="0"/>
      <c r="AHY3191" s="0"/>
      <c r="AHZ3191" s="0"/>
      <c r="AIA3191" s="0"/>
      <c r="AIB3191" s="0"/>
      <c r="AIC3191" s="0"/>
      <c r="AID3191" s="0"/>
      <c r="AIE3191" s="0"/>
      <c r="AIF3191" s="0"/>
      <c r="AIG3191" s="0"/>
      <c r="AIH3191" s="0"/>
      <c r="AII3191" s="0"/>
      <c r="AIJ3191" s="0"/>
      <c r="AIK3191" s="0"/>
      <c r="AIL3191" s="0"/>
      <c r="AIM3191" s="0"/>
      <c r="AIN3191" s="0"/>
      <c r="AIO3191" s="0"/>
      <c r="AIP3191" s="0"/>
      <c r="AIQ3191" s="0"/>
      <c r="AIR3191" s="0"/>
      <c r="AIS3191" s="0"/>
      <c r="AIT3191" s="0"/>
      <c r="AIU3191" s="0"/>
      <c r="AIV3191" s="0"/>
      <c r="AIW3191" s="0"/>
      <c r="AIX3191" s="0"/>
      <c r="AIY3191" s="0"/>
      <c r="AIZ3191" s="0"/>
      <c r="AJA3191" s="0"/>
      <c r="AJB3191" s="0"/>
      <c r="AJC3191" s="0"/>
      <c r="AJD3191" s="0"/>
      <c r="AJE3191" s="0"/>
      <c r="AJF3191" s="0"/>
      <c r="AJG3191" s="0"/>
      <c r="AJH3191" s="0"/>
      <c r="AJI3191" s="0"/>
      <c r="AJJ3191" s="0"/>
      <c r="AJK3191" s="0"/>
      <c r="AJL3191" s="0"/>
      <c r="AJM3191" s="0"/>
      <c r="AJN3191" s="0"/>
      <c r="AJO3191" s="0"/>
      <c r="AJP3191" s="0"/>
      <c r="AJQ3191" s="0"/>
      <c r="AJR3191" s="0"/>
      <c r="AJS3191" s="0"/>
      <c r="AJT3191" s="0"/>
      <c r="AJU3191" s="0"/>
      <c r="AJV3191" s="0"/>
      <c r="AJW3191" s="0"/>
      <c r="AJX3191" s="0"/>
      <c r="AJY3191" s="0"/>
      <c r="AJZ3191" s="0"/>
      <c r="AKA3191" s="0"/>
      <c r="AKB3191" s="0"/>
      <c r="AKC3191" s="0"/>
      <c r="AKD3191" s="0"/>
      <c r="AKE3191" s="0"/>
      <c r="AKF3191" s="0"/>
      <c r="AKG3191" s="0"/>
      <c r="AKH3191" s="0"/>
      <c r="AKI3191" s="0"/>
      <c r="AKJ3191" s="0"/>
      <c r="AKK3191" s="0"/>
      <c r="AKL3191" s="0"/>
      <c r="AKM3191" s="0"/>
      <c r="AKN3191" s="0"/>
      <c r="AKO3191" s="0"/>
      <c r="AKP3191" s="0"/>
      <c r="AKQ3191" s="0"/>
      <c r="AKR3191" s="0"/>
      <c r="AKS3191" s="0"/>
      <c r="AKT3191" s="0"/>
      <c r="AKU3191" s="0"/>
      <c r="AKV3191" s="0"/>
      <c r="AKW3191" s="0"/>
      <c r="AKX3191" s="0"/>
      <c r="AKY3191" s="0"/>
      <c r="AKZ3191" s="0"/>
      <c r="ALA3191" s="0"/>
      <c r="ALB3191" s="0"/>
      <c r="ALC3191" s="0"/>
      <c r="ALD3191" s="0"/>
      <c r="ALE3191" s="0"/>
      <c r="ALF3191" s="0"/>
      <c r="ALG3191" s="0"/>
      <c r="ALH3191" s="0"/>
      <c r="ALI3191" s="0"/>
      <c r="ALJ3191" s="0"/>
      <c r="ALK3191" s="0"/>
      <c r="ALL3191" s="0"/>
      <c r="ALM3191" s="0"/>
      <c r="ALN3191" s="0"/>
      <c r="ALO3191" s="0"/>
      <c r="ALP3191" s="0"/>
      <c r="ALQ3191" s="0"/>
      <c r="ALR3191" s="0"/>
      <c r="ALS3191" s="0"/>
      <c r="ALT3191" s="0"/>
      <c r="ALU3191" s="0"/>
      <c r="ALV3191" s="0"/>
      <c r="ALW3191" s="0"/>
      <c r="ALX3191" s="0"/>
      <c r="ALY3191" s="0"/>
      <c r="ALZ3191" s="0"/>
      <c r="AMA3191" s="0"/>
      <c r="AMB3191" s="0"/>
      <c r="AMC3191" s="0"/>
      <c r="AMD3191" s="0"/>
      <c r="AME3191" s="0"/>
      <c r="AMF3191" s="0"/>
      <c r="AMG3191" s="0"/>
      <c r="AMH3191" s="0"/>
      <c r="AMI3191" s="0"/>
    </row>
    <row r="3192" customFormat="false" ht="12.75" hidden="false" customHeight="false" outlineLevel="0" collapsed="false">
      <c r="A3192" s="18" t="s">
        <v>1398</v>
      </c>
      <c r="B3192" s="18"/>
      <c r="C3192" s="89" t="s">
        <v>1405</v>
      </c>
      <c r="D3192" s="90" t="s">
        <v>88</v>
      </c>
      <c r="E3192" s="91" t="n">
        <v>2.4</v>
      </c>
      <c r="F3192" s="92" t="n">
        <v>0.01</v>
      </c>
      <c r="G3192" s="93" t="s">
        <v>1400</v>
      </c>
      <c r="H3192" s="87" t="s">
        <v>61</v>
      </c>
      <c r="I3192" s="86" t="n">
        <v>1.4</v>
      </c>
      <c r="J3192" s="87" t="s">
        <v>977</v>
      </c>
      <c r="K3192" s="18"/>
      <c r="M3192" s="18"/>
      <c r="N3192" s="18"/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8"/>
      <c r="AF3192" s="18"/>
      <c r="AG3192" s="18"/>
      <c r="AH3192" s="18"/>
      <c r="AI3192" s="18"/>
      <c r="AJ3192" s="18"/>
      <c r="AK3192" s="18"/>
      <c r="AL3192" s="18"/>
      <c r="AM3192" s="18"/>
      <c r="AN3192" s="18"/>
      <c r="AO3192" s="18"/>
      <c r="AP3192" s="18"/>
      <c r="AQ3192" s="18"/>
      <c r="AR3192" s="18"/>
      <c r="AS3192" s="18"/>
      <c r="AT3192" s="18"/>
      <c r="AU3192" s="18"/>
      <c r="AV3192" s="18"/>
      <c r="AW3192" s="18"/>
      <c r="AX3192" s="18"/>
      <c r="AY3192" s="18"/>
      <c r="AZ3192" s="18"/>
      <c r="BA3192" s="18"/>
      <c r="BB3192" s="18"/>
      <c r="BC3192" s="18"/>
      <c r="BD3192" s="18"/>
      <c r="BE3192" s="18"/>
      <c r="BF3192" s="18"/>
      <c r="BG3192" s="18"/>
      <c r="BH3192" s="18"/>
      <c r="BI3192" s="18"/>
      <c r="BJ3192" s="18"/>
      <c r="BK3192" s="18"/>
      <c r="BL3192" s="18"/>
      <c r="BM3192" s="0"/>
      <c r="BN3192" s="0"/>
      <c r="BO3192" s="0"/>
      <c r="BP3192" s="0"/>
      <c r="BQ3192" s="0"/>
      <c r="BR3192" s="0"/>
      <c r="BS3192" s="0"/>
      <c r="BT3192" s="0"/>
      <c r="BU3192" s="0"/>
      <c r="BV3192" s="0"/>
      <c r="BW3192" s="0"/>
      <c r="BX3192" s="0"/>
      <c r="BY3192" s="0"/>
      <c r="BZ3192" s="0"/>
      <c r="CA3192" s="0"/>
      <c r="CB3192" s="0"/>
      <c r="CC3192" s="0"/>
      <c r="CD3192" s="0"/>
      <c r="CE3192" s="0"/>
      <c r="CF3192" s="0"/>
      <c r="CG3192" s="0"/>
      <c r="CH3192" s="0"/>
      <c r="CI3192" s="0"/>
      <c r="CJ3192" s="0"/>
      <c r="CK3192" s="0"/>
      <c r="CL3192" s="0"/>
      <c r="CM3192" s="0"/>
      <c r="CN3192" s="0"/>
      <c r="CO3192" s="0"/>
      <c r="CP3192" s="0"/>
      <c r="CQ3192" s="0"/>
      <c r="CR3192" s="0"/>
      <c r="CS3192" s="0"/>
      <c r="CT3192" s="0"/>
      <c r="CU3192" s="0"/>
      <c r="CV3192" s="0"/>
      <c r="CW3192" s="0"/>
      <c r="CX3192" s="0"/>
      <c r="CY3192" s="0"/>
      <c r="CZ3192" s="0"/>
      <c r="DA3192" s="0"/>
      <c r="DB3192" s="0"/>
      <c r="DC3192" s="0"/>
      <c r="DD3192" s="0"/>
      <c r="DE3192" s="0"/>
      <c r="DF3192" s="0"/>
      <c r="DG3192" s="0"/>
      <c r="DH3192" s="0"/>
      <c r="DI3192" s="0"/>
      <c r="DJ3192" s="0"/>
      <c r="DK3192" s="0"/>
      <c r="DL3192" s="0"/>
      <c r="DM3192" s="0"/>
      <c r="DN3192" s="0"/>
      <c r="DO3192" s="0"/>
      <c r="DP3192" s="0"/>
      <c r="DQ3192" s="0"/>
      <c r="DR3192" s="0"/>
      <c r="DS3192" s="0"/>
      <c r="DT3192" s="0"/>
      <c r="DU3192" s="0"/>
      <c r="DV3192" s="0"/>
      <c r="DW3192" s="0"/>
      <c r="DX3192" s="0"/>
      <c r="DY3192" s="0"/>
      <c r="DZ3192" s="0"/>
      <c r="EA3192" s="0"/>
      <c r="EB3192" s="0"/>
      <c r="EC3192" s="0"/>
      <c r="ED3192" s="0"/>
      <c r="EE3192" s="0"/>
      <c r="EF3192" s="0"/>
      <c r="EG3192" s="0"/>
      <c r="EH3192" s="0"/>
      <c r="EI3192" s="0"/>
      <c r="EJ3192" s="0"/>
      <c r="EK3192" s="0"/>
      <c r="EL3192" s="0"/>
      <c r="EM3192" s="0"/>
      <c r="EN3192" s="0"/>
      <c r="EO3192" s="0"/>
      <c r="EP3192" s="0"/>
      <c r="EQ3192" s="0"/>
      <c r="ER3192" s="0"/>
      <c r="ES3192" s="0"/>
      <c r="ET3192" s="0"/>
      <c r="EU3192" s="0"/>
      <c r="EV3192" s="0"/>
      <c r="EW3192" s="0"/>
      <c r="EX3192" s="0"/>
      <c r="EY3192" s="0"/>
      <c r="EZ3192" s="0"/>
      <c r="FA3192" s="0"/>
      <c r="FB3192" s="0"/>
      <c r="FC3192" s="0"/>
      <c r="FD3192" s="0"/>
      <c r="FE3192" s="0"/>
      <c r="FF3192" s="0"/>
      <c r="FG3192" s="0"/>
      <c r="FH3192" s="0"/>
      <c r="FI3192" s="0"/>
      <c r="FJ3192" s="0"/>
      <c r="FK3192" s="0"/>
      <c r="FL3192" s="0"/>
      <c r="FM3192" s="0"/>
      <c r="FN3192" s="0"/>
      <c r="FO3192" s="0"/>
      <c r="FP3192" s="0"/>
      <c r="FQ3192" s="0"/>
      <c r="FR3192" s="0"/>
      <c r="FS3192" s="0"/>
      <c r="FT3192" s="0"/>
      <c r="FU3192" s="0"/>
      <c r="FV3192" s="0"/>
      <c r="FW3192" s="0"/>
      <c r="FX3192" s="0"/>
      <c r="FY3192" s="0"/>
      <c r="FZ3192" s="0"/>
      <c r="GA3192" s="0"/>
      <c r="GB3192" s="0"/>
      <c r="GC3192" s="0"/>
      <c r="GD3192" s="0"/>
      <c r="GE3192" s="0"/>
      <c r="GF3192" s="0"/>
      <c r="GG3192" s="0"/>
      <c r="GH3192" s="0"/>
      <c r="GI3192" s="0"/>
      <c r="GJ3192" s="0"/>
      <c r="GK3192" s="0"/>
      <c r="GL3192" s="0"/>
      <c r="GM3192" s="0"/>
      <c r="GN3192" s="0"/>
      <c r="GO3192" s="0"/>
      <c r="GP3192" s="0"/>
      <c r="GQ3192" s="0"/>
      <c r="GR3192" s="0"/>
      <c r="GS3192" s="0"/>
      <c r="GT3192" s="0"/>
      <c r="GU3192" s="0"/>
      <c r="GV3192" s="0"/>
      <c r="GW3192" s="0"/>
      <c r="GX3192" s="0"/>
      <c r="GY3192" s="0"/>
      <c r="GZ3192" s="0"/>
      <c r="HA3192" s="0"/>
      <c r="HB3192" s="0"/>
      <c r="HC3192" s="0"/>
      <c r="HD3192" s="0"/>
      <c r="HE3192" s="0"/>
      <c r="HF3192" s="0"/>
      <c r="HG3192" s="0"/>
      <c r="HH3192" s="0"/>
      <c r="HI3192" s="0"/>
      <c r="HJ3192" s="0"/>
      <c r="HK3192" s="0"/>
      <c r="HL3192" s="0"/>
      <c r="HM3192" s="0"/>
      <c r="HN3192" s="0"/>
      <c r="HO3192" s="0"/>
      <c r="HP3192" s="0"/>
      <c r="HQ3192" s="0"/>
      <c r="HR3192" s="0"/>
      <c r="HS3192" s="0"/>
      <c r="HT3192" s="0"/>
      <c r="HU3192" s="0"/>
      <c r="HV3192" s="0"/>
      <c r="HW3192" s="0"/>
      <c r="HX3192" s="0"/>
      <c r="HY3192" s="0"/>
      <c r="HZ3192" s="0"/>
      <c r="IA3192" s="0"/>
      <c r="IB3192" s="0"/>
      <c r="IC3192" s="0"/>
      <c r="ID3192" s="0"/>
      <c r="IE3192" s="0"/>
      <c r="IF3192" s="0"/>
      <c r="IG3192" s="0"/>
      <c r="IH3192" s="0"/>
      <c r="II3192" s="0"/>
      <c r="IJ3192" s="0"/>
      <c r="IK3192" s="0"/>
      <c r="IL3192" s="0"/>
      <c r="IM3192" s="0"/>
      <c r="IN3192" s="0"/>
      <c r="IO3192" s="0"/>
      <c r="IP3192" s="0"/>
      <c r="IQ3192" s="0"/>
      <c r="IR3192" s="0"/>
      <c r="IS3192" s="0"/>
      <c r="IT3192" s="0"/>
      <c r="IU3192" s="0"/>
      <c r="IV3192" s="0"/>
      <c r="IW3192" s="0"/>
      <c r="IX3192" s="0"/>
      <c r="IY3192" s="0"/>
      <c r="IZ3192" s="0"/>
      <c r="JA3192" s="0"/>
      <c r="JB3192" s="0"/>
      <c r="JC3192" s="0"/>
      <c r="JD3192" s="0"/>
      <c r="JE3192" s="0"/>
      <c r="JF3192" s="0"/>
      <c r="JG3192" s="0"/>
      <c r="JH3192" s="0"/>
      <c r="JI3192" s="0"/>
      <c r="JJ3192" s="0"/>
      <c r="JK3192" s="0"/>
      <c r="JL3192" s="0"/>
      <c r="JM3192" s="0"/>
      <c r="JN3192" s="0"/>
      <c r="JO3192" s="0"/>
      <c r="JP3192" s="0"/>
      <c r="JQ3192" s="0"/>
      <c r="JR3192" s="0"/>
      <c r="JS3192" s="0"/>
      <c r="JT3192" s="0"/>
      <c r="JU3192" s="0"/>
      <c r="JV3192" s="0"/>
      <c r="JW3192" s="0"/>
      <c r="JX3192" s="0"/>
      <c r="JY3192" s="0"/>
      <c r="JZ3192" s="0"/>
      <c r="KA3192" s="0"/>
      <c r="KB3192" s="0"/>
      <c r="KC3192" s="0"/>
      <c r="KD3192" s="0"/>
      <c r="KE3192" s="0"/>
      <c r="KF3192" s="0"/>
      <c r="KG3192" s="0"/>
      <c r="KH3192" s="0"/>
      <c r="KI3192" s="0"/>
      <c r="KJ3192" s="0"/>
      <c r="KK3192" s="0"/>
      <c r="KL3192" s="0"/>
      <c r="KM3192" s="0"/>
      <c r="KN3192" s="0"/>
      <c r="KO3192" s="0"/>
      <c r="KP3192" s="0"/>
      <c r="KQ3192" s="0"/>
      <c r="KR3192" s="0"/>
      <c r="KS3192" s="0"/>
      <c r="KT3192" s="0"/>
      <c r="KU3192" s="0"/>
      <c r="KV3192" s="0"/>
      <c r="KW3192" s="0"/>
      <c r="KX3192" s="0"/>
      <c r="KY3192" s="0"/>
      <c r="KZ3192" s="0"/>
      <c r="LA3192" s="0"/>
      <c r="LB3192" s="0"/>
      <c r="LC3192" s="0"/>
      <c r="LD3192" s="0"/>
      <c r="LE3192" s="0"/>
      <c r="LF3192" s="0"/>
      <c r="LG3192" s="0"/>
      <c r="LH3192" s="0"/>
      <c r="LI3192" s="0"/>
      <c r="LJ3192" s="0"/>
      <c r="LK3192" s="0"/>
      <c r="LL3192" s="0"/>
      <c r="LM3192" s="0"/>
      <c r="LN3192" s="0"/>
      <c r="LO3192" s="0"/>
      <c r="LP3192" s="0"/>
      <c r="LQ3192" s="0"/>
      <c r="LR3192" s="0"/>
      <c r="LS3192" s="0"/>
      <c r="LT3192" s="0"/>
      <c r="LU3192" s="0"/>
      <c r="LV3192" s="0"/>
      <c r="LW3192" s="0"/>
      <c r="LX3192" s="0"/>
      <c r="LY3192" s="0"/>
      <c r="LZ3192" s="0"/>
      <c r="MA3192" s="0"/>
      <c r="MB3192" s="0"/>
      <c r="MC3192" s="0"/>
      <c r="MD3192" s="0"/>
      <c r="ME3192" s="0"/>
      <c r="MF3192" s="0"/>
      <c r="MG3192" s="0"/>
      <c r="MH3192" s="0"/>
      <c r="MI3192" s="0"/>
      <c r="MJ3192" s="0"/>
      <c r="MK3192" s="0"/>
      <c r="ML3192" s="0"/>
      <c r="MM3192" s="0"/>
      <c r="MN3192" s="0"/>
      <c r="MO3192" s="0"/>
      <c r="MP3192" s="0"/>
      <c r="MQ3192" s="0"/>
      <c r="MR3192" s="0"/>
      <c r="MS3192" s="0"/>
      <c r="MT3192" s="0"/>
      <c r="MU3192" s="0"/>
      <c r="MV3192" s="0"/>
      <c r="MW3192" s="0"/>
      <c r="MX3192" s="0"/>
      <c r="MY3192" s="0"/>
      <c r="MZ3192" s="0"/>
      <c r="NA3192" s="0"/>
      <c r="NB3192" s="0"/>
      <c r="NC3192" s="0"/>
      <c r="ND3192" s="0"/>
      <c r="NE3192" s="0"/>
      <c r="NF3192" s="0"/>
      <c r="NG3192" s="0"/>
      <c r="NH3192" s="0"/>
      <c r="NI3192" s="0"/>
      <c r="NJ3192" s="0"/>
      <c r="NK3192" s="0"/>
      <c r="NL3192" s="0"/>
      <c r="NM3192" s="0"/>
      <c r="NN3192" s="0"/>
      <c r="NO3192" s="0"/>
      <c r="NP3192" s="0"/>
      <c r="NQ3192" s="0"/>
      <c r="NR3192" s="0"/>
      <c r="NS3192" s="0"/>
      <c r="NT3192" s="0"/>
      <c r="NU3192" s="0"/>
      <c r="NV3192" s="0"/>
      <c r="NW3192" s="0"/>
      <c r="NX3192" s="0"/>
      <c r="NY3192" s="0"/>
      <c r="NZ3192" s="0"/>
      <c r="OA3192" s="0"/>
      <c r="OB3192" s="0"/>
      <c r="OC3192" s="0"/>
      <c r="OD3192" s="0"/>
      <c r="OE3192" s="0"/>
      <c r="OF3192" s="0"/>
      <c r="OG3192" s="0"/>
      <c r="OH3192" s="0"/>
      <c r="OI3192" s="0"/>
      <c r="OJ3192" s="0"/>
      <c r="OK3192" s="0"/>
      <c r="OL3192" s="0"/>
      <c r="OM3192" s="0"/>
      <c r="ON3192" s="0"/>
      <c r="OO3192" s="0"/>
      <c r="OP3192" s="0"/>
      <c r="OQ3192" s="0"/>
      <c r="OR3192" s="0"/>
      <c r="OS3192" s="0"/>
      <c r="OT3192" s="0"/>
      <c r="OU3192" s="0"/>
      <c r="OV3192" s="0"/>
      <c r="OW3192" s="0"/>
      <c r="OX3192" s="0"/>
      <c r="OY3192" s="0"/>
      <c r="OZ3192" s="0"/>
      <c r="PA3192" s="0"/>
      <c r="PB3192" s="0"/>
      <c r="PC3192" s="0"/>
      <c r="PD3192" s="0"/>
      <c r="PE3192" s="0"/>
      <c r="PF3192" s="0"/>
      <c r="PG3192" s="0"/>
      <c r="PH3192" s="0"/>
      <c r="PI3192" s="0"/>
      <c r="PJ3192" s="0"/>
      <c r="PK3192" s="0"/>
      <c r="PL3192" s="0"/>
      <c r="PM3192" s="0"/>
      <c r="PN3192" s="0"/>
      <c r="PO3192" s="0"/>
      <c r="PP3192" s="0"/>
      <c r="PQ3192" s="0"/>
      <c r="PR3192" s="0"/>
      <c r="PS3192" s="0"/>
      <c r="PT3192" s="0"/>
      <c r="PU3192" s="0"/>
      <c r="PV3192" s="0"/>
      <c r="PW3192" s="0"/>
      <c r="PX3192" s="0"/>
      <c r="PY3192" s="0"/>
      <c r="PZ3192" s="0"/>
      <c r="QA3192" s="0"/>
      <c r="QB3192" s="0"/>
      <c r="QC3192" s="0"/>
      <c r="QD3192" s="0"/>
      <c r="QE3192" s="0"/>
      <c r="QF3192" s="0"/>
      <c r="QG3192" s="0"/>
      <c r="QH3192" s="0"/>
      <c r="QI3192" s="0"/>
      <c r="QJ3192" s="0"/>
      <c r="QK3192" s="0"/>
      <c r="QL3192" s="0"/>
      <c r="QM3192" s="0"/>
      <c r="QN3192" s="0"/>
      <c r="QO3192" s="0"/>
      <c r="QP3192" s="0"/>
      <c r="QQ3192" s="0"/>
      <c r="QR3192" s="0"/>
      <c r="QS3192" s="0"/>
      <c r="QT3192" s="0"/>
      <c r="QU3192" s="0"/>
      <c r="QV3192" s="0"/>
      <c r="QW3192" s="0"/>
      <c r="QX3192" s="0"/>
      <c r="QY3192" s="0"/>
      <c r="QZ3192" s="0"/>
      <c r="RA3192" s="0"/>
      <c r="RB3192" s="0"/>
      <c r="RC3192" s="0"/>
      <c r="RD3192" s="0"/>
      <c r="RE3192" s="0"/>
      <c r="RF3192" s="0"/>
      <c r="RG3192" s="0"/>
      <c r="RH3192" s="0"/>
      <c r="RI3192" s="0"/>
      <c r="RJ3192" s="0"/>
      <c r="RK3192" s="0"/>
      <c r="RL3192" s="0"/>
      <c r="RM3192" s="0"/>
      <c r="RN3192" s="0"/>
      <c r="RO3192" s="0"/>
      <c r="RP3192" s="0"/>
      <c r="RQ3192" s="0"/>
      <c r="RR3192" s="0"/>
      <c r="RS3192" s="0"/>
      <c r="RT3192" s="0"/>
      <c r="RU3192" s="0"/>
      <c r="RV3192" s="0"/>
      <c r="RW3192" s="0"/>
      <c r="RX3192" s="0"/>
      <c r="RY3192" s="0"/>
      <c r="RZ3192" s="0"/>
      <c r="SA3192" s="0"/>
      <c r="SB3192" s="0"/>
      <c r="SC3192" s="0"/>
      <c r="SD3192" s="0"/>
      <c r="SE3192" s="0"/>
      <c r="SF3192" s="0"/>
      <c r="SG3192" s="0"/>
      <c r="SH3192" s="0"/>
      <c r="SI3192" s="0"/>
      <c r="SJ3192" s="0"/>
      <c r="SK3192" s="0"/>
      <c r="SL3192" s="0"/>
      <c r="SM3192" s="0"/>
      <c r="SN3192" s="0"/>
      <c r="SO3192" s="0"/>
      <c r="SP3192" s="0"/>
      <c r="SQ3192" s="0"/>
      <c r="SR3192" s="0"/>
      <c r="SS3192" s="0"/>
      <c r="ST3192" s="0"/>
      <c r="SU3192" s="0"/>
      <c r="SV3192" s="0"/>
      <c r="SW3192" s="0"/>
      <c r="SX3192" s="0"/>
      <c r="SY3192" s="0"/>
      <c r="SZ3192" s="0"/>
      <c r="TA3192" s="0"/>
      <c r="TB3192" s="0"/>
      <c r="TC3192" s="0"/>
      <c r="TD3192" s="0"/>
      <c r="TE3192" s="0"/>
      <c r="TF3192" s="0"/>
      <c r="TG3192" s="0"/>
      <c r="TH3192" s="0"/>
      <c r="TI3192" s="0"/>
      <c r="TJ3192" s="0"/>
      <c r="TK3192" s="0"/>
      <c r="TL3192" s="0"/>
      <c r="TM3192" s="0"/>
      <c r="TN3192" s="0"/>
      <c r="TO3192" s="0"/>
      <c r="TP3192" s="0"/>
      <c r="TQ3192" s="0"/>
      <c r="TR3192" s="0"/>
      <c r="TS3192" s="0"/>
      <c r="TT3192" s="0"/>
      <c r="TU3192" s="0"/>
      <c r="TV3192" s="0"/>
      <c r="TW3192" s="0"/>
      <c r="TX3192" s="0"/>
      <c r="TY3192" s="0"/>
      <c r="TZ3192" s="0"/>
      <c r="UA3192" s="0"/>
      <c r="UB3192" s="0"/>
      <c r="UC3192" s="0"/>
      <c r="UD3192" s="0"/>
      <c r="UE3192" s="0"/>
      <c r="UF3192" s="0"/>
      <c r="UG3192" s="0"/>
      <c r="UH3192" s="0"/>
      <c r="UI3192" s="0"/>
      <c r="UJ3192" s="0"/>
      <c r="UK3192" s="0"/>
      <c r="UL3192" s="0"/>
      <c r="UM3192" s="0"/>
      <c r="UN3192" s="0"/>
      <c r="UO3192" s="0"/>
      <c r="UP3192" s="0"/>
      <c r="UQ3192" s="0"/>
      <c r="UR3192" s="0"/>
      <c r="US3192" s="0"/>
      <c r="UT3192" s="0"/>
      <c r="UU3192" s="0"/>
      <c r="UV3192" s="0"/>
      <c r="UW3192" s="0"/>
      <c r="UX3192" s="0"/>
      <c r="UY3192" s="0"/>
      <c r="UZ3192" s="0"/>
      <c r="VA3192" s="0"/>
      <c r="VB3192" s="0"/>
      <c r="VC3192" s="0"/>
      <c r="VD3192" s="0"/>
      <c r="VE3192" s="0"/>
      <c r="VF3192" s="0"/>
      <c r="VG3192" s="0"/>
      <c r="VH3192" s="0"/>
      <c r="VI3192" s="0"/>
      <c r="VJ3192" s="0"/>
      <c r="VK3192" s="0"/>
      <c r="VL3192" s="0"/>
      <c r="VM3192" s="0"/>
      <c r="VN3192" s="0"/>
      <c r="VO3192" s="0"/>
      <c r="VP3192" s="0"/>
      <c r="VQ3192" s="0"/>
      <c r="VR3192" s="0"/>
      <c r="VS3192" s="0"/>
      <c r="VT3192" s="0"/>
      <c r="VU3192" s="0"/>
      <c r="VV3192" s="0"/>
      <c r="VW3192" s="0"/>
      <c r="VX3192" s="0"/>
      <c r="VY3192" s="0"/>
      <c r="VZ3192" s="0"/>
      <c r="WA3192" s="0"/>
      <c r="WB3192" s="0"/>
      <c r="WC3192" s="0"/>
      <c r="WD3192" s="0"/>
      <c r="WE3192" s="0"/>
      <c r="WF3192" s="0"/>
      <c r="WG3192" s="0"/>
      <c r="WH3192" s="0"/>
      <c r="WI3192" s="0"/>
      <c r="WJ3192" s="0"/>
      <c r="WK3192" s="0"/>
      <c r="WL3192" s="0"/>
      <c r="WM3192" s="0"/>
      <c r="WN3192" s="0"/>
      <c r="WO3192" s="0"/>
      <c r="WP3192" s="0"/>
      <c r="WQ3192" s="0"/>
      <c r="WR3192" s="0"/>
      <c r="WS3192" s="0"/>
      <c r="WT3192" s="0"/>
      <c r="WU3192" s="0"/>
      <c r="WV3192" s="0"/>
      <c r="WW3192" s="0"/>
      <c r="WX3192" s="0"/>
      <c r="WY3192" s="0"/>
      <c r="WZ3192" s="0"/>
      <c r="XA3192" s="0"/>
      <c r="XB3192" s="0"/>
      <c r="XC3192" s="0"/>
      <c r="XD3192" s="0"/>
      <c r="XE3192" s="0"/>
      <c r="XF3192" s="0"/>
      <c r="XG3192" s="0"/>
      <c r="XH3192" s="0"/>
      <c r="XI3192" s="0"/>
      <c r="XJ3192" s="0"/>
      <c r="XK3192" s="0"/>
      <c r="XL3192" s="0"/>
      <c r="XM3192" s="0"/>
      <c r="XN3192" s="0"/>
      <c r="XO3192" s="0"/>
      <c r="XP3192" s="0"/>
      <c r="XQ3192" s="0"/>
      <c r="XR3192" s="0"/>
      <c r="XS3192" s="0"/>
      <c r="XT3192" s="0"/>
      <c r="XU3192" s="0"/>
      <c r="XV3192" s="0"/>
      <c r="XW3192" s="0"/>
      <c r="XX3192" s="0"/>
      <c r="XY3192" s="0"/>
      <c r="XZ3192" s="0"/>
      <c r="YA3192" s="0"/>
      <c r="YB3192" s="0"/>
      <c r="YC3192" s="0"/>
      <c r="YD3192" s="0"/>
      <c r="YE3192" s="0"/>
      <c r="YF3192" s="0"/>
      <c r="YG3192" s="0"/>
      <c r="YH3192" s="0"/>
      <c r="YI3192" s="0"/>
      <c r="YJ3192" s="0"/>
      <c r="YK3192" s="0"/>
      <c r="YL3192" s="0"/>
      <c r="YM3192" s="0"/>
      <c r="YN3192" s="0"/>
      <c r="YO3192" s="0"/>
      <c r="YP3192" s="0"/>
      <c r="YQ3192" s="0"/>
      <c r="YR3192" s="0"/>
      <c r="YS3192" s="0"/>
      <c r="YT3192" s="0"/>
      <c r="YU3192" s="0"/>
      <c r="YV3192" s="0"/>
      <c r="YW3192" s="0"/>
      <c r="YX3192" s="0"/>
      <c r="YY3192" s="0"/>
      <c r="YZ3192" s="0"/>
      <c r="ZA3192" s="0"/>
      <c r="ZB3192" s="0"/>
      <c r="ZC3192" s="0"/>
      <c r="ZD3192" s="0"/>
      <c r="ZE3192" s="0"/>
      <c r="ZF3192" s="0"/>
      <c r="ZG3192" s="0"/>
      <c r="ZH3192" s="0"/>
      <c r="ZI3192" s="0"/>
      <c r="ZJ3192" s="0"/>
      <c r="ZK3192" s="0"/>
      <c r="ZL3192" s="0"/>
      <c r="ZM3192" s="0"/>
      <c r="ZN3192" s="0"/>
      <c r="ZO3192" s="0"/>
      <c r="ZP3192" s="0"/>
      <c r="ZQ3192" s="0"/>
      <c r="ZR3192" s="0"/>
      <c r="ZS3192" s="0"/>
      <c r="ZT3192" s="0"/>
      <c r="ZU3192" s="0"/>
      <c r="ZV3192" s="0"/>
      <c r="ZW3192" s="0"/>
      <c r="ZX3192" s="0"/>
      <c r="ZY3192" s="0"/>
      <c r="ZZ3192" s="0"/>
      <c r="AAA3192" s="0"/>
      <c r="AAB3192" s="0"/>
      <c r="AAC3192" s="0"/>
      <c r="AAD3192" s="0"/>
      <c r="AAE3192" s="0"/>
      <c r="AAF3192" s="0"/>
      <c r="AAG3192" s="0"/>
      <c r="AAH3192" s="0"/>
      <c r="AAI3192" s="0"/>
      <c r="AAJ3192" s="0"/>
      <c r="AAK3192" s="0"/>
      <c r="AAL3192" s="0"/>
      <c r="AAM3192" s="0"/>
      <c r="AAN3192" s="0"/>
      <c r="AAO3192" s="0"/>
      <c r="AAP3192" s="0"/>
      <c r="AAQ3192" s="0"/>
      <c r="AAR3192" s="0"/>
      <c r="AAS3192" s="0"/>
      <c r="AAT3192" s="0"/>
      <c r="AAU3192" s="0"/>
      <c r="AAV3192" s="0"/>
      <c r="AAW3192" s="0"/>
      <c r="AAX3192" s="0"/>
      <c r="AAY3192" s="0"/>
      <c r="AAZ3192" s="0"/>
      <c r="ABA3192" s="0"/>
      <c r="ABB3192" s="0"/>
      <c r="ABC3192" s="0"/>
      <c r="ABD3192" s="0"/>
      <c r="ABE3192" s="0"/>
      <c r="ABF3192" s="0"/>
      <c r="ABG3192" s="0"/>
      <c r="ABH3192" s="0"/>
      <c r="ABI3192" s="0"/>
      <c r="ABJ3192" s="0"/>
      <c r="ABK3192" s="0"/>
      <c r="ABL3192" s="0"/>
      <c r="ABM3192" s="0"/>
      <c r="ABN3192" s="0"/>
      <c r="ABO3192" s="0"/>
      <c r="ABP3192" s="0"/>
      <c r="ABQ3192" s="0"/>
      <c r="ABR3192" s="0"/>
      <c r="ABS3192" s="0"/>
      <c r="ABT3192" s="0"/>
      <c r="ABU3192" s="0"/>
      <c r="ABV3192" s="0"/>
      <c r="ABW3192" s="0"/>
      <c r="ABX3192" s="0"/>
      <c r="ABY3192" s="0"/>
      <c r="ABZ3192" s="0"/>
      <c r="ACA3192" s="0"/>
      <c r="ACB3192" s="0"/>
      <c r="ACC3192" s="0"/>
      <c r="ACD3192" s="0"/>
      <c r="ACE3192" s="0"/>
      <c r="ACF3192" s="0"/>
      <c r="ACG3192" s="0"/>
      <c r="ACH3192" s="0"/>
      <c r="ACI3192" s="0"/>
      <c r="ACJ3192" s="0"/>
      <c r="ACK3192" s="0"/>
      <c r="ACL3192" s="0"/>
      <c r="ACM3192" s="0"/>
      <c r="ACN3192" s="0"/>
      <c r="ACO3192" s="0"/>
      <c r="ACP3192" s="0"/>
      <c r="ACQ3192" s="0"/>
      <c r="ACR3192" s="0"/>
      <c r="ACS3192" s="0"/>
      <c r="ACT3192" s="0"/>
      <c r="ACU3192" s="0"/>
      <c r="ACV3192" s="0"/>
      <c r="ACW3192" s="0"/>
      <c r="ACX3192" s="0"/>
      <c r="ACY3192" s="0"/>
      <c r="ACZ3192" s="0"/>
      <c r="ADA3192" s="0"/>
      <c r="ADB3192" s="0"/>
      <c r="ADC3192" s="0"/>
      <c r="ADD3192" s="0"/>
      <c r="ADE3192" s="0"/>
      <c r="ADF3192" s="0"/>
      <c r="ADG3192" s="0"/>
      <c r="ADH3192" s="0"/>
      <c r="ADI3192" s="0"/>
      <c r="ADJ3192" s="0"/>
      <c r="ADK3192" s="0"/>
      <c r="ADL3192" s="0"/>
      <c r="ADM3192" s="0"/>
      <c r="ADN3192" s="0"/>
      <c r="ADO3192" s="0"/>
      <c r="ADP3192" s="0"/>
      <c r="ADQ3192" s="0"/>
      <c r="ADR3192" s="0"/>
      <c r="ADS3192" s="0"/>
      <c r="ADT3192" s="0"/>
      <c r="ADU3192" s="0"/>
      <c r="ADV3192" s="0"/>
      <c r="ADW3192" s="0"/>
      <c r="ADX3192" s="0"/>
      <c r="ADY3192" s="0"/>
      <c r="ADZ3192" s="0"/>
      <c r="AEA3192" s="0"/>
      <c r="AEB3192" s="0"/>
      <c r="AEC3192" s="0"/>
      <c r="AED3192" s="0"/>
      <c r="AEE3192" s="0"/>
      <c r="AEF3192" s="0"/>
      <c r="AEG3192" s="0"/>
      <c r="AEH3192" s="0"/>
      <c r="AEI3192" s="0"/>
      <c r="AEJ3192" s="0"/>
      <c r="AEK3192" s="0"/>
      <c r="AEL3192" s="0"/>
      <c r="AEM3192" s="0"/>
      <c r="AEN3192" s="0"/>
      <c r="AEO3192" s="0"/>
      <c r="AEP3192" s="0"/>
      <c r="AEQ3192" s="0"/>
      <c r="AER3192" s="0"/>
      <c r="AES3192" s="0"/>
      <c r="AET3192" s="0"/>
      <c r="AEU3192" s="0"/>
      <c r="AEV3192" s="0"/>
      <c r="AEW3192" s="0"/>
      <c r="AEX3192" s="0"/>
      <c r="AEY3192" s="0"/>
      <c r="AEZ3192" s="0"/>
      <c r="AFA3192" s="0"/>
      <c r="AFB3192" s="0"/>
      <c r="AFC3192" s="0"/>
      <c r="AFD3192" s="0"/>
      <c r="AFE3192" s="0"/>
      <c r="AFF3192" s="0"/>
      <c r="AFG3192" s="0"/>
      <c r="AFH3192" s="0"/>
      <c r="AFI3192" s="0"/>
      <c r="AFJ3192" s="0"/>
      <c r="AFK3192" s="0"/>
      <c r="AFL3192" s="0"/>
      <c r="AFM3192" s="0"/>
      <c r="AFN3192" s="0"/>
      <c r="AFO3192" s="0"/>
      <c r="AFP3192" s="0"/>
      <c r="AFQ3192" s="0"/>
      <c r="AFR3192" s="0"/>
      <c r="AFS3192" s="0"/>
      <c r="AFT3192" s="0"/>
      <c r="AFU3192" s="0"/>
      <c r="AFV3192" s="0"/>
      <c r="AFW3192" s="0"/>
      <c r="AFX3192" s="0"/>
      <c r="AFY3192" s="0"/>
      <c r="AFZ3192" s="0"/>
      <c r="AGA3192" s="0"/>
      <c r="AGB3192" s="0"/>
      <c r="AGC3192" s="0"/>
      <c r="AGD3192" s="0"/>
      <c r="AGE3192" s="0"/>
      <c r="AGF3192" s="0"/>
      <c r="AGG3192" s="0"/>
      <c r="AGH3192" s="0"/>
      <c r="AGI3192" s="0"/>
      <c r="AGJ3192" s="0"/>
      <c r="AGK3192" s="0"/>
      <c r="AGL3192" s="0"/>
      <c r="AGM3192" s="0"/>
      <c r="AGN3192" s="0"/>
      <c r="AGO3192" s="0"/>
      <c r="AGP3192" s="0"/>
      <c r="AGQ3192" s="0"/>
      <c r="AGR3192" s="0"/>
      <c r="AGS3192" s="0"/>
      <c r="AGT3192" s="0"/>
      <c r="AGU3192" s="0"/>
      <c r="AGV3192" s="0"/>
      <c r="AGW3192" s="0"/>
      <c r="AGX3192" s="0"/>
      <c r="AGY3192" s="0"/>
      <c r="AGZ3192" s="0"/>
      <c r="AHA3192" s="0"/>
      <c r="AHB3192" s="0"/>
      <c r="AHC3192" s="0"/>
      <c r="AHD3192" s="0"/>
      <c r="AHE3192" s="0"/>
      <c r="AHF3192" s="0"/>
      <c r="AHG3192" s="0"/>
      <c r="AHH3192" s="0"/>
      <c r="AHI3192" s="0"/>
      <c r="AHJ3192" s="0"/>
      <c r="AHK3192" s="0"/>
      <c r="AHL3192" s="0"/>
      <c r="AHM3192" s="0"/>
      <c r="AHN3192" s="0"/>
      <c r="AHO3192" s="0"/>
      <c r="AHP3192" s="0"/>
      <c r="AHQ3192" s="0"/>
      <c r="AHR3192" s="0"/>
      <c r="AHS3192" s="0"/>
      <c r="AHT3192" s="0"/>
      <c r="AHU3192" s="0"/>
      <c r="AHV3192" s="0"/>
      <c r="AHW3192" s="0"/>
      <c r="AHX3192" s="0"/>
      <c r="AHY3192" s="0"/>
      <c r="AHZ3192" s="0"/>
      <c r="AIA3192" s="0"/>
      <c r="AIB3192" s="0"/>
      <c r="AIC3192" s="0"/>
      <c r="AID3192" s="0"/>
      <c r="AIE3192" s="0"/>
      <c r="AIF3192" s="0"/>
      <c r="AIG3192" s="0"/>
      <c r="AIH3192" s="0"/>
      <c r="AII3192" s="0"/>
      <c r="AIJ3192" s="0"/>
      <c r="AIK3192" s="0"/>
      <c r="AIL3192" s="0"/>
      <c r="AIM3192" s="0"/>
      <c r="AIN3192" s="0"/>
      <c r="AIO3192" s="0"/>
      <c r="AIP3192" s="0"/>
      <c r="AIQ3192" s="0"/>
      <c r="AIR3192" s="0"/>
      <c r="AIS3192" s="0"/>
      <c r="AIT3192" s="0"/>
      <c r="AIU3192" s="0"/>
      <c r="AIV3192" s="0"/>
      <c r="AIW3192" s="0"/>
      <c r="AIX3192" s="0"/>
      <c r="AIY3192" s="0"/>
      <c r="AIZ3192" s="0"/>
      <c r="AJA3192" s="0"/>
      <c r="AJB3192" s="0"/>
      <c r="AJC3192" s="0"/>
      <c r="AJD3192" s="0"/>
      <c r="AJE3192" s="0"/>
      <c r="AJF3192" s="0"/>
      <c r="AJG3192" s="0"/>
      <c r="AJH3192" s="0"/>
      <c r="AJI3192" s="0"/>
      <c r="AJJ3192" s="0"/>
      <c r="AJK3192" s="0"/>
      <c r="AJL3192" s="0"/>
      <c r="AJM3192" s="0"/>
      <c r="AJN3192" s="0"/>
      <c r="AJO3192" s="0"/>
      <c r="AJP3192" s="0"/>
      <c r="AJQ3192" s="0"/>
      <c r="AJR3192" s="0"/>
      <c r="AJS3192" s="0"/>
      <c r="AJT3192" s="0"/>
      <c r="AJU3192" s="0"/>
      <c r="AJV3192" s="0"/>
      <c r="AJW3192" s="0"/>
      <c r="AJX3192" s="0"/>
      <c r="AJY3192" s="0"/>
      <c r="AJZ3192" s="0"/>
      <c r="AKA3192" s="0"/>
      <c r="AKB3192" s="0"/>
      <c r="AKC3192" s="0"/>
      <c r="AKD3192" s="0"/>
      <c r="AKE3192" s="0"/>
      <c r="AKF3192" s="0"/>
      <c r="AKG3192" s="0"/>
      <c r="AKH3192" s="0"/>
      <c r="AKI3192" s="0"/>
      <c r="AKJ3192" s="0"/>
      <c r="AKK3192" s="0"/>
      <c r="AKL3192" s="0"/>
      <c r="AKM3192" s="0"/>
      <c r="AKN3192" s="0"/>
      <c r="AKO3192" s="0"/>
      <c r="AKP3192" s="0"/>
      <c r="AKQ3192" s="0"/>
      <c r="AKR3192" s="0"/>
      <c r="AKS3192" s="0"/>
      <c r="AKT3192" s="0"/>
      <c r="AKU3192" s="0"/>
      <c r="AKV3192" s="0"/>
      <c r="AKW3192" s="0"/>
      <c r="AKX3192" s="0"/>
      <c r="AKY3192" s="0"/>
      <c r="AKZ3192" s="0"/>
      <c r="ALA3192" s="0"/>
      <c r="ALB3192" s="0"/>
      <c r="ALC3192" s="0"/>
      <c r="ALD3192" s="0"/>
      <c r="ALE3192" s="0"/>
      <c r="ALF3192" s="0"/>
      <c r="ALG3192" s="0"/>
      <c r="ALH3192" s="0"/>
      <c r="ALI3192" s="0"/>
      <c r="ALJ3192" s="0"/>
      <c r="ALK3192" s="0"/>
      <c r="ALL3192" s="0"/>
      <c r="ALM3192" s="0"/>
      <c r="ALN3192" s="0"/>
      <c r="ALO3192" s="0"/>
      <c r="ALP3192" s="0"/>
      <c r="ALQ3192" s="0"/>
      <c r="ALR3192" s="0"/>
      <c r="ALS3192" s="0"/>
      <c r="ALT3192" s="0"/>
      <c r="ALU3192" s="0"/>
      <c r="ALV3192" s="0"/>
      <c r="ALW3192" s="0"/>
      <c r="ALX3192" s="0"/>
      <c r="ALY3192" s="0"/>
      <c r="ALZ3192" s="0"/>
      <c r="AMA3192" s="0"/>
      <c r="AMB3192" s="0"/>
      <c r="AMC3192" s="0"/>
      <c r="AMD3192" s="0"/>
      <c r="AME3192" s="0"/>
      <c r="AMF3192" s="0"/>
      <c r="AMG3192" s="0"/>
      <c r="AMH3192" s="0"/>
      <c r="AMI3192" s="0"/>
    </row>
    <row r="3193" customFormat="false" ht="12.75" hidden="false" customHeight="false" outlineLevel="0" collapsed="false">
      <c r="A3193" s="18" t="s">
        <v>1398</v>
      </c>
      <c r="B3193" s="18"/>
      <c r="C3193" s="78" t="s">
        <v>1406</v>
      </c>
      <c r="D3193" s="79" t="s">
        <v>24</v>
      </c>
      <c r="E3193" s="80"/>
      <c r="F3193" s="81"/>
      <c r="G3193" s="82"/>
      <c r="H3193" s="83" t="s">
        <v>61</v>
      </c>
      <c r="I3193" s="84" t="n">
        <v>1.69</v>
      </c>
      <c r="J3193" s="83" t="s">
        <v>977</v>
      </c>
      <c r="K3193" s="18"/>
      <c r="M3193" s="18"/>
      <c r="N3193" s="18"/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  <c r="AX3193" s="18"/>
      <c r="AY3193" s="18"/>
      <c r="AZ3193" s="18"/>
      <c r="BA3193" s="18"/>
      <c r="BB3193" s="18"/>
      <c r="BC3193" s="18"/>
      <c r="BD3193" s="18"/>
      <c r="BE3193" s="18"/>
      <c r="BF3193" s="18"/>
      <c r="BG3193" s="18"/>
      <c r="BH3193" s="18"/>
      <c r="BI3193" s="18"/>
      <c r="BJ3193" s="18"/>
      <c r="BK3193" s="18"/>
      <c r="BL3193" s="18"/>
      <c r="BM3193" s="0"/>
      <c r="BN3193" s="0"/>
      <c r="BO3193" s="0"/>
      <c r="BP3193" s="0"/>
      <c r="BQ3193" s="0"/>
      <c r="BR3193" s="0"/>
      <c r="BS3193" s="0"/>
      <c r="BT3193" s="0"/>
      <c r="BU3193" s="0"/>
      <c r="BV3193" s="0"/>
      <c r="BW3193" s="0"/>
      <c r="BX3193" s="0"/>
      <c r="BY3193" s="0"/>
      <c r="BZ3193" s="0"/>
      <c r="CA3193" s="0"/>
      <c r="CB3193" s="0"/>
      <c r="CC3193" s="0"/>
      <c r="CD3193" s="0"/>
      <c r="CE3193" s="0"/>
      <c r="CF3193" s="0"/>
      <c r="CG3193" s="0"/>
      <c r="CH3193" s="0"/>
      <c r="CI3193" s="0"/>
      <c r="CJ3193" s="0"/>
      <c r="CK3193" s="0"/>
      <c r="CL3193" s="0"/>
      <c r="CM3193" s="0"/>
      <c r="CN3193" s="0"/>
      <c r="CO3193" s="0"/>
      <c r="CP3193" s="0"/>
      <c r="CQ3193" s="0"/>
      <c r="CR3193" s="0"/>
      <c r="CS3193" s="0"/>
      <c r="CT3193" s="0"/>
      <c r="CU3193" s="0"/>
      <c r="CV3193" s="0"/>
      <c r="CW3193" s="0"/>
      <c r="CX3193" s="0"/>
      <c r="CY3193" s="0"/>
      <c r="CZ3193" s="0"/>
      <c r="DA3193" s="0"/>
      <c r="DB3193" s="0"/>
      <c r="DC3193" s="0"/>
      <c r="DD3193" s="0"/>
      <c r="DE3193" s="0"/>
      <c r="DF3193" s="0"/>
      <c r="DG3193" s="0"/>
      <c r="DH3193" s="0"/>
      <c r="DI3193" s="0"/>
      <c r="DJ3193" s="0"/>
      <c r="DK3193" s="0"/>
      <c r="DL3193" s="0"/>
      <c r="DM3193" s="0"/>
      <c r="DN3193" s="0"/>
      <c r="DO3193" s="0"/>
      <c r="DP3193" s="0"/>
      <c r="DQ3193" s="0"/>
      <c r="DR3193" s="0"/>
      <c r="DS3193" s="0"/>
      <c r="DT3193" s="0"/>
      <c r="DU3193" s="0"/>
      <c r="DV3193" s="0"/>
      <c r="DW3193" s="0"/>
      <c r="DX3193" s="0"/>
      <c r="DY3193" s="0"/>
      <c r="DZ3193" s="0"/>
      <c r="EA3193" s="0"/>
      <c r="EB3193" s="0"/>
      <c r="EC3193" s="0"/>
      <c r="ED3193" s="0"/>
      <c r="EE3193" s="0"/>
      <c r="EF3193" s="0"/>
      <c r="EG3193" s="0"/>
      <c r="EH3193" s="0"/>
      <c r="EI3193" s="0"/>
      <c r="EJ3193" s="0"/>
      <c r="EK3193" s="0"/>
      <c r="EL3193" s="0"/>
      <c r="EM3193" s="0"/>
      <c r="EN3193" s="0"/>
      <c r="EO3193" s="0"/>
      <c r="EP3193" s="0"/>
      <c r="EQ3193" s="0"/>
      <c r="ER3193" s="0"/>
      <c r="ES3193" s="0"/>
      <c r="ET3193" s="0"/>
      <c r="EU3193" s="0"/>
      <c r="EV3193" s="0"/>
      <c r="EW3193" s="0"/>
      <c r="EX3193" s="0"/>
      <c r="EY3193" s="0"/>
      <c r="EZ3193" s="0"/>
      <c r="FA3193" s="0"/>
      <c r="FB3193" s="0"/>
      <c r="FC3193" s="0"/>
      <c r="FD3193" s="0"/>
      <c r="FE3193" s="0"/>
      <c r="FF3193" s="0"/>
      <c r="FG3193" s="0"/>
      <c r="FH3193" s="0"/>
      <c r="FI3193" s="0"/>
      <c r="FJ3193" s="0"/>
      <c r="FK3193" s="0"/>
      <c r="FL3193" s="0"/>
      <c r="FM3193" s="0"/>
      <c r="FN3193" s="0"/>
      <c r="FO3193" s="0"/>
      <c r="FP3193" s="0"/>
      <c r="FQ3193" s="0"/>
      <c r="FR3193" s="0"/>
      <c r="FS3193" s="0"/>
      <c r="FT3193" s="0"/>
      <c r="FU3193" s="0"/>
      <c r="FV3193" s="0"/>
      <c r="FW3193" s="0"/>
      <c r="FX3193" s="0"/>
      <c r="FY3193" s="0"/>
      <c r="FZ3193" s="0"/>
      <c r="GA3193" s="0"/>
      <c r="GB3193" s="0"/>
      <c r="GC3193" s="0"/>
      <c r="GD3193" s="0"/>
      <c r="GE3193" s="0"/>
      <c r="GF3193" s="0"/>
      <c r="GG3193" s="0"/>
      <c r="GH3193" s="0"/>
      <c r="GI3193" s="0"/>
      <c r="GJ3193" s="0"/>
      <c r="GK3193" s="0"/>
      <c r="GL3193" s="0"/>
      <c r="GM3193" s="0"/>
      <c r="GN3193" s="0"/>
      <c r="GO3193" s="0"/>
      <c r="GP3193" s="0"/>
      <c r="GQ3193" s="0"/>
      <c r="GR3193" s="0"/>
      <c r="GS3193" s="0"/>
      <c r="GT3193" s="0"/>
      <c r="GU3193" s="0"/>
      <c r="GV3193" s="0"/>
      <c r="GW3193" s="0"/>
      <c r="GX3193" s="0"/>
      <c r="GY3193" s="0"/>
      <c r="GZ3193" s="0"/>
      <c r="HA3193" s="0"/>
      <c r="HB3193" s="0"/>
      <c r="HC3193" s="0"/>
      <c r="HD3193" s="0"/>
      <c r="HE3193" s="0"/>
      <c r="HF3193" s="0"/>
      <c r="HG3193" s="0"/>
      <c r="HH3193" s="0"/>
      <c r="HI3193" s="0"/>
      <c r="HJ3193" s="0"/>
      <c r="HK3193" s="0"/>
      <c r="HL3193" s="0"/>
      <c r="HM3193" s="0"/>
      <c r="HN3193" s="0"/>
      <c r="HO3193" s="0"/>
      <c r="HP3193" s="0"/>
      <c r="HQ3193" s="0"/>
      <c r="HR3193" s="0"/>
      <c r="HS3193" s="0"/>
      <c r="HT3193" s="0"/>
      <c r="HU3193" s="0"/>
      <c r="HV3193" s="0"/>
      <c r="HW3193" s="0"/>
      <c r="HX3193" s="0"/>
      <c r="HY3193" s="0"/>
      <c r="HZ3193" s="0"/>
      <c r="IA3193" s="0"/>
      <c r="IB3193" s="0"/>
      <c r="IC3193" s="0"/>
      <c r="ID3193" s="0"/>
      <c r="IE3193" s="0"/>
      <c r="IF3193" s="0"/>
      <c r="IG3193" s="0"/>
      <c r="IH3193" s="0"/>
      <c r="II3193" s="0"/>
      <c r="IJ3193" s="0"/>
      <c r="IK3193" s="0"/>
      <c r="IL3193" s="0"/>
      <c r="IM3193" s="0"/>
      <c r="IN3193" s="0"/>
      <c r="IO3193" s="0"/>
      <c r="IP3193" s="0"/>
      <c r="IQ3193" s="0"/>
      <c r="IR3193" s="0"/>
      <c r="IS3193" s="0"/>
      <c r="IT3193" s="0"/>
      <c r="IU3193" s="0"/>
      <c r="IV3193" s="0"/>
      <c r="IW3193" s="0"/>
      <c r="IX3193" s="0"/>
      <c r="IY3193" s="0"/>
      <c r="IZ3193" s="0"/>
      <c r="JA3193" s="0"/>
      <c r="JB3193" s="0"/>
      <c r="JC3193" s="0"/>
      <c r="JD3193" s="0"/>
      <c r="JE3193" s="0"/>
      <c r="JF3193" s="0"/>
      <c r="JG3193" s="0"/>
      <c r="JH3193" s="0"/>
      <c r="JI3193" s="0"/>
      <c r="JJ3193" s="0"/>
      <c r="JK3193" s="0"/>
      <c r="JL3193" s="0"/>
      <c r="JM3193" s="0"/>
      <c r="JN3193" s="0"/>
      <c r="JO3193" s="0"/>
      <c r="JP3193" s="0"/>
      <c r="JQ3193" s="0"/>
      <c r="JR3193" s="0"/>
      <c r="JS3193" s="0"/>
      <c r="JT3193" s="0"/>
      <c r="JU3193" s="0"/>
      <c r="JV3193" s="0"/>
      <c r="JW3193" s="0"/>
      <c r="JX3193" s="0"/>
      <c r="JY3193" s="0"/>
      <c r="JZ3193" s="0"/>
      <c r="KA3193" s="0"/>
      <c r="KB3193" s="0"/>
      <c r="KC3193" s="0"/>
      <c r="KD3193" s="0"/>
      <c r="KE3193" s="0"/>
      <c r="KF3193" s="0"/>
      <c r="KG3193" s="0"/>
      <c r="KH3193" s="0"/>
      <c r="KI3193" s="0"/>
      <c r="KJ3193" s="0"/>
      <c r="KK3193" s="0"/>
      <c r="KL3193" s="0"/>
      <c r="KM3193" s="0"/>
      <c r="KN3193" s="0"/>
      <c r="KO3193" s="0"/>
      <c r="KP3193" s="0"/>
      <c r="KQ3193" s="0"/>
      <c r="KR3193" s="0"/>
      <c r="KS3193" s="0"/>
      <c r="KT3193" s="0"/>
      <c r="KU3193" s="0"/>
      <c r="KV3193" s="0"/>
      <c r="KW3193" s="0"/>
      <c r="KX3193" s="0"/>
      <c r="KY3193" s="0"/>
      <c r="KZ3193" s="0"/>
      <c r="LA3193" s="0"/>
      <c r="LB3193" s="0"/>
      <c r="LC3193" s="0"/>
      <c r="LD3193" s="0"/>
      <c r="LE3193" s="0"/>
      <c r="LF3193" s="0"/>
      <c r="LG3193" s="0"/>
      <c r="LH3193" s="0"/>
      <c r="LI3193" s="0"/>
      <c r="LJ3193" s="0"/>
      <c r="LK3193" s="0"/>
      <c r="LL3193" s="0"/>
      <c r="LM3193" s="0"/>
      <c r="LN3193" s="0"/>
      <c r="LO3193" s="0"/>
      <c r="LP3193" s="0"/>
      <c r="LQ3193" s="0"/>
      <c r="LR3193" s="0"/>
      <c r="LS3193" s="0"/>
      <c r="LT3193" s="0"/>
      <c r="LU3193" s="0"/>
      <c r="LV3193" s="0"/>
      <c r="LW3193" s="0"/>
      <c r="LX3193" s="0"/>
      <c r="LY3193" s="0"/>
      <c r="LZ3193" s="0"/>
      <c r="MA3193" s="0"/>
      <c r="MB3193" s="0"/>
      <c r="MC3193" s="0"/>
      <c r="MD3193" s="0"/>
      <c r="ME3193" s="0"/>
      <c r="MF3193" s="0"/>
      <c r="MG3193" s="0"/>
      <c r="MH3193" s="0"/>
      <c r="MI3193" s="0"/>
      <c r="MJ3193" s="0"/>
      <c r="MK3193" s="0"/>
      <c r="ML3193" s="0"/>
      <c r="MM3193" s="0"/>
      <c r="MN3193" s="0"/>
      <c r="MO3193" s="0"/>
      <c r="MP3193" s="0"/>
      <c r="MQ3193" s="0"/>
      <c r="MR3193" s="0"/>
      <c r="MS3193" s="0"/>
      <c r="MT3193" s="0"/>
      <c r="MU3193" s="0"/>
      <c r="MV3193" s="0"/>
      <c r="MW3193" s="0"/>
      <c r="MX3193" s="0"/>
      <c r="MY3193" s="0"/>
      <c r="MZ3193" s="0"/>
      <c r="NA3193" s="0"/>
      <c r="NB3193" s="0"/>
      <c r="NC3193" s="0"/>
      <c r="ND3193" s="0"/>
      <c r="NE3193" s="0"/>
      <c r="NF3193" s="0"/>
      <c r="NG3193" s="0"/>
      <c r="NH3193" s="0"/>
      <c r="NI3193" s="0"/>
      <c r="NJ3193" s="0"/>
      <c r="NK3193" s="0"/>
      <c r="NL3193" s="0"/>
      <c r="NM3193" s="0"/>
      <c r="NN3193" s="0"/>
      <c r="NO3193" s="0"/>
      <c r="NP3193" s="0"/>
      <c r="NQ3193" s="0"/>
      <c r="NR3193" s="0"/>
      <c r="NS3193" s="0"/>
      <c r="NT3193" s="0"/>
      <c r="NU3193" s="0"/>
      <c r="NV3193" s="0"/>
      <c r="NW3193" s="0"/>
      <c r="NX3193" s="0"/>
      <c r="NY3193" s="0"/>
      <c r="NZ3193" s="0"/>
      <c r="OA3193" s="0"/>
      <c r="OB3193" s="0"/>
      <c r="OC3193" s="0"/>
      <c r="OD3193" s="0"/>
      <c r="OE3193" s="0"/>
      <c r="OF3193" s="0"/>
      <c r="OG3193" s="0"/>
      <c r="OH3193" s="0"/>
      <c r="OI3193" s="0"/>
      <c r="OJ3193" s="0"/>
      <c r="OK3193" s="0"/>
      <c r="OL3193" s="0"/>
      <c r="OM3193" s="0"/>
      <c r="ON3193" s="0"/>
      <c r="OO3193" s="0"/>
      <c r="OP3193" s="0"/>
      <c r="OQ3193" s="0"/>
      <c r="OR3193" s="0"/>
      <c r="OS3193" s="0"/>
      <c r="OT3193" s="0"/>
      <c r="OU3193" s="0"/>
      <c r="OV3193" s="0"/>
      <c r="OW3193" s="0"/>
      <c r="OX3193" s="0"/>
      <c r="OY3193" s="0"/>
      <c r="OZ3193" s="0"/>
      <c r="PA3193" s="0"/>
      <c r="PB3193" s="0"/>
      <c r="PC3193" s="0"/>
      <c r="PD3193" s="0"/>
      <c r="PE3193" s="0"/>
      <c r="PF3193" s="0"/>
      <c r="PG3193" s="0"/>
      <c r="PH3193" s="0"/>
      <c r="PI3193" s="0"/>
      <c r="PJ3193" s="0"/>
      <c r="PK3193" s="0"/>
      <c r="PL3193" s="0"/>
      <c r="PM3193" s="0"/>
      <c r="PN3193" s="0"/>
      <c r="PO3193" s="0"/>
      <c r="PP3193" s="0"/>
      <c r="PQ3193" s="0"/>
      <c r="PR3193" s="0"/>
      <c r="PS3193" s="0"/>
      <c r="PT3193" s="0"/>
      <c r="PU3193" s="0"/>
      <c r="PV3193" s="0"/>
      <c r="PW3193" s="0"/>
      <c r="PX3193" s="0"/>
      <c r="PY3193" s="0"/>
      <c r="PZ3193" s="0"/>
      <c r="QA3193" s="0"/>
      <c r="QB3193" s="0"/>
      <c r="QC3193" s="0"/>
      <c r="QD3193" s="0"/>
      <c r="QE3193" s="0"/>
      <c r="QF3193" s="0"/>
      <c r="QG3193" s="0"/>
      <c r="QH3193" s="0"/>
      <c r="QI3193" s="0"/>
      <c r="QJ3193" s="0"/>
      <c r="QK3193" s="0"/>
      <c r="QL3193" s="0"/>
      <c r="QM3193" s="0"/>
      <c r="QN3193" s="0"/>
      <c r="QO3193" s="0"/>
      <c r="QP3193" s="0"/>
      <c r="QQ3193" s="0"/>
      <c r="QR3193" s="0"/>
      <c r="QS3193" s="0"/>
      <c r="QT3193" s="0"/>
      <c r="QU3193" s="0"/>
      <c r="QV3193" s="0"/>
      <c r="QW3193" s="0"/>
      <c r="QX3193" s="0"/>
      <c r="QY3193" s="0"/>
      <c r="QZ3193" s="0"/>
      <c r="RA3193" s="0"/>
      <c r="RB3193" s="0"/>
      <c r="RC3193" s="0"/>
      <c r="RD3193" s="0"/>
      <c r="RE3193" s="0"/>
      <c r="RF3193" s="0"/>
      <c r="RG3193" s="0"/>
      <c r="RH3193" s="0"/>
      <c r="RI3193" s="0"/>
      <c r="RJ3193" s="0"/>
      <c r="RK3193" s="0"/>
      <c r="RL3193" s="0"/>
      <c r="RM3193" s="0"/>
      <c r="RN3193" s="0"/>
      <c r="RO3193" s="0"/>
      <c r="RP3193" s="0"/>
      <c r="RQ3193" s="0"/>
      <c r="RR3193" s="0"/>
      <c r="RS3193" s="0"/>
      <c r="RT3193" s="0"/>
      <c r="RU3193" s="0"/>
      <c r="RV3193" s="0"/>
      <c r="RW3193" s="0"/>
      <c r="RX3193" s="0"/>
      <c r="RY3193" s="0"/>
      <c r="RZ3193" s="0"/>
      <c r="SA3193" s="0"/>
      <c r="SB3193" s="0"/>
      <c r="SC3193" s="0"/>
      <c r="SD3193" s="0"/>
      <c r="SE3193" s="0"/>
      <c r="SF3193" s="0"/>
      <c r="SG3193" s="0"/>
      <c r="SH3193" s="0"/>
      <c r="SI3193" s="0"/>
      <c r="SJ3193" s="0"/>
      <c r="SK3193" s="0"/>
      <c r="SL3193" s="0"/>
      <c r="SM3193" s="0"/>
      <c r="SN3193" s="0"/>
      <c r="SO3193" s="0"/>
      <c r="SP3193" s="0"/>
      <c r="SQ3193" s="0"/>
      <c r="SR3193" s="0"/>
      <c r="SS3193" s="0"/>
      <c r="ST3193" s="0"/>
      <c r="SU3193" s="0"/>
      <c r="SV3193" s="0"/>
      <c r="SW3193" s="0"/>
      <c r="SX3193" s="0"/>
      <c r="SY3193" s="0"/>
      <c r="SZ3193" s="0"/>
      <c r="TA3193" s="0"/>
      <c r="TB3193" s="0"/>
      <c r="TC3193" s="0"/>
      <c r="TD3193" s="0"/>
      <c r="TE3193" s="0"/>
      <c r="TF3193" s="0"/>
      <c r="TG3193" s="0"/>
      <c r="TH3193" s="0"/>
      <c r="TI3193" s="0"/>
      <c r="TJ3193" s="0"/>
      <c r="TK3193" s="0"/>
      <c r="TL3193" s="0"/>
      <c r="TM3193" s="0"/>
      <c r="TN3193" s="0"/>
      <c r="TO3193" s="0"/>
      <c r="TP3193" s="0"/>
      <c r="TQ3193" s="0"/>
      <c r="TR3193" s="0"/>
      <c r="TS3193" s="0"/>
      <c r="TT3193" s="0"/>
      <c r="TU3193" s="0"/>
      <c r="TV3193" s="0"/>
      <c r="TW3193" s="0"/>
      <c r="TX3193" s="0"/>
      <c r="TY3193" s="0"/>
      <c r="TZ3193" s="0"/>
      <c r="UA3193" s="0"/>
      <c r="UB3193" s="0"/>
      <c r="UC3193" s="0"/>
      <c r="UD3193" s="0"/>
      <c r="UE3193" s="0"/>
      <c r="UF3193" s="0"/>
      <c r="UG3193" s="0"/>
      <c r="UH3193" s="0"/>
      <c r="UI3193" s="0"/>
      <c r="UJ3193" s="0"/>
      <c r="UK3193" s="0"/>
      <c r="UL3193" s="0"/>
      <c r="UM3193" s="0"/>
      <c r="UN3193" s="0"/>
      <c r="UO3193" s="0"/>
      <c r="UP3193" s="0"/>
      <c r="UQ3193" s="0"/>
      <c r="UR3193" s="0"/>
      <c r="US3193" s="0"/>
      <c r="UT3193" s="0"/>
      <c r="UU3193" s="0"/>
      <c r="UV3193" s="0"/>
      <c r="UW3193" s="0"/>
      <c r="UX3193" s="0"/>
      <c r="UY3193" s="0"/>
      <c r="UZ3193" s="0"/>
      <c r="VA3193" s="0"/>
      <c r="VB3193" s="0"/>
      <c r="VC3193" s="0"/>
      <c r="VD3193" s="0"/>
      <c r="VE3193" s="0"/>
      <c r="VF3193" s="0"/>
      <c r="VG3193" s="0"/>
      <c r="VH3193" s="0"/>
      <c r="VI3193" s="0"/>
      <c r="VJ3193" s="0"/>
      <c r="VK3193" s="0"/>
      <c r="VL3193" s="0"/>
      <c r="VM3193" s="0"/>
      <c r="VN3193" s="0"/>
      <c r="VO3193" s="0"/>
      <c r="VP3193" s="0"/>
      <c r="VQ3193" s="0"/>
      <c r="VR3193" s="0"/>
      <c r="VS3193" s="0"/>
      <c r="VT3193" s="0"/>
      <c r="VU3193" s="0"/>
      <c r="VV3193" s="0"/>
      <c r="VW3193" s="0"/>
      <c r="VX3193" s="0"/>
      <c r="VY3193" s="0"/>
      <c r="VZ3193" s="0"/>
      <c r="WA3193" s="0"/>
      <c r="WB3193" s="0"/>
      <c r="WC3193" s="0"/>
      <c r="WD3193" s="0"/>
      <c r="WE3193" s="0"/>
      <c r="WF3193" s="0"/>
      <c r="WG3193" s="0"/>
      <c r="WH3193" s="0"/>
      <c r="WI3193" s="0"/>
      <c r="WJ3193" s="0"/>
      <c r="WK3193" s="0"/>
      <c r="WL3193" s="0"/>
      <c r="WM3193" s="0"/>
      <c r="WN3193" s="0"/>
      <c r="WO3193" s="0"/>
      <c r="WP3193" s="0"/>
      <c r="WQ3193" s="0"/>
      <c r="WR3193" s="0"/>
      <c r="WS3193" s="0"/>
      <c r="WT3193" s="0"/>
      <c r="WU3193" s="0"/>
      <c r="WV3193" s="0"/>
      <c r="WW3193" s="0"/>
      <c r="WX3193" s="0"/>
      <c r="WY3193" s="0"/>
      <c r="WZ3193" s="0"/>
      <c r="XA3193" s="0"/>
      <c r="XB3193" s="0"/>
      <c r="XC3193" s="0"/>
      <c r="XD3193" s="0"/>
      <c r="XE3193" s="0"/>
      <c r="XF3193" s="0"/>
      <c r="XG3193" s="0"/>
      <c r="XH3193" s="0"/>
      <c r="XI3193" s="0"/>
      <c r="XJ3193" s="0"/>
      <c r="XK3193" s="0"/>
      <c r="XL3193" s="0"/>
      <c r="XM3193" s="0"/>
      <c r="XN3193" s="0"/>
      <c r="XO3193" s="0"/>
      <c r="XP3193" s="0"/>
      <c r="XQ3193" s="0"/>
      <c r="XR3193" s="0"/>
      <c r="XS3193" s="0"/>
      <c r="XT3193" s="0"/>
      <c r="XU3193" s="0"/>
      <c r="XV3193" s="0"/>
      <c r="XW3193" s="0"/>
      <c r="XX3193" s="0"/>
      <c r="XY3193" s="0"/>
      <c r="XZ3193" s="0"/>
      <c r="YA3193" s="0"/>
      <c r="YB3193" s="0"/>
      <c r="YC3193" s="0"/>
      <c r="YD3193" s="0"/>
      <c r="YE3193" s="0"/>
      <c r="YF3193" s="0"/>
      <c r="YG3193" s="0"/>
      <c r="YH3193" s="0"/>
      <c r="YI3193" s="0"/>
      <c r="YJ3193" s="0"/>
      <c r="YK3193" s="0"/>
      <c r="YL3193" s="0"/>
      <c r="YM3193" s="0"/>
      <c r="YN3193" s="0"/>
      <c r="YO3193" s="0"/>
      <c r="YP3193" s="0"/>
      <c r="YQ3193" s="0"/>
      <c r="YR3193" s="0"/>
      <c r="YS3193" s="0"/>
      <c r="YT3193" s="0"/>
      <c r="YU3193" s="0"/>
      <c r="YV3193" s="0"/>
      <c r="YW3193" s="0"/>
      <c r="YX3193" s="0"/>
      <c r="YY3193" s="0"/>
      <c r="YZ3193" s="0"/>
      <c r="ZA3193" s="0"/>
      <c r="ZB3193" s="0"/>
      <c r="ZC3193" s="0"/>
      <c r="ZD3193" s="0"/>
      <c r="ZE3193" s="0"/>
      <c r="ZF3193" s="0"/>
      <c r="ZG3193" s="0"/>
      <c r="ZH3193" s="0"/>
      <c r="ZI3193" s="0"/>
      <c r="ZJ3193" s="0"/>
      <c r="ZK3193" s="0"/>
      <c r="ZL3193" s="0"/>
      <c r="ZM3193" s="0"/>
      <c r="ZN3193" s="0"/>
      <c r="ZO3193" s="0"/>
      <c r="ZP3193" s="0"/>
      <c r="ZQ3193" s="0"/>
      <c r="ZR3193" s="0"/>
      <c r="ZS3193" s="0"/>
      <c r="ZT3193" s="0"/>
      <c r="ZU3193" s="0"/>
      <c r="ZV3193" s="0"/>
      <c r="ZW3193" s="0"/>
      <c r="ZX3193" s="0"/>
      <c r="ZY3193" s="0"/>
      <c r="ZZ3193" s="0"/>
      <c r="AAA3193" s="0"/>
      <c r="AAB3193" s="0"/>
      <c r="AAC3193" s="0"/>
      <c r="AAD3193" s="0"/>
      <c r="AAE3193" s="0"/>
      <c r="AAF3193" s="0"/>
      <c r="AAG3193" s="0"/>
      <c r="AAH3193" s="0"/>
      <c r="AAI3193" s="0"/>
      <c r="AAJ3193" s="0"/>
      <c r="AAK3193" s="0"/>
      <c r="AAL3193" s="0"/>
      <c r="AAM3193" s="0"/>
      <c r="AAN3193" s="0"/>
      <c r="AAO3193" s="0"/>
      <c r="AAP3193" s="0"/>
      <c r="AAQ3193" s="0"/>
      <c r="AAR3193" s="0"/>
      <c r="AAS3193" s="0"/>
      <c r="AAT3193" s="0"/>
      <c r="AAU3193" s="0"/>
      <c r="AAV3193" s="0"/>
      <c r="AAW3193" s="0"/>
      <c r="AAX3193" s="0"/>
      <c r="AAY3193" s="0"/>
      <c r="AAZ3193" s="0"/>
      <c r="ABA3193" s="0"/>
      <c r="ABB3193" s="0"/>
      <c r="ABC3193" s="0"/>
      <c r="ABD3193" s="0"/>
      <c r="ABE3193" s="0"/>
      <c r="ABF3193" s="0"/>
      <c r="ABG3193" s="0"/>
      <c r="ABH3193" s="0"/>
      <c r="ABI3193" s="0"/>
      <c r="ABJ3193" s="0"/>
      <c r="ABK3193" s="0"/>
      <c r="ABL3193" s="0"/>
      <c r="ABM3193" s="0"/>
      <c r="ABN3193" s="0"/>
      <c r="ABO3193" s="0"/>
      <c r="ABP3193" s="0"/>
      <c r="ABQ3193" s="0"/>
      <c r="ABR3193" s="0"/>
      <c r="ABS3193" s="0"/>
      <c r="ABT3193" s="0"/>
      <c r="ABU3193" s="0"/>
      <c r="ABV3193" s="0"/>
      <c r="ABW3193" s="0"/>
      <c r="ABX3193" s="0"/>
      <c r="ABY3193" s="0"/>
      <c r="ABZ3193" s="0"/>
      <c r="ACA3193" s="0"/>
      <c r="ACB3193" s="0"/>
      <c r="ACC3193" s="0"/>
      <c r="ACD3193" s="0"/>
      <c r="ACE3193" s="0"/>
      <c r="ACF3193" s="0"/>
      <c r="ACG3193" s="0"/>
      <c r="ACH3193" s="0"/>
      <c r="ACI3193" s="0"/>
      <c r="ACJ3193" s="0"/>
      <c r="ACK3193" s="0"/>
      <c r="ACL3193" s="0"/>
      <c r="ACM3193" s="0"/>
      <c r="ACN3193" s="0"/>
      <c r="ACO3193" s="0"/>
      <c r="ACP3193" s="0"/>
      <c r="ACQ3193" s="0"/>
      <c r="ACR3193" s="0"/>
      <c r="ACS3193" s="0"/>
      <c r="ACT3193" s="0"/>
      <c r="ACU3193" s="0"/>
      <c r="ACV3193" s="0"/>
      <c r="ACW3193" s="0"/>
      <c r="ACX3193" s="0"/>
      <c r="ACY3193" s="0"/>
      <c r="ACZ3193" s="0"/>
      <c r="ADA3193" s="0"/>
      <c r="ADB3193" s="0"/>
      <c r="ADC3193" s="0"/>
      <c r="ADD3193" s="0"/>
      <c r="ADE3193" s="0"/>
      <c r="ADF3193" s="0"/>
      <c r="ADG3193" s="0"/>
      <c r="ADH3193" s="0"/>
      <c r="ADI3193" s="0"/>
      <c r="ADJ3193" s="0"/>
      <c r="ADK3193" s="0"/>
      <c r="ADL3193" s="0"/>
      <c r="ADM3193" s="0"/>
      <c r="ADN3193" s="0"/>
      <c r="ADO3193" s="0"/>
      <c r="ADP3193" s="0"/>
      <c r="ADQ3193" s="0"/>
      <c r="ADR3193" s="0"/>
      <c r="ADS3193" s="0"/>
      <c r="ADT3193" s="0"/>
      <c r="ADU3193" s="0"/>
      <c r="ADV3193" s="0"/>
      <c r="ADW3193" s="0"/>
      <c r="ADX3193" s="0"/>
      <c r="ADY3193" s="0"/>
      <c r="ADZ3193" s="0"/>
      <c r="AEA3193" s="0"/>
      <c r="AEB3193" s="0"/>
      <c r="AEC3193" s="0"/>
      <c r="AED3193" s="0"/>
      <c r="AEE3193" s="0"/>
      <c r="AEF3193" s="0"/>
      <c r="AEG3193" s="0"/>
      <c r="AEH3193" s="0"/>
      <c r="AEI3193" s="0"/>
      <c r="AEJ3193" s="0"/>
      <c r="AEK3193" s="0"/>
      <c r="AEL3193" s="0"/>
      <c r="AEM3193" s="0"/>
      <c r="AEN3193" s="0"/>
      <c r="AEO3193" s="0"/>
      <c r="AEP3193" s="0"/>
      <c r="AEQ3193" s="0"/>
      <c r="AER3193" s="0"/>
      <c r="AES3193" s="0"/>
      <c r="AET3193" s="0"/>
      <c r="AEU3193" s="0"/>
      <c r="AEV3193" s="0"/>
      <c r="AEW3193" s="0"/>
      <c r="AEX3193" s="0"/>
      <c r="AEY3193" s="0"/>
      <c r="AEZ3193" s="0"/>
      <c r="AFA3193" s="0"/>
      <c r="AFB3193" s="0"/>
      <c r="AFC3193" s="0"/>
      <c r="AFD3193" s="0"/>
      <c r="AFE3193" s="0"/>
      <c r="AFF3193" s="0"/>
      <c r="AFG3193" s="0"/>
      <c r="AFH3193" s="0"/>
      <c r="AFI3193" s="0"/>
      <c r="AFJ3193" s="0"/>
      <c r="AFK3193" s="0"/>
      <c r="AFL3193" s="0"/>
      <c r="AFM3193" s="0"/>
      <c r="AFN3193" s="0"/>
      <c r="AFO3193" s="0"/>
      <c r="AFP3193" s="0"/>
      <c r="AFQ3193" s="0"/>
      <c r="AFR3193" s="0"/>
      <c r="AFS3193" s="0"/>
      <c r="AFT3193" s="0"/>
      <c r="AFU3193" s="0"/>
      <c r="AFV3193" s="0"/>
      <c r="AFW3193" s="0"/>
      <c r="AFX3193" s="0"/>
      <c r="AFY3193" s="0"/>
      <c r="AFZ3193" s="0"/>
      <c r="AGA3193" s="0"/>
      <c r="AGB3193" s="0"/>
      <c r="AGC3193" s="0"/>
      <c r="AGD3193" s="0"/>
      <c r="AGE3193" s="0"/>
      <c r="AGF3193" s="0"/>
      <c r="AGG3193" s="0"/>
      <c r="AGH3193" s="0"/>
      <c r="AGI3193" s="0"/>
      <c r="AGJ3193" s="0"/>
      <c r="AGK3193" s="0"/>
      <c r="AGL3193" s="0"/>
      <c r="AGM3193" s="0"/>
      <c r="AGN3193" s="0"/>
      <c r="AGO3193" s="0"/>
      <c r="AGP3193" s="0"/>
      <c r="AGQ3193" s="0"/>
      <c r="AGR3193" s="0"/>
      <c r="AGS3193" s="0"/>
      <c r="AGT3193" s="0"/>
      <c r="AGU3193" s="0"/>
      <c r="AGV3193" s="0"/>
      <c r="AGW3193" s="0"/>
      <c r="AGX3193" s="0"/>
      <c r="AGY3193" s="0"/>
      <c r="AGZ3193" s="0"/>
      <c r="AHA3193" s="0"/>
      <c r="AHB3193" s="0"/>
      <c r="AHC3193" s="0"/>
      <c r="AHD3193" s="0"/>
      <c r="AHE3193" s="0"/>
      <c r="AHF3193" s="0"/>
      <c r="AHG3193" s="0"/>
      <c r="AHH3193" s="0"/>
      <c r="AHI3193" s="0"/>
      <c r="AHJ3193" s="0"/>
      <c r="AHK3193" s="0"/>
      <c r="AHL3193" s="0"/>
      <c r="AHM3193" s="0"/>
      <c r="AHN3193" s="0"/>
      <c r="AHO3193" s="0"/>
      <c r="AHP3193" s="0"/>
      <c r="AHQ3193" s="0"/>
      <c r="AHR3193" s="0"/>
      <c r="AHS3193" s="0"/>
      <c r="AHT3193" s="0"/>
      <c r="AHU3193" s="0"/>
      <c r="AHV3193" s="0"/>
      <c r="AHW3193" s="0"/>
      <c r="AHX3193" s="0"/>
      <c r="AHY3193" s="0"/>
      <c r="AHZ3193" s="0"/>
      <c r="AIA3193" s="0"/>
      <c r="AIB3193" s="0"/>
      <c r="AIC3193" s="0"/>
      <c r="AID3193" s="0"/>
      <c r="AIE3193" s="0"/>
      <c r="AIF3193" s="0"/>
      <c r="AIG3193" s="0"/>
      <c r="AIH3193" s="0"/>
      <c r="AII3193" s="0"/>
      <c r="AIJ3193" s="0"/>
      <c r="AIK3193" s="0"/>
      <c r="AIL3193" s="0"/>
      <c r="AIM3193" s="0"/>
      <c r="AIN3193" s="0"/>
      <c r="AIO3193" s="0"/>
      <c r="AIP3193" s="0"/>
      <c r="AIQ3193" s="0"/>
      <c r="AIR3193" s="0"/>
      <c r="AIS3193" s="0"/>
      <c r="AIT3193" s="0"/>
      <c r="AIU3193" s="0"/>
      <c r="AIV3193" s="0"/>
      <c r="AIW3193" s="0"/>
      <c r="AIX3193" s="0"/>
      <c r="AIY3193" s="0"/>
      <c r="AIZ3193" s="0"/>
      <c r="AJA3193" s="0"/>
      <c r="AJB3193" s="0"/>
      <c r="AJC3193" s="0"/>
      <c r="AJD3193" s="0"/>
      <c r="AJE3193" s="0"/>
      <c r="AJF3193" s="0"/>
      <c r="AJG3193" s="0"/>
      <c r="AJH3193" s="0"/>
      <c r="AJI3193" s="0"/>
      <c r="AJJ3193" s="0"/>
      <c r="AJK3193" s="0"/>
      <c r="AJL3193" s="0"/>
      <c r="AJM3193" s="0"/>
      <c r="AJN3193" s="0"/>
      <c r="AJO3193" s="0"/>
      <c r="AJP3193" s="0"/>
      <c r="AJQ3193" s="0"/>
      <c r="AJR3193" s="0"/>
      <c r="AJS3193" s="0"/>
      <c r="AJT3193" s="0"/>
      <c r="AJU3193" s="0"/>
      <c r="AJV3193" s="0"/>
      <c r="AJW3193" s="0"/>
      <c r="AJX3193" s="0"/>
      <c r="AJY3193" s="0"/>
      <c r="AJZ3193" s="0"/>
      <c r="AKA3193" s="0"/>
      <c r="AKB3193" s="0"/>
      <c r="AKC3193" s="0"/>
      <c r="AKD3193" s="0"/>
      <c r="AKE3193" s="0"/>
      <c r="AKF3193" s="0"/>
      <c r="AKG3193" s="0"/>
      <c r="AKH3193" s="0"/>
      <c r="AKI3193" s="0"/>
      <c r="AKJ3193" s="0"/>
      <c r="AKK3193" s="0"/>
      <c r="AKL3193" s="0"/>
      <c r="AKM3193" s="0"/>
      <c r="AKN3193" s="0"/>
      <c r="AKO3193" s="0"/>
      <c r="AKP3193" s="0"/>
      <c r="AKQ3193" s="0"/>
      <c r="AKR3193" s="0"/>
      <c r="AKS3193" s="0"/>
      <c r="AKT3193" s="0"/>
      <c r="AKU3193" s="0"/>
      <c r="AKV3193" s="0"/>
      <c r="AKW3193" s="0"/>
      <c r="AKX3193" s="0"/>
      <c r="AKY3193" s="0"/>
      <c r="AKZ3193" s="0"/>
      <c r="ALA3193" s="0"/>
      <c r="ALB3193" s="0"/>
      <c r="ALC3193" s="0"/>
      <c r="ALD3193" s="0"/>
      <c r="ALE3193" s="0"/>
      <c r="ALF3193" s="0"/>
      <c r="ALG3193" s="0"/>
      <c r="ALH3193" s="0"/>
      <c r="ALI3193" s="0"/>
      <c r="ALJ3193" s="0"/>
      <c r="ALK3193" s="0"/>
      <c r="ALL3193" s="0"/>
      <c r="ALM3193" s="0"/>
      <c r="ALN3193" s="0"/>
      <c r="ALO3193" s="0"/>
      <c r="ALP3193" s="0"/>
      <c r="ALQ3193" s="0"/>
      <c r="ALR3193" s="0"/>
      <c r="ALS3193" s="0"/>
      <c r="ALT3193" s="0"/>
      <c r="ALU3193" s="0"/>
      <c r="ALV3193" s="0"/>
      <c r="ALW3193" s="0"/>
      <c r="ALX3193" s="0"/>
      <c r="ALY3193" s="0"/>
      <c r="ALZ3193" s="0"/>
      <c r="AMA3193" s="0"/>
      <c r="AMB3193" s="0"/>
      <c r="AMC3193" s="0"/>
      <c r="AMD3193" s="0"/>
      <c r="AME3193" s="0"/>
      <c r="AMF3193" s="0"/>
      <c r="AMG3193" s="0"/>
      <c r="AMH3193" s="0"/>
      <c r="AMI3193" s="0"/>
    </row>
    <row r="3194" customFormat="false" ht="12.75" hidden="false" customHeight="false" outlineLevel="0" collapsed="false">
      <c r="A3194" s="1" t="s">
        <v>1398</v>
      </c>
      <c r="C3194" s="90" t="s">
        <v>1407</v>
      </c>
      <c r="D3194" s="90" t="s">
        <v>24</v>
      </c>
      <c r="E3194" s="91" t="n">
        <v>1.6</v>
      </c>
      <c r="F3194" s="92" t="n">
        <v>0.02</v>
      </c>
      <c r="G3194" s="87" t="s">
        <v>1400</v>
      </c>
      <c r="H3194" s="87" t="s">
        <v>168</v>
      </c>
      <c r="I3194" s="86" t="n">
        <v>0.95</v>
      </c>
      <c r="J3194" s="87" t="s">
        <v>3405</v>
      </c>
      <c r="BM3194" s="0"/>
      <c r="BN3194" s="0"/>
      <c r="BO3194" s="0"/>
      <c r="BP3194" s="0"/>
      <c r="BQ3194" s="0"/>
      <c r="BR3194" s="0"/>
      <c r="BS3194" s="0"/>
      <c r="BT3194" s="0"/>
      <c r="BU3194" s="0"/>
      <c r="BV3194" s="0"/>
      <c r="BW3194" s="0"/>
      <c r="BX3194" s="0"/>
      <c r="BY3194" s="0"/>
      <c r="BZ3194" s="0"/>
      <c r="CA3194" s="0"/>
      <c r="CB3194" s="0"/>
      <c r="CC3194" s="0"/>
      <c r="CD3194" s="0"/>
      <c r="CE3194" s="0"/>
      <c r="CF3194" s="0"/>
      <c r="CG3194" s="0"/>
      <c r="CH3194" s="0"/>
      <c r="CI3194" s="0"/>
      <c r="CJ3194" s="0"/>
      <c r="CK3194" s="0"/>
      <c r="CL3194" s="0"/>
      <c r="CM3194" s="0"/>
      <c r="CN3194" s="0"/>
      <c r="CO3194" s="0"/>
      <c r="CP3194" s="0"/>
      <c r="CQ3194" s="0"/>
      <c r="CR3194" s="0"/>
      <c r="CS3194" s="0"/>
      <c r="CT3194" s="0"/>
      <c r="CU3194" s="0"/>
      <c r="CV3194" s="0"/>
      <c r="CW3194" s="0"/>
      <c r="CX3194" s="0"/>
      <c r="CY3194" s="0"/>
      <c r="CZ3194" s="0"/>
      <c r="DA3194" s="0"/>
      <c r="DB3194" s="0"/>
      <c r="DC3194" s="0"/>
      <c r="DD3194" s="0"/>
      <c r="DE3194" s="0"/>
      <c r="DF3194" s="0"/>
      <c r="DG3194" s="0"/>
      <c r="DH3194" s="0"/>
      <c r="DI3194" s="0"/>
      <c r="DJ3194" s="0"/>
      <c r="DK3194" s="0"/>
      <c r="DL3194" s="0"/>
      <c r="DM3194" s="0"/>
      <c r="DN3194" s="0"/>
      <c r="DO3194" s="0"/>
      <c r="DP3194" s="0"/>
      <c r="DQ3194" s="0"/>
      <c r="DR3194" s="0"/>
      <c r="DS3194" s="0"/>
      <c r="DT3194" s="0"/>
      <c r="DU3194" s="0"/>
      <c r="DV3194" s="0"/>
      <c r="DW3194" s="0"/>
      <c r="DX3194" s="0"/>
      <c r="DY3194" s="0"/>
      <c r="DZ3194" s="0"/>
      <c r="EA3194" s="0"/>
      <c r="EB3194" s="0"/>
      <c r="EC3194" s="0"/>
      <c r="ED3194" s="0"/>
      <c r="EE3194" s="0"/>
      <c r="EF3194" s="0"/>
      <c r="EG3194" s="0"/>
      <c r="EH3194" s="0"/>
      <c r="EI3194" s="0"/>
      <c r="EJ3194" s="0"/>
      <c r="EK3194" s="0"/>
      <c r="EL3194" s="0"/>
      <c r="EM3194" s="0"/>
      <c r="EN3194" s="0"/>
      <c r="EO3194" s="0"/>
      <c r="EP3194" s="0"/>
      <c r="EQ3194" s="0"/>
      <c r="ER3194" s="0"/>
      <c r="ES3194" s="0"/>
      <c r="ET3194" s="0"/>
      <c r="EU3194" s="0"/>
      <c r="EV3194" s="0"/>
      <c r="EW3194" s="0"/>
      <c r="EX3194" s="0"/>
      <c r="EY3194" s="0"/>
      <c r="EZ3194" s="0"/>
      <c r="FA3194" s="0"/>
      <c r="FB3194" s="0"/>
      <c r="FC3194" s="0"/>
      <c r="FD3194" s="0"/>
      <c r="FE3194" s="0"/>
      <c r="FF3194" s="0"/>
      <c r="FG3194" s="0"/>
      <c r="FH3194" s="0"/>
      <c r="FI3194" s="0"/>
      <c r="FJ3194" s="0"/>
      <c r="FK3194" s="0"/>
      <c r="FL3194" s="0"/>
      <c r="FM3194" s="0"/>
      <c r="FN3194" s="0"/>
      <c r="FO3194" s="0"/>
      <c r="FP3194" s="0"/>
      <c r="FQ3194" s="0"/>
      <c r="FR3194" s="0"/>
      <c r="FS3194" s="0"/>
      <c r="FT3194" s="0"/>
      <c r="FU3194" s="0"/>
      <c r="FV3194" s="0"/>
      <c r="FW3194" s="0"/>
      <c r="FX3194" s="0"/>
      <c r="FY3194" s="0"/>
      <c r="FZ3194" s="0"/>
      <c r="GA3194" s="0"/>
      <c r="GB3194" s="0"/>
      <c r="GC3194" s="0"/>
      <c r="GD3194" s="0"/>
      <c r="GE3194" s="0"/>
      <c r="GF3194" s="0"/>
      <c r="GG3194" s="0"/>
      <c r="GH3194" s="0"/>
      <c r="GI3194" s="0"/>
      <c r="GJ3194" s="0"/>
      <c r="GK3194" s="0"/>
      <c r="GL3194" s="0"/>
      <c r="GM3194" s="0"/>
      <c r="GN3194" s="0"/>
      <c r="GO3194" s="0"/>
      <c r="GP3194" s="0"/>
      <c r="GQ3194" s="0"/>
      <c r="GR3194" s="0"/>
      <c r="GS3194" s="0"/>
      <c r="GT3194" s="0"/>
      <c r="GU3194" s="0"/>
      <c r="GV3194" s="0"/>
      <c r="GW3194" s="0"/>
      <c r="GX3194" s="0"/>
      <c r="GY3194" s="0"/>
      <c r="GZ3194" s="0"/>
      <c r="HA3194" s="0"/>
      <c r="HB3194" s="0"/>
      <c r="HC3194" s="0"/>
      <c r="HD3194" s="0"/>
      <c r="HE3194" s="0"/>
      <c r="HF3194" s="0"/>
      <c r="HG3194" s="0"/>
      <c r="HH3194" s="0"/>
      <c r="HI3194" s="0"/>
      <c r="HJ3194" s="0"/>
      <c r="HK3194" s="0"/>
      <c r="HL3194" s="0"/>
      <c r="HM3194" s="0"/>
      <c r="HN3194" s="0"/>
      <c r="HO3194" s="0"/>
      <c r="HP3194" s="0"/>
      <c r="HQ3194" s="0"/>
      <c r="HR3194" s="0"/>
      <c r="HS3194" s="0"/>
      <c r="HT3194" s="0"/>
      <c r="HU3194" s="0"/>
      <c r="HV3194" s="0"/>
      <c r="HW3194" s="0"/>
      <c r="HX3194" s="0"/>
      <c r="HY3194" s="0"/>
      <c r="HZ3194" s="0"/>
      <c r="IA3194" s="0"/>
      <c r="IB3194" s="0"/>
      <c r="IC3194" s="0"/>
      <c r="ID3194" s="0"/>
      <c r="IE3194" s="0"/>
      <c r="IF3194" s="0"/>
      <c r="IG3194" s="0"/>
      <c r="IH3194" s="0"/>
      <c r="II3194" s="0"/>
      <c r="IJ3194" s="0"/>
      <c r="IK3194" s="0"/>
      <c r="IL3194" s="0"/>
      <c r="IM3194" s="0"/>
      <c r="IN3194" s="0"/>
      <c r="IO3194" s="0"/>
      <c r="IP3194" s="0"/>
      <c r="IQ3194" s="0"/>
      <c r="IR3194" s="0"/>
      <c r="IS3194" s="0"/>
      <c r="IT3194" s="0"/>
      <c r="IU3194" s="0"/>
      <c r="IV3194" s="0"/>
      <c r="IW3194" s="0"/>
      <c r="IX3194" s="0"/>
      <c r="IY3194" s="0"/>
      <c r="IZ3194" s="0"/>
      <c r="JA3194" s="0"/>
      <c r="JB3194" s="0"/>
      <c r="JC3194" s="0"/>
      <c r="JD3194" s="0"/>
      <c r="JE3194" s="0"/>
      <c r="JF3194" s="0"/>
      <c r="JG3194" s="0"/>
      <c r="JH3194" s="0"/>
      <c r="JI3194" s="0"/>
      <c r="JJ3194" s="0"/>
      <c r="JK3194" s="0"/>
      <c r="JL3194" s="0"/>
      <c r="JM3194" s="0"/>
      <c r="JN3194" s="0"/>
      <c r="JO3194" s="0"/>
      <c r="JP3194" s="0"/>
      <c r="JQ3194" s="0"/>
      <c r="JR3194" s="0"/>
      <c r="JS3194" s="0"/>
      <c r="JT3194" s="0"/>
      <c r="JU3194" s="0"/>
      <c r="JV3194" s="0"/>
      <c r="JW3194" s="0"/>
      <c r="JX3194" s="0"/>
      <c r="JY3194" s="0"/>
      <c r="JZ3194" s="0"/>
      <c r="KA3194" s="0"/>
      <c r="KB3194" s="0"/>
      <c r="KC3194" s="0"/>
      <c r="KD3194" s="0"/>
      <c r="KE3194" s="0"/>
      <c r="KF3194" s="0"/>
      <c r="KG3194" s="0"/>
      <c r="KH3194" s="0"/>
      <c r="KI3194" s="0"/>
      <c r="KJ3194" s="0"/>
      <c r="KK3194" s="0"/>
      <c r="KL3194" s="0"/>
      <c r="KM3194" s="0"/>
      <c r="KN3194" s="0"/>
      <c r="KO3194" s="0"/>
      <c r="KP3194" s="0"/>
      <c r="KQ3194" s="0"/>
      <c r="KR3194" s="0"/>
      <c r="KS3194" s="0"/>
      <c r="KT3194" s="0"/>
      <c r="KU3194" s="0"/>
      <c r="KV3194" s="0"/>
      <c r="KW3194" s="0"/>
      <c r="KX3194" s="0"/>
      <c r="KY3194" s="0"/>
      <c r="KZ3194" s="0"/>
      <c r="LA3194" s="0"/>
      <c r="LB3194" s="0"/>
      <c r="LC3194" s="0"/>
      <c r="LD3194" s="0"/>
      <c r="LE3194" s="0"/>
      <c r="LF3194" s="0"/>
      <c r="LG3194" s="0"/>
      <c r="LH3194" s="0"/>
      <c r="LI3194" s="0"/>
      <c r="LJ3194" s="0"/>
      <c r="LK3194" s="0"/>
      <c r="LL3194" s="0"/>
      <c r="LM3194" s="0"/>
      <c r="LN3194" s="0"/>
      <c r="LO3194" s="0"/>
      <c r="LP3194" s="0"/>
      <c r="LQ3194" s="0"/>
      <c r="LR3194" s="0"/>
      <c r="LS3194" s="0"/>
      <c r="LT3194" s="0"/>
      <c r="LU3194" s="0"/>
      <c r="LV3194" s="0"/>
      <c r="LW3194" s="0"/>
      <c r="LX3194" s="0"/>
      <c r="LY3194" s="0"/>
      <c r="LZ3194" s="0"/>
      <c r="MA3194" s="0"/>
      <c r="MB3194" s="0"/>
      <c r="MC3194" s="0"/>
      <c r="MD3194" s="0"/>
      <c r="ME3194" s="0"/>
      <c r="MF3194" s="0"/>
      <c r="MG3194" s="0"/>
      <c r="MH3194" s="0"/>
      <c r="MI3194" s="0"/>
      <c r="MJ3194" s="0"/>
      <c r="MK3194" s="0"/>
      <c r="ML3194" s="0"/>
      <c r="MM3194" s="0"/>
      <c r="MN3194" s="0"/>
      <c r="MO3194" s="0"/>
      <c r="MP3194" s="0"/>
      <c r="MQ3194" s="0"/>
      <c r="MR3194" s="0"/>
      <c r="MS3194" s="0"/>
      <c r="MT3194" s="0"/>
      <c r="MU3194" s="0"/>
      <c r="MV3194" s="0"/>
      <c r="MW3194" s="0"/>
      <c r="MX3194" s="0"/>
      <c r="MY3194" s="0"/>
      <c r="MZ3194" s="0"/>
      <c r="NA3194" s="0"/>
      <c r="NB3194" s="0"/>
      <c r="NC3194" s="0"/>
      <c r="ND3194" s="0"/>
      <c r="NE3194" s="0"/>
      <c r="NF3194" s="0"/>
      <c r="NG3194" s="0"/>
      <c r="NH3194" s="0"/>
      <c r="NI3194" s="0"/>
      <c r="NJ3194" s="0"/>
      <c r="NK3194" s="0"/>
      <c r="NL3194" s="0"/>
      <c r="NM3194" s="0"/>
      <c r="NN3194" s="0"/>
      <c r="NO3194" s="0"/>
      <c r="NP3194" s="0"/>
      <c r="NQ3194" s="0"/>
      <c r="NR3194" s="0"/>
      <c r="NS3194" s="0"/>
      <c r="NT3194" s="0"/>
      <c r="NU3194" s="0"/>
      <c r="NV3194" s="0"/>
      <c r="NW3194" s="0"/>
      <c r="NX3194" s="0"/>
      <c r="NY3194" s="0"/>
      <c r="NZ3194" s="0"/>
      <c r="OA3194" s="0"/>
      <c r="OB3194" s="0"/>
      <c r="OC3194" s="0"/>
      <c r="OD3194" s="0"/>
      <c r="OE3194" s="0"/>
      <c r="OF3194" s="0"/>
      <c r="OG3194" s="0"/>
      <c r="OH3194" s="0"/>
      <c r="OI3194" s="0"/>
      <c r="OJ3194" s="0"/>
      <c r="OK3194" s="0"/>
      <c r="OL3194" s="0"/>
      <c r="OM3194" s="0"/>
      <c r="ON3194" s="0"/>
      <c r="OO3194" s="0"/>
      <c r="OP3194" s="0"/>
      <c r="OQ3194" s="0"/>
      <c r="OR3194" s="0"/>
      <c r="OS3194" s="0"/>
      <c r="OT3194" s="0"/>
      <c r="OU3194" s="0"/>
      <c r="OV3194" s="0"/>
      <c r="OW3194" s="0"/>
      <c r="OX3194" s="0"/>
      <c r="OY3194" s="0"/>
      <c r="OZ3194" s="0"/>
      <c r="PA3194" s="0"/>
      <c r="PB3194" s="0"/>
      <c r="PC3194" s="0"/>
      <c r="PD3194" s="0"/>
      <c r="PE3194" s="0"/>
      <c r="PF3194" s="0"/>
      <c r="PG3194" s="0"/>
      <c r="PH3194" s="0"/>
      <c r="PI3194" s="0"/>
      <c r="PJ3194" s="0"/>
      <c r="PK3194" s="0"/>
      <c r="PL3194" s="0"/>
      <c r="PM3194" s="0"/>
      <c r="PN3194" s="0"/>
      <c r="PO3194" s="0"/>
      <c r="PP3194" s="0"/>
      <c r="PQ3194" s="0"/>
      <c r="PR3194" s="0"/>
      <c r="PS3194" s="0"/>
      <c r="PT3194" s="0"/>
      <c r="PU3194" s="0"/>
      <c r="PV3194" s="0"/>
      <c r="PW3194" s="0"/>
      <c r="PX3194" s="0"/>
      <c r="PY3194" s="0"/>
      <c r="PZ3194" s="0"/>
      <c r="QA3194" s="0"/>
      <c r="QB3194" s="0"/>
      <c r="QC3194" s="0"/>
      <c r="QD3194" s="0"/>
      <c r="QE3194" s="0"/>
      <c r="QF3194" s="0"/>
      <c r="QG3194" s="0"/>
      <c r="QH3194" s="0"/>
      <c r="QI3194" s="0"/>
      <c r="QJ3194" s="0"/>
      <c r="QK3194" s="0"/>
      <c r="QL3194" s="0"/>
      <c r="QM3194" s="0"/>
      <c r="QN3194" s="0"/>
      <c r="QO3194" s="0"/>
      <c r="QP3194" s="0"/>
      <c r="QQ3194" s="0"/>
      <c r="QR3194" s="0"/>
      <c r="QS3194" s="0"/>
      <c r="QT3194" s="0"/>
      <c r="QU3194" s="0"/>
      <c r="QV3194" s="0"/>
      <c r="QW3194" s="0"/>
      <c r="QX3194" s="0"/>
      <c r="QY3194" s="0"/>
      <c r="QZ3194" s="0"/>
      <c r="RA3194" s="0"/>
      <c r="RB3194" s="0"/>
      <c r="RC3194" s="0"/>
      <c r="RD3194" s="0"/>
      <c r="RE3194" s="0"/>
      <c r="RF3194" s="0"/>
      <c r="RG3194" s="0"/>
      <c r="RH3194" s="0"/>
      <c r="RI3194" s="0"/>
      <c r="RJ3194" s="0"/>
      <c r="RK3194" s="0"/>
      <c r="RL3194" s="0"/>
      <c r="RM3194" s="0"/>
      <c r="RN3194" s="0"/>
      <c r="RO3194" s="0"/>
      <c r="RP3194" s="0"/>
      <c r="RQ3194" s="0"/>
      <c r="RR3194" s="0"/>
      <c r="RS3194" s="0"/>
      <c r="RT3194" s="0"/>
      <c r="RU3194" s="0"/>
      <c r="RV3194" s="0"/>
      <c r="RW3194" s="0"/>
      <c r="RX3194" s="0"/>
      <c r="RY3194" s="0"/>
      <c r="RZ3194" s="0"/>
      <c r="SA3194" s="0"/>
      <c r="SB3194" s="0"/>
      <c r="SC3194" s="0"/>
      <c r="SD3194" s="0"/>
      <c r="SE3194" s="0"/>
      <c r="SF3194" s="0"/>
      <c r="SG3194" s="0"/>
      <c r="SH3194" s="0"/>
      <c r="SI3194" s="0"/>
      <c r="SJ3194" s="0"/>
      <c r="SK3194" s="0"/>
      <c r="SL3194" s="0"/>
      <c r="SM3194" s="0"/>
      <c r="SN3194" s="0"/>
      <c r="SO3194" s="0"/>
      <c r="SP3194" s="0"/>
      <c r="SQ3194" s="0"/>
      <c r="SR3194" s="0"/>
      <c r="SS3194" s="0"/>
      <c r="ST3194" s="0"/>
      <c r="SU3194" s="0"/>
      <c r="SV3194" s="0"/>
      <c r="SW3194" s="0"/>
      <c r="SX3194" s="0"/>
      <c r="SY3194" s="0"/>
      <c r="SZ3194" s="0"/>
      <c r="TA3194" s="0"/>
      <c r="TB3194" s="0"/>
      <c r="TC3194" s="0"/>
      <c r="TD3194" s="0"/>
      <c r="TE3194" s="0"/>
      <c r="TF3194" s="0"/>
      <c r="TG3194" s="0"/>
      <c r="TH3194" s="0"/>
      <c r="TI3194" s="0"/>
      <c r="TJ3194" s="0"/>
      <c r="TK3194" s="0"/>
      <c r="TL3194" s="0"/>
      <c r="TM3194" s="0"/>
      <c r="TN3194" s="0"/>
      <c r="TO3194" s="0"/>
      <c r="TP3194" s="0"/>
      <c r="TQ3194" s="0"/>
      <c r="TR3194" s="0"/>
      <c r="TS3194" s="0"/>
      <c r="TT3194" s="0"/>
      <c r="TU3194" s="0"/>
      <c r="TV3194" s="0"/>
      <c r="TW3194" s="0"/>
      <c r="TX3194" s="0"/>
      <c r="TY3194" s="0"/>
      <c r="TZ3194" s="0"/>
      <c r="UA3194" s="0"/>
      <c r="UB3194" s="0"/>
      <c r="UC3194" s="0"/>
      <c r="UD3194" s="0"/>
      <c r="UE3194" s="0"/>
      <c r="UF3194" s="0"/>
      <c r="UG3194" s="0"/>
      <c r="UH3194" s="0"/>
      <c r="UI3194" s="0"/>
      <c r="UJ3194" s="0"/>
      <c r="UK3194" s="0"/>
      <c r="UL3194" s="0"/>
      <c r="UM3194" s="0"/>
      <c r="UN3194" s="0"/>
      <c r="UO3194" s="0"/>
      <c r="UP3194" s="0"/>
      <c r="UQ3194" s="0"/>
      <c r="UR3194" s="0"/>
      <c r="US3194" s="0"/>
      <c r="UT3194" s="0"/>
      <c r="UU3194" s="0"/>
      <c r="UV3194" s="0"/>
      <c r="UW3194" s="0"/>
      <c r="UX3194" s="0"/>
      <c r="UY3194" s="0"/>
      <c r="UZ3194" s="0"/>
      <c r="VA3194" s="0"/>
      <c r="VB3194" s="0"/>
      <c r="VC3194" s="0"/>
      <c r="VD3194" s="0"/>
      <c r="VE3194" s="0"/>
      <c r="VF3194" s="0"/>
      <c r="VG3194" s="0"/>
      <c r="VH3194" s="0"/>
      <c r="VI3194" s="0"/>
      <c r="VJ3194" s="0"/>
      <c r="VK3194" s="0"/>
      <c r="VL3194" s="0"/>
      <c r="VM3194" s="0"/>
      <c r="VN3194" s="0"/>
      <c r="VO3194" s="0"/>
      <c r="VP3194" s="0"/>
      <c r="VQ3194" s="0"/>
      <c r="VR3194" s="0"/>
      <c r="VS3194" s="0"/>
      <c r="VT3194" s="0"/>
      <c r="VU3194" s="0"/>
      <c r="VV3194" s="0"/>
      <c r="VW3194" s="0"/>
      <c r="VX3194" s="0"/>
      <c r="VY3194" s="0"/>
      <c r="VZ3194" s="0"/>
      <c r="WA3194" s="0"/>
      <c r="WB3194" s="0"/>
      <c r="WC3194" s="0"/>
      <c r="WD3194" s="0"/>
      <c r="WE3194" s="0"/>
      <c r="WF3194" s="0"/>
      <c r="WG3194" s="0"/>
      <c r="WH3194" s="0"/>
      <c r="WI3194" s="0"/>
      <c r="WJ3194" s="0"/>
      <c r="WK3194" s="0"/>
      <c r="WL3194" s="0"/>
      <c r="WM3194" s="0"/>
      <c r="WN3194" s="0"/>
      <c r="WO3194" s="0"/>
      <c r="WP3194" s="0"/>
      <c r="WQ3194" s="0"/>
      <c r="WR3194" s="0"/>
      <c r="WS3194" s="0"/>
      <c r="WT3194" s="0"/>
      <c r="WU3194" s="0"/>
      <c r="WV3194" s="0"/>
      <c r="WW3194" s="0"/>
      <c r="WX3194" s="0"/>
      <c r="WY3194" s="0"/>
      <c r="WZ3194" s="0"/>
      <c r="XA3194" s="0"/>
      <c r="XB3194" s="0"/>
      <c r="XC3194" s="0"/>
      <c r="XD3194" s="0"/>
      <c r="XE3194" s="0"/>
      <c r="XF3194" s="0"/>
      <c r="XG3194" s="0"/>
      <c r="XH3194" s="0"/>
      <c r="XI3194" s="0"/>
      <c r="XJ3194" s="0"/>
      <c r="XK3194" s="0"/>
      <c r="XL3194" s="0"/>
      <c r="XM3194" s="0"/>
      <c r="XN3194" s="0"/>
      <c r="XO3194" s="0"/>
      <c r="XP3194" s="0"/>
      <c r="XQ3194" s="0"/>
      <c r="XR3194" s="0"/>
      <c r="XS3194" s="0"/>
      <c r="XT3194" s="0"/>
      <c r="XU3194" s="0"/>
      <c r="XV3194" s="0"/>
      <c r="XW3194" s="0"/>
      <c r="XX3194" s="0"/>
      <c r="XY3194" s="0"/>
      <c r="XZ3194" s="0"/>
      <c r="YA3194" s="0"/>
      <c r="YB3194" s="0"/>
      <c r="YC3194" s="0"/>
      <c r="YD3194" s="0"/>
      <c r="YE3194" s="0"/>
      <c r="YF3194" s="0"/>
      <c r="YG3194" s="0"/>
      <c r="YH3194" s="0"/>
      <c r="YI3194" s="0"/>
      <c r="YJ3194" s="0"/>
      <c r="YK3194" s="0"/>
      <c r="YL3194" s="0"/>
      <c r="YM3194" s="0"/>
      <c r="YN3194" s="0"/>
      <c r="YO3194" s="0"/>
      <c r="YP3194" s="0"/>
      <c r="YQ3194" s="0"/>
      <c r="YR3194" s="0"/>
      <c r="YS3194" s="0"/>
      <c r="YT3194" s="0"/>
      <c r="YU3194" s="0"/>
      <c r="YV3194" s="0"/>
      <c r="YW3194" s="0"/>
      <c r="YX3194" s="0"/>
      <c r="YY3194" s="0"/>
      <c r="YZ3194" s="0"/>
      <c r="ZA3194" s="0"/>
      <c r="ZB3194" s="0"/>
      <c r="ZC3194" s="0"/>
      <c r="ZD3194" s="0"/>
      <c r="ZE3194" s="0"/>
      <c r="ZF3194" s="0"/>
      <c r="ZG3194" s="0"/>
      <c r="ZH3194" s="0"/>
      <c r="ZI3194" s="0"/>
      <c r="ZJ3194" s="0"/>
      <c r="ZK3194" s="0"/>
      <c r="ZL3194" s="0"/>
      <c r="ZM3194" s="0"/>
      <c r="ZN3194" s="0"/>
      <c r="ZO3194" s="0"/>
      <c r="ZP3194" s="0"/>
      <c r="ZQ3194" s="0"/>
      <c r="ZR3194" s="0"/>
      <c r="ZS3194" s="0"/>
      <c r="ZT3194" s="0"/>
      <c r="ZU3194" s="0"/>
      <c r="ZV3194" s="0"/>
      <c r="ZW3194" s="0"/>
      <c r="ZX3194" s="0"/>
      <c r="ZY3194" s="0"/>
      <c r="ZZ3194" s="0"/>
      <c r="AAA3194" s="0"/>
      <c r="AAB3194" s="0"/>
      <c r="AAC3194" s="0"/>
      <c r="AAD3194" s="0"/>
      <c r="AAE3194" s="0"/>
      <c r="AAF3194" s="0"/>
      <c r="AAG3194" s="0"/>
      <c r="AAH3194" s="0"/>
      <c r="AAI3194" s="0"/>
      <c r="AAJ3194" s="0"/>
      <c r="AAK3194" s="0"/>
      <c r="AAL3194" s="0"/>
      <c r="AAM3194" s="0"/>
      <c r="AAN3194" s="0"/>
      <c r="AAO3194" s="0"/>
      <c r="AAP3194" s="0"/>
      <c r="AAQ3194" s="0"/>
      <c r="AAR3194" s="0"/>
      <c r="AAS3194" s="0"/>
      <c r="AAT3194" s="0"/>
      <c r="AAU3194" s="0"/>
      <c r="AAV3194" s="0"/>
      <c r="AAW3194" s="0"/>
      <c r="AAX3194" s="0"/>
      <c r="AAY3194" s="0"/>
      <c r="AAZ3194" s="0"/>
      <c r="ABA3194" s="0"/>
      <c r="ABB3194" s="0"/>
      <c r="ABC3194" s="0"/>
      <c r="ABD3194" s="0"/>
      <c r="ABE3194" s="0"/>
      <c r="ABF3194" s="0"/>
      <c r="ABG3194" s="0"/>
      <c r="ABH3194" s="0"/>
      <c r="ABI3194" s="0"/>
      <c r="ABJ3194" s="0"/>
      <c r="ABK3194" s="0"/>
      <c r="ABL3194" s="0"/>
      <c r="ABM3194" s="0"/>
      <c r="ABN3194" s="0"/>
      <c r="ABO3194" s="0"/>
      <c r="ABP3194" s="0"/>
      <c r="ABQ3194" s="0"/>
      <c r="ABR3194" s="0"/>
      <c r="ABS3194" s="0"/>
      <c r="ABT3194" s="0"/>
      <c r="ABU3194" s="0"/>
      <c r="ABV3194" s="0"/>
      <c r="ABW3194" s="0"/>
      <c r="ABX3194" s="0"/>
      <c r="ABY3194" s="0"/>
      <c r="ABZ3194" s="0"/>
      <c r="ACA3194" s="0"/>
      <c r="ACB3194" s="0"/>
      <c r="ACC3194" s="0"/>
      <c r="ACD3194" s="0"/>
      <c r="ACE3194" s="0"/>
      <c r="ACF3194" s="0"/>
      <c r="ACG3194" s="0"/>
      <c r="ACH3194" s="0"/>
      <c r="ACI3194" s="0"/>
      <c r="ACJ3194" s="0"/>
      <c r="ACK3194" s="0"/>
      <c r="ACL3194" s="0"/>
      <c r="ACM3194" s="0"/>
      <c r="ACN3194" s="0"/>
      <c r="ACO3194" s="0"/>
      <c r="ACP3194" s="0"/>
      <c r="ACQ3194" s="0"/>
      <c r="ACR3194" s="0"/>
      <c r="ACS3194" s="0"/>
      <c r="ACT3194" s="0"/>
      <c r="ACU3194" s="0"/>
      <c r="ACV3194" s="0"/>
      <c r="ACW3194" s="0"/>
      <c r="ACX3194" s="0"/>
      <c r="ACY3194" s="0"/>
      <c r="ACZ3194" s="0"/>
      <c r="ADA3194" s="0"/>
      <c r="ADB3194" s="0"/>
      <c r="ADC3194" s="0"/>
      <c r="ADD3194" s="0"/>
      <c r="ADE3194" s="0"/>
      <c r="ADF3194" s="0"/>
      <c r="ADG3194" s="0"/>
      <c r="ADH3194" s="0"/>
      <c r="ADI3194" s="0"/>
      <c r="ADJ3194" s="0"/>
      <c r="ADK3194" s="0"/>
      <c r="ADL3194" s="0"/>
      <c r="ADM3194" s="0"/>
      <c r="ADN3194" s="0"/>
      <c r="ADO3194" s="0"/>
      <c r="ADP3194" s="0"/>
      <c r="ADQ3194" s="0"/>
      <c r="ADR3194" s="0"/>
      <c r="ADS3194" s="0"/>
      <c r="ADT3194" s="0"/>
      <c r="ADU3194" s="0"/>
      <c r="ADV3194" s="0"/>
      <c r="ADW3194" s="0"/>
      <c r="ADX3194" s="0"/>
      <c r="ADY3194" s="0"/>
      <c r="ADZ3194" s="0"/>
      <c r="AEA3194" s="0"/>
      <c r="AEB3194" s="0"/>
      <c r="AEC3194" s="0"/>
      <c r="AED3194" s="0"/>
      <c r="AEE3194" s="0"/>
      <c r="AEF3194" s="0"/>
      <c r="AEG3194" s="0"/>
      <c r="AEH3194" s="0"/>
      <c r="AEI3194" s="0"/>
      <c r="AEJ3194" s="0"/>
      <c r="AEK3194" s="0"/>
      <c r="AEL3194" s="0"/>
      <c r="AEM3194" s="0"/>
      <c r="AEN3194" s="0"/>
      <c r="AEO3194" s="0"/>
      <c r="AEP3194" s="0"/>
      <c r="AEQ3194" s="0"/>
      <c r="AER3194" s="0"/>
      <c r="AES3194" s="0"/>
      <c r="AET3194" s="0"/>
      <c r="AEU3194" s="0"/>
      <c r="AEV3194" s="0"/>
      <c r="AEW3194" s="0"/>
      <c r="AEX3194" s="0"/>
      <c r="AEY3194" s="0"/>
      <c r="AEZ3194" s="0"/>
      <c r="AFA3194" s="0"/>
      <c r="AFB3194" s="0"/>
      <c r="AFC3194" s="0"/>
      <c r="AFD3194" s="0"/>
      <c r="AFE3194" s="0"/>
      <c r="AFF3194" s="0"/>
      <c r="AFG3194" s="0"/>
      <c r="AFH3194" s="0"/>
      <c r="AFI3194" s="0"/>
      <c r="AFJ3194" s="0"/>
      <c r="AFK3194" s="0"/>
      <c r="AFL3194" s="0"/>
      <c r="AFM3194" s="0"/>
      <c r="AFN3194" s="0"/>
      <c r="AFO3194" s="0"/>
      <c r="AFP3194" s="0"/>
      <c r="AFQ3194" s="0"/>
      <c r="AFR3194" s="0"/>
      <c r="AFS3194" s="0"/>
      <c r="AFT3194" s="0"/>
      <c r="AFU3194" s="0"/>
      <c r="AFV3194" s="0"/>
      <c r="AFW3194" s="0"/>
      <c r="AFX3194" s="0"/>
      <c r="AFY3194" s="0"/>
      <c r="AFZ3194" s="0"/>
      <c r="AGA3194" s="0"/>
      <c r="AGB3194" s="0"/>
      <c r="AGC3194" s="0"/>
      <c r="AGD3194" s="0"/>
      <c r="AGE3194" s="0"/>
      <c r="AGF3194" s="0"/>
      <c r="AGG3194" s="0"/>
      <c r="AGH3194" s="0"/>
      <c r="AGI3194" s="0"/>
      <c r="AGJ3194" s="0"/>
      <c r="AGK3194" s="0"/>
      <c r="AGL3194" s="0"/>
      <c r="AGM3194" s="0"/>
      <c r="AGN3194" s="0"/>
      <c r="AGO3194" s="0"/>
      <c r="AGP3194" s="0"/>
      <c r="AGQ3194" s="0"/>
      <c r="AGR3194" s="0"/>
      <c r="AGS3194" s="0"/>
      <c r="AGT3194" s="0"/>
      <c r="AGU3194" s="0"/>
      <c r="AGV3194" s="0"/>
      <c r="AGW3194" s="0"/>
      <c r="AGX3194" s="0"/>
      <c r="AGY3194" s="0"/>
      <c r="AGZ3194" s="0"/>
      <c r="AHA3194" s="0"/>
      <c r="AHB3194" s="0"/>
      <c r="AHC3194" s="0"/>
      <c r="AHD3194" s="0"/>
      <c r="AHE3194" s="0"/>
      <c r="AHF3194" s="0"/>
      <c r="AHG3194" s="0"/>
      <c r="AHH3194" s="0"/>
      <c r="AHI3194" s="0"/>
      <c r="AHJ3194" s="0"/>
      <c r="AHK3194" s="0"/>
      <c r="AHL3194" s="0"/>
      <c r="AHM3194" s="0"/>
      <c r="AHN3194" s="0"/>
      <c r="AHO3194" s="0"/>
      <c r="AHP3194" s="0"/>
      <c r="AHQ3194" s="0"/>
      <c r="AHR3194" s="0"/>
      <c r="AHS3194" s="0"/>
      <c r="AHT3194" s="0"/>
      <c r="AHU3194" s="0"/>
      <c r="AHV3194" s="0"/>
      <c r="AHW3194" s="0"/>
      <c r="AHX3194" s="0"/>
      <c r="AHY3194" s="0"/>
      <c r="AHZ3194" s="0"/>
      <c r="AIA3194" s="0"/>
      <c r="AIB3194" s="0"/>
      <c r="AIC3194" s="0"/>
      <c r="AID3194" s="0"/>
      <c r="AIE3194" s="0"/>
      <c r="AIF3194" s="0"/>
      <c r="AIG3194" s="0"/>
      <c r="AIH3194" s="0"/>
      <c r="AII3194" s="0"/>
      <c r="AIJ3194" s="0"/>
      <c r="AIK3194" s="0"/>
      <c r="AIL3194" s="0"/>
      <c r="AIM3194" s="0"/>
      <c r="AIN3194" s="0"/>
      <c r="AIO3194" s="0"/>
      <c r="AIP3194" s="0"/>
      <c r="AIQ3194" s="0"/>
      <c r="AIR3194" s="0"/>
      <c r="AIS3194" s="0"/>
      <c r="AIT3194" s="0"/>
      <c r="AIU3194" s="0"/>
      <c r="AIV3194" s="0"/>
      <c r="AIW3194" s="0"/>
      <c r="AIX3194" s="0"/>
      <c r="AIY3194" s="0"/>
      <c r="AIZ3194" s="0"/>
      <c r="AJA3194" s="0"/>
      <c r="AJB3194" s="0"/>
      <c r="AJC3194" s="0"/>
      <c r="AJD3194" s="0"/>
      <c r="AJE3194" s="0"/>
      <c r="AJF3194" s="0"/>
      <c r="AJG3194" s="0"/>
      <c r="AJH3194" s="0"/>
      <c r="AJI3194" s="0"/>
      <c r="AJJ3194" s="0"/>
      <c r="AJK3194" s="0"/>
      <c r="AJL3194" s="0"/>
      <c r="AJM3194" s="0"/>
      <c r="AJN3194" s="0"/>
      <c r="AJO3194" s="0"/>
      <c r="AJP3194" s="0"/>
      <c r="AJQ3194" s="0"/>
      <c r="AJR3194" s="0"/>
      <c r="AJS3194" s="0"/>
      <c r="AJT3194" s="0"/>
      <c r="AJU3194" s="0"/>
      <c r="AJV3194" s="0"/>
      <c r="AJW3194" s="0"/>
      <c r="AJX3194" s="0"/>
      <c r="AJY3194" s="0"/>
      <c r="AJZ3194" s="0"/>
      <c r="AKA3194" s="0"/>
      <c r="AKB3194" s="0"/>
      <c r="AKC3194" s="0"/>
      <c r="AKD3194" s="0"/>
      <c r="AKE3194" s="0"/>
      <c r="AKF3194" s="0"/>
      <c r="AKG3194" s="0"/>
      <c r="AKH3194" s="0"/>
      <c r="AKI3194" s="0"/>
      <c r="AKJ3194" s="0"/>
      <c r="AKK3194" s="0"/>
      <c r="AKL3194" s="0"/>
      <c r="AKM3194" s="0"/>
      <c r="AKN3194" s="0"/>
      <c r="AKO3194" s="0"/>
      <c r="AKP3194" s="0"/>
      <c r="AKQ3194" s="0"/>
      <c r="AKR3194" s="0"/>
      <c r="AKS3194" s="0"/>
      <c r="AKT3194" s="0"/>
      <c r="AKU3194" s="0"/>
      <c r="AKV3194" s="0"/>
      <c r="AKW3194" s="0"/>
      <c r="AKX3194" s="0"/>
      <c r="AKY3194" s="0"/>
      <c r="AKZ3194" s="0"/>
      <c r="ALA3194" s="0"/>
      <c r="ALB3194" s="0"/>
      <c r="ALC3194" s="0"/>
      <c r="ALD3194" s="0"/>
      <c r="ALE3194" s="0"/>
      <c r="ALF3194" s="0"/>
      <c r="ALG3194" s="0"/>
      <c r="ALH3194" s="0"/>
      <c r="ALI3194" s="0"/>
      <c r="ALJ3194" s="0"/>
      <c r="ALK3194" s="0"/>
      <c r="ALL3194" s="0"/>
      <c r="ALM3194" s="0"/>
      <c r="ALN3194" s="0"/>
      <c r="ALO3194" s="0"/>
      <c r="ALP3194" s="0"/>
      <c r="ALQ3194" s="0"/>
      <c r="ALR3194" s="0"/>
      <c r="ALS3194" s="0"/>
      <c r="ALT3194" s="0"/>
      <c r="ALU3194" s="0"/>
      <c r="ALV3194" s="0"/>
      <c r="ALW3194" s="0"/>
      <c r="ALX3194" s="0"/>
      <c r="ALY3194" s="0"/>
      <c r="ALZ3194" s="0"/>
      <c r="AMA3194" s="0"/>
      <c r="AMB3194" s="0"/>
      <c r="AMC3194" s="0"/>
      <c r="AMD3194" s="0"/>
      <c r="AME3194" s="0"/>
      <c r="AMF3194" s="0"/>
      <c r="AMG3194" s="0"/>
      <c r="AMH3194" s="0"/>
      <c r="AMI3194" s="0"/>
    </row>
    <row r="3195" customFormat="false" ht="12.75" hidden="false" customHeight="false" outlineLevel="0" collapsed="false">
      <c r="A3195" s="18" t="s">
        <v>1398</v>
      </c>
      <c r="B3195" s="18"/>
      <c r="C3195" s="79" t="s">
        <v>1408</v>
      </c>
      <c r="D3195" s="79" t="s">
        <v>20</v>
      </c>
      <c r="E3195" s="80"/>
      <c r="F3195" s="81"/>
      <c r="G3195" s="82"/>
      <c r="H3195" s="83" t="s">
        <v>61</v>
      </c>
      <c r="I3195" s="84" t="n">
        <v>1.36</v>
      </c>
      <c r="J3195" s="83" t="s">
        <v>977</v>
      </c>
      <c r="K3195" s="18"/>
      <c r="M3195" s="18"/>
      <c r="N3195" s="18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  <c r="AX3195" s="18"/>
      <c r="AY3195" s="18"/>
      <c r="AZ3195" s="18"/>
      <c r="BA3195" s="18"/>
      <c r="BB3195" s="18"/>
      <c r="BC3195" s="18"/>
      <c r="BD3195" s="18"/>
      <c r="BE3195" s="18"/>
      <c r="BF3195" s="18"/>
      <c r="BG3195" s="18"/>
      <c r="BH3195" s="18"/>
      <c r="BI3195" s="18"/>
      <c r="BJ3195" s="18"/>
      <c r="BK3195" s="18"/>
      <c r="BL3195" s="18"/>
      <c r="BM3195" s="0"/>
      <c r="BN3195" s="0"/>
      <c r="BO3195" s="0"/>
      <c r="BP3195" s="0"/>
      <c r="BQ3195" s="0"/>
      <c r="BR3195" s="0"/>
      <c r="BS3195" s="0"/>
      <c r="BT3195" s="0"/>
      <c r="BU3195" s="0"/>
      <c r="BV3195" s="0"/>
      <c r="BW3195" s="0"/>
      <c r="BX3195" s="0"/>
      <c r="BY3195" s="0"/>
      <c r="BZ3195" s="0"/>
      <c r="CA3195" s="0"/>
      <c r="CB3195" s="0"/>
      <c r="CC3195" s="0"/>
      <c r="CD3195" s="0"/>
      <c r="CE3195" s="0"/>
      <c r="CF3195" s="0"/>
      <c r="CG3195" s="0"/>
      <c r="CH3195" s="0"/>
      <c r="CI3195" s="0"/>
      <c r="CJ3195" s="0"/>
      <c r="CK3195" s="0"/>
      <c r="CL3195" s="0"/>
      <c r="CM3195" s="0"/>
      <c r="CN3195" s="0"/>
      <c r="CO3195" s="0"/>
      <c r="CP3195" s="0"/>
      <c r="CQ3195" s="0"/>
      <c r="CR3195" s="0"/>
      <c r="CS3195" s="0"/>
      <c r="CT3195" s="0"/>
      <c r="CU3195" s="0"/>
      <c r="CV3195" s="0"/>
      <c r="CW3195" s="0"/>
      <c r="CX3195" s="0"/>
      <c r="CY3195" s="0"/>
      <c r="CZ3195" s="0"/>
      <c r="DA3195" s="0"/>
      <c r="DB3195" s="0"/>
      <c r="DC3195" s="0"/>
      <c r="DD3195" s="0"/>
      <c r="DE3195" s="0"/>
      <c r="DF3195" s="0"/>
      <c r="DG3195" s="0"/>
      <c r="DH3195" s="0"/>
      <c r="DI3195" s="0"/>
      <c r="DJ3195" s="0"/>
      <c r="DK3195" s="0"/>
      <c r="DL3195" s="0"/>
      <c r="DM3195" s="0"/>
      <c r="DN3195" s="0"/>
      <c r="DO3195" s="0"/>
      <c r="DP3195" s="0"/>
      <c r="DQ3195" s="0"/>
      <c r="DR3195" s="0"/>
      <c r="DS3195" s="0"/>
      <c r="DT3195" s="0"/>
      <c r="DU3195" s="0"/>
      <c r="DV3195" s="0"/>
      <c r="DW3195" s="0"/>
      <c r="DX3195" s="0"/>
      <c r="DY3195" s="0"/>
      <c r="DZ3195" s="0"/>
      <c r="EA3195" s="0"/>
      <c r="EB3195" s="0"/>
      <c r="EC3195" s="0"/>
      <c r="ED3195" s="0"/>
      <c r="EE3195" s="0"/>
      <c r="EF3195" s="0"/>
      <c r="EG3195" s="0"/>
      <c r="EH3195" s="0"/>
      <c r="EI3195" s="0"/>
      <c r="EJ3195" s="0"/>
      <c r="EK3195" s="0"/>
      <c r="EL3195" s="0"/>
      <c r="EM3195" s="0"/>
      <c r="EN3195" s="0"/>
      <c r="EO3195" s="0"/>
      <c r="EP3195" s="0"/>
      <c r="EQ3195" s="0"/>
      <c r="ER3195" s="0"/>
      <c r="ES3195" s="0"/>
      <c r="ET3195" s="0"/>
      <c r="EU3195" s="0"/>
      <c r="EV3195" s="0"/>
      <c r="EW3195" s="0"/>
      <c r="EX3195" s="0"/>
      <c r="EY3195" s="0"/>
      <c r="EZ3195" s="0"/>
      <c r="FA3195" s="0"/>
      <c r="FB3195" s="0"/>
      <c r="FC3195" s="0"/>
      <c r="FD3195" s="0"/>
      <c r="FE3195" s="0"/>
      <c r="FF3195" s="0"/>
      <c r="FG3195" s="0"/>
      <c r="FH3195" s="0"/>
      <c r="FI3195" s="0"/>
      <c r="FJ3195" s="0"/>
      <c r="FK3195" s="0"/>
      <c r="FL3195" s="0"/>
      <c r="FM3195" s="0"/>
      <c r="FN3195" s="0"/>
      <c r="FO3195" s="0"/>
      <c r="FP3195" s="0"/>
      <c r="FQ3195" s="0"/>
      <c r="FR3195" s="0"/>
      <c r="FS3195" s="0"/>
      <c r="FT3195" s="0"/>
      <c r="FU3195" s="0"/>
      <c r="FV3195" s="0"/>
      <c r="FW3195" s="0"/>
      <c r="FX3195" s="0"/>
      <c r="FY3195" s="0"/>
      <c r="FZ3195" s="0"/>
      <c r="GA3195" s="0"/>
      <c r="GB3195" s="0"/>
      <c r="GC3195" s="0"/>
      <c r="GD3195" s="0"/>
      <c r="GE3195" s="0"/>
      <c r="GF3195" s="0"/>
      <c r="GG3195" s="0"/>
      <c r="GH3195" s="0"/>
      <c r="GI3195" s="0"/>
      <c r="GJ3195" s="0"/>
      <c r="GK3195" s="0"/>
      <c r="GL3195" s="0"/>
      <c r="GM3195" s="0"/>
      <c r="GN3195" s="0"/>
      <c r="GO3195" s="0"/>
      <c r="GP3195" s="0"/>
      <c r="GQ3195" s="0"/>
      <c r="GR3195" s="0"/>
      <c r="GS3195" s="0"/>
      <c r="GT3195" s="0"/>
      <c r="GU3195" s="0"/>
      <c r="GV3195" s="0"/>
      <c r="GW3195" s="0"/>
      <c r="GX3195" s="0"/>
      <c r="GY3195" s="0"/>
      <c r="GZ3195" s="0"/>
      <c r="HA3195" s="0"/>
      <c r="HB3195" s="0"/>
      <c r="HC3195" s="0"/>
      <c r="HD3195" s="0"/>
      <c r="HE3195" s="0"/>
      <c r="HF3195" s="0"/>
      <c r="HG3195" s="0"/>
      <c r="HH3195" s="0"/>
      <c r="HI3195" s="0"/>
      <c r="HJ3195" s="0"/>
      <c r="HK3195" s="0"/>
      <c r="HL3195" s="0"/>
      <c r="HM3195" s="0"/>
      <c r="HN3195" s="0"/>
      <c r="HO3195" s="0"/>
      <c r="HP3195" s="0"/>
      <c r="HQ3195" s="0"/>
      <c r="HR3195" s="0"/>
      <c r="HS3195" s="0"/>
      <c r="HT3195" s="0"/>
      <c r="HU3195" s="0"/>
      <c r="HV3195" s="0"/>
      <c r="HW3195" s="0"/>
      <c r="HX3195" s="0"/>
      <c r="HY3195" s="0"/>
      <c r="HZ3195" s="0"/>
      <c r="IA3195" s="0"/>
      <c r="IB3195" s="0"/>
      <c r="IC3195" s="0"/>
      <c r="ID3195" s="0"/>
      <c r="IE3195" s="0"/>
      <c r="IF3195" s="0"/>
      <c r="IG3195" s="0"/>
      <c r="IH3195" s="0"/>
      <c r="II3195" s="0"/>
      <c r="IJ3195" s="0"/>
      <c r="IK3195" s="0"/>
      <c r="IL3195" s="0"/>
      <c r="IM3195" s="0"/>
      <c r="IN3195" s="0"/>
      <c r="IO3195" s="0"/>
      <c r="IP3195" s="0"/>
      <c r="IQ3195" s="0"/>
      <c r="IR3195" s="0"/>
      <c r="IS3195" s="0"/>
      <c r="IT3195" s="0"/>
      <c r="IU3195" s="0"/>
      <c r="IV3195" s="0"/>
      <c r="IW3195" s="0"/>
      <c r="IX3195" s="0"/>
      <c r="IY3195" s="0"/>
      <c r="IZ3195" s="0"/>
      <c r="JA3195" s="0"/>
      <c r="JB3195" s="0"/>
      <c r="JC3195" s="0"/>
      <c r="JD3195" s="0"/>
      <c r="JE3195" s="0"/>
      <c r="JF3195" s="0"/>
      <c r="JG3195" s="0"/>
      <c r="JH3195" s="0"/>
      <c r="JI3195" s="0"/>
      <c r="JJ3195" s="0"/>
      <c r="JK3195" s="0"/>
      <c r="JL3195" s="0"/>
      <c r="JM3195" s="0"/>
      <c r="JN3195" s="0"/>
      <c r="JO3195" s="0"/>
      <c r="JP3195" s="0"/>
      <c r="JQ3195" s="0"/>
      <c r="JR3195" s="0"/>
      <c r="JS3195" s="0"/>
      <c r="JT3195" s="0"/>
      <c r="JU3195" s="0"/>
      <c r="JV3195" s="0"/>
      <c r="JW3195" s="0"/>
      <c r="JX3195" s="0"/>
      <c r="JY3195" s="0"/>
      <c r="JZ3195" s="0"/>
      <c r="KA3195" s="0"/>
      <c r="KB3195" s="0"/>
      <c r="KC3195" s="0"/>
      <c r="KD3195" s="0"/>
      <c r="KE3195" s="0"/>
      <c r="KF3195" s="0"/>
      <c r="KG3195" s="0"/>
      <c r="KH3195" s="0"/>
      <c r="KI3195" s="0"/>
      <c r="KJ3195" s="0"/>
      <c r="KK3195" s="0"/>
      <c r="KL3195" s="0"/>
      <c r="KM3195" s="0"/>
      <c r="KN3195" s="0"/>
      <c r="KO3195" s="0"/>
      <c r="KP3195" s="0"/>
      <c r="KQ3195" s="0"/>
      <c r="KR3195" s="0"/>
      <c r="KS3195" s="0"/>
      <c r="KT3195" s="0"/>
      <c r="KU3195" s="0"/>
      <c r="KV3195" s="0"/>
      <c r="KW3195" s="0"/>
      <c r="KX3195" s="0"/>
      <c r="KY3195" s="0"/>
      <c r="KZ3195" s="0"/>
      <c r="LA3195" s="0"/>
      <c r="LB3195" s="0"/>
      <c r="LC3195" s="0"/>
      <c r="LD3195" s="0"/>
      <c r="LE3195" s="0"/>
      <c r="LF3195" s="0"/>
      <c r="LG3195" s="0"/>
      <c r="LH3195" s="0"/>
      <c r="LI3195" s="0"/>
      <c r="LJ3195" s="0"/>
      <c r="LK3195" s="0"/>
      <c r="LL3195" s="0"/>
      <c r="LM3195" s="0"/>
      <c r="LN3195" s="0"/>
      <c r="LO3195" s="0"/>
      <c r="LP3195" s="0"/>
      <c r="LQ3195" s="0"/>
      <c r="LR3195" s="0"/>
      <c r="LS3195" s="0"/>
      <c r="LT3195" s="0"/>
      <c r="LU3195" s="0"/>
      <c r="LV3195" s="0"/>
      <c r="LW3195" s="0"/>
      <c r="LX3195" s="0"/>
      <c r="LY3195" s="0"/>
      <c r="LZ3195" s="0"/>
      <c r="MA3195" s="0"/>
      <c r="MB3195" s="0"/>
      <c r="MC3195" s="0"/>
      <c r="MD3195" s="0"/>
      <c r="ME3195" s="0"/>
      <c r="MF3195" s="0"/>
      <c r="MG3195" s="0"/>
      <c r="MH3195" s="0"/>
      <c r="MI3195" s="0"/>
      <c r="MJ3195" s="0"/>
      <c r="MK3195" s="0"/>
      <c r="ML3195" s="0"/>
      <c r="MM3195" s="0"/>
      <c r="MN3195" s="0"/>
      <c r="MO3195" s="0"/>
      <c r="MP3195" s="0"/>
      <c r="MQ3195" s="0"/>
      <c r="MR3195" s="0"/>
      <c r="MS3195" s="0"/>
      <c r="MT3195" s="0"/>
      <c r="MU3195" s="0"/>
      <c r="MV3195" s="0"/>
      <c r="MW3195" s="0"/>
      <c r="MX3195" s="0"/>
      <c r="MY3195" s="0"/>
      <c r="MZ3195" s="0"/>
      <c r="NA3195" s="0"/>
      <c r="NB3195" s="0"/>
      <c r="NC3195" s="0"/>
      <c r="ND3195" s="0"/>
      <c r="NE3195" s="0"/>
      <c r="NF3195" s="0"/>
      <c r="NG3195" s="0"/>
      <c r="NH3195" s="0"/>
      <c r="NI3195" s="0"/>
      <c r="NJ3195" s="0"/>
      <c r="NK3195" s="0"/>
      <c r="NL3195" s="0"/>
      <c r="NM3195" s="0"/>
      <c r="NN3195" s="0"/>
      <c r="NO3195" s="0"/>
      <c r="NP3195" s="0"/>
      <c r="NQ3195" s="0"/>
      <c r="NR3195" s="0"/>
      <c r="NS3195" s="0"/>
      <c r="NT3195" s="0"/>
      <c r="NU3195" s="0"/>
      <c r="NV3195" s="0"/>
      <c r="NW3195" s="0"/>
      <c r="NX3195" s="0"/>
      <c r="NY3195" s="0"/>
      <c r="NZ3195" s="0"/>
      <c r="OA3195" s="0"/>
      <c r="OB3195" s="0"/>
      <c r="OC3195" s="0"/>
      <c r="OD3195" s="0"/>
      <c r="OE3195" s="0"/>
      <c r="OF3195" s="0"/>
      <c r="OG3195" s="0"/>
      <c r="OH3195" s="0"/>
      <c r="OI3195" s="0"/>
      <c r="OJ3195" s="0"/>
      <c r="OK3195" s="0"/>
      <c r="OL3195" s="0"/>
      <c r="OM3195" s="0"/>
      <c r="ON3195" s="0"/>
      <c r="OO3195" s="0"/>
      <c r="OP3195" s="0"/>
      <c r="OQ3195" s="0"/>
      <c r="OR3195" s="0"/>
      <c r="OS3195" s="0"/>
      <c r="OT3195" s="0"/>
      <c r="OU3195" s="0"/>
      <c r="OV3195" s="0"/>
      <c r="OW3195" s="0"/>
      <c r="OX3195" s="0"/>
      <c r="OY3195" s="0"/>
      <c r="OZ3195" s="0"/>
      <c r="PA3195" s="0"/>
      <c r="PB3195" s="0"/>
      <c r="PC3195" s="0"/>
      <c r="PD3195" s="0"/>
      <c r="PE3195" s="0"/>
      <c r="PF3195" s="0"/>
      <c r="PG3195" s="0"/>
      <c r="PH3195" s="0"/>
      <c r="PI3195" s="0"/>
      <c r="PJ3195" s="0"/>
      <c r="PK3195" s="0"/>
      <c r="PL3195" s="0"/>
      <c r="PM3195" s="0"/>
      <c r="PN3195" s="0"/>
      <c r="PO3195" s="0"/>
      <c r="PP3195" s="0"/>
      <c r="PQ3195" s="0"/>
      <c r="PR3195" s="0"/>
      <c r="PS3195" s="0"/>
      <c r="PT3195" s="0"/>
      <c r="PU3195" s="0"/>
      <c r="PV3195" s="0"/>
      <c r="PW3195" s="0"/>
      <c r="PX3195" s="0"/>
      <c r="PY3195" s="0"/>
      <c r="PZ3195" s="0"/>
      <c r="QA3195" s="0"/>
      <c r="QB3195" s="0"/>
      <c r="QC3195" s="0"/>
      <c r="QD3195" s="0"/>
      <c r="QE3195" s="0"/>
      <c r="QF3195" s="0"/>
      <c r="QG3195" s="0"/>
      <c r="QH3195" s="0"/>
      <c r="QI3195" s="0"/>
      <c r="QJ3195" s="0"/>
      <c r="QK3195" s="0"/>
      <c r="QL3195" s="0"/>
      <c r="QM3195" s="0"/>
      <c r="QN3195" s="0"/>
      <c r="QO3195" s="0"/>
      <c r="QP3195" s="0"/>
      <c r="QQ3195" s="0"/>
      <c r="QR3195" s="0"/>
      <c r="QS3195" s="0"/>
      <c r="QT3195" s="0"/>
      <c r="QU3195" s="0"/>
      <c r="QV3195" s="0"/>
      <c r="QW3195" s="0"/>
      <c r="QX3195" s="0"/>
      <c r="QY3195" s="0"/>
      <c r="QZ3195" s="0"/>
      <c r="RA3195" s="0"/>
      <c r="RB3195" s="0"/>
      <c r="RC3195" s="0"/>
      <c r="RD3195" s="0"/>
      <c r="RE3195" s="0"/>
      <c r="RF3195" s="0"/>
      <c r="RG3195" s="0"/>
      <c r="RH3195" s="0"/>
      <c r="RI3195" s="0"/>
      <c r="RJ3195" s="0"/>
      <c r="RK3195" s="0"/>
      <c r="RL3195" s="0"/>
      <c r="RM3195" s="0"/>
      <c r="RN3195" s="0"/>
      <c r="RO3195" s="0"/>
      <c r="RP3195" s="0"/>
      <c r="RQ3195" s="0"/>
      <c r="RR3195" s="0"/>
      <c r="RS3195" s="0"/>
      <c r="RT3195" s="0"/>
      <c r="RU3195" s="0"/>
      <c r="RV3195" s="0"/>
      <c r="RW3195" s="0"/>
      <c r="RX3195" s="0"/>
      <c r="RY3195" s="0"/>
      <c r="RZ3195" s="0"/>
      <c r="SA3195" s="0"/>
      <c r="SB3195" s="0"/>
      <c r="SC3195" s="0"/>
      <c r="SD3195" s="0"/>
      <c r="SE3195" s="0"/>
      <c r="SF3195" s="0"/>
      <c r="SG3195" s="0"/>
      <c r="SH3195" s="0"/>
      <c r="SI3195" s="0"/>
      <c r="SJ3195" s="0"/>
      <c r="SK3195" s="0"/>
      <c r="SL3195" s="0"/>
      <c r="SM3195" s="0"/>
      <c r="SN3195" s="0"/>
      <c r="SO3195" s="0"/>
      <c r="SP3195" s="0"/>
      <c r="SQ3195" s="0"/>
      <c r="SR3195" s="0"/>
      <c r="SS3195" s="0"/>
      <c r="ST3195" s="0"/>
      <c r="SU3195" s="0"/>
      <c r="SV3195" s="0"/>
      <c r="SW3195" s="0"/>
      <c r="SX3195" s="0"/>
      <c r="SY3195" s="0"/>
      <c r="SZ3195" s="0"/>
      <c r="TA3195" s="0"/>
      <c r="TB3195" s="0"/>
      <c r="TC3195" s="0"/>
      <c r="TD3195" s="0"/>
      <c r="TE3195" s="0"/>
      <c r="TF3195" s="0"/>
      <c r="TG3195" s="0"/>
      <c r="TH3195" s="0"/>
      <c r="TI3195" s="0"/>
      <c r="TJ3195" s="0"/>
      <c r="TK3195" s="0"/>
      <c r="TL3195" s="0"/>
      <c r="TM3195" s="0"/>
      <c r="TN3195" s="0"/>
      <c r="TO3195" s="0"/>
      <c r="TP3195" s="0"/>
      <c r="TQ3195" s="0"/>
      <c r="TR3195" s="0"/>
      <c r="TS3195" s="0"/>
      <c r="TT3195" s="0"/>
      <c r="TU3195" s="0"/>
      <c r="TV3195" s="0"/>
      <c r="TW3195" s="0"/>
      <c r="TX3195" s="0"/>
      <c r="TY3195" s="0"/>
      <c r="TZ3195" s="0"/>
      <c r="UA3195" s="0"/>
      <c r="UB3195" s="0"/>
      <c r="UC3195" s="0"/>
      <c r="UD3195" s="0"/>
      <c r="UE3195" s="0"/>
      <c r="UF3195" s="0"/>
      <c r="UG3195" s="0"/>
      <c r="UH3195" s="0"/>
      <c r="UI3195" s="0"/>
      <c r="UJ3195" s="0"/>
      <c r="UK3195" s="0"/>
      <c r="UL3195" s="0"/>
      <c r="UM3195" s="0"/>
      <c r="UN3195" s="0"/>
      <c r="UO3195" s="0"/>
      <c r="UP3195" s="0"/>
      <c r="UQ3195" s="0"/>
      <c r="UR3195" s="0"/>
      <c r="US3195" s="0"/>
      <c r="UT3195" s="0"/>
      <c r="UU3195" s="0"/>
      <c r="UV3195" s="0"/>
      <c r="UW3195" s="0"/>
      <c r="UX3195" s="0"/>
      <c r="UY3195" s="0"/>
      <c r="UZ3195" s="0"/>
      <c r="VA3195" s="0"/>
      <c r="VB3195" s="0"/>
      <c r="VC3195" s="0"/>
      <c r="VD3195" s="0"/>
      <c r="VE3195" s="0"/>
      <c r="VF3195" s="0"/>
      <c r="VG3195" s="0"/>
      <c r="VH3195" s="0"/>
      <c r="VI3195" s="0"/>
      <c r="VJ3195" s="0"/>
      <c r="VK3195" s="0"/>
      <c r="VL3195" s="0"/>
      <c r="VM3195" s="0"/>
      <c r="VN3195" s="0"/>
      <c r="VO3195" s="0"/>
      <c r="VP3195" s="0"/>
      <c r="VQ3195" s="0"/>
      <c r="VR3195" s="0"/>
      <c r="VS3195" s="0"/>
      <c r="VT3195" s="0"/>
      <c r="VU3195" s="0"/>
      <c r="VV3195" s="0"/>
      <c r="VW3195" s="0"/>
      <c r="VX3195" s="0"/>
      <c r="VY3195" s="0"/>
      <c r="VZ3195" s="0"/>
      <c r="WA3195" s="0"/>
      <c r="WB3195" s="0"/>
      <c r="WC3195" s="0"/>
      <c r="WD3195" s="0"/>
      <c r="WE3195" s="0"/>
      <c r="WF3195" s="0"/>
      <c r="WG3195" s="0"/>
      <c r="WH3195" s="0"/>
      <c r="WI3195" s="0"/>
      <c r="WJ3195" s="0"/>
      <c r="WK3195" s="0"/>
      <c r="WL3195" s="0"/>
      <c r="WM3195" s="0"/>
      <c r="WN3195" s="0"/>
      <c r="WO3195" s="0"/>
      <c r="WP3195" s="0"/>
      <c r="WQ3195" s="0"/>
      <c r="WR3195" s="0"/>
      <c r="WS3195" s="0"/>
      <c r="WT3195" s="0"/>
      <c r="WU3195" s="0"/>
      <c r="WV3195" s="0"/>
      <c r="WW3195" s="0"/>
      <c r="WX3195" s="0"/>
      <c r="WY3195" s="0"/>
      <c r="WZ3195" s="0"/>
      <c r="XA3195" s="0"/>
      <c r="XB3195" s="0"/>
      <c r="XC3195" s="0"/>
      <c r="XD3195" s="0"/>
      <c r="XE3195" s="0"/>
      <c r="XF3195" s="0"/>
      <c r="XG3195" s="0"/>
      <c r="XH3195" s="0"/>
      <c r="XI3195" s="0"/>
      <c r="XJ3195" s="0"/>
      <c r="XK3195" s="0"/>
      <c r="XL3195" s="0"/>
      <c r="XM3195" s="0"/>
      <c r="XN3195" s="0"/>
      <c r="XO3195" s="0"/>
      <c r="XP3195" s="0"/>
      <c r="XQ3195" s="0"/>
      <c r="XR3195" s="0"/>
      <c r="XS3195" s="0"/>
      <c r="XT3195" s="0"/>
      <c r="XU3195" s="0"/>
      <c r="XV3195" s="0"/>
      <c r="XW3195" s="0"/>
      <c r="XX3195" s="0"/>
      <c r="XY3195" s="0"/>
      <c r="XZ3195" s="0"/>
      <c r="YA3195" s="0"/>
      <c r="YB3195" s="0"/>
      <c r="YC3195" s="0"/>
      <c r="YD3195" s="0"/>
      <c r="YE3195" s="0"/>
      <c r="YF3195" s="0"/>
      <c r="YG3195" s="0"/>
      <c r="YH3195" s="0"/>
      <c r="YI3195" s="0"/>
      <c r="YJ3195" s="0"/>
      <c r="YK3195" s="0"/>
      <c r="YL3195" s="0"/>
      <c r="YM3195" s="0"/>
      <c r="YN3195" s="0"/>
      <c r="YO3195" s="0"/>
      <c r="YP3195" s="0"/>
      <c r="YQ3195" s="0"/>
      <c r="YR3195" s="0"/>
      <c r="YS3195" s="0"/>
      <c r="YT3195" s="0"/>
      <c r="YU3195" s="0"/>
      <c r="YV3195" s="0"/>
      <c r="YW3195" s="0"/>
      <c r="YX3195" s="0"/>
      <c r="YY3195" s="0"/>
      <c r="YZ3195" s="0"/>
      <c r="ZA3195" s="0"/>
      <c r="ZB3195" s="0"/>
      <c r="ZC3195" s="0"/>
      <c r="ZD3195" s="0"/>
      <c r="ZE3195" s="0"/>
      <c r="ZF3195" s="0"/>
      <c r="ZG3195" s="0"/>
      <c r="ZH3195" s="0"/>
      <c r="ZI3195" s="0"/>
      <c r="ZJ3195" s="0"/>
      <c r="ZK3195" s="0"/>
      <c r="ZL3195" s="0"/>
      <c r="ZM3195" s="0"/>
      <c r="ZN3195" s="0"/>
      <c r="ZO3195" s="0"/>
      <c r="ZP3195" s="0"/>
      <c r="ZQ3195" s="0"/>
      <c r="ZR3195" s="0"/>
      <c r="ZS3195" s="0"/>
      <c r="ZT3195" s="0"/>
      <c r="ZU3195" s="0"/>
      <c r="ZV3195" s="0"/>
      <c r="ZW3195" s="0"/>
      <c r="ZX3195" s="0"/>
      <c r="ZY3195" s="0"/>
      <c r="ZZ3195" s="0"/>
      <c r="AAA3195" s="0"/>
      <c r="AAB3195" s="0"/>
      <c r="AAC3195" s="0"/>
      <c r="AAD3195" s="0"/>
      <c r="AAE3195" s="0"/>
      <c r="AAF3195" s="0"/>
      <c r="AAG3195" s="0"/>
      <c r="AAH3195" s="0"/>
      <c r="AAI3195" s="0"/>
      <c r="AAJ3195" s="0"/>
      <c r="AAK3195" s="0"/>
      <c r="AAL3195" s="0"/>
      <c r="AAM3195" s="0"/>
      <c r="AAN3195" s="0"/>
      <c r="AAO3195" s="0"/>
      <c r="AAP3195" s="0"/>
      <c r="AAQ3195" s="0"/>
      <c r="AAR3195" s="0"/>
      <c r="AAS3195" s="0"/>
      <c r="AAT3195" s="0"/>
      <c r="AAU3195" s="0"/>
      <c r="AAV3195" s="0"/>
      <c r="AAW3195" s="0"/>
      <c r="AAX3195" s="0"/>
      <c r="AAY3195" s="0"/>
      <c r="AAZ3195" s="0"/>
      <c r="ABA3195" s="0"/>
      <c r="ABB3195" s="0"/>
      <c r="ABC3195" s="0"/>
      <c r="ABD3195" s="0"/>
      <c r="ABE3195" s="0"/>
      <c r="ABF3195" s="0"/>
      <c r="ABG3195" s="0"/>
      <c r="ABH3195" s="0"/>
      <c r="ABI3195" s="0"/>
      <c r="ABJ3195" s="0"/>
      <c r="ABK3195" s="0"/>
      <c r="ABL3195" s="0"/>
      <c r="ABM3195" s="0"/>
      <c r="ABN3195" s="0"/>
      <c r="ABO3195" s="0"/>
      <c r="ABP3195" s="0"/>
      <c r="ABQ3195" s="0"/>
      <c r="ABR3195" s="0"/>
      <c r="ABS3195" s="0"/>
      <c r="ABT3195" s="0"/>
      <c r="ABU3195" s="0"/>
      <c r="ABV3195" s="0"/>
      <c r="ABW3195" s="0"/>
      <c r="ABX3195" s="0"/>
      <c r="ABY3195" s="0"/>
      <c r="ABZ3195" s="0"/>
      <c r="ACA3195" s="0"/>
      <c r="ACB3195" s="0"/>
      <c r="ACC3195" s="0"/>
      <c r="ACD3195" s="0"/>
      <c r="ACE3195" s="0"/>
      <c r="ACF3195" s="0"/>
      <c r="ACG3195" s="0"/>
      <c r="ACH3195" s="0"/>
      <c r="ACI3195" s="0"/>
      <c r="ACJ3195" s="0"/>
      <c r="ACK3195" s="0"/>
      <c r="ACL3195" s="0"/>
      <c r="ACM3195" s="0"/>
      <c r="ACN3195" s="0"/>
      <c r="ACO3195" s="0"/>
      <c r="ACP3195" s="0"/>
      <c r="ACQ3195" s="0"/>
      <c r="ACR3195" s="0"/>
      <c r="ACS3195" s="0"/>
      <c r="ACT3195" s="0"/>
      <c r="ACU3195" s="0"/>
      <c r="ACV3195" s="0"/>
      <c r="ACW3195" s="0"/>
      <c r="ACX3195" s="0"/>
      <c r="ACY3195" s="0"/>
      <c r="ACZ3195" s="0"/>
      <c r="ADA3195" s="0"/>
      <c r="ADB3195" s="0"/>
      <c r="ADC3195" s="0"/>
      <c r="ADD3195" s="0"/>
      <c r="ADE3195" s="0"/>
      <c r="ADF3195" s="0"/>
      <c r="ADG3195" s="0"/>
      <c r="ADH3195" s="0"/>
      <c r="ADI3195" s="0"/>
      <c r="ADJ3195" s="0"/>
      <c r="ADK3195" s="0"/>
      <c r="ADL3195" s="0"/>
      <c r="ADM3195" s="0"/>
      <c r="ADN3195" s="0"/>
      <c r="ADO3195" s="0"/>
      <c r="ADP3195" s="0"/>
      <c r="ADQ3195" s="0"/>
      <c r="ADR3195" s="0"/>
      <c r="ADS3195" s="0"/>
      <c r="ADT3195" s="0"/>
      <c r="ADU3195" s="0"/>
      <c r="ADV3195" s="0"/>
      <c r="ADW3195" s="0"/>
      <c r="ADX3195" s="0"/>
      <c r="ADY3195" s="0"/>
      <c r="ADZ3195" s="0"/>
      <c r="AEA3195" s="0"/>
      <c r="AEB3195" s="0"/>
      <c r="AEC3195" s="0"/>
      <c r="AED3195" s="0"/>
      <c r="AEE3195" s="0"/>
      <c r="AEF3195" s="0"/>
      <c r="AEG3195" s="0"/>
      <c r="AEH3195" s="0"/>
      <c r="AEI3195" s="0"/>
      <c r="AEJ3195" s="0"/>
      <c r="AEK3195" s="0"/>
      <c r="AEL3195" s="0"/>
      <c r="AEM3195" s="0"/>
      <c r="AEN3195" s="0"/>
      <c r="AEO3195" s="0"/>
      <c r="AEP3195" s="0"/>
      <c r="AEQ3195" s="0"/>
      <c r="AER3195" s="0"/>
      <c r="AES3195" s="0"/>
      <c r="AET3195" s="0"/>
      <c r="AEU3195" s="0"/>
      <c r="AEV3195" s="0"/>
      <c r="AEW3195" s="0"/>
      <c r="AEX3195" s="0"/>
      <c r="AEY3195" s="0"/>
      <c r="AEZ3195" s="0"/>
      <c r="AFA3195" s="0"/>
      <c r="AFB3195" s="0"/>
      <c r="AFC3195" s="0"/>
      <c r="AFD3195" s="0"/>
      <c r="AFE3195" s="0"/>
      <c r="AFF3195" s="0"/>
      <c r="AFG3195" s="0"/>
      <c r="AFH3195" s="0"/>
      <c r="AFI3195" s="0"/>
      <c r="AFJ3195" s="0"/>
      <c r="AFK3195" s="0"/>
      <c r="AFL3195" s="0"/>
      <c r="AFM3195" s="0"/>
      <c r="AFN3195" s="0"/>
      <c r="AFO3195" s="0"/>
      <c r="AFP3195" s="0"/>
      <c r="AFQ3195" s="0"/>
      <c r="AFR3195" s="0"/>
      <c r="AFS3195" s="0"/>
      <c r="AFT3195" s="0"/>
      <c r="AFU3195" s="0"/>
      <c r="AFV3195" s="0"/>
      <c r="AFW3195" s="0"/>
      <c r="AFX3195" s="0"/>
      <c r="AFY3195" s="0"/>
      <c r="AFZ3195" s="0"/>
      <c r="AGA3195" s="0"/>
      <c r="AGB3195" s="0"/>
      <c r="AGC3195" s="0"/>
      <c r="AGD3195" s="0"/>
      <c r="AGE3195" s="0"/>
      <c r="AGF3195" s="0"/>
      <c r="AGG3195" s="0"/>
      <c r="AGH3195" s="0"/>
      <c r="AGI3195" s="0"/>
      <c r="AGJ3195" s="0"/>
      <c r="AGK3195" s="0"/>
      <c r="AGL3195" s="0"/>
      <c r="AGM3195" s="0"/>
      <c r="AGN3195" s="0"/>
      <c r="AGO3195" s="0"/>
      <c r="AGP3195" s="0"/>
      <c r="AGQ3195" s="0"/>
      <c r="AGR3195" s="0"/>
      <c r="AGS3195" s="0"/>
      <c r="AGT3195" s="0"/>
      <c r="AGU3195" s="0"/>
      <c r="AGV3195" s="0"/>
      <c r="AGW3195" s="0"/>
      <c r="AGX3195" s="0"/>
      <c r="AGY3195" s="0"/>
      <c r="AGZ3195" s="0"/>
      <c r="AHA3195" s="0"/>
      <c r="AHB3195" s="0"/>
      <c r="AHC3195" s="0"/>
      <c r="AHD3195" s="0"/>
      <c r="AHE3195" s="0"/>
      <c r="AHF3195" s="0"/>
      <c r="AHG3195" s="0"/>
      <c r="AHH3195" s="0"/>
      <c r="AHI3195" s="0"/>
      <c r="AHJ3195" s="0"/>
      <c r="AHK3195" s="0"/>
      <c r="AHL3195" s="0"/>
      <c r="AHM3195" s="0"/>
      <c r="AHN3195" s="0"/>
      <c r="AHO3195" s="0"/>
      <c r="AHP3195" s="0"/>
      <c r="AHQ3195" s="0"/>
      <c r="AHR3195" s="0"/>
      <c r="AHS3195" s="0"/>
      <c r="AHT3195" s="0"/>
      <c r="AHU3195" s="0"/>
      <c r="AHV3195" s="0"/>
      <c r="AHW3195" s="0"/>
      <c r="AHX3195" s="0"/>
      <c r="AHY3195" s="0"/>
      <c r="AHZ3195" s="0"/>
      <c r="AIA3195" s="0"/>
      <c r="AIB3195" s="0"/>
      <c r="AIC3195" s="0"/>
      <c r="AID3195" s="0"/>
      <c r="AIE3195" s="0"/>
      <c r="AIF3195" s="0"/>
      <c r="AIG3195" s="0"/>
      <c r="AIH3195" s="0"/>
      <c r="AII3195" s="0"/>
      <c r="AIJ3195" s="0"/>
      <c r="AIK3195" s="0"/>
      <c r="AIL3195" s="0"/>
      <c r="AIM3195" s="0"/>
      <c r="AIN3195" s="0"/>
      <c r="AIO3195" s="0"/>
      <c r="AIP3195" s="0"/>
      <c r="AIQ3195" s="0"/>
      <c r="AIR3195" s="0"/>
      <c r="AIS3195" s="0"/>
      <c r="AIT3195" s="0"/>
      <c r="AIU3195" s="0"/>
      <c r="AIV3195" s="0"/>
      <c r="AIW3195" s="0"/>
      <c r="AIX3195" s="0"/>
      <c r="AIY3195" s="0"/>
      <c r="AIZ3195" s="0"/>
      <c r="AJA3195" s="0"/>
      <c r="AJB3195" s="0"/>
      <c r="AJC3195" s="0"/>
      <c r="AJD3195" s="0"/>
      <c r="AJE3195" s="0"/>
      <c r="AJF3195" s="0"/>
      <c r="AJG3195" s="0"/>
      <c r="AJH3195" s="0"/>
      <c r="AJI3195" s="0"/>
      <c r="AJJ3195" s="0"/>
      <c r="AJK3195" s="0"/>
      <c r="AJL3195" s="0"/>
      <c r="AJM3195" s="0"/>
      <c r="AJN3195" s="0"/>
      <c r="AJO3195" s="0"/>
      <c r="AJP3195" s="0"/>
      <c r="AJQ3195" s="0"/>
      <c r="AJR3195" s="0"/>
      <c r="AJS3195" s="0"/>
      <c r="AJT3195" s="0"/>
      <c r="AJU3195" s="0"/>
      <c r="AJV3195" s="0"/>
      <c r="AJW3195" s="0"/>
      <c r="AJX3195" s="0"/>
      <c r="AJY3195" s="0"/>
      <c r="AJZ3195" s="0"/>
      <c r="AKA3195" s="0"/>
      <c r="AKB3195" s="0"/>
      <c r="AKC3195" s="0"/>
      <c r="AKD3195" s="0"/>
      <c r="AKE3195" s="0"/>
      <c r="AKF3195" s="0"/>
      <c r="AKG3195" s="0"/>
      <c r="AKH3195" s="0"/>
      <c r="AKI3195" s="0"/>
      <c r="AKJ3195" s="0"/>
      <c r="AKK3195" s="0"/>
      <c r="AKL3195" s="0"/>
      <c r="AKM3195" s="0"/>
      <c r="AKN3195" s="0"/>
      <c r="AKO3195" s="0"/>
      <c r="AKP3195" s="0"/>
      <c r="AKQ3195" s="0"/>
      <c r="AKR3195" s="0"/>
      <c r="AKS3195" s="0"/>
      <c r="AKT3195" s="0"/>
      <c r="AKU3195" s="0"/>
      <c r="AKV3195" s="0"/>
      <c r="AKW3195" s="0"/>
      <c r="AKX3195" s="0"/>
      <c r="AKY3195" s="0"/>
      <c r="AKZ3195" s="0"/>
      <c r="ALA3195" s="0"/>
      <c r="ALB3195" s="0"/>
      <c r="ALC3195" s="0"/>
      <c r="ALD3195" s="0"/>
      <c r="ALE3195" s="0"/>
      <c r="ALF3195" s="0"/>
      <c r="ALG3195" s="0"/>
      <c r="ALH3195" s="0"/>
      <c r="ALI3195" s="0"/>
      <c r="ALJ3195" s="0"/>
      <c r="ALK3195" s="0"/>
      <c r="ALL3195" s="0"/>
      <c r="ALM3195" s="0"/>
      <c r="ALN3195" s="0"/>
      <c r="ALO3195" s="0"/>
      <c r="ALP3195" s="0"/>
      <c r="ALQ3195" s="0"/>
      <c r="ALR3195" s="0"/>
      <c r="ALS3195" s="0"/>
      <c r="ALT3195" s="0"/>
      <c r="ALU3195" s="0"/>
      <c r="ALV3195" s="0"/>
      <c r="ALW3195" s="0"/>
      <c r="ALX3195" s="0"/>
      <c r="ALY3195" s="0"/>
      <c r="ALZ3195" s="0"/>
      <c r="AMA3195" s="0"/>
      <c r="AMB3195" s="0"/>
      <c r="AMC3195" s="0"/>
      <c r="AMD3195" s="0"/>
      <c r="AME3195" s="0"/>
      <c r="AMF3195" s="0"/>
      <c r="AMG3195" s="0"/>
      <c r="AMH3195" s="0"/>
      <c r="AMI3195" s="0"/>
    </row>
    <row r="3196" customFormat="false" ht="12.75" hidden="false" customHeight="false" outlineLevel="0" collapsed="false">
      <c r="A3196" s="1" t="s">
        <v>1398</v>
      </c>
      <c r="C3196" s="79" t="s">
        <v>3447</v>
      </c>
      <c r="D3196" s="79" t="s">
        <v>3448</v>
      </c>
      <c r="E3196" s="80"/>
      <c r="F3196" s="81"/>
      <c r="G3196" s="83"/>
      <c r="H3196" s="83" t="s">
        <v>61</v>
      </c>
      <c r="I3196" s="84" t="n">
        <v>1.79</v>
      </c>
      <c r="J3196" s="83" t="s">
        <v>3446</v>
      </c>
      <c r="BM3196" s="0"/>
      <c r="BN3196" s="0"/>
      <c r="BO3196" s="0"/>
      <c r="BP3196" s="0"/>
      <c r="BQ3196" s="0"/>
      <c r="BR3196" s="0"/>
      <c r="BS3196" s="0"/>
      <c r="BT3196" s="0"/>
      <c r="BU3196" s="0"/>
      <c r="BV3196" s="0"/>
      <c r="BW3196" s="0"/>
      <c r="BX3196" s="0"/>
      <c r="BY3196" s="0"/>
      <c r="BZ3196" s="0"/>
      <c r="CA3196" s="0"/>
      <c r="CB3196" s="0"/>
      <c r="CC3196" s="0"/>
      <c r="CD3196" s="0"/>
      <c r="CE3196" s="0"/>
      <c r="CF3196" s="0"/>
      <c r="CG3196" s="0"/>
      <c r="CH3196" s="0"/>
      <c r="CI3196" s="0"/>
      <c r="CJ3196" s="0"/>
      <c r="CK3196" s="0"/>
      <c r="CL3196" s="0"/>
      <c r="CM3196" s="0"/>
      <c r="CN3196" s="0"/>
      <c r="CO3196" s="0"/>
      <c r="CP3196" s="0"/>
      <c r="CQ3196" s="0"/>
      <c r="CR3196" s="0"/>
      <c r="CS3196" s="0"/>
      <c r="CT3196" s="0"/>
      <c r="CU3196" s="0"/>
      <c r="CV3196" s="0"/>
      <c r="CW3196" s="0"/>
      <c r="CX3196" s="0"/>
      <c r="CY3196" s="0"/>
      <c r="CZ3196" s="0"/>
      <c r="DA3196" s="0"/>
      <c r="DB3196" s="0"/>
      <c r="DC3196" s="0"/>
      <c r="DD3196" s="0"/>
      <c r="DE3196" s="0"/>
      <c r="DF3196" s="0"/>
      <c r="DG3196" s="0"/>
      <c r="DH3196" s="0"/>
      <c r="DI3196" s="0"/>
      <c r="DJ3196" s="0"/>
      <c r="DK3196" s="0"/>
      <c r="DL3196" s="0"/>
      <c r="DM3196" s="0"/>
      <c r="DN3196" s="0"/>
      <c r="DO3196" s="0"/>
      <c r="DP3196" s="0"/>
      <c r="DQ3196" s="0"/>
      <c r="DR3196" s="0"/>
      <c r="DS3196" s="0"/>
      <c r="DT3196" s="0"/>
      <c r="DU3196" s="0"/>
      <c r="DV3196" s="0"/>
      <c r="DW3196" s="0"/>
      <c r="DX3196" s="0"/>
      <c r="DY3196" s="0"/>
      <c r="DZ3196" s="0"/>
      <c r="EA3196" s="0"/>
      <c r="EB3196" s="0"/>
      <c r="EC3196" s="0"/>
      <c r="ED3196" s="0"/>
      <c r="EE3196" s="0"/>
      <c r="EF3196" s="0"/>
      <c r="EG3196" s="0"/>
      <c r="EH3196" s="0"/>
      <c r="EI3196" s="0"/>
      <c r="EJ3196" s="0"/>
      <c r="EK3196" s="0"/>
      <c r="EL3196" s="0"/>
      <c r="EM3196" s="0"/>
      <c r="EN3196" s="0"/>
      <c r="EO3196" s="0"/>
      <c r="EP3196" s="0"/>
      <c r="EQ3196" s="0"/>
      <c r="ER3196" s="0"/>
      <c r="ES3196" s="0"/>
      <c r="ET3196" s="0"/>
      <c r="EU3196" s="0"/>
      <c r="EV3196" s="0"/>
      <c r="EW3196" s="0"/>
      <c r="EX3196" s="0"/>
      <c r="EY3196" s="0"/>
      <c r="EZ3196" s="0"/>
      <c r="FA3196" s="0"/>
      <c r="FB3196" s="0"/>
      <c r="FC3196" s="0"/>
      <c r="FD3196" s="0"/>
      <c r="FE3196" s="0"/>
      <c r="FF3196" s="0"/>
      <c r="FG3196" s="0"/>
      <c r="FH3196" s="0"/>
      <c r="FI3196" s="0"/>
      <c r="FJ3196" s="0"/>
      <c r="FK3196" s="0"/>
      <c r="FL3196" s="0"/>
      <c r="FM3196" s="0"/>
      <c r="FN3196" s="0"/>
      <c r="FO3196" s="0"/>
      <c r="FP3196" s="0"/>
      <c r="FQ3196" s="0"/>
      <c r="FR3196" s="0"/>
      <c r="FS3196" s="0"/>
      <c r="FT3196" s="0"/>
      <c r="FU3196" s="0"/>
      <c r="FV3196" s="0"/>
      <c r="FW3196" s="0"/>
      <c r="FX3196" s="0"/>
      <c r="FY3196" s="0"/>
      <c r="FZ3196" s="0"/>
      <c r="GA3196" s="0"/>
      <c r="GB3196" s="0"/>
      <c r="GC3196" s="0"/>
      <c r="GD3196" s="0"/>
      <c r="GE3196" s="0"/>
      <c r="GF3196" s="0"/>
      <c r="GG3196" s="0"/>
      <c r="GH3196" s="0"/>
      <c r="GI3196" s="0"/>
      <c r="GJ3196" s="0"/>
      <c r="GK3196" s="0"/>
      <c r="GL3196" s="0"/>
      <c r="GM3196" s="0"/>
      <c r="GN3196" s="0"/>
      <c r="GO3196" s="0"/>
      <c r="GP3196" s="0"/>
      <c r="GQ3196" s="0"/>
      <c r="GR3196" s="0"/>
      <c r="GS3196" s="0"/>
      <c r="GT3196" s="0"/>
      <c r="GU3196" s="0"/>
      <c r="GV3196" s="0"/>
      <c r="GW3196" s="0"/>
      <c r="GX3196" s="0"/>
      <c r="GY3196" s="0"/>
      <c r="GZ3196" s="0"/>
      <c r="HA3196" s="0"/>
      <c r="HB3196" s="0"/>
      <c r="HC3196" s="0"/>
      <c r="HD3196" s="0"/>
      <c r="HE3196" s="0"/>
      <c r="HF3196" s="0"/>
      <c r="HG3196" s="0"/>
      <c r="HH3196" s="0"/>
      <c r="HI3196" s="0"/>
      <c r="HJ3196" s="0"/>
      <c r="HK3196" s="0"/>
      <c r="HL3196" s="0"/>
      <c r="HM3196" s="0"/>
      <c r="HN3196" s="0"/>
      <c r="HO3196" s="0"/>
      <c r="HP3196" s="0"/>
      <c r="HQ3196" s="0"/>
      <c r="HR3196" s="0"/>
      <c r="HS3196" s="0"/>
      <c r="HT3196" s="0"/>
      <c r="HU3196" s="0"/>
      <c r="HV3196" s="0"/>
      <c r="HW3196" s="0"/>
      <c r="HX3196" s="0"/>
      <c r="HY3196" s="0"/>
      <c r="HZ3196" s="0"/>
      <c r="IA3196" s="0"/>
      <c r="IB3196" s="0"/>
      <c r="IC3196" s="0"/>
      <c r="ID3196" s="0"/>
      <c r="IE3196" s="0"/>
      <c r="IF3196" s="0"/>
      <c r="IG3196" s="0"/>
      <c r="IH3196" s="0"/>
      <c r="II3196" s="0"/>
      <c r="IJ3196" s="0"/>
      <c r="IK3196" s="0"/>
      <c r="IL3196" s="0"/>
      <c r="IM3196" s="0"/>
      <c r="IN3196" s="0"/>
      <c r="IO3196" s="0"/>
      <c r="IP3196" s="0"/>
      <c r="IQ3196" s="0"/>
      <c r="IR3196" s="0"/>
      <c r="IS3196" s="0"/>
      <c r="IT3196" s="0"/>
      <c r="IU3196" s="0"/>
      <c r="IV3196" s="0"/>
      <c r="IW3196" s="0"/>
      <c r="IX3196" s="0"/>
      <c r="IY3196" s="0"/>
      <c r="IZ3196" s="0"/>
      <c r="JA3196" s="0"/>
      <c r="JB3196" s="0"/>
      <c r="JC3196" s="0"/>
      <c r="JD3196" s="0"/>
      <c r="JE3196" s="0"/>
      <c r="JF3196" s="0"/>
      <c r="JG3196" s="0"/>
      <c r="JH3196" s="0"/>
      <c r="JI3196" s="0"/>
      <c r="JJ3196" s="0"/>
      <c r="JK3196" s="0"/>
      <c r="JL3196" s="0"/>
      <c r="JM3196" s="0"/>
      <c r="JN3196" s="0"/>
      <c r="JO3196" s="0"/>
      <c r="JP3196" s="0"/>
      <c r="JQ3196" s="0"/>
      <c r="JR3196" s="0"/>
      <c r="JS3196" s="0"/>
      <c r="JT3196" s="0"/>
      <c r="JU3196" s="0"/>
      <c r="JV3196" s="0"/>
      <c r="JW3196" s="0"/>
      <c r="JX3196" s="0"/>
      <c r="JY3196" s="0"/>
      <c r="JZ3196" s="0"/>
      <c r="KA3196" s="0"/>
      <c r="KB3196" s="0"/>
      <c r="KC3196" s="0"/>
      <c r="KD3196" s="0"/>
      <c r="KE3196" s="0"/>
      <c r="KF3196" s="0"/>
      <c r="KG3196" s="0"/>
      <c r="KH3196" s="0"/>
      <c r="KI3196" s="0"/>
      <c r="KJ3196" s="0"/>
      <c r="KK3196" s="0"/>
      <c r="KL3196" s="0"/>
      <c r="KM3196" s="0"/>
      <c r="KN3196" s="0"/>
      <c r="KO3196" s="0"/>
      <c r="KP3196" s="0"/>
      <c r="KQ3196" s="0"/>
      <c r="KR3196" s="0"/>
      <c r="KS3196" s="0"/>
      <c r="KT3196" s="0"/>
      <c r="KU3196" s="0"/>
      <c r="KV3196" s="0"/>
      <c r="KW3196" s="0"/>
      <c r="KX3196" s="0"/>
      <c r="KY3196" s="0"/>
      <c r="KZ3196" s="0"/>
      <c r="LA3196" s="0"/>
      <c r="LB3196" s="0"/>
      <c r="LC3196" s="0"/>
      <c r="LD3196" s="0"/>
      <c r="LE3196" s="0"/>
      <c r="LF3196" s="0"/>
      <c r="LG3196" s="0"/>
      <c r="LH3196" s="0"/>
      <c r="LI3196" s="0"/>
      <c r="LJ3196" s="0"/>
      <c r="LK3196" s="0"/>
      <c r="LL3196" s="0"/>
      <c r="LM3196" s="0"/>
      <c r="LN3196" s="0"/>
      <c r="LO3196" s="0"/>
      <c r="LP3196" s="0"/>
      <c r="LQ3196" s="0"/>
      <c r="LR3196" s="0"/>
      <c r="LS3196" s="0"/>
      <c r="LT3196" s="0"/>
      <c r="LU3196" s="0"/>
      <c r="LV3196" s="0"/>
      <c r="LW3196" s="0"/>
      <c r="LX3196" s="0"/>
      <c r="LY3196" s="0"/>
      <c r="LZ3196" s="0"/>
      <c r="MA3196" s="0"/>
      <c r="MB3196" s="0"/>
      <c r="MC3196" s="0"/>
      <c r="MD3196" s="0"/>
      <c r="ME3196" s="0"/>
      <c r="MF3196" s="0"/>
      <c r="MG3196" s="0"/>
      <c r="MH3196" s="0"/>
      <c r="MI3196" s="0"/>
      <c r="MJ3196" s="0"/>
      <c r="MK3196" s="0"/>
      <c r="ML3196" s="0"/>
      <c r="MM3196" s="0"/>
      <c r="MN3196" s="0"/>
      <c r="MO3196" s="0"/>
      <c r="MP3196" s="0"/>
      <c r="MQ3196" s="0"/>
      <c r="MR3196" s="0"/>
      <c r="MS3196" s="0"/>
      <c r="MT3196" s="0"/>
      <c r="MU3196" s="0"/>
      <c r="MV3196" s="0"/>
      <c r="MW3196" s="0"/>
      <c r="MX3196" s="0"/>
      <c r="MY3196" s="0"/>
      <c r="MZ3196" s="0"/>
      <c r="NA3196" s="0"/>
      <c r="NB3196" s="0"/>
      <c r="NC3196" s="0"/>
      <c r="ND3196" s="0"/>
      <c r="NE3196" s="0"/>
      <c r="NF3196" s="0"/>
      <c r="NG3196" s="0"/>
      <c r="NH3196" s="0"/>
      <c r="NI3196" s="0"/>
      <c r="NJ3196" s="0"/>
      <c r="NK3196" s="0"/>
      <c r="NL3196" s="0"/>
      <c r="NM3196" s="0"/>
      <c r="NN3196" s="0"/>
      <c r="NO3196" s="0"/>
      <c r="NP3196" s="0"/>
      <c r="NQ3196" s="0"/>
      <c r="NR3196" s="0"/>
      <c r="NS3196" s="0"/>
      <c r="NT3196" s="0"/>
      <c r="NU3196" s="0"/>
      <c r="NV3196" s="0"/>
      <c r="NW3196" s="0"/>
      <c r="NX3196" s="0"/>
      <c r="NY3196" s="0"/>
      <c r="NZ3196" s="0"/>
      <c r="OA3196" s="0"/>
      <c r="OB3196" s="0"/>
      <c r="OC3196" s="0"/>
      <c r="OD3196" s="0"/>
      <c r="OE3196" s="0"/>
      <c r="OF3196" s="0"/>
      <c r="OG3196" s="0"/>
      <c r="OH3196" s="0"/>
      <c r="OI3196" s="0"/>
      <c r="OJ3196" s="0"/>
      <c r="OK3196" s="0"/>
      <c r="OL3196" s="0"/>
      <c r="OM3196" s="0"/>
      <c r="ON3196" s="0"/>
      <c r="OO3196" s="0"/>
      <c r="OP3196" s="0"/>
      <c r="OQ3196" s="0"/>
      <c r="OR3196" s="0"/>
      <c r="OS3196" s="0"/>
      <c r="OT3196" s="0"/>
      <c r="OU3196" s="0"/>
      <c r="OV3196" s="0"/>
      <c r="OW3196" s="0"/>
      <c r="OX3196" s="0"/>
      <c r="OY3196" s="0"/>
      <c r="OZ3196" s="0"/>
      <c r="PA3196" s="0"/>
      <c r="PB3196" s="0"/>
      <c r="PC3196" s="0"/>
      <c r="PD3196" s="0"/>
      <c r="PE3196" s="0"/>
      <c r="PF3196" s="0"/>
      <c r="PG3196" s="0"/>
      <c r="PH3196" s="0"/>
      <c r="PI3196" s="0"/>
      <c r="PJ3196" s="0"/>
      <c r="PK3196" s="0"/>
      <c r="PL3196" s="0"/>
      <c r="PM3196" s="0"/>
      <c r="PN3196" s="0"/>
      <c r="PO3196" s="0"/>
      <c r="PP3196" s="0"/>
      <c r="PQ3196" s="0"/>
      <c r="PR3196" s="0"/>
      <c r="PS3196" s="0"/>
      <c r="PT3196" s="0"/>
      <c r="PU3196" s="0"/>
      <c r="PV3196" s="0"/>
      <c r="PW3196" s="0"/>
      <c r="PX3196" s="0"/>
      <c r="PY3196" s="0"/>
      <c r="PZ3196" s="0"/>
      <c r="QA3196" s="0"/>
      <c r="QB3196" s="0"/>
      <c r="QC3196" s="0"/>
      <c r="QD3196" s="0"/>
      <c r="QE3196" s="0"/>
      <c r="QF3196" s="0"/>
      <c r="QG3196" s="0"/>
      <c r="QH3196" s="0"/>
      <c r="QI3196" s="0"/>
      <c r="QJ3196" s="0"/>
      <c r="QK3196" s="0"/>
      <c r="QL3196" s="0"/>
      <c r="QM3196" s="0"/>
      <c r="QN3196" s="0"/>
      <c r="QO3196" s="0"/>
      <c r="QP3196" s="0"/>
      <c r="QQ3196" s="0"/>
      <c r="QR3196" s="0"/>
      <c r="QS3196" s="0"/>
      <c r="QT3196" s="0"/>
      <c r="QU3196" s="0"/>
      <c r="QV3196" s="0"/>
      <c r="QW3196" s="0"/>
      <c r="QX3196" s="0"/>
      <c r="QY3196" s="0"/>
      <c r="QZ3196" s="0"/>
      <c r="RA3196" s="0"/>
      <c r="RB3196" s="0"/>
      <c r="RC3196" s="0"/>
      <c r="RD3196" s="0"/>
      <c r="RE3196" s="0"/>
      <c r="RF3196" s="0"/>
      <c r="RG3196" s="0"/>
      <c r="RH3196" s="0"/>
      <c r="RI3196" s="0"/>
      <c r="RJ3196" s="0"/>
      <c r="RK3196" s="0"/>
      <c r="RL3196" s="0"/>
      <c r="RM3196" s="0"/>
      <c r="RN3196" s="0"/>
      <c r="RO3196" s="0"/>
      <c r="RP3196" s="0"/>
      <c r="RQ3196" s="0"/>
      <c r="RR3196" s="0"/>
      <c r="RS3196" s="0"/>
      <c r="RT3196" s="0"/>
      <c r="RU3196" s="0"/>
      <c r="RV3196" s="0"/>
      <c r="RW3196" s="0"/>
      <c r="RX3196" s="0"/>
      <c r="RY3196" s="0"/>
      <c r="RZ3196" s="0"/>
      <c r="SA3196" s="0"/>
      <c r="SB3196" s="0"/>
      <c r="SC3196" s="0"/>
      <c r="SD3196" s="0"/>
      <c r="SE3196" s="0"/>
      <c r="SF3196" s="0"/>
      <c r="SG3196" s="0"/>
      <c r="SH3196" s="0"/>
      <c r="SI3196" s="0"/>
      <c r="SJ3196" s="0"/>
      <c r="SK3196" s="0"/>
      <c r="SL3196" s="0"/>
      <c r="SM3196" s="0"/>
      <c r="SN3196" s="0"/>
      <c r="SO3196" s="0"/>
      <c r="SP3196" s="0"/>
      <c r="SQ3196" s="0"/>
      <c r="SR3196" s="0"/>
      <c r="SS3196" s="0"/>
      <c r="ST3196" s="0"/>
      <c r="SU3196" s="0"/>
      <c r="SV3196" s="0"/>
      <c r="SW3196" s="0"/>
      <c r="SX3196" s="0"/>
      <c r="SY3196" s="0"/>
      <c r="SZ3196" s="0"/>
      <c r="TA3196" s="0"/>
      <c r="TB3196" s="0"/>
      <c r="TC3196" s="0"/>
      <c r="TD3196" s="0"/>
      <c r="TE3196" s="0"/>
      <c r="TF3196" s="0"/>
      <c r="TG3196" s="0"/>
      <c r="TH3196" s="0"/>
      <c r="TI3196" s="0"/>
      <c r="TJ3196" s="0"/>
      <c r="TK3196" s="0"/>
      <c r="TL3196" s="0"/>
      <c r="TM3196" s="0"/>
      <c r="TN3196" s="0"/>
      <c r="TO3196" s="0"/>
      <c r="TP3196" s="0"/>
      <c r="TQ3196" s="0"/>
      <c r="TR3196" s="0"/>
      <c r="TS3196" s="0"/>
      <c r="TT3196" s="0"/>
      <c r="TU3196" s="0"/>
      <c r="TV3196" s="0"/>
      <c r="TW3196" s="0"/>
      <c r="TX3196" s="0"/>
      <c r="TY3196" s="0"/>
      <c r="TZ3196" s="0"/>
      <c r="UA3196" s="0"/>
      <c r="UB3196" s="0"/>
      <c r="UC3196" s="0"/>
      <c r="UD3196" s="0"/>
      <c r="UE3196" s="0"/>
      <c r="UF3196" s="0"/>
      <c r="UG3196" s="0"/>
      <c r="UH3196" s="0"/>
      <c r="UI3196" s="0"/>
      <c r="UJ3196" s="0"/>
      <c r="UK3196" s="0"/>
      <c r="UL3196" s="0"/>
      <c r="UM3196" s="0"/>
      <c r="UN3196" s="0"/>
      <c r="UO3196" s="0"/>
      <c r="UP3196" s="0"/>
      <c r="UQ3196" s="0"/>
      <c r="UR3196" s="0"/>
      <c r="US3196" s="0"/>
      <c r="UT3196" s="0"/>
      <c r="UU3196" s="0"/>
      <c r="UV3196" s="0"/>
      <c r="UW3196" s="0"/>
      <c r="UX3196" s="0"/>
      <c r="UY3196" s="0"/>
      <c r="UZ3196" s="0"/>
      <c r="VA3196" s="0"/>
      <c r="VB3196" s="0"/>
      <c r="VC3196" s="0"/>
      <c r="VD3196" s="0"/>
      <c r="VE3196" s="0"/>
      <c r="VF3196" s="0"/>
      <c r="VG3196" s="0"/>
      <c r="VH3196" s="0"/>
      <c r="VI3196" s="0"/>
      <c r="VJ3196" s="0"/>
      <c r="VK3196" s="0"/>
      <c r="VL3196" s="0"/>
      <c r="VM3196" s="0"/>
      <c r="VN3196" s="0"/>
      <c r="VO3196" s="0"/>
      <c r="VP3196" s="0"/>
      <c r="VQ3196" s="0"/>
      <c r="VR3196" s="0"/>
      <c r="VS3196" s="0"/>
      <c r="VT3196" s="0"/>
      <c r="VU3196" s="0"/>
      <c r="VV3196" s="0"/>
      <c r="VW3196" s="0"/>
      <c r="VX3196" s="0"/>
      <c r="VY3196" s="0"/>
      <c r="VZ3196" s="0"/>
      <c r="WA3196" s="0"/>
      <c r="WB3196" s="0"/>
      <c r="WC3196" s="0"/>
      <c r="WD3196" s="0"/>
      <c r="WE3196" s="0"/>
      <c r="WF3196" s="0"/>
      <c r="WG3196" s="0"/>
      <c r="WH3196" s="0"/>
      <c r="WI3196" s="0"/>
      <c r="WJ3196" s="0"/>
      <c r="WK3196" s="0"/>
      <c r="WL3196" s="0"/>
      <c r="WM3196" s="0"/>
      <c r="WN3196" s="0"/>
      <c r="WO3196" s="0"/>
      <c r="WP3196" s="0"/>
      <c r="WQ3196" s="0"/>
      <c r="WR3196" s="0"/>
      <c r="WS3196" s="0"/>
      <c r="WT3196" s="0"/>
      <c r="WU3196" s="0"/>
      <c r="WV3196" s="0"/>
      <c r="WW3196" s="0"/>
      <c r="WX3196" s="0"/>
      <c r="WY3196" s="0"/>
      <c r="WZ3196" s="0"/>
      <c r="XA3196" s="0"/>
      <c r="XB3196" s="0"/>
      <c r="XC3196" s="0"/>
      <c r="XD3196" s="0"/>
      <c r="XE3196" s="0"/>
      <c r="XF3196" s="0"/>
      <c r="XG3196" s="0"/>
      <c r="XH3196" s="0"/>
      <c r="XI3196" s="0"/>
      <c r="XJ3196" s="0"/>
      <c r="XK3196" s="0"/>
      <c r="XL3196" s="0"/>
      <c r="XM3196" s="0"/>
      <c r="XN3196" s="0"/>
      <c r="XO3196" s="0"/>
      <c r="XP3196" s="0"/>
      <c r="XQ3196" s="0"/>
      <c r="XR3196" s="0"/>
      <c r="XS3196" s="0"/>
      <c r="XT3196" s="0"/>
      <c r="XU3196" s="0"/>
      <c r="XV3196" s="0"/>
      <c r="XW3196" s="0"/>
      <c r="XX3196" s="0"/>
      <c r="XY3196" s="0"/>
      <c r="XZ3196" s="0"/>
      <c r="YA3196" s="0"/>
      <c r="YB3196" s="0"/>
      <c r="YC3196" s="0"/>
      <c r="YD3196" s="0"/>
      <c r="YE3196" s="0"/>
      <c r="YF3196" s="0"/>
      <c r="YG3196" s="0"/>
      <c r="YH3196" s="0"/>
      <c r="YI3196" s="0"/>
      <c r="YJ3196" s="0"/>
      <c r="YK3196" s="0"/>
      <c r="YL3196" s="0"/>
      <c r="YM3196" s="0"/>
      <c r="YN3196" s="0"/>
      <c r="YO3196" s="0"/>
      <c r="YP3196" s="0"/>
      <c r="YQ3196" s="0"/>
      <c r="YR3196" s="0"/>
      <c r="YS3196" s="0"/>
      <c r="YT3196" s="0"/>
      <c r="YU3196" s="0"/>
      <c r="YV3196" s="0"/>
      <c r="YW3196" s="0"/>
      <c r="YX3196" s="0"/>
      <c r="YY3196" s="0"/>
      <c r="YZ3196" s="0"/>
      <c r="ZA3196" s="0"/>
      <c r="ZB3196" s="0"/>
      <c r="ZC3196" s="0"/>
      <c r="ZD3196" s="0"/>
      <c r="ZE3196" s="0"/>
      <c r="ZF3196" s="0"/>
      <c r="ZG3196" s="0"/>
      <c r="ZH3196" s="0"/>
      <c r="ZI3196" s="0"/>
      <c r="ZJ3196" s="0"/>
      <c r="ZK3196" s="0"/>
      <c r="ZL3196" s="0"/>
      <c r="ZM3196" s="0"/>
      <c r="ZN3196" s="0"/>
      <c r="ZO3196" s="0"/>
      <c r="ZP3196" s="0"/>
      <c r="ZQ3196" s="0"/>
      <c r="ZR3196" s="0"/>
      <c r="ZS3196" s="0"/>
      <c r="ZT3196" s="0"/>
      <c r="ZU3196" s="0"/>
      <c r="ZV3196" s="0"/>
      <c r="ZW3196" s="0"/>
      <c r="ZX3196" s="0"/>
      <c r="ZY3196" s="0"/>
      <c r="ZZ3196" s="0"/>
      <c r="AAA3196" s="0"/>
      <c r="AAB3196" s="0"/>
      <c r="AAC3196" s="0"/>
      <c r="AAD3196" s="0"/>
      <c r="AAE3196" s="0"/>
      <c r="AAF3196" s="0"/>
      <c r="AAG3196" s="0"/>
      <c r="AAH3196" s="0"/>
      <c r="AAI3196" s="0"/>
      <c r="AAJ3196" s="0"/>
      <c r="AAK3196" s="0"/>
      <c r="AAL3196" s="0"/>
      <c r="AAM3196" s="0"/>
      <c r="AAN3196" s="0"/>
      <c r="AAO3196" s="0"/>
      <c r="AAP3196" s="0"/>
      <c r="AAQ3196" s="0"/>
      <c r="AAR3196" s="0"/>
      <c r="AAS3196" s="0"/>
      <c r="AAT3196" s="0"/>
      <c r="AAU3196" s="0"/>
      <c r="AAV3196" s="0"/>
      <c r="AAW3196" s="0"/>
      <c r="AAX3196" s="0"/>
      <c r="AAY3196" s="0"/>
      <c r="AAZ3196" s="0"/>
      <c r="ABA3196" s="0"/>
      <c r="ABB3196" s="0"/>
      <c r="ABC3196" s="0"/>
      <c r="ABD3196" s="0"/>
      <c r="ABE3196" s="0"/>
      <c r="ABF3196" s="0"/>
      <c r="ABG3196" s="0"/>
      <c r="ABH3196" s="0"/>
      <c r="ABI3196" s="0"/>
      <c r="ABJ3196" s="0"/>
      <c r="ABK3196" s="0"/>
      <c r="ABL3196" s="0"/>
      <c r="ABM3196" s="0"/>
      <c r="ABN3196" s="0"/>
      <c r="ABO3196" s="0"/>
      <c r="ABP3196" s="0"/>
      <c r="ABQ3196" s="0"/>
      <c r="ABR3196" s="0"/>
      <c r="ABS3196" s="0"/>
      <c r="ABT3196" s="0"/>
      <c r="ABU3196" s="0"/>
      <c r="ABV3196" s="0"/>
      <c r="ABW3196" s="0"/>
      <c r="ABX3196" s="0"/>
      <c r="ABY3196" s="0"/>
      <c r="ABZ3196" s="0"/>
      <c r="ACA3196" s="0"/>
      <c r="ACB3196" s="0"/>
      <c r="ACC3196" s="0"/>
      <c r="ACD3196" s="0"/>
      <c r="ACE3196" s="0"/>
      <c r="ACF3196" s="0"/>
      <c r="ACG3196" s="0"/>
      <c r="ACH3196" s="0"/>
      <c r="ACI3196" s="0"/>
      <c r="ACJ3196" s="0"/>
      <c r="ACK3196" s="0"/>
      <c r="ACL3196" s="0"/>
      <c r="ACM3196" s="0"/>
      <c r="ACN3196" s="0"/>
      <c r="ACO3196" s="0"/>
      <c r="ACP3196" s="0"/>
      <c r="ACQ3196" s="0"/>
      <c r="ACR3196" s="0"/>
      <c r="ACS3196" s="0"/>
      <c r="ACT3196" s="0"/>
      <c r="ACU3196" s="0"/>
      <c r="ACV3196" s="0"/>
      <c r="ACW3196" s="0"/>
      <c r="ACX3196" s="0"/>
      <c r="ACY3196" s="0"/>
      <c r="ACZ3196" s="0"/>
      <c r="ADA3196" s="0"/>
      <c r="ADB3196" s="0"/>
      <c r="ADC3196" s="0"/>
      <c r="ADD3196" s="0"/>
      <c r="ADE3196" s="0"/>
      <c r="ADF3196" s="0"/>
      <c r="ADG3196" s="0"/>
      <c r="ADH3196" s="0"/>
      <c r="ADI3196" s="0"/>
      <c r="ADJ3196" s="0"/>
      <c r="ADK3196" s="0"/>
      <c r="ADL3196" s="0"/>
      <c r="ADM3196" s="0"/>
      <c r="ADN3196" s="0"/>
      <c r="ADO3196" s="0"/>
      <c r="ADP3196" s="0"/>
      <c r="ADQ3196" s="0"/>
      <c r="ADR3196" s="0"/>
      <c r="ADS3196" s="0"/>
      <c r="ADT3196" s="0"/>
      <c r="ADU3196" s="0"/>
      <c r="ADV3196" s="0"/>
      <c r="ADW3196" s="0"/>
      <c r="ADX3196" s="0"/>
      <c r="ADY3196" s="0"/>
      <c r="ADZ3196" s="0"/>
      <c r="AEA3196" s="0"/>
      <c r="AEB3196" s="0"/>
      <c r="AEC3196" s="0"/>
      <c r="AED3196" s="0"/>
      <c r="AEE3196" s="0"/>
      <c r="AEF3196" s="0"/>
      <c r="AEG3196" s="0"/>
      <c r="AEH3196" s="0"/>
      <c r="AEI3196" s="0"/>
      <c r="AEJ3196" s="0"/>
      <c r="AEK3196" s="0"/>
      <c r="AEL3196" s="0"/>
      <c r="AEM3196" s="0"/>
      <c r="AEN3196" s="0"/>
      <c r="AEO3196" s="0"/>
      <c r="AEP3196" s="0"/>
      <c r="AEQ3196" s="0"/>
      <c r="AER3196" s="0"/>
      <c r="AES3196" s="0"/>
      <c r="AET3196" s="0"/>
      <c r="AEU3196" s="0"/>
      <c r="AEV3196" s="0"/>
      <c r="AEW3196" s="0"/>
      <c r="AEX3196" s="0"/>
      <c r="AEY3196" s="0"/>
      <c r="AEZ3196" s="0"/>
      <c r="AFA3196" s="0"/>
      <c r="AFB3196" s="0"/>
      <c r="AFC3196" s="0"/>
      <c r="AFD3196" s="0"/>
      <c r="AFE3196" s="0"/>
      <c r="AFF3196" s="0"/>
      <c r="AFG3196" s="0"/>
      <c r="AFH3196" s="0"/>
      <c r="AFI3196" s="0"/>
      <c r="AFJ3196" s="0"/>
      <c r="AFK3196" s="0"/>
      <c r="AFL3196" s="0"/>
      <c r="AFM3196" s="0"/>
      <c r="AFN3196" s="0"/>
      <c r="AFO3196" s="0"/>
      <c r="AFP3196" s="0"/>
      <c r="AFQ3196" s="0"/>
      <c r="AFR3196" s="0"/>
      <c r="AFS3196" s="0"/>
      <c r="AFT3196" s="0"/>
      <c r="AFU3196" s="0"/>
      <c r="AFV3196" s="0"/>
      <c r="AFW3196" s="0"/>
      <c r="AFX3196" s="0"/>
      <c r="AFY3196" s="0"/>
      <c r="AFZ3196" s="0"/>
      <c r="AGA3196" s="0"/>
      <c r="AGB3196" s="0"/>
      <c r="AGC3196" s="0"/>
      <c r="AGD3196" s="0"/>
      <c r="AGE3196" s="0"/>
      <c r="AGF3196" s="0"/>
      <c r="AGG3196" s="0"/>
      <c r="AGH3196" s="0"/>
      <c r="AGI3196" s="0"/>
      <c r="AGJ3196" s="0"/>
      <c r="AGK3196" s="0"/>
      <c r="AGL3196" s="0"/>
      <c r="AGM3196" s="0"/>
      <c r="AGN3196" s="0"/>
      <c r="AGO3196" s="0"/>
      <c r="AGP3196" s="0"/>
      <c r="AGQ3196" s="0"/>
      <c r="AGR3196" s="0"/>
      <c r="AGS3196" s="0"/>
      <c r="AGT3196" s="0"/>
      <c r="AGU3196" s="0"/>
      <c r="AGV3196" s="0"/>
      <c r="AGW3196" s="0"/>
      <c r="AGX3196" s="0"/>
      <c r="AGY3196" s="0"/>
      <c r="AGZ3196" s="0"/>
      <c r="AHA3196" s="0"/>
      <c r="AHB3196" s="0"/>
      <c r="AHC3196" s="0"/>
      <c r="AHD3196" s="0"/>
      <c r="AHE3196" s="0"/>
      <c r="AHF3196" s="0"/>
      <c r="AHG3196" s="0"/>
      <c r="AHH3196" s="0"/>
      <c r="AHI3196" s="0"/>
      <c r="AHJ3196" s="0"/>
      <c r="AHK3196" s="0"/>
      <c r="AHL3196" s="0"/>
      <c r="AHM3196" s="0"/>
      <c r="AHN3196" s="0"/>
      <c r="AHO3196" s="0"/>
      <c r="AHP3196" s="0"/>
      <c r="AHQ3196" s="0"/>
      <c r="AHR3196" s="0"/>
      <c r="AHS3196" s="0"/>
      <c r="AHT3196" s="0"/>
      <c r="AHU3196" s="0"/>
      <c r="AHV3196" s="0"/>
      <c r="AHW3196" s="0"/>
      <c r="AHX3196" s="0"/>
      <c r="AHY3196" s="0"/>
      <c r="AHZ3196" s="0"/>
      <c r="AIA3196" s="0"/>
      <c r="AIB3196" s="0"/>
      <c r="AIC3196" s="0"/>
      <c r="AID3196" s="0"/>
      <c r="AIE3196" s="0"/>
      <c r="AIF3196" s="0"/>
      <c r="AIG3196" s="0"/>
      <c r="AIH3196" s="0"/>
      <c r="AII3196" s="0"/>
      <c r="AIJ3196" s="0"/>
      <c r="AIK3196" s="0"/>
      <c r="AIL3196" s="0"/>
      <c r="AIM3196" s="0"/>
      <c r="AIN3196" s="0"/>
      <c r="AIO3196" s="0"/>
      <c r="AIP3196" s="0"/>
      <c r="AIQ3196" s="0"/>
      <c r="AIR3196" s="0"/>
      <c r="AIS3196" s="0"/>
      <c r="AIT3196" s="0"/>
      <c r="AIU3196" s="0"/>
      <c r="AIV3196" s="0"/>
      <c r="AIW3196" s="0"/>
      <c r="AIX3196" s="0"/>
      <c r="AIY3196" s="0"/>
      <c r="AIZ3196" s="0"/>
      <c r="AJA3196" s="0"/>
      <c r="AJB3196" s="0"/>
      <c r="AJC3196" s="0"/>
      <c r="AJD3196" s="0"/>
      <c r="AJE3196" s="0"/>
      <c r="AJF3196" s="0"/>
      <c r="AJG3196" s="0"/>
      <c r="AJH3196" s="0"/>
      <c r="AJI3196" s="0"/>
      <c r="AJJ3196" s="0"/>
      <c r="AJK3196" s="0"/>
      <c r="AJL3196" s="0"/>
      <c r="AJM3196" s="0"/>
      <c r="AJN3196" s="0"/>
      <c r="AJO3196" s="0"/>
      <c r="AJP3196" s="0"/>
      <c r="AJQ3196" s="0"/>
      <c r="AJR3196" s="0"/>
      <c r="AJS3196" s="0"/>
      <c r="AJT3196" s="0"/>
      <c r="AJU3196" s="0"/>
      <c r="AJV3196" s="0"/>
      <c r="AJW3196" s="0"/>
      <c r="AJX3196" s="0"/>
      <c r="AJY3196" s="0"/>
      <c r="AJZ3196" s="0"/>
      <c r="AKA3196" s="0"/>
      <c r="AKB3196" s="0"/>
      <c r="AKC3196" s="0"/>
      <c r="AKD3196" s="0"/>
      <c r="AKE3196" s="0"/>
      <c r="AKF3196" s="0"/>
      <c r="AKG3196" s="0"/>
      <c r="AKH3196" s="0"/>
      <c r="AKI3196" s="0"/>
      <c r="AKJ3196" s="0"/>
      <c r="AKK3196" s="0"/>
      <c r="AKL3196" s="0"/>
      <c r="AKM3196" s="0"/>
      <c r="AKN3196" s="0"/>
      <c r="AKO3196" s="0"/>
      <c r="AKP3196" s="0"/>
      <c r="AKQ3196" s="0"/>
      <c r="AKR3196" s="0"/>
      <c r="AKS3196" s="0"/>
      <c r="AKT3196" s="0"/>
      <c r="AKU3196" s="0"/>
      <c r="AKV3196" s="0"/>
      <c r="AKW3196" s="0"/>
      <c r="AKX3196" s="0"/>
      <c r="AKY3196" s="0"/>
      <c r="AKZ3196" s="0"/>
      <c r="ALA3196" s="0"/>
      <c r="ALB3196" s="0"/>
      <c r="ALC3196" s="0"/>
      <c r="ALD3196" s="0"/>
      <c r="ALE3196" s="0"/>
      <c r="ALF3196" s="0"/>
      <c r="ALG3196" s="0"/>
      <c r="ALH3196" s="0"/>
      <c r="ALI3196" s="0"/>
      <c r="ALJ3196" s="0"/>
      <c r="ALK3196" s="0"/>
      <c r="ALL3196" s="0"/>
      <c r="ALM3196" s="0"/>
      <c r="ALN3196" s="0"/>
      <c r="ALO3196" s="0"/>
      <c r="ALP3196" s="0"/>
      <c r="ALQ3196" s="0"/>
      <c r="ALR3196" s="0"/>
      <c r="ALS3196" s="0"/>
      <c r="ALT3196" s="0"/>
      <c r="ALU3196" s="0"/>
      <c r="ALV3196" s="0"/>
      <c r="ALW3196" s="0"/>
      <c r="ALX3196" s="0"/>
      <c r="ALY3196" s="0"/>
      <c r="ALZ3196" s="0"/>
      <c r="AMA3196" s="0"/>
      <c r="AMB3196" s="0"/>
      <c r="AMC3196" s="0"/>
      <c r="AMD3196" s="0"/>
      <c r="AME3196" s="0"/>
      <c r="AMF3196" s="0"/>
      <c r="AMG3196" s="0"/>
      <c r="AMH3196" s="0"/>
      <c r="AMI3196" s="0"/>
    </row>
    <row r="3197" customFormat="false" ht="12.75" hidden="false" customHeight="false" outlineLevel="0" collapsed="false">
      <c r="A3197" s="18" t="s">
        <v>1398</v>
      </c>
      <c r="B3197" s="18"/>
      <c r="C3197" s="78" t="s">
        <v>3449</v>
      </c>
      <c r="D3197" s="79" t="s">
        <v>1277</v>
      </c>
      <c r="E3197" s="80"/>
      <c r="F3197" s="81"/>
      <c r="G3197" s="82"/>
      <c r="H3197" s="83" t="s">
        <v>168</v>
      </c>
      <c r="I3197" s="84" t="n">
        <v>0.95</v>
      </c>
      <c r="J3197" s="83" t="s">
        <v>3446</v>
      </c>
      <c r="K3197" s="18"/>
      <c r="M3197" s="18"/>
      <c r="N3197" s="18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  <c r="AX3197" s="18"/>
      <c r="AY3197" s="18"/>
      <c r="AZ3197" s="18"/>
      <c r="BA3197" s="18"/>
      <c r="BB3197" s="18"/>
      <c r="BC3197" s="18"/>
      <c r="BD3197" s="18"/>
      <c r="BE3197" s="18"/>
      <c r="BF3197" s="18"/>
      <c r="BG3197" s="18"/>
      <c r="BH3197" s="18"/>
      <c r="BI3197" s="18"/>
      <c r="BJ3197" s="18"/>
      <c r="BK3197" s="18"/>
      <c r="BL3197" s="18"/>
      <c r="BM3197" s="0"/>
      <c r="BN3197" s="0"/>
      <c r="BO3197" s="0"/>
      <c r="BP3197" s="0"/>
      <c r="BQ3197" s="0"/>
      <c r="BR3197" s="0"/>
      <c r="BS3197" s="0"/>
      <c r="BT3197" s="0"/>
      <c r="BU3197" s="0"/>
      <c r="BV3197" s="0"/>
      <c r="BW3197" s="0"/>
      <c r="BX3197" s="0"/>
      <c r="BY3197" s="0"/>
      <c r="BZ3197" s="0"/>
      <c r="CA3197" s="0"/>
      <c r="CB3197" s="0"/>
      <c r="CC3197" s="0"/>
      <c r="CD3197" s="0"/>
      <c r="CE3197" s="0"/>
      <c r="CF3197" s="0"/>
      <c r="CG3197" s="0"/>
      <c r="CH3197" s="0"/>
      <c r="CI3197" s="0"/>
      <c r="CJ3197" s="0"/>
      <c r="CK3197" s="0"/>
      <c r="CL3197" s="0"/>
      <c r="CM3197" s="0"/>
      <c r="CN3197" s="0"/>
      <c r="CO3197" s="0"/>
      <c r="CP3197" s="0"/>
      <c r="CQ3197" s="0"/>
      <c r="CR3197" s="0"/>
      <c r="CS3197" s="0"/>
      <c r="CT3197" s="0"/>
      <c r="CU3197" s="0"/>
      <c r="CV3197" s="0"/>
      <c r="CW3197" s="0"/>
      <c r="CX3197" s="0"/>
      <c r="CY3197" s="0"/>
      <c r="CZ3197" s="0"/>
      <c r="DA3197" s="0"/>
      <c r="DB3197" s="0"/>
      <c r="DC3197" s="0"/>
      <c r="DD3197" s="0"/>
      <c r="DE3197" s="0"/>
      <c r="DF3197" s="0"/>
      <c r="DG3197" s="0"/>
      <c r="DH3197" s="0"/>
      <c r="DI3197" s="0"/>
      <c r="DJ3197" s="0"/>
      <c r="DK3197" s="0"/>
      <c r="DL3197" s="0"/>
      <c r="DM3197" s="0"/>
      <c r="DN3197" s="0"/>
      <c r="DO3197" s="0"/>
      <c r="DP3197" s="0"/>
      <c r="DQ3197" s="0"/>
      <c r="DR3197" s="0"/>
      <c r="DS3197" s="0"/>
      <c r="DT3197" s="0"/>
      <c r="DU3197" s="0"/>
      <c r="DV3197" s="0"/>
      <c r="DW3197" s="0"/>
      <c r="DX3197" s="0"/>
      <c r="DY3197" s="0"/>
      <c r="DZ3197" s="0"/>
      <c r="EA3197" s="0"/>
      <c r="EB3197" s="0"/>
      <c r="EC3197" s="0"/>
      <c r="ED3197" s="0"/>
      <c r="EE3197" s="0"/>
      <c r="EF3197" s="0"/>
      <c r="EG3197" s="0"/>
      <c r="EH3197" s="0"/>
      <c r="EI3197" s="0"/>
      <c r="EJ3197" s="0"/>
      <c r="EK3197" s="0"/>
      <c r="EL3197" s="0"/>
      <c r="EM3197" s="0"/>
      <c r="EN3197" s="0"/>
      <c r="EO3197" s="0"/>
      <c r="EP3197" s="0"/>
      <c r="EQ3197" s="0"/>
      <c r="ER3197" s="0"/>
      <c r="ES3197" s="0"/>
      <c r="ET3197" s="0"/>
      <c r="EU3197" s="0"/>
      <c r="EV3197" s="0"/>
      <c r="EW3197" s="0"/>
      <c r="EX3197" s="0"/>
      <c r="EY3197" s="0"/>
      <c r="EZ3197" s="0"/>
      <c r="FA3197" s="0"/>
      <c r="FB3197" s="0"/>
      <c r="FC3197" s="0"/>
      <c r="FD3197" s="0"/>
      <c r="FE3197" s="0"/>
      <c r="FF3197" s="0"/>
      <c r="FG3197" s="0"/>
      <c r="FH3197" s="0"/>
      <c r="FI3197" s="0"/>
      <c r="FJ3197" s="0"/>
      <c r="FK3197" s="0"/>
      <c r="FL3197" s="0"/>
      <c r="FM3197" s="0"/>
      <c r="FN3197" s="0"/>
      <c r="FO3197" s="0"/>
      <c r="FP3197" s="0"/>
      <c r="FQ3197" s="0"/>
      <c r="FR3197" s="0"/>
      <c r="FS3197" s="0"/>
      <c r="FT3197" s="0"/>
      <c r="FU3197" s="0"/>
      <c r="FV3197" s="0"/>
      <c r="FW3197" s="0"/>
      <c r="FX3197" s="0"/>
      <c r="FY3197" s="0"/>
      <c r="FZ3197" s="0"/>
      <c r="GA3197" s="0"/>
      <c r="GB3197" s="0"/>
      <c r="GC3197" s="0"/>
      <c r="GD3197" s="0"/>
      <c r="GE3197" s="0"/>
      <c r="GF3197" s="0"/>
      <c r="GG3197" s="0"/>
      <c r="GH3197" s="0"/>
      <c r="GI3197" s="0"/>
      <c r="GJ3197" s="0"/>
      <c r="GK3197" s="0"/>
      <c r="GL3197" s="0"/>
      <c r="GM3197" s="0"/>
      <c r="GN3197" s="0"/>
      <c r="GO3197" s="0"/>
      <c r="GP3197" s="0"/>
      <c r="GQ3197" s="0"/>
      <c r="GR3197" s="0"/>
      <c r="GS3197" s="0"/>
      <c r="GT3197" s="0"/>
      <c r="GU3197" s="0"/>
      <c r="GV3197" s="0"/>
      <c r="GW3197" s="0"/>
      <c r="GX3197" s="0"/>
      <c r="GY3197" s="0"/>
      <c r="GZ3197" s="0"/>
      <c r="HA3197" s="0"/>
      <c r="HB3197" s="0"/>
      <c r="HC3197" s="0"/>
      <c r="HD3197" s="0"/>
      <c r="HE3197" s="0"/>
      <c r="HF3197" s="0"/>
      <c r="HG3197" s="0"/>
      <c r="HH3197" s="0"/>
      <c r="HI3197" s="0"/>
      <c r="HJ3197" s="0"/>
      <c r="HK3197" s="0"/>
      <c r="HL3197" s="0"/>
      <c r="HM3197" s="0"/>
      <c r="HN3197" s="0"/>
      <c r="HO3197" s="0"/>
      <c r="HP3197" s="0"/>
      <c r="HQ3197" s="0"/>
      <c r="HR3197" s="0"/>
      <c r="HS3197" s="0"/>
      <c r="HT3197" s="0"/>
      <c r="HU3197" s="0"/>
      <c r="HV3197" s="0"/>
      <c r="HW3197" s="0"/>
      <c r="HX3197" s="0"/>
      <c r="HY3197" s="0"/>
      <c r="HZ3197" s="0"/>
      <c r="IA3197" s="0"/>
      <c r="IB3197" s="0"/>
      <c r="IC3197" s="0"/>
      <c r="ID3197" s="0"/>
      <c r="IE3197" s="0"/>
      <c r="IF3197" s="0"/>
      <c r="IG3197" s="0"/>
      <c r="IH3197" s="0"/>
      <c r="II3197" s="0"/>
      <c r="IJ3197" s="0"/>
      <c r="IK3197" s="0"/>
      <c r="IL3197" s="0"/>
      <c r="IM3197" s="0"/>
      <c r="IN3197" s="0"/>
      <c r="IO3197" s="0"/>
      <c r="IP3197" s="0"/>
      <c r="IQ3197" s="0"/>
      <c r="IR3197" s="0"/>
      <c r="IS3197" s="0"/>
      <c r="IT3197" s="0"/>
      <c r="IU3197" s="0"/>
      <c r="IV3197" s="0"/>
      <c r="IW3197" s="0"/>
      <c r="IX3197" s="0"/>
      <c r="IY3197" s="0"/>
      <c r="IZ3197" s="0"/>
      <c r="JA3197" s="0"/>
      <c r="JB3197" s="0"/>
      <c r="JC3197" s="0"/>
      <c r="JD3197" s="0"/>
      <c r="JE3197" s="0"/>
      <c r="JF3197" s="0"/>
      <c r="JG3197" s="0"/>
      <c r="JH3197" s="0"/>
      <c r="JI3197" s="0"/>
      <c r="JJ3197" s="0"/>
      <c r="JK3197" s="0"/>
      <c r="JL3197" s="0"/>
      <c r="JM3197" s="0"/>
      <c r="JN3197" s="0"/>
      <c r="JO3197" s="0"/>
      <c r="JP3197" s="0"/>
      <c r="JQ3197" s="0"/>
      <c r="JR3197" s="0"/>
      <c r="JS3197" s="0"/>
      <c r="JT3197" s="0"/>
      <c r="JU3197" s="0"/>
      <c r="JV3197" s="0"/>
      <c r="JW3197" s="0"/>
      <c r="JX3197" s="0"/>
      <c r="JY3197" s="0"/>
      <c r="JZ3197" s="0"/>
      <c r="KA3197" s="0"/>
      <c r="KB3197" s="0"/>
      <c r="KC3197" s="0"/>
      <c r="KD3197" s="0"/>
      <c r="KE3197" s="0"/>
      <c r="KF3197" s="0"/>
      <c r="KG3197" s="0"/>
      <c r="KH3197" s="0"/>
      <c r="KI3197" s="0"/>
      <c r="KJ3197" s="0"/>
      <c r="KK3197" s="0"/>
      <c r="KL3197" s="0"/>
      <c r="KM3197" s="0"/>
      <c r="KN3197" s="0"/>
      <c r="KO3197" s="0"/>
      <c r="KP3197" s="0"/>
      <c r="KQ3197" s="0"/>
      <c r="KR3197" s="0"/>
      <c r="KS3197" s="0"/>
      <c r="KT3197" s="0"/>
      <c r="KU3197" s="0"/>
      <c r="KV3197" s="0"/>
      <c r="KW3197" s="0"/>
      <c r="KX3197" s="0"/>
      <c r="KY3197" s="0"/>
      <c r="KZ3197" s="0"/>
      <c r="LA3197" s="0"/>
      <c r="LB3197" s="0"/>
      <c r="LC3197" s="0"/>
      <c r="LD3197" s="0"/>
      <c r="LE3197" s="0"/>
      <c r="LF3197" s="0"/>
      <c r="LG3197" s="0"/>
      <c r="LH3197" s="0"/>
      <c r="LI3197" s="0"/>
      <c r="LJ3197" s="0"/>
      <c r="LK3197" s="0"/>
      <c r="LL3197" s="0"/>
      <c r="LM3197" s="0"/>
      <c r="LN3197" s="0"/>
      <c r="LO3197" s="0"/>
      <c r="LP3197" s="0"/>
      <c r="LQ3197" s="0"/>
      <c r="LR3197" s="0"/>
      <c r="LS3197" s="0"/>
      <c r="LT3197" s="0"/>
      <c r="LU3197" s="0"/>
      <c r="LV3197" s="0"/>
      <c r="LW3197" s="0"/>
      <c r="LX3197" s="0"/>
      <c r="LY3197" s="0"/>
      <c r="LZ3197" s="0"/>
      <c r="MA3197" s="0"/>
      <c r="MB3197" s="0"/>
      <c r="MC3197" s="0"/>
      <c r="MD3197" s="0"/>
      <c r="ME3197" s="0"/>
      <c r="MF3197" s="0"/>
      <c r="MG3197" s="0"/>
      <c r="MH3197" s="0"/>
      <c r="MI3197" s="0"/>
      <c r="MJ3197" s="0"/>
      <c r="MK3197" s="0"/>
      <c r="ML3197" s="0"/>
      <c r="MM3197" s="0"/>
      <c r="MN3197" s="0"/>
      <c r="MO3197" s="0"/>
      <c r="MP3197" s="0"/>
      <c r="MQ3197" s="0"/>
      <c r="MR3197" s="0"/>
      <c r="MS3197" s="0"/>
      <c r="MT3197" s="0"/>
      <c r="MU3197" s="0"/>
      <c r="MV3197" s="0"/>
      <c r="MW3197" s="0"/>
      <c r="MX3197" s="0"/>
      <c r="MY3197" s="0"/>
      <c r="MZ3197" s="0"/>
      <c r="NA3197" s="0"/>
      <c r="NB3197" s="0"/>
      <c r="NC3197" s="0"/>
      <c r="ND3197" s="0"/>
      <c r="NE3197" s="0"/>
      <c r="NF3197" s="0"/>
      <c r="NG3197" s="0"/>
      <c r="NH3197" s="0"/>
      <c r="NI3197" s="0"/>
      <c r="NJ3197" s="0"/>
      <c r="NK3197" s="0"/>
      <c r="NL3197" s="0"/>
      <c r="NM3197" s="0"/>
      <c r="NN3197" s="0"/>
      <c r="NO3197" s="0"/>
      <c r="NP3197" s="0"/>
      <c r="NQ3197" s="0"/>
      <c r="NR3197" s="0"/>
      <c r="NS3197" s="0"/>
      <c r="NT3197" s="0"/>
      <c r="NU3197" s="0"/>
      <c r="NV3197" s="0"/>
      <c r="NW3197" s="0"/>
      <c r="NX3197" s="0"/>
      <c r="NY3197" s="0"/>
      <c r="NZ3197" s="0"/>
      <c r="OA3197" s="0"/>
      <c r="OB3197" s="0"/>
      <c r="OC3197" s="0"/>
      <c r="OD3197" s="0"/>
      <c r="OE3197" s="0"/>
      <c r="OF3197" s="0"/>
      <c r="OG3197" s="0"/>
      <c r="OH3197" s="0"/>
      <c r="OI3197" s="0"/>
      <c r="OJ3197" s="0"/>
      <c r="OK3197" s="0"/>
      <c r="OL3197" s="0"/>
      <c r="OM3197" s="0"/>
      <c r="ON3197" s="0"/>
      <c r="OO3197" s="0"/>
      <c r="OP3197" s="0"/>
      <c r="OQ3197" s="0"/>
      <c r="OR3197" s="0"/>
      <c r="OS3197" s="0"/>
      <c r="OT3197" s="0"/>
      <c r="OU3197" s="0"/>
      <c r="OV3197" s="0"/>
      <c r="OW3197" s="0"/>
      <c r="OX3197" s="0"/>
      <c r="OY3197" s="0"/>
      <c r="OZ3197" s="0"/>
      <c r="PA3197" s="0"/>
      <c r="PB3197" s="0"/>
      <c r="PC3197" s="0"/>
      <c r="PD3197" s="0"/>
      <c r="PE3197" s="0"/>
      <c r="PF3197" s="0"/>
      <c r="PG3197" s="0"/>
      <c r="PH3197" s="0"/>
      <c r="PI3197" s="0"/>
      <c r="PJ3197" s="0"/>
      <c r="PK3197" s="0"/>
      <c r="PL3197" s="0"/>
      <c r="PM3197" s="0"/>
      <c r="PN3197" s="0"/>
      <c r="PO3197" s="0"/>
      <c r="PP3197" s="0"/>
      <c r="PQ3197" s="0"/>
      <c r="PR3197" s="0"/>
      <c r="PS3197" s="0"/>
      <c r="PT3197" s="0"/>
      <c r="PU3197" s="0"/>
      <c r="PV3197" s="0"/>
      <c r="PW3197" s="0"/>
      <c r="PX3197" s="0"/>
      <c r="PY3197" s="0"/>
      <c r="PZ3197" s="0"/>
      <c r="QA3197" s="0"/>
      <c r="QB3197" s="0"/>
      <c r="QC3197" s="0"/>
      <c r="QD3197" s="0"/>
      <c r="QE3197" s="0"/>
      <c r="QF3197" s="0"/>
      <c r="QG3197" s="0"/>
      <c r="QH3197" s="0"/>
      <c r="QI3197" s="0"/>
      <c r="QJ3197" s="0"/>
      <c r="QK3197" s="0"/>
      <c r="QL3197" s="0"/>
      <c r="QM3197" s="0"/>
      <c r="QN3197" s="0"/>
      <c r="QO3197" s="0"/>
      <c r="QP3197" s="0"/>
      <c r="QQ3197" s="0"/>
      <c r="QR3197" s="0"/>
      <c r="QS3197" s="0"/>
      <c r="QT3197" s="0"/>
      <c r="QU3197" s="0"/>
      <c r="QV3197" s="0"/>
      <c r="QW3197" s="0"/>
      <c r="QX3197" s="0"/>
      <c r="QY3197" s="0"/>
      <c r="QZ3197" s="0"/>
      <c r="RA3197" s="0"/>
      <c r="RB3197" s="0"/>
      <c r="RC3197" s="0"/>
      <c r="RD3197" s="0"/>
      <c r="RE3197" s="0"/>
      <c r="RF3197" s="0"/>
      <c r="RG3197" s="0"/>
      <c r="RH3197" s="0"/>
      <c r="RI3197" s="0"/>
      <c r="RJ3197" s="0"/>
      <c r="RK3197" s="0"/>
      <c r="RL3197" s="0"/>
      <c r="RM3197" s="0"/>
      <c r="RN3197" s="0"/>
      <c r="RO3197" s="0"/>
      <c r="RP3197" s="0"/>
      <c r="RQ3197" s="0"/>
      <c r="RR3197" s="0"/>
      <c r="RS3197" s="0"/>
      <c r="RT3197" s="0"/>
      <c r="RU3197" s="0"/>
      <c r="RV3197" s="0"/>
      <c r="RW3197" s="0"/>
      <c r="RX3197" s="0"/>
      <c r="RY3197" s="0"/>
      <c r="RZ3197" s="0"/>
      <c r="SA3197" s="0"/>
      <c r="SB3197" s="0"/>
      <c r="SC3197" s="0"/>
      <c r="SD3197" s="0"/>
      <c r="SE3197" s="0"/>
      <c r="SF3197" s="0"/>
      <c r="SG3197" s="0"/>
      <c r="SH3197" s="0"/>
      <c r="SI3197" s="0"/>
      <c r="SJ3197" s="0"/>
      <c r="SK3197" s="0"/>
      <c r="SL3197" s="0"/>
      <c r="SM3197" s="0"/>
      <c r="SN3197" s="0"/>
      <c r="SO3197" s="0"/>
      <c r="SP3197" s="0"/>
      <c r="SQ3197" s="0"/>
      <c r="SR3197" s="0"/>
      <c r="SS3197" s="0"/>
      <c r="ST3197" s="0"/>
      <c r="SU3197" s="0"/>
      <c r="SV3197" s="0"/>
      <c r="SW3197" s="0"/>
      <c r="SX3197" s="0"/>
      <c r="SY3197" s="0"/>
      <c r="SZ3197" s="0"/>
      <c r="TA3197" s="0"/>
      <c r="TB3197" s="0"/>
      <c r="TC3197" s="0"/>
      <c r="TD3197" s="0"/>
      <c r="TE3197" s="0"/>
      <c r="TF3197" s="0"/>
      <c r="TG3197" s="0"/>
      <c r="TH3197" s="0"/>
      <c r="TI3197" s="0"/>
      <c r="TJ3197" s="0"/>
      <c r="TK3197" s="0"/>
      <c r="TL3197" s="0"/>
      <c r="TM3197" s="0"/>
      <c r="TN3197" s="0"/>
      <c r="TO3197" s="0"/>
      <c r="TP3197" s="0"/>
      <c r="TQ3197" s="0"/>
      <c r="TR3197" s="0"/>
      <c r="TS3197" s="0"/>
      <c r="TT3197" s="0"/>
      <c r="TU3197" s="0"/>
      <c r="TV3197" s="0"/>
      <c r="TW3197" s="0"/>
      <c r="TX3197" s="0"/>
      <c r="TY3197" s="0"/>
      <c r="TZ3197" s="0"/>
      <c r="UA3197" s="0"/>
      <c r="UB3197" s="0"/>
      <c r="UC3197" s="0"/>
      <c r="UD3197" s="0"/>
      <c r="UE3197" s="0"/>
      <c r="UF3197" s="0"/>
      <c r="UG3197" s="0"/>
      <c r="UH3197" s="0"/>
      <c r="UI3197" s="0"/>
      <c r="UJ3197" s="0"/>
      <c r="UK3197" s="0"/>
      <c r="UL3197" s="0"/>
      <c r="UM3197" s="0"/>
      <c r="UN3197" s="0"/>
      <c r="UO3197" s="0"/>
      <c r="UP3197" s="0"/>
      <c r="UQ3197" s="0"/>
      <c r="UR3197" s="0"/>
      <c r="US3197" s="0"/>
      <c r="UT3197" s="0"/>
      <c r="UU3197" s="0"/>
      <c r="UV3197" s="0"/>
      <c r="UW3197" s="0"/>
      <c r="UX3197" s="0"/>
      <c r="UY3197" s="0"/>
      <c r="UZ3197" s="0"/>
      <c r="VA3197" s="0"/>
      <c r="VB3197" s="0"/>
      <c r="VC3197" s="0"/>
      <c r="VD3197" s="0"/>
      <c r="VE3197" s="0"/>
      <c r="VF3197" s="0"/>
      <c r="VG3197" s="0"/>
      <c r="VH3197" s="0"/>
      <c r="VI3197" s="0"/>
      <c r="VJ3197" s="0"/>
      <c r="VK3197" s="0"/>
      <c r="VL3197" s="0"/>
      <c r="VM3197" s="0"/>
      <c r="VN3197" s="0"/>
      <c r="VO3197" s="0"/>
      <c r="VP3197" s="0"/>
      <c r="VQ3197" s="0"/>
      <c r="VR3197" s="0"/>
      <c r="VS3197" s="0"/>
      <c r="VT3197" s="0"/>
      <c r="VU3197" s="0"/>
      <c r="VV3197" s="0"/>
      <c r="VW3197" s="0"/>
      <c r="VX3197" s="0"/>
      <c r="VY3197" s="0"/>
      <c r="VZ3197" s="0"/>
      <c r="WA3197" s="0"/>
      <c r="WB3197" s="0"/>
      <c r="WC3197" s="0"/>
      <c r="WD3197" s="0"/>
      <c r="WE3197" s="0"/>
      <c r="WF3197" s="0"/>
      <c r="WG3197" s="0"/>
      <c r="WH3197" s="0"/>
      <c r="WI3197" s="0"/>
      <c r="WJ3197" s="0"/>
      <c r="WK3197" s="0"/>
      <c r="WL3197" s="0"/>
      <c r="WM3197" s="0"/>
      <c r="WN3197" s="0"/>
      <c r="WO3197" s="0"/>
      <c r="WP3197" s="0"/>
      <c r="WQ3197" s="0"/>
      <c r="WR3197" s="0"/>
      <c r="WS3197" s="0"/>
      <c r="WT3197" s="0"/>
      <c r="WU3197" s="0"/>
      <c r="WV3197" s="0"/>
      <c r="WW3197" s="0"/>
      <c r="WX3197" s="0"/>
      <c r="WY3197" s="0"/>
      <c r="WZ3197" s="0"/>
      <c r="XA3197" s="0"/>
      <c r="XB3197" s="0"/>
      <c r="XC3197" s="0"/>
      <c r="XD3197" s="0"/>
      <c r="XE3197" s="0"/>
      <c r="XF3197" s="0"/>
      <c r="XG3197" s="0"/>
      <c r="XH3197" s="0"/>
      <c r="XI3197" s="0"/>
      <c r="XJ3197" s="0"/>
      <c r="XK3197" s="0"/>
      <c r="XL3197" s="0"/>
      <c r="XM3197" s="0"/>
      <c r="XN3197" s="0"/>
      <c r="XO3197" s="0"/>
      <c r="XP3197" s="0"/>
      <c r="XQ3197" s="0"/>
      <c r="XR3197" s="0"/>
      <c r="XS3197" s="0"/>
      <c r="XT3197" s="0"/>
      <c r="XU3197" s="0"/>
      <c r="XV3197" s="0"/>
      <c r="XW3197" s="0"/>
      <c r="XX3197" s="0"/>
      <c r="XY3197" s="0"/>
      <c r="XZ3197" s="0"/>
      <c r="YA3197" s="0"/>
      <c r="YB3197" s="0"/>
      <c r="YC3197" s="0"/>
      <c r="YD3197" s="0"/>
      <c r="YE3197" s="0"/>
      <c r="YF3197" s="0"/>
      <c r="YG3197" s="0"/>
      <c r="YH3197" s="0"/>
      <c r="YI3197" s="0"/>
      <c r="YJ3197" s="0"/>
      <c r="YK3197" s="0"/>
      <c r="YL3197" s="0"/>
      <c r="YM3197" s="0"/>
      <c r="YN3197" s="0"/>
      <c r="YO3197" s="0"/>
      <c r="YP3197" s="0"/>
      <c r="YQ3197" s="0"/>
      <c r="YR3197" s="0"/>
      <c r="YS3197" s="0"/>
      <c r="YT3197" s="0"/>
      <c r="YU3197" s="0"/>
      <c r="YV3197" s="0"/>
      <c r="YW3197" s="0"/>
      <c r="YX3197" s="0"/>
      <c r="YY3197" s="0"/>
      <c r="YZ3197" s="0"/>
      <c r="ZA3197" s="0"/>
      <c r="ZB3197" s="0"/>
      <c r="ZC3197" s="0"/>
      <c r="ZD3197" s="0"/>
      <c r="ZE3197" s="0"/>
      <c r="ZF3197" s="0"/>
      <c r="ZG3197" s="0"/>
      <c r="ZH3197" s="0"/>
      <c r="ZI3197" s="0"/>
      <c r="ZJ3197" s="0"/>
      <c r="ZK3197" s="0"/>
      <c r="ZL3197" s="0"/>
      <c r="ZM3197" s="0"/>
      <c r="ZN3197" s="0"/>
      <c r="ZO3197" s="0"/>
      <c r="ZP3197" s="0"/>
      <c r="ZQ3197" s="0"/>
      <c r="ZR3197" s="0"/>
      <c r="ZS3197" s="0"/>
      <c r="ZT3197" s="0"/>
      <c r="ZU3197" s="0"/>
      <c r="ZV3197" s="0"/>
      <c r="ZW3197" s="0"/>
      <c r="ZX3197" s="0"/>
      <c r="ZY3197" s="0"/>
      <c r="ZZ3197" s="0"/>
      <c r="AAA3197" s="0"/>
      <c r="AAB3197" s="0"/>
      <c r="AAC3197" s="0"/>
      <c r="AAD3197" s="0"/>
      <c r="AAE3197" s="0"/>
      <c r="AAF3197" s="0"/>
      <c r="AAG3197" s="0"/>
      <c r="AAH3197" s="0"/>
      <c r="AAI3197" s="0"/>
      <c r="AAJ3197" s="0"/>
      <c r="AAK3197" s="0"/>
      <c r="AAL3197" s="0"/>
      <c r="AAM3197" s="0"/>
      <c r="AAN3197" s="0"/>
      <c r="AAO3197" s="0"/>
      <c r="AAP3197" s="0"/>
      <c r="AAQ3197" s="0"/>
      <c r="AAR3197" s="0"/>
      <c r="AAS3197" s="0"/>
      <c r="AAT3197" s="0"/>
      <c r="AAU3197" s="0"/>
      <c r="AAV3197" s="0"/>
      <c r="AAW3197" s="0"/>
      <c r="AAX3197" s="0"/>
      <c r="AAY3197" s="0"/>
      <c r="AAZ3197" s="0"/>
      <c r="ABA3197" s="0"/>
      <c r="ABB3197" s="0"/>
      <c r="ABC3197" s="0"/>
      <c r="ABD3197" s="0"/>
      <c r="ABE3197" s="0"/>
      <c r="ABF3197" s="0"/>
      <c r="ABG3197" s="0"/>
      <c r="ABH3197" s="0"/>
      <c r="ABI3197" s="0"/>
      <c r="ABJ3197" s="0"/>
      <c r="ABK3197" s="0"/>
      <c r="ABL3197" s="0"/>
      <c r="ABM3197" s="0"/>
      <c r="ABN3197" s="0"/>
      <c r="ABO3197" s="0"/>
      <c r="ABP3197" s="0"/>
      <c r="ABQ3197" s="0"/>
      <c r="ABR3197" s="0"/>
      <c r="ABS3197" s="0"/>
      <c r="ABT3197" s="0"/>
      <c r="ABU3197" s="0"/>
      <c r="ABV3197" s="0"/>
      <c r="ABW3197" s="0"/>
      <c r="ABX3197" s="0"/>
      <c r="ABY3197" s="0"/>
      <c r="ABZ3197" s="0"/>
      <c r="ACA3197" s="0"/>
      <c r="ACB3197" s="0"/>
      <c r="ACC3197" s="0"/>
      <c r="ACD3197" s="0"/>
      <c r="ACE3197" s="0"/>
      <c r="ACF3197" s="0"/>
      <c r="ACG3197" s="0"/>
      <c r="ACH3197" s="0"/>
      <c r="ACI3197" s="0"/>
      <c r="ACJ3197" s="0"/>
      <c r="ACK3197" s="0"/>
      <c r="ACL3197" s="0"/>
      <c r="ACM3197" s="0"/>
      <c r="ACN3197" s="0"/>
      <c r="ACO3197" s="0"/>
      <c r="ACP3197" s="0"/>
      <c r="ACQ3197" s="0"/>
      <c r="ACR3197" s="0"/>
      <c r="ACS3197" s="0"/>
      <c r="ACT3197" s="0"/>
      <c r="ACU3197" s="0"/>
      <c r="ACV3197" s="0"/>
      <c r="ACW3197" s="0"/>
      <c r="ACX3197" s="0"/>
      <c r="ACY3197" s="0"/>
      <c r="ACZ3197" s="0"/>
      <c r="ADA3197" s="0"/>
      <c r="ADB3197" s="0"/>
      <c r="ADC3197" s="0"/>
      <c r="ADD3197" s="0"/>
      <c r="ADE3197" s="0"/>
      <c r="ADF3197" s="0"/>
      <c r="ADG3197" s="0"/>
      <c r="ADH3197" s="0"/>
      <c r="ADI3197" s="0"/>
      <c r="ADJ3197" s="0"/>
      <c r="ADK3197" s="0"/>
      <c r="ADL3197" s="0"/>
      <c r="ADM3197" s="0"/>
      <c r="ADN3197" s="0"/>
      <c r="ADO3197" s="0"/>
      <c r="ADP3197" s="0"/>
      <c r="ADQ3197" s="0"/>
      <c r="ADR3197" s="0"/>
      <c r="ADS3197" s="0"/>
      <c r="ADT3197" s="0"/>
      <c r="ADU3197" s="0"/>
      <c r="ADV3197" s="0"/>
      <c r="ADW3197" s="0"/>
      <c r="ADX3197" s="0"/>
      <c r="ADY3197" s="0"/>
      <c r="ADZ3197" s="0"/>
      <c r="AEA3197" s="0"/>
      <c r="AEB3197" s="0"/>
      <c r="AEC3197" s="0"/>
      <c r="AED3197" s="0"/>
      <c r="AEE3197" s="0"/>
      <c r="AEF3197" s="0"/>
      <c r="AEG3197" s="0"/>
      <c r="AEH3197" s="0"/>
      <c r="AEI3197" s="0"/>
      <c r="AEJ3197" s="0"/>
      <c r="AEK3197" s="0"/>
      <c r="AEL3197" s="0"/>
      <c r="AEM3197" s="0"/>
      <c r="AEN3197" s="0"/>
      <c r="AEO3197" s="0"/>
      <c r="AEP3197" s="0"/>
      <c r="AEQ3197" s="0"/>
      <c r="AER3197" s="0"/>
      <c r="AES3197" s="0"/>
      <c r="AET3197" s="0"/>
      <c r="AEU3197" s="0"/>
      <c r="AEV3197" s="0"/>
      <c r="AEW3197" s="0"/>
      <c r="AEX3197" s="0"/>
      <c r="AEY3197" s="0"/>
      <c r="AEZ3197" s="0"/>
      <c r="AFA3197" s="0"/>
      <c r="AFB3197" s="0"/>
      <c r="AFC3197" s="0"/>
      <c r="AFD3197" s="0"/>
      <c r="AFE3197" s="0"/>
      <c r="AFF3197" s="0"/>
      <c r="AFG3197" s="0"/>
      <c r="AFH3197" s="0"/>
      <c r="AFI3197" s="0"/>
      <c r="AFJ3197" s="0"/>
      <c r="AFK3197" s="0"/>
      <c r="AFL3197" s="0"/>
      <c r="AFM3197" s="0"/>
      <c r="AFN3197" s="0"/>
      <c r="AFO3197" s="0"/>
      <c r="AFP3197" s="0"/>
      <c r="AFQ3197" s="0"/>
      <c r="AFR3197" s="0"/>
      <c r="AFS3197" s="0"/>
      <c r="AFT3197" s="0"/>
      <c r="AFU3197" s="0"/>
      <c r="AFV3197" s="0"/>
      <c r="AFW3197" s="0"/>
      <c r="AFX3197" s="0"/>
      <c r="AFY3197" s="0"/>
      <c r="AFZ3197" s="0"/>
      <c r="AGA3197" s="0"/>
      <c r="AGB3197" s="0"/>
      <c r="AGC3197" s="0"/>
      <c r="AGD3197" s="0"/>
      <c r="AGE3197" s="0"/>
      <c r="AGF3197" s="0"/>
      <c r="AGG3197" s="0"/>
      <c r="AGH3197" s="0"/>
      <c r="AGI3197" s="0"/>
      <c r="AGJ3197" s="0"/>
      <c r="AGK3197" s="0"/>
      <c r="AGL3197" s="0"/>
      <c r="AGM3197" s="0"/>
      <c r="AGN3197" s="0"/>
      <c r="AGO3197" s="0"/>
      <c r="AGP3197" s="0"/>
      <c r="AGQ3197" s="0"/>
      <c r="AGR3197" s="0"/>
      <c r="AGS3197" s="0"/>
      <c r="AGT3197" s="0"/>
      <c r="AGU3197" s="0"/>
      <c r="AGV3197" s="0"/>
      <c r="AGW3197" s="0"/>
      <c r="AGX3197" s="0"/>
      <c r="AGY3197" s="0"/>
      <c r="AGZ3197" s="0"/>
      <c r="AHA3197" s="0"/>
      <c r="AHB3197" s="0"/>
      <c r="AHC3197" s="0"/>
      <c r="AHD3197" s="0"/>
      <c r="AHE3197" s="0"/>
      <c r="AHF3197" s="0"/>
      <c r="AHG3197" s="0"/>
      <c r="AHH3197" s="0"/>
      <c r="AHI3197" s="0"/>
      <c r="AHJ3197" s="0"/>
      <c r="AHK3197" s="0"/>
      <c r="AHL3197" s="0"/>
      <c r="AHM3197" s="0"/>
      <c r="AHN3197" s="0"/>
      <c r="AHO3197" s="0"/>
      <c r="AHP3197" s="0"/>
      <c r="AHQ3197" s="0"/>
      <c r="AHR3197" s="0"/>
      <c r="AHS3197" s="0"/>
      <c r="AHT3197" s="0"/>
      <c r="AHU3197" s="0"/>
      <c r="AHV3197" s="0"/>
      <c r="AHW3197" s="0"/>
      <c r="AHX3197" s="0"/>
      <c r="AHY3197" s="0"/>
      <c r="AHZ3197" s="0"/>
      <c r="AIA3197" s="0"/>
      <c r="AIB3197" s="0"/>
      <c r="AIC3197" s="0"/>
      <c r="AID3197" s="0"/>
      <c r="AIE3197" s="0"/>
      <c r="AIF3197" s="0"/>
      <c r="AIG3197" s="0"/>
      <c r="AIH3197" s="0"/>
      <c r="AII3197" s="0"/>
      <c r="AIJ3197" s="0"/>
      <c r="AIK3197" s="0"/>
      <c r="AIL3197" s="0"/>
      <c r="AIM3197" s="0"/>
      <c r="AIN3197" s="0"/>
      <c r="AIO3197" s="0"/>
      <c r="AIP3197" s="0"/>
      <c r="AIQ3197" s="0"/>
      <c r="AIR3197" s="0"/>
      <c r="AIS3197" s="0"/>
      <c r="AIT3197" s="0"/>
      <c r="AIU3197" s="0"/>
      <c r="AIV3197" s="0"/>
      <c r="AIW3197" s="0"/>
      <c r="AIX3197" s="0"/>
      <c r="AIY3197" s="0"/>
      <c r="AIZ3197" s="0"/>
      <c r="AJA3197" s="0"/>
      <c r="AJB3197" s="0"/>
      <c r="AJC3197" s="0"/>
      <c r="AJD3197" s="0"/>
      <c r="AJE3197" s="0"/>
      <c r="AJF3197" s="0"/>
      <c r="AJG3197" s="0"/>
      <c r="AJH3197" s="0"/>
      <c r="AJI3197" s="0"/>
      <c r="AJJ3197" s="0"/>
      <c r="AJK3197" s="0"/>
      <c r="AJL3197" s="0"/>
      <c r="AJM3197" s="0"/>
      <c r="AJN3197" s="0"/>
      <c r="AJO3197" s="0"/>
      <c r="AJP3197" s="0"/>
      <c r="AJQ3197" s="0"/>
      <c r="AJR3197" s="0"/>
      <c r="AJS3197" s="0"/>
      <c r="AJT3197" s="0"/>
      <c r="AJU3197" s="0"/>
      <c r="AJV3197" s="0"/>
      <c r="AJW3197" s="0"/>
      <c r="AJX3197" s="0"/>
      <c r="AJY3197" s="0"/>
      <c r="AJZ3197" s="0"/>
      <c r="AKA3197" s="0"/>
      <c r="AKB3197" s="0"/>
      <c r="AKC3197" s="0"/>
      <c r="AKD3197" s="0"/>
      <c r="AKE3197" s="0"/>
      <c r="AKF3197" s="0"/>
      <c r="AKG3197" s="0"/>
      <c r="AKH3197" s="0"/>
      <c r="AKI3197" s="0"/>
      <c r="AKJ3197" s="0"/>
      <c r="AKK3197" s="0"/>
      <c r="AKL3197" s="0"/>
      <c r="AKM3197" s="0"/>
      <c r="AKN3197" s="0"/>
      <c r="AKO3197" s="0"/>
      <c r="AKP3197" s="0"/>
      <c r="AKQ3197" s="0"/>
      <c r="AKR3197" s="0"/>
      <c r="AKS3197" s="0"/>
      <c r="AKT3197" s="0"/>
      <c r="AKU3197" s="0"/>
      <c r="AKV3197" s="0"/>
      <c r="AKW3197" s="0"/>
      <c r="AKX3197" s="0"/>
      <c r="AKY3197" s="0"/>
      <c r="AKZ3197" s="0"/>
      <c r="ALA3197" s="0"/>
      <c r="ALB3197" s="0"/>
      <c r="ALC3197" s="0"/>
      <c r="ALD3197" s="0"/>
      <c r="ALE3197" s="0"/>
      <c r="ALF3197" s="0"/>
      <c r="ALG3197" s="0"/>
      <c r="ALH3197" s="0"/>
      <c r="ALI3197" s="0"/>
      <c r="ALJ3197" s="0"/>
      <c r="ALK3197" s="0"/>
      <c r="ALL3197" s="0"/>
      <c r="ALM3197" s="0"/>
      <c r="ALN3197" s="0"/>
      <c r="ALO3197" s="0"/>
      <c r="ALP3197" s="0"/>
      <c r="ALQ3197" s="0"/>
      <c r="ALR3197" s="0"/>
      <c r="ALS3197" s="0"/>
      <c r="ALT3197" s="0"/>
      <c r="ALU3197" s="0"/>
      <c r="ALV3197" s="0"/>
      <c r="ALW3197" s="0"/>
      <c r="ALX3197" s="0"/>
      <c r="ALY3197" s="0"/>
      <c r="ALZ3197" s="0"/>
      <c r="AMA3197" s="0"/>
      <c r="AMB3197" s="0"/>
      <c r="AMC3197" s="0"/>
      <c r="AMD3197" s="0"/>
      <c r="AME3197" s="0"/>
      <c r="AMF3197" s="0"/>
      <c r="AMG3197" s="0"/>
      <c r="AMH3197" s="0"/>
      <c r="AMI3197" s="0"/>
    </row>
    <row r="3198" customFormat="false" ht="12.75" hidden="false" customHeight="false" outlineLevel="0" collapsed="false">
      <c r="A3198" s="18" t="s">
        <v>1398</v>
      </c>
      <c r="B3198" s="18"/>
      <c r="C3198" s="78" t="s">
        <v>1411</v>
      </c>
      <c r="D3198" s="79" t="s">
        <v>70</v>
      </c>
      <c r="E3198" s="80"/>
      <c r="F3198" s="81"/>
      <c r="G3198" s="82"/>
      <c r="H3198" s="83" t="s">
        <v>168</v>
      </c>
      <c r="I3198" s="84" t="n">
        <v>1.51</v>
      </c>
      <c r="J3198" s="83" t="s">
        <v>977</v>
      </c>
      <c r="K3198" s="18"/>
      <c r="M3198" s="18"/>
      <c r="N3198" s="18"/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  <c r="AX3198" s="18"/>
      <c r="AY3198" s="18"/>
      <c r="AZ3198" s="18"/>
      <c r="BA3198" s="18"/>
      <c r="BB3198" s="18"/>
      <c r="BC3198" s="18"/>
      <c r="BD3198" s="18"/>
      <c r="BE3198" s="18"/>
      <c r="BF3198" s="18"/>
      <c r="BG3198" s="18"/>
      <c r="BH3198" s="18"/>
      <c r="BI3198" s="18"/>
      <c r="BJ3198" s="18"/>
      <c r="BK3198" s="18"/>
      <c r="BL3198" s="18"/>
      <c r="BM3198" s="0"/>
      <c r="BN3198" s="0"/>
      <c r="BO3198" s="0"/>
      <c r="BP3198" s="0"/>
      <c r="BQ3198" s="0"/>
      <c r="BR3198" s="0"/>
      <c r="BS3198" s="0"/>
      <c r="BT3198" s="0"/>
      <c r="BU3198" s="0"/>
      <c r="BV3198" s="0"/>
      <c r="BW3198" s="0"/>
      <c r="BX3198" s="0"/>
      <c r="BY3198" s="0"/>
      <c r="BZ3198" s="0"/>
      <c r="CA3198" s="0"/>
      <c r="CB3198" s="0"/>
      <c r="CC3198" s="0"/>
      <c r="CD3198" s="0"/>
      <c r="CE3198" s="0"/>
      <c r="CF3198" s="0"/>
      <c r="CG3198" s="0"/>
      <c r="CH3198" s="0"/>
      <c r="CI3198" s="0"/>
      <c r="CJ3198" s="0"/>
      <c r="CK3198" s="0"/>
      <c r="CL3198" s="0"/>
      <c r="CM3198" s="0"/>
      <c r="CN3198" s="0"/>
      <c r="CO3198" s="0"/>
      <c r="CP3198" s="0"/>
      <c r="CQ3198" s="0"/>
      <c r="CR3198" s="0"/>
      <c r="CS3198" s="0"/>
      <c r="CT3198" s="0"/>
      <c r="CU3198" s="0"/>
      <c r="CV3198" s="0"/>
      <c r="CW3198" s="0"/>
      <c r="CX3198" s="0"/>
      <c r="CY3198" s="0"/>
      <c r="CZ3198" s="0"/>
      <c r="DA3198" s="0"/>
      <c r="DB3198" s="0"/>
      <c r="DC3198" s="0"/>
      <c r="DD3198" s="0"/>
      <c r="DE3198" s="0"/>
      <c r="DF3198" s="0"/>
      <c r="DG3198" s="0"/>
      <c r="DH3198" s="0"/>
      <c r="DI3198" s="0"/>
      <c r="DJ3198" s="0"/>
      <c r="DK3198" s="0"/>
      <c r="DL3198" s="0"/>
      <c r="DM3198" s="0"/>
      <c r="DN3198" s="0"/>
      <c r="DO3198" s="0"/>
      <c r="DP3198" s="0"/>
      <c r="DQ3198" s="0"/>
      <c r="DR3198" s="0"/>
      <c r="DS3198" s="0"/>
      <c r="DT3198" s="0"/>
      <c r="DU3198" s="0"/>
      <c r="DV3198" s="0"/>
      <c r="DW3198" s="0"/>
      <c r="DX3198" s="0"/>
      <c r="DY3198" s="0"/>
      <c r="DZ3198" s="0"/>
      <c r="EA3198" s="0"/>
      <c r="EB3198" s="0"/>
      <c r="EC3198" s="0"/>
      <c r="ED3198" s="0"/>
      <c r="EE3198" s="0"/>
      <c r="EF3198" s="0"/>
      <c r="EG3198" s="0"/>
      <c r="EH3198" s="0"/>
      <c r="EI3198" s="0"/>
      <c r="EJ3198" s="0"/>
      <c r="EK3198" s="0"/>
      <c r="EL3198" s="0"/>
      <c r="EM3198" s="0"/>
      <c r="EN3198" s="0"/>
      <c r="EO3198" s="0"/>
      <c r="EP3198" s="0"/>
      <c r="EQ3198" s="0"/>
      <c r="ER3198" s="0"/>
      <c r="ES3198" s="0"/>
      <c r="ET3198" s="0"/>
      <c r="EU3198" s="0"/>
      <c r="EV3198" s="0"/>
      <c r="EW3198" s="0"/>
      <c r="EX3198" s="0"/>
      <c r="EY3198" s="0"/>
      <c r="EZ3198" s="0"/>
      <c r="FA3198" s="0"/>
      <c r="FB3198" s="0"/>
      <c r="FC3198" s="0"/>
      <c r="FD3198" s="0"/>
      <c r="FE3198" s="0"/>
      <c r="FF3198" s="0"/>
      <c r="FG3198" s="0"/>
      <c r="FH3198" s="0"/>
      <c r="FI3198" s="0"/>
      <c r="FJ3198" s="0"/>
      <c r="FK3198" s="0"/>
      <c r="FL3198" s="0"/>
      <c r="FM3198" s="0"/>
      <c r="FN3198" s="0"/>
      <c r="FO3198" s="0"/>
      <c r="FP3198" s="0"/>
      <c r="FQ3198" s="0"/>
      <c r="FR3198" s="0"/>
      <c r="FS3198" s="0"/>
      <c r="FT3198" s="0"/>
      <c r="FU3198" s="0"/>
      <c r="FV3198" s="0"/>
      <c r="FW3198" s="0"/>
      <c r="FX3198" s="0"/>
      <c r="FY3198" s="0"/>
      <c r="FZ3198" s="0"/>
      <c r="GA3198" s="0"/>
      <c r="GB3198" s="0"/>
      <c r="GC3198" s="0"/>
      <c r="GD3198" s="0"/>
      <c r="GE3198" s="0"/>
      <c r="GF3198" s="0"/>
      <c r="GG3198" s="0"/>
      <c r="GH3198" s="0"/>
      <c r="GI3198" s="0"/>
      <c r="GJ3198" s="0"/>
      <c r="GK3198" s="0"/>
      <c r="GL3198" s="0"/>
      <c r="GM3198" s="0"/>
      <c r="GN3198" s="0"/>
      <c r="GO3198" s="0"/>
      <c r="GP3198" s="0"/>
      <c r="GQ3198" s="0"/>
      <c r="GR3198" s="0"/>
      <c r="GS3198" s="0"/>
      <c r="GT3198" s="0"/>
      <c r="GU3198" s="0"/>
      <c r="GV3198" s="0"/>
      <c r="GW3198" s="0"/>
      <c r="GX3198" s="0"/>
      <c r="GY3198" s="0"/>
      <c r="GZ3198" s="0"/>
      <c r="HA3198" s="0"/>
      <c r="HB3198" s="0"/>
      <c r="HC3198" s="0"/>
      <c r="HD3198" s="0"/>
      <c r="HE3198" s="0"/>
      <c r="HF3198" s="0"/>
      <c r="HG3198" s="0"/>
      <c r="HH3198" s="0"/>
      <c r="HI3198" s="0"/>
      <c r="HJ3198" s="0"/>
      <c r="HK3198" s="0"/>
      <c r="HL3198" s="0"/>
      <c r="HM3198" s="0"/>
      <c r="HN3198" s="0"/>
      <c r="HO3198" s="0"/>
      <c r="HP3198" s="0"/>
      <c r="HQ3198" s="0"/>
      <c r="HR3198" s="0"/>
      <c r="HS3198" s="0"/>
      <c r="HT3198" s="0"/>
      <c r="HU3198" s="0"/>
      <c r="HV3198" s="0"/>
      <c r="HW3198" s="0"/>
      <c r="HX3198" s="0"/>
      <c r="HY3198" s="0"/>
      <c r="HZ3198" s="0"/>
      <c r="IA3198" s="0"/>
      <c r="IB3198" s="0"/>
      <c r="IC3198" s="0"/>
      <c r="ID3198" s="0"/>
      <c r="IE3198" s="0"/>
      <c r="IF3198" s="0"/>
      <c r="IG3198" s="0"/>
      <c r="IH3198" s="0"/>
      <c r="II3198" s="0"/>
      <c r="IJ3198" s="0"/>
      <c r="IK3198" s="0"/>
      <c r="IL3198" s="0"/>
      <c r="IM3198" s="0"/>
      <c r="IN3198" s="0"/>
      <c r="IO3198" s="0"/>
      <c r="IP3198" s="0"/>
      <c r="IQ3198" s="0"/>
      <c r="IR3198" s="0"/>
      <c r="IS3198" s="0"/>
      <c r="IT3198" s="0"/>
      <c r="IU3198" s="0"/>
      <c r="IV3198" s="0"/>
      <c r="IW3198" s="0"/>
      <c r="IX3198" s="0"/>
      <c r="IY3198" s="0"/>
      <c r="IZ3198" s="0"/>
      <c r="JA3198" s="0"/>
      <c r="JB3198" s="0"/>
      <c r="JC3198" s="0"/>
      <c r="JD3198" s="0"/>
      <c r="JE3198" s="0"/>
      <c r="JF3198" s="0"/>
      <c r="JG3198" s="0"/>
      <c r="JH3198" s="0"/>
      <c r="JI3198" s="0"/>
      <c r="JJ3198" s="0"/>
      <c r="JK3198" s="0"/>
      <c r="JL3198" s="0"/>
      <c r="JM3198" s="0"/>
      <c r="JN3198" s="0"/>
      <c r="JO3198" s="0"/>
      <c r="JP3198" s="0"/>
      <c r="JQ3198" s="0"/>
      <c r="JR3198" s="0"/>
      <c r="JS3198" s="0"/>
      <c r="JT3198" s="0"/>
      <c r="JU3198" s="0"/>
      <c r="JV3198" s="0"/>
      <c r="JW3198" s="0"/>
      <c r="JX3198" s="0"/>
      <c r="JY3198" s="0"/>
      <c r="JZ3198" s="0"/>
      <c r="KA3198" s="0"/>
      <c r="KB3198" s="0"/>
      <c r="KC3198" s="0"/>
      <c r="KD3198" s="0"/>
      <c r="KE3198" s="0"/>
      <c r="KF3198" s="0"/>
      <c r="KG3198" s="0"/>
      <c r="KH3198" s="0"/>
      <c r="KI3198" s="0"/>
      <c r="KJ3198" s="0"/>
      <c r="KK3198" s="0"/>
      <c r="KL3198" s="0"/>
      <c r="KM3198" s="0"/>
      <c r="KN3198" s="0"/>
      <c r="KO3198" s="0"/>
      <c r="KP3198" s="0"/>
      <c r="KQ3198" s="0"/>
      <c r="KR3198" s="0"/>
      <c r="KS3198" s="0"/>
      <c r="KT3198" s="0"/>
      <c r="KU3198" s="0"/>
      <c r="KV3198" s="0"/>
      <c r="KW3198" s="0"/>
      <c r="KX3198" s="0"/>
      <c r="KY3198" s="0"/>
      <c r="KZ3198" s="0"/>
      <c r="LA3198" s="0"/>
      <c r="LB3198" s="0"/>
      <c r="LC3198" s="0"/>
      <c r="LD3198" s="0"/>
      <c r="LE3198" s="0"/>
      <c r="LF3198" s="0"/>
      <c r="LG3198" s="0"/>
      <c r="LH3198" s="0"/>
      <c r="LI3198" s="0"/>
      <c r="LJ3198" s="0"/>
      <c r="LK3198" s="0"/>
      <c r="LL3198" s="0"/>
      <c r="LM3198" s="0"/>
      <c r="LN3198" s="0"/>
      <c r="LO3198" s="0"/>
      <c r="LP3198" s="0"/>
      <c r="LQ3198" s="0"/>
      <c r="LR3198" s="0"/>
      <c r="LS3198" s="0"/>
      <c r="LT3198" s="0"/>
      <c r="LU3198" s="0"/>
      <c r="LV3198" s="0"/>
      <c r="LW3198" s="0"/>
      <c r="LX3198" s="0"/>
      <c r="LY3198" s="0"/>
      <c r="LZ3198" s="0"/>
      <c r="MA3198" s="0"/>
      <c r="MB3198" s="0"/>
      <c r="MC3198" s="0"/>
      <c r="MD3198" s="0"/>
      <c r="ME3198" s="0"/>
      <c r="MF3198" s="0"/>
      <c r="MG3198" s="0"/>
      <c r="MH3198" s="0"/>
      <c r="MI3198" s="0"/>
      <c r="MJ3198" s="0"/>
      <c r="MK3198" s="0"/>
      <c r="ML3198" s="0"/>
      <c r="MM3198" s="0"/>
      <c r="MN3198" s="0"/>
      <c r="MO3198" s="0"/>
      <c r="MP3198" s="0"/>
      <c r="MQ3198" s="0"/>
      <c r="MR3198" s="0"/>
      <c r="MS3198" s="0"/>
      <c r="MT3198" s="0"/>
      <c r="MU3198" s="0"/>
      <c r="MV3198" s="0"/>
      <c r="MW3198" s="0"/>
      <c r="MX3198" s="0"/>
      <c r="MY3198" s="0"/>
      <c r="MZ3198" s="0"/>
      <c r="NA3198" s="0"/>
      <c r="NB3198" s="0"/>
      <c r="NC3198" s="0"/>
      <c r="ND3198" s="0"/>
      <c r="NE3198" s="0"/>
      <c r="NF3198" s="0"/>
      <c r="NG3198" s="0"/>
      <c r="NH3198" s="0"/>
      <c r="NI3198" s="0"/>
      <c r="NJ3198" s="0"/>
      <c r="NK3198" s="0"/>
      <c r="NL3198" s="0"/>
      <c r="NM3198" s="0"/>
      <c r="NN3198" s="0"/>
      <c r="NO3198" s="0"/>
      <c r="NP3198" s="0"/>
      <c r="NQ3198" s="0"/>
      <c r="NR3198" s="0"/>
      <c r="NS3198" s="0"/>
      <c r="NT3198" s="0"/>
      <c r="NU3198" s="0"/>
      <c r="NV3198" s="0"/>
      <c r="NW3198" s="0"/>
      <c r="NX3198" s="0"/>
      <c r="NY3198" s="0"/>
      <c r="NZ3198" s="0"/>
      <c r="OA3198" s="0"/>
      <c r="OB3198" s="0"/>
      <c r="OC3198" s="0"/>
      <c r="OD3198" s="0"/>
      <c r="OE3198" s="0"/>
      <c r="OF3198" s="0"/>
      <c r="OG3198" s="0"/>
      <c r="OH3198" s="0"/>
      <c r="OI3198" s="0"/>
      <c r="OJ3198" s="0"/>
      <c r="OK3198" s="0"/>
      <c r="OL3198" s="0"/>
      <c r="OM3198" s="0"/>
      <c r="ON3198" s="0"/>
      <c r="OO3198" s="0"/>
      <c r="OP3198" s="0"/>
      <c r="OQ3198" s="0"/>
      <c r="OR3198" s="0"/>
      <c r="OS3198" s="0"/>
      <c r="OT3198" s="0"/>
      <c r="OU3198" s="0"/>
      <c r="OV3198" s="0"/>
      <c r="OW3198" s="0"/>
      <c r="OX3198" s="0"/>
      <c r="OY3198" s="0"/>
      <c r="OZ3198" s="0"/>
      <c r="PA3198" s="0"/>
      <c r="PB3198" s="0"/>
      <c r="PC3198" s="0"/>
      <c r="PD3198" s="0"/>
      <c r="PE3198" s="0"/>
      <c r="PF3198" s="0"/>
      <c r="PG3198" s="0"/>
      <c r="PH3198" s="0"/>
      <c r="PI3198" s="0"/>
      <c r="PJ3198" s="0"/>
      <c r="PK3198" s="0"/>
      <c r="PL3198" s="0"/>
      <c r="PM3198" s="0"/>
      <c r="PN3198" s="0"/>
      <c r="PO3198" s="0"/>
      <c r="PP3198" s="0"/>
      <c r="PQ3198" s="0"/>
      <c r="PR3198" s="0"/>
      <c r="PS3198" s="0"/>
      <c r="PT3198" s="0"/>
      <c r="PU3198" s="0"/>
      <c r="PV3198" s="0"/>
      <c r="PW3198" s="0"/>
      <c r="PX3198" s="0"/>
      <c r="PY3198" s="0"/>
      <c r="PZ3198" s="0"/>
      <c r="QA3198" s="0"/>
      <c r="QB3198" s="0"/>
      <c r="QC3198" s="0"/>
      <c r="QD3198" s="0"/>
      <c r="QE3198" s="0"/>
      <c r="QF3198" s="0"/>
      <c r="QG3198" s="0"/>
      <c r="QH3198" s="0"/>
      <c r="QI3198" s="0"/>
      <c r="QJ3198" s="0"/>
      <c r="QK3198" s="0"/>
      <c r="QL3198" s="0"/>
      <c r="QM3198" s="0"/>
      <c r="QN3198" s="0"/>
      <c r="QO3198" s="0"/>
      <c r="QP3198" s="0"/>
      <c r="QQ3198" s="0"/>
      <c r="QR3198" s="0"/>
      <c r="QS3198" s="0"/>
      <c r="QT3198" s="0"/>
      <c r="QU3198" s="0"/>
      <c r="QV3198" s="0"/>
      <c r="QW3198" s="0"/>
      <c r="QX3198" s="0"/>
      <c r="QY3198" s="0"/>
      <c r="QZ3198" s="0"/>
      <c r="RA3198" s="0"/>
      <c r="RB3198" s="0"/>
      <c r="RC3198" s="0"/>
      <c r="RD3198" s="0"/>
      <c r="RE3198" s="0"/>
      <c r="RF3198" s="0"/>
      <c r="RG3198" s="0"/>
      <c r="RH3198" s="0"/>
      <c r="RI3198" s="0"/>
      <c r="RJ3198" s="0"/>
      <c r="RK3198" s="0"/>
      <c r="RL3198" s="0"/>
      <c r="RM3198" s="0"/>
      <c r="RN3198" s="0"/>
      <c r="RO3198" s="0"/>
      <c r="RP3198" s="0"/>
      <c r="RQ3198" s="0"/>
      <c r="RR3198" s="0"/>
      <c r="RS3198" s="0"/>
      <c r="RT3198" s="0"/>
      <c r="RU3198" s="0"/>
      <c r="RV3198" s="0"/>
      <c r="RW3198" s="0"/>
      <c r="RX3198" s="0"/>
      <c r="RY3198" s="0"/>
      <c r="RZ3198" s="0"/>
      <c r="SA3198" s="0"/>
      <c r="SB3198" s="0"/>
      <c r="SC3198" s="0"/>
      <c r="SD3198" s="0"/>
      <c r="SE3198" s="0"/>
      <c r="SF3198" s="0"/>
      <c r="SG3198" s="0"/>
      <c r="SH3198" s="0"/>
      <c r="SI3198" s="0"/>
      <c r="SJ3198" s="0"/>
      <c r="SK3198" s="0"/>
      <c r="SL3198" s="0"/>
      <c r="SM3198" s="0"/>
      <c r="SN3198" s="0"/>
      <c r="SO3198" s="0"/>
      <c r="SP3198" s="0"/>
      <c r="SQ3198" s="0"/>
      <c r="SR3198" s="0"/>
      <c r="SS3198" s="0"/>
      <c r="ST3198" s="0"/>
      <c r="SU3198" s="0"/>
      <c r="SV3198" s="0"/>
      <c r="SW3198" s="0"/>
      <c r="SX3198" s="0"/>
      <c r="SY3198" s="0"/>
      <c r="SZ3198" s="0"/>
      <c r="TA3198" s="0"/>
      <c r="TB3198" s="0"/>
      <c r="TC3198" s="0"/>
      <c r="TD3198" s="0"/>
      <c r="TE3198" s="0"/>
      <c r="TF3198" s="0"/>
      <c r="TG3198" s="0"/>
      <c r="TH3198" s="0"/>
      <c r="TI3198" s="0"/>
      <c r="TJ3198" s="0"/>
      <c r="TK3198" s="0"/>
      <c r="TL3198" s="0"/>
      <c r="TM3198" s="0"/>
      <c r="TN3198" s="0"/>
      <c r="TO3198" s="0"/>
      <c r="TP3198" s="0"/>
      <c r="TQ3198" s="0"/>
      <c r="TR3198" s="0"/>
      <c r="TS3198" s="0"/>
      <c r="TT3198" s="0"/>
      <c r="TU3198" s="0"/>
      <c r="TV3198" s="0"/>
      <c r="TW3198" s="0"/>
      <c r="TX3198" s="0"/>
      <c r="TY3198" s="0"/>
      <c r="TZ3198" s="0"/>
      <c r="UA3198" s="0"/>
      <c r="UB3198" s="0"/>
      <c r="UC3198" s="0"/>
      <c r="UD3198" s="0"/>
      <c r="UE3198" s="0"/>
      <c r="UF3198" s="0"/>
      <c r="UG3198" s="0"/>
      <c r="UH3198" s="0"/>
      <c r="UI3198" s="0"/>
      <c r="UJ3198" s="0"/>
      <c r="UK3198" s="0"/>
      <c r="UL3198" s="0"/>
      <c r="UM3198" s="0"/>
      <c r="UN3198" s="0"/>
      <c r="UO3198" s="0"/>
      <c r="UP3198" s="0"/>
      <c r="UQ3198" s="0"/>
      <c r="UR3198" s="0"/>
      <c r="US3198" s="0"/>
      <c r="UT3198" s="0"/>
      <c r="UU3198" s="0"/>
      <c r="UV3198" s="0"/>
      <c r="UW3198" s="0"/>
      <c r="UX3198" s="0"/>
      <c r="UY3198" s="0"/>
      <c r="UZ3198" s="0"/>
      <c r="VA3198" s="0"/>
      <c r="VB3198" s="0"/>
      <c r="VC3198" s="0"/>
      <c r="VD3198" s="0"/>
      <c r="VE3198" s="0"/>
      <c r="VF3198" s="0"/>
      <c r="VG3198" s="0"/>
      <c r="VH3198" s="0"/>
      <c r="VI3198" s="0"/>
      <c r="VJ3198" s="0"/>
      <c r="VK3198" s="0"/>
      <c r="VL3198" s="0"/>
      <c r="VM3198" s="0"/>
      <c r="VN3198" s="0"/>
      <c r="VO3198" s="0"/>
      <c r="VP3198" s="0"/>
      <c r="VQ3198" s="0"/>
      <c r="VR3198" s="0"/>
      <c r="VS3198" s="0"/>
      <c r="VT3198" s="0"/>
      <c r="VU3198" s="0"/>
      <c r="VV3198" s="0"/>
      <c r="VW3198" s="0"/>
      <c r="VX3198" s="0"/>
      <c r="VY3198" s="0"/>
      <c r="VZ3198" s="0"/>
      <c r="WA3198" s="0"/>
      <c r="WB3198" s="0"/>
      <c r="WC3198" s="0"/>
      <c r="WD3198" s="0"/>
      <c r="WE3198" s="0"/>
      <c r="WF3198" s="0"/>
      <c r="WG3198" s="0"/>
      <c r="WH3198" s="0"/>
      <c r="WI3198" s="0"/>
      <c r="WJ3198" s="0"/>
      <c r="WK3198" s="0"/>
      <c r="WL3198" s="0"/>
      <c r="WM3198" s="0"/>
      <c r="WN3198" s="0"/>
      <c r="WO3198" s="0"/>
      <c r="WP3198" s="0"/>
      <c r="WQ3198" s="0"/>
      <c r="WR3198" s="0"/>
      <c r="WS3198" s="0"/>
      <c r="WT3198" s="0"/>
      <c r="WU3198" s="0"/>
      <c r="WV3198" s="0"/>
      <c r="WW3198" s="0"/>
      <c r="WX3198" s="0"/>
      <c r="WY3198" s="0"/>
      <c r="WZ3198" s="0"/>
      <c r="XA3198" s="0"/>
      <c r="XB3198" s="0"/>
      <c r="XC3198" s="0"/>
      <c r="XD3198" s="0"/>
      <c r="XE3198" s="0"/>
      <c r="XF3198" s="0"/>
      <c r="XG3198" s="0"/>
      <c r="XH3198" s="0"/>
      <c r="XI3198" s="0"/>
      <c r="XJ3198" s="0"/>
      <c r="XK3198" s="0"/>
      <c r="XL3198" s="0"/>
      <c r="XM3198" s="0"/>
      <c r="XN3198" s="0"/>
      <c r="XO3198" s="0"/>
      <c r="XP3198" s="0"/>
      <c r="XQ3198" s="0"/>
      <c r="XR3198" s="0"/>
      <c r="XS3198" s="0"/>
      <c r="XT3198" s="0"/>
      <c r="XU3198" s="0"/>
      <c r="XV3198" s="0"/>
      <c r="XW3198" s="0"/>
      <c r="XX3198" s="0"/>
      <c r="XY3198" s="0"/>
      <c r="XZ3198" s="0"/>
      <c r="YA3198" s="0"/>
      <c r="YB3198" s="0"/>
      <c r="YC3198" s="0"/>
      <c r="YD3198" s="0"/>
      <c r="YE3198" s="0"/>
      <c r="YF3198" s="0"/>
      <c r="YG3198" s="0"/>
      <c r="YH3198" s="0"/>
      <c r="YI3198" s="0"/>
      <c r="YJ3198" s="0"/>
      <c r="YK3198" s="0"/>
      <c r="YL3198" s="0"/>
      <c r="YM3198" s="0"/>
      <c r="YN3198" s="0"/>
      <c r="YO3198" s="0"/>
      <c r="YP3198" s="0"/>
      <c r="YQ3198" s="0"/>
      <c r="YR3198" s="0"/>
      <c r="YS3198" s="0"/>
      <c r="YT3198" s="0"/>
      <c r="YU3198" s="0"/>
      <c r="YV3198" s="0"/>
      <c r="YW3198" s="0"/>
      <c r="YX3198" s="0"/>
      <c r="YY3198" s="0"/>
      <c r="YZ3198" s="0"/>
      <c r="ZA3198" s="0"/>
      <c r="ZB3198" s="0"/>
      <c r="ZC3198" s="0"/>
      <c r="ZD3198" s="0"/>
      <c r="ZE3198" s="0"/>
      <c r="ZF3198" s="0"/>
      <c r="ZG3198" s="0"/>
      <c r="ZH3198" s="0"/>
      <c r="ZI3198" s="0"/>
      <c r="ZJ3198" s="0"/>
      <c r="ZK3198" s="0"/>
      <c r="ZL3198" s="0"/>
      <c r="ZM3198" s="0"/>
      <c r="ZN3198" s="0"/>
      <c r="ZO3198" s="0"/>
      <c r="ZP3198" s="0"/>
      <c r="ZQ3198" s="0"/>
      <c r="ZR3198" s="0"/>
      <c r="ZS3198" s="0"/>
      <c r="ZT3198" s="0"/>
      <c r="ZU3198" s="0"/>
      <c r="ZV3198" s="0"/>
      <c r="ZW3198" s="0"/>
      <c r="ZX3198" s="0"/>
      <c r="ZY3198" s="0"/>
      <c r="ZZ3198" s="0"/>
      <c r="AAA3198" s="0"/>
      <c r="AAB3198" s="0"/>
      <c r="AAC3198" s="0"/>
      <c r="AAD3198" s="0"/>
      <c r="AAE3198" s="0"/>
      <c r="AAF3198" s="0"/>
      <c r="AAG3198" s="0"/>
      <c r="AAH3198" s="0"/>
      <c r="AAI3198" s="0"/>
      <c r="AAJ3198" s="0"/>
      <c r="AAK3198" s="0"/>
      <c r="AAL3198" s="0"/>
      <c r="AAM3198" s="0"/>
      <c r="AAN3198" s="0"/>
      <c r="AAO3198" s="0"/>
      <c r="AAP3198" s="0"/>
      <c r="AAQ3198" s="0"/>
      <c r="AAR3198" s="0"/>
      <c r="AAS3198" s="0"/>
      <c r="AAT3198" s="0"/>
      <c r="AAU3198" s="0"/>
      <c r="AAV3198" s="0"/>
      <c r="AAW3198" s="0"/>
      <c r="AAX3198" s="0"/>
      <c r="AAY3198" s="0"/>
      <c r="AAZ3198" s="0"/>
      <c r="ABA3198" s="0"/>
      <c r="ABB3198" s="0"/>
      <c r="ABC3198" s="0"/>
      <c r="ABD3198" s="0"/>
      <c r="ABE3198" s="0"/>
      <c r="ABF3198" s="0"/>
      <c r="ABG3198" s="0"/>
      <c r="ABH3198" s="0"/>
      <c r="ABI3198" s="0"/>
      <c r="ABJ3198" s="0"/>
      <c r="ABK3198" s="0"/>
      <c r="ABL3198" s="0"/>
      <c r="ABM3198" s="0"/>
      <c r="ABN3198" s="0"/>
      <c r="ABO3198" s="0"/>
      <c r="ABP3198" s="0"/>
      <c r="ABQ3198" s="0"/>
      <c r="ABR3198" s="0"/>
      <c r="ABS3198" s="0"/>
      <c r="ABT3198" s="0"/>
      <c r="ABU3198" s="0"/>
      <c r="ABV3198" s="0"/>
      <c r="ABW3198" s="0"/>
      <c r="ABX3198" s="0"/>
      <c r="ABY3198" s="0"/>
      <c r="ABZ3198" s="0"/>
      <c r="ACA3198" s="0"/>
      <c r="ACB3198" s="0"/>
      <c r="ACC3198" s="0"/>
      <c r="ACD3198" s="0"/>
      <c r="ACE3198" s="0"/>
      <c r="ACF3198" s="0"/>
      <c r="ACG3198" s="0"/>
      <c r="ACH3198" s="0"/>
      <c r="ACI3198" s="0"/>
      <c r="ACJ3198" s="0"/>
      <c r="ACK3198" s="0"/>
      <c r="ACL3198" s="0"/>
      <c r="ACM3198" s="0"/>
      <c r="ACN3198" s="0"/>
      <c r="ACO3198" s="0"/>
      <c r="ACP3198" s="0"/>
      <c r="ACQ3198" s="0"/>
      <c r="ACR3198" s="0"/>
      <c r="ACS3198" s="0"/>
      <c r="ACT3198" s="0"/>
      <c r="ACU3198" s="0"/>
      <c r="ACV3198" s="0"/>
      <c r="ACW3198" s="0"/>
      <c r="ACX3198" s="0"/>
      <c r="ACY3198" s="0"/>
      <c r="ACZ3198" s="0"/>
      <c r="ADA3198" s="0"/>
      <c r="ADB3198" s="0"/>
      <c r="ADC3198" s="0"/>
      <c r="ADD3198" s="0"/>
      <c r="ADE3198" s="0"/>
      <c r="ADF3198" s="0"/>
      <c r="ADG3198" s="0"/>
      <c r="ADH3198" s="0"/>
      <c r="ADI3198" s="0"/>
      <c r="ADJ3198" s="0"/>
      <c r="ADK3198" s="0"/>
      <c r="ADL3198" s="0"/>
      <c r="ADM3198" s="0"/>
      <c r="ADN3198" s="0"/>
      <c r="ADO3198" s="0"/>
      <c r="ADP3198" s="0"/>
      <c r="ADQ3198" s="0"/>
      <c r="ADR3198" s="0"/>
      <c r="ADS3198" s="0"/>
      <c r="ADT3198" s="0"/>
      <c r="ADU3198" s="0"/>
      <c r="ADV3198" s="0"/>
      <c r="ADW3198" s="0"/>
      <c r="ADX3198" s="0"/>
      <c r="ADY3198" s="0"/>
      <c r="ADZ3198" s="0"/>
      <c r="AEA3198" s="0"/>
      <c r="AEB3198" s="0"/>
      <c r="AEC3198" s="0"/>
      <c r="AED3198" s="0"/>
      <c r="AEE3198" s="0"/>
      <c r="AEF3198" s="0"/>
      <c r="AEG3198" s="0"/>
      <c r="AEH3198" s="0"/>
      <c r="AEI3198" s="0"/>
      <c r="AEJ3198" s="0"/>
      <c r="AEK3198" s="0"/>
      <c r="AEL3198" s="0"/>
      <c r="AEM3198" s="0"/>
      <c r="AEN3198" s="0"/>
      <c r="AEO3198" s="0"/>
      <c r="AEP3198" s="0"/>
      <c r="AEQ3198" s="0"/>
      <c r="AER3198" s="0"/>
      <c r="AES3198" s="0"/>
      <c r="AET3198" s="0"/>
      <c r="AEU3198" s="0"/>
      <c r="AEV3198" s="0"/>
      <c r="AEW3198" s="0"/>
      <c r="AEX3198" s="0"/>
      <c r="AEY3198" s="0"/>
      <c r="AEZ3198" s="0"/>
      <c r="AFA3198" s="0"/>
      <c r="AFB3198" s="0"/>
      <c r="AFC3198" s="0"/>
      <c r="AFD3198" s="0"/>
      <c r="AFE3198" s="0"/>
      <c r="AFF3198" s="0"/>
      <c r="AFG3198" s="0"/>
      <c r="AFH3198" s="0"/>
      <c r="AFI3198" s="0"/>
      <c r="AFJ3198" s="0"/>
      <c r="AFK3198" s="0"/>
      <c r="AFL3198" s="0"/>
      <c r="AFM3198" s="0"/>
      <c r="AFN3198" s="0"/>
      <c r="AFO3198" s="0"/>
      <c r="AFP3198" s="0"/>
      <c r="AFQ3198" s="0"/>
      <c r="AFR3198" s="0"/>
      <c r="AFS3198" s="0"/>
      <c r="AFT3198" s="0"/>
      <c r="AFU3198" s="0"/>
      <c r="AFV3198" s="0"/>
      <c r="AFW3198" s="0"/>
      <c r="AFX3198" s="0"/>
      <c r="AFY3198" s="0"/>
      <c r="AFZ3198" s="0"/>
      <c r="AGA3198" s="0"/>
      <c r="AGB3198" s="0"/>
      <c r="AGC3198" s="0"/>
      <c r="AGD3198" s="0"/>
      <c r="AGE3198" s="0"/>
      <c r="AGF3198" s="0"/>
      <c r="AGG3198" s="0"/>
      <c r="AGH3198" s="0"/>
      <c r="AGI3198" s="0"/>
      <c r="AGJ3198" s="0"/>
      <c r="AGK3198" s="0"/>
      <c r="AGL3198" s="0"/>
      <c r="AGM3198" s="0"/>
      <c r="AGN3198" s="0"/>
      <c r="AGO3198" s="0"/>
      <c r="AGP3198" s="0"/>
      <c r="AGQ3198" s="0"/>
      <c r="AGR3198" s="0"/>
      <c r="AGS3198" s="0"/>
      <c r="AGT3198" s="0"/>
      <c r="AGU3198" s="0"/>
      <c r="AGV3198" s="0"/>
      <c r="AGW3198" s="0"/>
      <c r="AGX3198" s="0"/>
      <c r="AGY3198" s="0"/>
      <c r="AGZ3198" s="0"/>
      <c r="AHA3198" s="0"/>
      <c r="AHB3198" s="0"/>
      <c r="AHC3198" s="0"/>
      <c r="AHD3198" s="0"/>
      <c r="AHE3198" s="0"/>
      <c r="AHF3198" s="0"/>
      <c r="AHG3198" s="0"/>
      <c r="AHH3198" s="0"/>
      <c r="AHI3198" s="0"/>
      <c r="AHJ3198" s="0"/>
      <c r="AHK3198" s="0"/>
      <c r="AHL3198" s="0"/>
      <c r="AHM3198" s="0"/>
      <c r="AHN3198" s="0"/>
      <c r="AHO3198" s="0"/>
      <c r="AHP3198" s="0"/>
      <c r="AHQ3198" s="0"/>
      <c r="AHR3198" s="0"/>
      <c r="AHS3198" s="0"/>
      <c r="AHT3198" s="0"/>
      <c r="AHU3198" s="0"/>
      <c r="AHV3198" s="0"/>
      <c r="AHW3198" s="0"/>
      <c r="AHX3198" s="0"/>
      <c r="AHY3198" s="0"/>
      <c r="AHZ3198" s="0"/>
      <c r="AIA3198" s="0"/>
      <c r="AIB3198" s="0"/>
      <c r="AIC3198" s="0"/>
      <c r="AID3198" s="0"/>
      <c r="AIE3198" s="0"/>
      <c r="AIF3198" s="0"/>
      <c r="AIG3198" s="0"/>
      <c r="AIH3198" s="0"/>
      <c r="AII3198" s="0"/>
      <c r="AIJ3198" s="0"/>
      <c r="AIK3198" s="0"/>
      <c r="AIL3198" s="0"/>
      <c r="AIM3198" s="0"/>
      <c r="AIN3198" s="0"/>
      <c r="AIO3198" s="0"/>
      <c r="AIP3198" s="0"/>
      <c r="AIQ3198" s="0"/>
      <c r="AIR3198" s="0"/>
      <c r="AIS3198" s="0"/>
      <c r="AIT3198" s="0"/>
      <c r="AIU3198" s="0"/>
      <c r="AIV3198" s="0"/>
      <c r="AIW3198" s="0"/>
      <c r="AIX3198" s="0"/>
      <c r="AIY3198" s="0"/>
      <c r="AIZ3198" s="0"/>
      <c r="AJA3198" s="0"/>
      <c r="AJB3198" s="0"/>
      <c r="AJC3198" s="0"/>
      <c r="AJD3198" s="0"/>
      <c r="AJE3198" s="0"/>
      <c r="AJF3198" s="0"/>
      <c r="AJG3198" s="0"/>
      <c r="AJH3198" s="0"/>
      <c r="AJI3198" s="0"/>
      <c r="AJJ3198" s="0"/>
      <c r="AJK3198" s="0"/>
      <c r="AJL3198" s="0"/>
      <c r="AJM3198" s="0"/>
      <c r="AJN3198" s="0"/>
      <c r="AJO3198" s="0"/>
      <c r="AJP3198" s="0"/>
      <c r="AJQ3198" s="0"/>
      <c r="AJR3198" s="0"/>
      <c r="AJS3198" s="0"/>
      <c r="AJT3198" s="0"/>
      <c r="AJU3198" s="0"/>
      <c r="AJV3198" s="0"/>
      <c r="AJW3198" s="0"/>
      <c r="AJX3198" s="0"/>
      <c r="AJY3198" s="0"/>
      <c r="AJZ3198" s="0"/>
      <c r="AKA3198" s="0"/>
      <c r="AKB3198" s="0"/>
      <c r="AKC3198" s="0"/>
      <c r="AKD3198" s="0"/>
      <c r="AKE3198" s="0"/>
      <c r="AKF3198" s="0"/>
      <c r="AKG3198" s="0"/>
      <c r="AKH3198" s="0"/>
      <c r="AKI3198" s="0"/>
      <c r="AKJ3198" s="0"/>
      <c r="AKK3198" s="0"/>
      <c r="AKL3198" s="0"/>
      <c r="AKM3198" s="0"/>
      <c r="AKN3198" s="0"/>
      <c r="AKO3198" s="0"/>
      <c r="AKP3198" s="0"/>
      <c r="AKQ3198" s="0"/>
      <c r="AKR3198" s="0"/>
      <c r="AKS3198" s="0"/>
      <c r="AKT3198" s="0"/>
      <c r="AKU3198" s="0"/>
      <c r="AKV3198" s="0"/>
      <c r="AKW3198" s="0"/>
      <c r="AKX3198" s="0"/>
      <c r="AKY3198" s="0"/>
      <c r="AKZ3198" s="0"/>
      <c r="ALA3198" s="0"/>
      <c r="ALB3198" s="0"/>
      <c r="ALC3198" s="0"/>
      <c r="ALD3198" s="0"/>
      <c r="ALE3198" s="0"/>
      <c r="ALF3198" s="0"/>
      <c r="ALG3198" s="0"/>
      <c r="ALH3198" s="0"/>
      <c r="ALI3198" s="0"/>
      <c r="ALJ3198" s="0"/>
      <c r="ALK3198" s="0"/>
      <c r="ALL3198" s="0"/>
      <c r="ALM3198" s="0"/>
      <c r="ALN3198" s="0"/>
      <c r="ALO3198" s="0"/>
      <c r="ALP3198" s="0"/>
      <c r="ALQ3198" s="0"/>
      <c r="ALR3198" s="0"/>
      <c r="ALS3198" s="0"/>
      <c r="ALT3198" s="0"/>
      <c r="ALU3198" s="0"/>
      <c r="ALV3198" s="0"/>
      <c r="ALW3198" s="0"/>
      <c r="ALX3198" s="0"/>
      <c r="ALY3198" s="0"/>
      <c r="ALZ3198" s="0"/>
      <c r="AMA3198" s="0"/>
      <c r="AMB3198" s="0"/>
      <c r="AMC3198" s="0"/>
      <c r="AMD3198" s="0"/>
      <c r="AME3198" s="0"/>
      <c r="AMF3198" s="0"/>
      <c r="AMG3198" s="0"/>
      <c r="AMH3198" s="0"/>
      <c r="AMI3198" s="0"/>
    </row>
    <row r="3199" customFormat="false" ht="12.75" hidden="false" customHeight="false" outlineLevel="0" collapsed="false">
      <c r="A3199" s="18" t="s">
        <v>1398</v>
      </c>
      <c r="B3199" s="18"/>
      <c r="C3199" s="78" t="s">
        <v>1412</v>
      </c>
      <c r="D3199" s="79" t="s">
        <v>13</v>
      </c>
      <c r="E3199" s="80"/>
      <c r="F3199" s="81"/>
      <c r="G3199" s="82"/>
      <c r="H3199" s="83" t="s">
        <v>168</v>
      </c>
      <c r="I3199" s="84" t="n">
        <v>15.92</v>
      </c>
      <c r="J3199" s="83" t="s">
        <v>977</v>
      </c>
      <c r="K3199" s="18"/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  <c r="AX3199" s="18"/>
      <c r="AY3199" s="18"/>
      <c r="AZ3199" s="18"/>
      <c r="BA3199" s="18"/>
      <c r="BB3199" s="18"/>
      <c r="BC3199" s="18"/>
      <c r="BD3199" s="18"/>
      <c r="BE3199" s="18"/>
      <c r="BF3199" s="18"/>
      <c r="BG3199" s="18"/>
      <c r="BH3199" s="18"/>
      <c r="BI3199" s="18"/>
      <c r="BJ3199" s="18"/>
      <c r="BK3199" s="18"/>
      <c r="BL3199" s="18"/>
      <c r="BM3199" s="0"/>
      <c r="BN3199" s="0"/>
      <c r="BO3199" s="0"/>
      <c r="BP3199" s="0"/>
      <c r="BQ3199" s="0"/>
      <c r="BR3199" s="0"/>
      <c r="BS3199" s="0"/>
      <c r="BT3199" s="0"/>
      <c r="BU3199" s="0"/>
      <c r="BV3199" s="0"/>
      <c r="BW3199" s="0"/>
      <c r="BX3199" s="0"/>
      <c r="BY3199" s="0"/>
      <c r="BZ3199" s="0"/>
      <c r="CA3199" s="0"/>
      <c r="CB3199" s="0"/>
      <c r="CC3199" s="0"/>
      <c r="CD3199" s="0"/>
      <c r="CE3199" s="0"/>
      <c r="CF3199" s="0"/>
      <c r="CG3199" s="0"/>
      <c r="CH3199" s="0"/>
      <c r="CI3199" s="0"/>
      <c r="CJ3199" s="0"/>
      <c r="CK3199" s="0"/>
      <c r="CL3199" s="0"/>
      <c r="CM3199" s="0"/>
      <c r="CN3199" s="0"/>
      <c r="CO3199" s="0"/>
      <c r="CP3199" s="0"/>
      <c r="CQ3199" s="0"/>
      <c r="CR3199" s="0"/>
      <c r="CS3199" s="0"/>
      <c r="CT3199" s="0"/>
      <c r="CU3199" s="0"/>
      <c r="CV3199" s="0"/>
      <c r="CW3199" s="0"/>
      <c r="CX3199" s="0"/>
      <c r="CY3199" s="0"/>
      <c r="CZ3199" s="0"/>
      <c r="DA3199" s="0"/>
      <c r="DB3199" s="0"/>
      <c r="DC3199" s="0"/>
      <c r="DD3199" s="0"/>
      <c r="DE3199" s="0"/>
      <c r="DF3199" s="0"/>
      <c r="DG3199" s="0"/>
      <c r="DH3199" s="0"/>
      <c r="DI3199" s="0"/>
      <c r="DJ3199" s="0"/>
      <c r="DK3199" s="0"/>
      <c r="DL3199" s="0"/>
      <c r="DM3199" s="0"/>
      <c r="DN3199" s="0"/>
      <c r="DO3199" s="0"/>
      <c r="DP3199" s="0"/>
      <c r="DQ3199" s="0"/>
      <c r="DR3199" s="0"/>
      <c r="DS3199" s="0"/>
      <c r="DT3199" s="0"/>
      <c r="DU3199" s="0"/>
      <c r="DV3199" s="0"/>
      <c r="DW3199" s="0"/>
      <c r="DX3199" s="0"/>
      <c r="DY3199" s="0"/>
      <c r="DZ3199" s="0"/>
      <c r="EA3199" s="0"/>
      <c r="EB3199" s="0"/>
      <c r="EC3199" s="0"/>
      <c r="ED3199" s="0"/>
      <c r="EE3199" s="0"/>
      <c r="EF3199" s="0"/>
      <c r="EG3199" s="0"/>
      <c r="EH3199" s="0"/>
      <c r="EI3199" s="0"/>
      <c r="EJ3199" s="0"/>
      <c r="EK3199" s="0"/>
      <c r="EL3199" s="0"/>
      <c r="EM3199" s="0"/>
      <c r="EN3199" s="0"/>
      <c r="EO3199" s="0"/>
      <c r="EP3199" s="0"/>
      <c r="EQ3199" s="0"/>
      <c r="ER3199" s="0"/>
      <c r="ES3199" s="0"/>
      <c r="ET3199" s="0"/>
      <c r="EU3199" s="0"/>
      <c r="EV3199" s="0"/>
      <c r="EW3199" s="0"/>
      <c r="EX3199" s="0"/>
      <c r="EY3199" s="0"/>
      <c r="EZ3199" s="0"/>
      <c r="FA3199" s="0"/>
      <c r="FB3199" s="0"/>
      <c r="FC3199" s="0"/>
      <c r="FD3199" s="0"/>
      <c r="FE3199" s="0"/>
      <c r="FF3199" s="0"/>
      <c r="FG3199" s="0"/>
      <c r="FH3199" s="0"/>
      <c r="FI3199" s="0"/>
      <c r="FJ3199" s="0"/>
      <c r="FK3199" s="0"/>
      <c r="FL3199" s="0"/>
      <c r="FM3199" s="0"/>
      <c r="FN3199" s="0"/>
      <c r="FO3199" s="0"/>
      <c r="FP3199" s="0"/>
      <c r="FQ3199" s="0"/>
      <c r="FR3199" s="0"/>
      <c r="FS3199" s="0"/>
      <c r="FT3199" s="0"/>
      <c r="FU3199" s="0"/>
      <c r="FV3199" s="0"/>
      <c r="FW3199" s="0"/>
      <c r="FX3199" s="0"/>
      <c r="FY3199" s="0"/>
      <c r="FZ3199" s="0"/>
      <c r="GA3199" s="0"/>
      <c r="GB3199" s="0"/>
      <c r="GC3199" s="0"/>
      <c r="GD3199" s="0"/>
      <c r="GE3199" s="0"/>
      <c r="GF3199" s="0"/>
      <c r="GG3199" s="0"/>
      <c r="GH3199" s="0"/>
      <c r="GI3199" s="0"/>
      <c r="GJ3199" s="0"/>
      <c r="GK3199" s="0"/>
      <c r="GL3199" s="0"/>
      <c r="GM3199" s="0"/>
      <c r="GN3199" s="0"/>
      <c r="GO3199" s="0"/>
      <c r="GP3199" s="0"/>
      <c r="GQ3199" s="0"/>
      <c r="GR3199" s="0"/>
      <c r="GS3199" s="0"/>
      <c r="GT3199" s="0"/>
      <c r="GU3199" s="0"/>
      <c r="GV3199" s="0"/>
      <c r="GW3199" s="0"/>
      <c r="GX3199" s="0"/>
      <c r="GY3199" s="0"/>
      <c r="GZ3199" s="0"/>
      <c r="HA3199" s="0"/>
      <c r="HB3199" s="0"/>
      <c r="HC3199" s="0"/>
      <c r="HD3199" s="0"/>
      <c r="HE3199" s="0"/>
      <c r="HF3199" s="0"/>
      <c r="HG3199" s="0"/>
      <c r="HH3199" s="0"/>
      <c r="HI3199" s="0"/>
      <c r="HJ3199" s="0"/>
      <c r="HK3199" s="0"/>
      <c r="HL3199" s="0"/>
      <c r="HM3199" s="0"/>
      <c r="HN3199" s="0"/>
      <c r="HO3199" s="0"/>
      <c r="HP3199" s="0"/>
      <c r="HQ3199" s="0"/>
      <c r="HR3199" s="0"/>
      <c r="HS3199" s="0"/>
      <c r="HT3199" s="0"/>
      <c r="HU3199" s="0"/>
      <c r="HV3199" s="0"/>
      <c r="HW3199" s="0"/>
      <c r="HX3199" s="0"/>
      <c r="HY3199" s="0"/>
      <c r="HZ3199" s="0"/>
      <c r="IA3199" s="0"/>
      <c r="IB3199" s="0"/>
      <c r="IC3199" s="0"/>
      <c r="ID3199" s="0"/>
      <c r="IE3199" s="0"/>
      <c r="IF3199" s="0"/>
      <c r="IG3199" s="0"/>
      <c r="IH3199" s="0"/>
      <c r="II3199" s="0"/>
      <c r="IJ3199" s="0"/>
      <c r="IK3199" s="0"/>
      <c r="IL3199" s="0"/>
      <c r="IM3199" s="0"/>
      <c r="IN3199" s="0"/>
      <c r="IO3199" s="0"/>
      <c r="IP3199" s="0"/>
      <c r="IQ3199" s="0"/>
      <c r="IR3199" s="0"/>
      <c r="IS3199" s="0"/>
      <c r="IT3199" s="0"/>
      <c r="IU3199" s="0"/>
      <c r="IV3199" s="0"/>
      <c r="IW3199" s="0"/>
      <c r="IX3199" s="0"/>
      <c r="IY3199" s="0"/>
      <c r="IZ3199" s="0"/>
      <c r="JA3199" s="0"/>
      <c r="JB3199" s="0"/>
      <c r="JC3199" s="0"/>
      <c r="JD3199" s="0"/>
      <c r="JE3199" s="0"/>
      <c r="JF3199" s="0"/>
      <c r="JG3199" s="0"/>
      <c r="JH3199" s="0"/>
      <c r="JI3199" s="0"/>
      <c r="JJ3199" s="0"/>
      <c r="JK3199" s="0"/>
      <c r="JL3199" s="0"/>
      <c r="JM3199" s="0"/>
      <c r="JN3199" s="0"/>
      <c r="JO3199" s="0"/>
      <c r="JP3199" s="0"/>
      <c r="JQ3199" s="0"/>
      <c r="JR3199" s="0"/>
      <c r="JS3199" s="0"/>
      <c r="JT3199" s="0"/>
      <c r="JU3199" s="0"/>
      <c r="JV3199" s="0"/>
      <c r="JW3199" s="0"/>
      <c r="JX3199" s="0"/>
      <c r="JY3199" s="0"/>
      <c r="JZ3199" s="0"/>
      <c r="KA3199" s="0"/>
      <c r="KB3199" s="0"/>
      <c r="KC3199" s="0"/>
      <c r="KD3199" s="0"/>
      <c r="KE3199" s="0"/>
      <c r="KF3199" s="0"/>
      <c r="KG3199" s="0"/>
      <c r="KH3199" s="0"/>
      <c r="KI3199" s="0"/>
      <c r="KJ3199" s="0"/>
      <c r="KK3199" s="0"/>
      <c r="KL3199" s="0"/>
      <c r="KM3199" s="0"/>
      <c r="KN3199" s="0"/>
      <c r="KO3199" s="0"/>
      <c r="KP3199" s="0"/>
      <c r="KQ3199" s="0"/>
      <c r="KR3199" s="0"/>
      <c r="KS3199" s="0"/>
      <c r="KT3199" s="0"/>
      <c r="KU3199" s="0"/>
      <c r="KV3199" s="0"/>
      <c r="KW3199" s="0"/>
      <c r="KX3199" s="0"/>
      <c r="KY3199" s="0"/>
      <c r="KZ3199" s="0"/>
      <c r="LA3199" s="0"/>
      <c r="LB3199" s="0"/>
      <c r="LC3199" s="0"/>
      <c r="LD3199" s="0"/>
      <c r="LE3199" s="0"/>
      <c r="LF3199" s="0"/>
      <c r="LG3199" s="0"/>
      <c r="LH3199" s="0"/>
      <c r="LI3199" s="0"/>
      <c r="LJ3199" s="0"/>
      <c r="LK3199" s="0"/>
      <c r="LL3199" s="0"/>
      <c r="LM3199" s="0"/>
      <c r="LN3199" s="0"/>
      <c r="LO3199" s="0"/>
      <c r="LP3199" s="0"/>
      <c r="LQ3199" s="0"/>
      <c r="LR3199" s="0"/>
      <c r="LS3199" s="0"/>
      <c r="LT3199" s="0"/>
      <c r="LU3199" s="0"/>
      <c r="LV3199" s="0"/>
      <c r="LW3199" s="0"/>
      <c r="LX3199" s="0"/>
      <c r="LY3199" s="0"/>
      <c r="LZ3199" s="0"/>
      <c r="MA3199" s="0"/>
      <c r="MB3199" s="0"/>
      <c r="MC3199" s="0"/>
      <c r="MD3199" s="0"/>
      <c r="ME3199" s="0"/>
      <c r="MF3199" s="0"/>
      <c r="MG3199" s="0"/>
      <c r="MH3199" s="0"/>
      <c r="MI3199" s="0"/>
      <c r="MJ3199" s="0"/>
      <c r="MK3199" s="0"/>
      <c r="ML3199" s="0"/>
      <c r="MM3199" s="0"/>
      <c r="MN3199" s="0"/>
      <c r="MO3199" s="0"/>
      <c r="MP3199" s="0"/>
      <c r="MQ3199" s="0"/>
      <c r="MR3199" s="0"/>
      <c r="MS3199" s="0"/>
      <c r="MT3199" s="0"/>
      <c r="MU3199" s="0"/>
      <c r="MV3199" s="0"/>
      <c r="MW3199" s="0"/>
      <c r="MX3199" s="0"/>
      <c r="MY3199" s="0"/>
      <c r="MZ3199" s="0"/>
      <c r="NA3199" s="0"/>
      <c r="NB3199" s="0"/>
      <c r="NC3199" s="0"/>
      <c r="ND3199" s="0"/>
      <c r="NE3199" s="0"/>
      <c r="NF3199" s="0"/>
      <c r="NG3199" s="0"/>
      <c r="NH3199" s="0"/>
      <c r="NI3199" s="0"/>
      <c r="NJ3199" s="0"/>
      <c r="NK3199" s="0"/>
      <c r="NL3199" s="0"/>
      <c r="NM3199" s="0"/>
      <c r="NN3199" s="0"/>
      <c r="NO3199" s="0"/>
      <c r="NP3199" s="0"/>
      <c r="NQ3199" s="0"/>
      <c r="NR3199" s="0"/>
      <c r="NS3199" s="0"/>
      <c r="NT3199" s="0"/>
      <c r="NU3199" s="0"/>
      <c r="NV3199" s="0"/>
      <c r="NW3199" s="0"/>
      <c r="NX3199" s="0"/>
      <c r="NY3199" s="0"/>
      <c r="NZ3199" s="0"/>
      <c r="OA3199" s="0"/>
      <c r="OB3199" s="0"/>
      <c r="OC3199" s="0"/>
      <c r="OD3199" s="0"/>
      <c r="OE3199" s="0"/>
      <c r="OF3199" s="0"/>
      <c r="OG3199" s="0"/>
      <c r="OH3199" s="0"/>
      <c r="OI3199" s="0"/>
      <c r="OJ3199" s="0"/>
      <c r="OK3199" s="0"/>
      <c r="OL3199" s="0"/>
      <c r="OM3199" s="0"/>
      <c r="ON3199" s="0"/>
      <c r="OO3199" s="0"/>
      <c r="OP3199" s="0"/>
      <c r="OQ3199" s="0"/>
      <c r="OR3199" s="0"/>
      <c r="OS3199" s="0"/>
      <c r="OT3199" s="0"/>
      <c r="OU3199" s="0"/>
      <c r="OV3199" s="0"/>
      <c r="OW3199" s="0"/>
      <c r="OX3199" s="0"/>
      <c r="OY3199" s="0"/>
      <c r="OZ3199" s="0"/>
      <c r="PA3199" s="0"/>
      <c r="PB3199" s="0"/>
      <c r="PC3199" s="0"/>
      <c r="PD3199" s="0"/>
      <c r="PE3199" s="0"/>
      <c r="PF3199" s="0"/>
      <c r="PG3199" s="0"/>
      <c r="PH3199" s="0"/>
      <c r="PI3199" s="0"/>
      <c r="PJ3199" s="0"/>
      <c r="PK3199" s="0"/>
      <c r="PL3199" s="0"/>
      <c r="PM3199" s="0"/>
      <c r="PN3199" s="0"/>
      <c r="PO3199" s="0"/>
      <c r="PP3199" s="0"/>
      <c r="PQ3199" s="0"/>
      <c r="PR3199" s="0"/>
      <c r="PS3199" s="0"/>
      <c r="PT3199" s="0"/>
      <c r="PU3199" s="0"/>
      <c r="PV3199" s="0"/>
      <c r="PW3199" s="0"/>
      <c r="PX3199" s="0"/>
      <c r="PY3199" s="0"/>
      <c r="PZ3199" s="0"/>
      <c r="QA3199" s="0"/>
      <c r="QB3199" s="0"/>
      <c r="QC3199" s="0"/>
      <c r="QD3199" s="0"/>
      <c r="QE3199" s="0"/>
      <c r="QF3199" s="0"/>
      <c r="QG3199" s="0"/>
      <c r="QH3199" s="0"/>
      <c r="QI3199" s="0"/>
      <c r="QJ3199" s="0"/>
      <c r="QK3199" s="0"/>
      <c r="QL3199" s="0"/>
      <c r="QM3199" s="0"/>
      <c r="QN3199" s="0"/>
      <c r="QO3199" s="0"/>
      <c r="QP3199" s="0"/>
      <c r="QQ3199" s="0"/>
      <c r="QR3199" s="0"/>
      <c r="QS3199" s="0"/>
      <c r="QT3199" s="0"/>
      <c r="QU3199" s="0"/>
      <c r="QV3199" s="0"/>
      <c r="QW3199" s="0"/>
      <c r="QX3199" s="0"/>
      <c r="QY3199" s="0"/>
      <c r="QZ3199" s="0"/>
      <c r="RA3199" s="0"/>
      <c r="RB3199" s="0"/>
      <c r="RC3199" s="0"/>
      <c r="RD3199" s="0"/>
      <c r="RE3199" s="0"/>
      <c r="RF3199" s="0"/>
      <c r="RG3199" s="0"/>
      <c r="RH3199" s="0"/>
      <c r="RI3199" s="0"/>
      <c r="RJ3199" s="0"/>
      <c r="RK3199" s="0"/>
      <c r="RL3199" s="0"/>
      <c r="RM3199" s="0"/>
      <c r="RN3199" s="0"/>
      <c r="RO3199" s="0"/>
      <c r="RP3199" s="0"/>
      <c r="RQ3199" s="0"/>
      <c r="RR3199" s="0"/>
      <c r="RS3199" s="0"/>
      <c r="RT3199" s="0"/>
      <c r="RU3199" s="0"/>
      <c r="RV3199" s="0"/>
      <c r="RW3199" s="0"/>
      <c r="RX3199" s="0"/>
      <c r="RY3199" s="0"/>
      <c r="RZ3199" s="0"/>
      <c r="SA3199" s="0"/>
      <c r="SB3199" s="0"/>
      <c r="SC3199" s="0"/>
      <c r="SD3199" s="0"/>
      <c r="SE3199" s="0"/>
      <c r="SF3199" s="0"/>
      <c r="SG3199" s="0"/>
      <c r="SH3199" s="0"/>
      <c r="SI3199" s="0"/>
      <c r="SJ3199" s="0"/>
      <c r="SK3199" s="0"/>
      <c r="SL3199" s="0"/>
      <c r="SM3199" s="0"/>
      <c r="SN3199" s="0"/>
      <c r="SO3199" s="0"/>
      <c r="SP3199" s="0"/>
      <c r="SQ3199" s="0"/>
      <c r="SR3199" s="0"/>
      <c r="SS3199" s="0"/>
      <c r="ST3199" s="0"/>
      <c r="SU3199" s="0"/>
      <c r="SV3199" s="0"/>
      <c r="SW3199" s="0"/>
      <c r="SX3199" s="0"/>
      <c r="SY3199" s="0"/>
      <c r="SZ3199" s="0"/>
      <c r="TA3199" s="0"/>
      <c r="TB3199" s="0"/>
      <c r="TC3199" s="0"/>
      <c r="TD3199" s="0"/>
      <c r="TE3199" s="0"/>
      <c r="TF3199" s="0"/>
      <c r="TG3199" s="0"/>
      <c r="TH3199" s="0"/>
      <c r="TI3199" s="0"/>
      <c r="TJ3199" s="0"/>
      <c r="TK3199" s="0"/>
      <c r="TL3199" s="0"/>
      <c r="TM3199" s="0"/>
      <c r="TN3199" s="0"/>
      <c r="TO3199" s="0"/>
      <c r="TP3199" s="0"/>
      <c r="TQ3199" s="0"/>
      <c r="TR3199" s="0"/>
      <c r="TS3199" s="0"/>
      <c r="TT3199" s="0"/>
      <c r="TU3199" s="0"/>
      <c r="TV3199" s="0"/>
      <c r="TW3199" s="0"/>
      <c r="TX3199" s="0"/>
      <c r="TY3199" s="0"/>
      <c r="TZ3199" s="0"/>
      <c r="UA3199" s="0"/>
      <c r="UB3199" s="0"/>
      <c r="UC3199" s="0"/>
      <c r="UD3199" s="0"/>
      <c r="UE3199" s="0"/>
      <c r="UF3199" s="0"/>
      <c r="UG3199" s="0"/>
      <c r="UH3199" s="0"/>
      <c r="UI3199" s="0"/>
      <c r="UJ3199" s="0"/>
      <c r="UK3199" s="0"/>
      <c r="UL3199" s="0"/>
      <c r="UM3199" s="0"/>
      <c r="UN3199" s="0"/>
      <c r="UO3199" s="0"/>
      <c r="UP3199" s="0"/>
      <c r="UQ3199" s="0"/>
      <c r="UR3199" s="0"/>
      <c r="US3199" s="0"/>
      <c r="UT3199" s="0"/>
      <c r="UU3199" s="0"/>
      <c r="UV3199" s="0"/>
      <c r="UW3199" s="0"/>
      <c r="UX3199" s="0"/>
      <c r="UY3199" s="0"/>
      <c r="UZ3199" s="0"/>
      <c r="VA3199" s="0"/>
      <c r="VB3199" s="0"/>
      <c r="VC3199" s="0"/>
      <c r="VD3199" s="0"/>
      <c r="VE3199" s="0"/>
      <c r="VF3199" s="0"/>
      <c r="VG3199" s="0"/>
      <c r="VH3199" s="0"/>
      <c r="VI3199" s="0"/>
      <c r="VJ3199" s="0"/>
      <c r="VK3199" s="0"/>
      <c r="VL3199" s="0"/>
      <c r="VM3199" s="0"/>
      <c r="VN3199" s="0"/>
      <c r="VO3199" s="0"/>
      <c r="VP3199" s="0"/>
      <c r="VQ3199" s="0"/>
      <c r="VR3199" s="0"/>
      <c r="VS3199" s="0"/>
      <c r="VT3199" s="0"/>
      <c r="VU3199" s="0"/>
      <c r="VV3199" s="0"/>
      <c r="VW3199" s="0"/>
      <c r="VX3199" s="0"/>
      <c r="VY3199" s="0"/>
      <c r="VZ3199" s="0"/>
      <c r="WA3199" s="0"/>
      <c r="WB3199" s="0"/>
      <c r="WC3199" s="0"/>
      <c r="WD3199" s="0"/>
      <c r="WE3199" s="0"/>
      <c r="WF3199" s="0"/>
      <c r="WG3199" s="0"/>
      <c r="WH3199" s="0"/>
      <c r="WI3199" s="0"/>
      <c r="WJ3199" s="0"/>
      <c r="WK3199" s="0"/>
      <c r="WL3199" s="0"/>
      <c r="WM3199" s="0"/>
      <c r="WN3199" s="0"/>
      <c r="WO3199" s="0"/>
      <c r="WP3199" s="0"/>
      <c r="WQ3199" s="0"/>
      <c r="WR3199" s="0"/>
      <c r="WS3199" s="0"/>
      <c r="WT3199" s="0"/>
      <c r="WU3199" s="0"/>
      <c r="WV3199" s="0"/>
      <c r="WW3199" s="0"/>
      <c r="WX3199" s="0"/>
      <c r="WY3199" s="0"/>
      <c r="WZ3199" s="0"/>
      <c r="XA3199" s="0"/>
      <c r="XB3199" s="0"/>
      <c r="XC3199" s="0"/>
      <c r="XD3199" s="0"/>
      <c r="XE3199" s="0"/>
      <c r="XF3199" s="0"/>
      <c r="XG3199" s="0"/>
      <c r="XH3199" s="0"/>
      <c r="XI3199" s="0"/>
      <c r="XJ3199" s="0"/>
      <c r="XK3199" s="0"/>
      <c r="XL3199" s="0"/>
      <c r="XM3199" s="0"/>
      <c r="XN3199" s="0"/>
      <c r="XO3199" s="0"/>
      <c r="XP3199" s="0"/>
      <c r="XQ3199" s="0"/>
      <c r="XR3199" s="0"/>
      <c r="XS3199" s="0"/>
      <c r="XT3199" s="0"/>
      <c r="XU3199" s="0"/>
      <c r="XV3199" s="0"/>
      <c r="XW3199" s="0"/>
      <c r="XX3199" s="0"/>
      <c r="XY3199" s="0"/>
      <c r="XZ3199" s="0"/>
      <c r="YA3199" s="0"/>
      <c r="YB3199" s="0"/>
      <c r="YC3199" s="0"/>
      <c r="YD3199" s="0"/>
      <c r="YE3199" s="0"/>
      <c r="YF3199" s="0"/>
      <c r="YG3199" s="0"/>
      <c r="YH3199" s="0"/>
      <c r="YI3199" s="0"/>
      <c r="YJ3199" s="0"/>
      <c r="YK3199" s="0"/>
      <c r="YL3199" s="0"/>
      <c r="YM3199" s="0"/>
      <c r="YN3199" s="0"/>
      <c r="YO3199" s="0"/>
      <c r="YP3199" s="0"/>
      <c r="YQ3199" s="0"/>
      <c r="YR3199" s="0"/>
      <c r="YS3199" s="0"/>
      <c r="YT3199" s="0"/>
      <c r="YU3199" s="0"/>
      <c r="YV3199" s="0"/>
      <c r="YW3199" s="0"/>
      <c r="YX3199" s="0"/>
      <c r="YY3199" s="0"/>
      <c r="YZ3199" s="0"/>
      <c r="ZA3199" s="0"/>
      <c r="ZB3199" s="0"/>
      <c r="ZC3199" s="0"/>
      <c r="ZD3199" s="0"/>
      <c r="ZE3199" s="0"/>
      <c r="ZF3199" s="0"/>
      <c r="ZG3199" s="0"/>
      <c r="ZH3199" s="0"/>
      <c r="ZI3199" s="0"/>
      <c r="ZJ3199" s="0"/>
      <c r="ZK3199" s="0"/>
      <c r="ZL3199" s="0"/>
      <c r="ZM3199" s="0"/>
      <c r="ZN3199" s="0"/>
      <c r="ZO3199" s="0"/>
      <c r="ZP3199" s="0"/>
      <c r="ZQ3199" s="0"/>
      <c r="ZR3199" s="0"/>
      <c r="ZS3199" s="0"/>
      <c r="ZT3199" s="0"/>
      <c r="ZU3199" s="0"/>
      <c r="ZV3199" s="0"/>
      <c r="ZW3199" s="0"/>
      <c r="ZX3199" s="0"/>
      <c r="ZY3199" s="0"/>
      <c r="ZZ3199" s="0"/>
      <c r="AAA3199" s="0"/>
      <c r="AAB3199" s="0"/>
      <c r="AAC3199" s="0"/>
      <c r="AAD3199" s="0"/>
      <c r="AAE3199" s="0"/>
      <c r="AAF3199" s="0"/>
      <c r="AAG3199" s="0"/>
      <c r="AAH3199" s="0"/>
      <c r="AAI3199" s="0"/>
      <c r="AAJ3199" s="0"/>
      <c r="AAK3199" s="0"/>
      <c r="AAL3199" s="0"/>
      <c r="AAM3199" s="0"/>
      <c r="AAN3199" s="0"/>
      <c r="AAO3199" s="0"/>
      <c r="AAP3199" s="0"/>
      <c r="AAQ3199" s="0"/>
      <c r="AAR3199" s="0"/>
      <c r="AAS3199" s="0"/>
      <c r="AAT3199" s="0"/>
      <c r="AAU3199" s="0"/>
      <c r="AAV3199" s="0"/>
      <c r="AAW3199" s="0"/>
      <c r="AAX3199" s="0"/>
      <c r="AAY3199" s="0"/>
      <c r="AAZ3199" s="0"/>
      <c r="ABA3199" s="0"/>
      <c r="ABB3199" s="0"/>
      <c r="ABC3199" s="0"/>
      <c r="ABD3199" s="0"/>
      <c r="ABE3199" s="0"/>
      <c r="ABF3199" s="0"/>
      <c r="ABG3199" s="0"/>
      <c r="ABH3199" s="0"/>
      <c r="ABI3199" s="0"/>
      <c r="ABJ3199" s="0"/>
      <c r="ABK3199" s="0"/>
      <c r="ABL3199" s="0"/>
      <c r="ABM3199" s="0"/>
      <c r="ABN3199" s="0"/>
      <c r="ABO3199" s="0"/>
      <c r="ABP3199" s="0"/>
      <c r="ABQ3199" s="0"/>
      <c r="ABR3199" s="0"/>
      <c r="ABS3199" s="0"/>
      <c r="ABT3199" s="0"/>
      <c r="ABU3199" s="0"/>
      <c r="ABV3199" s="0"/>
      <c r="ABW3199" s="0"/>
      <c r="ABX3199" s="0"/>
      <c r="ABY3199" s="0"/>
      <c r="ABZ3199" s="0"/>
      <c r="ACA3199" s="0"/>
      <c r="ACB3199" s="0"/>
      <c r="ACC3199" s="0"/>
      <c r="ACD3199" s="0"/>
      <c r="ACE3199" s="0"/>
      <c r="ACF3199" s="0"/>
      <c r="ACG3199" s="0"/>
      <c r="ACH3199" s="0"/>
      <c r="ACI3199" s="0"/>
      <c r="ACJ3199" s="0"/>
      <c r="ACK3199" s="0"/>
      <c r="ACL3199" s="0"/>
      <c r="ACM3199" s="0"/>
      <c r="ACN3199" s="0"/>
      <c r="ACO3199" s="0"/>
      <c r="ACP3199" s="0"/>
      <c r="ACQ3199" s="0"/>
      <c r="ACR3199" s="0"/>
      <c r="ACS3199" s="0"/>
      <c r="ACT3199" s="0"/>
      <c r="ACU3199" s="0"/>
      <c r="ACV3199" s="0"/>
      <c r="ACW3199" s="0"/>
      <c r="ACX3199" s="0"/>
      <c r="ACY3199" s="0"/>
      <c r="ACZ3199" s="0"/>
      <c r="ADA3199" s="0"/>
      <c r="ADB3199" s="0"/>
      <c r="ADC3199" s="0"/>
      <c r="ADD3199" s="0"/>
      <c r="ADE3199" s="0"/>
      <c r="ADF3199" s="0"/>
      <c r="ADG3199" s="0"/>
      <c r="ADH3199" s="0"/>
      <c r="ADI3199" s="0"/>
      <c r="ADJ3199" s="0"/>
      <c r="ADK3199" s="0"/>
      <c r="ADL3199" s="0"/>
      <c r="ADM3199" s="0"/>
      <c r="ADN3199" s="0"/>
      <c r="ADO3199" s="0"/>
      <c r="ADP3199" s="0"/>
      <c r="ADQ3199" s="0"/>
      <c r="ADR3199" s="0"/>
      <c r="ADS3199" s="0"/>
      <c r="ADT3199" s="0"/>
      <c r="ADU3199" s="0"/>
      <c r="ADV3199" s="0"/>
      <c r="ADW3199" s="0"/>
      <c r="ADX3199" s="0"/>
      <c r="ADY3199" s="0"/>
      <c r="ADZ3199" s="0"/>
      <c r="AEA3199" s="0"/>
      <c r="AEB3199" s="0"/>
      <c r="AEC3199" s="0"/>
      <c r="AED3199" s="0"/>
      <c r="AEE3199" s="0"/>
      <c r="AEF3199" s="0"/>
      <c r="AEG3199" s="0"/>
      <c r="AEH3199" s="0"/>
      <c r="AEI3199" s="0"/>
      <c r="AEJ3199" s="0"/>
      <c r="AEK3199" s="0"/>
      <c r="AEL3199" s="0"/>
      <c r="AEM3199" s="0"/>
      <c r="AEN3199" s="0"/>
      <c r="AEO3199" s="0"/>
      <c r="AEP3199" s="0"/>
      <c r="AEQ3199" s="0"/>
      <c r="AER3199" s="0"/>
      <c r="AES3199" s="0"/>
      <c r="AET3199" s="0"/>
      <c r="AEU3199" s="0"/>
      <c r="AEV3199" s="0"/>
      <c r="AEW3199" s="0"/>
      <c r="AEX3199" s="0"/>
      <c r="AEY3199" s="0"/>
      <c r="AEZ3199" s="0"/>
      <c r="AFA3199" s="0"/>
      <c r="AFB3199" s="0"/>
      <c r="AFC3199" s="0"/>
      <c r="AFD3199" s="0"/>
      <c r="AFE3199" s="0"/>
      <c r="AFF3199" s="0"/>
      <c r="AFG3199" s="0"/>
      <c r="AFH3199" s="0"/>
      <c r="AFI3199" s="0"/>
      <c r="AFJ3199" s="0"/>
      <c r="AFK3199" s="0"/>
      <c r="AFL3199" s="0"/>
      <c r="AFM3199" s="0"/>
      <c r="AFN3199" s="0"/>
      <c r="AFO3199" s="0"/>
      <c r="AFP3199" s="0"/>
      <c r="AFQ3199" s="0"/>
      <c r="AFR3199" s="0"/>
      <c r="AFS3199" s="0"/>
      <c r="AFT3199" s="0"/>
      <c r="AFU3199" s="0"/>
      <c r="AFV3199" s="0"/>
      <c r="AFW3199" s="0"/>
      <c r="AFX3199" s="0"/>
      <c r="AFY3199" s="0"/>
      <c r="AFZ3199" s="0"/>
      <c r="AGA3199" s="0"/>
      <c r="AGB3199" s="0"/>
      <c r="AGC3199" s="0"/>
      <c r="AGD3199" s="0"/>
      <c r="AGE3199" s="0"/>
      <c r="AGF3199" s="0"/>
      <c r="AGG3199" s="0"/>
      <c r="AGH3199" s="0"/>
      <c r="AGI3199" s="0"/>
      <c r="AGJ3199" s="0"/>
      <c r="AGK3199" s="0"/>
      <c r="AGL3199" s="0"/>
      <c r="AGM3199" s="0"/>
      <c r="AGN3199" s="0"/>
      <c r="AGO3199" s="0"/>
      <c r="AGP3199" s="0"/>
      <c r="AGQ3199" s="0"/>
      <c r="AGR3199" s="0"/>
      <c r="AGS3199" s="0"/>
      <c r="AGT3199" s="0"/>
      <c r="AGU3199" s="0"/>
      <c r="AGV3199" s="0"/>
      <c r="AGW3199" s="0"/>
      <c r="AGX3199" s="0"/>
      <c r="AGY3199" s="0"/>
      <c r="AGZ3199" s="0"/>
      <c r="AHA3199" s="0"/>
      <c r="AHB3199" s="0"/>
      <c r="AHC3199" s="0"/>
      <c r="AHD3199" s="0"/>
      <c r="AHE3199" s="0"/>
      <c r="AHF3199" s="0"/>
      <c r="AHG3199" s="0"/>
      <c r="AHH3199" s="0"/>
      <c r="AHI3199" s="0"/>
      <c r="AHJ3199" s="0"/>
      <c r="AHK3199" s="0"/>
      <c r="AHL3199" s="0"/>
      <c r="AHM3199" s="0"/>
      <c r="AHN3199" s="0"/>
      <c r="AHO3199" s="0"/>
      <c r="AHP3199" s="0"/>
      <c r="AHQ3199" s="0"/>
      <c r="AHR3199" s="0"/>
      <c r="AHS3199" s="0"/>
      <c r="AHT3199" s="0"/>
      <c r="AHU3199" s="0"/>
      <c r="AHV3199" s="0"/>
      <c r="AHW3199" s="0"/>
      <c r="AHX3199" s="0"/>
      <c r="AHY3199" s="0"/>
      <c r="AHZ3199" s="0"/>
      <c r="AIA3199" s="0"/>
      <c r="AIB3199" s="0"/>
      <c r="AIC3199" s="0"/>
      <c r="AID3199" s="0"/>
      <c r="AIE3199" s="0"/>
      <c r="AIF3199" s="0"/>
      <c r="AIG3199" s="0"/>
      <c r="AIH3199" s="0"/>
      <c r="AII3199" s="0"/>
      <c r="AIJ3199" s="0"/>
      <c r="AIK3199" s="0"/>
      <c r="AIL3199" s="0"/>
      <c r="AIM3199" s="0"/>
      <c r="AIN3199" s="0"/>
      <c r="AIO3199" s="0"/>
      <c r="AIP3199" s="0"/>
      <c r="AIQ3199" s="0"/>
      <c r="AIR3199" s="0"/>
      <c r="AIS3199" s="0"/>
      <c r="AIT3199" s="0"/>
      <c r="AIU3199" s="0"/>
      <c r="AIV3199" s="0"/>
      <c r="AIW3199" s="0"/>
      <c r="AIX3199" s="0"/>
      <c r="AIY3199" s="0"/>
      <c r="AIZ3199" s="0"/>
      <c r="AJA3199" s="0"/>
      <c r="AJB3199" s="0"/>
      <c r="AJC3199" s="0"/>
      <c r="AJD3199" s="0"/>
      <c r="AJE3199" s="0"/>
      <c r="AJF3199" s="0"/>
      <c r="AJG3199" s="0"/>
      <c r="AJH3199" s="0"/>
      <c r="AJI3199" s="0"/>
      <c r="AJJ3199" s="0"/>
      <c r="AJK3199" s="0"/>
      <c r="AJL3199" s="0"/>
      <c r="AJM3199" s="0"/>
      <c r="AJN3199" s="0"/>
      <c r="AJO3199" s="0"/>
      <c r="AJP3199" s="0"/>
      <c r="AJQ3199" s="0"/>
      <c r="AJR3199" s="0"/>
      <c r="AJS3199" s="0"/>
      <c r="AJT3199" s="0"/>
      <c r="AJU3199" s="0"/>
      <c r="AJV3199" s="0"/>
      <c r="AJW3199" s="0"/>
      <c r="AJX3199" s="0"/>
      <c r="AJY3199" s="0"/>
      <c r="AJZ3199" s="0"/>
      <c r="AKA3199" s="0"/>
      <c r="AKB3199" s="0"/>
      <c r="AKC3199" s="0"/>
      <c r="AKD3199" s="0"/>
      <c r="AKE3199" s="0"/>
      <c r="AKF3199" s="0"/>
      <c r="AKG3199" s="0"/>
      <c r="AKH3199" s="0"/>
      <c r="AKI3199" s="0"/>
      <c r="AKJ3199" s="0"/>
      <c r="AKK3199" s="0"/>
      <c r="AKL3199" s="0"/>
      <c r="AKM3199" s="0"/>
      <c r="AKN3199" s="0"/>
      <c r="AKO3199" s="0"/>
      <c r="AKP3199" s="0"/>
      <c r="AKQ3199" s="0"/>
      <c r="AKR3199" s="0"/>
      <c r="AKS3199" s="0"/>
      <c r="AKT3199" s="0"/>
      <c r="AKU3199" s="0"/>
      <c r="AKV3199" s="0"/>
      <c r="AKW3199" s="0"/>
      <c r="AKX3199" s="0"/>
      <c r="AKY3199" s="0"/>
      <c r="AKZ3199" s="0"/>
      <c r="ALA3199" s="0"/>
      <c r="ALB3199" s="0"/>
      <c r="ALC3199" s="0"/>
      <c r="ALD3199" s="0"/>
      <c r="ALE3199" s="0"/>
      <c r="ALF3199" s="0"/>
      <c r="ALG3199" s="0"/>
      <c r="ALH3199" s="0"/>
      <c r="ALI3199" s="0"/>
      <c r="ALJ3199" s="0"/>
      <c r="ALK3199" s="0"/>
      <c r="ALL3199" s="0"/>
      <c r="ALM3199" s="0"/>
      <c r="ALN3199" s="0"/>
      <c r="ALO3199" s="0"/>
      <c r="ALP3199" s="0"/>
      <c r="ALQ3199" s="0"/>
      <c r="ALR3199" s="0"/>
      <c r="ALS3199" s="0"/>
      <c r="ALT3199" s="0"/>
      <c r="ALU3199" s="0"/>
      <c r="ALV3199" s="0"/>
      <c r="ALW3199" s="0"/>
      <c r="ALX3199" s="0"/>
      <c r="ALY3199" s="0"/>
      <c r="ALZ3199" s="0"/>
      <c r="AMA3199" s="0"/>
      <c r="AMB3199" s="0"/>
      <c r="AMC3199" s="0"/>
      <c r="AMD3199" s="0"/>
      <c r="AME3199" s="0"/>
      <c r="AMF3199" s="0"/>
      <c r="AMG3199" s="0"/>
      <c r="AMH3199" s="0"/>
      <c r="AMI3199" s="0"/>
    </row>
    <row r="3200" customFormat="false" ht="12.75" hidden="false" customHeight="false" outlineLevel="0" collapsed="false">
      <c r="A3200" s="18" t="s">
        <v>1398</v>
      </c>
      <c r="B3200" s="18"/>
      <c r="C3200" s="79" t="s">
        <v>1413</v>
      </c>
      <c r="D3200" s="79" t="s">
        <v>13</v>
      </c>
      <c r="E3200" s="80"/>
      <c r="F3200" s="81"/>
      <c r="G3200" s="82"/>
      <c r="H3200" s="83" t="s">
        <v>168</v>
      </c>
      <c r="I3200" s="84" t="n">
        <v>6.2</v>
      </c>
      <c r="J3200" s="83" t="s">
        <v>977</v>
      </c>
      <c r="K3200" s="18"/>
      <c r="M3200" s="18"/>
      <c r="N3200" s="18"/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/>
      <c r="AF3200" s="18"/>
      <c r="AG3200" s="18"/>
      <c r="AH3200" s="18"/>
      <c r="AI3200" s="18"/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  <c r="AX3200" s="18"/>
      <c r="AY3200" s="18"/>
      <c r="AZ3200" s="18"/>
      <c r="BA3200" s="18"/>
      <c r="BB3200" s="18"/>
      <c r="BC3200" s="18"/>
      <c r="BD3200" s="18"/>
      <c r="BE3200" s="18"/>
      <c r="BF3200" s="18"/>
      <c r="BG3200" s="18"/>
      <c r="BH3200" s="18"/>
      <c r="BI3200" s="18"/>
      <c r="BJ3200" s="18"/>
      <c r="BK3200" s="18"/>
      <c r="BL3200" s="18"/>
      <c r="BM3200" s="0"/>
      <c r="BN3200" s="0"/>
      <c r="BO3200" s="0"/>
      <c r="BP3200" s="0"/>
      <c r="BQ3200" s="0"/>
      <c r="BR3200" s="0"/>
      <c r="BS3200" s="0"/>
      <c r="BT3200" s="0"/>
      <c r="BU3200" s="0"/>
      <c r="BV3200" s="0"/>
      <c r="BW3200" s="0"/>
      <c r="BX3200" s="0"/>
      <c r="BY3200" s="0"/>
      <c r="BZ3200" s="0"/>
      <c r="CA3200" s="0"/>
      <c r="CB3200" s="0"/>
      <c r="CC3200" s="0"/>
      <c r="CD3200" s="0"/>
      <c r="CE3200" s="0"/>
      <c r="CF3200" s="0"/>
      <c r="CG3200" s="0"/>
      <c r="CH3200" s="0"/>
      <c r="CI3200" s="0"/>
      <c r="CJ3200" s="0"/>
      <c r="CK3200" s="0"/>
      <c r="CL3200" s="0"/>
      <c r="CM3200" s="0"/>
      <c r="CN3200" s="0"/>
      <c r="CO3200" s="0"/>
      <c r="CP3200" s="0"/>
      <c r="CQ3200" s="0"/>
      <c r="CR3200" s="0"/>
      <c r="CS3200" s="0"/>
      <c r="CT3200" s="0"/>
      <c r="CU3200" s="0"/>
      <c r="CV3200" s="0"/>
      <c r="CW3200" s="0"/>
      <c r="CX3200" s="0"/>
      <c r="CY3200" s="0"/>
      <c r="CZ3200" s="0"/>
      <c r="DA3200" s="0"/>
      <c r="DB3200" s="0"/>
      <c r="DC3200" s="0"/>
      <c r="DD3200" s="0"/>
      <c r="DE3200" s="0"/>
      <c r="DF3200" s="0"/>
      <c r="DG3200" s="0"/>
      <c r="DH3200" s="0"/>
      <c r="DI3200" s="0"/>
      <c r="DJ3200" s="0"/>
      <c r="DK3200" s="0"/>
      <c r="DL3200" s="0"/>
      <c r="DM3200" s="0"/>
      <c r="DN3200" s="0"/>
      <c r="DO3200" s="0"/>
      <c r="DP3200" s="0"/>
      <c r="DQ3200" s="0"/>
      <c r="DR3200" s="0"/>
      <c r="DS3200" s="0"/>
      <c r="DT3200" s="0"/>
      <c r="DU3200" s="0"/>
      <c r="DV3200" s="0"/>
      <c r="DW3200" s="0"/>
      <c r="DX3200" s="0"/>
      <c r="DY3200" s="0"/>
      <c r="DZ3200" s="0"/>
      <c r="EA3200" s="0"/>
      <c r="EB3200" s="0"/>
      <c r="EC3200" s="0"/>
      <c r="ED3200" s="0"/>
      <c r="EE3200" s="0"/>
      <c r="EF3200" s="0"/>
      <c r="EG3200" s="0"/>
      <c r="EH3200" s="0"/>
      <c r="EI3200" s="0"/>
      <c r="EJ3200" s="0"/>
      <c r="EK3200" s="0"/>
      <c r="EL3200" s="0"/>
      <c r="EM3200" s="0"/>
      <c r="EN3200" s="0"/>
      <c r="EO3200" s="0"/>
      <c r="EP3200" s="0"/>
      <c r="EQ3200" s="0"/>
      <c r="ER3200" s="0"/>
      <c r="ES3200" s="0"/>
      <c r="ET3200" s="0"/>
      <c r="EU3200" s="0"/>
      <c r="EV3200" s="0"/>
      <c r="EW3200" s="0"/>
      <c r="EX3200" s="0"/>
      <c r="EY3200" s="0"/>
      <c r="EZ3200" s="0"/>
      <c r="FA3200" s="0"/>
      <c r="FB3200" s="0"/>
      <c r="FC3200" s="0"/>
      <c r="FD3200" s="0"/>
      <c r="FE3200" s="0"/>
      <c r="FF3200" s="0"/>
      <c r="FG3200" s="0"/>
      <c r="FH3200" s="0"/>
      <c r="FI3200" s="0"/>
      <c r="FJ3200" s="0"/>
      <c r="FK3200" s="0"/>
      <c r="FL3200" s="0"/>
      <c r="FM3200" s="0"/>
      <c r="FN3200" s="0"/>
      <c r="FO3200" s="0"/>
      <c r="FP3200" s="0"/>
      <c r="FQ3200" s="0"/>
      <c r="FR3200" s="0"/>
      <c r="FS3200" s="0"/>
      <c r="FT3200" s="0"/>
      <c r="FU3200" s="0"/>
      <c r="FV3200" s="0"/>
      <c r="FW3200" s="0"/>
      <c r="FX3200" s="0"/>
      <c r="FY3200" s="0"/>
      <c r="FZ3200" s="0"/>
      <c r="GA3200" s="0"/>
      <c r="GB3200" s="0"/>
      <c r="GC3200" s="0"/>
      <c r="GD3200" s="0"/>
      <c r="GE3200" s="0"/>
      <c r="GF3200" s="0"/>
      <c r="GG3200" s="0"/>
      <c r="GH3200" s="0"/>
      <c r="GI3200" s="0"/>
      <c r="GJ3200" s="0"/>
      <c r="GK3200" s="0"/>
      <c r="GL3200" s="0"/>
      <c r="GM3200" s="0"/>
      <c r="GN3200" s="0"/>
      <c r="GO3200" s="0"/>
      <c r="GP3200" s="0"/>
      <c r="GQ3200" s="0"/>
      <c r="GR3200" s="0"/>
      <c r="GS3200" s="0"/>
      <c r="GT3200" s="0"/>
      <c r="GU3200" s="0"/>
      <c r="GV3200" s="0"/>
      <c r="GW3200" s="0"/>
      <c r="GX3200" s="0"/>
      <c r="GY3200" s="0"/>
      <c r="GZ3200" s="0"/>
      <c r="HA3200" s="0"/>
      <c r="HB3200" s="0"/>
      <c r="HC3200" s="0"/>
      <c r="HD3200" s="0"/>
      <c r="HE3200" s="0"/>
      <c r="HF3200" s="0"/>
      <c r="HG3200" s="0"/>
      <c r="HH3200" s="0"/>
      <c r="HI3200" s="0"/>
      <c r="HJ3200" s="0"/>
      <c r="HK3200" s="0"/>
      <c r="HL3200" s="0"/>
      <c r="HM3200" s="0"/>
      <c r="HN3200" s="0"/>
      <c r="HO3200" s="0"/>
      <c r="HP3200" s="0"/>
      <c r="HQ3200" s="0"/>
      <c r="HR3200" s="0"/>
      <c r="HS3200" s="0"/>
      <c r="HT3200" s="0"/>
      <c r="HU3200" s="0"/>
      <c r="HV3200" s="0"/>
      <c r="HW3200" s="0"/>
      <c r="HX3200" s="0"/>
      <c r="HY3200" s="0"/>
      <c r="HZ3200" s="0"/>
      <c r="IA3200" s="0"/>
      <c r="IB3200" s="0"/>
      <c r="IC3200" s="0"/>
      <c r="ID3200" s="0"/>
      <c r="IE3200" s="0"/>
      <c r="IF3200" s="0"/>
      <c r="IG3200" s="0"/>
      <c r="IH3200" s="0"/>
      <c r="II3200" s="0"/>
      <c r="IJ3200" s="0"/>
      <c r="IK3200" s="0"/>
      <c r="IL3200" s="0"/>
      <c r="IM3200" s="0"/>
      <c r="IN3200" s="0"/>
      <c r="IO3200" s="0"/>
      <c r="IP3200" s="0"/>
      <c r="IQ3200" s="0"/>
      <c r="IR3200" s="0"/>
      <c r="IS3200" s="0"/>
      <c r="IT3200" s="0"/>
      <c r="IU3200" s="0"/>
      <c r="IV3200" s="0"/>
      <c r="IW3200" s="0"/>
      <c r="IX3200" s="0"/>
      <c r="IY3200" s="0"/>
      <c r="IZ3200" s="0"/>
      <c r="JA3200" s="0"/>
      <c r="JB3200" s="0"/>
      <c r="JC3200" s="0"/>
      <c r="JD3200" s="0"/>
      <c r="JE3200" s="0"/>
      <c r="JF3200" s="0"/>
      <c r="JG3200" s="0"/>
      <c r="JH3200" s="0"/>
      <c r="JI3200" s="0"/>
      <c r="JJ3200" s="0"/>
      <c r="JK3200" s="0"/>
      <c r="JL3200" s="0"/>
      <c r="JM3200" s="0"/>
      <c r="JN3200" s="0"/>
      <c r="JO3200" s="0"/>
      <c r="JP3200" s="0"/>
      <c r="JQ3200" s="0"/>
      <c r="JR3200" s="0"/>
      <c r="JS3200" s="0"/>
      <c r="JT3200" s="0"/>
      <c r="JU3200" s="0"/>
      <c r="JV3200" s="0"/>
      <c r="JW3200" s="0"/>
      <c r="JX3200" s="0"/>
      <c r="JY3200" s="0"/>
      <c r="JZ3200" s="0"/>
      <c r="KA3200" s="0"/>
      <c r="KB3200" s="0"/>
      <c r="KC3200" s="0"/>
      <c r="KD3200" s="0"/>
      <c r="KE3200" s="0"/>
      <c r="KF3200" s="0"/>
      <c r="KG3200" s="0"/>
      <c r="KH3200" s="0"/>
      <c r="KI3200" s="0"/>
      <c r="KJ3200" s="0"/>
      <c r="KK3200" s="0"/>
      <c r="KL3200" s="0"/>
      <c r="KM3200" s="0"/>
      <c r="KN3200" s="0"/>
      <c r="KO3200" s="0"/>
      <c r="KP3200" s="0"/>
      <c r="KQ3200" s="0"/>
      <c r="KR3200" s="0"/>
      <c r="KS3200" s="0"/>
      <c r="KT3200" s="0"/>
      <c r="KU3200" s="0"/>
      <c r="KV3200" s="0"/>
      <c r="KW3200" s="0"/>
      <c r="KX3200" s="0"/>
      <c r="KY3200" s="0"/>
      <c r="KZ3200" s="0"/>
      <c r="LA3200" s="0"/>
      <c r="LB3200" s="0"/>
      <c r="LC3200" s="0"/>
      <c r="LD3200" s="0"/>
      <c r="LE3200" s="0"/>
      <c r="LF3200" s="0"/>
      <c r="LG3200" s="0"/>
      <c r="LH3200" s="0"/>
      <c r="LI3200" s="0"/>
      <c r="LJ3200" s="0"/>
      <c r="LK3200" s="0"/>
      <c r="LL3200" s="0"/>
      <c r="LM3200" s="0"/>
      <c r="LN3200" s="0"/>
      <c r="LO3200" s="0"/>
      <c r="LP3200" s="0"/>
      <c r="LQ3200" s="0"/>
      <c r="LR3200" s="0"/>
      <c r="LS3200" s="0"/>
      <c r="LT3200" s="0"/>
      <c r="LU3200" s="0"/>
      <c r="LV3200" s="0"/>
      <c r="LW3200" s="0"/>
      <c r="LX3200" s="0"/>
      <c r="LY3200" s="0"/>
      <c r="LZ3200" s="0"/>
      <c r="MA3200" s="0"/>
      <c r="MB3200" s="0"/>
      <c r="MC3200" s="0"/>
      <c r="MD3200" s="0"/>
      <c r="ME3200" s="0"/>
      <c r="MF3200" s="0"/>
      <c r="MG3200" s="0"/>
      <c r="MH3200" s="0"/>
      <c r="MI3200" s="0"/>
      <c r="MJ3200" s="0"/>
      <c r="MK3200" s="0"/>
      <c r="ML3200" s="0"/>
      <c r="MM3200" s="0"/>
      <c r="MN3200" s="0"/>
      <c r="MO3200" s="0"/>
      <c r="MP3200" s="0"/>
      <c r="MQ3200" s="0"/>
      <c r="MR3200" s="0"/>
      <c r="MS3200" s="0"/>
      <c r="MT3200" s="0"/>
      <c r="MU3200" s="0"/>
      <c r="MV3200" s="0"/>
      <c r="MW3200" s="0"/>
      <c r="MX3200" s="0"/>
      <c r="MY3200" s="0"/>
      <c r="MZ3200" s="0"/>
      <c r="NA3200" s="0"/>
      <c r="NB3200" s="0"/>
      <c r="NC3200" s="0"/>
      <c r="ND3200" s="0"/>
      <c r="NE3200" s="0"/>
      <c r="NF3200" s="0"/>
      <c r="NG3200" s="0"/>
      <c r="NH3200" s="0"/>
      <c r="NI3200" s="0"/>
      <c r="NJ3200" s="0"/>
      <c r="NK3200" s="0"/>
      <c r="NL3200" s="0"/>
      <c r="NM3200" s="0"/>
      <c r="NN3200" s="0"/>
      <c r="NO3200" s="0"/>
      <c r="NP3200" s="0"/>
      <c r="NQ3200" s="0"/>
      <c r="NR3200" s="0"/>
      <c r="NS3200" s="0"/>
      <c r="NT3200" s="0"/>
      <c r="NU3200" s="0"/>
      <c r="NV3200" s="0"/>
      <c r="NW3200" s="0"/>
      <c r="NX3200" s="0"/>
      <c r="NY3200" s="0"/>
      <c r="NZ3200" s="0"/>
      <c r="OA3200" s="0"/>
      <c r="OB3200" s="0"/>
      <c r="OC3200" s="0"/>
      <c r="OD3200" s="0"/>
      <c r="OE3200" s="0"/>
      <c r="OF3200" s="0"/>
      <c r="OG3200" s="0"/>
      <c r="OH3200" s="0"/>
      <c r="OI3200" s="0"/>
      <c r="OJ3200" s="0"/>
      <c r="OK3200" s="0"/>
      <c r="OL3200" s="0"/>
      <c r="OM3200" s="0"/>
      <c r="ON3200" s="0"/>
      <c r="OO3200" s="0"/>
      <c r="OP3200" s="0"/>
      <c r="OQ3200" s="0"/>
      <c r="OR3200" s="0"/>
      <c r="OS3200" s="0"/>
      <c r="OT3200" s="0"/>
      <c r="OU3200" s="0"/>
      <c r="OV3200" s="0"/>
      <c r="OW3200" s="0"/>
      <c r="OX3200" s="0"/>
      <c r="OY3200" s="0"/>
      <c r="OZ3200" s="0"/>
      <c r="PA3200" s="0"/>
      <c r="PB3200" s="0"/>
      <c r="PC3200" s="0"/>
      <c r="PD3200" s="0"/>
      <c r="PE3200" s="0"/>
      <c r="PF3200" s="0"/>
      <c r="PG3200" s="0"/>
      <c r="PH3200" s="0"/>
      <c r="PI3200" s="0"/>
      <c r="PJ3200" s="0"/>
      <c r="PK3200" s="0"/>
      <c r="PL3200" s="0"/>
      <c r="PM3200" s="0"/>
      <c r="PN3200" s="0"/>
      <c r="PO3200" s="0"/>
      <c r="PP3200" s="0"/>
      <c r="PQ3200" s="0"/>
      <c r="PR3200" s="0"/>
      <c r="PS3200" s="0"/>
      <c r="PT3200" s="0"/>
      <c r="PU3200" s="0"/>
      <c r="PV3200" s="0"/>
      <c r="PW3200" s="0"/>
      <c r="PX3200" s="0"/>
      <c r="PY3200" s="0"/>
      <c r="PZ3200" s="0"/>
      <c r="QA3200" s="0"/>
      <c r="QB3200" s="0"/>
      <c r="QC3200" s="0"/>
      <c r="QD3200" s="0"/>
      <c r="QE3200" s="0"/>
      <c r="QF3200" s="0"/>
      <c r="QG3200" s="0"/>
      <c r="QH3200" s="0"/>
      <c r="QI3200" s="0"/>
      <c r="QJ3200" s="0"/>
      <c r="QK3200" s="0"/>
      <c r="QL3200" s="0"/>
      <c r="QM3200" s="0"/>
      <c r="QN3200" s="0"/>
      <c r="QO3200" s="0"/>
      <c r="QP3200" s="0"/>
      <c r="QQ3200" s="0"/>
      <c r="QR3200" s="0"/>
      <c r="QS3200" s="0"/>
      <c r="QT3200" s="0"/>
      <c r="QU3200" s="0"/>
      <c r="QV3200" s="0"/>
      <c r="QW3200" s="0"/>
      <c r="QX3200" s="0"/>
      <c r="QY3200" s="0"/>
      <c r="QZ3200" s="0"/>
      <c r="RA3200" s="0"/>
      <c r="RB3200" s="0"/>
      <c r="RC3200" s="0"/>
      <c r="RD3200" s="0"/>
      <c r="RE3200" s="0"/>
      <c r="RF3200" s="0"/>
      <c r="RG3200" s="0"/>
      <c r="RH3200" s="0"/>
      <c r="RI3200" s="0"/>
      <c r="RJ3200" s="0"/>
      <c r="RK3200" s="0"/>
      <c r="RL3200" s="0"/>
      <c r="RM3200" s="0"/>
      <c r="RN3200" s="0"/>
      <c r="RO3200" s="0"/>
      <c r="RP3200" s="0"/>
      <c r="RQ3200" s="0"/>
      <c r="RR3200" s="0"/>
      <c r="RS3200" s="0"/>
      <c r="RT3200" s="0"/>
      <c r="RU3200" s="0"/>
      <c r="RV3200" s="0"/>
      <c r="RW3200" s="0"/>
      <c r="RX3200" s="0"/>
      <c r="RY3200" s="0"/>
      <c r="RZ3200" s="0"/>
      <c r="SA3200" s="0"/>
      <c r="SB3200" s="0"/>
      <c r="SC3200" s="0"/>
      <c r="SD3200" s="0"/>
      <c r="SE3200" s="0"/>
      <c r="SF3200" s="0"/>
      <c r="SG3200" s="0"/>
      <c r="SH3200" s="0"/>
      <c r="SI3200" s="0"/>
      <c r="SJ3200" s="0"/>
      <c r="SK3200" s="0"/>
      <c r="SL3200" s="0"/>
      <c r="SM3200" s="0"/>
      <c r="SN3200" s="0"/>
      <c r="SO3200" s="0"/>
      <c r="SP3200" s="0"/>
      <c r="SQ3200" s="0"/>
      <c r="SR3200" s="0"/>
      <c r="SS3200" s="0"/>
      <c r="ST3200" s="0"/>
      <c r="SU3200" s="0"/>
      <c r="SV3200" s="0"/>
      <c r="SW3200" s="0"/>
      <c r="SX3200" s="0"/>
      <c r="SY3200" s="0"/>
      <c r="SZ3200" s="0"/>
      <c r="TA3200" s="0"/>
      <c r="TB3200" s="0"/>
      <c r="TC3200" s="0"/>
      <c r="TD3200" s="0"/>
      <c r="TE3200" s="0"/>
      <c r="TF3200" s="0"/>
      <c r="TG3200" s="0"/>
      <c r="TH3200" s="0"/>
      <c r="TI3200" s="0"/>
      <c r="TJ3200" s="0"/>
      <c r="TK3200" s="0"/>
      <c r="TL3200" s="0"/>
      <c r="TM3200" s="0"/>
      <c r="TN3200" s="0"/>
      <c r="TO3200" s="0"/>
      <c r="TP3200" s="0"/>
      <c r="TQ3200" s="0"/>
      <c r="TR3200" s="0"/>
      <c r="TS3200" s="0"/>
      <c r="TT3200" s="0"/>
      <c r="TU3200" s="0"/>
      <c r="TV3200" s="0"/>
      <c r="TW3200" s="0"/>
      <c r="TX3200" s="0"/>
      <c r="TY3200" s="0"/>
      <c r="TZ3200" s="0"/>
      <c r="UA3200" s="0"/>
      <c r="UB3200" s="0"/>
      <c r="UC3200" s="0"/>
      <c r="UD3200" s="0"/>
      <c r="UE3200" s="0"/>
      <c r="UF3200" s="0"/>
      <c r="UG3200" s="0"/>
      <c r="UH3200" s="0"/>
      <c r="UI3200" s="0"/>
      <c r="UJ3200" s="0"/>
      <c r="UK3200" s="0"/>
      <c r="UL3200" s="0"/>
      <c r="UM3200" s="0"/>
      <c r="UN3200" s="0"/>
      <c r="UO3200" s="0"/>
      <c r="UP3200" s="0"/>
      <c r="UQ3200" s="0"/>
      <c r="UR3200" s="0"/>
      <c r="US3200" s="0"/>
      <c r="UT3200" s="0"/>
      <c r="UU3200" s="0"/>
      <c r="UV3200" s="0"/>
      <c r="UW3200" s="0"/>
      <c r="UX3200" s="0"/>
      <c r="UY3200" s="0"/>
      <c r="UZ3200" s="0"/>
      <c r="VA3200" s="0"/>
      <c r="VB3200" s="0"/>
      <c r="VC3200" s="0"/>
      <c r="VD3200" s="0"/>
      <c r="VE3200" s="0"/>
      <c r="VF3200" s="0"/>
      <c r="VG3200" s="0"/>
      <c r="VH3200" s="0"/>
      <c r="VI3200" s="0"/>
      <c r="VJ3200" s="0"/>
      <c r="VK3200" s="0"/>
      <c r="VL3200" s="0"/>
      <c r="VM3200" s="0"/>
      <c r="VN3200" s="0"/>
      <c r="VO3200" s="0"/>
      <c r="VP3200" s="0"/>
      <c r="VQ3200" s="0"/>
      <c r="VR3200" s="0"/>
      <c r="VS3200" s="0"/>
      <c r="VT3200" s="0"/>
      <c r="VU3200" s="0"/>
      <c r="VV3200" s="0"/>
      <c r="VW3200" s="0"/>
      <c r="VX3200" s="0"/>
      <c r="VY3200" s="0"/>
      <c r="VZ3200" s="0"/>
      <c r="WA3200" s="0"/>
      <c r="WB3200" s="0"/>
      <c r="WC3200" s="0"/>
      <c r="WD3200" s="0"/>
      <c r="WE3200" s="0"/>
      <c r="WF3200" s="0"/>
      <c r="WG3200" s="0"/>
      <c r="WH3200" s="0"/>
      <c r="WI3200" s="0"/>
      <c r="WJ3200" s="0"/>
      <c r="WK3200" s="0"/>
      <c r="WL3200" s="0"/>
      <c r="WM3200" s="0"/>
      <c r="WN3200" s="0"/>
      <c r="WO3200" s="0"/>
      <c r="WP3200" s="0"/>
      <c r="WQ3200" s="0"/>
      <c r="WR3200" s="0"/>
      <c r="WS3200" s="0"/>
      <c r="WT3200" s="0"/>
      <c r="WU3200" s="0"/>
      <c r="WV3200" s="0"/>
      <c r="WW3200" s="0"/>
      <c r="WX3200" s="0"/>
      <c r="WY3200" s="0"/>
      <c r="WZ3200" s="0"/>
      <c r="XA3200" s="0"/>
      <c r="XB3200" s="0"/>
      <c r="XC3200" s="0"/>
      <c r="XD3200" s="0"/>
      <c r="XE3200" s="0"/>
      <c r="XF3200" s="0"/>
      <c r="XG3200" s="0"/>
      <c r="XH3200" s="0"/>
      <c r="XI3200" s="0"/>
      <c r="XJ3200" s="0"/>
      <c r="XK3200" s="0"/>
      <c r="XL3200" s="0"/>
      <c r="XM3200" s="0"/>
      <c r="XN3200" s="0"/>
      <c r="XO3200" s="0"/>
      <c r="XP3200" s="0"/>
      <c r="XQ3200" s="0"/>
      <c r="XR3200" s="0"/>
      <c r="XS3200" s="0"/>
      <c r="XT3200" s="0"/>
      <c r="XU3200" s="0"/>
      <c r="XV3200" s="0"/>
      <c r="XW3200" s="0"/>
      <c r="XX3200" s="0"/>
      <c r="XY3200" s="0"/>
      <c r="XZ3200" s="0"/>
      <c r="YA3200" s="0"/>
      <c r="YB3200" s="0"/>
      <c r="YC3200" s="0"/>
      <c r="YD3200" s="0"/>
      <c r="YE3200" s="0"/>
      <c r="YF3200" s="0"/>
      <c r="YG3200" s="0"/>
      <c r="YH3200" s="0"/>
      <c r="YI3200" s="0"/>
      <c r="YJ3200" s="0"/>
      <c r="YK3200" s="0"/>
      <c r="YL3200" s="0"/>
      <c r="YM3200" s="0"/>
      <c r="YN3200" s="0"/>
      <c r="YO3200" s="0"/>
      <c r="YP3200" s="0"/>
      <c r="YQ3200" s="0"/>
      <c r="YR3200" s="0"/>
      <c r="YS3200" s="0"/>
      <c r="YT3200" s="0"/>
      <c r="YU3200" s="0"/>
      <c r="YV3200" s="0"/>
      <c r="YW3200" s="0"/>
      <c r="YX3200" s="0"/>
      <c r="YY3200" s="0"/>
      <c r="YZ3200" s="0"/>
      <c r="ZA3200" s="0"/>
      <c r="ZB3200" s="0"/>
      <c r="ZC3200" s="0"/>
      <c r="ZD3200" s="0"/>
      <c r="ZE3200" s="0"/>
      <c r="ZF3200" s="0"/>
      <c r="ZG3200" s="0"/>
      <c r="ZH3200" s="0"/>
      <c r="ZI3200" s="0"/>
      <c r="ZJ3200" s="0"/>
      <c r="ZK3200" s="0"/>
      <c r="ZL3200" s="0"/>
      <c r="ZM3200" s="0"/>
      <c r="ZN3200" s="0"/>
      <c r="ZO3200" s="0"/>
      <c r="ZP3200" s="0"/>
      <c r="ZQ3200" s="0"/>
      <c r="ZR3200" s="0"/>
      <c r="ZS3200" s="0"/>
      <c r="ZT3200" s="0"/>
      <c r="ZU3200" s="0"/>
      <c r="ZV3200" s="0"/>
      <c r="ZW3200" s="0"/>
      <c r="ZX3200" s="0"/>
      <c r="ZY3200" s="0"/>
      <c r="ZZ3200" s="0"/>
      <c r="AAA3200" s="0"/>
      <c r="AAB3200" s="0"/>
      <c r="AAC3200" s="0"/>
      <c r="AAD3200" s="0"/>
      <c r="AAE3200" s="0"/>
      <c r="AAF3200" s="0"/>
      <c r="AAG3200" s="0"/>
      <c r="AAH3200" s="0"/>
      <c r="AAI3200" s="0"/>
      <c r="AAJ3200" s="0"/>
      <c r="AAK3200" s="0"/>
      <c r="AAL3200" s="0"/>
      <c r="AAM3200" s="0"/>
      <c r="AAN3200" s="0"/>
      <c r="AAO3200" s="0"/>
      <c r="AAP3200" s="0"/>
      <c r="AAQ3200" s="0"/>
      <c r="AAR3200" s="0"/>
      <c r="AAS3200" s="0"/>
      <c r="AAT3200" s="0"/>
      <c r="AAU3200" s="0"/>
      <c r="AAV3200" s="0"/>
      <c r="AAW3200" s="0"/>
      <c r="AAX3200" s="0"/>
      <c r="AAY3200" s="0"/>
      <c r="AAZ3200" s="0"/>
      <c r="ABA3200" s="0"/>
      <c r="ABB3200" s="0"/>
      <c r="ABC3200" s="0"/>
      <c r="ABD3200" s="0"/>
      <c r="ABE3200" s="0"/>
      <c r="ABF3200" s="0"/>
      <c r="ABG3200" s="0"/>
      <c r="ABH3200" s="0"/>
      <c r="ABI3200" s="0"/>
      <c r="ABJ3200" s="0"/>
      <c r="ABK3200" s="0"/>
      <c r="ABL3200" s="0"/>
      <c r="ABM3200" s="0"/>
      <c r="ABN3200" s="0"/>
      <c r="ABO3200" s="0"/>
      <c r="ABP3200" s="0"/>
      <c r="ABQ3200" s="0"/>
      <c r="ABR3200" s="0"/>
      <c r="ABS3200" s="0"/>
      <c r="ABT3200" s="0"/>
      <c r="ABU3200" s="0"/>
      <c r="ABV3200" s="0"/>
      <c r="ABW3200" s="0"/>
      <c r="ABX3200" s="0"/>
      <c r="ABY3200" s="0"/>
      <c r="ABZ3200" s="0"/>
      <c r="ACA3200" s="0"/>
      <c r="ACB3200" s="0"/>
      <c r="ACC3200" s="0"/>
      <c r="ACD3200" s="0"/>
      <c r="ACE3200" s="0"/>
      <c r="ACF3200" s="0"/>
      <c r="ACG3200" s="0"/>
      <c r="ACH3200" s="0"/>
      <c r="ACI3200" s="0"/>
      <c r="ACJ3200" s="0"/>
      <c r="ACK3200" s="0"/>
      <c r="ACL3200" s="0"/>
      <c r="ACM3200" s="0"/>
      <c r="ACN3200" s="0"/>
      <c r="ACO3200" s="0"/>
      <c r="ACP3200" s="0"/>
      <c r="ACQ3200" s="0"/>
      <c r="ACR3200" s="0"/>
      <c r="ACS3200" s="0"/>
      <c r="ACT3200" s="0"/>
      <c r="ACU3200" s="0"/>
      <c r="ACV3200" s="0"/>
      <c r="ACW3200" s="0"/>
      <c r="ACX3200" s="0"/>
      <c r="ACY3200" s="0"/>
      <c r="ACZ3200" s="0"/>
      <c r="ADA3200" s="0"/>
      <c r="ADB3200" s="0"/>
      <c r="ADC3200" s="0"/>
      <c r="ADD3200" s="0"/>
      <c r="ADE3200" s="0"/>
      <c r="ADF3200" s="0"/>
      <c r="ADG3200" s="0"/>
      <c r="ADH3200" s="0"/>
      <c r="ADI3200" s="0"/>
      <c r="ADJ3200" s="0"/>
      <c r="ADK3200" s="0"/>
      <c r="ADL3200" s="0"/>
      <c r="ADM3200" s="0"/>
      <c r="ADN3200" s="0"/>
      <c r="ADO3200" s="0"/>
      <c r="ADP3200" s="0"/>
      <c r="ADQ3200" s="0"/>
      <c r="ADR3200" s="0"/>
      <c r="ADS3200" s="0"/>
      <c r="ADT3200" s="0"/>
      <c r="ADU3200" s="0"/>
      <c r="ADV3200" s="0"/>
      <c r="ADW3200" s="0"/>
      <c r="ADX3200" s="0"/>
      <c r="ADY3200" s="0"/>
      <c r="ADZ3200" s="0"/>
      <c r="AEA3200" s="0"/>
      <c r="AEB3200" s="0"/>
      <c r="AEC3200" s="0"/>
      <c r="AED3200" s="0"/>
      <c r="AEE3200" s="0"/>
      <c r="AEF3200" s="0"/>
      <c r="AEG3200" s="0"/>
      <c r="AEH3200" s="0"/>
      <c r="AEI3200" s="0"/>
      <c r="AEJ3200" s="0"/>
      <c r="AEK3200" s="0"/>
      <c r="AEL3200" s="0"/>
      <c r="AEM3200" s="0"/>
      <c r="AEN3200" s="0"/>
      <c r="AEO3200" s="0"/>
      <c r="AEP3200" s="0"/>
      <c r="AEQ3200" s="0"/>
      <c r="AER3200" s="0"/>
      <c r="AES3200" s="0"/>
      <c r="AET3200" s="0"/>
      <c r="AEU3200" s="0"/>
      <c r="AEV3200" s="0"/>
      <c r="AEW3200" s="0"/>
      <c r="AEX3200" s="0"/>
      <c r="AEY3200" s="0"/>
      <c r="AEZ3200" s="0"/>
      <c r="AFA3200" s="0"/>
      <c r="AFB3200" s="0"/>
      <c r="AFC3200" s="0"/>
      <c r="AFD3200" s="0"/>
      <c r="AFE3200" s="0"/>
      <c r="AFF3200" s="0"/>
      <c r="AFG3200" s="0"/>
      <c r="AFH3200" s="0"/>
      <c r="AFI3200" s="0"/>
      <c r="AFJ3200" s="0"/>
      <c r="AFK3200" s="0"/>
      <c r="AFL3200" s="0"/>
      <c r="AFM3200" s="0"/>
      <c r="AFN3200" s="0"/>
      <c r="AFO3200" s="0"/>
      <c r="AFP3200" s="0"/>
      <c r="AFQ3200" s="0"/>
      <c r="AFR3200" s="0"/>
      <c r="AFS3200" s="0"/>
      <c r="AFT3200" s="0"/>
      <c r="AFU3200" s="0"/>
      <c r="AFV3200" s="0"/>
      <c r="AFW3200" s="0"/>
      <c r="AFX3200" s="0"/>
      <c r="AFY3200" s="0"/>
      <c r="AFZ3200" s="0"/>
      <c r="AGA3200" s="0"/>
      <c r="AGB3200" s="0"/>
      <c r="AGC3200" s="0"/>
      <c r="AGD3200" s="0"/>
      <c r="AGE3200" s="0"/>
      <c r="AGF3200" s="0"/>
      <c r="AGG3200" s="0"/>
      <c r="AGH3200" s="0"/>
      <c r="AGI3200" s="0"/>
      <c r="AGJ3200" s="0"/>
      <c r="AGK3200" s="0"/>
      <c r="AGL3200" s="0"/>
      <c r="AGM3200" s="0"/>
      <c r="AGN3200" s="0"/>
      <c r="AGO3200" s="0"/>
      <c r="AGP3200" s="0"/>
      <c r="AGQ3200" s="0"/>
      <c r="AGR3200" s="0"/>
      <c r="AGS3200" s="0"/>
      <c r="AGT3200" s="0"/>
      <c r="AGU3200" s="0"/>
      <c r="AGV3200" s="0"/>
      <c r="AGW3200" s="0"/>
      <c r="AGX3200" s="0"/>
      <c r="AGY3200" s="0"/>
      <c r="AGZ3200" s="0"/>
      <c r="AHA3200" s="0"/>
      <c r="AHB3200" s="0"/>
      <c r="AHC3200" s="0"/>
      <c r="AHD3200" s="0"/>
      <c r="AHE3200" s="0"/>
      <c r="AHF3200" s="0"/>
      <c r="AHG3200" s="0"/>
      <c r="AHH3200" s="0"/>
      <c r="AHI3200" s="0"/>
      <c r="AHJ3200" s="0"/>
      <c r="AHK3200" s="0"/>
      <c r="AHL3200" s="0"/>
      <c r="AHM3200" s="0"/>
      <c r="AHN3200" s="0"/>
      <c r="AHO3200" s="0"/>
      <c r="AHP3200" s="0"/>
      <c r="AHQ3200" s="0"/>
      <c r="AHR3200" s="0"/>
      <c r="AHS3200" s="0"/>
      <c r="AHT3200" s="0"/>
      <c r="AHU3200" s="0"/>
      <c r="AHV3200" s="0"/>
      <c r="AHW3200" s="0"/>
      <c r="AHX3200" s="0"/>
      <c r="AHY3200" s="0"/>
      <c r="AHZ3200" s="0"/>
      <c r="AIA3200" s="0"/>
      <c r="AIB3200" s="0"/>
      <c r="AIC3200" s="0"/>
      <c r="AID3200" s="0"/>
      <c r="AIE3200" s="0"/>
      <c r="AIF3200" s="0"/>
      <c r="AIG3200" s="0"/>
      <c r="AIH3200" s="0"/>
      <c r="AII3200" s="0"/>
      <c r="AIJ3200" s="0"/>
      <c r="AIK3200" s="0"/>
      <c r="AIL3200" s="0"/>
      <c r="AIM3200" s="0"/>
      <c r="AIN3200" s="0"/>
      <c r="AIO3200" s="0"/>
      <c r="AIP3200" s="0"/>
      <c r="AIQ3200" s="0"/>
      <c r="AIR3200" s="0"/>
      <c r="AIS3200" s="0"/>
      <c r="AIT3200" s="0"/>
      <c r="AIU3200" s="0"/>
      <c r="AIV3200" s="0"/>
      <c r="AIW3200" s="0"/>
      <c r="AIX3200" s="0"/>
      <c r="AIY3200" s="0"/>
      <c r="AIZ3200" s="0"/>
      <c r="AJA3200" s="0"/>
      <c r="AJB3200" s="0"/>
      <c r="AJC3200" s="0"/>
      <c r="AJD3200" s="0"/>
      <c r="AJE3200" s="0"/>
      <c r="AJF3200" s="0"/>
      <c r="AJG3200" s="0"/>
      <c r="AJH3200" s="0"/>
      <c r="AJI3200" s="0"/>
      <c r="AJJ3200" s="0"/>
      <c r="AJK3200" s="0"/>
      <c r="AJL3200" s="0"/>
      <c r="AJM3200" s="0"/>
      <c r="AJN3200" s="0"/>
      <c r="AJO3200" s="0"/>
      <c r="AJP3200" s="0"/>
      <c r="AJQ3200" s="0"/>
      <c r="AJR3200" s="0"/>
      <c r="AJS3200" s="0"/>
      <c r="AJT3200" s="0"/>
      <c r="AJU3200" s="0"/>
      <c r="AJV3200" s="0"/>
      <c r="AJW3200" s="0"/>
      <c r="AJX3200" s="0"/>
      <c r="AJY3200" s="0"/>
      <c r="AJZ3200" s="0"/>
      <c r="AKA3200" s="0"/>
      <c r="AKB3200" s="0"/>
      <c r="AKC3200" s="0"/>
      <c r="AKD3200" s="0"/>
      <c r="AKE3200" s="0"/>
      <c r="AKF3200" s="0"/>
      <c r="AKG3200" s="0"/>
      <c r="AKH3200" s="0"/>
      <c r="AKI3200" s="0"/>
      <c r="AKJ3200" s="0"/>
      <c r="AKK3200" s="0"/>
      <c r="AKL3200" s="0"/>
      <c r="AKM3200" s="0"/>
      <c r="AKN3200" s="0"/>
      <c r="AKO3200" s="0"/>
      <c r="AKP3200" s="0"/>
      <c r="AKQ3200" s="0"/>
      <c r="AKR3200" s="0"/>
      <c r="AKS3200" s="0"/>
      <c r="AKT3200" s="0"/>
      <c r="AKU3200" s="0"/>
      <c r="AKV3200" s="0"/>
      <c r="AKW3200" s="0"/>
      <c r="AKX3200" s="0"/>
      <c r="AKY3200" s="0"/>
      <c r="AKZ3200" s="0"/>
      <c r="ALA3200" s="0"/>
      <c r="ALB3200" s="0"/>
      <c r="ALC3200" s="0"/>
      <c r="ALD3200" s="0"/>
      <c r="ALE3200" s="0"/>
      <c r="ALF3200" s="0"/>
      <c r="ALG3200" s="0"/>
      <c r="ALH3200" s="0"/>
      <c r="ALI3200" s="0"/>
      <c r="ALJ3200" s="0"/>
      <c r="ALK3200" s="0"/>
      <c r="ALL3200" s="0"/>
      <c r="ALM3200" s="0"/>
      <c r="ALN3200" s="0"/>
      <c r="ALO3200" s="0"/>
      <c r="ALP3200" s="0"/>
      <c r="ALQ3200" s="0"/>
      <c r="ALR3200" s="0"/>
      <c r="ALS3200" s="0"/>
      <c r="ALT3200" s="0"/>
      <c r="ALU3200" s="0"/>
      <c r="ALV3200" s="0"/>
      <c r="ALW3200" s="0"/>
      <c r="ALX3200" s="0"/>
      <c r="ALY3200" s="0"/>
      <c r="ALZ3200" s="0"/>
      <c r="AMA3200" s="0"/>
      <c r="AMB3200" s="0"/>
      <c r="AMC3200" s="0"/>
      <c r="AMD3200" s="0"/>
      <c r="AME3200" s="0"/>
      <c r="AMF3200" s="0"/>
      <c r="AMG3200" s="0"/>
      <c r="AMH3200" s="0"/>
      <c r="AMI3200" s="0"/>
    </row>
    <row r="3201" customFormat="false" ht="12.75" hidden="false" customHeight="false" outlineLevel="0" collapsed="false">
      <c r="A3201" s="1" t="s">
        <v>1398</v>
      </c>
      <c r="C3201" s="19" t="s">
        <v>1414</v>
      </c>
      <c r="D3201" s="19" t="s">
        <v>13</v>
      </c>
      <c r="E3201" s="20" t="n">
        <v>1.8</v>
      </c>
      <c r="F3201" s="21" t="n">
        <v>0.07</v>
      </c>
      <c r="G3201" s="24" t="s">
        <v>1400</v>
      </c>
      <c r="H3201" s="3"/>
      <c r="BM3201" s="0"/>
      <c r="BN3201" s="0"/>
      <c r="BO3201" s="0"/>
      <c r="BP3201" s="0"/>
      <c r="BQ3201" s="0"/>
      <c r="BR3201" s="0"/>
      <c r="BS3201" s="0"/>
      <c r="BT3201" s="0"/>
      <c r="BU3201" s="0"/>
      <c r="BV3201" s="0"/>
      <c r="BW3201" s="0"/>
      <c r="BX3201" s="0"/>
      <c r="BY3201" s="0"/>
      <c r="BZ3201" s="0"/>
      <c r="CA3201" s="0"/>
      <c r="CB3201" s="0"/>
      <c r="CC3201" s="0"/>
      <c r="CD3201" s="0"/>
      <c r="CE3201" s="0"/>
      <c r="CF3201" s="0"/>
      <c r="CG3201" s="0"/>
      <c r="CH3201" s="0"/>
      <c r="CI3201" s="0"/>
      <c r="CJ3201" s="0"/>
      <c r="CK3201" s="0"/>
      <c r="CL3201" s="0"/>
      <c r="CM3201" s="0"/>
      <c r="CN3201" s="0"/>
      <c r="CO3201" s="0"/>
      <c r="CP3201" s="0"/>
      <c r="CQ3201" s="0"/>
      <c r="CR3201" s="0"/>
      <c r="CS3201" s="0"/>
      <c r="CT3201" s="0"/>
      <c r="CU3201" s="0"/>
      <c r="CV3201" s="0"/>
      <c r="CW3201" s="0"/>
      <c r="CX3201" s="0"/>
      <c r="CY3201" s="0"/>
      <c r="CZ3201" s="0"/>
      <c r="DA3201" s="0"/>
      <c r="DB3201" s="0"/>
      <c r="DC3201" s="0"/>
      <c r="DD3201" s="0"/>
      <c r="DE3201" s="0"/>
      <c r="DF3201" s="0"/>
      <c r="DG3201" s="0"/>
      <c r="DH3201" s="0"/>
      <c r="DI3201" s="0"/>
      <c r="DJ3201" s="0"/>
      <c r="DK3201" s="0"/>
      <c r="DL3201" s="0"/>
      <c r="DM3201" s="0"/>
      <c r="DN3201" s="0"/>
      <c r="DO3201" s="0"/>
      <c r="DP3201" s="0"/>
      <c r="DQ3201" s="0"/>
      <c r="DR3201" s="0"/>
      <c r="DS3201" s="0"/>
      <c r="DT3201" s="0"/>
      <c r="DU3201" s="0"/>
      <c r="DV3201" s="0"/>
      <c r="DW3201" s="0"/>
      <c r="DX3201" s="0"/>
      <c r="DY3201" s="0"/>
      <c r="DZ3201" s="0"/>
      <c r="EA3201" s="0"/>
      <c r="EB3201" s="0"/>
      <c r="EC3201" s="0"/>
      <c r="ED3201" s="0"/>
      <c r="EE3201" s="0"/>
      <c r="EF3201" s="0"/>
      <c r="EG3201" s="0"/>
      <c r="EH3201" s="0"/>
      <c r="EI3201" s="0"/>
      <c r="EJ3201" s="0"/>
      <c r="EK3201" s="0"/>
      <c r="EL3201" s="0"/>
      <c r="EM3201" s="0"/>
      <c r="EN3201" s="0"/>
      <c r="EO3201" s="0"/>
      <c r="EP3201" s="0"/>
      <c r="EQ3201" s="0"/>
      <c r="ER3201" s="0"/>
      <c r="ES3201" s="0"/>
      <c r="ET3201" s="0"/>
      <c r="EU3201" s="0"/>
      <c r="EV3201" s="0"/>
      <c r="EW3201" s="0"/>
      <c r="EX3201" s="0"/>
      <c r="EY3201" s="0"/>
      <c r="EZ3201" s="0"/>
      <c r="FA3201" s="0"/>
      <c r="FB3201" s="0"/>
      <c r="FC3201" s="0"/>
      <c r="FD3201" s="0"/>
      <c r="FE3201" s="0"/>
      <c r="FF3201" s="0"/>
      <c r="FG3201" s="0"/>
      <c r="FH3201" s="0"/>
      <c r="FI3201" s="0"/>
      <c r="FJ3201" s="0"/>
      <c r="FK3201" s="0"/>
      <c r="FL3201" s="0"/>
      <c r="FM3201" s="0"/>
      <c r="FN3201" s="0"/>
      <c r="FO3201" s="0"/>
      <c r="FP3201" s="0"/>
      <c r="FQ3201" s="0"/>
      <c r="FR3201" s="0"/>
      <c r="FS3201" s="0"/>
      <c r="FT3201" s="0"/>
      <c r="FU3201" s="0"/>
      <c r="FV3201" s="0"/>
      <c r="FW3201" s="0"/>
      <c r="FX3201" s="0"/>
      <c r="FY3201" s="0"/>
      <c r="FZ3201" s="0"/>
      <c r="GA3201" s="0"/>
      <c r="GB3201" s="0"/>
      <c r="GC3201" s="0"/>
      <c r="GD3201" s="0"/>
      <c r="GE3201" s="0"/>
      <c r="GF3201" s="0"/>
      <c r="GG3201" s="0"/>
      <c r="GH3201" s="0"/>
      <c r="GI3201" s="0"/>
      <c r="GJ3201" s="0"/>
      <c r="GK3201" s="0"/>
      <c r="GL3201" s="0"/>
      <c r="GM3201" s="0"/>
      <c r="GN3201" s="0"/>
      <c r="GO3201" s="0"/>
      <c r="GP3201" s="0"/>
      <c r="GQ3201" s="0"/>
      <c r="GR3201" s="0"/>
      <c r="GS3201" s="0"/>
      <c r="GT3201" s="0"/>
      <c r="GU3201" s="0"/>
      <c r="GV3201" s="0"/>
      <c r="GW3201" s="0"/>
      <c r="GX3201" s="0"/>
      <c r="GY3201" s="0"/>
      <c r="GZ3201" s="0"/>
      <c r="HA3201" s="0"/>
      <c r="HB3201" s="0"/>
      <c r="HC3201" s="0"/>
      <c r="HD3201" s="0"/>
      <c r="HE3201" s="0"/>
      <c r="HF3201" s="0"/>
      <c r="HG3201" s="0"/>
      <c r="HH3201" s="0"/>
      <c r="HI3201" s="0"/>
      <c r="HJ3201" s="0"/>
      <c r="HK3201" s="0"/>
      <c r="HL3201" s="0"/>
      <c r="HM3201" s="0"/>
      <c r="HN3201" s="0"/>
      <c r="HO3201" s="0"/>
      <c r="HP3201" s="0"/>
      <c r="HQ3201" s="0"/>
      <c r="HR3201" s="0"/>
      <c r="HS3201" s="0"/>
      <c r="HT3201" s="0"/>
      <c r="HU3201" s="0"/>
      <c r="HV3201" s="0"/>
      <c r="HW3201" s="0"/>
      <c r="HX3201" s="0"/>
      <c r="HY3201" s="0"/>
      <c r="HZ3201" s="0"/>
      <c r="IA3201" s="0"/>
      <c r="IB3201" s="0"/>
      <c r="IC3201" s="0"/>
      <c r="ID3201" s="0"/>
      <c r="IE3201" s="0"/>
      <c r="IF3201" s="0"/>
      <c r="IG3201" s="0"/>
      <c r="IH3201" s="0"/>
      <c r="II3201" s="0"/>
      <c r="IJ3201" s="0"/>
      <c r="IK3201" s="0"/>
      <c r="IL3201" s="0"/>
      <c r="IM3201" s="0"/>
      <c r="IN3201" s="0"/>
      <c r="IO3201" s="0"/>
      <c r="IP3201" s="0"/>
      <c r="IQ3201" s="0"/>
      <c r="IR3201" s="0"/>
      <c r="IS3201" s="0"/>
      <c r="IT3201" s="0"/>
      <c r="IU3201" s="0"/>
      <c r="IV3201" s="0"/>
      <c r="IW3201" s="0"/>
      <c r="IX3201" s="0"/>
      <c r="IY3201" s="0"/>
      <c r="IZ3201" s="0"/>
      <c r="JA3201" s="0"/>
      <c r="JB3201" s="0"/>
      <c r="JC3201" s="0"/>
      <c r="JD3201" s="0"/>
      <c r="JE3201" s="0"/>
      <c r="JF3201" s="0"/>
      <c r="JG3201" s="0"/>
      <c r="JH3201" s="0"/>
      <c r="JI3201" s="0"/>
      <c r="JJ3201" s="0"/>
      <c r="JK3201" s="0"/>
      <c r="JL3201" s="0"/>
      <c r="JM3201" s="0"/>
      <c r="JN3201" s="0"/>
      <c r="JO3201" s="0"/>
      <c r="JP3201" s="0"/>
      <c r="JQ3201" s="0"/>
      <c r="JR3201" s="0"/>
      <c r="JS3201" s="0"/>
      <c r="JT3201" s="0"/>
      <c r="JU3201" s="0"/>
      <c r="JV3201" s="0"/>
      <c r="JW3201" s="0"/>
      <c r="JX3201" s="0"/>
      <c r="JY3201" s="0"/>
      <c r="JZ3201" s="0"/>
      <c r="KA3201" s="0"/>
      <c r="KB3201" s="0"/>
      <c r="KC3201" s="0"/>
      <c r="KD3201" s="0"/>
      <c r="KE3201" s="0"/>
      <c r="KF3201" s="0"/>
      <c r="KG3201" s="0"/>
      <c r="KH3201" s="0"/>
      <c r="KI3201" s="0"/>
      <c r="KJ3201" s="0"/>
      <c r="KK3201" s="0"/>
      <c r="KL3201" s="0"/>
      <c r="KM3201" s="0"/>
      <c r="KN3201" s="0"/>
      <c r="KO3201" s="0"/>
      <c r="KP3201" s="0"/>
      <c r="KQ3201" s="0"/>
      <c r="KR3201" s="0"/>
      <c r="KS3201" s="0"/>
      <c r="KT3201" s="0"/>
      <c r="KU3201" s="0"/>
      <c r="KV3201" s="0"/>
      <c r="KW3201" s="0"/>
      <c r="KX3201" s="0"/>
      <c r="KY3201" s="0"/>
      <c r="KZ3201" s="0"/>
      <c r="LA3201" s="0"/>
      <c r="LB3201" s="0"/>
      <c r="LC3201" s="0"/>
      <c r="LD3201" s="0"/>
      <c r="LE3201" s="0"/>
      <c r="LF3201" s="0"/>
      <c r="LG3201" s="0"/>
      <c r="LH3201" s="0"/>
      <c r="LI3201" s="0"/>
      <c r="LJ3201" s="0"/>
      <c r="LK3201" s="0"/>
      <c r="LL3201" s="0"/>
      <c r="LM3201" s="0"/>
      <c r="LN3201" s="0"/>
      <c r="LO3201" s="0"/>
      <c r="LP3201" s="0"/>
      <c r="LQ3201" s="0"/>
      <c r="LR3201" s="0"/>
      <c r="LS3201" s="0"/>
      <c r="LT3201" s="0"/>
      <c r="LU3201" s="0"/>
      <c r="LV3201" s="0"/>
      <c r="LW3201" s="0"/>
      <c r="LX3201" s="0"/>
      <c r="LY3201" s="0"/>
      <c r="LZ3201" s="0"/>
      <c r="MA3201" s="0"/>
      <c r="MB3201" s="0"/>
      <c r="MC3201" s="0"/>
      <c r="MD3201" s="0"/>
      <c r="ME3201" s="0"/>
      <c r="MF3201" s="0"/>
      <c r="MG3201" s="0"/>
      <c r="MH3201" s="0"/>
      <c r="MI3201" s="0"/>
      <c r="MJ3201" s="0"/>
      <c r="MK3201" s="0"/>
      <c r="ML3201" s="0"/>
      <c r="MM3201" s="0"/>
      <c r="MN3201" s="0"/>
      <c r="MO3201" s="0"/>
      <c r="MP3201" s="0"/>
      <c r="MQ3201" s="0"/>
      <c r="MR3201" s="0"/>
      <c r="MS3201" s="0"/>
      <c r="MT3201" s="0"/>
      <c r="MU3201" s="0"/>
      <c r="MV3201" s="0"/>
      <c r="MW3201" s="0"/>
      <c r="MX3201" s="0"/>
      <c r="MY3201" s="0"/>
      <c r="MZ3201" s="0"/>
      <c r="NA3201" s="0"/>
      <c r="NB3201" s="0"/>
      <c r="NC3201" s="0"/>
      <c r="ND3201" s="0"/>
      <c r="NE3201" s="0"/>
      <c r="NF3201" s="0"/>
      <c r="NG3201" s="0"/>
      <c r="NH3201" s="0"/>
      <c r="NI3201" s="0"/>
      <c r="NJ3201" s="0"/>
      <c r="NK3201" s="0"/>
      <c r="NL3201" s="0"/>
      <c r="NM3201" s="0"/>
      <c r="NN3201" s="0"/>
      <c r="NO3201" s="0"/>
      <c r="NP3201" s="0"/>
      <c r="NQ3201" s="0"/>
      <c r="NR3201" s="0"/>
      <c r="NS3201" s="0"/>
      <c r="NT3201" s="0"/>
      <c r="NU3201" s="0"/>
      <c r="NV3201" s="0"/>
      <c r="NW3201" s="0"/>
      <c r="NX3201" s="0"/>
      <c r="NY3201" s="0"/>
      <c r="NZ3201" s="0"/>
      <c r="OA3201" s="0"/>
      <c r="OB3201" s="0"/>
      <c r="OC3201" s="0"/>
      <c r="OD3201" s="0"/>
      <c r="OE3201" s="0"/>
      <c r="OF3201" s="0"/>
      <c r="OG3201" s="0"/>
      <c r="OH3201" s="0"/>
      <c r="OI3201" s="0"/>
      <c r="OJ3201" s="0"/>
      <c r="OK3201" s="0"/>
      <c r="OL3201" s="0"/>
      <c r="OM3201" s="0"/>
      <c r="ON3201" s="0"/>
      <c r="OO3201" s="0"/>
      <c r="OP3201" s="0"/>
      <c r="OQ3201" s="0"/>
      <c r="OR3201" s="0"/>
      <c r="OS3201" s="0"/>
      <c r="OT3201" s="0"/>
      <c r="OU3201" s="0"/>
      <c r="OV3201" s="0"/>
      <c r="OW3201" s="0"/>
      <c r="OX3201" s="0"/>
      <c r="OY3201" s="0"/>
      <c r="OZ3201" s="0"/>
      <c r="PA3201" s="0"/>
      <c r="PB3201" s="0"/>
      <c r="PC3201" s="0"/>
      <c r="PD3201" s="0"/>
      <c r="PE3201" s="0"/>
      <c r="PF3201" s="0"/>
      <c r="PG3201" s="0"/>
      <c r="PH3201" s="0"/>
      <c r="PI3201" s="0"/>
      <c r="PJ3201" s="0"/>
      <c r="PK3201" s="0"/>
      <c r="PL3201" s="0"/>
      <c r="PM3201" s="0"/>
      <c r="PN3201" s="0"/>
      <c r="PO3201" s="0"/>
      <c r="PP3201" s="0"/>
      <c r="PQ3201" s="0"/>
      <c r="PR3201" s="0"/>
      <c r="PS3201" s="0"/>
      <c r="PT3201" s="0"/>
      <c r="PU3201" s="0"/>
      <c r="PV3201" s="0"/>
      <c r="PW3201" s="0"/>
      <c r="PX3201" s="0"/>
      <c r="PY3201" s="0"/>
      <c r="PZ3201" s="0"/>
      <c r="QA3201" s="0"/>
      <c r="QB3201" s="0"/>
      <c r="QC3201" s="0"/>
      <c r="QD3201" s="0"/>
      <c r="QE3201" s="0"/>
      <c r="QF3201" s="0"/>
      <c r="QG3201" s="0"/>
      <c r="QH3201" s="0"/>
      <c r="QI3201" s="0"/>
      <c r="QJ3201" s="0"/>
      <c r="QK3201" s="0"/>
      <c r="QL3201" s="0"/>
      <c r="QM3201" s="0"/>
      <c r="QN3201" s="0"/>
      <c r="QO3201" s="0"/>
      <c r="QP3201" s="0"/>
      <c r="QQ3201" s="0"/>
      <c r="QR3201" s="0"/>
      <c r="QS3201" s="0"/>
      <c r="QT3201" s="0"/>
      <c r="QU3201" s="0"/>
      <c r="QV3201" s="0"/>
      <c r="QW3201" s="0"/>
      <c r="QX3201" s="0"/>
      <c r="QY3201" s="0"/>
      <c r="QZ3201" s="0"/>
      <c r="RA3201" s="0"/>
      <c r="RB3201" s="0"/>
      <c r="RC3201" s="0"/>
      <c r="RD3201" s="0"/>
      <c r="RE3201" s="0"/>
      <c r="RF3201" s="0"/>
      <c r="RG3201" s="0"/>
      <c r="RH3201" s="0"/>
      <c r="RI3201" s="0"/>
      <c r="RJ3201" s="0"/>
      <c r="RK3201" s="0"/>
      <c r="RL3201" s="0"/>
      <c r="RM3201" s="0"/>
      <c r="RN3201" s="0"/>
      <c r="RO3201" s="0"/>
      <c r="RP3201" s="0"/>
      <c r="RQ3201" s="0"/>
      <c r="RR3201" s="0"/>
      <c r="RS3201" s="0"/>
      <c r="RT3201" s="0"/>
      <c r="RU3201" s="0"/>
      <c r="RV3201" s="0"/>
      <c r="RW3201" s="0"/>
      <c r="RX3201" s="0"/>
      <c r="RY3201" s="0"/>
      <c r="RZ3201" s="0"/>
      <c r="SA3201" s="0"/>
      <c r="SB3201" s="0"/>
      <c r="SC3201" s="0"/>
      <c r="SD3201" s="0"/>
      <c r="SE3201" s="0"/>
      <c r="SF3201" s="0"/>
      <c r="SG3201" s="0"/>
      <c r="SH3201" s="0"/>
      <c r="SI3201" s="0"/>
      <c r="SJ3201" s="0"/>
      <c r="SK3201" s="0"/>
      <c r="SL3201" s="0"/>
      <c r="SM3201" s="0"/>
      <c r="SN3201" s="0"/>
      <c r="SO3201" s="0"/>
      <c r="SP3201" s="0"/>
      <c r="SQ3201" s="0"/>
      <c r="SR3201" s="0"/>
      <c r="SS3201" s="0"/>
      <c r="ST3201" s="0"/>
      <c r="SU3201" s="0"/>
      <c r="SV3201" s="0"/>
      <c r="SW3201" s="0"/>
      <c r="SX3201" s="0"/>
      <c r="SY3201" s="0"/>
      <c r="SZ3201" s="0"/>
      <c r="TA3201" s="0"/>
      <c r="TB3201" s="0"/>
      <c r="TC3201" s="0"/>
      <c r="TD3201" s="0"/>
      <c r="TE3201" s="0"/>
      <c r="TF3201" s="0"/>
      <c r="TG3201" s="0"/>
      <c r="TH3201" s="0"/>
      <c r="TI3201" s="0"/>
      <c r="TJ3201" s="0"/>
      <c r="TK3201" s="0"/>
      <c r="TL3201" s="0"/>
      <c r="TM3201" s="0"/>
      <c r="TN3201" s="0"/>
      <c r="TO3201" s="0"/>
      <c r="TP3201" s="0"/>
      <c r="TQ3201" s="0"/>
      <c r="TR3201" s="0"/>
      <c r="TS3201" s="0"/>
      <c r="TT3201" s="0"/>
      <c r="TU3201" s="0"/>
      <c r="TV3201" s="0"/>
      <c r="TW3201" s="0"/>
      <c r="TX3201" s="0"/>
      <c r="TY3201" s="0"/>
      <c r="TZ3201" s="0"/>
      <c r="UA3201" s="0"/>
      <c r="UB3201" s="0"/>
      <c r="UC3201" s="0"/>
      <c r="UD3201" s="0"/>
      <c r="UE3201" s="0"/>
      <c r="UF3201" s="0"/>
      <c r="UG3201" s="0"/>
      <c r="UH3201" s="0"/>
      <c r="UI3201" s="0"/>
      <c r="UJ3201" s="0"/>
      <c r="UK3201" s="0"/>
      <c r="UL3201" s="0"/>
      <c r="UM3201" s="0"/>
      <c r="UN3201" s="0"/>
      <c r="UO3201" s="0"/>
      <c r="UP3201" s="0"/>
      <c r="UQ3201" s="0"/>
      <c r="UR3201" s="0"/>
      <c r="US3201" s="0"/>
      <c r="UT3201" s="0"/>
      <c r="UU3201" s="0"/>
      <c r="UV3201" s="0"/>
      <c r="UW3201" s="0"/>
      <c r="UX3201" s="0"/>
      <c r="UY3201" s="0"/>
      <c r="UZ3201" s="0"/>
      <c r="VA3201" s="0"/>
      <c r="VB3201" s="0"/>
      <c r="VC3201" s="0"/>
      <c r="VD3201" s="0"/>
      <c r="VE3201" s="0"/>
      <c r="VF3201" s="0"/>
      <c r="VG3201" s="0"/>
      <c r="VH3201" s="0"/>
      <c r="VI3201" s="0"/>
      <c r="VJ3201" s="0"/>
      <c r="VK3201" s="0"/>
      <c r="VL3201" s="0"/>
      <c r="VM3201" s="0"/>
      <c r="VN3201" s="0"/>
      <c r="VO3201" s="0"/>
      <c r="VP3201" s="0"/>
      <c r="VQ3201" s="0"/>
      <c r="VR3201" s="0"/>
      <c r="VS3201" s="0"/>
      <c r="VT3201" s="0"/>
      <c r="VU3201" s="0"/>
      <c r="VV3201" s="0"/>
      <c r="VW3201" s="0"/>
      <c r="VX3201" s="0"/>
      <c r="VY3201" s="0"/>
      <c r="VZ3201" s="0"/>
      <c r="WA3201" s="0"/>
      <c r="WB3201" s="0"/>
      <c r="WC3201" s="0"/>
      <c r="WD3201" s="0"/>
      <c r="WE3201" s="0"/>
      <c r="WF3201" s="0"/>
      <c r="WG3201" s="0"/>
      <c r="WH3201" s="0"/>
      <c r="WI3201" s="0"/>
      <c r="WJ3201" s="0"/>
      <c r="WK3201" s="0"/>
      <c r="WL3201" s="0"/>
      <c r="WM3201" s="0"/>
      <c r="WN3201" s="0"/>
      <c r="WO3201" s="0"/>
      <c r="WP3201" s="0"/>
      <c r="WQ3201" s="0"/>
      <c r="WR3201" s="0"/>
      <c r="WS3201" s="0"/>
      <c r="WT3201" s="0"/>
      <c r="WU3201" s="0"/>
      <c r="WV3201" s="0"/>
      <c r="WW3201" s="0"/>
      <c r="WX3201" s="0"/>
      <c r="WY3201" s="0"/>
      <c r="WZ3201" s="0"/>
      <c r="XA3201" s="0"/>
      <c r="XB3201" s="0"/>
      <c r="XC3201" s="0"/>
      <c r="XD3201" s="0"/>
      <c r="XE3201" s="0"/>
      <c r="XF3201" s="0"/>
      <c r="XG3201" s="0"/>
      <c r="XH3201" s="0"/>
      <c r="XI3201" s="0"/>
      <c r="XJ3201" s="0"/>
      <c r="XK3201" s="0"/>
      <c r="XL3201" s="0"/>
      <c r="XM3201" s="0"/>
      <c r="XN3201" s="0"/>
      <c r="XO3201" s="0"/>
      <c r="XP3201" s="0"/>
      <c r="XQ3201" s="0"/>
      <c r="XR3201" s="0"/>
      <c r="XS3201" s="0"/>
      <c r="XT3201" s="0"/>
      <c r="XU3201" s="0"/>
      <c r="XV3201" s="0"/>
      <c r="XW3201" s="0"/>
      <c r="XX3201" s="0"/>
      <c r="XY3201" s="0"/>
      <c r="XZ3201" s="0"/>
      <c r="YA3201" s="0"/>
      <c r="YB3201" s="0"/>
      <c r="YC3201" s="0"/>
      <c r="YD3201" s="0"/>
      <c r="YE3201" s="0"/>
      <c r="YF3201" s="0"/>
      <c r="YG3201" s="0"/>
      <c r="YH3201" s="0"/>
      <c r="YI3201" s="0"/>
      <c r="YJ3201" s="0"/>
      <c r="YK3201" s="0"/>
      <c r="YL3201" s="0"/>
      <c r="YM3201" s="0"/>
      <c r="YN3201" s="0"/>
      <c r="YO3201" s="0"/>
      <c r="YP3201" s="0"/>
      <c r="YQ3201" s="0"/>
      <c r="YR3201" s="0"/>
      <c r="YS3201" s="0"/>
      <c r="YT3201" s="0"/>
      <c r="YU3201" s="0"/>
      <c r="YV3201" s="0"/>
      <c r="YW3201" s="0"/>
      <c r="YX3201" s="0"/>
      <c r="YY3201" s="0"/>
      <c r="YZ3201" s="0"/>
      <c r="ZA3201" s="0"/>
      <c r="ZB3201" s="0"/>
      <c r="ZC3201" s="0"/>
      <c r="ZD3201" s="0"/>
      <c r="ZE3201" s="0"/>
      <c r="ZF3201" s="0"/>
      <c r="ZG3201" s="0"/>
      <c r="ZH3201" s="0"/>
      <c r="ZI3201" s="0"/>
      <c r="ZJ3201" s="0"/>
      <c r="ZK3201" s="0"/>
      <c r="ZL3201" s="0"/>
      <c r="ZM3201" s="0"/>
      <c r="ZN3201" s="0"/>
      <c r="ZO3201" s="0"/>
      <c r="ZP3201" s="0"/>
      <c r="ZQ3201" s="0"/>
      <c r="ZR3201" s="0"/>
      <c r="ZS3201" s="0"/>
      <c r="ZT3201" s="0"/>
      <c r="ZU3201" s="0"/>
      <c r="ZV3201" s="0"/>
      <c r="ZW3201" s="0"/>
      <c r="ZX3201" s="0"/>
      <c r="ZY3201" s="0"/>
      <c r="ZZ3201" s="0"/>
      <c r="AAA3201" s="0"/>
      <c r="AAB3201" s="0"/>
      <c r="AAC3201" s="0"/>
      <c r="AAD3201" s="0"/>
      <c r="AAE3201" s="0"/>
      <c r="AAF3201" s="0"/>
      <c r="AAG3201" s="0"/>
      <c r="AAH3201" s="0"/>
      <c r="AAI3201" s="0"/>
      <c r="AAJ3201" s="0"/>
      <c r="AAK3201" s="0"/>
      <c r="AAL3201" s="0"/>
      <c r="AAM3201" s="0"/>
      <c r="AAN3201" s="0"/>
      <c r="AAO3201" s="0"/>
      <c r="AAP3201" s="0"/>
      <c r="AAQ3201" s="0"/>
      <c r="AAR3201" s="0"/>
      <c r="AAS3201" s="0"/>
      <c r="AAT3201" s="0"/>
      <c r="AAU3201" s="0"/>
      <c r="AAV3201" s="0"/>
      <c r="AAW3201" s="0"/>
      <c r="AAX3201" s="0"/>
      <c r="AAY3201" s="0"/>
      <c r="AAZ3201" s="0"/>
      <c r="ABA3201" s="0"/>
      <c r="ABB3201" s="0"/>
      <c r="ABC3201" s="0"/>
      <c r="ABD3201" s="0"/>
      <c r="ABE3201" s="0"/>
      <c r="ABF3201" s="0"/>
      <c r="ABG3201" s="0"/>
      <c r="ABH3201" s="0"/>
      <c r="ABI3201" s="0"/>
      <c r="ABJ3201" s="0"/>
      <c r="ABK3201" s="0"/>
      <c r="ABL3201" s="0"/>
      <c r="ABM3201" s="0"/>
      <c r="ABN3201" s="0"/>
      <c r="ABO3201" s="0"/>
      <c r="ABP3201" s="0"/>
      <c r="ABQ3201" s="0"/>
      <c r="ABR3201" s="0"/>
      <c r="ABS3201" s="0"/>
      <c r="ABT3201" s="0"/>
      <c r="ABU3201" s="0"/>
      <c r="ABV3201" s="0"/>
      <c r="ABW3201" s="0"/>
      <c r="ABX3201" s="0"/>
      <c r="ABY3201" s="0"/>
      <c r="ABZ3201" s="0"/>
      <c r="ACA3201" s="0"/>
      <c r="ACB3201" s="0"/>
      <c r="ACC3201" s="0"/>
      <c r="ACD3201" s="0"/>
      <c r="ACE3201" s="0"/>
      <c r="ACF3201" s="0"/>
      <c r="ACG3201" s="0"/>
      <c r="ACH3201" s="0"/>
      <c r="ACI3201" s="0"/>
      <c r="ACJ3201" s="0"/>
      <c r="ACK3201" s="0"/>
      <c r="ACL3201" s="0"/>
      <c r="ACM3201" s="0"/>
      <c r="ACN3201" s="0"/>
      <c r="ACO3201" s="0"/>
      <c r="ACP3201" s="0"/>
      <c r="ACQ3201" s="0"/>
      <c r="ACR3201" s="0"/>
      <c r="ACS3201" s="0"/>
      <c r="ACT3201" s="0"/>
      <c r="ACU3201" s="0"/>
      <c r="ACV3201" s="0"/>
      <c r="ACW3201" s="0"/>
      <c r="ACX3201" s="0"/>
      <c r="ACY3201" s="0"/>
      <c r="ACZ3201" s="0"/>
      <c r="ADA3201" s="0"/>
      <c r="ADB3201" s="0"/>
      <c r="ADC3201" s="0"/>
      <c r="ADD3201" s="0"/>
      <c r="ADE3201" s="0"/>
      <c r="ADF3201" s="0"/>
      <c r="ADG3201" s="0"/>
      <c r="ADH3201" s="0"/>
      <c r="ADI3201" s="0"/>
      <c r="ADJ3201" s="0"/>
      <c r="ADK3201" s="0"/>
      <c r="ADL3201" s="0"/>
      <c r="ADM3201" s="0"/>
      <c r="ADN3201" s="0"/>
      <c r="ADO3201" s="0"/>
      <c r="ADP3201" s="0"/>
      <c r="ADQ3201" s="0"/>
      <c r="ADR3201" s="0"/>
      <c r="ADS3201" s="0"/>
      <c r="ADT3201" s="0"/>
      <c r="ADU3201" s="0"/>
      <c r="ADV3201" s="0"/>
      <c r="ADW3201" s="0"/>
      <c r="ADX3201" s="0"/>
      <c r="ADY3201" s="0"/>
      <c r="ADZ3201" s="0"/>
      <c r="AEA3201" s="0"/>
      <c r="AEB3201" s="0"/>
      <c r="AEC3201" s="0"/>
      <c r="AED3201" s="0"/>
      <c r="AEE3201" s="0"/>
      <c r="AEF3201" s="0"/>
      <c r="AEG3201" s="0"/>
      <c r="AEH3201" s="0"/>
      <c r="AEI3201" s="0"/>
      <c r="AEJ3201" s="0"/>
      <c r="AEK3201" s="0"/>
      <c r="AEL3201" s="0"/>
      <c r="AEM3201" s="0"/>
      <c r="AEN3201" s="0"/>
      <c r="AEO3201" s="0"/>
      <c r="AEP3201" s="0"/>
      <c r="AEQ3201" s="0"/>
      <c r="AER3201" s="0"/>
      <c r="AES3201" s="0"/>
      <c r="AET3201" s="0"/>
      <c r="AEU3201" s="0"/>
      <c r="AEV3201" s="0"/>
      <c r="AEW3201" s="0"/>
      <c r="AEX3201" s="0"/>
      <c r="AEY3201" s="0"/>
      <c r="AEZ3201" s="0"/>
      <c r="AFA3201" s="0"/>
      <c r="AFB3201" s="0"/>
      <c r="AFC3201" s="0"/>
      <c r="AFD3201" s="0"/>
      <c r="AFE3201" s="0"/>
      <c r="AFF3201" s="0"/>
      <c r="AFG3201" s="0"/>
      <c r="AFH3201" s="0"/>
      <c r="AFI3201" s="0"/>
      <c r="AFJ3201" s="0"/>
      <c r="AFK3201" s="0"/>
      <c r="AFL3201" s="0"/>
      <c r="AFM3201" s="0"/>
      <c r="AFN3201" s="0"/>
      <c r="AFO3201" s="0"/>
      <c r="AFP3201" s="0"/>
      <c r="AFQ3201" s="0"/>
      <c r="AFR3201" s="0"/>
      <c r="AFS3201" s="0"/>
      <c r="AFT3201" s="0"/>
      <c r="AFU3201" s="0"/>
      <c r="AFV3201" s="0"/>
      <c r="AFW3201" s="0"/>
      <c r="AFX3201" s="0"/>
      <c r="AFY3201" s="0"/>
      <c r="AFZ3201" s="0"/>
      <c r="AGA3201" s="0"/>
      <c r="AGB3201" s="0"/>
      <c r="AGC3201" s="0"/>
      <c r="AGD3201" s="0"/>
      <c r="AGE3201" s="0"/>
      <c r="AGF3201" s="0"/>
      <c r="AGG3201" s="0"/>
      <c r="AGH3201" s="0"/>
      <c r="AGI3201" s="0"/>
      <c r="AGJ3201" s="0"/>
      <c r="AGK3201" s="0"/>
      <c r="AGL3201" s="0"/>
      <c r="AGM3201" s="0"/>
      <c r="AGN3201" s="0"/>
      <c r="AGO3201" s="0"/>
      <c r="AGP3201" s="0"/>
      <c r="AGQ3201" s="0"/>
      <c r="AGR3201" s="0"/>
      <c r="AGS3201" s="0"/>
      <c r="AGT3201" s="0"/>
      <c r="AGU3201" s="0"/>
      <c r="AGV3201" s="0"/>
      <c r="AGW3201" s="0"/>
      <c r="AGX3201" s="0"/>
      <c r="AGY3201" s="0"/>
      <c r="AGZ3201" s="0"/>
      <c r="AHA3201" s="0"/>
      <c r="AHB3201" s="0"/>
      <c r="AHC3201" s="0"/>
      <c r="AHD3201" s="0"/>
      <c r="AHE3201" s="0"/>
      <c r="AHF3201" s="0"/>
      <c r="AHG3201" s="0"/>
      <c r="AHH3201" s="0"/>
      <c r="AHI3201" s="0"/>
      <c r="AHJ3201" s="0"/>
      <c r="AHK3201" s="0"/>
      <c r="AHL3201" s="0"/>
      <c r="AHM3201" s="0"/>
      <c r="AHN3201" s="0"/>
      <c r="AHO3201" s="0"/>
      <c r="AHP3201" s="0"/>
      <c r="AHQ3201" s="0"/>
      <c r="AHR3201" s="0"/>
      <c r="AHS3201" s="0"/>
      <c r="AHT3201" s="0"/>
      <c r="AHU3201" s="0"/>
      <c r="AHV3201" s="0"/>
      <c r="AHW3201" s="0"/>
      <c r="AHX3201" s="0"/>
      <c r="AHY3201" s="0"/>
      <c r="AHZ3201" s="0"/>
      <c r="AIA3201" s="0"/>
      <c r="AIB3201" s="0"/>
      <c r="AIC3201" s="0"/>
      <c r="AID3201" s="0"/>
      <c r="AIE3201" s="0"/>
      <c r="AIF3201" s="0"/>
      <c r="AIG3201" s="0"/>
      <c r="AIH3201" s="0"/>
      <c r="AII3201" s="0"/>
      <c r="AIJ3201" s="0"/>
      <c r="AIK3201" s="0"/>
      <c r="AIL3201" s="0"/>
      <c r="AIM3201" s="0"/>
      <c r="AIN3201" s="0"/>
      <c r="AIO3201" s="0"/>
      <c r="AIP3201" s="0"/>
      <c r="AIQ3201" s="0"/>
      <c r="AIR3201" s="0"/>
      <c r="AIS3201" s="0"/>
      <c r="AIT3201" s="0"/>
      <c r="AIU3201" s="0"/>
      <c r="AIV3201" s="0"/>
      <c r="AIW3201" s="0"/>
      <c r="AIX3201" s="0"/>
      <c r="AIY3201" s="0"/>
      <c r="AIZ3201" s="0"/>
      <c r="AJA3201" s="0"/>
      <c r="AJB3201" s="0"/>
      <c r="AJC3201" s="0"/>
      <c r="AJD3201" s="0"/>
      <c r="AJE3201" s="0"/>
      <c r="AJF3201" s="0"/>
      <c r="AJG3201" s="0"/>
      <c r="AJH3201" s="0"/>
      <c r="AJI3201" s="0"/>
      <c r="AJJ3201" s="0"/>
      <c r="AJK3201" s="0"/>
      <c r="AJL3201" s="0"/>
      <c r="AJM3201" s="0"/>
      <c r="AJN3201" s="0"/>
      <c r="AJO3201" s="0"/>
      <c r="AJP3201" s="0"/>
      <c r="AJQ3201" s="0"/>
      <c r="AJR3201" s="0"/>
      <c r="AJS3201" s="0"/>
      <c r="AJT3201" s="0"/>
      <c r="AJU3201" s="0"/>
      <c r="AJV3201" s="0"/>
      <c r="AJW3201" s="0"/>
      <c r="AJX3201" s="0"/>
      <c r="AJY3201" s="0"/>
      <c r="AJZ3201" s="0"/>
      <c r="AKA3201" s="0"/>
      <c r="AKB3201" s="0"/>
      <c r="AKC3201" s="0"/>
      <c r="AKD3201" s="0"/>
      <c r="AKE3201" s="0"/>
      <c r="AKF3201" s="0"/>
      <c r="AKG3201" s="0"/>
      <c r="AKH3201" s="0"/>
      <c r="AKI3201" s="0"/>
      <c r="AKJ3201" s="0"/>
      <c r="AKK3201" s="0"/>
      <c r="AKL3201" s="0"/>
      <c r="AKM3201" s="0"/>
      <c r="AKN3201" s="0"/>
      <c r="AKO3201" s="0"/>
      <c r="AKP3201" s="0"/>
      <c r="AKQ3201" s="0"/>
      <c r="AKR3201" s="0"/>
      <c r="AKS3201" s="0"/>
      <c r="AKT3201" s="0"/>
      <c r="AKU3201" s="0"/>
      <c r="AKV3201" s="0"/>
      <c r="AKW3201" s="0"/>
      <c r="AKX3201" s="0"/>
      <c r="AKY3201" s="0"/>
      <c r="AKZ3201" s="0"/>
      <c r="ALA3201" s="0"/>
      <c r="ALB3201" s="0"/>
      <c r="ALC3201" s="0"/>
      <c r="ALD3201" s="0"/>
      <c r="ALE3201" s="0"/>
      <c r="ALF3201" s="0"/>
      <c r="ALG3201" s="0"/>
      <c r="ALH3201" s="0"/>
      <c r="ALI3201" s="0"/>
      <c r="ALJ3201" s="0"/>
      <c r="ALK3201" s="0"/>
      <c r="ALL3201" s="0"/>
      <c r="ALM3201" s="0"/>
      <c r="ALN3201" s="0"/>
      <c r="ALO3201" s="0"/>
      <c r="ALP3201" s="0"/>
      <c r="ALQ3201" s="0"/>
      <c r="ALR3201" s="0"/>
      <c r="ALS3201" s="0"/>
      <c r="ALT3201" s="0"/>
      <c r="ALU3201" s="0"/>
      <c r="ALV3201" s="0"/>
      <c r="ALW3201" s="0"/>
      <c r="ALX3201" s="0"/>
      <c r="ALY3201" s="0"/>
      <c r="ALZ3201" s="0"/>
      <c r="AMA3201" s="0"/>
      <c r="AMB3201" s="0"/>
      <c r="AMC3201" s="0"/>
      <c r="AMD3201" s="0"/>
      <c r="AME3201" s="0"/>
      <c r="AMF3201" s="0"/>
      <c r="AMG3201" s="0"/>
      <c r="AMH3201" s="0"/>
      <c r="AMI3201" s="0"/>
    </row>
    <row r="3202" customFormat="false" ht="12.75" hidden="false" customHeight="false" outlineLevel="0" collapsed="false">
      <c r="A3202" s="1" t="s">
        <v>1398</v>
      </c>
      <c r="C3202" s="90" t="s">
        <v>1415</v>
      </c>
      <c r="D3202" s="90" t="s">
        <v>16</v>
      </c>
      <c r="E3202" s="91" t="n">
        <v>1.9</v>
      </c>
      <c r="F3202" s="92" t="n">
        <v>0.01</v>
      </c>
      <c r="G3202" s="87" t="s">
        <v>1400</v>
      </c>
      <c r="H3202" s="87" t="s">
        <v>168</v>
      </c>
      <c r="I3202" s="86" t="n">
        <v>1.5</v>
      </c>
      <c r="J3202" s="87" t="s">
        <v>977</v>
      </c>
      <c r="BM3202" s="0"/>
      <c r="BN3202" s="0"/>
      <c r="BO3202" s="0"/>
      <c r="BP3202" s="0"/>
      <c r="BQ3202" s="0"/>
      <c r="BR3202" s="0"/>
      <c r="BS3202" s="0"/>
      <c r="BT3202" s="0"/>
      <c r="BU3202" s="0"/>
      <c r="BV3202" s="0"/>
      <c r="BW3202" s="0"/>
      <c r="BX3202" s="0"/>
      <c r="BY3202" s="0"/>
      <c r="BZ3202" s="0"/>
      <c r="CA3202" s="0"/>
      <c r="CB3202" s="0"/>
      <c r="CC3202" s="0"/>
      <c r="CD3202" s="0"/>
      <c r="CE3202" s="0"/>
      <c r="CF3202" s="0"/>
      <c r="CG3202" s="0"/>
      <c r="CH3202" s="0"/>
      <c r="CI3202" s="0"/>
      <c r="CJ3202" s="0"/>
      <c r="CK3202" s="0"/>
      <c r="CL3202" s="0"/>
      <c r="CM3202" s="0"/>
      <c r="CN3202" s="0"/>
      <c r="CO3202" s="0"/>
      <c r="CP3202" s="0"/>
      <c r="CQ3202" s="0"/>
      <c r="CR3202" s="0"/>
      <c r="CS3202" s="0"/>
      <c r="CT3202" s="0"/>
      <c r="CU3202" s="0"/>
      <c r="CV3202" s="0"/>
      <c r="CW3202" s="0"/>
      <c r="CX3202" s="0"/>
      <c r="CY3202" s="0"/>
      <c r="CZ3202" s="0"/>
      <c r="DA3202" s="0"/>
      <c r="DB3202" s="0"/>
      <c r="DC3202" s="0"/>
      <c r="DD3202" s="0"/>
      <c r="DE3202" s="0"/>
      <c r="DF3202" s="0"/>
      <c r="DG3202" s="0"/>
      <c r="DH3202" s="0"/>
      <c r="DI3202" s="0"/>
      <c r="DJ3202" s="0"/>
      <c r="DK3202" s="0"/>
      <c r="DL3202" s="0"/>
      <c r="DM3202" s="0"/>
      <c r="DN3202" s="0"/>
      <c r="DO3202" s="0"/>
      <c r="DP3202" s="0"/>
      <c r="DQ3202" s="0"/>
      <c r="DR3202" s="0"/>
      <c r="DS3202" s="0"/>
      <c r="DT3202" s="0"/>
      <c r="DU3202" s="0"/>
      <c r="DV3202" s="0"/>
      <c r="DW3202" s="0"/>
      <c r="DX3202" s="0"/>
      <c r="DY3202" s="0"/>
      <c r="DZ3202" s="0"/>
      <c r="EA3202" s="0"/>
      <c r="EB3202" s="0"/>
      <c r="EC3202" s="0"/>
      <c r="ED3202" s="0"/>
      <c r="EE3202" s="0"/>
      <c r="EF3202" s="0"/>
      <c r="EG3202" s="0"/>
      <c r="EH3202" s="0"/>
      <c r="EI3202" s="0"/>
      <c r="EJ3202" s="0"/>
      <c r="EK3202" s="0"/>
      <c r="EL3202" s="0"/>
      <c r="EM3202" s="0"/>
      <c r="EN3202" s="0"/>
      <c r="EO3202" s="0"/>
      <c r="EP3202" s="0"/>
      <c r="EQ3202" s="0"/>
      <c r="ER3202" s="0"/>
      <c r="ES3202" s="0"/>
      <c r="ET3202" s="0"/>
      <c r="EU3202" s="0"/>
      <c r="EV3202" s="0"/>
      <c r="EW3202" s="0"/>
      <c r="EX3202" s="0"/>
      <c r="EY3202" s="0"/>
      <c r="EZ3202" s="0"/>
      <c r="FA3202" s="0"/>
      <c r="FB3202" s="0"/>
      <c r="FC3202" s="0"/>
      <c r="FD3202" s="0"/>
      <c r="FE3202" s="0"/>
      <c r="FF3202" s="0"/>
      <c r="FG3202" s="0"/>
      <c r="FH3202" s="0"/>
      <c r="FI3202" s="0"/>
      <c r="FJ3202" s="0"/>
      <c r="FK3202" s="0"/>
      <c r="FL3202" s="0"/>
      <c r="FM3202" s="0"/>
      <c r="FN3202" s="0"/>
      <c r="FO3202" s="0"/>
      <c r="FP3202" s="0"/>
      <c r="FQ3202" s="0"/>
      <c r="FR3202" s="0"/>
      <c r="FS3202" s="0"/>
      <c r="FT3202" s="0"/>
      <c r="FU3202" s="0"/>
      <c r="FV3202" s="0"/>
      <c r="FW3202" s="0"/>
      <c r="FX3202" s="0"/>
      <c r="FY3202" s="0"/>
      <c r="FZ3202" s="0"/>
      <c r="GA3202" s="0"/>
      <c r="GB3202" s="0"/>
      <c r="GC3202" s="0"/>
      <c r="GD3202" s="0"/>
      <c r="GE3202" s="0"/>
      <c r="GF3202" s="0"/>
      <c r="GG3202" s="0"/>
      <c r="GH3202" s="0"/>
      <c r="GI3202" s="0"/>
      <c r="GJ3202" s="0"/>
      <c r="GK3202" s="0"/>
      <c r="GL3202" s="0"/>
      <c r="GM3202" s="0"/>
      <c r="GN3202" s="0"/>
      <c r="GO3202" s="0"/>
      <c r="GP3202" s="0"/>
      <c r="GQ3202" s="0"/>
      <c r="GR3202" s="0"/>
      <c r="GS3202" s="0"/>
      <c r="GT3202" s="0"/>
      <c r="GU3202" s="0"/>
      <c r="GV3202" s="0"/>
      <c r="GW3202" s="0"/>
      <c r="GX3202" s="0"/>
      <c r="GY3202" s="0"/>
      <c r="GZ3202" s="0"/>
      <c r="HA3202" s="0"/>
      <c r="HB3202" s="0"/>
      <c r="HC3202" s="0"/>
      <c r="HD3202" s="0"/>
      <c r="HE3202" s="0"/>
      <c r="HF3202" s="0"/>
      <c r="HG3202" s="0"/>
      <c r="HH3202" s="0"/>
      <c r="HI3202" s="0"/>
      <c r="HJ3202" s="0"/>
      <c r="HK3202" s="0"/>
      <c r="HL3202" s="0"/>
      <c r="HM3202" s="0"/>
      <c r="HN3202" s="0"/>
      <c r="HO3202" s="0"/>
      <c r="HP3202" s="0"/>
      <c r="HQ3202" s="0"/>
      <c r="HR3202" s="0"/>
      <c r="HS3202" s="0"/>
      <c r="HT3202" s="0"/>
      <c r="HU3202" s="0"/>
      <c r="HV3202" s="0"/>
      <c r="HW3202" s="0"/>
      <c r="HX3202" s="0"/>
      <c r="HY3202" s="0"/>
      <c r="HZ3202" s="0"/>
      <c r="IA3202" s="0"/>
      <c r="IB3202" s="0"/>
      <c r="IC3202" s="0"/>
      <c r="ID3202" s="0"/>
      <c r="IE3202" s="0"/>
      <c r="IF3202" s="0"/>
      <c r="IG3202" s="0"/>
      <c r="IH3202" s="0"/>
      <c r="II3202" s="0"/>
      <c r="IJ3202" s="0"/>
      <c r="IK3202" s="0"/>
      <c r="IL3202" s="0"/>
      <c r="IM3202" s="0"/>
      <c r="IN3202" s="0"/>
      <c r="IO3202" s="0"/>
      <c r="IP3202" s="0"/>
      <c r="IQ3202" s="0"/>
      <c r="IR3202" s="0"/>
      <c r="IS3202" s="0"/>
      <c r="IT3202" s="0"/>
      <c r="IU3202" s="0"/>
      <c r="IV3202" s="0"/>
      <c r="IW3202" s="0"/>
      <c r="IX3202" s="0"/>
      <c r="IY3202" s="0"/>
      <c r="IZ3202" s="0"/>
      <c r="JA3202" s="0"/>
      <c r="JB3202" s="0"/>
      <c r="JC3202" s="0"/>
      <c r="JD3202" s="0"/>
      <c r="JE3202" s="0"/>
      <c r="JF3202" s="0"/>
      <c r="JG3202" s="0"/>
      <c r="JH3202" s="0"/>
      <c r="JI3202" s="0"/>
      <c r="JJ3202" s="0"/>
      <c r="JK3202" s="0"/>
      <c r="JL3202" s="0"/>
      <c r="JM3202" s="0"/>
      <c r="JN3202" s="0"/>
      <c r="JO3202" s="0"/>
      <c r="JP3202" s="0"/>
      <c r="JQ3202" s="0"/>
      <c r="JR3202" s="0"/>
      <c r="JS3202" s="0"/>
      <c r="JT3202" s="0"/>
      <c r="JU3202" s="0"/>
      <c r="JV3202" s="0"/>
      <c r="JW3202" s="0"/>
      <c r="JX3202" s="0"/>
      <c r="JY3202" s="0"/>
      <c r="JZ3202" s="0"/>
      <c r="KA3202" s="0"/>
      <c r="KB3202" s="0"/>
      <c r="KC3202" s="0"/>
      <c r="KD3202" s="0"/>
      <c r="KE3202" s="0"/>
      <c r="KF3202" s="0"/>
      <c r="KG3202" s="0"/>
      <c r="KH3202" s="0"/>
      <c r="KI3202" s="0"/>
      <c r="KJ3202" s="0"/>
      <c r="KK3202" s="0"/>
      <c r="KL3202" s="0"/>
      <c r="KM3202" s="0"/>
      <c r="KN3202" s="0"/>
      <c r="KO3202" s="0"/>
      <c r="KP3202" s="0"/>
      <c r="KQ3202" s="0"/>
      <c r="KR3202" s="0"/>
      <c r="KS3202" s="0"/>
      <c r="KT3202" s="0"/>
      <c r="KU3202" s="0"/>
      <c r="KV3202" s="0"/>
      <c r="KW3202" s="0"/>
      <c r="KX3202" s="0"/>
      <c r="KY3202" s="0"/>
      <c r="KZ3202" s="0"/>
      <c r="LA3202" s="0"/>
      <c r="LB3202" s="0"/>
      <c r="LC3202" s="0"/>
      <c r="LD3202" s="0"/>
      <c r="LE3202" s="0"/>
      <c r="LF3202" s="0"/>
      <c r="LG3202" s="0"/>
      <c r="LH3202" s="0"/>
      <c r="LI3202" s="0"/>
      <c r="LJ3202" s="0"/>
      <c r="LK3202" s="0"/>
      <c r="LL3202" s="0"/>
      <c r="LM3202" s="0"/>
      <c r="LN3202" s="0"/>
      <c r="LO3202" s="0"/>
      <c r="LP3202" s="0"/>
      <c r="LQ3202" s="0"/>
      <c r="LR3202" s="0"/>
      <c r="LS3202" s="0"/>
      <c r="LT3202" s="0"/>
      <c r="LU3202" s="0"/>
      <c r="LV3202" s="0"/>
      <c r="LW3202" s="0"/>
      <c r="LX3202" s="0"/>
      <c r="LY3202" s="0"/>
      <c r="LZ3202" s="0"/>
      <c r="MA3202" s="0"/>
      <c r="MB3202" s="0"/>
      <c r="MC3202" s="0"/>
      <c r="MD3202" s="0"/>
      <c r="ME3202" s="0"/>
      <c r="MF3202" s="0"/>
      <c r="MG3202" s="0"/>
      <c r="MH3202" s="0"/>
      <c r="MI3202" s="0"/>
      <c r="MJ3202" s="0"/>
      <c r="MK3202" s="0"/>
      <c r="ML3202" s="0"/>
      <c r="MM3202" s="0"/>
      <c r="MN3202" s="0"/>
      <c r="MO3202" s="0"/>
      <c r="MP3202" s="0"/>
      <c r="MQ3202" s="0"/>
      <c r="MR3202" s="0"/>
      <c r="MS3202" s="0"/>
      <c r="MT3202" s="0"/>
      <c r="MU3202" s="0"/>
      <c r="MV3202" s="0"/>
      <c r="MW3202" s="0"/>
      <c r="MX3202" s="0"/>
      <c r="MY3202" s="0"/>
      <c r="MZ3202" s="0"/>
      <c r="NA3202" s="0"/>
      <c r="NB3202" s="0"/>
      <c r="NC3202" s="0"/>
      <c r="ND3202" s="0"/>
      <c r="NE3202" s="0"/>
      <c r="NF3202" s="0"/>
      <c r="NG3202" s="0"/>
      <c r="NH3202" s="0"/>
      <c r="NI3202" s="0"/>
      <c r="NJ3202" s="0"/>
      <c r="NK3202" s="0"/>
      <c r="NL3202" s="0"/>
      <c r="NM3202" s="0"/>
      <c r="NN3202" s="0"/>
      <c r="NO3202" s="0"/>
      <c r="NP3202" s="0"/>
      <c r="NQ3202" s="0"/>
      <c r="NR3202" s="0"/>
      <c r="NS3202" s="0"/>
      <c r="NT3202" s="0"/>
      <c r="NU3202" s="0"/>
      <c r="NV3202" s="0"/>
      <c r="NW3202" s="0"/>
      <c r="NX3202" s="0"/>
      <c r="NY3202" s="0"/>
      <c r="NZ3202" s="0"/>
      <c r="OA3202" s="0"/>
      <c r="OB3202" s="0"/>
      <c r="OC3202" s="0"/>
      <c r="OD3202" s="0"/>
      <c r="OE3202" s="0"/>
      <c r="OF3202" s="0"/>
      <c r="OG3202" s="0"/>
      <c r="OH3202" s="0"/>
      <c r="OI3202" s="0"/>
      <c r="OJ3202" s="0"/>
      <c r="OK3202" s="0"/>
      <c r="OL3202" s="0"/>
      <c r="OM3202" s="0"/>
      <c r="ON3202" s="0"/>
      <c r="OO3202" s="0"/>
      <c r="OP3202" s="0"/>
      <c r="OQ3202" s="0"/>
      <c r="OR3202" s="0"/>
      <c r="OS3202" s="0"/>
      <c r="OT3202" s="0"/>
      <c r="OU3202" s="0"/>
      <c r="OV3202" s="0"/>
      <c r="OW3202" s="0"/>
      <c r="OX3202" s="0"/>
      <c r="OY3202" s="0"/>
      <c r="OZ3202" s="0"/>
      <c r="PA3202" s="0"/>
      <c r="PB3202" s="0"/>
      <c r="PC3202" s="0"/>
      <c r="PD3202" s="0"/>
      <c r="PE3202" s="0"/>
      <c r="PF3202" s="0"/>
      <c r="PG3202" s="0"/>
      <c r="PH3202" s="0"/>
      <c r="PI3202" s="0"/>
      <c r="PJ3202" s="0"/>
      <c r="PK3202" s="0"/>
      <c r="PL3202" s="0"/>
      <c r="PM3202" s="0"/>
      <c r="PN3202" s="0"/>
      <c r="PO3202" s="0"/>
      <c r="PP3202" s="0"/>
      <c r="PQ3202" s="0"/>
      <c r="PR3202" s="0"/>
      <c r="PS3202" s="0"/>
      <c r="PT3202" s="0"/>
      <c r="PU3202" s="0"/>
      <c r="PV3202" s="0"/>
      <c r="PW3202" s="0"/>
      <c r="PX3202" s="0"/>
      <c r="PY3202" s="0"/>
      <c r="PZ3202" s="0"/>
      <c r="QA3202" s="0"/>
      <c r="QB3202" s="0"/>
      <c r="QC3202" s="0"/>
      <c r="QD3202" s="0"/>
      <c r="QE3202" s="0"/>
      <c r="QF3202" s="0"/>
      <c r="QG3202" s="0"/>
      <c r="QH3202" s="0"/>
      <c r="QI3202" s="0"/>
      <c r="QJ3202" s="0"/>
      <c r="QK3202" s="0"/>
      <c r="QL3202" s="0"/>
      <c r="QM3202" s="0"/>
      <c r="QN3202" s="0"/>
      <c r="QO3202" s="0"/>
      <c r="QP3202" s="0"/>
      <c r="QQ3202" s="0"/>
      <c r="QR3202" s="0"/>
      <c r="QS3202" s="0"/>
      <c r="QT3202" s="0"/>
      <c r="QU3202" s="0"/>
      <c r="QV3202" s="0"/>
      <c r="QW3202" s="0"/>
      <c r="QX3202" s="0"/>
      <c r="QY3202" s="0"/>
      <c r="QZ3202" s="0"/>
      <c r="RA3202" s="0"/>
      <c r="RB3202" s="0"/>
      <c r="RC3202" s="0"/>
      <c r="RD3202" s="0"/>
      <c r="RE3202" s="0"/>
      <c r="RF3202" s="0"/>
      <c r="RG3202" s="0"/>
      <c r="RH3202" s="0"/>
      <c r="RI3202" s="0"/>
      <c r="RJ3202" s="0"/>
      <c r="RK3202" s="0"/>
      <c r="RL3202" s="0"/>
      <c r="RM3202" s="0"/>
      <c r="RN3202" s="0"/>
      <c r="RO3202" s="0"/>
      <c r="RP3202" s="0"/>
      <c r="RQ3202" s="0"/>
      <c r="RR3202" s="0"/>
      <c r="RS3202" s="0"/>
      <c r="RT3202" s="0"/>
      <c r="RU3202" s="0"/>
      <c r="RV3202" s="0"/>
      <c r="RW3202" s="0"/>
      <c r="RX3202" s="0"/>
      <c r="RY3202" s="0"/>
      <c r="RZ3202" s="0"/>
      <c r="SA3202" s="0"/>
      <c r="SB3202" s="0"/>
      <c r="SC3202" s="0"/>
      <c r="SD3202" s="0"/>
      <c r="SE3202" s="0"/>
      <c r="SF3202" s="0"/>
      <c r="SG3202" s="0"/>
      <c r="SH3202" s="0"/>
      <c r="SI3202" s="0"/>
      <c r="SJ3202" s="0"/>
      <c r="SK3202" s="0"/>
      <c r="SL3202" s="0"/>
      <c r="SM3202" s="0"/>
      <c r="SN3202" s="0"/>
      <c r="SO3202" s="0"/>
      <c r="SP3202" s="0"/>
      <c r="SQ3202" s="0"/>
      <c r="SR3202" s="0"/>
      <c r="SS3202" s="0"/>
      <c r="ST3202" s="0"/>
      <c r="SU3202" s="0"/>
      <c r="SV3202" s="0"/>
      <c r="SW3202" s="0"/>
      <c r="SX3202" s="0"/>
      <c r="SY3202" s="0"/>
      <c r="SZ3202" s="0"/>
      <c r="TA3202" s="0"/>
      <c r="TB3202" s="0"/>
      <c r="TC3202" s="0"/>
      <c r="TD3202" s="0"/>
      <c r="TE3202" s="0"/>
      <c r="TF3202" s="0"/>
      <c r="TG3202" s="0"/>
      <c r="TH3202" s="0"/>
      <c r="TI3202" s="0"/>
      <c r="TJ3202" s="0"/>
      <c r="TK3202" s="0"/>
      <c r="TL3202" s="0"/>
      <c r="TM3202" s="0"/>
      <c r="TN3202" s="0"/>
      <c r="TO3202" s="0"/>
      <c r="TP3202" s="0"/>
      <c r="TQ3202" s="0"/>
      <c r="TR3202" s="0"/>
      <c r="TS3202" s="0"/>
      <c r="TT3202" s="0"/>
      <c r="TU3202" s="0"/>
      <c r="TV3202" s="0"/>
      <c r="TW3202" s="0"/>
      <c r="TX3202" s="0"/>
      <c r="TY3202" s="0"/>
      <c r="TZ3202" s="0"/>
      <c r="UA3202" s="0"/>
      <c r="UB3202" s="0"/>
      <c r="UC3202" s="0"/>
      <c r="UD3202" s="0"/>
      <c r="UE3202" s="0"/>
      <c r="UF3202" s="0"/>
      <c r="UG3202" s="0"/>
      <c r="UH3202" s="0"/>
      <c r="UI3202" s="0"/>
      <c r="UJ3202" s="0"/>
      <c r="UK3202" s="0"/>
      <c r="UL3202" s="0"/>
      <c r="UM3202" s="0"/>
      <c r="UN3202" s="0"/>
      <c r="UO3202" s="0"/>
      <c r="UP3202" s="0"/>
      <c r="UQ3202" s="0"/>
      <c r="UR3202" s="0"/>
      <c r="US3202" s="0"/>
      <c r="UT3202" s="0"/>
      <c r="UU3202" s="0"/>
      <c r="UV3202" s="0"/>
      <c r="UW3202" s="0"/>
      <c r="UX3202" s="0"/>
      <c r="UY3202" s="0"/>
      <c r="UZ3202" s="0"/>
      <c r="VA3202" s="0"/>
      <c r="VB3202" s="0"/>
      <c r="VC3202" s="0"/>
      <c r="VD3202" s="0"/>
      <c r="VE3202" s="0"/>
      <c r="VF3202" s="0"/>
      <c r="VG3202" s="0"/>
      <c r="VH3202" s="0"/>
      <c r="VI3202" s="0"/>
      <c r="VJ3202" s="0"/>
      <c r="VK3202" s="0"/>
      <c r="VL3202" s="0"/>
      <c r="VM3202" s="0"/>
      <c r="VN3202" s="0"/>
      <c r="VO3202" s="0"/>
      <c r="VP3202" s="0"/>
      <c r="VQ3202" s="0"/>
      <c r="VR3202" s="0"/>
      <c r="VS3202" s="0"/>
      <c r="VT3202" s="0"/>
      <c r="VU3202" s="0"/>
      <c r="VV3202" s="0"/>
      <c r="VW3202" s="0"/>
      <c r="VX3202" s="0"/>
      <c r="VY3202" s="0"/>
      <c r="VZ3202" s="0"/>
      <c r="WA3202" s="0"/>
      <c r="WB3202" s="0"/>
      <c r="WC3202" s="0"/>
      <c r="WD3202" s="0"/>
      <c r="WE3202" s="0"/>
      <c r="WF3202" s="0"/>
      <c r="WG3202" s="0"/>
      <c r="WH3202" s="0"/>
      <c r="WI3202" s="0"/>
      <c r="WJ3202" s="0"/>
      <c r="WK3202" s="0"/>
      <c r="WL3202" s="0"/>
      <c r="WM3202" s="0"/>
      <c r="WN3202" s="0"/>
      <c r="WO3202" s="0"/>
      <c r="WP3202" s="0"/>
      <c r="WQ3202" s="0"/>
      <c r="WR3202" s="0"/>
      <c r="WS3202" s="0"/>
      <c r="WT3202" s="0"/>
      <c r="WU3202" s="0"/>
      <c r="WV3202" s="0"/>
      <c r="WW3202" s="0"/>
      <c r="WX3202" s="0"/>
      <c r="WY3202" s="0"/>
      <c r="WZ3202" s="0"/>
      <c r="XA3202" s="0"/>
      <c r="XB3202" s="0"/>
      <c r="XC3202" s="0"/>
      <c r="XD3202" s="0"/>
      <c r="XE3202" s="0"/>
      <c r="XF3202" s="0"/>
      <c r="XG3202" s="0"/>
      <c r="XH3202" s="0"/>
      <c r="XI3202" s="0"/>
      <c r="XJ3202" s="0"/>
      <c r="XK3202" s="0"/>
      <c r="XL3202" s="0"/>
      <c r="XM3202" s="0"/>
      <c r="XN3202" s="0"/>
      <c r="XO3202" s="0"/>
      <c r="XP3202" s="0"/>
      <c r="XQ3202" s="0"/>
      <c r="XR3202" s="0"/>
      <c r="XS3202" s="0"/>
      <c r="XT3202" s="0"/>
      <c r="XU3202" s="0"/>
      <c r="XV3202" s="0"/>
      <c r="XW3202" s="0"/>
      <c r="XX3202" s="0"/>
      <c r="XY3202" s="0"/>
      <c r="XZ3202" s="0"/>
      <c r="YA3202" s="0"/>
      <c r="YB3202" s="0"/>
      <c r="YC3202" s="0"/>
      <c r="YD3202" s="0"/>
      <c r="YE3202" s="0"/>
      <c r="YF3202" s="0"/>
      <c r="YG3202" s="0"/>
      <c r="YH3202" s="0"/>
      <c r="YI3202" s="0"/>
      <c r="YJ3202" s="0"/>
      <c r="YK3202" s="0"/>
      <c r="YL3202" s="0"/>
      <c r="YM3202" s="0"/>
      <c r="YN3202" s="0"/>
      <c r="YO3202" s="0"/>
      <c r="YP3202" s="0"/>
      <c r="YQ3202" s="0"/>
      <c r="YR3202" s="0"/>
      <c r="YS3202" s="0"/>
      <c r="YT3202" s="0"/>
      <c r="YU3202" s="0"/>
      <c r="YV3202" s="0"/>
      <c r="YW3202" s="0"/>
      <c r="YX3202" s="0"/>
      <c r="YY3202" s="0"/>
      <c r="YZ3202" s="0"/>
      <c r="ZA3202" s="0"/>
      <c r="ZB3202" s="0"/>
      <c r="ZC3202" s="0"/>
      <c r="ZD3202" s="0"/>
      <c r="ZE3202" s="0"/>
      <c r="ZF3202" s="0"/>
      <c r="ZG3202" s="0"/>
      <c r="ZH3202" s="0"/>
      <c r="ZI3202" s="0"/>
      <c r="ZJ3202" s="0"/>
      <c r="ZK3202" s="0"/>
      <c r="ZL3202" s="0"/>
      <c r="ZM3202" s="0"/>
      <c r="ZN3202" s="0"/>
      <c r="ZO3202" s="0"/>
      <c r="ZP3202" s="0"/>
      <c r="ZQ3202" s="0"/>
      <c r="ZR3202" s="0"/>
      <c r="ZS3202" s="0"/>
      <c r="ZT3202" s="0"/>
      <c r="ZU3202" s="0"/>
      <c r="ZV3202" s="0"/>
      <c r="ZW3202" s="0"/>
      <c r="ZX3202" s="0"/>
      <c r="ZY3202" s="0"/>
      <c r="ZZ3202" s="0"/>
      <c r="AAA3202" s="0"/>
      <c r="AAB3202" s="0"/>
      <c r="AAC3202" s="0"/>
      <c r="AAD3202" s="0"/>
      <c r="AAE3202" s="0"/>
      <c r="AAF3202" s="0"/>
      <c r="AAG3202" s="0"/>
      <c r="AAH3202" s="0"/>
      <c r="AAI3202" s="0"/>
      <c r="AAJ3202" s="0"/>
      <c r="AAK3202" s="0"/>
      <c r="AAL3202" s="0"/>
      <c r="AAM3202" s="0"/>
      <c r="AAN3202" s="0"/>
      <c r="AAO3202" s="0"/>
      <c r="AAP3202" s="0"/>
      <c r="AAQ3202" s="0"/>
      <c r="AAR3202" s="0"/>
      <c r="AAS3202" s="0"/>
      <c r="AAT3202" s="0"/>
      <c r="AAU3202" s="0"/>
      <c r="AAV3202" s="0"/>
      <c r="AAW3202" s="0"/>
      <c r="AAX3202" s="0"/>
      <c r="AAY3202" s="0"/>
      <c r="AAZ3202" s="0"/>
      <c r="ABA3202" s="0"/>
      <c r="ABB3202" s="0"/>
      <c r="ABC3202" s="0"/>
      <c r="ABD3202" s="0"/>
      <c r="ABE3202" s="0"/>
      <c r="ABF3202" s="0"/>
      <c r="ABG3202" s="0"/>
      <c r="ABH3202" s="0"/>
      <c r="ABI3202" s="0"/>
      <c r="ABJ3202" s="0"/>
      <c r="ABK3202" s="0"/>
      <c r="ABL3202" s="0"/>
      <c r="ABM3202" s="0"/>
      <c r="ABN3202" s="0"/>
      <c r="ABO3202" s="0"/>
      <c r="ABP3202" s="0"/>
      <c r="ABQ3202" s="0"/>
      <c r="ABR3202" s="0"/>
      <c r="ABS3202" s="0"/>
      <c r="ABT3202" s="0"/>
      <c r="ABU3202" s="0"/>
      <c r="ABV3202" s="0"/>
      <c r="ABW3202" s="0"/>
      <c r="ABX3202" s="0"/>
      <c r="ABY3202" s="0"/>
      <c r="ABZ3202" s="0"/>
      <c r="ACA3202" s="0"/>
      <c r="ACB3202" s="0"/>
      <c r="ACC3202" s="0"/>
      <c r="ACD3202" s="0"/>
      <c r="ACE3202" s="0"/>
      <c r="ACF3202" s="0"/>
      <c r="ACG3202" s="0"/>
      <c r="ACH3202" s="0"/>
      <c r="ACI3202" s="0"/>
      <c r="ACJ3202" s="0"/>
      <c r="ACK3202" s="0"/>
      <c r="ACL3202" s="0"/>
      <c r="ACM3202" s="0"/>
      <c r="ACN3202" s="0"/>
      <c r="ACO3202" s="0"/>
      <c r="ACP3202" s="0"/>
      <c r="ACQ3202" s="0"/>
      <c r="ACR3202" s="0"/>
      <c r="ACS3202" s="0"/>
      <c r="ACT3202" s="0"/>
      <c r="ACU3202" s="0"/>
      <c r="ACV3202" s="0"/>
      <c r="ACW3202" s="0"/>
      <c r="ACX3202" s="0"/>
      <c r="ACY3202" s="0"/>
      <c r="ACZ3202" s="0"/>
      <c r="ADA3202" s="0"/>
      <c r="ADB3202" s="0"/>
      <c r="ADC3202" s="0"/>
      <c r="ADD3202" s="0"/>
      <c r="ADE3202" s="0"/>
      <c r="ADF3202" s="0"/>
      <c r="ADG3202" s="0"/>
      <c r="ADH3202" s="0"/>
      <c r="ADI3202" s="0"/>
      <c r="ADJ3202" s="0"/>
      <c r="ADK3202" s="0"/>
      <c r="ADL3202" s="0"/>
      <c r="ADM3202" s="0"/>
      <c r="ADN3202" s="0"/>
      <c r="ADO3202" s="0"/>
      <c r="ADP3202" s="0"/>
      <c r="ADQ3202" s="0"/>
      <c r="ADR3202" s="0"/>
      <c r="ADS3202" s="0"/>
      <c r="ADT3202" s="0"/>
      <c r="ADU3202" s="0"/>
      <c r="ADV3202" s="0"/>
      <c r="ADW3202" s="0"/>
      <c r="ADX3202" s="0"/>
      <c r="ADY3202" s="0"/>
      <c r="ADZ3202" s="0"/>
      <c r="AEA3202" s="0"/>
      <c r="AEB3202" s="0"/>
      <c r="AEC3202" s="0"/>
      <c r="AED3202" s="0"/>
      <c r="AEE3202" s="0"/>
      <c r="AEF3202" s="0"/>
      <c r="AEG3202" s="0"/>
      <c r="AEH3202" s="0"/>
      <c r="AEI3202" s="0"/>
      <c r="AEJ3202" s="0"/>
      <c r="AEK3202" s="0"/>
      <c r="AEL3202" s="0"/>
      <c r="AEM3202" s="0"/>
      <c r="AEN3202" s="0"/>
      <c r="AEO3202" s="0"/>
      <c r="AEP3202" s="0"/>
      <c r="AEQ3202" s="0"/>
      <c r="AER3202" s="0"/>
      <c r="AES3202" s="0"/>
      <c r="AET3202" s="0"/>
      <c r="AEU3202" s="0"/>
      <c r="AEV3202" s="0"/>
      <c r="AEW3202" s="0"/>
      <c r="AEX3202" s="0"/>
      <c r="AEY3202" s="0"/>
      <c r="AEZ3202" s="0"/>
      <c r="AFA3202" s="0"/>
      <c r="AFB3202" s="0"/>
      <c r="AFC3202" s="0"/>
      <c r="AFD3202" s="0"/>
      <c r="AFE3202" s="0"/>
      <c r="AFF3202" s="0"/>
      <c r="AFG3202" s="0"/>
      <c r="AFH3202" s="0"/>
      <c r="AFI3202" s="0"/>
      <c r="AFJ3202" s="0"/>
      <c r="AFK3202" s="0"/>
      <c r="AFL3202" s="0"/>
      <c r="AFM3202" s="0"/>
      <c r="AFN3202" s="0"/>
      <c r="AFO3202" s="0"/>
      <c r="AFP3202" s="0"/>
      <c r="AFQ3202" s="0"/>
      <c r="AFR3202" s="0"/>
      <c r="AFS3202" s="0"/>
      <c r="AFT3202" s="0"/>
      <c r="AFU3202" s="0"/>
      <c r="AFV3202" s="0"/>
      <c r="AFW3202" s="0"/>
      <c r="AFX3202" s="0"/>
      <c r="AFY3202" s="0"/>
      <c r="AFZ3202" s="0"/>
      <c r="AGA3202" s="0"/>
      <c r="AGB3202" s="0"/>
      <c r="AGC3202" s="0"/>
      <c r="AGD3202" s="0"/>
      <c r="AGE3202" s="0"/>
      <c r="AGF3202" s="0"/>
      <c r="AGG3202" s="0"/>
      <c r="AGH3202" s="0"/>
      <c r="AGI3202" s="0"/>
      <c r="AGJ3202" s="0"/>
      <c r="AGK3202" s="0"/>
      <c r="AGL3202" s="0"/>
      <c r="AGM3202" s="0"/>
      <c r="AGN3202" s="0"/>
      <c r="AGO3202" s="0"/>
      <c r="AGP3202" s="0"/>
      <c r="AGQ3202" s="0"/>
      <c r="AGR3202" s="0"/>
      <c r="AGS3202" s="0"/>
      <c r="AGT3202" s="0"/>
      <c r="AGU3202" s="0"/>
      <c r="AGV3202" s="0"/>
      <c r="AGW3202" s="0"/>
      <c r="AGX3202" s="0"/>
      <c r="AGY3202" s="0"/>
      <c r="AGZ3202" s="0"/>
      <c r="AHA3202" s="0"/>
      <c r="AHB3202" s="0"/>
      <c r="AHC3202" s="0"/>
      <c r="AHD3202" s="0"/>
      <c r="AHE3202" s="0"/>
      <c r="AHF3202" s="0"/>
      <c r="AHG3202" s="0"/>
      <c r="AHH3202" s="0"/>
      <c r="AHI3202" s="0"/>
      <c r="AHJ3202" s="0"/>
      <c r="AHK3202" s="0"/>
      <c r="AHL3202" s="0"/>
      <c r="AHM3202" s="0"/>
      <c r="AHN3202" s="0"/>
      <c r="AHO3202" s="0"/>
      <c r="AHP3202" s="0"/>
      <c r="AHQ3202" s="0"/>
      <c r="AHR3202" s="0"/>
      <c r="AHS3202" s="0"/>
      <c r="AHT3202" s="0"/>
      <c r="AHU3202" s="0"/>
      <c r="AHV3202" s="0"/>
      <c r="AHW3202" s="0"/>
      <c r="AHX3202" s="0"/>
      <c r="AHY3202" s="0"/>
      <c r="AHZ3202" s="0"/>
      <c r="AIA3202" s="0"/>
      <c r="AIB3202" s="0"/>
      <c r="AIC3202" s="0"/>
      <c r="AID3202" s="0"/>
      <c r="AIE3202" s="0"/>
      <c r="AIF3202" s="0"/>
      <c r="AIG3202" s="0"/>
      <c r="AIH3202" s="0"/>
      <c r="AII3202" s="0"/>
      <c r="AIJ3202" s="0"/>
      <c r="AIK3202" s="0"/>
      <c r="AIL3202" s="0"/>
      <c r="AIM3202" s="0"/>
      <c r="AIN3202" s="0"/>
      <c r="AIO3202" s="0"/>
      <c r="AIP3202" s="0"/>
      <c r="AIQ3202" s="0"/>
      <c r="AIR3202" s="0"/>
      <c r="AIS3202" s="0"/>
      <c r="AIT3202" s="0"/>
      <c r="AIU3202" s="0"/>
      <c r="AIV3202" s="0"/>
      <c r="AIW3202" s="0"/>
      <c r="AIX3202" s="0"/>
      <c r="AIY3202" s="0"/>
      <c r="AIZ3202" s="0"/>
      <c r="AJA3202" s="0"/>
      <c r="AJB3202" s="0"/>
      <c r="AJC3202" s="0"/>
      <c r="AJD3202" s="0"/>
      <c r="AJE3202" s="0"/>
      <c r="AJF3202" s="0"/>
      <c r="AJG3202" s="0"/>
      <c r="AJH3202" s="0"/>
      <c r="AJI3202" s="0"/>
      <c r="AJJ3202" s="0"/>
      <c r="AJK3202" s="0"/>
      <c r="AJL3202" s="0"/>
      <c r="AJM3202" s="0"/>
      <c r="AJN3202" s="0"/>
      <c r="AJO3202" s="0"/>
      <c r="AJP3202" s="0"/>
      <c r="AJQ3202" s="0"/>
      <c r="AJR3202" s="0"/>
      <c r="AJS3202" s="0"/>
      <c r="AJT3202" s="0"/>
      <c r="AJU3202" s="0"/>
      <c r="AJV3202" s="0"/>
      <c r="AJW3202" s="0"/>
      <c r="AJX3202" s="0"/>
      <c r="AJY3202" s="0"/>
      <c r="AJZ3202" s="0"/>
      <c r="AKA3202" s="0"/>
      <c r="AKB3202" s="0"/>
      <c r="AKC3202" s="0"/>
      <c r="AKD3202" s="0"/>
      <c r="AKE3202" s="0"/>
      <c r="AKF3202" s="0"/>
      <c r="AKG3202" s="0"/>
      <c r="AKH3202" s="0"/>
      <c r="AKI3202" s="0"/>
      <c r="AKJ3202" s="0"/>
      <c r="AKK3202" s="0"/>
      <c r="AKL3202" s="0"/>
      <c r="AKM3202" s="0"/>
      <c r="AKN3202" s="0"/>
      <c r="AKO3202" s="0"/>
      <c r="AKP3202" s="0"/>
      <c r="AKQ3202" s="0"/>
      <c r="AKR3202" s="0"/>
      <c r="AKS3202" s="0"/>
      <c r="AKT3202" s="0"/>
      <c r="AKU3202" s="0"/>
      <c r="AKV3202" s="0"/>
      <c r="AKW3202" s="0"/>
      <c r="AKX3202" s="0"/>
      <c r="AKY3202" s="0"/>
      <c r="AKZ3202" s="0"/>
      <c r="ALA3202" s="0"/>
      <c r="ALB3202" s="0"/>
      <c r="ALC3202" s="0"/>
      <c r="ALD3202" s="0"/>
      <c r="ALE3202" s="0"/>
      <c r="ALF3202" s="0"/>
      <c r="ALG3202" s="0"/>
      <c r="ALH3202" s="0"/>
      <c r="ALI3202" s="0"/>
      <c r="ALJ3202" s="0"/>
      <c r="ALK3202" s="0"/>
      <c r="ALL3202" s="0"/>
      <c r="ALM3202" s="0"/>
      <c r="ALN3202" s="0"/>
      <c r="ALO3202" s="0"/>
      <c r="ALP3202" s="0"/>
      <c r="ALQ3202" s="0"/>
      <c r="ALR3202" s="0"/>
      <c r="ALS3202" s="0"/>
      <c r="ALT3202" s="0"/>
      <c r="ALU3202" s="0"/>
      <c r="ALV3202" s="0"/>
      <c r="ALW3202" s="0"/>
      <c r="ALX3202" s="0"/>
      <c r="ALY3202" s="0"/>
      <c r="ALZ3202" s="0"/>
      <c r="AMA3202" s="0"/>
      <c r="AMB3202" s="0"/>
      <c r="AMC3202" s="0"/>
      <c r="AMD3202" s="0"/>
      <c r="AME3202" s="0"/>
      <c r="AMF3202" s="0"/>
      <c r="AMG3202" s="0"/>
      <c r="AMH3202" s="0"/>
      <c r="AMI3202" s="0"/>
    </row>
    <row r="3203" customFormat="false" ht="12.75" hidden="false" customHeight="false" outlineLevel="0" collapsed="false">
      <c r="A3203" s="18" t="s">
        <v>1398</v>
      </c>
      <c r="B3203" s="18"/>
      <c r="C3203" s="78" t="s">
        <v>1416</v>
      </c>
      <c r="D3203" s="79" t="s">
        <v>390</v>
      </c>
      <c r="E3203" s="80"/>
      <c r="F3203" s="81"/>
      <c r="G3203" s="82"/>
      <c r="H3203" s="83" t="s">
        <v>168</v>
      </c>
      <c r="I3203" s="84" t="n">
        <v>1.5</v>
      </c>
      <c r="J3203" s="83" t="s">
        <v>977</v>
      </c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  <c r="AI3203" s="18"/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  <c r="AX3203" s="18"/>
      <c r="AY3203" s="18"/>
      <c r="AZ3203" s="18"/>
      <c r="BA3203" s="18"/>
      <c r="BB3203" s="18"/>
      <c r="BC3203" s="18"/>
      <c r="BD3203" s="18"/>
      <c r="BE3203" s="18"/>
      <c r="BF3203" s="18"/>
      <c r="BG3203" s="18"/>
      <c r="BH3203" s="18"/>
      <c r="BI3203" s="18"/>
      <c r="BJ3203" s="18"/>
      <c r="BK3203" s="18"/>
      <c r="BL3203" s="18"/>
      <c r="BM3203" s="0"/>
      <c r="BN3203" s="0"/>
      <c r="BO3203" s="0"/>
      <c r="BP3203" s="0"/>
      <c r="BQ3203" s="0"/>
      <c r="BR3203" s="0"/>
      <c r="BS3203" s="0"/>
      <c r="BT3203" s="0"/>
      <c r="BU3203" s="0"/>
      <c r="BV3203" s="0"/>
      <c r="BW3203" s="0"/>
      <c r="BX3203" s="0"/>
      <c r="BY3203" s="0"/>
      <c r="BZ3203" s="0"/>
      <c r="CA3203" s="0"/>
      <c r="CB3203" s="0"/>
      <c r="CC3203" s="0"/>
      <c r="CD3203" s="0"/>
      <c r="CE3203" s="0"/>
      <c r="CF3203" s="0"/>
      <c r="CG3203" s="0"/>
      <c r="CH3203" s="0"/>
      <c r="CI3203" s="0"/>
      <c r="CJ3203" s="0"/>
      <c r="CK3203" s="0"/>
      <c r="CL3203" s="0"/>
      <c r="CM3203" s="0"/>
      <c r="CN3203" s="0"/>
      <c r="CO3203" s="0"/>
      <c r="CP3203" s="0"/>
      <c r="CQ3203" s="0"/>
      <c r="CR3203" s="0"/>
      <c r="CS3203" s="0"/>
      <c r="CT3203" s="0"/>
      <c r="CU3203" s="0"/>
      <c r="CV3203" s="0"/>
      <c r="CW3203" s="0"/>
      <c r="CX3203" s="0"/>
      <c r="CY3203" s="0"/>
      <c r="CZ3203" s="0"/>
      <c r="DA3203" s="0"/>
      <c r="DB3203" s="0"/>
      <c r="DC3203" s="0"/>
      <c r="DD3203" s="0"/>
      <c r="DE3203" s="0"/>
      <c r="DF3203" s="0"/>
      <c r="DG3203" s="0"/>
      <c r="DH3203" s="0"/>
      <c r="DI3203" s="0"/>
      <c r="DJ3203" s="0"/>
      <c r="DK3203" s="0"/>
      <c r="DL3203" s="0"/>
      <c r="DM3203" s="0"/>
      <c r="DN3203" s="0"/>
      <c r="DO3203" s="0"/>
      <c r="DP3203" s="0"/>
      <c r="DQ3203" s="0"/>
      <c r="DR3203" s="0"/>
      <c r="DS3203" s="0"/>
      <c r="DT3203" s="0"/>
      <c r="DU3203" s="0"/>
      <c r="DV3203" s="0"/>
      <c r="DW3203" s="0"/>
      <c r="DX3203" s="0"/>
      <c r="DY3203" s="0"/>
      <c r="DZ3203" s="0"/>
      <c r="EA3203" s="0"/>
      <c r="EB3203" s="0"/>
      <c r="EC3203" s="0"/>
      <c r="ED3203" s="0"/>
      <c r="EE3203" s="0"/>
      <c r="EF3203" s="0"/>
      <c r="EG3203" s="0"/>
      <c r="EH3203" s="0"/>
      <c r="EI3203" s="0"/>
      <c r="EJ3203" s="0"/>
      <c r="EK3203" s="0"/>
      <c r="EL3203" s="0"/>
      <c r="EM3203" s="0"/>
      <c r="EN3203" s="0"/>
      <c r="EO3203" s="0"/>
      <c r="EP3203" s="0"/>
      <c r="EQ3203" s="0"/>
      <c r="ER3203" s="0"/>
      <c r="ES3203" s="0"/>
      <c r="ET3203" s="0"/>
      <c r="EU3203" s="0"/>
      <c r="EV3203" s="0"/>
      <c r="EW3203" s="0"/>
      <c r="EX3203" s="0"/>
      <c r="EY3203" s="0"/>
      <c r="EZ3203" s="0"/>
      <c r="FA3203" s="0"/>
      <c r="FB3203" s="0"/>
      <c r="FC3203" s="0"/>
      <c r="FD3203" s="0"/>
      <c r="FE3203" s="0"/>
      <c r="FF3203" s="0"/>
      <c r="FG3203" s="0"/>
      <c r="FH3203" s="0"/>
      <c r="FI3203" s="0"/>
      <c r="FJ3203" s="0"/>
      <c r="FK3203" s="0"/>
      <c r="FL3203" s="0"/>
      <c r="FM3203" s="0"/>
      <c r="FN3203" s="0"/>
      <c r="FO3203" s="0"/>
      <c r="FP3203" s="0"/>
      <c r="FQ3203" s="0"/>
      <c r="FR3203" s="0"/>
      <c r="FS3203" s="0"/>
      <c r="FT3203" s="0"/>
      <c r="FU3203" s="0"/>
      <c r="FV3203" s="0"/>
      <c r="FW3203" s="0"/>
      <c r="FX3203" s="0"/>
      <c r="FY3203" s="0"/>
      <c r="FZ3203" s="0"/>
      <c r="GA3203" s="0"/>
      <c r="GB3203" s="0"/>
      <c r="GC3203" s="0"/>
      <c r="GD3203" s="0"/>
      <c r="GE3203" s="0"/>
      <c r="GF3203" s="0"/>
      <c r="GG3203" s="0"/>
      <c r="GH3203" s="0"/>
      <c r="GI3203" s="0"/>
      <c r="GJ3203" s="0"/>
      <c r="GK3203" s="0"/>
      <c r="GL3203" s="0"/>
      <c r="GM3203" s="0"/>
      <c r="GN3203" s="0"/>
      <c r="GO3203" s="0"/>
      <c r="GP3203" s="0"/>
      <c r="GQ3203" s="0"/>
      <c r="GR3203" s="0"/>
      <c r="GS3203" s="0"/>
      <c r="GT3203" s="0"/>
      <c r="GU3203" s="0"/>
      <c r="GV3203" s="0"/>
      <c r="GW3203" s="0"/>
      <c r="GX3203" s="0"/>
      <c r="GY3203" s="0"/>
      <c r="GZ3203" s="0"/>
      <c r="HA3203" s="0"/>
      <c r="HB3203" s="0"/>
      <c r="HC3203" s="0"/>
      <c r="HD3203" s="0"/>
      <c r="HE3203" s="0"/>
      <c r="HF3203" s="0"/>
      <c r="HG3203" s="0"/>
      <c r="HH3203" s="0"/>
      <c r="HI3203" s="0"/>
      <c r="HJ3203" s="0"/>
      <c r="HK3203" s="0"/>
      <c r="HL3203" s="0"/>
      <c r="HM3203" s="0"/>
      <c r="HN3203" s="0"/>
      <c r="HO3203" s="0"/>
      <c r="HP3203" s="0"/>
      <c r="HQ3203" s="0"/>
      <c r="HR3203" s="0"/>
      <c r="HS3203" s="0"/>
      <c r="HT3203" s="0"/>
      <c r="HU3203" s="0"/>
      <c r="HV3203" s="0"/>
      <c r="HW3203" s="0"/>
      <c r="HX3203" s="0"/>
      <c r="HY3203" s="0"/>
      <c r="HZ3203" s="0"/>
      <c r="IA3203" s="0"/>
      <c r="IB3203" s="0"/>
      <c r="IC3203" s="0"/>
      <c r="ID3203" s="0"/>
      <c r="IE3203" s="0"/>
      <c r="IF3203" s="0"/>
      <c r="IG3203" s="0"/>
      <c r="IH3203" s="0"/>
      <c r="II3203" s="0"/>
      <c r="IJ3203" s="0"/>
      <c r="IK3203" s="0"/>
      <c r="IL3203" s="0"/>
      <c r="IM3203" s="0"/>
      <c r="IN3203" s="0"/>
      <c r="IO3203" s="0"/>
      <c r="IP3203" s="0"/>
      <c r="IQ3203" s="0"/>
      <c r="IR3203" s="0"/>
      <c r="IS3203" s="0"/>
      <c r="IT3203" s="0"/>
      <c r="IU3203" s="0"/>
      <c r="IV3203" s="0"/>
      <c r="IW3203" s="0"/>
      <c r="IX3203" s="0"/>
      <c r="IY3203" s="0"/>
      <c r="IZ3203" s="0"/>
      <c r="JA3203" s="0"/>
      <c r="JB3203" s="0"/>
      <c r="JC3203" s="0"/>
      <c r="JD3203" s="0"/>
      <c r="JE3203" s="0"/>
      <c r="JF3203" s="0"/>
      <c r="JG3203" s="0"/>
      <c r="JH3203" s="0"/>
      <c r="JI3203" s="0"/>
      <c r="JJ3203" s="0"/>
      <c r="JK3203" s="0"/>
      <c r="JL3203" s="0"/>
      <c r="JM3203" s="0"/>
      <c r="JN3203" s="0"/>
      <c r="JO3203" s="0"/>
      <c r="JP3203" s="0"/>
      <c r="JQ3203" s="0"/>
      <c r="JR3203" s="0"/>
      <c r="JS3203" s="0"/>
      <c r="JT3203" s="0"/>
      <c r="JU3203" s="0"/>
      <c r="JV3203" s="0"/>
      <c r="JW3203" s="0"/>
      <c r="JX3203" s="0"/>
      <c r="JY3203" s="0"/>
      <c r="JZ3203" s="0"/>
      <c r="KA3203" s="0"/>
      <c r="KB3203" s="0"/>
      <c r="KC3203" s="0"/>
      <c r="KD3203" s="0"/>
      <c r="KE3203" s="0"/>
      <c r="KF3203" s="0"/>
      <c r="KG3203" s="0"/>
      <c r="KH3203" s="0"/>
      <c r="KI3203" s="0"/>
      <c r="KJ3203" s="0"/>
      <c r="KK3203" s="0"/>
      <c r="KL3203" s="0"/>
      <c r="KM3203" s="0"/>
      <c r="KN3203" s="0"/>
      <c r="KO3203" s="0"/>
      <c r="KP3203" s="0"/>
      <c r="KQ3203" s="0"/>
      <c r="KR3203" s="0"/>
      <c r="KS3203" s="0"/>
      <c r="KT3203" s="0"/>
      <c r="KU3203" s="0"/>
      <c r="KV3203" s="0"/>
      <c r="KW3203" s="0"/>
      <c r="KX3203" s="0"/>
      <c r="KY3203" s="0"/>
      <c r="KZ3203" s="0"/>
      <c r="LA3203" s="0"/>
      <c r="LB3203" s="0"/>
      <c r="LC3203" s="0"/>
      <c r="LD3203" s="0"/>
      <c r="LE3203" s="0"/>
      <c r="LF3203" s="0"/>
      <c r="LG3203" s="0"/>
      <c r="LH3203" s="0"/>
      <c r="LI3203" s="0"/>
      <c r="LJ3203" s="0"/>
      <c r="LK3203" s="0"/>
      <c r="LL3203" s="0"/>
      <c r="LM3203" s="0"/>
      <c r="LN3203" s="0"/>
      <c r="LO3203" s="0"/>
      <c r="LP3203" s="0"/>
      <c r="LQ3203" s="0"/>
      <c r="LR3203" s="0"/>
      <c r="LS3203" s="0"/>
      <c r="LT3203" s="0"/>
      <c r="LU3203" s="0"/>
      <c r="LV3203" s="0"/>
      <c r="LW3203" s="0"/>
      <c r="LX3203" s="0"/>
      <c r="LY3203" s="0"/>
      <c r="LZ3203" s="0"/>
      <c r="MA3203" s="0"/>
      <c r="MB3203" s="0"/>
      <c r="MC3203" s="0"/>
      <c r="MD3203" s="0"/>
      <c r="ME3203" s="0"/>
      <c r="MF3203" s="0"/>
      <c r="MG3203" s="0"/>
      <c r="MH3203" s="0"/>
      <c r="MI3203" s="0"/>
      <c r="MJ3203" s="0"/>
      <c r="MK3203" s="0"/>
      <c r="ML3203" s="0"/>
      <c r="MM3203" s="0"/>
      <c r="MN3203" s="0"/>
      <c r="MO3203" s="0"/>
      <c r="MP3203" s="0"/>
      <c r="MQ3203" s="0"/>
      <c r="MR3203" s="0"/>
      <c r="MS3203" s="0"/>
      <c r="MT3203" s="0"/>
      <c r="MU3203" s="0"/>
      <c r="MV3203" s="0"/>
      <c r="MW3203" s="0"/>
      <c r="MX3203" s="0"/>
      <c r="MY3203" s="0"/>
      <c r="MZ3203" s="0"/>
      <c r="NA3203" s="0"/>
      <c r="NB3203" s="0"/>
      <c r="NC3203" s="0"/>
      <c r="ND3203" s="0"/>
      <c r="NE3203" s="0"/>
      <c r="NF3203" s="0"/>
      <c r="NG3203" s="0"/>
      <c r="NH3203" s="0"/>
      <c r="NI3203" s="0"/>
      <c r="NJ3203" s="0"/>
      <c r="NK3203" s="0"/>
      <c r="NL3203" s="0"/>
      <c r="NM3203" s="0"/>
      <c r="NN3203" s="0"/>
      <c r="NO3203" s="0"/>
      <c r="NP3203" s="0"/>
      <c r="NQ3203" s="0"/>
      <c r="NR3203" s="0"/>
      <c r="NS3203" s="0"/>
      <c r="NT3203" s="0"/>
      <c r="NU3203" s="0"/>
      <c r="NV3203" s="0"/>
      <c r="NW3203" s="0"/>
      <c r="NX3203" s="0"/>
      <c r="NY3203" s="0"/>
      <c r="NZ3203" s="0"/>
      <c r="OA3203" s="0"/>
      <c r="OB3203" s="0"/>
      <c r="OC3203" s="0"/>
      <c r="OD3203" s="0"/>
      <c r="OE3203" s="0"/>
      <c r="OF3203" s="0"/>
      <c r="OG3203" s="0"/>
      <c r="OH3203" s="0"/>
      <c r="OI3203" s="0"/>
      <c r="OJ3203" s="0"/>
      <c r="OK3203" s="0"/>
      <c r="OL3203" s="0"/>
      <c r="OM3203" s="0"/>
      <c r="ON3203" s="0"/>
      <c r="OO3203" s="0"/>
      <c r="OP3203" s="0"/>
      <c r="OQ3203" s="0"/>
      <c r="OR3203" s="0"/>
      <c r="OS3203" s="0"/>
      <c r="OT3203" s="0"/>
      <c r="OU3203" s="0"/>
      <c r="OV3203" s="0"/>
      <c r="OW3203" s="0"/>
      <c r="OX3203" s="0"/>
      <c r="OY3203" s="0"/>
      <c r="OZ3203" s="0"/>
      <c r="PA3203" s="0"/>
      <c r="PB3203" s="0"/>
      <c r="PC3203" s="0"/>
      <c r="PD3203" s="0"/>
      <c r="PE3203" s="0"/>
      <c r="PF3203" s="0"/>
      <c r="PG3203" s="0"/>
      <c r="PH3203" s="0"/>
      <c r="PI3203" s="0"/>
      <c r="PJ3203" s="0"/>
      <c r="PK3203" s="0"/>
      <c r="PL3203" s="0"/>
      <c r="PM3203" s="0"/>
      <c r="PN3203" s="0"/>
      <c r="PO3203" s="0"/>
      <c r="PP3203" s="0"/>
      <c r="PQ3203" s="0"/>
      <c r="PR3203" s="0"/>
      <c r="PS3203" s="0"/>
      <c r="PT3203" s="0"/>
      <c r="PU3203" s="0"/>
      <c r="PV3203" s="0"/>
      <c r="PW3203" s="0"/>
      <c r="PX3203" s="0"/>
      <c r="PY3203" s="0"/>
      <c r="PZ3203" s="0"/>
      <c r="QA3203" s="0"/>
      <c r="QB3203" s="0"/>
      <c r="QC3203" s="0"/>
      <c r="QD3203" s="0"/>
      <c r="QE3203" s="0"/>
      <c r="QF3203" s="0"/>
      <c r="QG3203" s="0"/>
      <c r="QH3203" s="0"/>
      <c r="QI3203" s="0"/>
      <c r="QJ3203" s="0"/>
      <c r="QK3203" s="0"/>
      <c r="QL3203" s="0"/>
      <c r="QM3203" s="0"/>
      <c r="QN3203" s="0"/>
      <c r="QO3203" s="0"/>
      <c r="QP3203" s="0"/>
      <c r="QQ3203" s="0"/>
      <c r="QR3203" s="0"/>
      <c r="QS3203" s="0"/>
      <c r="QT3203" s="0"/>
      <c r="QU3203" s="0"/>
      <c r="QV3203" s="0"/>
      <c r="QW3203" s="0"/>
      <c r="QX3203" s="0"/>
      <c r="QY3203" s="0"/>
      <c r="QZ3203" s="0"/>
      <c r="RA3203" s="0"/>
      <c r="RB3203" s="0"/>
      <c r="RC3203" s="0"/>
      <c r="RD3203" s="0"/>
      <c r="RE3203" s="0"/>
      <c r="RF3203" s="0"/>
      <c r="RG3203" s="0"/>
      <c r="RH3203" s="0"/>
      <c r="RI3203" s="0"/>
      <c r="RJ3203" s="0"/>
      <c r="RK3203" s="0"/>
      <c r="RL3203" s="0"/>
      <c r="RM3203" s="0"/>
      <c r="RN3203" s="0"/>
      <c r="RO3203" s="0"/>
      <c r="RP3203" s="0"/>
      <c r="RQ3203" s="0"/>
      <c r="RR3203" s="0"/>
      <c r="RS3203" s="0"/>
      <c r="RT3203" s="0"/>
      <c r="RU3203" s="0"/>
      <c r="RV3203" s="0"/>
      <c r="RW3203" s="0"/>
      <c r="RX3203" s="0"/>
      <c r="RY3203" s="0"/>
      <c r="RZ3203" s="0"/>
      <c r="SA3203" s="0"/>
      <c r="SB3203" s="0"/>
      <c r="SC3203" s="0"/>
      <c r="SD3203" s="0"/>
      <c r="SE3203" s="0"/>
      <c r="SF3203" s="0"/>
      <c r="SG3203" s="0"/>
      <c r="SH3203" s="0"/>
      <c r="SI3203" s="0"/>
      <c r="SJ3203" s="0"/>
      <c r="SK3203" s="0"/>
      <c r="SL3203" s="0"/>
      <c r="SM3203" s="0"/>
      <c r="SN3203" s="0"/>
      <c r="SO3203" s="0"/>
      <c r="SP3203" s="0"/>
      <c r="SQ3203" s="0"/>
      <c r="SR3203" s="0"/>
      <c r="SS3203" s="0"/>
      <c r="ST3203" s="0"/>
      <c r="SU3203" s="0"/>
      <c r="SV3203" s="0"/>
      <c r="SW3203" s="0"/>
      <c r="SX3203" s="0"/>
      <c r="SY3203" s="0"/>
      <c r="SZ3203" s="0"/>
      <c r="TA3203" s="0"/>
      <c r="TB3203" s="0"/>
      <c r="TC3203" s="0"/>
      <c r="TD3203" s="0"/>
      <c r="TE3203" s="0"/>
      <c r="TF3203" s="0"/>
      <c r="TG3203" s="0"/>
      <c r="TH3203" s="0"/>
      <c r="TI3203" s="0"/>
      <c r="TJ3203" s="0"/>
      <c r="TK3203" s="0"/>
      <c r="TL3203" s="0"/>
      <c r="TM3203" s="0"/>
      <c r="TN3203" s="0"/>
      <c r="TO3203" s="0"/>
      <c r="TP3203" s="0"/>
      <c r="TQ3203" s="0"/>
      <c r="TR3203" s="0"/>
      <c r="TS3203" s="0"/>
      <c r="TT3203" s="0"/>
      <c r="TU3203" s="0"/>
      <c r="TV3203" s="0"/>
      <c r="TW3203" s="0"/>
      <c r="TX3203" s="0"/>
      <c r="TY3203" s="0"/>
      <c r="TZ3203" s="0"/>
      <c r="UA3203" s="0"/>
      <c r="UB3203" s="0"/>
      <c r="UC3203" s="0"/>
      <c r="UD3203" s="0"/>
      <c r="UE3203" s="0"/>
      <c r="UF3203" s="0"/>
      <c r="UG3203" s="0"/>
      <c r="UH3203" s="0"/>
      <c r="UI3203" s="0"/>
      <c r="UJ3203" s="0"/>
      <c r="UK3203" s="0"/>
      <c r="UL3203" s="0"/>
      <c r="UM3203" s="0"/>
      <c r="UN3203" s="0"/>
      <c r="UO3203" s="0"/>
      <c r="UP3203" s="0"/>
      <c r="UQ3203" s="0"/>
      <c r="UR3203" s="0"/>
      <c r="US3203" s="0"/>
      <c r="UT3203" s="0"/>
      <c r="UU3203" s="0"/>
      <c r="UV3203" s="0"/>
      <c r="UW3203" s="0"/>
      <c r="UX3203" s="0"/>
      <c r="UY3203" s="0"/>
      <c r="UZ3203" s="0"/>
      <c r="VA3203" s="0"/>
      <c r="VB3203" s="0"/>
      <c r="VC3203" s="0"/>
      <c r="VD3203" s="0"/>
      <c r="VE3203" s="0"/>
      <c r="VF3203" s="0"/>
      <c r="VG3203" s="0"/>
      <c r="VH3203" s="0"/>
      <c r="VI3203" s="0"/>
      <c r="VJ3203" s="0"/>
      <c r="VK3203" s="0"/>
      <c r="VL3203" s="0"/>
      <c r="VM3203" s="0"/>
      <c r="VN3203" s="0"/>
      <c r="VO3203" s="0"/>
      <c r="VP3203" s="0"/>
      <c r="VQ3203" s="0"/>
      <c r="VR3203" s="0"/>
      <c r="VS3203" s="0"/>
      <c r="VT3203" s="0"/>
      <c r="VU3203" s="0"/>
      <c r="VV3203" s="0"/>
      <c r="VW3203" s="0"/>
      <c r="VX3203" s="0"/>
      <c r="VY3203" s="0"/>
      <c r="VZ3203" s="0"/>
      <c r="WA3203" s="0"/>
      <c r="WB3203" s="0"/>
      <c r="WC3203" s="0"/>
      <c r="WD3203" s="0"/>
      <c r="WE3203" s="0"/>
      <c r="WF3203" s="0"/>
      <c r="WG3203" s="0"/>
      <c r="WH3203" s="0"/>
      <c r="WI3203" s="0"/>
      <c r="WJ3203" s="0"/>
      <c r="WK3203" s="0"/>
      <c r="WL3203" s="0"/>
      <c r="WM3203" s="0"/>
      <c r="WN3203" s="0"/>
      <c r="WO3203" s="0"/>
      <c r="WP3203" s="0"/>
      <c r="WQ3203" s="0"/>
      <c r="WR3203" s="0"/>
      <c r="WS3203" s="0"/>
      <c r="WT3203" s="0"/>
      <c r="WU3203" s="0"/>
      <c r="WV3203" s="0"/>
      <c r="WW3203" s="0"/>
      <c r="WX3203" s="0"/>
      <c r="WY3203" s="0"/>
      <c r="WZ3203" s="0"/>
      <c r="XA3203" s="0"/>
      <c r="XB3203" s="0"/>
      <c r="XC3203" s="0"/>
      <c r="XD3203" s="0"/>
      <c r="XE3203" s="0"/>
      <c r="XF3203" s="0"/>
      <c r="XG3203" s="0"/>
      <c r="XH3203" s="0"/>
      <c r="XI3203" s="0"/>
      <c r="XJ3203" s="0"/>
      <c r="XK3203" s="0"/>
      <c r="XL3203" s="0"/>
      <c r="XM3203" s="0"/>
      <c r="XN3203" s="0"/>
      <c r="XO3203" s="0"/>
      <c r="XP3203" s="0"/>
      <c r="XQ3203" s="0"/>
      <c r="XR3203" s="0"/>
      <c r="XS3203" s="0"/>
      <c r="XT3203" s="0"/>
      <c r="XU3203" s="0"/>
      <c r="XV3203" s="0"/>
      <c r="XW3203" s="0"/>
      <c r="XX3203" s="0"/>
      <c r="XY3203" s="0"/>
      <c r="XZ3203" s="0"/>
      <c r="YA3203" s="0"/>
      <c r="YB3203" s="0"/>
      <c r="YC3203" s="0"/>
      <c r="YD3203" s="0"/>
      <c r="YE3203" s="0"/>
      <c r="YF3203" s="0"/>
      <c r="YG3203" s="0"/>
      <c r="YH3203" s="0"/>
      <c r="YI3203" s="0"/>
      <c r="YJ3203" s="0"/>
      <c r="YK3203" s="0"/>
      <c r="YL3203" s="0"/>
      <c r="YM3203" s="0"/>
      <c r="YN3203" s="0"/>
      <c r="YO3203" s="0"/>
      <c r="YP3203" s="0"/>
      <c r="YQ3203" s="0"/>
      <c r="YR3203" s="0"/>
      <c r="YS3203" s="0"/>
      <c r="YT3203" s="0"/>
      <c r="YU3203" s="0"/>
      <c r="YV3203" s="0"/>
      <c r="YW3203" s="0"/>
      <c r="YX3203" s="0"/>
      <c r="YY3203" s="0"/>
      <c r="YZ3203" s="0"/>
      <c r="ZA3203" s="0"/>
      <c r="ZB3203" s="0"/>
      <c r="ZC3203" s="0"/>
      <c r="ZD3203" s="0"/>
      <c r="ZE3203" s="0"/>
      <c r="ZF3203" s="0"/>
      <c r="ZG3203" s="0"/>
      <c r="ZH3203" s="0"/>
      <c r="ZI3203" s="0"/>
      <c r="ZJ3203" s="0"/>
      <c r="ZK3203" s="0"/>
      <c r="ZL3203" s="0"/>
      <c r="ZM3203" s="0"/>
      <c r="ZN3203" s="0"/>
      <c r="ZO3203" s="0"/>
      <c r="ZP3203" s="0"/>
      <c r="ZQ3203" s="0"/>
      <c r="ZR3203" s="0"/>
      <c r="ZS3203" s="0"/>
      <c r="ZT3203" s="0"/>
      <c r="ZU3203" s="0"/>
      <c r="ZV3203" s="0"/>
      <c r="ZW3203" s="0"/>
      <c r="ZX3203" s="0"/>
      <c r="ZY3203" s="0"/>
      <c r="ZZ3203" s="0"/>
      <c r="AAA3203" s="0"/>
      <c r="AAB3203" s="0"/>
      <c r="AAC3203" s="0"/>
      <c r="AAD3203" s="0"/>
      <c r="AAE3203" s="0"/>
      <c r="AAF3203" s="0"/>
      <c r="AAG3203" s="0"/>
      <c r="AAH3203" s="0"/>
      <c r="AAI3203" s="0"/>
      <c r="AAJ3203" s="0"/>
      <c r="AAK3203" s="0"/>
      <c r="AAL3203" s="0"/>
      <c r="AAM3203" s="0"/>
      <c r="AAN3203" s="0"/>
      <c r="AAO3203" s="0"/>
      <c r="AAP3203" s="0"/>
      <c r="AAQ3203" s="0"/>
      <c r="AAR3203" s="0"/>
      <c r="AAS3203" s="0"/>
      <c r="AAT3203" s="0"/>
      <c r="AAU3203" s="0"/>
      <c r="AAV3203" s="0"/>
      <c r="AAW3203" s="0"/>
      <c r="AAX3203" s="0"/>
      <c r="AAY3203" s="0"/>
      <c r="AAZ3203" s="0"/>
      <c r="ABA3203" s="0"/>
      <c r="ABB3203" s="0"/>
      <c r="ABC3203" s="0"/>
      <c r="ABD3203" s="0"/>
      <c r="ABE3203" s="0"/>
      <c r="ABF3203" s="0"/>
      <c r="ABG3203" s="0"/>
      <c r="ABH3203" s="0"/>
      <c r="ABI3203" s="0"/>
      <c r="ABJ3203" s="0"/>
      <c r="ABK3203" s="0"/>
      <c r="ABL3203" s="0"/>
      <c r="ABM3203" s="0"/>
      <c r="ABN3203" s="0"/>
      <c r="ABO3203" s="0"/>
      <c r="ABP3203" s="0"/>
      <c r="ABQ3203" s="0"/>
      <c r="ABR3203" s="0"/>
      <c r="ABS3203" s="0"/>
      <c r="ABT3203" s="0"/>
      <c r="ABU3203" s="0"/>
      <c r="ABV3203" s="0"/>
      <c r="ABW3203" s="0"/>
      <c r="ABX3203" s="0"/>
      <c r="ABY3203" s="0"/>
      <c r="ABZ3203" s="0"/>
      <c r="ACA3203" s="0"/>
      <c r="ACB3203" s="0"/>
      <c r="ACC3203" s="0"/>
      <c r="ACD3203" s="0"/>
      <c r="ACE3203" s="0"/>
      <c r="ACF3203" s="0"/>
      <c r="ACG3203" s="0"/>
      <c r="ACH3203" s="0"/>
      <c r="ACI3203" s="0"/>
      <c r="ACJ3203" s="0"/>
      <c r="ACK3203" s="0"/>
      <c r="ACL3203" s="0"/>
      <c r="ACM3203" s="0"/>
      <c r="ACN3203" s="0"/>
      <c r="ACO3203" s="0"/>
      <c r="ACP3203" s="0"/>
      <c r="ACQ3203" s="0"/>
      <c r="ACR3203" s="0"/>
      <c r="ACS3203" s="0"/>
      <c r="ACT3203" s="0"/>
      <c r="ACU3203" s="0"/>
      <c r="ACV3203" s="0"/>
      <c r="ACW3203" s="0"/>
      <c r="ACX3203" s="0"/>
      <c r="ACY3203" s="0"/>
      <c r="ACZ3203" s="0"/>
      <c r="ADA3203" s="0"/>
      <c r="ADB3203" s="0"/>
      <c r="ADC3203" s="0"/>
      <c r="ADD3203" s="0"/>
      <c r="ADE3203" s="0"/>
      <c r="ADF3203" s="0"/>
      <c r="ADG3203" s="0"/>
      <c r="ADH3203" s="0"/>
      <c r="ADI3203" s="0"/>
      <c r="ADJ3203" s="0"/>
      <c r="ADK3203" s="0"/>
      <c r="ADL3203" s="0"/>
      <c r="ADM3203" s="0"/>
      <c r="ADN3203" s="0"/>
      <c r="ADO3203" s="0"/>
      <c r="ADP3203" s="0"/>
      <c r="ADQ3203" s="0"/>
      <c r="ADR3203" s="0"/>
      <c r="ADS3203" s="0"/>
      <c r="ADT3203" s="0"/>
      <c r="ADU3203" s="0"/>
      <c r="ADV3203" s="0"/>
      <c r="ADW3203" s="0"/>
      <c r="ADX3203" s="0"/>
      <c r="ADY3203" s="0"/>
      <c r="ADZ3203" s="0"/>
      <c r="AEA3203" s="0"/>
      <c r="AEB3203" s="0"/>
      <c r="AEC3203" s="0"/>
      <c r="AED3203" s="0"/>
      <c r="AEE3203" s="0"/>
      <c r="AEF3203" s="0"/>
      <c r="AEG3203" s="0"/>
      <c r="AEH3203" s="0"/>
      <c r="AEI3203" s="0"/>
      <c r="AEJ3203" s="0"/>
      <c r="AEK3203" s="0"/>
      <c r="AEL3203" s="0"/>
      <c r="AEM3203" s="0"/>
      <c r="AEN3203" s="0"/>
      <c r="AEO3203" s="0"/>
      <c r="AEP3203" s="0"/>
      <c r="AEQ3203" s="0"/>
      <c r="AER3203" s="0"/>
      <c r="AES3203" s="0"/>
      <c r="AET3203" s="0"/>
      <c r="AEU3203" s="0"/>
      <c r="AEV3203" s="0"/>
      <c r="AEW3203" s="0"/>
      <c r="AEX3203" s="0"/>
      <c r="AEY3203" s="0"/>
      <c r="AEZ3203" s="0"/>
      <c r="AFA3203" s="0"/>
      <c r="AFB3203" s="0"/>
      <c r="AFC3203" s="0"/>
      <c r="AFD3203" s="0"/>
      <c r="AFE3203" s="0"/>
      <c r="AFF3203" s="0"/>
      <c r="AFG3203" s="0"/>
      <c r="AFH3203" s="0"/>
      <c r="AFI3203" s="0"/>
      <c r="AFJ3203" s="0"/>
      <c r="AFK3203" s="0"/>
      <c r="AFL3203" s="0"/>
      <c r="AFM3203" s="0"/>
      <c r="AFN3203" s="0"/>
      <c r="AFO3203" s="0"/>
      <c r="AFP3203" s="0"/>
      <c r="AFQ3203" s="0"/>
      <c r="AFR3203" s="0"/>
      <c r="AFS3203" s="0"/>
      <c r="AFT3203" s="0"/>
      <c r="AFU3203" s="0"/>
      <c r="AFV3203" s="0"/>
      <c r="AFW3203" s="0"/>
      <c r="AFX3203" s="0"/>
      <c r="AFY3203" s="0"/>
      <c r="AFZ3203" s="0"/>
      <c r="AGA3203" s="0"/>
      <c r="AGB3203" s="0"/>
      <c r="AGC3203" s="0"/>
      <c r="AGD3203" s="0"/>
      <c r="AGE3203" s="0"/>
      <c r="AGF3203" s="0"/>
      <c r="AGG3203" s="0"/>
      <c r="AGH3203" s="0"/>
      <c r="AGI3203" s="0"/>
      <c r="AGJ3203" s="0"/>
      <c r="AGK3203" s="0"/>
      <c r="AGL3203" s="0"/>
      <c r="AGM3203" s="0"/>
      <c r="AGN3203" s="0"/>
      <c r="AGO3203" s="0"/>
      <c r="AGP3203" s="0"/>
      <c r="AGQ3203" s="0"/>
      <c r="AGR3203" s="0"/>
      <c r="AGS3203" s="0"/>
      <c r="AGT3203" s="0"/>
      <c r="AGU3203" s="0"/>
      <c r="AGV3203" s="0"/>
      <c r="AGW3203" s="0"/>
      <c r="AGX3203" s="0"/>
      <c r="AGY3203" s="0"/>
      <c r="AGZ3203" s="0"/>
      <c r="AHA3203" s="0"/>
      <c r="AHB3203" s="0"/>
      <c r="AHC3203" s="0"/>
      <c r="AHD3203" s="0"/>
      <c r="AHE3203" s="0"/>
      <c r="AHF3203" s="0"/>
      <c r="AHG3203" s="0"/>
      <c r="AHH3203" s="0"/>
      <c r="AHI3203" s="0"/>
      <c r="AHJ3203" s="0"/>
      <c r="AHK3203" s="0"/>
      <c r="AHL3203" s="0"/>
      <c r="AHM3203" s="0"/>
      <c r="AHN3203" s="0"/>
      <c r="AHO3203" s="0"/>
      <c r="AHP3203" s="0"/>
      <c r="AHQ3203" s="0"/>
      <c r="AHR3203" s="0"/>
      <c r="AHS3203" s="0"/>
      <c r="AHT3203" s="0"/>
      <c r="AHU3203" s="0"/>
      <c r="AHV3203" s="0"/>
      <c r="AHW3203" s="0"/>
      <c r="AHX3203" s="0"/>
      <c r="AHY3203" s="0"/>
      <c r="AHZ3203" s="0"/>
      <c r="AIA3203" s="0"/>
      <c r="AIB3203" s="0"/>
      <c r="AIC3203" s="0"/>
      <c r="AID3203" s="0"/>
      <c r="AIE3203" s="0"/>
      <c r="AIF3203" s="0"/>
      <c r="AIG3203" s="0"/>
      <c r="AIH3203" s="0"/>
      <c r="AII3203" s="0"/>
      <c r="AIJ3203" s="0"/>
      <c r="AIK3203" s="0"/>
      <c r="AIL3203" s="0"/>
      <c r="AIM3203" s="0"/>
      <c r="AIN3203" s="0"/>
      <c r="AIO3203" s="0"/>
      <c r="AIP3203" s="0"/>
      <c r="AIQ3203" s="0"/>
      <c r="AIR3203" s="0"/>
      <c r="AIS3203" s="0"/>
      <c r="AIT3203" s="0"/>
      <c r="AIU3203" s="0"/>
      <c r="AIV3203" s="0"/>
      <c r="AIW3203" s="0"/>
      <c r="AIX3203" s="0"/>
      <c r="AIY3203" s="0"/>
      <c r="AIZ3203" s="0"/>
      <c r="AJA3203" s="0"/>
      <c r="AJB3203" s="0"/>
      <c r="AJC3203" s="0"/>
      <c r="AJD3203" s="0"/>
      <c r="AJE3203" s="0"/>
      <c r="AJF3203" s="0"/>
      <c r="AJG3203" s="0"/>
      <c r="AJH3203" s="0"/>
      <c r="AJI3203" s="0"/>
      <c r="AJJ3203" s="0"/>
      <c r="AJK3203" s="0"/>
      <c r="AJL3203" s="0"/>
      <c r="AJM3203" s="0"/>
      <c r="AJN3203" s="0"/>
      <c r="AJO3203" s="0"/>
      <c r="AJP3203" s="0"/>
      <c r="AJQ3203" s="0"/>
      <c r="AJR3203" s="0"/>
      <c r="AJS3203" s="0"/>
      <c r="AJT3203" s="0"/>
      <c r="AJU3203" s="0"/>
      <c r="AJV3203" s="0"/>
      <c r="AJW3203" s="0"/>
      <c r="AJX3203" s="0"/>
      <c r="AJY3203" s="0"/>
      <c r="AJZ3203" s="0"/>
      <c r="AKA3203" s="0"/>
      <c r="AKB3203" s="0"/>
      <c r="AKC3203" s="0"/>
      <c r="AKD3203" s="0"/>
      <c r="AKE3203" s="0"/>
      <c r="AKF3203" s="0"/>
      <c r="AKG3203" s="0"/>
      <c r="AKH3203" s="0"/>
      <c r="AKI3203" s="0"/>
      <c r="AKJ3203" s="0"/>
      <c r="AKK3203" s="0"/>
      <c r="AKL3203" s="0"/>
      <c r="AKM3203" s="0"/>
      <c r="AKN3203" s="0"/>
      <c r="AKO3203" s="0"/>
      <c r="AKP3203" s="0"/>
      <c r="AKQ3203" s="0"/>
      <c r="AKR3203" s="0"/>
      <c r="AKS3203" s="0"/>
      <c r="AKT3203" s="0"/>
      <c r="AKU3203" s="0"/>
      <c r="AKV3203" s="0"/>
      <c r="AKW3203" s="0"/>
      <c r="AKX3203" s="0"/>
      <c r="AKY3203" s="0"/>
      <c r="AKZ3203" s="0"/>
      <c r="ALA3203" s="0"/>
      <c r="ALB3203" s="0"/>
      <c r="ALC3203" s="0"/>
      <c r="ALD3203" s="0"/>
      <c r="ALE3203" s="0"/>
      <c r="ALF3203" s="0"/>
      <c r="ALG3203" s="0"/>
      <c r="ALH3203" s="0"/>
      <c r="ALI3203" s="0"/>
      <c r="ALJ3203" s="0"/>
      <c r="ALK3203" s="0"/>
      <c r="ALL3203" s="0"/>
      <c r="ALM3203" s="0"/>
      <c r="ALN3203" s="0"/>
      <c r="ALO3203" s="0"/>
      <c r="ALP3203" s="0"/>
      <c r="ALQ3203" s="0"/>
      <c r="ALR3203" s="0"/>
      <c r="ALS3203" s="0"/>
      <c r="ALT3203" s="0"/>
      <c r="ALU3203" s="0"/>
      <c r="ALV3203" s="0"/>
      <c r="ALW3203" s="0"/>
      <c r="ALX3203" s="0"/>
      <c r="ALY3203" s="0"/>
      <c r="ALZ3203" s="0"/>
      <c r="AMA3203" s="0"/>
      <c r="AMB3203" s="0"/>
      <c r="AMC3203" s="0"/>
      <c r="AMD3203" s="0"/>
      <c r="AME3203" s="0"/>
      <c r="AMF3203" s="0"/>
      <c r="AMG3203" s="0"/>
      <c r="AMH3203" s="0"/>
      <c r="AMI3203" s="0"/>
    </row>
    <row r="3204" customFormat="false" ht="12.75" hidden="false" customHeight="false" outlineLevel="0" collapsed="false">
      <c r="A3204" s="18" t="s">
        <v>1398</v>
      </c>
      <c r="B3204" s="18"/>
      <c r="C3204" s="78" t="s">
        <v>3450</v>
      </c>
      <c r="D3204" s="79" t="s">
        <v>13</v>
      </c>
      <c r="E3204" s="80"/>
      <c r="F3204" s="81"/>
      <c r="G3204" s="82"/>
      <c r="H3204" s="83" t="s">
        <v>61</v>
      </c>
      <c r="I3204" s="84" t="n">
        <v>1.89</v>
      </c>
      <c r="J3204" s="83" t="s">
        <v>3405</v>
      </c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18"/>
      <c r="AG3204" s="18"/>
      <c r="AH3204" s="18"/>
      <c r="AI3204" s="18"/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  <c r="AX3204" s="18"/>
      <c r="AY3204" s="18"/>
      <c r="AZ3204" s="18"/>
      <c r="BA3204" s="18"/>
      <c r="BB3204" s="18"/>
      <c r="BC3204" s="18"/>
      <c r="BD3204" s="18"/>
      <c r="BE3204" s="18"/>
      <c r="BF3204" s="18"/>
      <c r="BG3204" s="18"/>
      <c r="BH3204" s="18"/>
      <c r="BI3204" s="18"/>
      <c r="BJ3204" s="18"/>
      <c r="BK3204" s="18"/>
      <c r="BL3204" s="18"/>
      <c r="BM3204" s="0"/>
      <c r="BN3204" s="0"/>
      <c r="BO3204" s="0"/>
      <c r="BP3204" s="0"/>
      <c r="BQ3204" s="0"/>
      <c r="BR3204" s="0"/>
      <c r="BS3204" s="0"/>
      <c r="BT3204" s="0"/>
      <c r="BU3204" s="0"/>
      <c r="BV3204" s="0"/>
      <c r="BW3204" s="0"/>
      <c r="BX3204" s="0"/>
      <c r="BY3204" s="0"/>
      <c r="BZ3204" s="0"/>
      <c r="CA3204" s="0"/>
      <c r="CB3204" s="0"/>
      <c r="CC3204" s="0"/>
      <c r="CD3204" s="0"/>
      <c r="CE3204" s="0"/>
      <c r="CF3204" s="0"/>
      <c r="CG3204" s="0"/>
      <c r="CH3204" s="0"/>
      <c r="CI3204" s="0"/>
      <c r="CJ3204" s="0"/>
      <c r="CK3204" s="0"/>
      <c r="CL3204" s="0"/>
      <c r="CM3204" s="0"/>
      <c r="CN3204" s="0"/>
      <c r="CO3204" s="0"/>
      <c r="CP3204" s="0"/>
      <c r="CQ3204" s="0"/>
      <c r="CR3204" s="0"/>
      <c r="CS3204" s="0"/>
      <c r="CT3204" s="0"/>
      <c r="CU3204" s="0"/>
      <c r="CV3204" s="0"/>
      <c r="CW3204" s="0"/>
      <c r="CX3204" s="0"/>
      <c r="CY3204" s="0"/>
      <c r="CZ3204" s="0"/>
      <c r="DA3204" s="0"/>
      <c r="DB3204" s="0"/>
      <c r="DC3204" s="0"/>
      <c r="DD3204" s="0"/>
      <c r="DE3204" s="0"/>
      <c r="DF3204" s="0"/>
      <c r="DG3204" s="0"/>
      <c r="DH3204" s="0"/>
      <c r="DI3204" s="0"/>
      <c r="DJ3204" s="0"/>
      <c r="DK3204" s="0"/>
      <c r="DL3204" s="0"/>
      <c r="DM3204" s="0"/>
      <c r="DN3204" s="0"/>
      <c r="DO3204" s="0"/>
      <c r="DP3204" s="0"/>
      <c r="DQ3204" s="0"/>
      <c r="DR3204" s="0"/>
      <c r="DS3204" s="0"/>
      <c r="DT3204" s="0"/>
      <c r="DU3204" s="0"/>
      <c r="DV3204" s="0"/>
      <c r="DW3204" s="0"/>
      <c r="DX3204" s="0"/>
      <c r="DY3204" s="0"/>
      <c r="DZ3204" s="0"/>
      <c r="EA3204" s="0"/>
      <c r="EB3204" s="0"/>
      <c r="EC3204" s="0"/>
      <c r="ED3204" s="0"/>
      <c r="EE3204" s="0"/>
      <c r="EF3204" s="0"/>
      <c r="EG3204" s="0"/>
      <c r="EH3204" s="0"/>
      <c r="EI3204" s="0"/>
      <c r="EJ3204" s="0"/>
      <c r="EK3204" s="0"/>
      <c r="EL3204" s="0"/>
      <c r="EM3204" s="0"/>
      <c r="EN3204" s="0"/>
      <c r="EO3204" s="0"/>
      <c r="EP3204" s="0"/>
      <c r="EQ3204" s="0"/>
      <c r="ER3204" s="0"/>
      <c r="ES3204" s="0"/>
      <c r="ET3204" s="0"/>
      <c r="EU3204" s="0"/>
      <c r="EV3204" s="0"/>
      <c r="EW3204" s="0"/>
      <c r="EX3204" s="0"/>
      <c r="EY3204" s="0"/>
      <c r="EZ3204" s="0"/>
      <c r="FA3204" s="0"/>
      <c r="FB3204" s="0"/>
      <c r="FC3204" s="0"/>
      <c r="FD3204" s="0"/>
      <c r="FE3204" s="0"/>
      <c r="FF3204" s="0"/>
      <c r="FG3204" s="0"/>
      <c r="FH3204" s="0"/>
      <c r="FI3204" s="0"/>
      <c r="FJ3204" s="0"/>
      <c r="FK3204" s="0"/>
      <c r="FL3204" s="0"/>
      <c r="FM3204" s="0"/>
      <c r="FN3204" s="0"/>
      <c r="FO3204" s="0"/>
      <c r="FP3204" s="0"/>
      <c r="FQ3204" s="0"/>
      <c r="FR3204" s="0"/>
      <c r="FS3204" s="0"/>
      <c r="FT3204" s="0"/>
      <c r="FU3204" s="0"/>
      <c r="FV3204" s="0"/>
      <c r="FW3204" s="0"/>
      <c r="FX3204" s="0"/>
      <c r="FY3204" s="0"/>
      <c r="FZ3204" s="0"/>
      <c r="GA3204" s="0"/>
      <c r="GB3204" s="0"/>
      <c r="GC3204" s="0"/>
      <c r="GD3204" s="0"/>
      <c r="GE3204" s="0"/>
      <c r="GF3204" s="0"/>
      <c r="GG3204" s="0"/>
      <c r="GH3204" s="0"/>
      <c r="GI3204" s="0"/>
      <c r="GJ3204" s="0"/>
      <c r="GK3204" s="0"/>
      <c r="GL3204" s="0"/>
      <c r="GM3204" s="0"/>
      <c r="GN3204" s="0"/>
      <c r="GO3204" s="0"/>
      <c r="GP3204" s="0"/>
      <c r="GQ3204" s="0"/>
      <c r="GR3204" s="0"/>
      <c r="GS3204" s="0"/>
      <c r="GT3204" s="0"/>
      <c r="GU3204" s="0"/>
      <c r="GV3204" s="0"/>
      <c r="GW3204" s="0"/>
      <c r="GX3204" s="0"/>
      <c r="GY3204" s="0"/>
      <c r="GZ3204" s="0"/>
      <c r="HA3204" s="0"/>
      <c r="HB3204" s="0"/>
      <c r="HC3204" s="0"/>
      <c r="HD3204" s="0"/>
      <c r="HE3204" s="0"/>
      <c r="HF3204" s="0"/>
      <c r="HG3204" s="0"/>
      <c r="HH3204" s="0"/>
      <c r="HI3204" s="0"/>
      <c r="HJ3204" s="0"/>
      <c r="HK3204" s="0"/>
      <c r="HL3204" s="0"/>
      <c r="HM3204" s="0"/>
      <c r="HN3204" s="0"/>
      <c r="HO3204" s="0"/>
      <c r="HP3204" s="0"/>
      <c r="HQ3204" s="0"/>
      <c r="HR3204" s="0"/>
      <c r="HS3204" s="0"/>
      <c r="HT3204" s="0"/>
      <c r="HU3204" s="0"/>
      <c r="HV3204" s="0"/>
      <c r="HW3204" s="0"/>
      <c r="HX3204" s="0"/>
      <c r="HY3204" s="0"/>
      <c r="HZ3204" s="0"/>
      <c r="IA3204" s="0"/>
      <c r="IB3204" s="0"/>
      <c r="IC3204" s="0"/>
      <c r="ID3204" s="0"/>
      <c r="IE3204" s="0"/>
      <c r="IF3204" s="0"/>
      <c r="IG3204" s="0"/>
      <c r="IH3204" s="0"/>
      <c r="II3204" s="0"/>
      <c r="IJ3204" s="0"/>
      <c r="IK3204" s="0"/>
      <c r="IL3204" s="0"/>
      <c r="IM3204" s="0"/>
      <c r="IN3204" s="0"/>
      <c r="IO3204" s="0"/>
      <c r="IP3204" s="0"/>
      <c r="IQ3204" s="0"/>
      <c r="IR3204" s="0"/>
      <c r="IS3204" s="0"/>
      <c r="IT3204" s="0"/>
      <c r="IU3204" s="0"/>
      <c r="IV3204" s="0"/>
      <c r="IW3204" s="0"/>
      <c r="IX3204" s="0"/>
      <c r="IY3204" s="0"/>
      <c r="IZ3204" s="0"/>
      <c r="JA3204" s="0"/>
      <c r="JB3204" s="0"/>
      <c r="JC3204" s="0"/>
      <c r="JD3204" s="0"/>
      <c r="JE3204" s="0"/>
      <c r="JF3204" s="0"/>
      <c r="JG3204" s="0"/>
      <c r="JH3204" s="0"/>
      <c r="JI3204" s="0"/>
      <c r="JJ3204" s="0"/>
      <c r="JK3204" s="0"/>
      <c r="JL3204" s="0"/>
      <c r="JM3204" s="0"/>
      <c r="JN3204" s="0"/>
      <c r="JO3204" s="0"/>
      <c r="JP3204" s="0"/>
      <c r="JQ3204" s="0"/>
      <c r="JR3204" s="0"/>
      <c r="JS3204" s="0"/>
      <c r="JT3204" s="0"/>
      <c r="JU3204" s="0"/>
      <c r="JV3204" s="0"/>
      <c r="JW3204" s="0"/>
      <c r="JX3204" s="0"/>
      <c r="JY3204" s="0"/>
      <c r="JZ3204" s="0"/>
      <c r="KA3204" s="0"/>
      <c r="KB3204" s="0"/>
      <c r="KC3204" s="0"/>
      <c r="KD3204" s="0"/>
      <c r="KE3204" s="0"/>
      <c r="KF3204" s="0"/>
      <c r="KG3204" s="0"/>
      <c r="KH3204" s="0"/>
      <c r="KI3204" s="0"/>
      <c r="KJ3204" s="0"/>
      <c r="KK3204" s="0"/>
      <c r="KL3204" s="0"/>
      <c r="KM3204" s="0"/>
      <c r="KN3204" s="0"/>
      <c r="KO3204" s="0"/>
      <c r="KP3204" s="0"/>
      <c r="KQ3204" s="0"/>
      <c r="KR3204" s="0"/>
      <c r="KS3204" s="0"/>
      <c r="KT3204" s="0"/>
      <c r="KU3204" s="0"/>
      <c r="KV3204" s="0"/>
      <c r="KW3204" s="0"/>
      <c r="KX3204" s="0"/>
      <c r="KY3204" s="0"/>
      <c r="KZ3204" s="0"/>
      <c r="LA3204" s="0"/>
      <c r="LB3204" s="0"/>
      <c r="LC3204" s="0"/>
      <c r="LD3204" s="0"/>
      <c r="LE3204" s="0"/>
      <c r="LF3204" s="0"/>
      <c r="LG3204" s="0"/>
      <c r="LH3204" s="0"/>
      <c r="LI3204" s="0"/>
      <c r="LJ3204" s="0"/>
      <c r="LK3204" s="0"/>
      <c r="LL3204" s="0"/>
      <c r="LM3204" s="0"/>
      <c r="LN3204" s="0"/>
      <c r="LO3204" s="0"/>
      <c r="LP3204" s="0"/>
      <c r="LQ3204" s="0"/>
      <c r="LR3204" s="0"/>
      <c r="LS3204" s="0"/>
      <c r="LT3204" s="0"/>
      <c r="LU3204" s="0"/>
      <c r="LV3204" s="0"/>
      <c r="LW3204" s="0"/>
      <c r="LX3204" s="0"/>
      <c r="LY3204" s="0"/>
      <c r="LZ3204" s="0"/>
      <c r="MA3204" s="0"/>
      <c r="MB3204" s="0"/>
      <c r="MC3204" s="0"/>
      <c r="MD3204" s="0"/>
      <c r="ME3204" s="0"/>
      <c r="MF3204" s="0"/>
      <c r="MG3204" s="0"/>
      <c r="MH3204" s="0"/>
      <c r="MI3204" s="0"/>
      <c r="MJ3204" s="0"/>
      <c r="MK3204" s="0"/>
      <c r="ML3204" s="0"/>
      <c r="MM3204" s="0"/>
      <c r="MN3204" s="0"/>
      <c r="MO3204" s="0"/>
      <c r="MP3204" s="0"/>
      <c r="MQ3204" s="0"/>
      <c r="MR3204" s="0"/>
      <c r="MS3204" s="0"/>
      <c r="MT3204" s="0"/>
      <c r="MU3204" s="0"/>
      <c r="MV3204" s="0"/>
      <c r="MW3204" s="0"/>
      <c r="MX3204" s="0"/>
      <c r="MY3204" s="0"/>
      <c r="MZ3204" s="0"/>
      <c r="NA3204" s="0"/>
      <c r="NB3204" s="0"/>
      <c r="NC3204" s="0"/>
      <c r="ND3204" s="0"/>
      <c r="NE3204" s="0"/>
      <c r="NF3204" s="0"/>
      <c r="NG3204" s="0"/>
      <c r="NH3204" s="0"/>
      <c r="NI3204" s="0"/>
      <c r="NJ3204" s="0"/>
      <c r="NK3204" s="0"/>
      <c r="NL3204" s="0"/>
      <c r="NM3204" s="0"/>
      <c r="NN3204" s="0"/>
      <c r="NO3204" s="0"/>
      <c r="NP3204" s="0"/>
      <c r="NQ3204" s="0"/>
      <c r="NR3204" s="0"/>
      <c r="NS3204" s="0"/>
      <c r="NT3204" s="0"/>
      <c r="NU3204" s="0"/>
      <c r="NV3204" s="0"/>
      <c r="NW3204" s="0"/>
      <c r="NX3204" s="0"/>
      <c r="NY3204" s="0"/>
      <c r="NZ3204" s="0"/>
      <c r="OA3204" s="0"/>
      <c r="OB3204" s="0"/>
      <c r="OC3204" s="0"/>
      <c r="OD3204" s="0"/>
      <c r="OE3204" s="0"/>
      <c r="OF3204" s="0"/>
      <c r="OG3204" s="0"/>
      <c r="OH3204" s="0"/>
      <c r="OI3204" s="0"/>
      <c r="OJ3204" s="0"/>
      <c r="OK3204" s="0"/>
      <c r="OL3204" s="0"/>
      <c r="OM3204" s="0"/>
      <c r="ON3204" s="0"/>
      <c r="OO3204" s="0"/>
      <c r="OP3204" s="0"/>
      <c r="OQ3204" s="0"/>
      <c r="OR3204" s="0"/>
      <c r="OS3204" s="0"/>
      <c r="OT3204" s="0"/>
      <c r="OU3204" s="0"/>
      <c r="OV3204" s="0"/>
      <c r="OW3204" s="0"/>
      <c r="OX3204" s="0"/>
      <c r="OY3204" s="0"/>
      <c r="OZ3204" s="0"/>
      <c r="PA3204" s="0"/>
      <c r="PB3204" s="0"/>
      <c r="PC3204" s="0"/>
      <c r="PD3204" s="0"/>
      <c r="PE3204" s="0"/>
      <c r="PF3204" s="0"/>
      <c r="PG3204" s="0"/>
      <c r="PH3204" s="0"/>
      <c r="PI3204" s="0"/>
      <c r="PJ3204" s="0"/>
      <c r="PK3204" s="0"/>
      <c r="PL3204" s="0"/>
      <c r="PM3204" s="0"/>
      <c r="PN3204" s="0"/>
      <c r="PO3204" s="0"/>
      <c r="PP3204" s="0"/>
      <c r="PQ3204" s="0"/>
      <c r="PR3204" s="0"/>
      <c r="PS3204" s="0"/>
      <c r="PT3204" s="0"/>
      <c r="PU3204" s="0"/>
      <c r="PV3204" s="0"/>
      <c r="PW3204" s="0"/>
      <c r="PX3204" s="0"/>
      <c r="PY3204" s="0"/>
      <c r="PZ3204" s="0"/>
      <c r="QA3204" s="0"/>
      <c r="QB3204" s="0"/>
      <c r="QC3204" s="0"/>
      <c r="QD3204" s="0"/>
      <c r="QE3204" s="0"/>
      <c r="QF3204" s="0"/>
      <c r="QG3204" s="0"/>
      <c r="QH3204" s="0"/>
      <c r="QI3204" s="0"/>
      <c r="QJ3204" s="0"/>
      <c r="QK3204" s="0"/>
      <c r="QL3204" s="0"/>
      <c r="QM3204" s="0"/>
      <c r="QN3204" s="0"/>
      <c r="QO3204" s="0"/>
      <c r="QP3204" s="0"/>
      <c r="QQ3204" s="0"/>
      <c r="QR3204" s="0"/>
      <c r="QS3204" s="0"/>
      <c r="QT3204" s="0"/>
      <c r="QU3204" s="0"/>
      <c r="QV3204" s="0"/>
      <c r="QW3204" s="0"/>
      <c r="QX3204" s="0"/>
      <c r="QY3204" s="0"/>
      <c r="QZ3204" s="0"/>
      <c r="RA3204" s="0"/>
      <c r="RB3204" s="0"/>
      <c r="RC3204" s="0"/>
      <c r="RD3204" s="0"/>
      <c r="RE3204" s="0"/>
      <c r="RF3204" s="0"/>
      <c r="RG3204" s="0"/>
      <c r="RH3204" s="0"/>
      <c r="RI3204" s="0"/>
      <c r="RJ3204" s="0"/>
      <c r="RK3204" s="0"/>
      <c r="RL3204" s="0"/>
      <c r="RM3204" s="0"/>
      <c r="RN3204" s="0"/>
      <c r="RO3204" s="0"/>
      <c r="RP3204" s="0"/>
      <c r="RQ3204" s="0"/>
      <c r="RR3204" s="0"/>
      <c r="RS3204" s="0"/>
      <c r="RT3204" s="0"/>
      <c r="RU3204" s="0"/>
      <c r="RV3204" s="0"/>
      <c r="RW3204" s="0"/>
      <c r="RX3204" s="0"/>
      <c r="RY3204" s="0"/>
      <c r="RZ3204" s="0"/>
      <c r="SA3204" s="0"/>
      <c r="SB3204" s="0"/>
      <c r="SC3204" s="0"/>
      <c r="SD3204" s="0"/>
      <c r="SE3204" s="0"/>
      <c r="SF3204" s="0"/>
      <c r="SG3204" s="0"/>
      <c r="SH3204" s="0"/>
      <c r="SI3204" s="0"/>
      <c r="SJ3204" s="0"/>
      <c r="SK3204" s="0"/>
      <c r="SL3204" s="0"/>
      <c r="SM3204" s="0"/>
      <c r="SN3204" s="0"/>
      <c r="SO3204" s="0"/>
      <c r="SP3204" s="0"/>
      <c r="SQ3204" s="0"/>
      <c r="SR3204" s="0"/>
      <c r="SS3204" s="0"/>
      <c r="ST3204" s="0"/>
      <c r="SU3204" s="0"/>
      <c r="SV3204" s="0"/>
      <c r="SW3204" s="0"/>
      <c r="SX3204" s="0"/>
      <c r="SY3204" s="0"/>
      <c r="SZ3204" s="0"/>
      <c r="TA3204" s="0"/>
      <c r="TB3204" s="0"/>
      <c r="TC3204" s="0"/>
      <c r="TD3204" s="0"/>
      <c r="TE3204" s="0"/>
      <c r="TF3204" s="0"/>
      <c r="TG3204" s="0"/>
      <c r="TH3204" s="0"/>
      <c r="TI3204" s="0"/>
      <c r="TJ3204" s="0"/>
      <c r="TK3204" s="0"/>
      <c r="TL3204" s="0"/>
      <c r="TM3204" s="0"/>
      <c r="TN3204" s="0"/>
      <c r="TO3204" s="0"/>
      <c r="TP3204" s="0"/>
      <c r="TQ3204" s="0"/>
      <c r="TR3204" s="0"/>
      <c r="TS3204" s="0"/>
      <c r="TT3204" s="0"/>
      <c r="TU3204" s="0"/>
      <c r="TV3204" s="0"/>
      <c r="TW3204" s="0"/>
      <c r="TX3204" s="0"/>
      <c r="TY3204" s="0"/>
      <c r="TZ3204" s="0"/>
      <c r="UA3204" s="0"/>
      <c r="UB3204" s="0"/>
      <c r="UC3204" s="0"/>
      <c r="UD3204" s="0"/>
      <c r="UE3204" s="0"/>
      <c r="UF3204" s="0"/>
      <c r="UG3204" s="0"/>
      <c r="UH3204" s="0"/>
      <c r="UI3204" s="0"/>
      <c r="UJ3204" s="0"/>
      <c r="UK3204" s="0"/>
      <c r="UL3204" s="0"/>
      <c r="UM3204" s="0"/>
      <c r="UN3204" s="0"/>
      <c r="UO3204" s="0"/>
      <c r="UP3204" s="0"/>
      <c r="UQ3204" s="0"/>
      <c r="UR3204" s="0"/>
      <c r="US3204" s="0"/>
      <c r="UT3204" s="0"/>
      <c r="UU3204" s="0"/>
      <c r="UV3204" s="0"/>
      <c r="UW3204" s="0"/>
      <c r="UX3204" s="0"/>
      <c r="UY3204" s="0"/>
      <c r="UZ3204" s="0"/>
      <c r="VA3204" s="0"/>
      <c r="VB3204" s="0"/>
      <c r="VC3204" s="0"/>
      <c r="VD3204" s="0"/>
      <c r="VE3204" s="0"/>
      <c r="VF3204" s="0"/>
      <c r="VG3204" s="0"/>
      <c r="VH3204" s="0"/>
      <c r="VI3204" s="0"/>
      <c r="VJ3204" s="0"/>
      <c r="VK3204" s="0"/>
      <c r="VL3204" s="0"/>
      <c r="VM3204" s="0"/>
      <c r="VN3204" s="0"/>
      <c r="VO3204" s="0"/>
      <c r="VP3204" s="0"/>
      <c r="VQ3204" s="0"/>
      <c r="VR3204" s="0"/>
      <c r="VS3204" s="0"/>
      <c r="VT3204" s="0"/>
      <c r="VU3204" s="0"/>
      <c r="VV3204" s="0"/>
      <c r="VW3204" s="0"/>
      <c r="VX3204" s="0"/>
      <c r="VY3204" s="0"/>
      <c r="VZ3204" s="0"/>
      <c r="WA3204" s="0"/>
      <c r="WB3204" s="0"/>
      <c r="WC3204" s="0"/>
      <c r="WD3204" s="0"/>
      <c r="WE3204" s="0"/>
      <c r="WF3204" s="0"/>
      <c r="WG3204" s="0"/>
      <c r="WH3204" s="0"/>
      <c r="WI3204" s="0"/>
      <c r="WJ3204" s="0"/>
      <c r="WK3204" s="0"/>
      <c r="WL3204" s="0"/>
      <c r="WM3204" s="0"/>
      <c r="WN3204" s="0"/>
      <c r="WO3204" s="0"/>
      <c r="WP3204" s="0"/>
      <c r="WQ3204" s="0"/>
      <c r="WR3204" s="0"/>
      <c r="WS3204" s="0"/>
      <c r="WT3204" s="0"/>
      <c r="WU3204" s="0"/>
      <c r="WV3204" s="0"/>
      <c r="WW3204" s="0"/>
      <c r="WX3204" s="0"/>
      <c r="WY3204" s="0"/>
      <c r="WZ3204" s="0"/>
      <c r="XA3204" s="0"/>
      <c r="XB3204" s="0"/>
      <c r="XC3204" s="0"/>
      <c r="XD3204" s="0"/>
      <c r="XE3204" s="0"/>
      <c r="XF3204" s="0"/>
      <c r="XG3204" s="0"/>
      <c r="XH3204" s="0"/>
      <c r="XI3204" s="0"/>
      <c r="XJ3204" s="0"/>
      <c r="XK3204" s="0"/>
      <c r="XL3204" s="0"/>
      <c r="XM3204" s="0"/>
      <c r="XN3204" s="0"/>
      <c r="XO3204" s="0"/>
      <c r="XP3204" s="0"/>
      <c r="XQ3204" s="0"/>
      <c r="XR3204" s="0"/>
      <c r="XS3204" s="0"/>
      <c r="XT3204" s="0"/>
      <c r="XU3204" s="0"/>
      <c r="XV3204" s="0"/>
      <c r="XW3204" s="0"/>
      <c r="XX3204" s="0"/>
      <c r="XY3204" s="0"/>
      <c r="XZ3204" s="0"/>
      <c r="YA3204" s="0"/>
      <c r="YB3204" s="0"/>
      <c r="YC3204" s="0"/>
      <c r="YD3204" s="0"/>
      <c r="YE3204" s="0"/>
      <c r="YF3204" s="0"/>
      <c r="YG3204" s="0"/>
      <c r="YH3204" s="0"/>
      <c r="YI3204" s="0"/>
      <c r="YJ3204" s="0"/>
      <c r="YK3204" s="0"/>
      <c r="YL3204" s="0"/>
      <c r="YM3204" s="0"/>
      <c r="YN3204" s="0"/>
      <c r="YO3204" s="0"/>
      <c r="YP3204" s="0"/>
      <c r="YQ3204" s="0"/>
      <c r="YR3204" s="0"/>
      <c r="YS3204" s="0"/>
      <c r="YT3204" s="0"/>
      <c r="YU3204" s="0"/>
      <c r="YV3204" s="0"/>
      <c r="YW3204" s="0"/>
      <c r="YX3204" s="0"/>
      <c r="YY3204" s="0"/>
      <c r="YZ3204" s="0"/>
      <c r="ZA3204" s="0"/>
      <c r="ZB3204" s="0"/>
      <c r="ZC3204" s="0"/>
      <c r="ZD3204" s="0"/>
      <c r="ZE3204" s="0"/>
      <c r="ZF3204" s="0"/>
      <c r="ZG3204" s="0"/>
      <c r="ZH3204" s="0"/>
      <c r="ZI3204" s="0"/>
      <c r="ZJ3204" s="0"/>
      <c r="ZK3204" s="0"/>
      <c r="ZL3204" s="0"/>
      <c r="ZM3204" s="0"/>
      <c r="ZN3204" s="0"/>
      <c r="ZO3204" s="0"/>
      <c r="ZP3204" s="0"/>
      <c r="ZQ3204" s="0"/>
      <c r="ZR3204" s="0"/>
      <c r="ZS3204" s="0"/>
      <c r="ZT3204" s="0"/>
      <c r="ZU3204" s="0"/>
      <c r="ZV3204" s="0"/>
      <c r="ZW3204" s="0"/>
      <c r="ZX3204" s="0"/>
      <c r="ZY3204" s="0"/>
      <c r="ZZ3204" s="0"/>
      <c r="AAA3204" s="0"/>
      <c r="AAB3204" s="0"/>
      <c r="AAC3204" s="0"/>
      <c r="AAD3204" s="0"/>
      <c r="AAE3204" s="0"/>
      <c r="AAF3204" s="0"/>
      <c r="AAG3204" s="0"/>
      <c r="AAH3204" s="0"/>
      <c r="AAI3204" s="0"/>
      <c r="AAJ3204" s="0"/>
      <c r="AAK3204" s="0"/>
      <c r="AAL3204" s="0"/>
      <c r="AAM3204" s="0"/>
      <c r="AAN3204" s="0"/>
      <c r="AAO3204" s="0"/>
      <c r="AAP3204" s="0"/>
      <c r="AAQ3204" s="0"/>
      <c r="AAR3204" s="0"/>
      <c r="AAS3204" s="0"/>
      <c r="AAT3204" s="0"/>
      <c r="AAU3204" s="0"/>
      <c r="AAV3204" s="0"/>
      <c r="AAW3204" s="0"/>
      <c r="AAX3204" s="0"/>
      <c r="AAY3204" s="0"/>
      <c r="AAZ3204" s="0"/>
      <c r="ABA3204" s="0"/>
      <c r="ABB3204" s="0"/>
      <c r="ABC3204" s="0"/>
      <c r="ABD3204" s="0"/>
      <c r="ABE3204" s="0"/>
      <c r="ABF3204" s="0"/>
      <c r="ABG3204" s="0"/>
      <c r="ABH3204" s="0"/>
      <c r="ABI3204" s="0"/>
      <c r="ABJ3204" s="0"/>
      <c r="ABK3204" s="0"/>
      <c r="ABL3204" s="0"/>
      <c r="ABM3204" s="0"/>
      <c r="ABN3204" s="0"/>
      <c r="ABO3204" s="0"/>
      <c r="ABP3204" s="0"/>
      <c r="ABQ3204" s="0"/>
      <c r="ABR3204" s="0"/>
      <c r="ABS3204" s="0"/>
      <c r="ABT3204" s="0"/>
      <c r="ABU3204" s="0"/>
      <c r="ABV3204" s="0"/>
      <c r="ABW3204" s="0"/>
      <c r="ABX3204" s="0"/>
      <c r="ABY3204" s="0"/>
      <c r="ABZ3204" s="0"/>
      <c r="ACA3204" s="0"/>
      <c r="ACB3204" s="0"/>
      <c r="ACC3204" s="0"/>
      <c r="ACD3204" s="0"/>
      <c r="ACE3204" s="0"/>
      <c r="ACF3204" s="0"/>
      <c r="ACG3204" s="0"/>
      <c r="ACH3204" s="0"/>
      <c r="ACI3204" s="0"/>
      <c r="ACJ3204" s="0"/>
      <c r="ACK3204" s="0"/>
      <c r="ACL3204" s="0"/>
      <c r="ACM3204" s="0"/>
      <c r="ACN3204" s="0"/>
      <c r="ACO3204" s="0"/>
      <c r="ACP3204" s="0"/>
      <c r="ACQ3204" s="0"/>
      <c r="ACR3204" s="0"/>
      <c r="ACS3204" s="0"/>
      <c r="ACT3204" s="0"/>
      <c r="ACU3204" s="0"/>
      <c r="ACV3204" s="0"/>
      <c r="ACW3204" s="0"/>
      <c r="ACX3204" s="0"/>
      <c r="ACY3204" s="0"/>
      <c r="ACZ3204" s="0"/>
      <c r="ADA3204" s="0"/>
      <c r="ADB3204" s="0"/>
      <c r="ADC3204" s="0"/>
      <c r="ADD3204" s="0"/>
      <c r="ADE3204" s="0"/>
      <c r="ADF3204" s="0"/>
      <c r="ADG3204" s="0"/>
      <c r="ADH3204" s="0"/>
      <c r="ADI3204" s="0"/>
      <c r="ADJ3204" s="0"/>
      <c r="ADK3204" s="0"/>
      <c r="ADL3204" s="0"/>
      <c r="ADM3204" s="0"/>
      <c r="ADN3204" s="0"/>
      <c r="ADO3204" s="0"/>
      <c r="ADP3204" s="0"/>
      <c r="ADQ3204" s="0"/>
      <c r="ADR3204" s="0"/>
      <c r="ADS3204" s="0"/>
      <c r="ADT3204" s="0"/>
      <c r="ADU3204" s="0"/>
      <c r="ADV3204" s="0"/>
      <c r="ADW3204" s="0"/>
      <c r="ADX3204" s="0"/>
      <c r="ADY3204" s="0"/>
      <c r="ADZ3204" s="0"/>
      <c r="AEA3204" s="0"/>
      <c r="AEB3204" s="0"/>
      <c r="AEC3204" s="0"/>
      <c r="AED3204" s="0"/>
      <c r="AEE3204" s="0"/>
      <c r="AEF3204" s="0"/>
      <c r="AEG3204" s="0"/>
      <c r="AEH3204" s="0"/>
      <c r="AEI3204" s="0"/>
      <c r="AEJ3204" s="0"/>
      <c r="AEK3204" s="0"/>
      <c r="AEL3204" s="0"/>
      <c r="AEM3204" s="0"/>
      <c r="AEN3204" s="0"/>
      <c r="AEO3204" s="0"/>
      <c r="AEP3204" s="0"/>
      <c r="AEQ3204" s="0"/>
      <c r="AER3204" s="0"/>
      <c r="AES3204" s="0"/>
      <c r="AET3204" s="0"/>
      <c r="AEU3204" s="0"/>
      <c r="AEV3204" s="0"/>
      <c r="AEW3204" s="0"/>
      <c r="AEX3204" s="0"/>
      <c r="AEY3204" s="0"/>
      <c r="AEZ3204" s="0"/>
      <c r="AFA3204" s="0"/>
      <c r="AFB3204" s="0"/>
      <c r="AFC3204" s="0"/>
      <c r="AFD3204" s="0"/>
      <c r="AFE3204" s="0"/>
      <c r="AFF3204" s="0"/>
      <c r="AFG3204" s="0"/>
      <c r="AFH3204" s="0"/>
      <c r="AFI3204" s="0"/>
      <c r="AFJ3204" s="0"/>
      <c r="AFK3204" s="0"/>
      <c r="AFL3204" s="0"/>
      <c r="AFM3204" s="0"/>
      <c r="AFN3204" s="0"/>
      <c r="AFO3204" s="0"/>
      <c r="AFP3204" s="0"/>
      <c r="AFQ3204" s="0"/>
      <c r="AFR3204" s="0"/>
      <c r="AFS3204" s="0"/>
      <c r="AFT3204" s="0"/>
      <c r="AFU3204" s="0"/>
      <c r="AFV3204" s="0"/>
      <c r="AFW3204" s="0"/>
      <c r="AFX3204" s="0"/>
      <c r="AFY3204" s="0"/>
      <c r="AFZ3204" s="0"/>
      <c r="AGA3204" s="0"/>
      <c r="AGB3204" s="0"/>
      <c r="AGC3204" s="0"/>
      <c r="AGD3204" s="0"/>
      <c r="AGE3204" s="0"/>
      <c r="AGF3204" s="0"/>
      <c r="AGG3204" s="0"/>
      <c r="AGH3204" s="0"/>
      <c r="AGI3204" s="0"/>
      <c r="AGJ3204" s="0"/>
      <c r="AGK3204" s="0"/>
      <c r="AGL3204" s="0"/>
      <c r="AGM3204" s="0"/>
      <c r="AGN3204" s="0"/>
      <c r="AGO3204" s="0"/>
      <c r="AGP3204" s="0"/>
      <c r="AGQ3204" s="0"/>
      <c r="AGR3204" s="0"/>
      <c r="AGS3204" s="0"/>
      <c r="AGT3204" s="0"/>
      <c r="AGU3204" s="0"/>
      <c r="AGV3204" s="0"/>
      <c r="AGW3204" s="0"/>
      <c r="AGX3204" s="0"/>
      <c r="AGY3204" s="0"/>
      <c r="AGZ3204" s="0"/>
      <c r="AHA3204" s="0"/>
      <c r="AHB3204" s="0"/>
      <c r="AHC3204" s="0"/>
      <c r="AHD3204" s="0"/>
      <c r="AHE3204" s="0"/>
      <c r="AHF3204" s="0"/>
      <c r="AHG3204" s="0"/>
      <c r="AHH3204" s="0"/>
      <c r="AHI3204" s="0"/>
      <c r="AHJ3204" s="0"/>
      <c r="AHK3204" s="0"/>
      <c r="AHL3204" s="0"/>
      <c r="AHM3204" s="0"/>
      <c r="AHN3204" s="0"/>
      <c r="AHO3204" s="0"/>
      <c r="AHP3204" s="0"/>
      <c r="AHQ3204" s="0"/>
      <c r="AHR3204" s="0"/>
      <c r="AHS3204" s="0"/>
      <c r="AHT3204" s="0"/>
      <c r="AHU3204" s="0"/>
      <c r="AHV3204" s="0"/>
      <c r="AHW3204" s="0"/>
      <c r="AHX3204" s="0"/>
      <c r="AHY3204" s="0"/>
      <c r="AHZ3204" s="0"/>
      <c r="AIA3204" s="0"/>
      <c r="AIB3204" s="0"/>
      <c r="AIC3204" s="0"/>
      <c r="AID3204" s="0"/>
      <c r="AIE3204" s="0"/>
      <c r="AIF3204" s="0"/>
      <c r="AIG3204" s="0"/>
      <c r="AIH3204" s="0"/>
      <c r="AII3204" s="0"/>
      <c r="AIJ3204" s="0"/>
      <c r="AIK3204" s="0"/>
      <c r="AIL3204" s="0"/>
      <c r="AIM3204" s="0"/>
      <c r="AIN3204" s="0"/>
      <c r="AIO3204" s="0"/>
      <c r="AIP3204" s="0"/>
      <c r="AIQ3204" s="0"/>
      <c r="AIR3204" s="0"/>
      <c r="AIS3204" s="0"/>
      <c r="AIT3204" s="0"/>
      <c r="AIU3204" s="0"/>
      <c r="AIV3204" s="0"/>
      <c r="AIW3204" s="0"/>
      <c r="AIX3204" s="0"/>
      <c r="AIY3204" s="0"/>
      <c r="AIZ3204" s="0"/>
      <c r="AJA3204" s="0"/>
      <c r="AJB3204" s="0"/>
      <c r="AJC3204" s="0"/>
      <c r="AJD3204" s="0"/>
      <c r="AJE3204" s="0"/>
      <c r="AJF3204" s="0"/>
      <c r="AJG3204" s="0"/>
      <c r="AJH3204" s="0"/>
      <c r="AJI3204" s="0"/>
      <c r="AJJ3204" s="0"/>
      <c r="AJK3204" s="0"/>
      <c r="AJL3204" s="0"/>
      <c r="AJM3204" s="0"/>
      <c r="AJN3204" s="0"/>
      <c r="AJO3204" s="0"/>
      <c r="AJP3204" s="0"/>
      <c r="AJQ3204" s="0"/>
      <c r="AJR3204" s="0"/>
      <c r="AJS3204" s="0"/>
      <c r="AJT3204" s="0"/>
      <c r="AJU3204" s="0"/>
      <c r="AJV3204" s="0"/>
      <c r="AJW3204" s="0"/>
      <c r="AJX3204" s="0"/>
      <c r="AJY3204" s="0"/>
      <c r="AJZ3204" s="0"/>
      <c r="AKA3204" s="0"/>
      <c r="AKB3204" s="0"/>
      <c r="AKC3204" s="0"/>
      <c r="AKD3204" s="0"/>
      <c r="AKE3204" s="0"/>
      <c r="AKF3204" s="0"/>
      <c r="AKG3204" s="0"/>
      <c r="AKH3204" s="0"/>
      <c r="AKI3204" s="0"/>
      <c r="AKJ3204" s="0"/>
      <c r="AKK3204" s="0"/>
      <c r="AKL3204" s="0"/>
      <c r="AKM3204" s="0"/>
      <c r="AKN3204" s="0"/>
      <c r="AKO3204" s="0"/>
      <c r="AKP3204" s="0"/>
      <c r="AKQ3204" s="0"/>
      <c r="AKR3204" s="0"/>
      <c r="AKS3204" s="0"/>
      <c r="AKT3204" s="0"/>
      <c r="AKU3204" s="0"/>
      <c r="AKV3204" s="0"/>
      <c r="AKW3204" s="0"/>
      <c r="AKX3204" s="0"/>
      <c r="AKY3204" s="0"/>
      <c r="AKZ3204" s="0"/>
      <c r="ALA3204" s="0"/>
      <c r="ALB3204" s="0"/>
      <c r="ALC3204" s="0"/>
      <c r="ALD3204" s="0"/>
      <c r="ALE3204" s="0"/>
      <c r="ALF3204" s="0"/>
      <c r="ALG3204" s="0"/>
      <c r="ALH3204" s="0"/>
      <c r="ALI3204" s="0"/>
      <c r="ALJ3204" s="0"/>
      <c r="ALK3204" s="0"/>
      <c r="ALL3204" s="0"/>
      <c r="ALM3204" s="0"/>
      <c r="ALN3204" s="0"/>
      <c r="ALO3204" s="0"/>
      <c r="ALP3204" s="0"/>
      <c r="ALQ3204" s="0"/>
      <c r="ALR3204" s="0"/>
      <c r="ALS3204" s="0"/>
      <c r="ALT3204" s="0"/>
      <c r="ALU3204" s="0"/>
      <c r="ALV3204" s="0"/>
      <c r="ALW3204" s="0"/>
      <c r="ALX3204" s="0"/>
      <c r="ALY3204" s="0"/>
      <c r="ALZ3204" s="0"/>
      <c r="AMA3204" s="0"/>
      <c r="AMB3204" s="0"/>
      <c r="AMC3204" s="0"/>
      <c r="AMD3204" s="0"/>
      <c r="AME3204" s="0"/>
      <c r="AMF3204" s="0"/>
      <c r="AMG3204" s="0"/>
      <c r="AMH3204" s="0"/>
      <c r="AMI3204" s="0"/>
    </row>
    <row r="3205" customFormat="false" ht="12.75" hidden="false" customHeight="false" outlineLevel="0" collapsed="false">
      <c r="A3205" s="18" t="s">
        <v>1398</v>
      </c>
      <c r="B3205" s="18"/>
      <c r="C3205" s="78" t="s">
        <v>3451</v>
      </c>
      <c r="D3205" s="79"/>
      <c r="E3205" s="80"/>
      <c r="F3205" s="81"/>
      <c r="G3205" s="82"/>
      <c r="H3205" s="83" t="s">
        <v>168</v>
      </c>
      <c r="I3205" s="84" t="n">
        <v>5.98</v>
      </c>
      <c r="J3205" s="83" t="s">
        <v>3405</v>
      </c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  <c r="AX3205" s="18"/>
      <c r="AY3205" s="18"/>
      <c r="AZ3205" s="18"/>
      <c r="BA3205" s="18"/>
      <c r="BB3205" s="18"/>
      <c r="BC3205" s="18"/>
      <c r="BD3205" s="18"/>
      <c r="BE3205" s="18"/>
      <c r="BF3205" s="18"/>
      <c r="BG3205" s="18"/>
      <c r="BH3205" s="18"/>
      <c r="BI3205" s="18"/>
      <c r="BJ3205" s="18"/>
      <c r="BK3205" s="18"/>
      <c r="BL3205" s="18"/>
      <c r="BM3205" s="0"/>
      <c r="BN3205" s="0"/>
      <c r="BO3205" s="0"/>
      <c r="BP3205" s="0"/>
      <c r="BQ3205" s="0"/>
      <c r="BR3205" s="0"/>
      <c r="BS3205" s="0"/>
      <c r="BT3205" s="0"/>
      <c r="BU3205" s="0"/>
      <c r="BV3205" s="0"/>
      <c r="BW3205" s="0"/>
      <c r="BX3205" s="0"/>
      <c r="BY3205" s="0"/>
      <c r="BZ3205" s="0"/>
      <c r="CA3205" s="0"/>
      <c r="CB3205" s="0"/>
      <c r="CC3205" s="0"/>
      <c r="CD3205" s="0"/>
      <c r="CE3205" s="0"/>
      <c r="CF3205" s="0"/>
      <c r="CG3205" s="0"/>
      <c r="CH3205" s="0"/>
      <c r="CI3205" s="0"/>
      <c r="CJ3205" s="0"/>
      <c r="CK3205" s="0"/>
      <c r="CL3205" s="0"/>
      <c r="CM3205" s="0"/>
      <c r="CN3205" s="0"/>
      <c r="CO3205" s="0"/>
      <c r="CP3205" s="0"/>
      <c r="CQ3205" s="0"/>
      <c r="CR3205" s="0"/>
      <c r="CS3205" s="0"/>
      <c r="CT3205" s="0"/>
      <c r="CU3205" s="0"/>
      <c r="CV3205" s="0"/>
      <c r="CW3205" s="0"/>
      <c r="CX3205" s="0"/>
      <c r="CY3205" s="0"/>
      <c r="CZ3205" s="0"/>
      <c r="DA3205" s="0"/>
      <c r="DB3205" s="0"/>
      <c r="DC3205" s="0"/>
      <c r="DD3205" s="0"/>
      <c r="DE3205" s="0"/>
      <c r="DF3205" s="0"/>
      <c r="DG3205" s="0"/>
      <c r="DH3205" s="0"/>
      <c r="DI3205" s="0"/>
      <c r="DJ3205" s="0"/>
      <c r="DK3205" s="0"/>
      <c r="DL3205" s="0"/>
      <c r="DM3205" s="0"/>
      <c r="DN3205" s="0"/>
      <c r="DO3205" s="0"/>
      <c r="DP3205" s="0"/>
      <c r="DQ3205" s="0"/>
      <c r="DR3205" s="0"/>
      <c r="DS3205" s="0"/>
      <c r="DT3205" s="0"/>
      <c r="DU3205" s="0"/>
      <c r="DV3205" s="0"/>
      <c r="DW3205" s="0"/>
      <c r="DX3205" s="0"/>
      <c r="DY3205" s="0"/>
      <c r="DZ3205" s="0"/>
      <c r="EA3205" s="0"/>
      <c r="EB3205" s="0"/>
      <c r="EC3205" s="0"/>
      <c r="ED3205" s="0"/>
      <c r="EE3205" s="0"/>
      <c r="EF3205" s="0"/>
      <c r="EG3205" s="0"/>
      <c r="EH3205" s="0"/>
      <c r="EI3205" s="0"/>
      <c r="EJ3205" s="0"/>
      <c r="EK3205" s="0"/>
      <c r="EL3205" s="0"/>
      <c r="EM3205" s="0"/>
      <c r="EN3205" s="0"/>
      <c r="EO3205" s="0"/>
      <c r="EP3205" s="0"/>
      <c r="EQ3205" s="0"/>
      <c r="ER3205" s="0"/>
      <c r="ES3205" s="0"/>
      <c r="ET3205" s="0"/>
      <c r="EU3205" s="0"/>
      <c r="EV3205" s="0"/>
      <c r="EW3205" s="0"/>
      <c r="EX3205" s="0"/>
      <c r="EY3205" s="0"/>
      <c r="EZ3205" s="0"/>
      <c r="FA3205" s="0"/>
      <c r="FB3205" s="0"/>
      <c r="FC3205" s="0"/>
      <c r="FD3205" s="0"/>
      <c r="FE3205" s="0"/>
      <c r="FF3205" s="0"/>
      <c r="FG3205" s="0"/>
      <c r="FH3205" s="0"/>
      <c r="FI3205" s="0"/>
      <c r="FJ3205" s="0"/>
      <c r="FK3205" s="0"/>
      <c r="FL3205" s="0"/>
      <c r="FM3205" s="0"/>
      <c r="FN3205" s="0"/>
      <c r="FO3205" s="0"/>
      <c r="FP3205" s="0"/>
      <c r="FQ3205" s="0"/>
      <c r="FR3205" s="0"/>
      <c r="FS3205" s="0"/>
      <c r="FT3205" s="0"/>
      <c r="FU3205" s="0"/>
      <c r="FV3205" s="0"/>
      <c r="FW3205" s="0"/>
      <c r="FX3205" s="0"/>
      <c r="FY3205" s="0"/>
      <c r="FZ3205" s="0"/>
      <c r="GA3205" s="0"/>
      <c r="GB3205" s="0"/>
      <c r="GC3205" s="0"/>
      <c r="GD3205" s="0"/>
      <c r="GE3205" s="0"/>
      <c r="GF3205" s="0"/>
      <c r="GG3205" s="0"/>
      <c r="GH3205" s="0"/>
      <c r="GI3205" s="0"/>
      <c r="GJ3205" s="0"/>
      <c r="GK3205" s="0"/>
      <c r="GL3205" s="0"/>
      <c r="GM3205" s="0"/>
      <c r="GN3205" s="0"/>
      <c r="GO3205" s="0"/>
      <c r="GP3205" s="0"/>
      <c r="GQ3205" s="0"/>
      <c r="GR3205" s="0"/>
      <c r="GS3205" s="0"/>
      <c r="GT3205" s="0"/>
      <c r="GU3205" s="0"/>
      <c r="GV3205" s="0"/>
      <c r="GW3205" s="0"/>
      <c r="GX3205" s="0"/>
      <c r="GY3205" s="0"/>
      <c r="GZ3205" s="0"/>
      <c r="HA3205" s="0"/>
      <c r="HB3205" s="0"/>
      <c r="HC3205" s="0"/>
      <c r="HD3205" s="0"/>
      <c r="HE3205" s="0"/>
      <c r="HF3205" s="0"/>
      <c r="HG3205" s="0"/>
      <c r="HH3205" s="0"/>
      <c r="HI3205" s="0"/>
      <c r="HJ3205" s="0"/>
      <c r="HK3205" s="0"/>
      <c r="HL3205" s="0"/>
      <c r="HM3205" s="0"/>
      <c r="HN3205" s="0"/>
      <c r="HO3205" s="0"/>
      <c r="HP3205" s="0"/>
      <c r="HQ3205" s="0"/>
      <c r="HR3205" s="0"/>
      <c r="HS3205" s="0"/>
      <c r="HT3205" s="0"/>
      <c r="HU3205" s="0"/>
      <c r="HV3205" s="0"/>
      <c r="HW3205" s="0"/>
      <c r="HX3205" s="0"/>
      <c r="HY3205" s="0"/>
      <c r="HZ3205" s="0"/>
      <c r="IA3205" s="0"/>
      <c r="IB3205" s="0"/>
      <c r="IC3205" s="0"/>
      <c r="ID3205" s="0"/>
      <c r="IE3205" s="0"/>
      <c r="IF3205" s="0"/>
      <c r="IG3205" s="0"/>
      <c r="IH3205" s="0"/>
      <c r="II3205" s="0"/>
      <c r="IJ3205" s="0"/>
      <c r="IK3205" s="0"/>
      <c r="IL3205" s="0"/>
      <c r="IM3205" s="0"/>
      <c r="IN3205" s="0"/>
      <c r="IO3205" s="0"/>
      <c r="IP3205" s="0"/>
      <c r="IQ3205" s="0"/>
      <c r="IR3205" s="0"/>
      <c r="IS3205" s="0"/>
      <c r="IT3205" s="0"/>
      <c r="IU3205" s="0"/>
      <c r="IV3205" s="0"/>
      <c r="IW3205" s="0"/>
      <c r="IX3205" s="0"/>
      <c r="IY3205" s="0"/>
      <c r="IZ3205" s="0"/>
      <c r="JA3205" s="0"/>
      <c r="JB3205" s="0"/>
      <c r="JC3205" s="0"/>
      <c r="JD3205" s="0"/>
      <c r="JE3205" s="0"/>
      <c r="JF3205" s="0"/>
      <c r="JG3205" s="0"/>
      <c r="JH3205" s="0"/>
      <c r="JI3205" s="0"/>
      <c r="JJ3205" s="0"/>
      <c r="JK3205" s="0"/>
      <c r="JL3205" s="0"/>
      <c r="JM3205" s="0"/>
      <c r="JN3205" s="0"/>
      <c r="JO3205" s="0"/>
      <c r="JP3205" s="0"/>
      <c r="JQ3205" s="0"/>
      <c r="JR3205" s="0"/>
      <c r="JS3205" s="0"/>
      <c r="JT3205" s="0"/>
      <c r="JU3205" s="0"/>
      <c r="JV3205" s="0"/>
      <c r="JW3205" s="0"/>
      <c r="JX3205" s="0"/>
      <c r="JY3205" s="0"/>
      <c r="JZ3205" s="0"/>
      <c r="KA3205" s="0"/>
      <c r="KB3205" s="0"/>
      <c r="KC3205" s="0"/>
      <c r="KD3205" s="0"/>
      <c r="KE3205" s="0"/>
      <c r="KF3205" s="0"/>
      <c r="KG3205" s="0"/>
      <c r="KH3205" s="0"/>
      <c r="KI3205" s="0"/>
      <c r="KJ3205" s="0"/>
      <c r="KK3205" s="0"/>
      <c r="KL3205" s="0"/>
      <c r="KM3205" s="0"/>
      <c r="KN3205" s="0"/>
      <c r="KO3205" s="0"/>
      <c r="KP3205" s="0"/>
      <c r="KQ3205" s="0"/>
      <c r="KR3205" s="0"/>
      <c r="KS3205" s="0"/>
      <c r="KT3205" s="0"/>
      <c r="KU3205" s="0"/>
      <c r="KV3205" s="0"/>
      <c r="KW3205" s="0"/>
      <c r="KX3205" s="0"/>
      <c r="KY3205" s="0"/>
      <c r="KZ3205" s="0"/>
      <c r="LA3205" s="0"/>
      <c r="LB3205" s="0"/>
      <c r="LC3205" s="0"/>
      <c r="LD3205" s="0"/>
      <c r="LE3205" s="0"/>
      <c r="LF3205" s="0"/>
      <c r="LG3205" s="0"/>
      <c r="LH3205" s="0"/>
      <c r="LI3205" s="0"/>
      <c r="LJ3205" s="0"/>
      <c r="LK3205" s="0"/>
      <c r="LL3205" s="0"/>
      <c r="LM3205" s="0"/>
      <c r="LN3205" s="0"/>
      <c r="LO3205" s="0"/>
      <c r="LP3205" s="0"/>
      <c r="LQ3205" s="0"/>
      <c r="LR3205" s="0"/>
      <c r="LS3205" s="0"/>
      <c r="LT3205" s="0"/>
      <c r="LU3205" s="0"/>
      <c r="LV3205" s="0"/>
      <c r="LW3205" s="0"/>
      <c r="LX3205" s="0"/>
      <c r="LY3205" s="0"/>
      <c r="LZ3205" s="0"/>
      <c r="MA3205" s="0"/>
      <c r="MB3205" s="0"/>
      <c r="MC3205" s="0"/>
      <c r="MD3205" s="0"/>
      <c r="ME3205" s="0"/>
      <c r="MF3205" s="0"/>
      <c r="MG3205" s="0"/>
      <c r="MH3205" s="0"/>
      <c r="MI3205" s="0"/>
      <c r="MJ3205" s="0"/>
      <c r="MK3205" s="0"/>
      <c r="ML3205" s="0"/>
      <c r="MM3205" s="0"/>
      <c r="MN3205" s="0"/>
      <c r="MO3205" s="0"/>
      <c r="MP3205" s="0"/>
      <c r="MQ3205" s="0"/>
      <c r="MR3205" s="0"/>
      <c r="MS3205" s="0"/>
      <c r="MT3205" s="0"/>
      <c r="MU3205" s="0"/>
      <c r="MV3205" s="0"/>
      <c r="MW3205" s="0"/>
      <c r="MX3205" s="0"/>
      <c r="MY3205" s="0"/>
      <c r="MZ3205" s="0"/>
      <c r="NA3205" s="0"/>
      <c r="NB3205" s="0"/>
      <c r="NC3205" s="0"/>
      <c r="ND3205" s="0"/>
      <c r="NE3205" s="0"/>
      <c r="NF3205" s="0"/>
      <c r="NG3205" s="0"/>
      <c r="NH3205" s="0"/>
      <c r="NI3205" s="0"/>
      <c r="NJ3205" s="0"/>
      <c r="NK3205" s="0"/>
      <c r="NL3205" s="0"/>
      <c r="NM3205" s="0"/>
      <c r="NN3205" s="0"/>
      <c r="NO3205" s="0"/>
      <c r="NP3205" s="0"/>
      <c r="NQ3205" s="0"/>
      <c r="NR3205" s="0"/>
      <c r="NS3205" s="0"/>
      <c r="NT3205" s="0"/>
      <c r="NU3205" s="0"/>
      <c r="NV3205" s="0"/>
      <c r="NW3205" s="0"/>
      <c r="NX3205" s="0"/>
      <c r="NY3205" s="0"/>
      <c r="NZ3205" s="0"/>
      <c r="OA3205" s="0"/>
      <c r="OB3205" s="0"/>
      <c r="OC3205" s="0"/>
      <c r="OD3205" s="0"/>
      <c r="OE3205" s="0"/>
      <c r="OF3205" s="0"/>
      <c r="OG3205" s="0"/>
      <c r="OH3205" s="0"/>
      <c r="OI3205" s="0"/>
      <c r="OJ3205" s="0"/>
      <c r="OK3205" s="0"/>
      <c r="OL3205" s="0"/>
      <c r="OM3205" s="0"/>
      <c r="ON3205" s="0"/>
      <c r="OO3205" s="0"/>
      <c r="OP3205" s="0"/>
      <c r="OQ3205" s="0"/>
      <c r="OR3205" s="0"/>
      <c r="OS3205" s="0"/>
      <c r="OT3205" s="0"/>
      <c r="OU3205" s="0"/>
      <c r="OV3205" s="0"/>
      <c r="OW3205" s="0"/>
      <c r="OX3205" s="0"/>
      <c r="OY3205" s="0"/>
      <c r="OZ3205" s="0"/>
      <c r="PA3205" s="0"/>
      <c r="PB3205" s="0"/>
      <c r="PC3205" s="0"/>
      <c r="PD3205" s="0"/>
      <c r="PE3205" s="0"/>
      <c r="PF3205" s="0"/>
      <c r="PG3205" s="0"/>
      <c r="PH3205" s="0"/>
      <c r="PI3205" s="0"/>
      <c r="PJ3205" s="0"/>
      <c r="PK3205" s="0"/>
      <c r="PL3205" s="0"/>
      <c r="PM3205" s="0"/>
      <c r="PN3205" s="0"/>
      <c r="PO3205" s="0"/>
      <c r="PP3205" s="0"/>
      <c r="PQ3205" s="0"/>
      <c r="PR3205" s="0"/>
      <c r="PS3205" s="0"/>
      <c r="PT3205" s="0"/>
      <c r="PU3205" s="0"/>
      <c r="PV3205" s="0"/>
      <c r="PW3205" s="0"/>
      <c r="PX3205" s="0"/>
      <c r="PY3205" s="0"/>
      <c r="PZ3205" s="0"/>
      <c r="QA3205" s="0"/>
      <c r="QB3205" s="0"/>
      <c r="QC3205" s="0"/>
      <c r="QD3205" s="0"/>
      <c r="QE3205" s="0"/>
      <c r="QF3205" s="0"/>
      <c r="QG3205" s="0"/>
      <c r="QH3205" s="0"/>
      <c r="QI3205" s="0"/>
      <c r="QJ3205" s="0"/>
      <c r="QK3205" s="0"/>
      <c r="QL3205" s="0"/>
      <c r="QM3205" s="0"/>
      <c r="QN3205" s="0"/>
      <c r="QO3205" s="0"/>
      <c r="QP3205" s="0"/>
      <c r="QQ3205" s="0"/>
      <c r="QR3205" s="0"/>
      <c r="QS3205" s="0"/>
      <c r="QT3205" s="0"/>
      <c r="QU3205" s="0"/>
      <c r="QV3205" s="0"/>
      <c r="QW3205" s="0"/>
      <c r="QX3205" s="0"/>
      <c r="QY3205" s="0"/>
      <c r="QZ3205" s="0"/>
      <c r="RA3205" s="0"/>
      <c r="RB3205" s="0"/>
      <c r="RC3205" s="0"/>
      <c r="RD3205" s="0"/>
      <c r="RE3205" s="0"/>
      <c r="RF3205" s="0"/>
      <c r="RG3205" s="0"/>
      <c r="RH3205" s="0"/>
      <c r="RI3205" s="0"/>
      <c r="RJ3205" s="0"/>
      <c r="RK3205" s="0"/>
      <c r="RL3205" s="0"/>
      <c r="RM3205" s="0"/>
      <c r="RN3205" s="0"/>
      <c r="RO3205" s="0"/>
      <c r="RP3205" s="0"/>
      <c r="RQ3205" s="0"/>
      <c r="RR3205" s="0"/>
      <c r="RS3205" s="0"/>
      <c r="RT3205" s="0"/>
      <c r="RU3205" s="0"/>
      <c r="RV3205" s="0"/>
      <c r="RW3205" s="0"/>
      <c r="RX3205" s="0"/>
      <c r="RY3205" s="0"/>
      <c r="RZ3205" s="0"/>
      <c r="SA3205" s="0"/>
      <c r="SB3205" s="0"/>
      <c r="SC3205" s="0"/>
      <c r="SD3205" s="0"/>
      <c r="SE3205" s="0"/>
      <c r="SF3205" s="0"/>
      <c r="SG3205" s="0"/>
      <c r="SH3205" s="0"/>
      <c r="SI3205" s="0"/>
      <c r="SJ3205" s="0"/>
      <c r="SK3205" s="0"/>
      <c r="SL3205" s="0"/>
      <c r="SM3205" s="0"/>
      <c r="SN3205" s="0"/>
      <c r="SO3205" s="0"/>
      <c r="SP3205" s="0"/>
      <c r="SQ3205" s="0"/>
      <c r="SR3205" s="0"/>
      <c r="SS3205" s="0"/>
      <c r="ST3205" s="0"/>
      <c r="SU3205" s="0"/>
      <c r="SV3205" s="0"/>
      <c r="SW3205" s="0"/>
      <c r="SX3205" s="0"/>
      <c r="SY3205" s="0"/>
      <c r="SZ3205" s="0"/>
      <c r="TA3205" s="0"/>
      <c r="TB3205" s="0"/>
      <c r="TC3205" s="0"/>
      <c r="TD3205" s="0"/>
      <c r="TE3205" s="0"/>
      <c r="TF3205" s="0"/>
      <c r="TG3205" s="0"/>
      <c r="TH3205" s="0"/>
      <c r="TI3205" s="0"/>
      <c r="TJ3205" s="0"/>
      <c r="TK3205" s="0"/>
      <c r="TL3205" s="0"/>
      <c r="TM3205" s="0"/>
      <c r="TN3205" s="0"/>
      <c r="TO3205" s="0"/>
      <c r="TP3205" s="0"/>
      <c r="TQ3205" s="0"/>
      <c r="TR3205" s="0"/>
      <c r="TS3205" s="0"/>
      <c r="TT3205" s="0"/>
      <c r="TU3205" s="0"/>
      <c r="TV3205" s="0"/>
      <c r="TW3205" s="0"/>
      <c r="TX3205" s="0"/>
      <c r="TY3205" s="0"/>
      <c r="TZ3205" s="0"/>
      <c r="UA3205" s="0"/>
      <c r="UB3205" s="0"/>
      <c r="UC3205" s="0"/>
      <c r="UD3205" s="0"/>
      <c r="UE3205" s="0"/>
      <c r="UF3205" s="0"/>
      <c r="UG3205" s="0"/>
      <c r="UH3205" s="0"/>
      <c r="UI3205" s="0"/>
      <c r="UJ3205" s="0"/>
      <c r="UK3205" s="0"/>
      <c r="UL3205" s="0"/>
      <c r="UM3205" s="0"/>
      <c r="UN3205" s="0"/>
      <c r="UO3205" s="0"/>
      <c r="UP3205" s="0"/>
      <c r="UQ3205" s="0"/>
      <c r="UR3205" s="0"/>
      <c r="US3205" s="0"/>
      <c r="UT3205" s="0"/>
      <c r="UU3205" s="0"/>
      <c r="UV3205" s="0"/>
      <c r="UW3205" s="0"/>
      <c r="UX3205" s="0"/>
      <c r="UY3205" s="0"/>
      <c r="UZ3205" s="0"/>
      <c r="VA3205" s="0"/>
      <c r="VB3205" s="0"/>
      <c r="VC3205" s="0"/>
      <c r="VD3205" s="0"/>
      <c r="VE3205" s="0"/>
      <c r="VF3205" s="0"/>
      <c r="VG3205" s="0"/>
      <c r="VH3205" s="0"/>
      <c r="VI3205" s="0"/>
      <c r="VJ3205" s="0"/>
      <c r="VK3205" s="0"/>
      <c r="VL3205" s="0"/>
      <c r="VM3205" s="0"/>
      <c r="VN3205" s="0"/>
      <c r="VO3205" s="0"/>
      <c r="VP3205" s="0"/>
      <c r="VQ3205" s="0"/>
      <c r="VR3205" s="0"/>
      <c r="VS3205" s="0"/>
      <c r="VT3205" s="0"/>
      <c r="VU3205" s="0"/>
      <c r="VV3205" s="0"/>
      <c r="VW3205" s="0"/>
      <c r="VX3205" s="0"/>
      <c r="VY3205" s="0"/>
      <c r="VZ3205" s="0"/>
      <c r="WA3205" s="0"/>
      <c r="WB3205" s="0"/>
      <c r="WC3205" s="0"/>
      <c r="WD3205" s="0"/>
      <c r="WE3205" s="0"/>
      <c r="WF3205" s="0"/>
      <c r="WG3205" s="0"/>
      <c r="WH3205" s="0"/>
      <c r="WI3205" s="0"/>
      <c r="WJ3205" s="0"/>
      <c r="WK3205" s="0"/>
      <c r="WL3205" s="0"/>
      <c r="WM3205" s="0"/>
      <c r="WN3205" s="0"/>
      <c r="WO3205" s="0"/>
      <c r="WP3205" s="0"/>
      <c r="WQ3205" s="0"/>
      <c r="WR3205" s="0"/>
      <c r="WS3205" s="0"/>
      <c r="WT3205" s="0"/>
      <c r="WU3205" s="0"/>
      <c r="WV3205" s="0"/>
      <c r="WW3205" s="0"/>
      <c r="WX3205" s="0"/>
      <c r="WY3205" s="0"/>
      <c r="WZ3205" s="0"/>
      <c r="XA3205" s="0"/>
      <c r="XB3205" s="0"/>
      <c r="XC3205" s="0"/>
      <c r="XD3205" s="0"/>
      <c r="XE3205" s="0"/>
      <c r="XF3205" s="0"/>
      <c r="XG3205" s="0"/>
      <c r="XH3205" s="0"/>
      <c r="XI3205" s="0"/>
      <c r="XJ3205" s="0"/>
      <c r="XK3205" s="0"/>
      <c r="XL3205" s="0"/>
      <c r="XM3205" s="0"/>
      <c r="XN3205" s="0"/>
      <c r="XO3205" s="0"/>
      <c r="XP3205" s="0"/>
      <c r="XQ3205" s="0"/>
      <c r="XR3205" s="0"/>
      <c r="XS3205" s="0"/>
      <c r="XT3205" s="0"/>
      <c r="XU3205" s="0"/>
      <c r="XV3205" s="0"/>
      <c r="XW3205" s="0"/>
      <c r="XX3205" s="0"/>
      <c r="XY3205" s="0"/>
      <c r="XZ3205" s="0"/>
      <c r="YA3205" s="0"/>
      <c r="YB3205" s="0"/>
      <c r="YC3205" s="0"/>
      <c r="YD3205" s="0"/>
      <c r="YE3205" s="0"/>
      <c r="YF3205" s="0"/>
      <c r="YG3205" s="0"/>
      <c r="YH3205" s="0"/>
      <c r="YI3205" s="0"/>
      <c r="YJ3205" s="0"/>
      <c r="YK3205" s="0"/>
      <c r="YL3205" s="0"/>
      <c r="YM3205" s="0"/>
      <c r="YN3205" s="0"/>
      <c r="YO3205" s="0"/>
      <c r="YP3205" s="0"/>
      <c r="YQ3205" s="0"/>
      <c r="YR3205" s="0"/>
      <c r="YS3205" s="0"/>
      <c r="YT3205" s="0"/>
      <c r="YU3205" s="0"/>
      <c r="YV3205" s="0"/>
      <c r="YW3205" s="0"/>
      <c r="YX3205" s="0"/>
      <c r="YY3205" s="0"/>
      <c r="YZ3205" s="0"/>
      <c r="ZA3205" s="0"/>
      <c r="ZB3205" s="0"/>
      <c r="ZC3205" s="0"/>
      <c r="ZD3205" s="0"/>
      <c r="ZE3205" s="0"/>
      <c r="ZF3205" s="0"/>
      <c r="ZG3205" s="0"/>
      <c r="ZH3205" s="0"/>
      <c r="ZI3205" s="0"/>
      <c r="ZJ3205" s="0"/>
      <c r="ZK3205" s="0"/>
      <c r="ZL3205" s="0"/>
      <c r="ZM3205" s="0"/>
      <c r="ZN3205" s="0"/>
      <c r="ZO3205" s="0"/>
      <c r="ZP3205" s="0"/>
      <c r="ZQ3205" s="0"/>
      <c r="ZR3205" s="0"/>
      <c r="ZS3205" s="0"/>
      <c r="ZT3205" s="0"/>
      <c r="ZU3205" s="0"/>
      <c r="ZV3205" s="0"/>
      <c r="ZW3205" s="0"/>
      <c r="ZX3205" s="0"/>
      <c r="ZY3205" s="0"/>
      <c r="ZZ3205" s="0"/>
      <c r="AAA3205" s="0"/>
      <c r="AAB3205" s="0"/>
      <c r="AAC3205" s="0"/>
      <c r="AAD3205" s="0"/>
      <c r="AAE3205" s="0"/>
      <c r="AAF3205" s="0"/>
      <c r="AAG3205" s="0"/>
      <c r="AAH3205" s="0"/>
      <c r="AAI3205" s="0"/>
      <c r="AAJ3205" s="0"/>
      <c r="AAK3205" s="0"/>
      <c r="AAL3205" s="0"/>
      <c r="AAM3205" s="0"/>
      <c r="AAN3205" s="0"/>
      <c r="AAO3205" s="0"/>
      <c r="AAP3205" s="0"/>
      <c r="AAQ3205" s="0"/>
      <c r="AAR3205" s="0"/>
      <c r="AAS3205" s="0"/>
      <c r="AAT3205" s="0"/>
      <c r="AAU3205" s="0"/>
      <c r="AAV3205" s="0"/>
      <c r="AAW3205" s="0"/>
      <c r="AAX3205" s="0"/>
      <c r="AAY3205" s="0"/>
      <c r="AAZ3205" s="0"/>
      <c r="ABA3205" s="0"/>
      <c r="ABB3205" s="0"/>
      <c r="ABC3205" s="0"/>
      <c r="ABD3205" s="0"/>
      <c r="ABE3205" s="0"/>
      <c r="ABF3205" s="0"/>
      <c r="ABG3205" s="0"/>
      <c r="ABH3205" s="0"/>
      <c r="ABI3205" s="0"/>
      <c r="ABJ3205" s="0"/>
      <c r="ABK3205" s="0"/>
      <c r="ABL3205" s="0"/>
      <c r="ABM3205" s="0"/>
      <c r="ABN3205" s="0"/>
      <c r="ABO3205" s="0"/>
      <c r="ABP3205" s="0"/>
      <c r="ABQ3205" s="0"/>
      <c r="ABR3205" s="0"/>
      <c r="ABS3205" s="0"/>
      <c r="ABT3205" s="0"/>
      <c r="ABU3205" s="0"/>
      <c r="ABV3205" s="0"/>
      <c r="ABW3205" s="0"/>
      <c r="ABX3205" s="0"/>
      <c r="ABY3205" s="0"/>
      <c r="ABZ3205" s="0"/>
      <c r="ACA3205" s="0"/>
      <c r="ACB3205" s="0"/>
      <c r="ACC3205" s="0"/>
      <c r="ACD3205" s="0"/>
      <c r="ACE3205" s="0"/>
      <c r="ACF3205" s="0"/>
      <c r="ACG3205" s="0"/>
      <c r="ACH3205" s="0"/>
      <c r="ACI3205" s="0"/>
      <c r="ACJ3205" s="0"/>
      <c r="ACK3205" s="0"/>
      <c r="ACL3205" s="0"/>
      <c r="ACM3205" s="0"/>
      <c r="ACN3205" s="0"/>
      <c r="ACO3205" s="0"/>
      <c r="ACP3205" s="0"/>
      <c r="ACQ3205" s="0"/>
      <c r="ACR3205" s="0"/>
      <c r="ACS3205" s="0"/>
      <c r="ACT3205" s="0"/>
      <c r="ACU3205" s="0"/>
      <c r="ACV3205" s="0"/>
      <c r="ACW3205" s="0"/>
      <c r="ACX3205" s="0"/>
      <c r="ACY3205" s="0"/>
      <c r="ACZ3205" s="0"/>
      <c r="ADA3205" s="0"/>
      <c r="ADB3205" s="0"/>
      <c r="ADC3205" s="0"/>
      <c r="ADD3205" s="0"/>
      <c r="ADE3205" s="0"/>
      <c r="ADF3205" s="0"/>
      <c r="ADG3205" s="0"/>
      <c r="ADH3205" s="0"/>
      <c r="ADI3205" s="0"/>
      <c r="ADJ3205" s="0"/>
      <c r="ADK3205" s="0"/>
      <c r="ADL3205" s="0"/>
      <c r="ADM3205" s="0"/>
      <c r="ADN3205" s="0"/>
      <c r="ADO3205" s="0"/>
      <c r="ADP3205" s="0"/>
      <c r="ADQ3205" s="0"/>
      <c r="ADR3205" s="0"/>
      <c r="ADS3205" s="0"/>
      <c r="ADT3205" s="0"/>
      <c r="ADU3205" s="0"/>
      <c r="ADV3205" s="0"/>
      <c r="ADW3205" s="0"/>
      <c r="ADX3205" s="0"/>
      <c r="ADY3205" s="0"/>
      <c r="ADZ3205" s="0"/>
      <c r="AEA3205" s="0"/>
      <c r="AEB3205" s="0"/>
      <c r="AEC3205" s="0"/>
      <c r="AED3205" s="0"/>
      <c r="AEE3205" s="0"/>
      <c r="AEF3205" s="0"/>
      <c r="AEG3205" s="0"/>
      <c r="AEH3205" s="0"/>
      <c r="AEI3205" s="0"/>
      <c r="AEJ3205" s="0"/>
      <c r="AEK3205" s="0"/>
      <c r="AEL3205" s="0"/>
      <c r="AEM3205" s="0"/>
      <c r="AEN3205" s="0"/>
      <c r="AEO3205" s="0"/>
      <c r="AEP3205" s="0"/>
      <c r="AEQ3205" s="0"/>
      <c r="AER3205" s="0"/>
      <c r="AES3205" s="0"/>
      <c r="AET3205" s="0"/>
      <c r="AEU3205" s="0"/>
      <c r="AEV3205" s="0"/>
      <c r="AEW3205" s="0"/>
      <c r="AEX3205" s="0"/>
      <c r="AEY3205" s="0"/>
      <c r="AEZ3205" s="0"/>
      <c r="AFA3205" s="0"/>
      <c r="AFB3205" s="0"/>
      <c r="AFC3205" s="0"/>
      <c r="AFD3205" s="0"/>
      <c r="AFE3205" s="0"/>
      <c r="AFF3205" s="0"/>
      <c r="AFG3205" s="0"/>
      <c r="AFH3205" s="0"/>
      <c r="AFI3205" s="0"/>
      <c r="AFJ3205" s="0"/>
      <c r="AFK3205" s="0"/>
      <c r="AFL3205" s="0"/>
      <c r="AFM3205" s="0"/>
      <c r="AFN3205" s="0"/>
      <c r="AFO3205" s="0"/>
      <c r="AFP3205" s="0"/>
      <c r="AFQ3205" s="0"/>
      <c r="AFR3205" s="0"/>
      <c r="AFS3205" s="0"/>
      <c r="AFT3205" s="0"/>
      <c r="AFU3205" s="0"/>
      <c r="AFV3205" s="0"/>
      <c r="AFW3205" s="0"/>
      <c r="AFX3205" s="0"/>
      <c r="AFY3205" s="0"/>
      <c r="AFZ3205" s="0"/>
      <c r="AGA3205" s="0"/>
      <c r="AGB3205" s="0"/>
      <c r="AGC3205" s="0"/>
      <c r="AGD3205" s="0"/>
      <c r="AGE3205" s="0"/>
      <c r="AGF3205" s="0"/>
      <c r="AGG3205" s="0"/>
      <c r="AGH3205" s="0"/>
      <c r="AGI3205" s="0"/>
      <c r="AGJ3205" s="0"/>
      <c r="AGK3205" s="0"/>
      <c r="AGL3205" s="0"/>
      <c r="AGM3205" s="0"/>
      <c r="AGN3205" s="0"/>
      <c r="AGO3205" s="0"/>
      <c r="AGP3205" s="0"/>
      <c r="AGQ3205" s="0"/>
      <c r="AGR3205" s="0"/>
      <c r="AGS3205" s="0"/>
      <c r="AGT3205" s="0"/>
      <c r="AGU3205" s="0"/>
      <c r="AGV3205" s="0"/>
      <c r="AGW3205" s="0"/>
      <c r="AGX3205" s="0"/>
      <c r="AGY3205" s="0"/>
      <c r="AGZ3205" s="0"/>
      <c r="AHA3205" s="0"/>
      <c r="AHB3205" s="0"/>
      <c r="AHC3205" s="0"/>
      <c r="AHD3205" s="0"/>
      <c r="AHE3205" s="0"/>
      <c r="AHF3205" s="0"/>
      <c r="AHG3205" s="0"/>
      <c r="AHH3205" s="0"/>
      <c r="AHI3205" s="0"/>
      <c r="AHJ3205" s="0"/>
      <c r="AHK3205" s="0"/>
      <c r="AHL3205" s="0"/>
      <c r="AHM3205" s="0"/>
      <c r="AHN3205" s="0"/>
      <c r="AHO3205" s="0"/>
      <c r="AHP3205" s="0"/>
      <c r="AHQ3205" s="0"/>
      <c r="AHR3205" s="0"/>
      <c r="AHS3205" s="0"/>
      <c r="AHT3205" s="0"/>
      <c r="AHU3205" s="0"/>
      <c r="AHV3205" s="0"/>
      <c r="AHW3205" s="0"/>
      <c r="AHX3205" s="0"/>
      <c r="AHY3205" s="0"/>
      <c r="AHZ3205" s="0"/>
      <c r="AIA3205" s="0"/>
      <c r="AIB3205" s="0"/>
      <c r="AIC3205" s="0"/>
      <c r="AID3205" s="0"/>
      <c r="AIE3205" s="0"/>
      <c r="AIF3205" s="0"/>
      <c r="AIG3205" s="0"/>
      <c r="AIH3205" s="0"/>
      <c r="AII3205" s="0"/>
      <c r="AIJ3205" s="0"/>
      <c r="AIK3205" s="0"/>
      <c r="AIL3205" s="0"/>
      <c r="AIM3205" s="0"/>
      <c r="AIN3205" s="0"/>
      <c r="AIO3205" s="0"/>
      <c r="AIP3205" s="0"/>
      <c r="AIQ3205" s="0"/>
      <c r="AIR3205" s="0"/>
      <c r="AIS3205" s="0"/>
      <c r="AIT3205" s="0"/>
      <c r="AIU3205" s="0"/>
      <c r="AIV3205" s="0"/>
      <c r="AIW3205" s="0"/>
      <c r="AIX3205" s="0"/>
      <c r="AIY3205" s="0"/>
      <c r="AIZ3205" s="0"/>
      <c r="AJA3205" s="0"/>
      <c r="AJB3205" s="0"/>
      <c r="AJC3205" s="0"/>
      <c r="AJD3205" s="0"/>
      <c r="AJE3205" s="0"/>
      <c r="AJF3205" s="0"/>
      <c r="AJG3205" s="0"/>
      <c r="AJH3205" s="0"/>
      <c r="AJI3205" s="0"/>
      <c r="AJJ3205" s="0"/>
      <c r="AJK3205" s="0"/>
      <c r="AJL3205" s="0"/>
      <c r="AJM3205" s="0"/>
      <c r="AJN3205" s="0"/>
      <c r="AJO3205" s="0"/>
      <c r="AJP3205" s="0"/>
      <c r="AJQ3205" s="0"/>
      <c r="AJR3205" s="0"/>
      <c r="AJS3205" s="0"/>
      <c r="AJT3205" s="0"/>
      <c r="AJU3205" s="0"/>
      <c r="AJV3205" s="0"/>
      <c r="AJW3205" s="0"/>
      <c r="AJX3205" s="0"/>
      <c r="AJY3205" s="0"/>
      <c r="AJZ3205" s="0"/>
      <c r="AKA3205" s="0"/>
      <c r="AKB3205" s="0"/>
      <c r="AKC3205" s="0"/>
      <c r="AKD3205" s="0"/>
      <c r="AKE3205" s="0"/>
      <c r="AKF3205" s="0"/>
      <c r="AKG3205" s="0"/>
      <c r="AKH3205" s="0"/>
      <c r="AKI3205" s="0"/>
      <c r="AKJ3205" s="0"/>
      <c r="AKK3205" s="0"/>
      <c r="AKL3205" s="0"/>
      <c r="AKM3205" s="0"/>
      <c r="AKN3205" s="0"/>
      <c r="AKO3205" s="0"/>
      <c r="AKP3205" s="0"/>
      <c r="AKQ3205" s="0"/>
      <c r="AKR3205" s="0"/>
      <c r="AKS3205" s="0"/>
      <c r="AKT3205" s="0"/>
      <c r="AKU3205" s="0"/>
      <c r="AKV3205" s="0"/>
      <c r="AKW3205" s="0"/>
      <c r="AKX3205" s="0"/>
      <c r="AKY3205" s="0"/>
      <c r="AKZ3205" s="0"/>
      <c r="ALA3205" s="0"/>
      <c r="ALB3205" s="0"/>
      <c r="ALC3205" s="0"/>
      <c r="ALD3205" s="0"/>
      <c r="ALE3205" s="0"/>
      <c r="ALF3205" s="0"/>
      <c r="ALG3205" s="0"/>
      <c r="ALH3205" s="0"/>
      <c r="ALI3205" s="0"/>
      <c r="ALJ3205" s="0"/>
      <c r="ALK3205" s="0"/>
      <c r="ALL3205" s="0"/>
      <c r="ALM3205" s="0"/>
      <c r="ALN3205" s="0"/>
      <c r="ALO3205" s="0"/>
      <c r="ALP3205" s="0"/>
      <c r="ALQ3205" s="0"/>
      <c r="ALR3205" s="0"/>
      <c r="ALS3205" s="0"/>
      <c r="ALT3205" s="0"/>
      <c r="ALU3205" s="0"/>
      <c r="ALV3205" s="0"/>
      <c r="ALW3205" s="0"/>
      <c r="ALX3205" s="0"/>
      <c r="ALY3205" s="0"/>
      <c r="ALZ3205" s="0"/>
      <c r="AMA3205" s="0"/>
      <c r="AMB3205" s="0"/>
      <c r="AMC3205" s="0"/>
      <c r="AMD3205" s="0"/>
      <c r="AME3205" s="0"/>
      <c r="AMF3205" s="0"/>
      <c r="AMG3205" s="0"/>
      <c r="AMH3205" s="0"/>
      <c r="AMI3205" s="0"/>
    </row>
    <row r="3206" customFormat="false" ht="12.75" hidden="false" customHeight="false" outlineLevel="0" collapsed="false">
      <c r="A3206" s="18" t="s">
        <v>1398</v>
      </c>
      <c r="B3206" s="18"/>
      <c r="C3206" s="78" t="s">
        <v>3452</v>
      </c>
      <c r="D3206" s="79" t="s">
        <v>1277</v>
      </c>
      <c r="E3206" s="80"/>
      <c r="F3206" s="81"/>
      <c r="G3206" s="82"/>
      <c r="H3206" s="83" t="s">
        <v>168</v>
      </c>
      <c r="I3206" s="84" t="n">
        <v>1.45</v>
      </c>
      <c r="J3206" s="83" t="s">
        <v>3405</v>
      </c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  <c r="AX3206" s="18"/>
      <c r="AY3206" s="18"/>
      <c r="AZ3206" s="18"/>
      <c r="BA3206" s="18"/>
      <c r="BB3206" s="18"/>
      <c r="BC3206" s="18"/>
      <c r="BD3206" s="18"/>
      <c r="BE3206" s="18"/>
      <c r="BF3206" s="18"/>
      <c r="BG3206" s="18"/>
      <c r="BH3206" s="18"/>
      <c r="BI3206" s="18"/>
      <c r="BJ3206" s="18"/>
      <c r="BK3206" s="18"/>
      <c r="BL3206" s="18"/>
      <c r="BM3206" s="0"/>
      <c r="BN3206" s="0"/>
      <c r="BO3206" s="0"/>
      <c r="BP3206" s="0"/>
      <c r="BQ3206" s="0"/>
      <c r="BR3206" s="0"/>
      <c r="BS3206" s="0"/>
      <c r="BT3206" s="0"/>
      <c r="BU3206" s="0"/>
      <c r="BV3206" s="0"/>
      <c r="BW3206" s="0"/>
      <c r="BX3206" s="0"/>
      <c r="BY3206" s="0"/>
      <c r="BZ3206" s="0"/>
      <c r="CA3206" s="0"/>
      <c r="CB3206" s="0"/>
      <c r="CC3206" s="0"/>
      <c r="CD3206" s="0"/>
      <c r="CE3206" s="0"/>
      <c r="CF3206" s="0"/>
      <c r="CG3206" s="0"/>
      <c r="CH3206" s="0"/>
      <c r="CI3206" s="0"/>
      <c r="CJ3206" s="0"/>
      <c r="CK3206" s="0"/>
      <c r="CL3206" s="0"/>
      <c r="CM3206" s="0"/>
      <c r="CN3206" s="0"/>
      <c r="CO3206" s="0"/>
      <c r="CP3206" s="0"/>
      <c r="CQ3206" s="0"/>
      <c r="CR3206" s="0"/>
      <c r="CS3206" s="0"/>
      <c r="CT3206" s="0"/>
      <c r="CU3206" s="0"/>
      <c r="CV3206" s="0"/>
      <c r="CW3206" s="0"/>
      <c r="CX3206" s="0"/>
      <c r="CY3206" s="0"/>
      <c r="CZ3206" s="0"/>
      <c r="DA3206" s="0"/>
      <c r="DB3206" s="0"/>
      <c r="DC3206" s="0"/>
      <c r="DD3206" s="0"/>
      <c r="DE3206" s="0"/>
      <c r="DF3206" s="0"/>
      <c r="DG3206" s="0"/>
      <c r="DH3206" s="0"/>
      <c r="DI3206" s="0"/>
      <c r="DJ3206" s="0"/>
      <c r="DK3206" s="0"/>
      <c r="DL3206" s="0"/>
      <c r="DM3206" s="0"/>
      <c r="DN3206" s="0"/>
      <c r="DO3206" s="0"/>
      <c r="DP3206" s="0"/>
      <c r="DQ3206" s="0"/>
      <c r="DR3206" s="0"/>
      <c r="DS3206" s="0"/>
      <c r="DT3206" s="0"/>
      <c r="DU3206" s="0"/>
      <c r="DV3206" s="0"/>
      <c r="DW3206" s="0"/>
      <c r="DX3206" s="0"/>
      <c r="DY3206" s="0"/>
      <c r="DZ3206" s="0"/>
      <c r="EA3206" s="0"/>
      <c r="EB3206" s="0"/>
      <c r="EC3206" s="0"/>
      <c r="ED3206" s="0"/>
      <c r="EE3206" s="0"/>
      <c r="EF3206" s="0"/>
      <c r="EG3206" s="0"/>
      <c r="EH3206" s="0"/>
      <c r="EI3206" s="0"/>
      <c r="EJ3206" s="0"/>
      <c r="EK3206" s="0"/>
      <c r="EL3206" s="0"/>
      <c r="EM3206" s="0"/>
      <c r="EN3206" s="0"/>
      <c r="EO3206" s="0"/>
      <c r="EP3206" s="0"/>
      <c r="EQ3206" s="0"/>
      <c r="ER3206" s="0"/>
      <c r="ES3206" s="0"/>
      <c r="ET3206" s="0"/>
      <c r="EU3206" s="0"/>
      <c r="EV3206" s="0"/>
      <c r="EW3206" s="0"/>
      <c r="EX3206" s="0"/>
      <c r="EY3206" s="0"/>
      <c r="EZ3206" s="0"/>
      <c r="FA3206" s="0"/>
      <c r="FB3206" s="0"/>
      <c r="FC3206" s="0"/>
      <c r="FD3206" s="0"/>
      <c r="FE3206" s="0"/>
      <c r="FF3206" s="0"/>
      <c r="FG3206" s="0"/>
      <c r="FH3206" s="0"/>
      <c r="FI3206" s="0"/>
      <c r="FJ3206" s="0"/>
      <c r="FK3206" s="0"/>
      <c r="FL3206" s="0"/>
      <c r="FM3206" s="0"/>
      <c r="FN3206" s="0"/>
      <c r="FO3206" s="0"/>
      <c r="FP3206" s="0"/>
      <c r="FQ3206" s="0"/>
      <c r="FR3206" s="0"/>
      <c r="FS3206" s="0"/>
      <c r="FT3206" s="0"/>
      <c r="FU3206" s="0"/>
      <c r="FV3206" s="0"/>
      <c r="FW3206" s="0"/>
      <c r="FX3206" s="0"/>
      <c r="FY3206" s="0"/>
      <c r="FZ3206" s="0"/>
      <c r="GA3206" s="0"/>
      <c r="GB3206" s="0"/>
      <c r="GC3206" s="0"/>
      <c r="GD3206" s="0"/>
      <c r="GE3206" s="0"/>
      <c r="GF3206" s="0"/>
      <c r="GG3206" s="0"/>
      <c r="GH3206" s="0"/>
      <c r="GI3206" s="0"/>
      <c r="GJ3206" s="0"/>
      <c r="GK3206" s="0"/>
      <c r="GL3206" s="0"/>
      <c r="GM3206" s="0"/>
      <c r="GN3206" s="0"/>
      <c r="GO3206" s="0"/>
      <c r="GP3206" s="0"/>
      <c r="GQ3206" s="0"/>
      <c r="GR3206" s="0"/>
      <c r="GS3206" s="0"/>
      <c r="GT3206" s="0"/>
      <c r="GU3206" s="0"/>
      <c r="GV3206" s="0"/>
      <c r="GW3206" s="0"/>
      <c r="GX3206" s="0"/>
      <c r="GY3206" s="0"/>
      <c r="GZ3206" s="0"/>
      <c r="HA3206" s="0"/>
      <c r="HB3206" s="0"/>
      <c r="HC3206" s="0"/>
      <c r="HD3206" s="0"/>
      <c r="HE3206" s="0"/>
      <c r="HF3206" s="0"/>
      <c r="HG3206" s="0"/>
      <c r="HH3206" s="0"/>
      <c r="HI3206" s="0"/>
      <c r="HJ3206" s="0"/>
      <c r="HK3206" s="0"/>
      <c r="HL3206" s="0"/>
      <c r="HM3206" s="0"/>
      <c r="HN3206" s="0"/>
      <c r="HO3206" s="0"/>
      <c r="HP3206" s="0"/>
      <c r="HQ3206" s="0"/>
      <c r="HR3206" s="0"/>
      <c r="HS3206" s="0"/>
      <c r="HT3206" s="0"/>
      <c r="HU3206" s="0"/>
      <c r="HV3206" s="0"/>
      <c r="HW3206" s="0"/>
      <c r="HX3206" s="0"/>
      <c r="HY3206" s="0"/>
      <c r="HZ3206" s="0"/>
      <c r="IA3206" s="0"/>
      <c r="IB3206" s="0"/>
      <c r="IC3206" s="0"/>
      <c r="ID3206" s="0"/>
      <c r="IE3206" s="0"/>
      <c r="IF3206" s="0"/>
      <c r="IG3206" s="0"/>
      <c r="IH3206" s="0"/>
      <c r="II3206" s="0"/>
      <c r="IJ3206" s="0"/>
      <c r="IK3206" s="0"/>
      <c r="IL3206" s="0"/>
      <c r="IM3206" s="0"/>
      <c r="IN3206" s="0"/>
      <c r="IO3206" s="0"/>
      <c r="IP3206" s="0"/>
      <c r="IQ3206" s="0"/>
      <c r="IR3206" s="0"/>
      <c r="IS3206" s="0"/>
      <c r="IT3206" s="0"/>
      <c r="IU3206" s="0"/>
      <c r="IV3206" s="0"/>
      <c r="IW3206" s="0"/>
      <c r="IX3206" s="0"/>
      <c r="IY3206" s="0"/>
      <c r="IZ3206" s="0"/>
      <c r="JA3206" s="0"/>
      <c r="JB3206" s="0"/>
      <c r="JC3206" s="0"/>
      <c r="JD3206" s="0"/>
      <c r="JE3206" s="0"/>
      <c r="JF3206" s="0"/>
      <c r="JG3206" s="0"/>
      <c r="JH3206" s="0"/>
      <c r="JI3206" s="0"/>
      <c r="JJ3206" s="0"/>
      <c r="JK3206" s="0"/>
      <c r="JL3206" s="0"/>
      <c r="JM3206" s="0"/>
      <c r="JN3206" s="0"/>
      <c r="JO3206" s="0"/>
      <c r="JP3206" s="0"/>
      <c r="JQ3206" s="0"/>
      <c r="JR3206" s="0"/>
      <c r="JS3206" s="0"/>
      <c r="JT3206" s="0"/>
      <c r="JU3206" s="0"/>
      <c r="JV3206" s="0"/>
      <c r="JW3206" s="0"/>
      <c r="JX3206" s="0"/>
      <c r="JY3206" s="0"/>
      <c r="JZ3206" s="0"/>
      <c r="KA3206" s="0"/>
      <c r="KB3206" s="0"/>
      <c r="KC3206" s="0"/>
      <c r="KD3206" s="0"/>
      <c r="KE3206" s="0"/>
      <c r="KF3206" s="0"/>
      <c r="KG3206" s="0"/>
      <c r="KH3206" s="0"/>
      <c r="KI3206" s="0"/>
      <c r="KJ3206" s="0"/>
      <c r="KK3206" s="0"/>
      <c r="KL3206" s="0"/>
      <c r="KM3206" s="0"/>
      <c r="KN3206" s="0"/>
      <c r="KO3206" s="0"/>
      <c r="KP3206" s="0"/>
      <c r="KQ3206" s="0"/>
      <c r="KR3206" s="0"/>
      <c r="KS3206" s="0"/>
      <c r="KT3206" s="0"/>
      <c r="KU3206" s="0"/>
      <c r="KV3206" s="0"/>
      <c r="KW3206" s="0"/>
      <c r="KX3206" s="0"/>
      <c r="KY3206" s="0"/>
      <c r="KZ3206" s="0"/>
      <c r="LA3206" s="0"/>
      <c r="LB3206" s="0"/>
      <c r="LC3206" s="0"/>
      <c r="LD3206" s="0"/>
      <c r="LE3206" s="0"/>
      <c r="LF3206" s="0"/>
      <c r="LG3206" s="0"/>
      <c r="LH3206" s="0"/>
      <c r="LI3206" s="0"/>
      <c r="LJ3206" s="0"/>
      <c r="LK3206" s="0"/>
      <c r="LL3206" s="0"/>
      <c r="LM3206" s="0"/>
      <c r="LN3206" s="0"/>
      <c r="LO3206" s="0"/>
      <c r="LP3206" s="0"/>
      <c r="LQ3206" s="0"/>
      <c r="LR3206" s="0"/>
      <c r="LS3206" s="0"/>
      <c r="LT3206" s="0"/>
      <c r="LU3206" s="0"/>
      <c r="LV3206" s="0"/>
      <c r="LW3206" s="0"/>
      <c r="LX3206" s="0"/>
      <c r="LY3206" s="0"/>
      <c r="LZ3206" s="0"/>
      <c r="MA3206" s="0"/>
      <c r="MB3206" s="0"/>
      <c r="MC3206" s="0"/>
      <c r="MD3206" s="0"/>
      <c r="ME3206" s="0"/>
      <c r="MF3206" s="0"/>
      <c r="MG3206" s="0"/>
      <c r="MH3206" s="0"/>
      <c r="MI3206" s="0"/>
      <c r="MJ3206" s="0"/>
      <c r="MK3206" s="0"/>
      <c r="ML3206" s="0"/>
      <c r="MM3206" s="0"/>
      <c r="MN3206" s="0"/>
      <c r="MO3206" s="0"/>
      <c r="MP3206" s="0"/>
      <c r="MQ3206" s="0"/>
      <c r="MR3206" s="0"/>
      <c r="MS3206" s="0"/>
      <c r="MT3206" s="0"/>
      <c r="MU3206" s="0"/>
      <c r="MV3206" s="0"/>
      <c r="MW3206" s="0"/>
      <c r="MX3206" s="0"/>
      <c r="MY3206" s="0"/>
      <c r="MZ3206" s="0"/>
      <c r="NA3206" s="0"/>
      <c r="NB3206" s="0"/>
      <c r="NC3206" s="0"/>
      <c r="ND3206" s="0"/>
      <c r="NE3206" s="0"/>
      <c r="NF3206" s="0"/>
      <c r="NG3206" s="0"/>
      <c r="NH3206" s="0"/>
      <c r="NI3206" s="0"/>
      <c r="NJ3206" s="0"/>
      <c r="NK3206" s="0"/>
      <c r="NL3206" s="0"/>
      <c r="NM3206" s="0"/>
      <c r="NN3206" s="0"/>
      <c r="NO3206" s="0"/>
      <c r="NP3206" s="0"/>
      <c r="NQ3206" s="0"/>
      <c r="NR3206" s="0"/>
      <c r="NS3206" s="0"/>
      <c r="NT3206" s="0"/>
      <c r="NU3206" s="0"/>
      <c r="NV3206" s="0"/>
      <c r="NW3206" s="0"/>
      <c r="NX3206" s="0"/>
      <c r="NY3206" s="0"/>
      <c r="NZ3206" s="0"/>
      <c r="OA3206" s="0"/>
      <c r="OB3206" s="0"/>
      <c r="OC3206" s="0"/>
      <c r="OD3206" s="0"/>
      <c r="OE3206" s="0"/>
      <c r="OF3206" s="0"/>
      <c r="OG3206" s="0"/>
      <c r="OH3206" s="0"/>
      <c r="OI3206" s="0"/>
      <c r="OJ3206" s="0"/>
      <c r="OK3206" s="0"/>
      <c r="OL3206" s="0"/>
      <c r="OM3206" s="0"/>
      <c r="ON3206" s="0"/>
      <c r="OO3206" s="0"/>
      <c r="OP3206" s="0"/>
      <c r="OQ3206" s="0"/>
      <c r="OR3206" s="0"/>
      <c r="OS3206" s="0"/>
      <c r="OT3206" s="0"/>
      <c r="OU3206" s="0"/>
      <c r="OV3206" s="0"/>
      <c r="OW3206" s="0"/>
      <c r="OX3206" s="0"/>
      <c r="OY3206" s="0"/>
      <c r="OZ3206" s="0"/>
      <c r="PA3206" s="0"/>
      <c r="PB3206" s="0"/>
      <c r="PC3206" s="0"/>
      <c r="PD3206" s="0"/>
      <c r="PE3206" s="0"/>
      <c r="PF3206" s="0"/>
      <c r="PG3206" s="0"/>
      <c r="PH3206" s="0"/>
      <c r="PI3206" s="0"/>
      <c r="PJ3206" s="0"/>
      <c r="PK3206" s="0"/>
      <c r="PL3206" s="0"/>
      <c r="PM3206" s="0"/>
      <c r="PN3206" s="0"/>
      <c r="PO3206" s="0"/>
      <c r="PP3206" s="0"/>
      <c r="PQ3206" s="0"/>
      <c r="PR3206" s="0"/>
      <c r="PS3206" s="0"/>
      <c r="PT3206" s="0"/>
      <c r="PU3206" s="0"/>
      <c r="PV3206" s="0"/>
      <c r="PW3206" s="0"/>
      <c r="PX3206" s="0"/>
      <c r="PY3206" s="0"/>
      <c r="PZ3206" s="0"/>
      <c r="QA3206" s="0"/>
      <c r="QB3206" s="0"/>
      <c r="QC3206" s="0"/>
      <c r="QD3206" s="0"/>
      <c r="QE3206" s="0"/>
      <c r="QF3206" s="0"/>
      <c r="QG3206" s="0"/>
      <c r="QH3206" s="0"/>
      <c r="QI3206" s="0"/>
      <c r="QJ3206" s="0"/>
      <c r="QK3206" s="0"/>
      <c r="QL3206" s="0"/>
      <c r="QM3206" s="0"/>
      <c r="QN3206" s="0"/>
      <c r="QO3206" s="0"/>
      <c r="QP3206" s="0"/>
      <c r="QQ3206" s="0"/>
      <c r="QR3206" s="0"/>
      <c r="QS3206" s="0"/>
      <c r="QT3206" s="0"/>
      <c r="QU3206" s="0"/>
      <c r="QV3206" s="0"/>
      <c r="QW3206" s="0"/>
      <c r="QX3206" s="0"/>
      <c r="QY3206" s="0"/>
      <c r="QZ3206" s="0"/>
      <c r="RA3206" s="0"/>
      <c r="RB3206" s="0"/>
      <c r="RC3206" s="0"/>
      <c r="RD3206" s="0"/>
      <c r="RE3206" s="0"/>
      <c r="RF3206" s="0"/>
      <c r="RG3206" s="0"/>
      <c r="RH3206" s="0"/>
      <c r="RI3206" s="0"/>
      <c r="RJ3206" s="0"/>
      <c r="RK3206" s="0"/>
      <c r="RL3206" s="0"/>
      <c r="RM3206" s="0"/>
      <c r="RN3206" s="0"/>
      <c r="RO3206" s="0"/>
      <c r="RP3206" s="0"/>
      <c r="RQ3206" s="0"/>
      <c r="RR3206" s="0"/>
      <c r="RS3206" s="0"/>
      <c r="RT3206" s="0"/>
      <c r="RU3206" s="0"/>
      <c r="RV3206" s="0"/>
      <c r="RW3206" s="0"/>
      <c r="RX3206" s="0"/>
      <c r="RY3206" s="0"/>
      <c r="RZ3206" s="0"/>
      <c r="SA3206" s="0"/>
      <c r="SB3206" s="0"/>
      <c r="SC3206" s="0"/>
      <c r="SD3206" s="0"/>
      <c r="SE3206" s="0"/>
      <c r="SF3206" s="0"/>
      <c r="SG3206" s="0"/>
      <c r="SH3206" s="0"/>
      <c r="SI3206" s="0"/>
      <c r="SJ3206" s="0"/>
      <c r="SK3206" s="0"/>
      <c r="SL3206" s="0"/>
      <c r="SM3206" s="0"/>
      <c r="SN3206" s="0"/>
      <c r="SO3206" s="0"/>
      <c r="SP3206" s="0"/>
      <c r="SQ3206" s="0"/>
      <c r="SR3206" s="0"/>
      <c r="SS3206" s="0"/>
      <c r="ST3206" s="0"/>
      <c r="SU3206" s="0"/>
      <c r="SV3206" s="0"/>
      <c r="SW3206" s="0"/>
      <c r="SX3206" s="0"/>
      <c r="SY3206" s="0"/>
      <c r="SZ3206" s="0"/>
      <c r="TA3206" s="0"/>
      <c r="TB3206" s="0"/>
      <c r="TC3206" s="0"/>
      <c r="TD3206" s="0"/>
      <c r="TE3206" s="0"/>
      <c r="TF3206" s="0"/>
      <c r="TG3206" s="0"/>
      <c r="TH3206" s="0"/>
      <c r="TI3206" s="0"/>
      <c r="TJ3206" s="0"/>
      <c r="TK3206" s="0"/>
      <c r="TL3206" s="0"/>
      <c r="TM3206" s="0"/>
      <c r="TN3206" s="0"/>
      <c r="TO3206" s="0"/>
      <c r="TP3206" s="0"/>
      <c r="TQ3206" s="0"/>
      <c r="TR3206" s="0"/>
      <c r="TS3206" s="0"/>
      <c r="TT3206" s="0"/>
      <c r="TU3206" s="0"/>
      <c r="TV3206" s="0"/>
      <c r="TW3206" s="0"/>
      <c r="TX3206" s="0"/>
      <c r="TY3206" s="0"/>
      <c r="TZ3206" s="0"/>
      <c r="UA3206" s="0"/>
      <c r="UB3206" s="0"/>
      <c r="UC3206" s="0"/>
      <c r="UD3206" s="0"/>
      <c r="UE3206" s="0"/>
      <c r="UF3206" s="0"/>
      <c r="UG3206" s="0"/>
      <c r="UH3206" s="0"/>
      <c r="UI3206" s="0"/>
      <c r="UJ3206" s="0"/>
      <c r="UK3206" s="0"/>
      <c r="UL3206" s="0"/>
      <c r="UM3206" s="0"/>
      <c r="UN3206" s="0"/>
      <c r="UO3206" s="0"/>
      <c r="UP3206" s="0"/>
      <c r="UQ3206" s="0"/>
      <c r="UR3206" s="0"/>
      <c r="US3206" s="0"/>
      <c r="UT3206" s="0"/>
      <c r="UU3206" s="0"/>
      <c r="UV3206" s="0"/>
      <c r="UW3206" s="0"/>
      <c r="UX3206" s="0"/>
      <c r="UY3206" s="0"/>
      <c r="UZ3206" s="0"/>
      <c r="VA3206" s="0"/>
      <c r="VB3206" s="0"/>
      <c r="VC3206" s="0"/>
      <c r="VD3206" s="0"/>
      <c r="VE3206" s="0"/>
      <c r="VF3206" s="0"/>
      <c r="VG3206" s="0"/>
      <c r="VH3206" s="0"/>
      <c r="VI3206" s="0"/>
      <c r="VJ3206" s="0"/>
      <c r="VK3206" s="0"/>
      <c r="VL3206" s="0"/>
      <c r="VM3206" s="0"/>
      <c r="VN3206" s="0"/>
      <c r="VO3206" s="0"/>
      <c r="VP3206" s="0"/>
      <c r="VQ3206" s="0"/>
      <c r="VR3206" s="0"/>
      <c r="VS3206" s="0"/>
      <c r="VT3206" s="0"/>
      <c r="VU3206" s="0"/>
      <c r="VV3206" s="0"/>
      <c r="VW3206" s="0"/>
      <c r="VX3206" s="0"/>
      <c r="VY3206" s="0"/>
      <c r="VZ3206" s="0"/>
      <c r="WA3206" s="0"/>
      <c r="WB3206" s="0"/>
      <c r="WC3206" s="0"/>
      <c r="WD3206" s="0"/>
      <c r="WE3206" s="0"/>
      <c r="WF3206" s="0"/>
      <c r="WG3206" s="0"/>
      <c r="WH3206" s="0"/>
      <c r="WI3206" s="0"/>
      <c r="WJ3206" s="0"/>
      <c r="WK3206" s="0"/>
      <c r="WL3206" s="0"/>
      <c r="WM3206" s="0"/>
      <c r="WN3206" s="0"/>
      <c r="WO3206" s="0"/>
      <c r="WP3206" s="0"/>
      <c r="WQ3206" s="0"/>
      <c r="WR3206" s="0"/>
      <c r="WS3206" s="0"/>
      <c r="WT3206" s="0"/>
      <c r="WU3206" s="0"/>
      <c r="WV3206" s="0"/>
      <c r="WW3206" s="0"/>
      <c r="WX3206" s="0"/>
      <c r="WY3206" s="0"/>
      <c r="WZ3206" s="0"/>
      <c r="XA3206" s="0"/>
      <c r="XB3206" s="0"/>
      <c r="XC3206" s="0"/>
      <c r="XD3206" s="0"/>
      <c r="XE3206" s="0"/>
      <c r="XF3206" s="0"/>
      <c r="XG3206" s="0"/>
      <c r="XH3206" s="0"/>
      <c r="XI3206" s="0"/>
      <c r="XJ3206" s="0"/>
      <c r="XK3206" s="0"/>
      <c r="XL3206" s="0"/>
      <c r="XM3206" s="0"/>
      <c r="XN3206" s="0"/>
      <c r="XO3206" s="0"/>
      <c r="XP3206" s="0"/>
      <c r="XQ3206" s="0"/>
      <c r="XR3206" s="0"/>
      <c r="XS3206" s="0"/>
      <c r="XT3206" s="0"/>
      <c r="XU3206" s="0"/>
      <c r="XV3206" s="0"/>
      <c r="XW3206" s="0"/>
      <c r="XX3206" s="0"/>
      <c r="XY3206" s="0"/>
      <c r="XZ3206" s="0"/>
      <c r="YA3206" s="0"/>
      <c r="YB3206" s="0"/>
      <c r="YC3206" s="0"/>
      <c r="YD3206" s="0"/>
      <c r="YE3206" s="0"/>
      <c r="YF3206" s="0"/>
      <c r="YG3206" s="0"/>
      <c r="YH3206" s="0"/>
      <c r="YI3206" s="0"/>
      <c r="YJ3206" s="0"/>
      <c r="YK3206" s="0"/>
      <c r="YL3206" s="0"/>
      <c r="YM3206" s="0"/>
      <c r="YN3206" s="0"/>
      <c r="YO3206" s="0"/>
      <c r="YP3206" s="0"/>
      <c r="YQ3206" s="0"/>
      <c r="YR3206" s="0"/>
      <c r="YS3206" s="0"/>
      <c r="YT3206" s="0"/>
      <c r="YU3206" s="0"/>
      <c r="YV3206" s="0"/>
      <c r="YW3206" s="0"/>
      <c r="YX3206" s="0"/>
      <c r="YY3206" s="0"/>
      <c r="YZ3206" s="0"/>
      <c r="ZA3206" s="0"/>
      <c r="ZB3206" s="0"/>
      <c r="ZC3206" s="0"/>
      <c r="ZD3206" s="0"/>
      <c r="ZE3206" s="0"/>
      <c r="ZF3206" s="0"/>
      <c r="ZG3206" s="0"/>
      <c r="ZH3206" s="0"/>
      <c r="ZI3206" s="0"/>
      <c r="ZJ3206" s="0"/>
      <c r="ZK3206" s="0"/>
      <c r="ZL3206" s="0"/>
      <c r="ZM3206" s="0"/>
      <c r="ZN3206" s="0"/>
      <c r="ZO3206" s="0"/>
      <c r="ZP3206" s="0"/>
      <c r="ZQ3206" s="0"/>
      <c r="ZR3206" s="0"/>
      <c r="ZS3206" s="0"/>
      <c r="ZT3206" s="0"/>
      <c r="ZU3206" s="0"/>
      <c r="ZV3206" s="0"/>
      <c r="ZW3206" s="0"/>
      <c r="ZX3206" s="0"/>
      <c r="ZY3206" s="0"/>
      <c r="ZZ3206" s="0"/>
      <c r="AAA3206" s="0"/>
      <c r="AAB3206" s="0"/>
      <c r="AAC3206" s="0"/>
      <c r="AAD3206" s="0"/>
      <c r="AAE3206" s="0"/>
      <c r="AAF3206" s="0"/>
      <c r="AAG3206" s="0"/>
      <c r="AAH3206" s="0"/>
      <c r="AAI3206" s="0"/>
      <c r="AAJ3206" s="0"/>
      <c r="AAK3206" s="0"/>
      <c r="AAL3206" s="0"/>
      <c r="AAM3206" s="0"/>
      <c r="AAN3206" s="0"/>
      <c r="AAO3206" s="0"/>
      <c r="AAP3206" s="0"/>
      <c r="AAQ3206" s="0"/>
      <c r="AAR3206" s="0"/>
      <c r="AAS3206" s="0"/>
      <c r="AAT3206" s="0"/>
      <c r="AAU3206" s="0"/>
      <c r="AAV3206" s="0"/>
      <c r="AAW3206" s="0"/>
      <c r="AAX3206" s="0"/>
      <c r="AAY3206" s="0"/>
      <c r="AAZ3206" s="0"/>
      <c r="ABA3206" s="0"/>
      <c r="ABB3206" s="0"/>
      <c r="ABC3206" s="0"/>
      <c r="ABD3206" s="0"/>
      <c r="ABE3206" s="0"/>
      <c r="ABF3206" s="0"/>
      <c r="ABG3206" s="0"/>
      <c r="ABH3206" s="0"/>
      <c r="ABI3206" s="0"/>
      <c r="ABJ3206" s="0"/>
      <c r="ABK3206" s="0"/>
      <c r="ABL3206" s="0"/>
      <c r="ABM3206" s="0"/>
      <c r="ABN3206" s="0"/>
      <c r="ABO3206" s="0"/>
      <c r="ABP3206" s="0"/>
      <c r="ABQ3206" s="0"/>
      <c r="ABR3206" s="0"/>
      <c r="ABS3206" s="0"/>
      <c r="ABT3206" s="0"/>
      <c r="ABU3206" s="0"/>
      <c r="ABV3206" s="0"/>
      <c r="ABW3206" s="0"/>
      <c r="ABX3206" s="0"/>
      <c r="ABY3206" s="0"/>
      <c r="ABZ3206" s="0"/>
      <c r="ACA3206" s="0"/>
      <c r="ACB3206" s="0"/>
      <c r="ACC3206" s="0"/>
      <c r="ACD3206" s="0"/>
      <c r="ACE3206" s="0"/>
      <c r="ACF3206" s="0"/>
      <c r="ACG3206" s="0"/>
      <c r="ACH3206" s="0"/>
      <c r="ACI3206" s="0"/>
      <c r="ACJ3206" s="0"/>
      <c r="ACK3206" s="0"/>
      <c r="ACL3206" s="0"/>
      <c r="ACM3206" s="0"/>
      <c r="ACN3206" s="0"/>
      <c r="ACO3206" s="0"/>
      <c r="ACP3206" s="0"/>
      <c r="ACQ3206" s="0"/>
      <c r="ACR3206" s="0"/>
      <c r="ACS3206" s="0"/>
      <c r="ACT3206" s="0"/>
      <c r="ACU3206" s="0"/>
      <c r="ACV3206" s="0"/>
      <c r="ACW3206" s="0"/>
      <c r="ACX3206" s="0"/>
      <c r="ACY3206" s="0"/>
      <c r="ACZ3206" s="0"/>
      <c r="ADA3206" s="0"/>
      <c r="ADB3206" s="0"/>
      <c r="ADC3206" s="0"/>
      <c r="ADD3206" s="0"/>
      <c r="ADE3206" s="0"/>
      <c r="ADF3206" s="0"/>
      <c r="ADG3206" s="0"/>
      <c r="ADH3206" s="0"/>
      <c r="ADI3206" s="0"/>
      <c r="ADJ3206" s="0"/>
      <c r="ADK3206" s="0"/>
      <c r="ADL3206" s="0"/>
      <c r="ADM3206" s="0"/>
      <c r="ADN3206" s="0"/>
      <c r="ADO3206" s="0"/>
      <c r="ADP3206" s="0"/>
      <c r="ADQ3206" s="0"/>
      <c r="ADR3206" s="0"/>
      <c r="ADS3206" s="0"/>
      <c r="ADT3206" s="0"/>
      <c r="ADU3206" s="0"/>
      <c r="ADV3206" s="0"/>
      <c r="ADW3206" s="0"/>
      <c r="ADX3206" s="0"/>
      <c r="ADY3206" s="0"/>
      <c r="ADZ3206" s="0"/>
      <c r="AEA3206" s="0"/>
      <c r="AEB3206" s="0"/>
      <c r="AEC3206" s="0"/>
      <c r="AED3206" s="0"/>
      <c r="AEE3206" s="0"/>
      <c r="AEF3206" s="0"/>
      <c r="AEG3206" s="0"/>
      <c r="AEH3206" s="0"/>
      <c r="AEI3206" s="0"/>
      <c r="AEJ3206" s="0"/>
      <c r="AEK3206" s="0"/>
      <c r="AEL3206" s="0"/>
      <c r="AEM3206" s="0"/>
      <c r="AEN3206" s="0"/>
      <c r="AEO3206" s="0"/>
      <c r="AEP3206" s="0"/>
      <c r="AEQ3206" s="0"/>
      <c r="AER3206" s="0"/>
      <c r="AES3206" s="0"/>
      <c r="AET3206" s="0"/>
      <c r="AEU3206" s="0"/>
      <c r="AEV3206" s="0"/>
      <c r="AEW3206" s="0"/>
      <c r="AEX3206" s="0"/>
      <c r="AEY3206" s="0"/>
      <c r="AEZ3206" s="0"/>
      <c r="AFA3206" s="0"/>
      <c r="AFB3206" s="0"/>
      <c r="AFC3206" s="0"/>
      <c r="AFD3206" s="0"/>
      <c r="AFE3206" s="0"/>
      <c r="AFF3206" s="0"/>
      <c r="AFG3206" s="0"/>
      <c r="AFH3206" s="0"/>
      <c r="AFI3206" s="0"/>
      <c r="AFJ3206" s="0"/>
      <c r="AFK3206" s="0"/>
      <c r="AFL3206" s="0"/>
      <c r="AFM3206" s="0"/>
      <c r="AFN3206" s="0"/>
      <c r="AFO3206" s="0"/>
      <c r="AFP3206" s="0"/>
      <c r="AFQ3206" s="0"/>
      <c r="AFR3206" s="0"/>
      <c r="AFS3206" s="0"/>
      <c r="AFT3206" s="0"/>
      <c r="AFU3206" s="0"/>
      <c r="AFV3206" s="0"/>
      <c r="AFW3206" s="0"/>
      <c r="AFX3206" s="0"/>
      <c r="AFY3206" s="0"/>
      <c r="AFZ3206" s="0"/>
      <c r="AGA3206" s="0"/>
      <c r="AGB3206" s="0"/>
      <c r="AGC3206" s="0"/>
      <c r="AGD3206" s="0"/>
      <c r="AGE3206" s="0"/>
      <c r="AGF3206" s="0"/>
      <c r="AGG3206" s="0"/>
      <c r="AGH3206" s="0"/>
      <c r="AGI3206" s="0"/>
      <c r="AGJ3206" s="0"/>
      <c r="AGK3206" s="0"/>
      <c r="AGL3206" s="0"/>
      <c r="AGM3206" s="0"/>
      <c r="AGN3206" s="0"/>
      <c r="AGO3206" s="0"/>
      <c r="AGP3206" s="0"/>
      <c r="AGQ3206" s="0"/>
      <c r="AGR3206" s="0"/>
      <c r="AGS3206" s="0"/>
      <c r="AGT3206" s="0"/>
      <c r="AGU3206" s="0"/>
      <c r="AGV3206" s="0"/>
      <c r="AGW3206" s="0"/>
      <c r="AGX3206" s="0"/>
      <c r="AGY3206" s="0"/>
      <c r="AGZ3206" s="0"/>
      <c r="AHA3206" s="0"/>
      <c r="AHB3206" s="0"/>
      <c r="AHC3206" s="0"/>
      <c r="AHD3206" s="0"/>
      <c r="AHE3206" s="0"/>
      <c r="AHF3206" s="0"/>
      <c r="AHG3206" s="0"/>
      <c r="AHH3206" s="0"/>
      <c r="AHI3206" s="0"/>
      <c r="AHJ3206" s="0"/>
      <c r="AHK3206" s="0"/>
      <c r="AHL3206" s="0"/>
      <c r="AHM3206" s="0"/>
      <c r="AHN3206" s="0"/>
      <c r="AHO3206" s="0"/>
      <c r="AHP3206" s="0"/>
      <c r="AHQ3206" s="0"/>
      <c r="AHR3206" s="0"/>
      <c r="AHS3206" s="0"/>
      <c r="AHT3206" s="0"/>
      <c r="AHU3206" s="0"/>
      <c r="AHV3206" s="0"/>
      <c r="AHW3206" s="0"/>
      <c r="AHX3206" s="0"/>
      <c r="AHY3206" s="0"/>
      <c r="AHZ3206" s="0"/>
      <c r="AIA3206" s="0"/>
      <c r="AIB3206" s="0"/>
      <c r="AIC3206" s="0"/>
      <c r="AID3206" s="0"/>
      <c r="AIE3206" s="0"/>
      <c r="AIF3206" s="0"/>
      <c r="AIG3206" s="0"/>
      <c r="AIH3206" s="0"/>
      <c r="AII3206" s="0"/>
      <c r="AIJ3206" s="0"/>
      <c r="AIK3206" s="0"/>
      <c r="AIL3206" s="0"/>
      <c r="AIM3206" s="0"/>
      <c r="AIN3206" s="0"/>
      <c r="AIO3206" s="0"/>
      <c r="AIP3206" s="0"/>
      <c r="AIQ3206" s="0"/>
      <c r="AIR3206" s="0"/>
      <c r="AIS3206" s="0"/>
      <c r="AIT3206" s="0"/>
      <c r="AIU3206" s="0"/>
      <c r="AIV3206" s="0"/>
      <c r="AIW3206" s="0"/>
      <c r="AIX3206" s="0"/>
      <c r="AIY3206" s="0"/>
      <c r="AIZ3206" s="0"/>
      <c r="AJA3206" s="0"/>
      <c r="AJB3206" s="0"/>
      <c r="AJC3206" s="0"/>
      <c r="AJD3206" s="0"/>
      <c r="AJE3206" s="0"/>
      <c r="AJF3206" s="0"/>
      <c r="AJG3206" s="0"/>
      <c r="AJH3206" s="0"/>
      <c r="AJI3206" s="0"/>
      <c r="AJJ3206" s="0"/>
      <c r="AJK3206" s="0"/>
      <c r="AJL3206" s="0"/>
      <c r="AJM3206" s="0"/>
      <c r="AJN3206" s="0"/>
      <c r="AJO3206" s="0"/>
      <c r="AJP3206" s="0"/>
      <c r="AJQ3206" s="0"/>
      <c r="AJR3206" s="0"/>
      <c r="AJS3206" s="0"/>
      <c r="AJT3206" s="0"/>
      <c r="AJU3206" s="0"/>
      <c r="AJV3206" s="0"/>
      <c r="AJW3206" s="0"/>
      <c r="AJX3206" s="0"/>
      <c r="AJY3206" s="0"/>
      <c r="AJZ3206" s="0"/>
      <c r="AKA3206" s="0"/>
      <c r="AKB3206" s="0"/>
      <c r="AKC3206" s="0"/>
      <c r="AKD3206" s="0"/>
      <c r="AKE3206" s="0"/>
      <c r="AKF3206" s="0"/>
      <c r="AKG3206" s="0"/>
      <c r="AKH3206" s="0"/>
      <c r="AKI3206" s="0"/>
      <c r="AKJ3206" s="0"/>
      <c r="AKK3206" s="0"/>
      <c r="AKL3206" s="0"/>
      <c r="AKM3206" s="0"/>
      <c r="AKN3206" s="0"/>
      <c r="AKO3206" s="0"/>
      <c r="AKP3206" s="0"/>
      <c r="AKQ3206" s="0"/>
      <c r="AKR3206" s="0"/>
      <c r="AKS3206" s="0"/>
      <c r="AKT3206" s="0"/>
      <c r="AKU3206" s="0"/>
      <c r="AKV3206" s="0"/>
      <c r="AKW3206" s="0"/>
      <c r="AKX3206" s="0"/>
      <c r="AKY3206" s="0"/>
      <c r="AKZ3206" s="0"/>
      <c r="ALA3206" s="0"/>
      <c r="ALB3206" s="0"/>
      <c r="ALC3206" s="0"/>
      <c r="ALD3206" s="0"/>
      <c r="ALE3206" s="0"/>
      <c r="ALF3206" s="0"/>
      <c r="ALG3206" s="0"/>
      <c r="ALH3206" s="0"/>
      <c r="ALI3206" s="0"/>
      <c r="ALJ3206" s="0"/>
      <c r="ALK3206" s="0"/>
      <c r="ALL3206" s="0"/>
      <c r="ALM3206" s="0"/>
      <c r="ALN3206" s="0"/>
      <c r="ALO3206" s="0"/>
      <c r="ALP3206" s="0"/>
      <c r="ALQ3206" s="0"/>
      <c r="ALR3206" s="0"/>
      <c r="ALS3206" s="0"/>
      <c r="ALT3206" s="0"/>
      <c r="ALU3206" s="0"/>
      <c r="ALV3206" s="0"/>
      <c r="ALW3206" s="0"/>
      <c r="ALX3206" s="0"/>
      <c r="ALY3206" s="0"/>
      <c r="ALZ3206" s="0"/>
      <c r="AMA3206" s="0"/>
      <c r="AMB3206" s="0"/>
      <c r="AMC3206" s="0"/>
      <c r="AMD3206" s="0"/>
      <c r="AME3206" s="0"/>
      <c r="AMF3206" s="0"/>
      <c r="AMG3206" s="0"/>
      <c r="AMH3206" s="0"/>
      <c r="AMI3206" s="0"/>
    </row>
    <row r="3207" customFormat="false" ht="12.75" hidden="false" customHeight="false" outlineLevel="0" collapsed="false">
      <c r="A3207" s="18" t="s">
        <v>1398</v>
      </c>
      <c r="B3207" s="18"/>
      <c r="C3207" s="78" t="s">
        <v>3453</v>
      </c>
      <c r="D3207" s="79" t="s">
        <v>13</v>
      </c>
      <c r="E3207" s="80"/>
      <c r="F3207" s="81"/>
      <c r="G3207" s="82"/>
      <c r="H3207" s="83" t="s">
        <v>168</v>
      </c>
      <c r="I3207" s="84" t="n">
        <v>0.95</v>
      </c>
      <c r="J3207" s="83" t="s">
        <v>3405</v>
      </c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  <c r="AX3207" s="18"/>
      <c r="AY3207" s="18"/>
      <c r="AZ3207" s="18"/>
      <c r="BA3207" s="18"/>
      <c r="BB3207" s="18"/>
      <c r="BC3207" s="18"/>
      <c r="BD3207" s="18"/>
      <c r="BE3207" s="18"/>
      <c r="BF3207" s="18"/>
      <c r="BG3207" s="18"/>
      <c r="BH3207" s="18"/>
      <c r="BI3207" s="18"/>
      <c r="BJ3207" s="18"/>
      <c r="BK3207" s="18"/>
      <c r="BL3207" s="18"/>
      <c r="BM3207" s="0"/>
      <c r="BN3207" s="0"/>
      <c r="BO3207" s="0"/>
      <c r="BP3207" s="0"/>
      <c r="BQ3207" s="0"/>
      <c r="BR3207" s="0"/>
      <c r="BS3207" s="0"/>
      <c r="BT3207" s="0"/>
      <c r="BU3207" s="0"/>
      <c r="BV3207" s="0"/>
      <c r="BW3207" s="0"/>
      <c r="BX3207" s="0"/>
      <c r="BY3207" s="0"/>
      <c r="BZ3207" s="0"/>
      <c r="CA3207" s="0"/>
      <c r="CB3207" s="0"/>
      <c r="CC3207" s="0"/>
      <c r="CD3207" s="0"/>
      <c r="CE3207" s="0"/>
      <c r="CF3207" s="0"/>
      <c r="CG3207" s="0"/>
      <c r="CH3207" s="0"/>
      <c r="CI3207" s="0"/>
      <c r="CJ3207" s="0"/>
      <c r="CK3207" s="0"/>
      <c r="CL3207" s="0"/>
      <c r="CM3207" s="0"/>
      <c r="CN3207" s="0"/>
      <c r="CO3207" s="0"/>
      <c r="CP3207" s="0"/>
      <c r="CQ3207" s="0"/>
      <c r="CR3207" s="0"/>
      <c r="CS3207" s="0"/>
      <c r="CT3207" s="0"/>
      <c r="CU3207" s="0"/>
      <c r="CV3207" s="0"/>
      <c r="CW3207" s="0"/>
      <c r="CX3207" s="0"/>
      <c r="CY3207" s="0"/>
      <c r="CZ3207" s="0"/>
      <c r="DA3207" s="0"/>
      <c r="DB3207" s="0"/>
      <c r="DC3207" s="0"/>
      <c r="DD3207" s="0"/>
      <c r="DE3207" s="0"/>
      <c r="DF3207" s="0"/>
      <c r="DG3207" s="0"/>
      <c r="DH3207" s="0"/>
      <c r="DI3207" s="0"/>
      <c r="DJ3207" s="0"/>
      <c r="DK3207" s="0"/>
      <c r="DL3207" s="0"/>
      <c r="DM3207" s="0"/>
      <c r="DN3207" s="0"/>
      <c r="DO3207" s="0"/>
      <c r="DP3207" s="0"/>
      <c r="DQ3207" s="0"/>
      <c r="DR3207" s="0"/>
      <c r="DS3207" s="0"/>
      <c r="DT3207" s="0"/>
      <c r="DU3207" s="0"/>
      <c r="DV3207" s="0"/>
      <c r="DW3207" s="0"/>
      <c r="DX3207" s="0"/>
      <c r="DY3207" s="0"/>
      <c r="DZ3207" s="0"/>
      <c r="EA3207" s="0"/>
      <c r="EB3207" s="0"/>
      <c r="EC3207" s="0"/>
      <c r="ED3207" s="0"/>
      <c r="EE3207" s="0"/>
      <c r="EF3207" s="0"/>
      <c r="EG3207" s="0"/>
      <c r="EH3207" s="0"/>
      <c r="EI3207" s="0"/>
      <c r="EJ3207" s="0"/>
      <c r="EK3207" s="0"/>
      <c r="EL3207" s="0"/>
      <c r="EM3207" s="0"/>
      <c r="EN3207" s="0"/>
      <c r="EO3207" s="0"/>
      <c r="EP3207" s="0"/>
      <c r="EQ3207" s="0"/>
      <c r="ER3207" s="0"/>
      <c r="ES3207" s="0"/>
      <c r="ET3207" s="0"/>
      <c r="EU3207" s="0"/>
      <c r="EV3207" s="0"/>
      <c r="EW3207" s="0"/>
      <c r="EX3207" s="0"/>
      <c r="EY3207" s="0"/>
      <c r="EZ3207" s="0"/>
      <c r="FA3207" s="0"/>
      <c r="FB3207" s="0"/>
      <c r="FC3207" s="0"/>
      <c r="FD3207" s="0"/>
      <c r="FE3207" s="0"/>
      <c r="FF3207" s="0"/>
      <c r="FG3207" s="0"/>
      <c r="FH3207" s="0"/>
      <c r="FI3207" s="0"/>
      <c r="FJ3207" s="0"/>
      <c r="FK3207" s="0"/>
      <c r="FL3207" s="0"/>
      <c r="FM3207" s="0"/>
      <c r="FN3207" s="0"/>
      <c r="FO3207" s="0"/>
      <c r="FP3207" s="0"/>
      <c r="FQ3207" s="0"/>
      <c r="FR3207" s="0"/>
      <c r="FS3207" s="0"/>
      <c r="FT3207" s="0"/>
      <c r="FU3207" s="0"/>
      <c r="FV3207" s="0"/>
      <c r="FW3207" s="0"/>
      <c r="FX3207" s="0"/>
      <c r="FY3207" s="0"/>
      <c r="FZ3207" s="0"/>
      <c r="GA3207" s="0"/>
      <c r="GB3207" s="0"/>
      <c r="GC3207" s="0"/>
      <c r="GD3207" s="0"/>
      <c r="GE3207" s="0"/>
      <c r="GF3207" s="0"/>
      <c r="GG3207" s="0"/>
      <c r="GH3207" s="0"/>
      <c r="GI3207" s="0"/>
      <c r="GJ3207" s="0"/>
      <c r="GK3207" s="0"/>
      <c r="GL3207" s="0"/>
      <c r="GM3207" s="0"/>
      <c r="GN3207" s="0"/>
      <c r="GO3207" s="0"/>
      <c r="GP3207" s="0"/>
      <c r="GQ3207" s="0"/>
      <c r="GR3207" s="0"/>
      <c r="GS3207" s="0"/>
      <c r="GT3207" s="0"/>
      <c r="GU3207" s="0"/>
      <c r="GV3207" s="0"/>
      <c r="GW3207" s="0"/>
      <c r="GX3207" s="0"/>
      <c r="GY3207" s="0"/>
      <c r="GZ3207" s="0"/>
      <c r="HA3207" s="0"/>
      <c r="HB3207" s="0"/>
      <c r="HC3207" s="0"/>
      <c r="HD3207" s="0"/>
      <c r="HE3207" s="0"/>
      <c r="HF3207" s="0"/>
      <c r="HG3207" s="0"/>
      <c r="HH3207" s="0"/>
      <c r="HI3207" s="0"/>
      <c r="HJ3207" s="0"/>
      <c r="HK3207" s="0"/>
      <c r="HL3207" s="0"/>
      <c r="HM3207" s="0"/>
      <c r="HN3207" s="0"/>
      <c r="HO3207" s="0"/>
      <c r="HP3207" s="0"/>
      <c r="HQ3207" s="0"/>
      <c r="HR3207" s="0"/>
      <c r="HS3207" s="0"/>
      <c r="HT3207" s="0"/>
      <c r="HU3207" s="0"/>
      <c r="HV3207" s="0"/>
      <c r="HW3207" s="0"/>
      <c r="HX3207" s="0"/>
      <c r="HY3207" s="0"/>
      <c r="HZ3207" s="0"/>
      <c r="IA3207" s="0"/>
      <c r="IB3207" s="0"/>
      <c r="IC3207" s="0"/>
      <c r="ID3207" s="0"/>
      <c r="IE3207" s="0"/>
      <c r="IF3207" s="0"/>
      <c r="IG3207" s="0"/>
      <c r="IH3207" s="0"/>
      <c r="II3207" s="0"/>
      <c r="IJ3207" s="0"/>
      <c r="IK3207" s="0"/>
      <c r="IL3207" s="0"/>
      <c r="IM3207" s="0"/>
      <c r="IN3207" s="0"/>
      <c r="IO3207" s="0"/>
      <c r="IP3207" s="0"/>
      <c r="IQ3207" s="0"/>
      <c r="IR3207" s="0"/>
      <c r="IS3207" s="0"/>
      <c r="IT3207" s="0"/>
      <c r="IU3207" s="0"/>
      <c r="IV3207" s="0"/>
      <c r="IW3207" s="0"/>
      <c r="IX3207" s="0"/>
      <c r="IY3207" s="0"/>
      <c r="IZ3207" s="0"/>
      <c r="JA3207" s="0"/>
      <c r="JB3207" s="0"/>
      <c r="JC3207" s="0"/>
      <c r="JD3207" s="0"/>
      <c r="JE3207" s="0"/>
      <c r="JF3207" s="0"/>
      <c r="JG3207" s="0"/>
      <c r="JH3207" s="0"/>
      <c r="JI3207" s="0"/>
      <c r="JJ3207" s="0"/>
      <c r="JK3207" s="0"/>
      <c r="JL3207" s="0"/>
      <c r="JM3207" s="0"/>
      <c r="JN3207" s="0"/>
      <c r="JO3207" s="0"/>
      <c r="JP3207" s="0"/>
      <c r="JQ3207" s="0"/>
      <c r="JR3207" s="0"/>
      <c r="JS3207" s="0"/>
      <c r="JT3207" s="0"/>
      <c r="JU3207" s="0"/>
      <c r="JV3207" s="0"/>
      <c r="JW3207" s="0"/>
      <c r="JX3207" s="0"/>
      <c r="JY3207" s="0"/>
      <c r="JZ3207" s="0"/>
      <c r="KA3207" s="0"/>
      <c r="KB3207" s="0"/>
      <c r="KC3207" s="0"/>
      <c r="KD3207" s="0"/>
      <c r="KE3207" s="0"/>
      <c r="KF3207" s="0"/>
      <c r="KG3207" s="0"/>
      <c r="KH3207" s="0"/>
      <c r="KI3207" s="0"/>
      <c r="KJ3207" s="0"/>
      <c r="KK3207" s="0"/>
      <c r="KL3207" s="0"/>
      <c r="KM3207" s="0"/>
      <c r="KN3207" s="0"/>
      <c r="KO3207" s="0"/>
      <c r="KP3207" s="0"/>
      <c r="KQ3207" s="0"/>
      <c r="KR3207" s="0"/>
      <c r="KS3207" s="0"/>
      <c r="KT3207" s="0"/>
      <c r="KU3207" s="0"/>
      <c r="KV3207" s="0"/>
      <c r="KW3207" s="0"/>
      <c r="KX3207" s="0"/>
      <c r="KY3207" s="0"/>
      <c r="KZ3207" s="0"/>
      <c r="LA3207" s="0"/>
      <c r="LB3207" s="0"/>
      <c r="LC3207" s="0"/>
      <c r="LD3207" s="0"/>
      <c r="LE3207" s="0"/>
      <c r="LF3207" s="0"/>
      <c r="LG3207" s="0"/>
      <c r="LH3207" s="0"/>
      <c r="LI3207" s="0"/>
      <c r="LJ3207" s="0"/>
      <c r="LK3207" s="0"/>
      <c r="LL3207" s="0"/>
      <c r="LM3207" s="0"/>
      <c r="LN3207" s="0"/>
      <c r="LO3207" s="0"/>
      <c r="LP3207" s="0"/>
      <c r="LQ3207" s="0"/>
      <c r="LR3207" s="0"/>
      <c r="LS3207" s="0"/>
      <c r="LT3207" s="0"/>
      <c r="LU3207" s="0"/>
      <c r="LV3207" s="0"/>
      <c r="LW3207" s="0"/>
      <c r="LX3207" s="0"/>
      <c r="LY3207" s="0"/>
      <c r="LZ3207" s="0"/>
      <c r="MA3207" s="0"/>
      <c r="MB3207" s="0"/>
      <c r="MC3207" s="0"/>
      <c r="MD3207" s="0"/>
      <c r="ME3207" s="0"/>
      <c r="MF3207" s="0"/>
      <c r="MG3207" s="0"/>
      <c r="MH3207" s="0"/>
      <c r="MI3207" s="0"/>
      <c r="MJ3207" s="0"/>
      <c r="MK3207" s="0"/>
      <c r="ML3207" s="0"/>
      <c r="MM3207" s="0"/>
      <c r="MN3207" s="0"/>
      <c r="MO3207" s="0"/>
      <c r="MP3207" s="0"/>
      <c r="MQ3207" s="0"/>
      <c r="MR3207" s="0"/>
      <c r="MS3207" s="0"/>
      <c r="MT3207" s="0"/>
      <c r="MU3207" s="0"/>
      <c r="MV3207" s="0"/>
      <c r="MW3207" s="0"/>
      <c r="MX3207" s="0"/>
      <c r="MY3207" s="0"/>
      <c r="MZ3207" s="0"/>
      <c r="NA3207" s="0"/>
      <c r="NB3207" s="0"/>
      <c r="NC3207" s="0"/>
      <c r="ND3207" s="0"/>
      <c r="NE3207" s="0"/>
      <c r="NF3207" s="0"/>
      <c r="NG3207" s="0"/>
      <c r="NH3207" s="0"/>
      <c r="NI3207" s="0"/>
      <c r="NJ3207" s="0"/>
      <c r="NK3207" s="0"/>
      <c r="NL3207" s="0"/>
      <c r="NM3207" s="0"/>
      <c r="NN3207" s="0"/>
      <c r="NO3207" s="0"/>
      <c r="NP3207" s="0"/>
      <c r="NQ3207" s="0"/>
      <c r="NR3207" s="0"/>
      <c r="NS3207" s="0"/>
      <c r="NT3207" s="0"/>
      <c r="NU3207" s="0"/>
      <c r="NV3207" s="0"/>
      <c r="NW3207" s="0"/>
      <c r="NX3207" s="0"/>
      <c r="NY3207" s="0"/>
      <c r="NZ3207" s="0"/>
      <c r="OA3207" s="0"/>
      <c r="OB3207" s="0"/>
      <c r="OC3207" s="0"/>
      <c r="OD3207" s="0"/>
      <c r="OE3207" s="0"/>
      <c r="OF3207" s="0"/>
      <c r="OG3207" s="0"/>
      <c r="OH3207" s="0"/>
      <c r="OI3207" s="0"/>
      <c r="OJ3207" s="0"/>
      <c r="OK3207" s="0"/>
      <c r="OL3207" s="0"/>
      <c r="OM3207" s="0"/>
      <c r="ON3207" s="0"/>
      <c r="OO3207" s="0"/>
      <c r="OP3207" s="0"/>
      <c r="OQ3207" s="0"/>
      <c r="OR3207" s="0"/>
      <c r="OS3207" s="0"/>
      <c r="OT3207" s="0"/>
      <c r="OU3207" s="0"/>
      <c r="OV3207" s="0"/>
      <c r="OW3207" s="0"/>
      <c r="OX3207" s="0"/>
      <c r="OY3207" s="0"/>
      <c r="OZ3207" s="0"/>
      <c r="PA3207" s="0"/>
      <c r="PB3207" s="0"/>
      <c r="PC3207" s="0"/>
      <c r="PD3207" s="0"/>
      <c r="PE3207" s="0"/>
      <c r="PF3207" s="0"/>
      <c r="PG3207" s="0"/>
      <c r="PH3207" s="0"/>
      <c r="PI3207" s="0"/>
      <c r="PJ3207" s="0"/>
      <c r="PK3207" s="0"/>
      <c r="PL3207" s="0"/>
      <c r="PM3207" s="0"/>
      <c r="PN3207" s="0"/>
      <c r="PO3207" s="0"/>
      <c r="PP3207" s="0"/>
      <c r="PQ3207" s="0"/>
      <c r="PR3207" s="0"/>
      <c r="PS3207" s="0"/>
      <c r="PT3207" s="0"/>
      <c r="PU3207" s="0"/>
      <c r="PV3207" s="0"/>
      <c r="PW3207" s="0"/>
      <c r="PX3207" s="0"/>
      <c r="PY3207" s="0"/>
      <c r="PZ3207" s="0"/>
      <c r="QA3207" s="0"/>
      <c r="QB3207" s="0"/>
      <c r="QC3207" s="0"/>
      <c r="QD3207" s="0"/>
      <c r="QE3207" s="0"/>
      <c r="QF3207" s="0"/>
      <c r="QG3207" s="0"/>
      <c r="QH3207" s="0"/>
      <c r="QI3207" s="0"/>
      <c r="QJ3207" s="0"/>
      <c r="QK3207" s="0"/>
      <c r="QL3207" s="0"/>
      <c r="QM3207" s="0"/>
      <c r="QN3207" s="0"/>
      <c r="QO3207" s="0"/>
      <c r="QP3207" s="0"/>
      <c r="QQ3207" s="0"/>
      <c r="QR3207" s="0"/>
      <c r="QS3207" s="0"/>
      <c r="QT3207" s="0"/>
      <c r="QU3207" s="0"/>
      <c r="QV3207" s="0"/>
      <c r="QW3207" s="0"/>
      <c r="QX3207" s="0"/>
      <c r="QY3207" s="0"/>
      <c r="QZ3207" s="0"/>
      <c r="RA3207" s="0"/>
      <c r="RB3207" s="0"/>
      <c r="RC3207" s="0"/>
      <c r="RD3207" s="0"/>
      <c r="RE3207" s="0"/>
      <c r="RF3207" s="0"/>
      <c r="RG3207" s="0"/>
      <c r="RH3207" s="0"/>
      <c r="RI3207" s="0"/>
      <c r="RJ3207" s="0"/>
      <c r="RK3207" s="0"/>
      <c r="RL3207" s="0"/>
      <c r="RM3207" s="0"/>
      <c r="RN3207" s="0"/>
      <c r="RO3207" s="0"/>
      <c r="RP3207" s="0"/>
      <c r="RQ3207" s="0"/>
      <c r="RR3207" s="0"/>
      <c r="RS3207" s="0"/>
      <c r="RT3207" s="0"/>
      <c r="RU3207" s="0"/>
      <c r="RV3207" s="0"/>
      <c r="RW3207" s="0"/>
      <c r="RX3207" s="0"/>
      <c r="RY3207" s="0"/>
      <c r="RZ3207" s="0"/>
      <c r="SA3207" s="0"/>
      <c r="SB3207" s="0"/>
      <c r="SC3207" s="0"/>
      <c r="SD3207" s="0"/>
      <c r="SE3207" s="0"/>
      <c r="SF3207" s="0"/>
      <c r="SG3207" s="0"/>
      <c r="SH3207" s="0"/>
      <c r="SI3207" s="0"/>
      <c r="SJ3207" s="0"/>
      <c r="SK3207" s="0"/>
      <c r="SL3207" s="0"/>
      <c r="SM3207" s="0"/>
      <c r="SN3207" s="0"/>
      <c r="SO3207" s="0"/>
      <c r="SP3207" s="0"/>
      <c r="SQ3207" s="0"/>
      <c r="SR3207" s="0"/>
      <c r="SS3207" s="0"/>
      <c r="ST3207" s="0"/>
      <c r="SU3207" s="0"/>
      <c r="SV3207" s="0"/>
      <c r="SW3207" s="0"/>
      <c r="SX3207" s="0"/>
      <c r="SY3207" s="0"/>
      <c r="SZ3207" s="0"/>
      <c r="TA3207" s="0"/>
      <c r="TB3207" s="0"/>
      <c r="TC3207" s="0"/>
      <c r="TD3207" s="0"/>
      <c r="TE3207" s="0"/>
      <c r="TF3207" s="0"/>
      <c r="TG3207" s="0"/>
      <c r="TH3207" s="0"/>
      <c r="TI3207" s="0"/>
      <c r="TJ3207" s="0"/>
      <c r="TK3207" s="0"/>
      <c r="TL3207" s="0"/>
      <c r="TM3207" s="0"/>
      <c r="TN3207" s="0"/>
      <c r="TO3207" s="0"/>
      <c r="TP3207" s="0"/>
      <c r="TQ3207" s="0"/>
      <c r="TR3207" s="0"/>
      <c r="TS3207" s="0"/>
      <c r="TT3207" s="0"/>
      <c r="TU3207" s="0"/>
      <c r="TV3207" s="0"/>
      <c r="TW3207" s="0"/>
      <c r="TX3207" s="0"/>
      <c r="TY3207" s="0"/>
      <c r="TZ3207" s="0"/>
      <c r="UA3207" s="0"/>
      <c r="UB3207" s="0"/>
      <c r="UC3207" s="0"/>
      <c r="UD3207" s="0"/>
      <c r="UE3207" s="0"/>
      <c r="UF3207" s="0"/>
      <c r="UG3207" s="0"/>
      <c r="UH3207" s="0"/>
      <c r="UI3207" s="0"/>
      <c r="UJ3207" s="0"/>
      <c r="UK3207" s="0"/>
      <c r="UL3207" s="0"/>
      <c r="UM3207" s="0"/>
      <c r="UN3207" s="0"/>
      <c r="UO3207" s="0"/>
      <c r="UP3207" s="0"/>
      <c r="UQ3207" s="0"/>
      <c r="UR3207" s="0"/>
      <c r="US3207" s="0"/>
      <c r="UT3207" s="0"/>
      <c r="UU3207" s="0"/>
      <c r="UV3207" s="0"/>
      <c r="UW3207" s="0"/>
      <c r="UX3207" s="0"/>
      <c r="UY3207" s="0"/>
      <c r="UZ3207" s="0"/>
      <c r="VA3207" s="0"/>
      <c r="VB3207" s="0"/>
      <c r="VC3207" s="0"/>
      <c r="VD3207" s="0"/>
      <c r="VE3207" s="0"/>
      <c r="VF3207" s="0"/>
      <c r="VG3207" s="0"/>
      <c r="VH3207" s="0"/>
      <c r="VI3207" s="0"/>
      <c r="VJ3207" s="0"/>
      <c r="VK3207" s="0"/>
      <c r="VL3207" s="0"/>
      <c r="VM3207" s="0"/>
      <c r="VN3207" s="0"/>
      <c r="VO3207" s="0"/>
      <c r="VP3207" s="0"/>
      <c r="VQ3207" s="0"/>
      <c r="VR3207" s="0"/>
      <c r="VS3207" s="0"/>
      <c r="VT3207" s="0"/>
      <c r="VU3207" s="0"/>
      <c r="VV3207" s="0"/>
      <c r="VW3207" s="0"/>
      <c r="VX3207" s="0"/>
      <c r="VY3207" s="0"/>
      <c r="VZ3207" s="0"/>
      <c r="WA3207" s="0"/>
      <c r="WB3207" s="0"/>
      <c r="WC3207" s="0"/>
      <c r="WD3207" s="0"/>
      <c r="WE3207" s="0"/>
      <c r="WF3207" s="0"/>
      <c r="WG3207" s="0"/>
      <c r="WH3207" s="0"/>
      <c r="WI3207" s="0"/>
      <c r="WJ3207" s="0"/>
      <c r="WK3207" s="0"/>
      <c r="WL3207" s="0"/>
      <c r="WM3207" s="0"/>
      <c r="WN3207" s="0"/>
      <c r="WO3207" s="0"/>
      <c r="WP3207" s="0"/>
      <c r="WQ3207" s="0"/>
      <c r="WR3207" s="0"/>
      <c r="WS3207" s="0"/>
      <c r="WT3207" s="0"/>
      <c r="WU3207" s="0"/>
      <c r="WV3207" s="0"/>
      <c r="WW3207" s="0"/>
      <c r="WX3207" s="0"/>
      <c r="WY3207" s="0"/>
      <c r="WZ3207" s="0"/>
      <c r="XA3207" s="0"/>
      <c r="XB3207" s="0"/>
      <c r="XC3207" s="0"/>
      <c r="XD3207" s="0"/>
      <c r="XE3207" s="0"/>
      <c r="XF3207" s="0"/>
      <c r="XG3207" s="0"/>
      <c r="XH3207" s="0"/>
      <c r="XI3207" s="0"/>
      <c r="XJ3207" s="0"/>
      <c r="XK3207" s="0"/>
      <c r="XL3207" s="0"/>
      <c r="XM3207" s="0"/>
      <c r="XN3207" s="0"/>
      <c r="XO3207" s="0"/>
      <c r="XP3207" s="0"/>
      <c r="XQ3207" s="0"/>
      <c r="XR3207" s="0"/>
      <c r="XS3207" s="0"/>
      <c r="XT3207" s="0"/>
      <c r="XU3207" s="0"/>
      <c r="XV3207" s="0"/>
      <c r="XW3207" s="0"/>
      <c r="XX3207" s="0"/>
      <c r="XY3207" s="0"/>
      <c r="XZ3207" s="0"/>
      <c r="YA3207" s="0"/>
      <c r="YB3207" s="0"/>
      <c r="YC3207" s="0"/>
      <c r="YD3207" s="0"/>
      <c r="YE3207" s="0"/>
      <c r="YF3207" s="0"/>
      <c r="YG3207" s="0"/>
      <c r="YH3207" s="0"/>
      <c r="YI3207" s="0"/>
      <c r="YJ3207" s="0"/>
      <c r="YK3207" s="0"/>
      <c r="YL3207" s="0"/>
      <c r="YM3207" s="0"/>
      <c r="YN3207" s="0"/>
      <c r="YO3207" s="0"/>
      <c r="YP3207" s="0"/>
      <c r="YQ3207" s="0"/>
      <c r="YR3207" s="0"/>
      <c r="YS3207" s="0"/>
      <c r="YT3207" s="0"/>
      <c r="YU3207" s="0"/>
      <c r="YV3207" s="0"/>
      <c r="YW3207" s="0"/>
      <c r="YX3207" s="0"/>
      <c r="YY3207" s="0"/>
      <c r="YZ3207" s="0"/>
      <c r="ZA3207" s="0"/>
      <c r="ZB3207" s="0"/>
      <c r="ZC3207" s="0"/>
      <c r="ZD3207" s="0"/>
      <c r="ZE3207" s="0"/>
      <c r="ZF3207" s="0"/>
      <c r="ZG3207" s="0"/>
      <c r="ZH3207" s="0"/>
      <c r="ZI3207" s="0"/>
      <c r="ZJ3207" s="0"/>
      <c r="ZK3207" s="0"/>
      <c r="ZL3207" s="0"/>
      <c r="ZM3207" s="0"/>
      <c r="ZN3207" s="0"/>
      <c r="ZO3207" s="0"/>
      <c r="ZP3207" s="0"/>
      <c r="ZQ3207" s="0"/>
      <c r="ZR3207" s="0"/>
      <c r="ZS3207" s="0"/>
      <c r="ZT3207" s="0"/>
      <c r="ZU3207" s="0"/>
      <c r="ZV3207" s="0"/>
      <c r="ZW3207" s="0"/>
      <c r="ZX3207" s="0"/>
      <c r="ZY3207" s="0"/>
      <c r="ZZ3207" s="0"/>
      <c r="AAA3207" s="0"/>
      <c r="AAB3207" s="0"/>
      <c r="AAC3207" s="0"/>
      <c r="AAD3207" s="0"/>
      <c r="AAE3207" s="0"/>
      <c r="AAF3207" s="0"/>
      <c r="AAG3207" s="0"/>
      <c r="AAH3207" s="0"/>
      <c r="AAI3207" s="0"/>
      <c r="AAJ3207" s="0"/>
      <c r="AAK3207" s="0"/>
      <c r="AAL3207" s="0"/>
      <c r="AAM3207" s="0"/>
      <c r="AAN3207" s="0"/>
      <c r="AAO3207" s="0"/>
      <c r="AAP3207" s="0"/>
      <c r="AAQ3207" s="0"/>
      <c r="AAR3207" s="0"/>
      <c r="AAS3207" s="0"/>
      <c r="AAT3207" s="0"/>
      <c r="AAU3207" s="0"/>
      <c r="AAV3207" s="0"/>
      <c r="AAW3207" s="0"/>
      <c r="AAX3207" s="0"/>
      <c r="AAY3207" s="0"/>
      <c r="AAZ3207" s="0"/>
      <c r="ABA3207" s="0"/>
      <c r="ABB3207" s="0"/>
      <c r="ABC3207" s="0"/>
      <c r="ABD3207" s="0"/>
      <c r="ABE3207" s="0"/>
      <c r="ABF3207" s="0"/>
      <c r="ABG3207" s="0"/>
      <c r="ABH3207" s="0"/>
      <c r="ABI3207" s="0"/>
      <c r="ABJ3207" s="0"/>
      <c r="ABK3207" s="0"/>
      <c r="ABL3207" s="0"/>
      <c r="ABM3207" s="0"/>
      <c r="ABN3207" s="0"/>
      <c r="ABO3207" s="0"/>
      <c r="ABP3207" s="0"/>
      <c r="ABQ3207" s="0"/>
      <c r="ABR3207" s="0"/>
      <c r="ABS3207" s="0"/>
      <c r="ABT3207" s="0"/>
      <c r="ABU3207" s="0"/>
      <c r="ABV3207" s="0"/>
      <c r="ABW3207" s="0"/>
      <c r="ABX3207" s="0"/>
      <c r="ABY3207" s="0"/>
      <c r="ABZ3207" s="0"/>
      <c r="ACA3207" s="0"/>
      <c r="ACB3207" s="0"/>
      <c r="ACC3207" s="0"/>
      <c r="ACD3207" s="0"/>
      <c r="ACE3207" s="0"/>
      <c r="ACF3207" s="0"/>
      <c r="ACG3207" s="0"/>
      <c r="ACH3207" s="0"/>
      <c r="ACI3207" s="0"/>
      <c r="ACJ3207" s="0"/>
      <c r="ACK3207" s="0"/>
      <c r="ACL3207" s="0"/>
      <c r="ACM3207" s="0"/>
      <c r="ACN3207" s="0"/>
      <c r="ACO3207" s="0"/>
      <c r="ACP3207" s="0"/>
      <c r="ACQ3207" s="0"/>
      <c r="ACR3207" s="0"/>
      <c r="ACS3207" s="0"/>
      <c r="ACT3207" s="0"/>
      <c r="ACU3207" s="0"/>
      <c r="ACV3207" s="0"/>
      <c r="ACW3207" s="0"/>
      <c r="ACX3207" s="0"/>
      <c r="ACY3207" s="0"/>
      <c r="ACZ3207" s="0"/>
      <c r="ADA3207" s="0"/>
      <c r="ADB3207" s="0"/>
      <c r="ADC3207" s="0"/>
      <c r="ADD3207" s="0"/>
      <c r="ADE3207" s="0"/>
      <c r="ADF3207" s="0"/>
      <c r="ADG3207" s="0"/>
      <c r="ADH3207" s="0"/>
      <c r="ADI3207" s="0"/>
      <c r="ADJ3207" s="0"/>
      <c r="ADK3207" s="0"/>
      <c r="ADL3207" s="0"/>
      <c r="ADM3207" s="0"/>
      <c r="ADN3207" s="0"/>
      <c r="ADO3207" s="0"/>
      <c r="ADP3207" s="0"/>
      <c r="ADQ3207" s="0"/>
      <c r="ADR3207" s="0"/>
      <c r="ADS3207" s="0"/>
      <c r="ADT3207" s="0"/>
      <c r="ADU3207" s="0"/>
      <c r="ADV3207" s="0"/>
      <c r="ADW3207" s="0"/>
      <c r="ADX3207" s="0"/>
      <c r="ADY3207" s="0"/>
      <c r="ADZ3207" s="0"/>
      <c r="AEA3207" s="0"/>
      <c r="AEB3207" s="0"/>
      <c r="AEC3207" s="0"/>
      <c r="AED3207" s="0"/>
      <c r="AEE3207" s="0"/>
      <c r="AEF3207" s="0"/>
      <c r="AEG3207" s="0"/>
      <c r="AEH3207" s="0"/>
      <c r="AEI3207" s="0"/>
      <c r="AEJ3207" s="0"/>
      <c r="AEK3207" s="0"/>
      <c r="AEL3207" s="0"/>
      <c r="AEM3207" s="0"/>
      <c r="AEN3207" s="0"/>
      <c r="AEO3207" s="0"/>
      <c r="AEP3207" s="0"/>
      <c r="AEQ3207" s="0"/>
      <c r="AER3207" s="0"/>
      <c r="AES3207" s="0"/>
      <c r="AET3207" s="0"/>
      <c r="AEU3207" s="0"/>
      <c r="AEV3207" s="0"/>
      <c r="AEW3207" s="0"/>
      <c r="AEX3207" s="0"/>
      <c r="AEY3207" s="0"/>
      <c r="AEZ3207" s="0"/>
      <c r="AFA3207" s="0"/>
      <c r="AFB3207" s="0"/>
      <c r="AFC3207" s="0"/>
      <c r="AFD3207" s="0"/>
      <c r="AFE3207" s="0"/>
      <c r="AFF3207" s="0"/>
      <c r="AFG3207" s="0"/>
      <c r="AFH3207" s="0"/>
      <c r="AFI3207" s="0"/>
      <c r="AFJ3207" s="0"/>
      <c r="AFK3207" s="0"/>
      <c r="AFL3207" s="0"/>
      <c r="AFM3207" s="0"/>
      <c r="AFN3207" s="0"/>
      <c r="AFO3207" s="0"/>
      <c r="AFP3207" s="0"/>
      <c r="AFQ3207" s="0"/>
      <c r="AFR3207" s="0"/>
      <c r="AFS3207" s="0"/>
      <c r="AFT3207" s="0"/>
      <c r="AFU3207" s="0"/>
      <c r="AFV3207" s="0"/>
      <c r="AFW3207" s="0"/>
      <c r="AFX3207" s="0"/>
      <c r="AFY3207" s="0"/>
      <c r="AFZ3207" s="0"/>
      <c r="AGA3207" s="0"/>
      <c r="AGB3207" s="0"/>
      <c r="AGC3207" s="0"/>
      <c r="AGD3207" s="0"/>
      <c r="AGE3207" s="0"/>
      <c r="AGF3207" s="0"/>
      <c r="AGG3207" s="0"/>
      <c r="AGH3207" s="0"/>
      <c r="AGI3207" s="0"/>
      <c r="AGJ3207" s="0"/>
      <c r="AGK3207" s="0"/>
      <c r="AGL3207" s="0"/>
      <c r="AGM3207" s="0"/>
      <c r="AGN3207" s="0"/>
      <c r="AGO3207" s="0"/>
      <c r="AGP3207" s="0"/>
      <c r="AGQ3207" s="0"/>
      <c r="AGR3207" s="0"/>
      <c r="AGS3207" s="0"/>
      <c r="AGT3207" s="0"/>
      <c r="AGU3207" s="0"/>
      <c r="AGV3207" s="0"/>
      <c r="AGW3207" s="0"/>
      <c r="AGX3207" s="0"/>
      <c r="AGY3207" s="0"/>
      <c r="AGZ3207" s="0"/>
      <c r="AHA3207" s="0"/>
      <c r="AHB3207" s="0"/>
      <c r="AHC3207" s="0"/>
      <c r="AHD3207" s="0"/>
      <c r="AHE3207" s="0"/>
      <c r="AHF3207" s="0"/>
      <c r="AHG3207" s="0"/>
      <c r="AHH3207" s="0"/>
      <c r="AHI3207" s="0"/>
      <c r="AHJ3207" s="0"/>
      <c r="AHK3207" s="0"/>
      <c r="AHL3207" s="0"/>
      <c r="AHM3207" s="0"/>
      <c r="AHN3207" s="0"/>
      <c r="AHO3207" s="0"/>
      <c r="AHP3207" s="0"/>
      <c r="AHQ3207" s="0"/>
      <c r="AHR3207" s="0"/>
      <c r="AHS3207" s="0"/>
      <c r="AHT3207" s="0"/>
      <c r="AHU3207" s="0"/>
      <c r="AHV3207" s="0"/>
      <c r="AHW3207" s="0"/>
      <c r="AHX3207" s="0"/>
      <c r="AHY3207" s="0"/>
      <c r="AHZ3207" s="0"/>
      <c r="AIA3207" s="0"/>
      <c r="AIB3207" s="0"/>
      <c r="AIC3207" s="0"/>
      <c r="AID3207" s="0"/>
      <c r="AIE3207" s="0"/>
      <c r="AIF3207" s="0"/>
      <c r="AIG3207" s="0"/>
      <c r="AIH3207" s="0"/>
      <c r="AII3207" s="0"/>
      <c r="AIJ3207" s="0"/>
      <c r="AIK3207" s="0"/>
      <c r="AIL3207" s="0"/>
      <c r="AIM3207" s="0"/>
      <c r="AIN3207" s="0"/>
      <c r="AIO3207" s="0"/>
      <c r="AIP3207" s="0"/>
      <c r="AIQ3207" s="0"/>
      <c r="AIR3207" s="0"/>
      <c r="AIS3207" s="0"/>
      <c r="AIT3207" s="0"/>
      <c r="AIU3207" s="0"/>
      <c r="AIV3207" s="0"/>
      <c r="AIW3207" s="0"/>
      <c r="AIX3207" s="0"/>
      <c r="AIY3207" s="0"/>
      <c r="AIZ3207" s="0"/>
      <c r="AJA3207" s="0"/>
      <c r="AJB3207" s="0"/>
      <c r="AJC3207" s="0"/>
      <c r="AJD3207" s="0"/>
      <c r="AJE3207" s="0"/>
      <c r="AJF3207" s="0"/>
      <c r="AJG3207" s="0"/>
      <c r="AJH3207" s="0"/>
      <c r="AJI3207" s="0"/>
      <c r="AJJ3207" s="0"/>
      <c r="AJK3207" s="0"/>
      <c r="AJL3207" s="0"/>
      <c r="AJM3207" s="0"/>
      <c r="AJN3207" s="0"/>
      <c r="AJO3207" s="0"/>
      <c r="AJP3207" s="0"/>
      <c r="AJQ3207" s="0"/>
      <c r="AJR3207" s="0"/>
      <c r="AJS3207" s="0"/>
      <c r="AJT3207" s="0"/>
      <c r="AJU3207" s="0"/>
      <c r="AJV3207" s="0"/>
      <c r="AJW3207" s="0"/>
      <c r="AJX3207" s="0"/>
      <c r="AJY3207" s="0"/>
      <c r="AJZ3207" s="0"/>
      <c r="AKA3207" s="0"/>
      <c r="AKB3207" s="0"/>
      <c r="AKC3207" s="0"/>
      <c r="AKD3207" s="0"/>
      <c r="AKE3207" s="0"/>
      <c r="AKF3207" s="0"/>
      <c r="AKG3207" s="0"/>
      <c r="AKH3207" s="0"/>
      <c r="AKI3207" s="0"/>
      <c r="AKJ3207" s="0"/>
      <c r="AKK3207" s="0"/>
      <c r="AKL3207" s="0"/>
      <c r="AKM3207" s="0"/>
      <c r="AKN3207" s="0"/>
      <c r="AKO3207" s="0"/>
      <c r="AKP3207" s="0"/>
      <c r="AKQ3207" s="0"/>
      <c r="AKR3207" s="0"/>
      <c r="AKS3207" s="0"/>
      <c r="AKT3207" s="0"/>
      <c r="AKU3207" s="0"/>
      <c r="AKV3207" s="0"/>
      <c r="AKW3207" s="0"/>
      <c r="AKX3207" s="0"/>
      <c r="AKY3207" s="0"/>
      <c r="AKZ3207" s="0"/>
      <c r="ALA3207" s="0"/>
      <c r="ALB3207" s="0"/>
      <c r="ALC3207" s="0"/>
      <c r="ALD3207" s="0"/>
      <c r="ALE3207" s="0"/>
      <c r="ALF3207" s="0"/>
      <c r="ALG3207" s="0"/>
      <c r="ALH3207" s="0"/>
      <c r="ALI3207" s="0"/>
      <c r="ALJ3207" s="0"/>
      <c r="ALK3207" s="0"/>
      <c r="ALL3207" s="0"/>
      <c r="ALM3207" s="0"/>
      <c r="ALN3207" s="0"/>
      <c r="ALO3207" s="0"/>
      <c r="ALP3207" s="0"/>
      <c r="ALQ3207" s="0"/>
      <c r="ALR3207" s="0"/>
      <c r="ALS3207" s="0"/>
      <c r="ALT3207" s="0"/>
      <c r="ALU3207" s="0"/>
      <c r="ALV3207" s="0"/>
      <c r="ALW3207" s="0"/>
      <c r="ALX3207" s="0"/>
      <c r="ALY3207" s="0"/>
      <c r="ALZ3207" s="0"/>
      <c r="AMA3207" s="0"/>
      <c r="AMB3207" s="0"/>
      <c r="AMC3207" s="0"/>
      <c r="AMD3207" s="0"/>
      <c r="AME3207" s="0"/>
      <c r="AMF3207" s="0"/>
      <c r="AMG3207" s="0"/>
      <c r="AMH3207" s="0"/>
      <c r="AMI3207" s="0"/>
    </row>
    <row r="3208" customFormat="false" ht="12.75" hidden="false" customHeight="false" outlineLevel="0" collapsed="false">
      <c r="A3208" s="18" t="s">
        <v>1398</v>
      </c>
      <c r="B3208" s="18"/>
      <c r="C3208" s="78" t="s">
        <v>3454</v>
      </c>
      <c r="D3208" s="79" t="s">
        <v>79</v>
      </c>
      <c r="E3208" s="80"/>
      <c r="F3208" s="81"/>
      <c r="G3208" s="82"/>
      <c r="H3208" s="83" t="s">
        <v>168</v>
      </c>
      <c r="I3208" s="84" t="n">
        <v>2.25</v>
      </c>
      <c r="J3208" s="83" t="s">
        <v>3405</v>
      </c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8"/>
      <c r="AF3208" s="18"/>
      <c r="AG3208" s="18"/>
      <c r="AH3208" s="18"/>
      <c r="AI3208" s="18"/>
      <c r="AJ3208" s="18"/>
      <c r="AK3208" s="18"/>
      <c r="AL3208" s="18"/>
      <c r="AM3208" s="18"/>
      <c r="AN3208" s="18"/>
      <c r="AO3208" s="18"/>
      <c r="AP3208" s="18"/>
      <c r="AQ3208" s="18"/>
      <c r="AR3208" s="18"/>
      <c r="AS3208" s="18"/>
      <c r="AT3208" s="18"/>
      <c r="AU3208" s="18"/>
      <c r="AV3208" s="18"/>
      <c r="AW3208" s="18"/>
      <c r="AX3208" s="18"/>
      <c r="AY3208" s="18"/>
      <c r="AZ3208" s="18"/>
      <c r="BA3208" s="18"/>
      <c r="BB3208" s="18"/>
      <c r="BC3208" s="18"/>
      <c r="BD3208" s="18"/>
      <c r="BE3208" s="18"/>
      <c r="BF3208" s="18"/>
      <c r="BG3208" s="18"/>
      <c r="BH3208" s="18"/>
      <c r="BI3208" s="18"/>
      <c r="BJ3208" s="18"/>
      <c r="BK3208" s="18"/>
      <c r="BL3208" s="18"/>
      <c r="BM3208" s="0"/>
      <c r="BN3208" s="0"/>
      <c r="BO3208" s="0"/>
      <c r="BP3208" s="0"/>
      <c r="BQ3208" s="0"/>
      <c r="BR3208" s="0"/>
      <c r="BS3208" s="0"/>
      <c r="BT3208" s="0"/>
      <c r="BU3208" s="0"/>
      <c r="BV3208" s="0"/>
      <c r="BW3208" s="0"/>
      <c r="BX3208" s="0"/>
      <c r="BY3208" s="0"/>
      <c r="BZ3208" s="0"/>
      <c r="CA3208" s="0"/>
      <c r="CB3208" s="0"/>
      <c r="CC3208" s="0"/>
      <c r="CD3208" s="0"/>
      <c r="CE3208" s="0"/>
      <c r="CF3208" s="0"/>
      <c r="CG3208" s="0"/>
      <c r="CH3208" s="0"/>
      <c r="CI3208" s="0"/>
      <c r="CJ3208" s="0"/>
      <c r="CK3208" s="0"/>
      <c r="CL3208" s="0"/>
      <c r="CM3208" s="0"/>
      <c r="CN3208" s="0"/>
      <c r="CO3208" s="0"/>
      <c r="CP3208" s="0"/>
      <c r="CQ3208" s="0"/>
      <c r="CR3208" s="0"/>
      <c r="CS3208" s="0"/>
      <c r="CT3208" s="0"/>
      <c r="CU3208" s="0"/>
      <c r="CV3208" s="0"/>
      <c r="CW3208" s="0"/>
      <c r="CX3208" s="0"/>
      <c r="CY3208" s="0"/>
      <c r="CZ3208" s="0"/>
      <c r="DA3208" s="0"/>
      <c r="DB3208" s="0"/>
      <c r="DC3208" s="0"/>
      <c r="DD3208" s="0"/>
      <c r="DE3208" s="0"/>
      <c r="DF3208" s="0"/>
      <c r="DG3208" s="0"/>
      <c r="DH3208" s="0"/>
      <c r="DI3208" s="0"/>
      <c r="DJ3208" s="0"/>
      <c r="DK3208" s="0"/>
      <c r="DL3208" s="0"/>
      <c r="DM3208" s="0"/>
      <c r="DN3208" s="0"/>
      <c r="DO3208" s="0"/>
      <c r="DP3208" s="0"/>
      <c r="DQ3208" s="0"/>
      <c r="DR3208" s="0"/>
      <c r="DS3208" s="0"/>
      <c r="DT3208" s="0"/>
      <c r="DU3208" s="0"/>
      <c r="DV3208" s="0"/>
      <c r="DW3208" s="0"/>
      <c r="DX3208" s="0"/>
      <c r="DY3208" s="0"/>
      <c r="DZ3208" s="0"/>
      <c r="EA3208" s="0"/>
      <c r="EB3208" s="0"/>
      <c r="EC3208" s="0"/>
      <c r="ED3208" s="0"/>
      <c r="EE3208" s="0"/>
      <c r="EF3208" s="0"/>
      <c r="EG3208" s="0"/>
      <c r="EH3208" s="0"/>
      <c r="EI3208" s="0"/>
      <c r="EJ3208" s="0"/>
      <c r="EK3208" s="0"/>
      <c r="EL3208" s="0"/>
      <c r="EM3208" s="0"/>
      <c r="EN3208" s="0"/>
      <c r="EO3208" s="0"/>
      <c r="EP3208" s="0"/>
      <c r="EQ3208" s="0"/>
      <c r="ER3208" s="0"/>
      <c r="ES3208" s="0"/>
      <c r="ET3208" s="0"/>
      <c r="EU3208" s="0"/>
      <c r="EV3208" s="0"/>
      <c r="EW3208" s="0"/>
      <c r="EX3208" s="0"/>
      <c r="EY3208" s="0"/>
      <c r="EZ3208" s="0"/>
      <c r="FA3208" s="0"/>
      <c r="FB3208" s="0"/>
      <c r="FC3208" s="0"/>
      <c r="FD3208" s="0"/>
      <c r="FE3208" s="0"/>
      <c r="FF3208" s="0"/>
      <c r="FG3208" s="0"/>
      <c r="FH3208" s="0"/>
      <c r="FI3208" s="0"/>
      <c r="FJ3208" s="0"/>
      <c r="FK3208" s="0"/>
      <c r="FL3208" s="0"/>
      <c r="FM3208" s="0"/>
      <c r="FN3208" s="0"/>
      <c r="FO3208" s="0"/>
      <c r="FP3208" s="0"/>
      <c r="FQ3208" s="0"/>
      <c r="FR3208" s="0"/>
      <c r="FS3208" s="0"/>
      <c r="FT3208" s="0"/>
      <c r="FU3208" s="0"/>
      <c r="FV3208" s="0"/>
      <c r="FW3208" s="0"/>
      <c r="FX3208" s="0"/>
      <c r="FY3208" s="0"/>
      <c r="FZ3208" s="0"/>
      <c r="GA3208" s="0"/>
      <c r="GB3208" s="0"/>
      <c r="GC3208" s="0"/>
      <c r="GD3208" s="0"/>
      <c r="GE3208" s="0"/>
      <c r="GF3208" s="0"/>
      <c r="GG3208" s="0"/>
      <c r="GH3208" s="0"/>
      <c r="GI3208" s="0"/>
      <c r="GJ3208" s="0"/>
      <c r="GK3208" s="0"/>
      <c r="GL3208" s="0"/>
      <c r="GM3208" s="0"/>
      <c r="GN3208" s="0"/>
      <c r="GO3208" s="0"/>
      <c r="GP3208" s="0"/>
      <c r="GQ3208" s="0"/>
      <c r="GR3208" s="0"/>
      <c r="GS3208" s="0"/>
      <c r="GT3208" s="0"/>
      <c r="GU3208" s="0"/>
      <c r="GV3208" s="0"/>
      <c r="GW3208" s="0"/>
      <c r="GX3208" s="0"/>
      <c r="GY3208" s="0"/>
      <c r="GZ3208" s="0"/>
      <c r="HA3208" s="0"/>
      <c r="HB3208" s="0"/>
      <c r="HC3208" s="0"/>
      <c r="HD3208" s="0"/>
      <c r="HE3208" s="0"/>
      <c r="HF3208" s="0"/>
      <c r="HG3208" s="0"/>
      <c r="HH3208" s="0"/>
      <c r="HI3208" s="0"/>
      <c r="HJ3208" s="0"/>
      <c r="HK3208" s="0"/>
      <c r="HL3208" s="0"/>
      <c r="HM3208" s="0"/>
      <c r="HN3208" s="0"/>
      <c r="HO3208" s="0"/>
      <c r="HP3208" s="0"/>
      <c r="HQ3208" s="0"/>
      <c r="HR3208" s="0"/>
      <c r="HS3208" s="0"/>
      <c r="HT3208" s="0"/>
      <c r="HU3208" s="0"/>
      <c r="HV3208" s="0"/>
      <c r="HW3208" s="0"/>
      <c r="HX3208" s="0"/>
      <c r="HY3208" s="0"/>
      <c r="HZ3208" s="0"/>
      <c r="IA3208" s="0"/>
      <c r="IB3208" s="0"/>
      <c r="IC3208" s="0"/>
      <c r="ID3208" s="0"/>
      <c r="IE3208" s="0"/>
      <c r="IF3208" s="0"/>
      <c r="IG3208" s="0"/>
      <c r="IH3208" s="0"/>
      <c r="II3208" s="0"/>
      <c r="IJ3208" s="0"/>
      <c r="IK3208" s="0"/>
      <c r="IL3208" s="0"/>
      <c r="IM3208" s="0"/>
      <c r="IN3208" s="0"/>
      <c r="IO3208" s="0"/>
      <c r="IP3208" s="0"/>
      <c r="IQ3208" s="0"/>
      <c r="IR3208" s="0"/>
      <c r="IS3208" s="0"/>
      <c r="IT3208" s="0"/>
      <c r="IU3208" s="0"/>
      <c r="IV3208" s="0"/>
      <c r="IW3208" s="0"/>
      <c r="IX3208" s="0"/>
      <c r="IY3208" s="0"/>
      <c r="IZ3208" s="0"/>
      <c r="JA3208" s="0"/>
      <c r="JB3208" s="0"/>
      <c r="JC3208" s="0"/>
      <c r="JD3208" s="0"/>
      <c r="JE3208" s="0"/>
      <c r="JF3208" s="0"/>
      <c r="JG3208" s="0"/>
      <c r="JH3208" s="0"/>
      <c r="JI3208" s="0"/>
      <c r="JJ3208" s="0"/>
      <c r="JK3208" s="0"/>
      <c r="JL3208" s="0"/>
      <c r="JM3208" s="0"/>
      <c r="JN3208" s="0"/>
      <c r="JO3208" s="0"/>
      <c r="JP3208" s="0"/>
      <c r="JQ3208" s="0"/>
      <c r="JR3208" s="0"/>
      <c r="JS3208" s="0"/>
      <c r="JT3208" s="0"/>
      <c r="JU3208" s="0"/>
      <c r="JV3208" s="0"/>
      <c r="JW3208" s="0"/>
      <c r="JX3208" s="0"/>
      <c r="JY3208" s="0"/>
      <c r="JZ3208" s="0"/>
      <c r="KA3208" s="0"/>
      <c r="KB3208" s="0"/>
      <c r="KC3208" s="0"/>
      <c r="KD3208" s="0"/>
      <c r="KE3208" s="0"/>
      <c r="KF3208" s="0"/>
      <c r="KG3208" s="0"/>
      <c r="KH3208" s="0"/>
      <c r="KI3208" s="0"/>
      <c r="KJ3208" s="0"/>
      <c r="KK3208" s="0"/>
      <c r="KL3208" s="0"/>
      <c r="KM3208" s="0"/>
      <c r="KN3208" s="0"/>
      <c r="KO3208" s="0"/>
      <c r="KP3208" s="0"/>
      <c r="KQ3208" s="0"/>
      <c r="KR3208" s="0"/>
      <c r="KS3208" s="0"/>
      <c r="KT3208" s="0"/>
      <c r="KU3208" s="0"/>
      <c r="KV3208" s="0"/>
      <c r="KW3208" s="0"/>
      <c r="KX3208" s="0"/>
      <c r="KY3208" s="0"/>
      <c r="KZ3208" s="0"/>
      <c r="LA3208" s="0"/>
      <c r="LB3208" s="0"/>
      <c r="LC3208" s="0"/>
      <c r="LD3208" s="0"/>
      <c r="LE3208" s="0"/>
      <c r="LF3208" s="0"/>
      <c r="LG3208" s="0"/>
      <c r="LH3208" s="0"/>
      <c r="LI3208" s="0"/>
      <c r="LJ3208" s="0"/>
      <c r="LK3208" s="0"/>
      <c r="LL3208" s="0"/>
      <c r="LM3208" s="0"/>
      <c r="LN3208" s="0"/>
      <c r="LO3208" s="0"/>
      <c r="LP3208" s="0"/>
      <c r="LQ3208" s="0"/>
      <c r="LR3208" s="0"/>
      <c r="LS3208" s="0"/>
      <c r="LT3208" s="0"/>
      <c r="LU3208" s="0"/>
      <c r="LV3208" s="0"/>
      <c r="LW3208" s="0"/>
      <c r="LX3208" s="0"/>
      <c r="LY3208" s="0"/>
      <c r="LZ3208" s="0"/>
      <c r="MA3208" s="0"/>
      <c r="MB3208" s="0"/>
      <c r="MC3208" s="0"/>
      <c r="MD3208" s="0"/>
      <c r="ME3208" s="0"/>
      <c r="MF3208" s="0"/>
      <c r="MG3208" s="0"/>
      <c r="MH3208" s="0"/>
      <c r="MI3208" s="0"/>
      <c r="MJ3208" s="0"/>
      <c r="MK3208" s="0"/>
      <c r="ML3208" s="0"/>
      <c r="MM3208" s="0"/>
      <c r="MN3208" s="0"/>
      <c r="MO3208" s="0"/>
      <c r="MP3208" s="0"/>
      <c r="MQ3208" s="0"/>
      <c r="MR3208" s="0"/>
      <c r="MS3208" s="0"/>
      <c r="MT3208" s="0"/>
      <c r="MU3208" s="0"/>
      <c r="MV3208" s="0"/>
      <c r="MW3208" s="0"/>
      <c r="MX3208" s="0"/>
      <c r="MY3208" s="0"/>
      <c r="MZ3208" s="0"/>
      <c r="NA3208" s="0"/>
      <c r="NB3208" s="0"/>
      <c r="NC3208" s="0"/>
      <c r="ND3208" s="0"/>
      <c r="NE3208" s="0"/>
      <c r="NF3208" s="0"/>
      <c r="NG3208" s="0"/>
      <c r="NH3208" s="0"/>
      <c r="NI3208" s="0"/>
      <c r="NJ3208" s="0"/>
      <c r="NK3208" s="0"/>
      <c r="NL3208" s="0"/>
      <c r="NM3208" s="0"/>
      <c r="NN3208" s="0"/>
      <c r="NO3208" s="0"/>
      <c r="NP3208" s="0"/>
      <c r="NQ3208" s="0"/>
      <c r="NR3208" s="0"/>
      <c r="NS3208" s="0"/>
      <c r="NT3208" s="0"/>
      <c r="NU3208" s="0"/>
      <c r="NV3208" s="0"/>
      <c r="NW3208" s="0"/>
      <c r="NX3208" s="0"/>
      <c r="NY3208" s="0"/>
      <c r="NZ3208" s="0"/>
      <c r="OA3208" s="0"/>
      <c r="OB3208" s="0"/>
      <c r="OC3208" s="0"/>
      <c r="OD3208" s="0"/>
      <c r="OE3208" s="0"/>
      <c r="OF3208" s="0"/>
      <c r="OG3208" s="0"/>
      <c r="OH3208" s="0"/>
      <c r="OI3208" s="0"/>
      <c r="OJ3208" s="0"/>
      <c r="OK3208" s="0"/>
      <c r="OL3208" s="0"/>
      <c r="OM3208" s="0"/>
      <c r="ON3208" s="0"/>
      <c r="OO3208" s="0"/>
      <c r="OP3208" s="0"/>
      <c r="OQ3208" s="0"/>
      <c r="OR3208" s="0"/>
      <c r="OS3208" s="0"/>
      <c r="OT3208" s="0"/>
      <c r="OU3208" s="0"/>
      <c r="OV3208" s="0"/>
      <c r="OW3208" s="0"/>
      <c r="OX3208" s="0"/>
      <c r="OY3208" s="0"/>
      <c r="OZ3208" s="0"/>
      <c r="PA3208" s="0"/>
      <c r="PB3208" s="0"/>
      <c r="PC3208" s="0"/>
      <c r="PD3208" s="0"/>
      <c r="PE3208" s="0"/>
      <c r="PF3208" s="0"/>
      <c r="PG3208" s="0"/>
      <c r="PH3208" s="0"/>
      <c r="PI3208" s="0"/>
      <c r="PJ3208" s="0"/>
      <c r="PK3208" s="0"/>
      <c r="PL3208" s="0"/>
      <c r="PM3208" s="0"/>
      <c r="PN3208" s="0"/>
      <c r="PO3208" s="0"/>
      <c r="PP3208" s="0"/>
      <c r="PQ3208" s="0"/>
      <c r="PR3208" s="0"/>
      <c r="PS3208" s="0"/>
      <c r="PT3208" s="0"/>
      <c r="PU3208" s="0"/>
      <c r="PV3208" s="0"/>
      <c r="PW3208" s="0"/>
      <c r="PX3208" s="0"/>
      <c r="PY3208" s="0"/>
      <c r="PZ3208" s="0"/>
      <c r="QA3208" s="0"/>
      <c r="QB3208" s="0"/>
      <c r="QC3208" s="0"/>
      <c r="QD3208" s="0"/>
      <c r="QE3208" s="0"/>
      <c r="QF3208" s="0"/>
      <c r="QG3208" s="0"/>
      <c r="QH3208" s="0"/>
      <c r="QI3208" s="0"/>
      <c r="QJ3208" s="0"/>
      <c r="QK3208" s="0"/>
      <c r="QL3208" s="0"/>
      <c r="QM3208" s="0"/>
      <c r="QN3208" s="0"/>
      <c r="QO3208" s="0"/>
      <c r="QP3208" s="0"/>
      <c r="QQ3208" s="0"/>
      <c r="QR3208" s="0"/>
      <c r="QS3208" s="0"/>
      <c r="QT3208" s="0"/>
      <c r="QU3208" s="0"/>
      <c r="QV3208" s="0"/>
      <c r="QW3208" s="0"/>
      <c r="QX3208" s="0"/>
      <c r="QY3208" s="0"/>
      <c r="QZ3208" s="0"/>
      <c r="RA3208" s="0"/>
      <c r="RB3208" s="0"/>
      <c r="RC3208" s="0"/>
      <c r="RD3208" s="0"/>
      <c r="RE3208" s="0"/>
      <c r="RF3208" s="0"/>
      <c r="RG3208" s="0"/>
      <c r="RH3208" s="0"/>
      <c r="RI3208" s="0"/>
      <c r="RJ3208" s="0"/>
      <c r="RK3208" s="0"/>
      <c r="RL3208" s="0"/>
      <c r="RM3208" s="0"/>
      <c r="RN3208" s="0"/>
      <c r="RO3208" s="0"/>
      <c r="RP3208" s="0"/>
      <c r="RQ3208" s="0"/>
      <c r="RR3208" s="0"/>
      <c r="RS3208" s="0"/>
      <c r="RT3208" s="0"/>
      <c r="RU3208" s="0"/>
      <c r="RV3208" s="0"/>
      <c r="RW3208" s="0"/>
      <c r="RX3208" s="0"/>
      <c r="RY3208" s="0"/>
      <c r="RZ3208" s="0"/>
      <c r="SA3208" s="0"/>
      <c r="SB3208" s="0"/>
      <c r="SC3208" s="0"/>
      <c r="SD3208" s="0"/>
      <c r="SE3208" s="0"/>
      <c r="SF3208" s="0"/>
      <c r="SG3208" s="0"/>
      <c r="SH3208" s="0"/>
      <c r="SI3208" s="0"/>
      <c r="SJ3208" s="0"/>
      <c r="SK3208" s="0"/>
      <c r="SL3208" s="0"/>
      <c r="SM3208" s="0"/>
      <c r="SN3208" s="0"/>
      <c r="SO3208" s="0"/>
      <c r="SP3208" s="0"/>
      <c r="SQ3208" s="0"/>
      <c r="SR3208" s="0"/>
      <c r="SS3208" s="0"/>
      <c r="ST3208" s="0"/>
      <c r="SU3208" s="0"/>
      <c r="SV3208" s="0"/>
      <c r="SW3208" s="0"/>
      <c r="SX3208" s="0"/>
      <c r="SY3208" s="0"/>
      <c r="SZ3208" s="0"/>
      <c r="TA3208" s="0"/>
      <c r="TB3208" s="0"/>
      <c r="TC3208" s="0"/>
      <c r="TD3208" s="0"/>
      <c r="TE3208" s="0"/>
      <c r="TF3208" s="0"/>
      <c r="TG3208" s="0"/>
      <c r="TH3208" s="0"/>
      <c r="TI3208" s="0"/>
      <c r="TJ3208" s="0"/>
      <c r="TK3208" s="0"/>
      <c r="TL3208" s="0"/>
      <c r="TM3208" s="0"/>
      <c r="TN3208" s="0"/>
      <c r="TO3208" s="0"/>
      <c r="TP3208" s="0"/>
      <c r="TQ3208" s="0"/>
      <c r="TR3208" s="0"/>
      <c r="TS3208" s="0"/>
      <c r="TT3208" s="0"/>
      <c r="TU3208" s="0"/>
      <c r="TV3208" s="0"/>
      <c r="TW3208" s="0"/>
      <c r="TX3208" s="0"/>
      <c r="TY3208" s="0"/>
      <c r="TZ3208" s="0"/>
      <c r="UA3208" s="0"/>
      <c r="UB3208" s="0"/>
      <c r="UC3208" s="0"/>
      <c r="UD3208" s="0"/>
      <c r="UE3208" s="0"/>
      <c r="UF3208" s="0"/>
      <c r="UG3208" s="0"/>
      <c r="UH3208" s="0"/>
      <c r="UI3208" s="0"/>
      <c r="UJ3208" s="0"/>
      <c r="UK3208" s="0"/>
      <c r="UL3208" s="0"/>
      <c r="UM3208" s="0"/>
      <c r="UN3208" s="0"/>
      <c r="UO3208" s="0"/>
      <c r="UP3208" s="0"/>
      <c r="UQ3208" s="0"/>
      <c r="UR3208" s="0"/>
      <c r="US3208" s="0"/>
      <c r="UT3208" s="0"/>
      <c r="UU3208" s="0"/>
      <c r="UV3208" s="0"/>
      <c r="UW3208" s="0"/>
      <c r="UX3208" s="0"/>
      <c r="UY3208" s="0"/>
      <c r="UZ3208" s="0"/>
      <c r="VA3208" s="0"/>
      <c r="VB3208" s="0"/>
      <c r="VC3208" s="0"/>
      <c r="VD3208" s="0"/>
      <c r="VE3208" s="0"/>
      <c r="VF3208" s="0"/>
      <c r="VG3208" s="0"/>
      <c r="VH3208" s="0"/>
      <c r="VI3208" s="0"/>
      <c r="VJ3208" s="0"/>
      <c r="VK3208" s="0"/>
      <c r="VL3208" s="0"/>
      <c r="VM3208" s="0"/>
      <c r="VN3208" s="0"/>
      <c r="VO3208" s="0"/>
      <c r="VP3208" s="0"/>
      <c r="VQ3208" s="0"/>
      <c r="VR3208" s="0"/>
      <c r="VS3208" s="0"/>
      <c r="VT3208" s="0"/>
      <c r="VU3208" s="0"/>
      <c r="VV3208" s="0"/>
      <c r="VW3208" s="0"/>
      <c r="VX3208" s="0"/>
      <c r="VY3208" s="0"/>
      <c r="VZ3208" s="0"/>
      <c r="WA3208" s="0"/>
      <c r="WB3208" s="0"/>
      <c r="WC3208" s="0"/>
      <c r="WD3208" s="0"/>
      <c r="WE3208" s="0"/>
      <c r="WF3208" s="0"/>
      <c r="WG3208" s="0"/>
      <c r="WH3208" s="0"/>
      <c r="WI3208" s="0"/>
      <c r="WJ3208" s="0"/>
      <c r="WK3208" s="0"/>
      <c r="WL3208" s="0"/>
      <c r="WM3208" s="0"/>
      <c r="WN3208" s="0"/>
      <c r="WO3208" s="0"/>
      <c r="WP3208" s="0"/>
      <c r="WQ3208" s="0"/>
      <c r="WR3208" s="0"/>
      <c r="WS3208" s="0"/>
      <c r="WT3208" s="0"/>
      <c r="WU3208" s="0"/>
      <c r="WV3208" s="0"/>
      <c r="WW3208" s="0"/>
      <c r="WX3208" s="0"/>
      <c r="WY3208" s="0"/>
      <c r="WZ3208" s="0"/>
      <c r="XA3208" s="0"/>
      <c r="XB3208" s="0"/>
      <c r="XC3208" s="0"/>
      <c r="XD3208" s="0"/>
      <c r="XE3208" s="0"/>
      <c r="XF3208" s="0"/>
      <c r="XG3208" s="0"/>
      <c r="XH3208" s="0"/>
      <c r="XI3208" s="0"/>
      <c r="XJ3208" s="0"/>
      <c r="XK3208" s="0"/>
      <c r="XL3208" s="0"/>
      <c r="XM3208" s="0"/>
      <c r="XN3208" s="0"/>
      <c r="XO3208" s="0"/>
      <c r="XP3208" s="0"/>
      <c r="XQ3208" s="0"/>
      <c r="XR3208" s="0"/>
      <c r="XS3208" s="0"/>
      <c r="XT3208" s="0"/>
      <c r="XU3208" s="0"/>
      <c r="XV3208" s="0"/>
      <c r="XW3208" s="0"/>
      <c r="XX3208" s="0"/>
      <c r="XY3208" s="0"/>
      <c r="XZ3208" s="0"/>
      <c r="YA3208" s="0"/>
      <c r="YB3208" s="0"/>
      <c r="YC3208" s="0"/>
      <c r="YD3208" s="0"/>
      <c r="YE3208" s="0"/>
      <c r="YF3208" s="0"/>
      <c r="YG3208" s="0"/>
      <c r="YH3208" s="0"/>
      <c r="YI3208" s="0"/>
      <c r="YJ3208" s="0"/>
      <c r="YK3208" s="0"/>
      <c r="YL3208" s="0"/>
      <c r="YM3208" s="0"/>
      <c r="YN3208" s="0"/>
      <c r="YO3208" s="0"/>
      <c r="YP3208" s="0"/>
      <c r="YQ3208" s="0"/>
      <c r="YR3208" s="0"/>
      <c r="YS3208" s="0"/>
      <c r="YT3208" s="0"/>
      <c r="YU3208" s="0"/>
      <c r="YV3208" s="0"/>
      <c r="YW3208" s="0"/>
      <c r="YX3208" s="0"/>
      <c r="YY3208" s="0"/>
      <c r="YZ3208" s="0"/>
      <c r="ZA3208" s="0"/>
      <c r="ZB3208" s="0"/>
      <c r="ZC3208" s="0"/>
      <c r="ZD3208" s="0"/>
      <c r="ZE3208" s="0"/>
      <c r="ZF3208" s="0"/>
      <c r="ZG3208" s="0"/>
      <c r="ZH3208" s="0"/>
      <c r="ZI3208" s="0"/>
      <c r="ZJ3208" s="0"/>
      <c r="ZK3208" s="0"/>
      <c r="ZL3208" s="0"/>
      <c r="ZM3208" s="0"/>
      <c r="ZN3208" s="0"/>
      <c r="ZO3208" s="0"/>
      <c r="ZP3208" s="0"/>
      <c r="ZQ3208" s="0"/>
      <c r="ZR3208" s="0"/>
      <c r="ZS3208" s="0"/>
      <c r="ZT3208" s="0"/>
      <c r="ZU3208" s="0"/>
      <c r="ZV3208" s="0"/>
      <c r="ZW3208" s="0"/>
      <c r="ZX3208" s="0"/>
      <c r="ZY3208" s="0"/>
      <c r="ZZ3208" s="0"/>
      <c r="AAA3208" s="0"/>
      <c r="AAB3208" s="0"/>
      <c r="AAC3208" s="0"/>
      <c r="AAD3208" s="0"/>
      <c r="AAE3208" s="0"/>
      <c r="AAF3208" s="0"/>
      <c r="AAG3208" s="0"/>
      <c r="AAH3208" s="0"/>
      <c r="AAI3208" s="0"/>
      <c r="AAJ3208" s="0"/>
      <c r="AAK3208" s="0"/>
      <c r="AAL3208" s="0"/>
      <c r="AAM3208" s="0"/>
      <c r="AAN3208" s="0"/>
      <c r="AAO3208" s="0"/>
      <c r="AAP3208" s="0"/>
      <c r="AAQ3208" s="0"/>
      <c r="AAR3208" s="0"/>
      <c r="AAS3208" s="0"/>
      <c r="AAT3208" s="0"/>
      <c r="AAU3208" s="0"/>
      <c r="AAV3208" s="0"/>
      <c r="AAW3208" s="0"/>
      <c r="AAX3208" s="0"/>
      <c r="AAY3208" s="0"/>
      <c r="AAZ3208" s="0"/>
      <c r="ABA3208" s="0"/>
      <c r="ABB3208" s="0"/>
      <c r="ABC3208" s="0"/>
      <c r="ABD3208" s="0"/>
      <c r="ABE3208" s="0"/>
      <c r="ABF3208" s="0"/>
      <c r="ABG3208" s="0"/>
      <c r="ABH3208" s="0"/>
      <c r="ABI3208" s="0"/>
      <c r="ABJ3208" s="0"/>
      <c r="ABK3208" s="0"/>
      <c r="ABL3208" s="0"/>
      <c r="ABM3208" s="0"/>
      <c r="ABN3208" s="0"/>
      <c r="ABO3208" s="0"/>
      <c r="ABP3208" s="0"/>
      <c r="ABQ3208" s="0"/>
      <c r="ABR3208" s="0"/>
      <c r="ABS3208" s="0"/>
      <c r="ABT3208" s="0"/>
      <c r="ABU3208" s="0"/>
      <c r="ABV3208" s="0"/>
      <c r="ABW3208" s="0"/>
      <c r="ABX3208" s="0"/>
      <c r="ABY3208" s="0"/>
      <c r="ABZ3208" s="0"/>
      <c r="ACA3208" s="0"/>
      <c r="ACB3208" s="0"/>
      <c r="ACC3208" s="0"/>
      <c r="ACD3208" s="0"/>
      <c r="ACE3208" s="0"/>
      <c r="ACF3208" s="0"/>
      <c r="ACG3208" s="0"/>
      <c r="ACH3208" s="0"/>
      <c r="ACI3208" s="0"/>
      <c r="ACJ3208" s="0"/>
      <c r="ACK3208" s="0"/>
      <c r="ACL3208" s="0"/>
      <c r="ACM3208" s="0"/>
      <c r="ACN3208" s="0"/>
      <c r="ACO3208" s="0"/>
      <c r="ACP3208" s="0"/>
      <c r="ACQ3208" s="0"/>
      <c r="ACR3208" s="0"/>
      <c r="ACS3208" s="0"/>
      <c r="ACT3208" s="0"/>
      <c r="ACU3208" s="0"/>
      <c r="ACV3208" s="0"/>
      <c r="ACW3208" s="0"/>
      <c r="ACX3208" s="0"/>
      <c r="ACY3208" s="0"/>
      <c r="ACZ3208" s="0"/>
      <c r="ADA3208" s="0"/>
      <c r="ADB3208" s="0"/>
      <c r="ADC3208" s="0"/>
      <c r="ADD3208" s="0"/>
      <c r="ADE3208" s="0"/>
      <c r="ADF3208" s="0"/>
      <c r="ADG3208" s="0"/>
      <c r="ADH3208" s="0"/>
      <c r="ADI3208" s="0"/>
      <c r="ADJ3208" s="0"/>
      <c r="ADK3208" s="0"/>
      <c r="ADL3208" s="0"/>
      <c r="ADM3208" s="0"/>
      <c r="ADN3208" s="0"/>
      <c r="ADO3208" s="0"/>
      <c r="ADP3208" s="0"/>
      <c r="ADQ3208" s="0"/>
      <c r="ADR3208" s="0"/>
      <c r="ADS3208" s="0"/>
      <c r="ADT3208" s="0"/>
      <c r="ADU3208" s="0"/>
      <c r="ADV3208" s="0"/>
      <c r="ADW3208" s="0"/>
      <c r="ADX3208" s="0"/>
      <c r="ADY3208" s="0"/>
      <c r="ADZ3208" s="0"/>
      <c r="AEA3208" s="0"/>
      <c r="AEB3208" s="0"/>
      <c r="AEC3208" s="0"/>
      <c r="AED3208" s="0"/>
      <c r="AEE3208" s="0"/>
      <c r="AEF3208" s="0"/>
      <c r="AEG3208" s="0"/>
      <c r="AEH3208" s="0"/>
      <c r="AEI3208" s="0"/>
      <c r="AEJ3208" s="0"/>
      <c r="AEK3208" s="0"/>
      <c r="AEL3208" s="0"/>
      <c r="AEM3208" s="0"/>
      <c r="AEN3208" s="0"/>
      <c r="AEO3208" s="0"/>
      <c r="AEP3208" s="0"/>
      <c r="AEQ3208" s="0"/>
      <c r="AER3208" s="0"/>
      <c r="AES3208" s="0"/>
      <c r="AET3208" s="0"/>
      <c r="AEU3208" s="0"/>
      <c r="AEV3208" s="0"/>
      <c r="AEW3208" s="0"/>
      <c r="AEX3208" s="0"/>
      <c r="AEY3208" s="0"/>
      <c r="AEZ3208" s="0"/>
      <c r="AFA3208" s="0"/>
      <c r="AFB3208" s="0"/>
      <c r="AFC3208" s="0"/>
      <c r="AFD3208" s="0"/>
      <c r="AFE3208" s="0"/>
      <c r="AFF3208" s="0"/>
      <c r="AFG3208" s="0"/>
      <c r="AFH3208" s="0"/>
      <c r="AFI3208" s="0"/>
      <c r="AFJ3208" s="0"/>
      <c r="AFK3208" s="0"/>
      <c r="AFL3208" s="0"/>
      <c r="AFM3208" s="0"/>
      <c r="AFN3208" s="0"/>
      <c r="AFO3208" s="0"/>
      <c r="AFP3208" s="0"/>
      <c r="AFQ3208" s="0"/>
      <c r="AFR3208" s="0"/>
      <c r="AFS3208" s="0"/>
      <c r="AFT3208" s="0"/>
      <c r="AFU3208" s="0"/>
      <c r="AFV3208" s="0"/>
      <c r="AFW3208" s="0"/>
      <c r="AFX3208" s="0"/>
      <c r="AFY3208" s="0"/>
      <c r="AFZ3208" s="0"/>
      <c r="AGA3208" s="0"/>
      <c r="AGB3208" s="0"/>
      <c r="AGC3208" s="0"/>
      <c r="AGD3208" s="0"/>
      <c r="AGE3208" s="0"/>
      <c r="AGF3208" s="0"/>
      <c r="AGG3208" s="0"/>
      <c r="AGH3208" s="0"/>
      <c r="AGI3208" s="0"/>
      <c r="AGJ3208" s="0"/>
      <c r="AGK3208" s="0"/>
      <c r="AGL3208" s="0"/>
      <c r="AGM3208" s="0"/>
      <c r="AGN3208" s="0"/>
      <c r="AGO3208" s="0"/>
      <c r="AGP3208" s="0"/>
      <c r="AGQ3208" s="0"/>
      <c r="AGR3208" s="0"/>
      <c r="AGS3208" s="0"/>
      <c r="AGT3208" s="0"/>
      <c r="AGU3208" s="0"/>
      <c r="AGV3208" s="0"/>
      <c r="AGW3208" s="0"/>
      <c r="AGX3208" s="0"/>
      <c r="AGY3208" s="0"/>
      <c r="AGZ3208" s="0"/>
      <c r="AHA3208" s="0"/>
      <c r="AHB3208" s="0"/>
      <c r="AHC3208" s="0"/>
      <c r="AHD3208" s="0"/>
      <c r="AHE3208" s="0"/>
      <c r="AHF3208" s="0"/>
      <c r="AHG3208" s="0"/>
      <c r="AHH3208" s="0"/>
      <c r="AHI3208" s="0"/>
      <c r="AHJ3208" s="0"/>
      <c r="AHK3208" s="0"/>
      <c r="AHL3208" s="0"/>
      <c r="AHM3208" s="0"/>
      <c r="AHN3208" s="0"/>
      <c r="AHO3208" s="0"/>
      <c r="AHP3208" s="0"/>
      <c r="AHQ3208" s="0"/>
      <c r="AHR3208" s="0"/>
      <c r="AHS3208" s="0"/>
      <c r="AHT3208" s="0"/>
      <c r="AHU3208" s="0"/>
      <c r="AHV3208" s="0"/>
      <c r="AHW3208" s="0"/>
      <c r="AHX3208" s="0"/>
      <c r="AHY3208" s="0"/>
      <c r="AHZ3208" s="0"/>
      <c r="AIA3208" s="0"/>
      <c r="AIB3208" s="0"/>
      <c r="AIC3208" s="0"/>
      <c r="AID3208" s="0"/>
      <c r="AIE3208" s="0"/>
      <c r="AIF3208" s="0"/>
      <c r="AIG3208" s="0"/>
      <c r="AIH3208" s="0"/>
      <c r="AII3208" s="0"/>
      <c r="AIJ3208" s="0"/>
      <c r="AIK3208" s="0"/>
      <c r="AIL3208" s="0"/>
      <c r="AIM3208" s="0"/>
      <c r="AIN3208" s="0"/>
      <c r="AIO3208" s="0"/>
      <c r="AIP3208" s="0"/>
      <c r="AIQ3208" s="0"/>
      <c r="AIR3208" s="0"/>
      <c r="AIS3208" s="0"/>
      <c r="AIT3208" s="0"/>
      <c r="AIU3208" s="0"/>
      <c r="AIV3208" s="0"/>
      <c r="AIW3208" s="0"/>
      <c r="AIX3208" s="0"/>
      <c r="AIY3208" s="0"/>
      <c r="AIZ3208" s="0"/>
      <c r="AJA3208" s="0"/>
      <c r="AJB3208" s="0"/>
      <c r="AJC3208" s="0"/>
      <c r="AJD3208" s="0"/>
      <c r="AJE3208" s="0"/>
      <c r="AJF3208" s="0"/>
      <c r="AJG3208" s="0"/>
      <c r="AJH3208" s="0"/>
      <c r="AJI3208" s="0"/>
      <c r="AJJ3208" s="0"/>
      <c r="AJK3208" s="0"/>
      <c r="AJL3208" s="0"/>
      <c r="AJM3208" s="0"/>
      <c r="AJN3208" s="0"/>
      <c r="AJO3208" s="0"/>
      <c r="AJP3208" s="0"/>
      <c r="AJQ3208" s="0"/>
      <c r="AJR3208" s="0"/>
      <c r="AJS3208" s="0"/>
      <c r="AJT3208" s="0"/>
      <c r="AJU3208" s="0"/>
      <c r="AJV3208" s="0"/>
      <c r="AJW3208" s="0"/>
      <c r="AJX3208" s="0"/>
      <c r="AJY3208" s="0"/>
      <c r="AJZ3208" s="0"/>
      <c r="AKA3208" s="0"/>
      <c r="AKB3208" s="0"/>
      <c r="AKC3208" s="0"/>
      <c r="AKD3208" s="0"/>
      <c r="AKE3208" s="0"/>
      <c r="AKF3208" s="0"/>
      <c r="AKG3208" s="0"/>
      <c r="AKH3208" s="0"/>
      <c r="AKI3208" s="0"/>
      <c r="AKJ3208" s="0"/>
      <c r="AKK3208" s="0"/>
      <c r="AKL3208" s="0"/>
      <c r="AKM3208" s="0"/>
      <c r="AKN3208" s="0"/>
      <c r="AKO3208" s="0"/>
      <c r="AKP3208" s="0"/>
      <c r="AKQ3208" s="0"/>
      <c r="AKR3208" s="0"/>
      <c r="AKS3208" s="0"/>
      <c r="AKT3208" s="0"/>
      <c r="AKU3208" s="0"/>
      <c r="AKV3208" s="0"/>
      <c r="AKW3208" s="0"/>
      <c r="AKX3208" s="0"/>
      <c r="AKY3208" s="0"/>
      <c r="AKZ3208" s="0"/>
      <c r="ALA3208" s="0"/>
      <c r="ALB3208" s="0"/>
      <c r="ALC3208" s="0"/>
      <c r="ALD3208" s="0"/>
      <c r="ALE3208" s="0"/>
      <c r="ALF3208" s="0"/>
      <c r="ALG3208" s="0"/>
      <c r="ALH3208" s="0"/>
      <c r="ALI3208" s="0"/>
      <c r="ALJ3208" s="0"/>
      <c r="ALK3208" s="0"/>
      <c r="ALL3208" s="0"/>
      <c r="ALM3208" s="0"/>
      <c r="ALN3208" s="0"/>
      <c r="ALO3208" s="0"/>
      <c r="ALP3208" s="0"/>
      <c r="ALQ3208" s="0"/>
      <c r="ALR3208" s="0"/>
      <c r="ALS3208" s="0"/>
      <c r="ALT3208" s="0"/>
      <c r="ALU3208" s="0"/>
      <c r="ALV3208" s="0"/>
      <c r="ALW3208" s="0"/>
      <c r="ALX3208" s="0"/>
      <c r="ALY3208" s="0"/>
      <c r="ALZ3208" s="0"/>
      <c r="AMA3208" s="0"/>
      <c r="AMB3208" s="0"/>
      <c r="AMC3208" s="0"/>
      <c r="AMD3208" s="0"/>
      <c r="AME3208" s="0"/>
      <c r="AMF3208" s="0"/>
      <c r="AMG3208" s="0"/>
      <c r="AMH3208" s="0"/>
      <c r="AMI3208" s="0"/>
    </row>
    <row r="3209" customFormat="false" ht="12.75" hidden="false" customHeight="false" outlineLevel="0" collapsed="false">
      <c r="A3209" s="18" t="s">
        <v>1398</v>
      </c>
      <c r="B3209" s="18"/>
      <c r="C3209" s="78" t="s">
        <v>3455</v>
      </c>
      <c r="D3209" s="79" t="s">
        <v>13</v>
      </c>
      <c r="E3209" s="80"/>
      <c r="F3209" s="81"/>
      <c r="G3209" s="82"/>
      <c r="H3209" s="83" t="s">
        <v>168</v>
      </c>
      <c r="I3209" s="84" t="n">
        <v>2.95</v>
      </c>
      <c r="J3209" s="83" t="s">
        <v>3405</v>
      </c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  <c r="AX3209" s="18"/>
      <c r="AY3209" s="18"/>
      <c r="AZ3209" s="18"/>
      <c r="BA3209" s="18"/>
      <c r="BB3209" s="18"/>
      <c r="BC3209" s="18"/>
      <c r="BD3209" s="18"/>
      <c r="BE3209" s="18"/>
      <c r="BF3209" s="18"/>
      <c r="BG3209" s="18"/>
      <c r="BH3209" s="18"/>
      <c r="BI3209" s="18"/>
      <c r="BJ3209" s="18"/>
      <c r="BK3209" s="18"/>
      <c r="BL3209" s="18"/>
      <c r="BM3209" s="0"/>
      <c r="BN3209" s="0"/>
      <c r="BO3209" s="0"/>
      <c r="BP3209" s="0"/>
      <c r="BQ3209" s="0"/>
      <c r="BR3209" s="0"/>
      <c r="BS3209" s="0"/>
      <c r="BT3209" s="0"/>
      <c r="BU3209" s="0"/>
      <c r="BV3209" s="0"/>
      <c r="BW3209" s="0"/>
      <c r="BX3209" s="0"/>
      <c r="BY3209" s="0"/>
      <c r="BZ3209" s="0"/>
      <c r="CA3209" s="0"/>
      <c r="CB3209" s="0"/>
      <c r="CC3209" s="0"/>
      <c r="CD3209" s="0"/>
      <c r="CE3209" s="0"/>
      <c r="CF3209" s="0"/>
      <c r="CG3209" s="0"/>
      <c r="CH3209" s="0"/>
      <c r="CI3209" s="0"/>
      <c r="CJ3209" s="0"/>
      <c r="CK3209" s="0"/>
      <c r="CL3209" s="0"/>
      <c r="CM3209" s="0"/>
      <c r="CN3209" s="0"/>
      <c r="CO3209" s="0"/>
      <c r="CP3209" s="0"/>
      <c r="CQ3209" s="0"/>
      <c r="CR3209" s="0"/>
      <c r="CS3209" s="0"/>
      <c r="CT3209" s="0"/>
      <c r="CU3209" s="0"/>
      <c r="CV3209" s="0"/>
      <c r="CW3209" s="0"/>
      <c r="CX3209" s="0"/>
      <c r="CY3209" s="0"/>
      <c r="CZ3209" s="0"/>
      <c r="DA3209" s="0"/>
      <c r="DB3209" s="0"/>
      <c r="DC3209" s="0"/>
      <c r="DD3209" s="0"/>
      <c r="DE3209" s="0"/>
      <c r="DF3209" s="0"/>
      <c r="DG3209" s="0"/>
      <c r="DH3209" s="0"/>
      <c r="DI3209" s="0"/>
      <c r="DJ3209" s="0"/>
      <c r="DK3209" s="0"/>
      <c r="DL3209" s="0"/>
      <c r="DM3209" s="0"/>
      <c r="DN3209" s="0"/>
      <c r="DO3209" s="0"/>
      <c r="DP3209" s="0"/>
      <c r="DQ3209" s="0"/>
      <c r="DR3209" s="0"/>
      <c r="DS3209" s="0"/>
      <c r="DT3209" s="0"/>
      <c r="DU3209" s="0"/>
      <c r="DV3209" s="0"/>
      <c r="DW3209" s="0"/>
      <c r="DX3209" s="0"/>
      <c r="DY3209" s="0"/>
      <c r="DZ3209" s="0"/>
      <c r="EA3209" s="0"/>
      <c r="EB3209" s="0"/>
      <c r="EC3209" s="0"/>
      <c r="ED3209" s="0"/>
      <c r="EE3209" s="0"/>
      <c r="EF3209" s="0"/>
      <c r="EG3209" s="0"/>
      <c r="EH3209" s="0"/>
      <c r="EI3209" s="0"/>
      <c r="EJ3209" s="0"/>
      <c r="EK3209" s="0"/>
      <c r="EL3209" s="0"/>
      <c r="EM3209" s="0"/>
      <c r="EN3209" s="0"/>
      <c r="EO3209" s="0"/>
      <c r="EP3209" s="0"/>
      <c r="EQ3209" s="0"/>
      <c r="ER3209" s="0"/>
      <c r="ES3209" s="0"/>
      <c r="ET3209" s="0"/>
      <c r="EU3209" s="0"/>
      <c r="EV3209" s="0"/>
      <c r="EW3209" s="0"/>
      <c r="EX3209" s="0"/>
      <c r="EY3209" s="0"/>
      <c r="EZ3209" s="0"/>
      <c r="FA3209" s="0"/>
      <c r="FB3209" s="0"/>
      <c r="FC3209" s="0"/>
      <c r="FD3209" s="0"/>
      <c r="FE3209" s="0"/>
      <c r="FF3209" s="0"/>
      <c r="FG3209" s="0"/>
      <c r="FH3209" s="0"/>
      <c r="FI3209" s="0"/>
      <c r="FJ3209" s="0"/>
      <c r="FK3209" s="0"/>
      <c r="FL3209" s="0"/>
      <c r="FM3209" s="0"/>
      <c r="FN3209" s="0"/>
      <c r="FO3209" s="0"/>
      <c r="FP3209" s="0"/>
      <c r="FQ3209" s="0"/>
      <c r="FR3209" s="0"/>
      <c r="FS3209" s="0"/>
      <c r="FT3209" s="0"/>
      <c r="FU3209" s="0"/>
      <c r="FV3209" s="0"/>
      <c r="FW3209" s="0"/>
      <c r="FX3209" s="0"/>
      <c r="FY3209" s="0"/>
      <c r="FZ3209" s="0"/>
      <c r="GA3209" s="0"/>
      <c r="GB3209" s="0"/>
      <c r="GC3209" s="0"/>
      <c r="GD3209" s="0"/>
      <c r="GE3209" s="0"/>
      <c r="GF3209" s="0"/>
      <c r="GG3209" s="0"/>
      <c r="GH3209" s="0"/>
      <c r="GI3209" s="0"/>
      <c r="GJ3209" s="0"/>
      <c r="GK3209" s="0"/>
      <c r="GL3209" s="0"/>
      <c r="GM3209" s="0"/>
      <c r="GN3209" s="0"/>
      <c r="GO3209" s="0"/>
      <c r="GP3209" s="0"/>
      <c r="GQ3209" s="0"/>
      <c r="GR3209" s="0"/>
      <c r="GS3209" s="0"/>
      <c r="GT3209" s="0"/>
      <c r="GU3209" s="0"/>
      <c r="GV3209" s="0"/>
      <c r="GW3209" s="0"/>
      <c r="GX3209" s="0"/>
      <c r="GY3209" s="0"/>
      <c r="GZ3209" s="0"/>
      <c r="HA3209" s="0"/>
      <c r="HB3209" s="0"/>
      <c r="HC3209" s="0"/>
      <c r="HD3209" s="0"/>
      <c r="HE3209" s="0"/>
      <c r="HF3209" s="0"/>
      <c r="HG3209" s="0"/>
      <c r="HH3209" s="0"/>
      <c r="HI3209" s="0"/>
      <c r="HJ3209" s="0"/>
      <c r="HK3209" s="0"/>
      <c r="HL3209" s="0"/>
      <c r="HM3209" s="0"/>
      <c r="HN3209" s="0"/>
      <c r="HO3209" s="0"/>
      <c r="HP3209" s="0"/>
      <c r="HQ3209" s="0"/>
      <c r="HR3209" s="0"/>
      <c r="HS3209" s="0"/>
      <c r="HT3209" s="0"/>
      <c r="HU3209" s="0"/>
      <c r="HV3209" s="0"/>
      <c r="HW3209" s="0"/>
      <c r="HX3209" s="0"/>
      <c r="HY3209" s="0"/>
      <c r="HZ3209" s="0"/>
      <c r="IA3209" s="0"/>
      <c r="IB3209" s="0"/>
      <c r="IC3209" s="0"/>
      <c r="ID3209" s="0"/>
      <c r="IE3209" s="0"/>
      <c r="IF3209" s="0"/>
      <c r="IG3209" s="0"/>
      <c r="IH3209" s="0"/>
      <c r="II3209" s="0"/>
      <c r="IJ3209" s="0"/>
      <c r="IK3209" s="0"/>
      <c r="IL3209" s="0"/>
      <c r="IM3209" s="0"/>
      <c r="IN3209" s="0"/>
      <c r="IO3209" s="0"/>
      <c r="IP3209" s="0"/>
      <c r="IQ3209" s="0"/>
      <c r="IR3209" s="0"/>
      <c r="IS3209" s="0"/>
      <c r="IT3209" s="0"/>
      <c r="IU3209" s="0"/>
      <c r="IV3209" s="0"/>
      <c r="IW3209" s="0"/>
      <c r="IX3209" s="0"/>
      <c r="IY3209" s="0"/>
      <c r="IZ3209" s="0"/>
      <c r="JA3209" s="0"/>
      <c r="JB3209" s="0"/>
      <c r="JC3209" s="0"/>
      <c r="JD3209" s="0"/>
      <c r="JE3209" s="0"/>
      <c r="JF3209" s="0"/>
      <c r="JG3209" s="0"/>
      <c r="JH3209" s="0"/>
      <c r="JI3209" s="0"/>
      <c r="JJ3209" s="0"/>
      <c r="JK3209" s="0"/>
      <c r="JL3209" s="0"/>
      <c r="JM3209" s="0"/>
      <c r="JN3209" s="0"/>
      <c r="JO3209" s="0"/>
      <c r="JP3209" s="0"/>
      <c r="JQ3209" s="0"/>
      <c r="JR3209" s="0"/>
      <c r="JS3209" s="0"/>
      <c r="JT3209" s="0"/>
      <c r="JU3209" s="0"/>
      <c r="JV3209" s="0"/>
      <c r="JW3209" s="0"/>
      <c r="JX3209" s="0"/>
      <c r="JY3209" s="0"/>
      <c r="JZ3209" s="0"/>
      <c r="KA3209" s="0"/>
      <c r="KB3209" s="0"/>
      <c r="KC3209" s="0"/>
      <c r="KD3209" s="0"/>
      <c r="KE3209" s="0"/>
      <c r="KF3209" s="0"/>
      <c r="KG3209" s="0"/>
      <c r="KH3209" s="0"/>
      <c r="KI3209" s="0"/>
      <c r="KJ3209" s="0"/>
      <c r="KK3209" s="0"/>
      <c r="KL3209" s="0"/>
      <c r="KM3209" s="0"/>
      <c r="KN3209" s="0"/>
      <c r="KO3209" s="0"/>
      <c r="KP3209" s="0"/>
      <c r="KQ3209" s="0"/>
      <c r="KR3209" s="0"/>
      <c r="KS3209" s="0"/>
      <c r="KT3209" s="0"/>
      <c r="KU3209" s="0"/>
      <c r="KV3209" s="0"/>
      <c r="KW3209" s="0"/>
      <c r="KX3209" s="0"/>
      <c r="KY3209" s="0"/>
      <c r="KZ3209" s="0"/>
      <c r="LA3209" s="0"/>
      <c r="LB3209" s="0"/>
      <c r="LC3209" s="0"/>
      <c r="LD3209" s="0"/>
      <c r="LE3209" s="0"/>
      <c r="LF3209" s="0"/>
      <c r="LG3209" s="0"/>
      <c r="LH3209" s="0"/>
      <c r="LI3209" s="0"/>
      <c r="LJ3209" s="0"/>
      <c r="LK3209" s="0"/>
      <c r="LL3209" s="0"/>
      <c r="LM3209" s="0"/>
      <c r="LN3209" s="0"/>
      <c r="LO3209" s="0"/>
      <c r="LP3209" s="0"/>
      <c r="LQ3209" s="0"/>
      <c r="LR3209" s="0"/>
      <c r="LS3209" s="0"/>
      <c r="LT3209" s="0"/>
      <c r="LU3209" s="0"/>
      <c r="LV3209" s="0"/>
      <c r="LW3209" s="0"/>
      <c r="LX3209" s="0"/>
      <c r="LY3209" s="0"/>
      <c r="LZ3209" s="0"/>
      <c r="MA3209" s="0"/>
      <c r="MB3209" s="0"/>
      <c r="MC3209" s="0"/>
      <c r="MD3209" s="0"/>
      <c r="ME3209" s="0"/>
      <c r="MF3209" s="0"/>
      <c r="MG3209" s="0"/>
      <c r="MH3209" s="0"/>
      <c r="MI3209" s="0"/>
      <c r="MJ3209" s="0"/>
      <c r="MK3209" s="0"/>
      <c r="ML3209" s="0"/>
      <c r="MM3209" s="0"/>
      <c r="MN3209" s="0"/>
      <c r="MO3209" s="0"/>
      <c r="MP3209" s="0"/>
      <c r="MQ3209" s="0"/>
      <c r="MR3209" s="0"/>
      <c r="MS3209" s="0"/>
      <c r="MT3209" s="0"/>
      <c r="MU3209" s="0"/>
      <c r="MV3209" s="0"/>
      <c r="MW3209" s="0"/>
      <c r="MX3209" s="0"/>
      <c r="MY3209" s="0"/>
      <c r="MZ3209" s="0"/>
      <c r="NA3209" s="0"/>
      <c r="NB3209" s="0"/>
      <c r="NC3209" s="0"/>
      <c r="ND3209" s="0"/>
      <c r="NE3209" s="0"/>
      <c r="NF3209" s="0"/>
      <c r="NG3209" s="0"/>
      <c r="NH3209" s="0"/>
      <c r="NI3209" s="0"/>
      <c r="NJ3209" s="0"/>
      <c r="NK3209" s="0"/>
      <c r="NL3209" s="0"/>
      <c r="NM3209" s="0"/>
      <c r="NN3209" s="0"/>
      <c r="NO3209" s="0"/>
      <c r="NP3209" s="0"/>
      <c r="NQ3209" s="0"/>
      <c r="NR3209" s="0"/>
      <c r="NS3209" s="0"/>
      <c r="NT3209" s="0"/>
      <c r="NU3209" s="0"/>
      <c r="NV3209" s="0"/>
      <c r="NW3209" s="0"/>
      <c r="NX3209" s="0"/>
      <c r="NY3209" s="0"/>
      <c r="NZ3209" s="0"/>
      <c r="OA3209" s="0"/>
      <c r="OB3209" s="0"/>
      <c r="OC3209" s="0"/>
      <c r="OD3209" s="0"/>
      <c r="OE3209" s="0"/>
      <c r="OF3209" s="0"/>
      <c r="OG3209" s="0"/>
      <c r="OH3209" s="0"/>
      <c r="OI3209" s="0"/>
      <c r="OJ3209" s="0"/>
      <c r="OK3209" s="0"/>
      <c r="OL3209" s="0"/>
      <c r="OM3209" s="0"/>
      <c r="ON3209" s="0"/>
      <c r="OO3209" s="0"/>
      <c r="OP3209" s="0"/>
      <c r="OQ3209" s="0"/>
      <c r="OR3209" s="0"/>
      <c r="OS3209" s="0"/>
      <c r="OT3209" s="0"/>
      <c r="OU3209" s="0"/>
      <c r="OV3209" s="0"/>
      <c r="OW3209" s="0"/>
      <c r="OX3209" s="0"/>
      <c r="OY3209" s="0"/>
      <c r="OZ3209" s="0"/>
      <c r="PA3209" s="0"/>
      <c r="PB3209" s="0"/>
      <c r="PC3209" s="0"/>
      <c r="PD3209" s="0"/>
      <c r="PE3209" s="0"/>
      <c r="PF3209" s="0"/>
      <c r="PG3209" s="0"/>
      <c r="PH3209" s="0"/>
      <c r="PI3209" s="0"/>
      <c r="PJ3209" s="0"/>
      <c r="PK3209" s="0"/>
      <c r="PL3209" s="0"/>
      <c r="PM3209" s="0"/>
      <c r="PN3209" s="0"/>
      <c r="PO3209" s="0"/>
      <c r="PP3209" s="0"/>
      <c r="PQ3209" s="0"/>
      <c r="PR3209" s="0"/>
      <c r="PS3209" s="0"/>
      <c r="PT3209" s="0"/>
      <c r="PU3209" s="0"/>
      <c r="PV3209" s="0"/>
      <c r="PW3209" s="0"/>
      <c r="PX3209" s="0"/>
      <c r="PY3209" s="0"/>
      <c r="PZ3209" s="0"/>
      <c r="QA3209" s="0"/>
      <c r="QB3209" s="0"/>
      <c r="QC3209" s="0"/>
      <c r="QD3209" s="0"/>
      <c r="QE3209" s="0"/>
      <c r="QF3209" s="0"/>
      <c r="QG3209" s="0"/>
      <c r="QH3209" s="0"/>
      <c r="QI3209" s="0"/>
      <c r="QJ3209" s="0"/>
      <c r="QK3209" s="0"/>
      <c r="QL3209" s="0"/>
      <c r="QM3209" s="0"/>
      <c r="QN3209" s="0"/>
      <c r="QO3209" s="0"/>
      <c r="QP3209" s="0"/>
      <c r="QQ3209" s="0"/>
      <c r="QR3209" s="0"/>
      <c r="QS3209" s="0"/>
      <c r="QT3209" s="0"/>
      <c r="QU3209" s="0"/>
      <c r="QV3209" s="0"/>
      <c r="QW3209" s="0"/>
      <c r="QX3209" s="0"/>
      <c r="QY3209" s="0"/>
      <c r="QZ3209" s="0"/>
      <c r="RA3209" s="0"/>
      <c r="RB3209" s="0"/>
      <c r="RC3209" s="0"/>
      <c r="RD3209" s="0"/>
      <c r="RE3209" s="0"/>
      <c r="RF3209" s="0"/>
      <c r="RG3209" s="0"/>
      <c r="RH3209" s="0"/>
      <c r="RI3209" s="0"/>
      <c r="RJ3209" s="0"/>
      <c r="RK3209" s="0"/>
      <c r="RL3209" s="0"/>
      <c r="RM3209" s="0"/>
      <c r="RN3209" s="0"/>
      <c r="RO3209" s="0"/>
      <c r="RP3209" s="0"/>
      <c r="RQ3209" s="0"/>
      <c r="RR3209" s="0"/>
      <c r="RS3209" s="0"/>
      <c r="RT3209" s="0"/>
      <c r="RU3209" s="0"/>
      <c r="RV3209" s="0"/>
      <c r="RW3209" s="0"/>
      <c r="RX3209" s="0"/>
      <c r="RY3209" s="0"/>
      <c r="RZ3209" s="0"/>
      <c r="SA3209" s="0"/>
      <c r="SB3209" s="0"/>
      <c r="SC3209" s="0"/>
      <c r="SD3209" s="0"/>
      <c r="SE3209" s="0"/>
      <c r="SF3209" s="0"/>
      <c r="SG3209" s="0"/>
      <c r="SH3209" s="0"/>
      <c r="SI3209" s="0"/>
      <c r="SJ3209" s="0"/>
      <c r="SK3209" s="0"/>
      <c r="SL3209" s="0"/>
      <c r="SM3209" s="0"/>
      <c r="SN3209" s="0"/>
      <c r="SO3209" s="0"/>
      <c r="SP3209" s="0"/>
      <c r="SQ3209" s="0"/>
      <c r="SR3209" s="0"/>
      <c r="SS3209" s="0"/>
      <c r="ST3209" s="0"/>
      <c r="SU3209" s="0"/>
      <c r="SV3209" s="0"/>
      <c r="SW3209" s="0"/>
      <c r="SX3209" s="0"/>
      <c r="SY3209" s="0"/>
      <c r="SZ3209" s="0"/>
      <c r="TA3209" s="0"/>
      <c r="TB3209" s="0"/>
      <c r="TC3209" s="0"/>
      <c r="TD3209" s="0"/>
      <c r="TE3209" s="0"/>
      <c r="TF3209" s="0"/>
      <c r="TG3209" s="0"/>
      <c r="TH3209" s="0"/>
      <c r="TI3209" s="0"/>
      <c r="TJ3209" s="0"/>
      <c r="TK3209" s="0"/>
      <c r="TL3209" s="0"/>
      <c r="TM3209" s="0"/>
      <c r="TN3209" s="0"/>
      <c r="TO3209" s="0"/>
      <c r="TP3209" s="0"/>
      <c r="TQ3209" s="0"/>
      <c r="TR3209" s="0"/>
      <c r="TS3209" s="0"/>
      <c r="TT3209" s="0"/>
      <c r="TU3209" s="0"/>
      <c r="TV3209" s="0"/>
      <c r="TW3209" s="0"/>
      <c r="TX3209" s="0"/>
      <c r="TY3209" s="0"/>
      <c r="TZ3209" s="0"/>
      <c r="UA3209" s="0"/>
      <c r="UB3209" s="0"/>
      <c r="UC3209" s="0"/>
      <c r="UD3209" s="0"/>
      <c r="UE3209" s="0"/>
      <c r="UF3209" s="0"/>
      <c r="UG3209" s="0"/>
      <c r="UH3209" s="0"/>
      <c r="UI3209" s="0"/>
      <c r="UJ3209" s="0"/>
      <c r="UK3209" s="0"/>
      <c r="UL3209" s="0"/>
      <c r="UM3209" s="0"/>
      <c r="UN3209" s="0"/>
      <c r="UO3209" s="0"/>
      <c r="UP3209" s="0"/>
      <c r="UQ3209" s="0"/>
      <c r="UR3209" s="0"/>
      <c r="US3209" s="0"/>
      <c r="UT3209" s="0"/>
      <c r="UU3209" s="0"/>
      <c r="UV3209" s="0"/>
      <c r="UW3209" s="0"/>
      <c r="UX3209" s="0"/>
      <c r="UY3209" s="0"/>
      <c r="UZ3209" s="0"/>
      <c r="VA3209" s="0"/>
      <c r="VB3209" s="0"/>
      <c r="VC3209" s="0"/>
      <c r="VD3209" s="0"/>
      <c r="VE3209" s="0"/>
      <c r="VF3209" s="0"/>
      <c r="VG3209" s="0"/>
      <c r="VH3209" s="0"/>
      <c r="VI3209" s="0"/>
      <c r="VJ3209" s="0"/>
      <c r="VK3209" s="0"/>
      <c r="VL3209" s="0"/>
      <c r="VM3209" s="0"/>
      <c r="VN3209" s="0"/>
      <c r="VO3209" s="0"/>
      <c r="VP3209" s="0"/>
      <c r="VQ3209" s="0"/>
      <c r="VR3209" s="0"/>
      <c r="VS3209" s="0"/>
      <c r="VT3209" s="0"/>
      <c r="VU3209" s="0"/>
      <c r="VV3209" s="0"/>
      <c r="VW3209" s="0"/>
      <c r="VX3209" s="0"/>
      <c r="VY3209" s="0"/>
      <c r="VZ3209" s="0"/>
      <c r="WA3209" s="0"/>
      <c r="WB3209" s="0"/>
      <c r="WC3209" s="0"/>
      <c r="WD3209" s="0"/>
      <c r="WE3209" s="0"/>
      <c r="WF3209" s="0"/>
      <c r="WG3209" s="0"/>
      <c r="WH3209" s="0"/>
      <c r="WI3209" s="0"/>
      <c r="WJ3209" s="0"/>
      <c r="WK3209" s="0"/>
      <c r="WL3209" s="0"/>
      <c r="WM3209" s="0"/>
      <c r="WN3209" s="0"/>
      <c r="WO3209" s="0"/>
      <c r="WP3209" s="0"/>
      <c r="WQ3209" s="0"/>
      <c r="WR3209" s="0"/>
      <c r="WS3209" s="0"/>
      <c r="WT3209" s="0"/>
      <c r="WU3209" s="0"/>
      <c r="WV3209" s="0"/>
      <c r="WW3209" s="0"/>
      <c r="WX3209" s="0"/>
      <c r="WY3209" s="0"/>
      <c r="WZ3209" s="0"/>
      <c r="XA3209" s="0"/>
      <c r="XB3209" s="0"/>
      <c r="XC3209" s="0"/>
      <c r="XD3209" s="0"/>
      <c r="XE3209" s="0"/>
      <c r="XF3209" s="0"/>
      <c r="XG3209" s="0"/>
      <c r="XH3209" s="0"/>
      <c r="XI3209" s="0"/>
      <c r="XJ3209" s="0"/>
      <c r="XK3209" s="0"/>
      <c r="XL3209" s="0"/>
      <c r="XM3209" s="0"/>
      <c r="XN3209" s="0"/>
      <c r="XO3209" s="0"/>
      <c r="XP3209" s="0"/>
      <c r="XQ3209" s="0"/>
      <c r="XR3209" s="0"/>
      <c r="XS3209" s="0"/>
      <c r="XT3209" s="0"/>
      <c r="XU3209" s="0"/>
      <c r="XV3209" s="0"/>
      <c r="XW3209" s="0"/>
      <c r="XX3209" s="0"/>
      <c r="XY3209" s="0"/>
      <c r="XZ3209" s="0"/>
      <c r="YA3209" s="0"/>
      <c r="YB3209" s="0"/>
      <c r="YC3209" s="0"/>
      <c r="YD3209" s="0"/>
      <c r="YE3209" s="0"/>
      <c r="YF3209" s="0"/>
      <c r="YG3209" s="0"/>
      <c r="YH3209" s="0"/>
      <c r="YI3209" s="0"/>
      <c r="YJ3209" s="0"/>
      <c r="YK3209" s="0"/>
      <c r="YL3209" s="0"/>
      <c r="YM3209" s="0"/>
      <c r="YN3209" s="0"/>
      <c r="YO3209" s="0"/>
      <c r="YP3209" s="0"/>
      <c r="YQ3209" s="0"/>
      <c r="YR3209" s="0"/>
      <c r="YS3209" s="0"/>
      <c r="YT3209" s="0"/>
      <c r="YU3209" s="0"/>
      <c r="YV3209" s="0"/>
      <c r="YW3209" s="0"/>
      <c r="YX3209" s="0"/>
      <c r="YY3209" s="0"/>
      <c r="YZ3209" s="0"/>
      <c r="ZA3209" s="0"/>
      <c r="ZB3209" s="0"/>
      <c r="ZC3209" s="0"/>
      <c r="ZD3209" s="0"/>
      <c r="ZE3209" s="0"/>
      <c r="ZF3209" s="0"/>
      <c r="ZG3209" s="0"/>
      <c r="ZH3209" s="0"/>
      <c r="ZI3209" s="0"/>
      <c r="ZJ3209" s="0"/>
      <c r="ZK3209" s="0"/>
      <c r="ZL3209" s="0"/>
      <c r="ZM3209" s="0"/>
      <c r="ZN3209" s="0"/>
      <c r="ZO3209" s="0"/>
      <c r="ZP3209" s="0"/>
      <c r="ZQ3209" s="0"/>
      <c r="ZR3209" s="0"/>
      <c r="ZS3209" s="0"/>
      <c r="ZT3209" s="0"/>
      <c r="ZU3209" s="0"/>
      <c r="ZV3209" s="0"/>
      <c r="ZW3209" s="0"/>
      <c r="ZX3209" s="0"/>
      <c r="ZY3209" s="0"/>
      <c r="ZZ3209" s="0"/>
      <c r="AAA3209" s="0"/>
      <c r="AAB3209" s="0"/>
      <c r="AAC3209" s="0"/>
      <c r="AAD3209" s="0"/>
      <c r="AAE3209" s="0"/>
      <c r="AAF3209" s="0"/>
      <c r="AAG3209" s="0"/>
      <c r="AAH3209" s="0"/>
      <c r="AAI3209" s="0"/>
      <c r="AAJ3209" s="0"/>
      <c r="AAK3209" s="0"/>
      <c r="AAL3209" s="0"/>
      <c r="AAM3209" s="0"/>
      <c r="AAN3209" s="0"/>
      <c r="AAO3209" s="0"/>
      <c r="AAP3209" s="0"/>
      <c r="AAQ3209" s="0"/>
      <c r="AAR3209" s="0"/>
      <c r="AAS3209" s="0"/>
      <c r="AAT3209" s="0"/>
      <c r="AAU3209" s="0"/>
      <c r="AAV3209" s="0"/>
      <c r="AAW3209" s="0"/>
      <c r="AAX3209" s="0"/>
      <c r="AAY3209" s="0"/>
      <c r="AAZ3209" s="0"/>
      <c r="ABA3209" s="0"/>
      <c r="ABB3209" s="0"/>
      <c r="ABC3209" s="0"/>
      <c r="ABD3209" s="0"/>
      <c r="ABE3209" s="0"/>
      <c r="ABF3209" s="0"/>
      <c r="ABG3209" s="0"/>
      <c r="ABH3209" s="0"/>
      <c r="ABI3209" s="0"/>
      <c r="ABJ3209" s="0"/>
      <c r="ABK3209" s="0"/>
      <c r="ABL3209" s="0"/>
      <c r="ABM3209" s="0"/>
      <c r="ABN3209" s="0"/>
      <c r="ABO3209" s="0"/>
      <c r="ABP3209" s="0"/>
      <c r="ABQ3209" s="0"/>
      <c r="ABR3209" s="0"/>
      <c r="ABS3209" s="0"/>
      <c r="ABT3209" s="0"/>
      <c r="ABU3209" s="0"/>
      <c r="ABV3209" s="0"/>
      <c r="ABW3209" s="0"/>
      <c r="ABX3209" s="0"/>
      <c r="ABY3209" s="0"/>
      <c r="ABZ3209" s="0"/>
      <c r="ACA3209" s="0"/>
      <c r="ACB3209" s="0"/>
      <c r="ACC3209" s="0"/>
      <c r="ACD3209" s="0"/>
      <c r="ACE3209" s="0"/>
      <c r="ACF3209" s="0"/>
      <c r="ACG3209" s="0"/>
      <c r="ACH3209" s="0"/>
      <c r="ACI3209" s="0"/>
      <c r="ACJ3209" s="0"/>
      <c r="ACK3209" s="0"/>
      <c r="ACL3209" s="0"/>
      <c r="ACM3209" s="0"/>
      <c r="ACN3209" s="0"/>
      <c r="ACO3209" s="0"/>
      <c r="ACP3209" s="0"/>
      <c r="ACQ3209" s="0"/>
      <c r="ACR3209" s="0"/>
      <c r="ACS3209" s="0"/>
      <c r="ACT3209" s="0"/>
      <c r="ACU3209" s="0"/>
      <c r="ACV3209" s="0"/>
      <c r="ACW3209" s="0"/>
      <c r="ACX3209" s="0"/>
      <c r="ACY3209" s="0"/>
      <c r="ACZ3209" s="0"/>
      <c r="ADA3209" s="0"/>
      <c r="ADB3209" s="0"/>
      <c r="ADC3209" s="0"/>
      <c r="ADD3209" s="0"/>
      <c r="ADE3209" s="0"/>
      <c r="ADF3209" s="0"/>
      <c r="ADG3209" s="0"/>
      <c r="ADH3209" s="0"/>
      <c r="ADI3209" s="0"/>
      <c r="ADJ3209" s="0"/>
      <c r="ADK3209" s="0"/>
      <c r="ADL3209" s="0"/>
      <c r="ADM3209" s="0"/>
      <c r="ADN3209" s="0"/>
      <c r="ADO3209" s="0"/>
      <c r="ADP3209" s="0"/>
      <c r="ADQ3209" s="0"/>
      <c r="ADR3209" s="0"/>
      <c r="ADS3209" s="0"/>
      <c r="ADT3209" s="0"/>
      <c r="ADU3209" s="0"/>
      <c r="ADV3209" s="0"/>
      <c r="ADW3209" s="0"/>
      <c r="ADX3209" s="0"/>
      <c r="ADY3209" s="0"/>
      <c r="ADZ3209" s="0"/>
      <c r="AEA3209" s="0"/>
      <c r="AEB3209" s="0"/>
      <c r="AEC3209" s="0"/>
      <c r="AED3209" s="0"/>
      <c r="AEE3209" s="0"/>
      <c r="AEF3209" s="0"/>
      <c r="AEG3209" s="0"/>
      <c r="AEH3209" s="0"/>
      <c r="AEI3209" s="0"/>
      <c r="AEJ3209" s="0"/>
      <c r="AEK3209" s="0"/>
      <c r="AEL3209" s="0"/>
      <c r="AEM3209" s="0"/>
      <c r="AEN3209" s="0"/>
      <c r="AEO3209" s="0"/>
      <c r="AEP3209" s="0"/>
      <c r="AEQ3209" s="0"/>
      <c r="AER3209" s="0"/>
      <c r="AES3209" s="0"/>
      <c r="AET3209" s="0"/>
      <c r="AEU3209" s="0"/>
      <c r="AEV3209" s="0"/>
      <c r="AEW3209" s="0"/>
      <c r="AEX3209" s="0"/>
      <c r="AEY3209" s="0"/>
      <c r="AEZ3209" s="0"/>
      <c r="AFA3209" s="0"/>
      <c r="AFB3209" s="0"/>
      <c r="AFC3209" s="0"/>
      <c r="AFD3209" s="0"/>
      <c r="AFE3209" s="0"/>
      <c r="AFF3209" s="0"/>
      <c r="AFG3209" s="0"/>
      <c r="AFH3209" s="0"/>
      <c r="AFI3209" s="0"/>
      <c r="AFJ3209" s="0"/>
      <c r="AFK3209" s="0"/>
      <c r="AFL3209" s="0"/>
      <c r="AFM3209" s="0"/>
      <c r="AFN3209" s="0"/>
      <c r="AFO3209" s="0"/>
      <c r="AFP3209" s="0"/>
      <c r="AFQ3209" s="0"/>
      <c r="AFR3209" s="0"/>
      <c r="AFS3209" s="0"/>
      <c r="AFT3209" s="0"/>
      <c r="AFU3209" s="0"/>
      <c r="AFV3209" s="0"/>
      <c r="AFW3209" s="0"/>
      <c r="AFX3209" s="0"/>
      <c r="AFY3209" s="0"/>
      <c r="AFZ3209" s="0"/>
      <c r="AGA3209" s="0"/>
      <c r="AGB3209" s="0"/>
      <c r="AGC3209" s="0"/>
      <c r="AGD3209" s="0"/>
      <c r="AGE3209" s="0"/>
      <c r="AGF3209" s="0"/>
      <c r="AGG3209" s="0"/>
      <c r="AGH3209" s="0"/>
      <c r="AGI3209" s="0"/>
      <c r="AGJ3209" s="0"/>
      <c r="AGK3209" s="0"/>
      <c r="AGL3209" s="0"/>
      <c r="AGM3209" s="0"/>
      <c r="AGN3209" s="0"/>
      <c r="AGO3209" s="0"/>
      <c r="AGP3209" s="0"/>
      <c r="AGQ3209" s="0"/>
      <c r="AGR3209" s="0"/>
      <c r="AGS3209" s="0"/>
      <c r="AGT3209" s="0"/>
      <c r="AGU3209" s="0"/>
      <c r="AGV3209" s="0"/>
      <c r="AGW3209" s="0"/>
      <c r="AGX3209" s="0"/>
      <c r="AGY3209" s="0"/>
      <c r="AGZ3209" s="0"/>
      <c r="AHA3209" s="0"/>
      <c r="AHB3209" s="0"/>
      <c r="AHC3209" s="0"/>
      <c r="AHD3209" s="0"/>
      <c r="AHE3209" s="0"/>
      <c r="AHF3209" s="0"/>
      <c r="AHG3209" s="0"/>
      <c r="AHH3209" s="0"/>
      <c r="AHI3209" s="0"/>
      <c r="AHJ3209" s="0"/>
      <c r="AHK3209" s="0"/>
      <c r="AHL3209" s="0"/>
      <c r="AHM3209" s="0"/>
      <c r="AHN3209" s="0"/>
      <c r="AHO3209" s="0"/>
      <c r="AHP3209" s="0"/>
      <c r="AHQ3209" s="0"/>
      <c r="AHR3209" s="0"/>
      <c r="AHS3209" s="0"/>
      <c r="AHT3209" s="0"/>
      <c r="AHU3209" s="0"/>
      <c r="AHV3209" s="0"/>
      <c r="AHW3209" s="0"/>
      <c r="AHX3209" s="0"/>
      <c r="AHY3209" s="0"/>
      <c r="AHZ3209" s="0"/>
      <c r="AIA3209" s="0"/>
      <c r="AIB3209" s="0"/>
      <c r="AIC3209" s="0"/>
      <c r="AID3209" s="0"/>
      <c r="AIE3209" s="0"/>
      <c r="AIF3209" s="0"/>
      <c r="AIG3209" s="0"/>
      <c r="AIH3209" s="0"/>
      <c r="AII3209" s="0"/>
      <c r="AIJ3209" s="0"/>
      <c r="AIK3209" s="0"/>
      <c r="AIL3209" s="0"/>
      <c r="AIM3209" s="0"/>
      <c r="AIN3209" s="0"/>
      <c r="AIO3209" s="0"/>
      <c r="AIP3209" s="0"/>
      <c r="AIQ3209" s="0"/>
      <c r="AIR3209" s="0"/>
      <c r="AIS3209" s="0"/>
      <c r="AIT3209" s="0"/>
      <c r="AIU3209" s="0"/>
      <c r="AIV3209" s="0"/>
      <c r="AIW3209" s="0"/>
      <c r="AIX3209" s="0"/>
      <c r="AIY3209" s="0"/>
      <c r="AIZ3209" s="0"/>
      <c r="AJA3209" s="0"/>
      <c r="AJB3209" s="0"/>
      <c r="AJC3209" s="0"/>
      <c r="AJD3209" s="0"/>
      <c r="AJE3209" s="0"/>
      <c r="AJF3209" s="0"/>
      <c r="AJG3209" s="0"/>
      <c r="AJH3209" s="0"/>
      <c r="AJI3209" s="0"/>
      <c r="AJJ3209" s="0"/>
      <c r="AJK3209" s="0"/>
      <c r="AJL3209" s="0"/>
      <c r="AJM3209" s="0"/>
      <c r="AJN3209" s="0"/>
      <c r="AJO3209" s="0"/>
      <c r="AJP3209" s="0"/>
      <c r="AJQ3209" s="0"/>
      <c r="AJR3209" s="0"/>
      <c r="AJS3209" s="0"/>
      <c r="AJT3209" s="0"/>
      <c r="AJU3209" s="0"/>
      <c r="AJV3209" s="0"/>
      <c r="AJW3209" s="0"/>
      <c r="AJX3209" s="0"/>
      <c r="AJY3209" s="0"/>
      <c r="AJZ3209" s="0"/>
      <c r="AKA3209" s="0"/>
      <c r="AKB3209" s="0"/>
      <c r="AKC3209" s="0"/>
      <c r="AKD3209" s="0"/>
      <c r="AKE3209" s="0"/>
      <c r="AKF3209" s="0"/>
      <c r="AKG3209" s="0"/>
      <c r="AKH3209" s="0"/>
      <c r="AKI3209" s="0"/>
      <c r="AKJ3209" s="0"/>
      <c r="AKK3209" s="0"/>
      <c r="AKL3209" s="0"/>
      <c r="AKM3209" s="0"/>
      <c r="AKN3209" s="0"/>
      <c r="AKO3209" s="0"/>
      <c r="AKP3209" s="0"/>
      <c r="AKQ3209" s="0"/>
      <c r="AKR3209" s="0"/>
      <c r="AKS3209" s="0"/>
      <c r="AKT3209" s="0"/>
      <c r="AKU3209" s="0"/>
      <c r="AKV3209" s="0"/>
      <c r="AKW3209" s="0"/>
      <c r="AKX3209" s="0"/>
      <c r="AKY3209" s="0"/>
      <c r="AKZ3209" s="0"/>
      <c r="ALA3209" s="0"/>
      <c r="ALB3209" s="0"/>
      <c r="ALC3209" s="0"/>
      <c r="ALD3209" s="0"/>
      <c r="ALE3209" s="0"/>
      <c r="ALF3209" s="0"/>
      <c r="ALG3209" s="0"/>
      <c r="ALH3209" s="0"/>
      <c r="ALI3209" s="0"/>
      <c r="ALJ3209" s="0"/>
      <c r="ALK3209" s="0"/>
      <c r="ALL3209" s="0"/>
      <c r="ALM3209" s="0"/>
      <c r="ALN3209" s="0"/>
      <c r="ALO3209" s="0"/>
      <c r="ALP3209" s="0"/>
      <c r="ALQ3209" s="0"/>
      <c r="ALR3209" s="0"/>
      <c r="ALS3209" s="0"/>
      <c r="ALT3209" s="0"/>
      <c r="ALU3209" s="0"/>
      <c r="ALV3209" s="0"/>
      <c r="ALW3209" s="0"/>
      <c r="ALX3209" s="0"/>
      <c r="ALY3209" s="0"/>
      <c r="ALZ3209" s="0"/>
      <c r="AMA3209" s="0"/>
      <c r="AMB3209" s="0"/>
      <c r="AMC3209" s="0"/>
      <c r="AMD3209" s="0"/>
      <c r="AME3209" s="0"/>
      <c r="AMF3209" s="0"/>
      <c r="AMG3209" s="0"/>
      <c r="AMH3209" s="0"/>
      <c r="AMI3209" s="0"/>
    </row>
    <row r="3210" customFormat="false" ht="12.75" hidden="false" customHeight="false" outlineLevel="0" collapsed="false">
      <c r="A3210" s="18" t="s">
        <v>1398</v>
      </c>
      <c r="B3210" s="18"/>
      <c r="C3210" s="78" t="s">
        <v>3456</v>
      </c>
      <c r="D3210" s="79" t="s">
        <v>13</v>
      </c>
      <c r="E3210" s="80"/>
      <c r="F3210" s="81"/>
      <c r="G3210" s="82"/>
      <c r="H3210" s="83" t="s">
        <v>168</v>
      </c>
      <c r="I3210" s="84" t="n">
        <v>1.89</v>
      </c>
      <c r="J3210" s="83" t="s">
        <v>3405</v>
      </c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18"/>
      <c r="AG3210" s="18"/>
      <c r="AH3210" s="18"/>
      <c r="AI3210" s="18"/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  <c r="AX3210" s="18"/>
      <c r="AY3210" s="18"/>
      <c r="AZ3210" s="18"/>
      <c r="BA3210" s="18"/>
      <c r="BB3210" s="18"/>
      <c r="BC3210" s="18"/>
      <c r="BD3210" s="18"/>
      <c r="BE3210" s="18"/>
      <c r="BF3210" s="18"/>
      <c r="BG3210" s="18"/>
      <c r="BH3210" s="18"/>
      <c r="BI3210" s="18"/>
      <c r="BJ3210" s="18"/>
      <c r="BK3210" s="18"/>
      <c r="BL3210" s="18"/>
      <c r="BM3210" s="0"/>
      <c r="BN3210" s="0"/>
      <c r="BO3210" s="0"/>
      <c r="BP3210" s="0"/>
      <c r="BQ3210" s="0"/>
      <c r="BR3210" s="0"/>
      <c r="BS3210" s="0"/>
      <c r="BT3210" s="0"/>
      <c r="BU3210" s="0"/>
      <c r="BV3210" s="0"/>
      <c r="BW3210" s="0"/>
      <c r="BX3210" s="0"/>
      <c r="BY3210" s="0"/>
      <c r="BZ3210" s="0"/>
      <c r="CA3210" s="0"/>
      <c r="CB3210" s="0"/>
      <c r="CC3210" s="0"/>
      <c r="CD3210" s="0"/>
      <c r="CE3210" s="0"/>
      <c r="CF3210" s="0"/>
      <c r="CG3210" s="0"/>
      <c r="CH3210" s="0"/>
      <c r="CI3210" s="0"/>
      <c r="CJ3210" s="0"/>
      <c r="CK3210" s="0"/>
      <c r="CL3210" s="0"/>
      <c r="CM3210" s="0"/>
      <c r="CN3210" s="0"/>
      <c r="CO3210" s="0"/>
      <c r="CP3210" s="0"/>
      <c r="CQ3210" s="0"/>
      <c r="CR3210" s="0"/>
      <c r="CS3210" s="0"/>
      <c r="CT3210" s="0"/>
      <c r="CU3210" s="0"/>
      <c r="CV3210" s="0"/>
      <c r="CW3210" s="0"/>
      <c r="CX3210" s="0"/>
      <c r="CY3210" s="0"/>
      <c r="CZ3210" s="0"/>
      <c r="DA3210" s="0"/>
      <c r="DB3210" s="0"/>
      <c r="DC3210" s="0"/>
      <c r="DD3210" s="0"/>
      <c r="DE3210" s="0"/>
      <c r="DF3210" s="0"/>
      <c r="DG3210" s="0"/>
      <c r="DH3210" s="0"/>
      <c r="DI3210" s="0"/>
      <c r="DJ3210" s="0"/>
      <c r="DK3210" s="0"/>
      <c r="DL3210" s="0"/>
      <c r="DM3210" s="0"/>
      <c r="DN3210" s="0"/>
      <c r="DO3210" s="0"/>
      <c r="DP3210" s="0"/>
      <c r="DQ3210" s="0"/>
      <c r="DR3210" s="0"/>
      <c r="DS3210" s="0"/>
      <c r="DT3210" s="0"/>
      <c r="DU3210" s="0"/>
      <c r="DV3210" s="0"/>
      <c r="DW3210" s="0"/>
      <c r="DX3210" s="0"/>
      <c r="DY3210" s="0"/>
      <c r="DZ3210" s="0"/>
      <c r="EA3210" s="0"/>
      <c r="EB3210" s="0"/>
      <c r="EC3210" s="0"/>
      <c r="ED3210" s="0"/>
      <c r="EE3210" s="0"/>
      <c r="EF3210" s="0"/>
      <c r="EG3210" s="0"/>
      <c r="EH3210" s="0"/>
      <c r="EI3210" s="0"/>
      <c r="EJ3210" s="0"/>
      <c r="EK3210" s="0"/>
      <c r="EL3210" s="0"/>
      <c r="EM3210" s="0"/>
      <c r="EN3210" s="0"/>
      <c r="EO3210" s="0"/>
      <c r="EP3210" s="0"/>
      <c r="EQ3210" s="0"/>
      <c r="ER3210" s="0"/>
      <c r="ES3210" s="0"/>
      <c r="ET3210" s="0"/>
      <c r="EU3210" s="0"/>
      <c r="EV3210" s="0"/>
      <c r="EW3210" s="0"/>
      <c r="EX3210" s="0"/>
      <c r="EY3210" s="0"/>
      <c r="EZ3210" s="0"/>
      <c r="FA3210" s="0"/>
      <c r="FB3210" s="0"/>
      <c r="FC3210" s="0"/>
      <c r="FD3210" s="0"/>
      <c r="FE3210" s="0"/>
      <c r="FF3210" s="0"/>
      <c r="FG3210" s="0"/>
      <c r="FH3210" s="0"/>
      <c r="FI3210" s="0"/>
      <c r="FJ3210" s="0"/>
      <c r="FK3210" s="0"/>
      <c r="FL3210" s="0"/>
      <c r="FM3210" s="0"/>
      <c r="FN3210" s="0"/>
      <c r="FO3210" s="0"/>
      <c r="FP3210" s="0"/>
      <c r="FQ3210" s="0"/>
      <c r="FR3210" s="0"/>
      <c r="FS3210" s="0"/>
      <c r="FT3210" s="0"/>
      <c r="FU3210" s="0"/>
      <c r="FV3210" s="0"/>
      <c r="FW3210" s="0"/>
      <c r="FX3210" s="0"/>
      <c r="FY3210" s="0"/>
      <c r="FZ3210" s="0"/>
      <c r="GA3210" s="0"/>
      <c r="GB3210" s="0"/>
      <c r="GC3210" s="0"/>
      <c r="GD3210" s="0"/>
      <c r="GE3210" s="0"/>
      <c r="GF3210" s="0"/>
      <c r="GG3210" s="0"/>
      <c r="GH3210" s="0"/>
      <c r="GI3210" s="0"/>
      <c r="GJ3210" s="0"/>
      <c r="GK3210" s="0"/>
      <c r="GL3210" s="0"/>
      <c r="GM3210" s="0"/>
      <c r="GN3210" s="0"/>
      <c r="GO3210" s="0"/>
      <c r="GP3210" s="0"/>
      <c r="GQ3210" s="0"/>
      <c r="GR3210" s="0"/>
      <c r="GS3210" s="0"/>
      <c r="GT3210" s="0"/>
      <c r="GU3210" s="0"/>
      <c r="GV3210" s="0"/>
      <c r="GW3210" s="0"/>
      <c r="GX3210" s="0"/>
      <c r="GY3210" s="0"/>
      <c r="GZ3210" s="0"/>
      <c r="HA3210" s="0"/>
      <c r="HB3210" s="0"/>
      <c r="HC3210" s="0"/>
      <c r="HD3210" s="0"/>
      <c r="HE3210" s="0"/>
      <c r="HF3210" s="0"/>
      <c r="HG3210" s="0"/>
      <c r="HH3210" s="0"/>
      <c r="HI3210" s="0"/>
      <c r="HJ3210" s="0"/>
      <c r="HK3210" s="0"/>
      <c r="HL3210" s="0"/>
      <c r="HM3210" s="0"/>
      <c r="HN3210" s="0"/>
      <c r="HO3210" s="0"/>
      <c r="HP3210" s="0"/>
      <c r="HQ3210" s="0"/>
      <c r="HR3210" s="0"/>
      <c r="HS3210" s="0"/>
      <c r="HT3210" s="0"/>
      <c r="HU3210" s="0"/>
      <c r="HV3210" s="0"/>
      <c r="HW3210" s="0"/>
      <c r="HX3210" s="0"/>
      <c r="HY3210" s="0"/>
      <c r="HZ3210" s="0"/>
      <c r="IA3210" s="0"/>
      <c r="IB3210" s="0"/>
      <c r="IC3210" s="0"/>
      <c r="ID3210" s="0"/>
      <c r="IE3210" s="0"/>
      <c r="IF3210" s="0"/>
      <c r="IG3210" s="0"/>
      <c r="IH3210" s="0"/>
      <c r="II3210" s="0"/>
      <c r="IJ3210" s="0"/>
      <c r="IK3210" s="0"/>
      <c r="IL3210" s="0"/>
      <c r="IM3210" s="0"/>
      <c r="IN3210" s="0"/>
      <c r="IO3210" s="0"/>
      <c r="IP3210" s="0"/>
      <c r="IQ3210" s="0"/>
      <c r="IR3210" s="0"/>
      <c r="IS3210" s="0"/>
      <c r="IT3210" s="0"/>
      <c r="IU3210" s="0"/>
      <c r="IV3210" s="0"/>
      <c r="IW3210" s="0"/>
      <c r="IX3210" s="0"/>
      <c r="IY3210" s="0"/>
      <c r="IZ3210" s="0"/>
      <c r="JA3210" s="0"/>
      <c r="JB3210" s="0"/>
      <c r="JC3210" s="0"/>
      <c r="JD3210" s="0"/>
      <c r="JE3210" s="0"/>
      <c r="JF3210" s="0"/>
      <c r="JG3210" s="0"/>
      <c r="JH3210" s="0"/>
      <c r="JI3210" s="0"/>
      <c r="JJ3210" s="0"/>
      <c r="JK3210" s="0"/>
      <c r="JL3210" s="0"/>
      <c r="JM3210" s="0"/>
      <c r="JN3210" s="0"/>
      <c r="JO3210" s="0"/>
      <c r="JP3210" s="0"/>
      <c r="JQ3210" s="0"/>
      <c r="JR3210" s="0"/>
      <c r="JS3210" s="0"/>
      <c r="JT3210" s="0"/>
      <c r="JU3210" s="0"/>
      <c r="JV3210" s="0"/>
      <c r="JW3210" s="0"/>
      <c r="JX3210" s="0"/>
      <c r="JY3210" s="0"/>
      <c r="JZ3210" s="0"/>
      <c r="KA3210" s="0"/>
      <c r="KB3210" s="0"/>
      <c r="KC3210" s="0"/>
      <c r="KD3210" s="0"/>
      <c r="KE3210" s="0"/>
      <c r="KF3210" s="0"/>
      <c r="KG3210" s="0"/>
      <c r="KH3210" s="0"/>
      <c r="KI3210" s="0"/>
      <c r="KJ3210" s="0"/>
      <c r="KK3210" s="0"/>
      <c r="KL3210" s="0"/>
      <c r="KM3210" s="0"/>
      <c r="KN3210" s="0"/>
      <c r="KO3210" s="0"/>
      <c r="KP3210" s="0"/>
      <c r="KQ3210" s="0"/>
      <c r="KR3210" s="0"/>
      <c r="KS3210" s="0"/>
      <c r="KT3210" s="0"/>
      <c r="KU3210" s="0"/>
      <c r="KV3210" s="0"/>
      <c r="KW3210" s="0"/>
      <c r="KX3210" s="0"/>
      <c r="KY3210" s="0"/>
      <c r="KZ3210" s="0"/>
      <c r="LA3210" s="0"/>
      <c r="LB3210" s="0"/>
      <c r="LC3210" s="0"/>
      <c r="LD3210" s="0"/>
      <c r="LE3210" s="0"/>
      <c r="LF3210" s="0"/>
      <c r="LG3210" s="0"/>
      <c r="LH3210" s="0"/>
      <c r="LI3210" s="0"/>
      <c r="LJ3210" s="0"/>
      <c r="LK3210" s="0"/>
      <c r="LL3210" s="0"/>
      <c r="LM3210" s="0"/>
      <c r="LN3210" s="0"/>
      <c r="LO3210" s="0"/>
      <c r="LP3210" s="0"/>
      <c r="LQ3210" s="0"/>
      <c r="LR3210" s="0"/>
      <c r="LS3210" s="0"/>
      <c r="LT3210" s="0"/>
      <c r="LU3210" s="0"/>
      <c r="LV3210" s="0"/>
      <c r="LW3210" s="0"/>
      <c r="LX3210" s="0"/>
      <c r="LY3210" s="0"/>
      <c r="LZ3210" s="0"/>
      <c r="MA3210" s="0"/>
      <c r="MB3210" s="0"/>
      <c r="MC3210" s="0"/>
      <c r="MD3210" s="0"/>
      <c r="ME3210" s="0"/>
      <c r="MF3210" s="0"/>
      <c r="MG3210" s="0"/>
      <c r="MH3210" s="0"/>
      <c r="MI3210" s="0"/>
      <c r="MJ3210" s="0"/>
      <c r="MK3210" s="0"/>
      <c r="ML3210" s="0"/>
      <c r="MM3210" s="0"/>
      <c r="MN3210" s="0"/>
      <c r="MO3210" s="0"/>
      <c r="MP3210" s="0"/>
      <c r="MQ3210" s="0"/>
      <c r="MR3210" s="0"/>
      <c r="MS3210" s="0"/>
      <c r="MT3210" s="0"/>
      <c r="MU3210" s="0"/>
      <c r="MV3210" s="0"/>
      <c r="MW3210" s="0"/>
      <c r="MX3210" s="0"/>
      <c r="MY3210" s="0"/>
      <c r="MZ3210" s="0"/>
      <c r="NA3210" s="0"/>
      <c r="NB3210" s="0"/>
      <c r="NC3210" s="0"/>
      <c r="ND3210" s="0"/>
      <c r="NE3210" s="0"/>
      <c r="NF3210" s="0"/>
      <c r="NG3210" s="0"/>
      <c r="NH3210" s="0"/>
      <c r="NI3210" s="0"/>
      <c r="NJ3210" s="0"/>
      <c r="NK3210" s="0"/>
      <c r="NL3210" s="0"/>
      <c r="NM3210" s="0"/>
      <c r="NN3210" s="0"/>
      <c r="NO3210" s="0"/>
      <c r="NP3210" s="0"/>
      <c r="NQ3210" s="0"/>
      <c r="NR3210" s="0"/>
      <c r="NS3210" s="0"/>
      <c r="NT3210" s="0"/>
      <c r="NU3210" s="0"/>
      <c r="NV3210" s="0"/>
      <c r="NW3210" s="0"/>
      <c r="NX3210" s="0"/>
      <c r="NY3210" s="0"/>
      <c r="NZ3210" s="0"/>
      <c r="OA3210" s="0"/>
      <c r="OB3210" s="0"/>
      <c r="OC3210" s="0"/>
      <c r="OD3210" s="0"/>
      <c r="OE3210" s="0"/>
      <c r="OF3210" s="0"/>
      <c r="OG3210" s="0"/>
      <c r="OH3210" s="0"/>
      <c r="OI3210" s="0"/>
      <c r="OJ3210" s="0"/>
      <c r="OK3210" s="0"/>
      <c r="OL3210" s="0"/>
      <c r="OM3210" s="0"/>
      <c r="ON3210" s="0"/>
      <c r="OO3210" s="0"/>
      <c r="OP3210" s="0"/>
      <c r="OQ3210" s="0"/>
      <c r="OR3210" s="0"/>
      <c r="OS3210" s="0"/>
      <c r="OT3210" s="0"/>
      <c r="OU3210" s="0"/>
      <c r="OV3210" s="0"/>
      <c r="OW3210" s="0"/>
      <c r="OX3210" s="0"/>
      <c r="OY3210" s="0"/>
      <c r="OZ3210" s="0"/>
      <c r="PA3210" s="0"/>
      <c r="PB3210" s="0"/>
      <c r="PC3210" s="0"/>
      <c r="PD3210" s="0"/>
      <c r="PE3210" s="0"/>
      <c r="PF3210" s="0"/>
      <c r="PG3210" s="0"/>
      <c r="PH3210" s="0"/>
      <c r="PI3210" s="0"/>
      <c r="PJ3210" s="0"/>
      <c r="PK3210" s="0"/>
      <c r="PL3210" s="0"/>
      <c r="PM3210" s="0"/>
      <c r="PN3210" s="0"/>
      <c r="PO3210" s="0"/>
      <c r="PP3210" s="0"/>
      <c r="PQ3210" s="0"/>
      <c r="PR3210" s="0"/>
      <c r="PS3210" s="0"/>
      <c r="PT3210" s="0"/>
      <c r="PU3210" s="0"/>
      <c r="PV3210" s="0"/>
      <c r="PW3210" s="0"/>
      <c r="PX3210" s="0"/>
      <c r="PY3210" s="0"/>
      <c r="PZ3210" s="0"/>
      <c r="QA3210" s="0"/>
      <c r="QB3210" s="0"/>
      <c r="QC3210" s="0"/>
      <c r="QD3210" s="0"/>
      <c r="QE3210" s="0"/>
      <c r="QF3210" s="0"/>
      <c r="QG3210" s="0"/>
      <c r="QH3210" s="0"/>
      <c r="QI3210" s="0"/>
      <c r="QJ3210" s="0"/>
      <c r="QK3210" s="0"/>
      <c r="QL3210" s="0"/>
      <c r="QM3210" s="0"/>
      <c r="QN3210" s="0"/>
      <c r="QO3210" s="0"/>
      <c r="QP3210" s="0"/>
      <c r="QQ3210" s="0"/>
      <c r="QR3210" s="0"/>
      <c r="QS3210" s="0"/>
      <c r="QT3210" s="0"/>
      <c r="QU3210" s="0"/>
      <c r="QV3210" s="0"/>
      <c r="QW3210" s="0"/>
      <c r="QX3210" s="0"/>
      <c r="QY3210" s="0"/>
      <c r="QZ3210" s="0"/>
      <c r="RA3210" s="0"/>
      <c r="RB3210" s="0"/>
      <c r="RC3210" s="0"/>
      <c r="RD3210" s="0"/>
      <c r="RE3210" s="0"/>
      <c r="RF3210" s="0"/>
      <c r="RG3210" s="0"/>
      <c r="RH3210" s="0"/>
      <c r="RI3210" s="0"/>
      <c r="RJ3210" s="0"/>
      <c r="RK3210" s="0"/>
      <c r="RL3210" s="0"/>
      <c r="RM3210" s="0"/>
      <c r="RN3210" s="0"/>
      <c r="RO3210" s="0"/>
      <c r="RP3210" s="0"/>
      <c r="RQ3210" s="0"/>
      <c r="RR3210" s="0"/>
      <c r="RS3210" s="0"/>
      <c r="RT3210" s="0"/>
      <c r="RU3210" s="0"/>
      <c r="RV3210" s="0"/>
      <c r="RW3210" s="0"/>
      <c r="RX3210" s="0"/>
      <c r="RY3210" s="0"/>
      <c r="RZ3210" s="0"/>
      <c r="SA3210" s="0"/>
      <c r="SB3210" s="0"/>
      <c r="SC3210" s="0"/>
      <c r="SD3210" s="0"/>
      <c r="SE3210" s="0"/>
      <c r="SF3210" s="0"/>
      <c r="SG3210" s="0"/>
      <c r="SH3210" s="0"/>
      <c r="SI3210" s="0"/>
      <c r="SJ3210" s="0"/>
      <c r="SK3210" s="0"/>
      <c r="SL3210" s="0"/>
      <c r="SM3210" s="0"/>
      <c r="SN3210" s="0"/>
      <c r="SO3210" s="0"/>
      <c r="SP3210" s="0"/>
      <c r="SQ3210" s="0"/>
      <c r="SR3210" s="0"/>
      <c r="SS3210" s="0"/>
      <c r="ST3210" s="0"/>
      <c r="SU3210" s="0"/>
      <c r="SV3210" s="0"/>
      <c r="SW3210" s="0"/>
      <c r="SX3210" s="0"/>
      <c r="SY3210" s="0"/>
      <c r="SZ3210" s="0"/>
      <c r="TA3210" s="0"/>
      <c r="TB3210" s="0"/>
      <c r="TC3210" s="0"/>
      <c r="TD3210" s="0"/>
      <c r="TE3210" s="0"/>
      <c r="TF3210" s="0"/>
      <c r="TG3210" s="0"/>
      <c r="TH3210" s="0"/>
      <c r="TI3210" s="0"/>
      <c r="TJ3210" s="0"/>
      <c r="TK3210" s="0"/>
      <c r="TL3210" s="0"/>
      <c r="TM3210" s="0"/>
      <c r="TN3210" s="0"/>
      <c r="TO3210" s="0"/>
      <c r="TP3210" s="0"/>
      <c r="TQ3210" s="0"/>
      <c r="TR3210" s="0"/>
      <c r="TS3210" s="0"/>
      <c r="TT3210" s="0"/>
      <c r="TU3210" s="0"/>
      <c r="TV3210" s="0"/>
      <c r="TW3210" s="0"/>
      <c r="TX3210" s="0"/>
      <c r="TY3210" s="0"/>
      <c r="TZ3210" s="0"/>
      <c r="UA3210" s="0"/>
      <c r="UB3210" s="0"/>
      <c r="UC3210" s="0"/>
      <c r="UD3210" s="0"/>
      <c r="UE3210" s="0"/>
      <c r="UF3210" s="0"/>
      <c r="UG3210" s="0"/>
      <c r="UH3210" s="0"/>
      <c r="UI3210" s="0"/>
      <c r="UJ3210" s="0"/>
      <c r="UK3210" s="0"/>
      <c r="UL3210" s="0"/>
      <c r="UM3210" s="0"/>
      <c r="UN3210" s="0"/>
      <c r="UO3210" s="0"/>
      <c r="UP3210" s="0"/>
      <c r="UQ3210" s="0"/>
      <c r="UR3210" s="0"/>
      <c r="US3210" s="0"/>
      <c r="UT3210" s="0"/>
      <c r="UU3210" s="0"/>
      <c r="UV3210" s="0"/>
      <c r="UW3210" s="0"/>
      <c r="UX3210" s="0"/>
      <c r="UY3210" s="0"/>
      <c r="UZ3210" s="0"/>
      <c r="VA3210" s="0"/>
      <c r="VB3210" s="0"/>
      <c r="VC3210" s="0"/>
      <c r="VD3210" s="0"/>
      <c r="VE3210" s="0"/>
      <c r="VF3210" s="0"/>
      <c r="VG3210" s="0"/>
      <c r="VH3210" s="0"/>
      <c r="VI3210" s="0"/>
      <c r="VJ3210" s="0"/>
      <c r="VK3210" s="0"/>
      <c r="VL3210" s="0"/>
      <c r="VM3210" s="0"/>
      <c r="VN3210" s="0"/>
      <c r="VO3210" s="0"/>
      <c r="VP3210" s="0"/>
      <c r="VQ3210" s="0"/>
      <c r="VR3210" s="0"/>
      <c r="VS3210" s="0"/>
      <c r="VT3210" s="0"/>
      <c r="VU3210" s="0"/>
      <c r="VV3210" s="0"/>
      <c r="VW3210" s="0"/>
      <c r="VX3210" s="0"/>
      <c r="VY3210" s="0"/>
      <c r="VZ3210" s="0"/>
      <c r="WA3210" s="0"/>
      <c r="WB3210" s="0"/>
      <c r="WC3210" s="0"/>
      <c r="WD3210" s="0"/>
      <c r="WE3210" s="0"/>
      <c r="WF3210" s="0"/>
      <c r="WG3210" s="0"/>
      <c r="WH3210" s="0"/>
      <c r="WI3210" s="0"/>
      <c r="WJ3210" s="0"/>
      <c r="WK3210" s="0"/>
      <c r="WL3210" s="0"/>
      <c r="WM3210" s="0"/>
      <c r="WN3210" s="0"/>
      <c r="WO3210" s="0"/>
      <c r="WP3210" s="0"/>
      <c r="WQ3210" s="0"/>
      <c r="WR3210" s="0"/>
      <c r="WS3210" s="0"/>
      <c r="WT3210" s="0"/>
      <c r="WU3210" s="0"/>
      <c r="WV3210" s="0"/>
      <c r="WW3210" s="0"/>
      <c r="WX3210" s="0"/>
      <c r="WY3210" s="0"/>
      <c r="WZ3210" s="0"/>
      <c r="XA3210" s="0"/>
      <c r="XB3210" s="0"/>
      <c r="XC3210" s="0"/>
      <c r="XD3210" s="0"/>
      <c r="XE3210" s="0"/>
      <c r="XF3210" s="0"/>
      <c r="XG3210" s="0"/>
      <c r="XH3210" s="0"/>
      <c r="XI3210" s="0"/>
      <c r="XJ3210" s="0"/>
      <c r="XK3210" s="0"/>
      <c r="XL3210" s="0"/>
      <c r="XM3210" s="0"/>
      <c r="XN3210" s="0"/>
      <c r="XO3210" s="0"/>
      <c r="XP3210" s="0"/>
      <c r="XQ3210" s="0"/>
      <c r="XR3210" s="0"/>
      <c r="XS3210" s="0"/>
      <c r="XT3210" s="0"/>
      <c r="XU3210" s="0"/>
      <c r="XV3210" s="0"/>
      <c r="XW3210" s="0"/>
      <c r="XX3210" s="0"/>
      <c r="XY3210" s="0"/>
      <c r="XZ3210" s="0"/>
      <c r="YA3210" s="0"/>
      <c r="YB3210" s="0"/>
      <c r="YC3210" s="0"/>
      <c r="YD3210" s="0"/>
      <c r="YE3210" s="0"/>
      <c r="YF3210" s="0"/>
      <c r="YG3210" s="0"/>
      <c r="YH3210" s="0"/>
      <c r="YI3210" s="0"/>
      <c r="YJ3210" s="0"/>
      <c r="YK3210" s="0"/>
      <c r="YL3210" s="0"/>
      <c r="YM3210" s="0"/>
      <c r="YN3210" s="0"/>
      <c r="YO3210" s="0"/>
      <c r="YP3210" s="0"/>
      <c r="YQ3210" s="0"/>
      <c r="YR3210" s="0"/>
      <c r="YS3210" s="0"/>
      <c r="YT3210" s="0"/>
      <c r="YU3210" s="0"/>
      <c r="YV3210" s="0"/>
      <c r="YW3210" s="0"/>
      <c r="YX3210" s="0"/>
      <c r="YY3210" s="0"/>
      <c r="YZ3210" s="0"/>
      <c r="ZA3210" s="0"/>
      <c r="ZB3210" s="0"/>
      <c r="ZC3210" s="0"/>
      <c r="ZD3210" s="0"/>
      <c r="ZE3210" s="0"/>
      <c r="ZF3210" s="0"/>
      <c r="ZG3210" s="0"/>
      <c r="ZH3210" s="0"/>
      <c r="ZI3210" s="0"/>
      <c r="ZJ3210" s="0"/>
      <c r="ZK3210" s="0"/>
      <c r="ZL3210" s="0"/>
      <c r="ZM3210" s="0"/>
      <c r="ZN3210" s="0"/>
      <c r="ZO3210" s="0"/>
      <c r="ZP3210" s="0"/>
      <c r="ZQ3210" s="0"/>
      <c r="ZR3210" s="0"/>
      <c r="ZS3210" s="0"/>
      <c r="ZT3210" s="0"/>
      <c r="ZU3210" s="0"/>
      <c r="ZV3210" s="0"/>
      <c r="ZW3210" s="0"/>
      <c r="ZX3210" s="0"/>
      <c r="ZY3210" s="0"/>
      <c r="ZZ3210" s="0"/>
      <c r="AAA3210" s="0"/>
      <c r="AAB3210" s="0"/>
      <c r="AAC3210" s="0"/>
      <c r="AAD3210" s="0"/>
      <c r="AAE3210" s="0"/>
      <c r="AAF3210" s="0"/>
      <c r="AAG3210" s="0"/>
      <c r="AAH3210" s="0"/>
      <c r="AAI3210" s="0"/>
      <c r="AAJ3210" s="0"/>
      <c r="AAK3210" s="0"/>
      <c r="AAL3210" s="0"/>
      <c r="AAM3210" s="0"/>
      <c r="AAN3210" s="0"/>
      <c r="AAO3210" s="0"/>
      <c r="AAP3210" s="0"/>
      <c r="AAQ3210" s="0"/>
      <c r="AAR3210" s="0"/>
      <c r="AAS3210" s="0"/>
      <c r="AAT3210" s="0"/>
      <c r="AAU3210" s="0"/>
      <c r="AAV3210" s="0"/>
      <c r="AAW3210" s="0"/>
      <c r="AAX3210" s="0"/>
      <c r="AAY3210" s="0"/>
      <c r="AAZ3210" s="0"/>
      <c r="ABA3210" s="0"/>
      <c r="ABB3210" s="0"/>
      <c r="ABC3210" s="0"/>
      <c r="ABD3210" s="0"/>
      <c r="ABE3210" s="0"/>
      <c r="ABF3210" s="0"/>
      <c r="ABG3210" s="0"/>
      <c r="ABH3210" s="0"/>
      <c r="ABI3210" s="0"/>
      <c r="ABJ3210" s="0"/>
      <c r="ABK3210" s="0"/>
      <c r="ABL3210" s="0"/>
      <c r="ABM3210" s="0"/>
      <c r="ABN3210" s="0"/>
      <c r="ABO3210" s="0"/>
      <c r="ABP3210" s="0"/>
      <c r="ABQ3210" s="0"/>
      <c r="ABR3210" s="0"/>
      <c r="ABS3210" s="0"/>
      <c r="ABT3210" s="0"/>
      <c r="ABU3210" s="0"/>
      <c r="ABV3210" s="0"/>
      <c r="ABW3210" s="0"/>
      <c r="ABX3210" s="0"/>
      <c r="ABY3210" s="0"/>
      <c r="ABZ3210" s="0"/>
      <c r="ACA3210" s="0"/>
      <c r="ACB3210" s="0"/>
      <c r="ACC3210" s="0"/>
      <c r="ACD3210" s="0"/>
      <c r="ACE3210" s="0"/>
      <c r="ACF3210" s="0"/>
      <c r="ACG3210" s="0"/>
      <c r="ACH3210" s="0"/>
      <c r="ACI3210" s="0"/>
      <c r="ACJ3210" s="0"/>
      <c r="ACK3210" s="0"/>
      <c r="ACL3210" s="0"/>
      <c r="ACM3210" s="0"/>
      <c r="ACN3210" s="0"/>
      <c r="ACO3210" s="0"/>
      <c r="ACP3210" s="0"/>
      <c r="ACQ3210" s="0"/>
      <c r="ACR3210" s="0"/>
      <c r="ACS3210" s="0"/>
      <c r="ACT3210" s="0"/>
      <c r="ACU3210" s="0"/>
      <c r="ACV3210" s="0"/>
      <c r="ACW3210" s="0"/>
      <c r="ACX3210" s="0"/>
      <c r="ACY3210" s="0"/>
      <c r="ACZ3210" s="0"/>
      <c r="ADA3210" s="0"/>
      <c r="ADB3210" s="0"/>
      <c r="ADC3210" s="0"/>
      <c r="ADD3210" s="0"/>
      <c r="ADE3210" s="0"/>
      <c r="ADF3210" s="0"/>
      <c r="ADG3210" s="0"/>
      <c r="ADH3210" s="0"/>
      <c r="ADI3210" s="0"/>
      <c r="ADJ3210" s="0"/>
      <c r="ADK3210" s="0"/>
      <c r="ADL3210" s="0"/>
      <c r="ADM3210" s="0"/>
      <c r="ADN3210" s="0"/>
      <c r="ADO3210" s="0"/>
      <c r="ADP3210" s="0"/>
      <c r="ADQ3210" s="0"/>
      <c r="ADR3210" s="0"/>
      <c r="ADS3210" s="0"/>
      <c r="ADT3210" s="0"/>
      <c r="ADU3210" s="0"/>
      <c r="ADV3210" s="0"/>
      <c r="ADW3210" s="0"/>
      <c r="ADX3210" s="0"/>
      <c r="ADY3210" s="0"/>
      <c r="ADZ3210" s="0"/>
      <c r="AEA3210" s="0"/>
      <c r="AEB3210" s="0"/>
      <c r="AEC3210" s="0"/>
      <c r="AED3210" s="0"/>
      <c r="AEE3210" s="0"/>
      <c r="AEF3210" s="0"/>
      <c r="AEG3210" s="0"/>
      <c r="AEH3210" s="0"/>
      <c r="AEI3210" s="0"/>
      <c r="AEJ3210" s="0"/>
      <c r="AEK3210" s="0"/>
      <c r="AEL3210" s="0"/>
      <c r="AEM3210" s="0"/>
      <c r="AEN3210" s="0"/>
      <c r="AEO3210" s="0"/>
      <c r="AEP3210" s="0"/>
      <c r="AEQ3210" s="0"/>
      <c r="AER3210" s="0"/>
      <c r="AES3210" s="0"/>
      <c r="AET3210" s="0"/>
      <c r="AEU3210" s="0"/>
      <c r="AEV3210" s="0"/>
      <c r="AEW3210" s="0"/>
      <c r="AEX3210" s="0"/>
      <c r="AEY3210" s="0"/>
      <c r="AEZ3210" s="0"/>
      <c r="AFA3210" s="0"/>
      <c r="AFB3210" s="0"/>
      <c r="AFC3210" s="0"/>
      <c r="AFD3210" s="0"/>
      <c r="AFE3210" s="0"/>
      <c r="AFF3210" s="0"/>
      <c r="AFG3210" s="0"/>
      <c r="AFH3210" s="0"/>
      <c r="AFI3210" s="0"/>
      <c r="AFJ3210" s="0"/>
      <c r="AFK3210" s="0"/>
      <c r="AFL3210" s="0"/>
      <c r="AFM3210" s="0"/>
      <c r="AFN3210" s="0"/>
      <c r="AFO3210" s="0"/>
      <c r="AFP3210" s="0"/>
      <c r="AFQ3210" s="0"/>
      <c r="AFR3210" s="0"/>
      <c r="AFS3210" s="0"/>
      <c r="AFT3210" s="0"/>
      <c r="AFU3210" s="0"/>
      <c r="AFV3210" s="0"/>
      <c r="AFW3210" s="0"/>
      <c r="AFX3210" s="0"/>
      <c r="AFY3210" s="0"/>
      <c r="AFZ3210" s="0"/>
      <c r="AGA3210" s="0"/>
      <c r="AGB3210" s="0"/>
      <c r="AGC3210" s="0"/>
      <c r="AGD3210" s="0"/>
      <c r="AGE3210" s="0"/>
      <c r="AGF3210" s="0"/>
      <c r="AGG3210" s="0"/>
      <c r="AGH3210" s="0"/>
      <c r="AGI3210" s="0"/>
      <c r="AGJ3210" s="0"/>
      <c r="AGK3210" s="0"/>
      <c r="AGL3210" s="0"/>
      <c r="AGM3210" s="0"/>
      <c r="AGN3210" s="0"/>
      <c r="AGO3210" s="0"/>
      <c r="AGP3210" s="0"/>
      <c r="AGQ3210" s="0"/>
      <c r="AGR3210" s="0"/>
      <c r="AGS3210" s="0"/>
      <c r="AGT3210" s="0"/>
      <c r="AGU3210" s="0"/>
      <c r="AGV3210" s="0"/>
      <c r="AGW3210" s="0"/>
      <c r="AGX3210" s="0"/>
      <c r="AGY3210" s="0"/>
      <c r="AGZ3210" s="0"/>
      <c r="AHA3210" s="0"/>
      <c r="AHB3210" s="0"/>
      <c r="AHC3210" s="0"/>
      <c r="AHD3210" s="0"/>
      <c r="AHE3210" s="0"/>
      <c r="AHF3210" s="0"/>
      <c r="AHG3210" s="0"/>
      <c r="AHH3210" s="0"/>
      <c r="AHI3210" s="0"/>
      <c r="AHJ3210" s="0"/>
      <c r="AHK3210" s="0"/>
      <c r="AHL3210" s="0"/>
      <c r="AHM3210" s="0"/>
      <c r="AHN3210" s="0"/>
      <c r="AHO3210" s="0"/>
      <c r="AHP3210" s="0"/>
      <c r="AHQ3210" s="0"/>
      <c r="AHR3210" s="0"/>
      <c r="AHS3210" s="0"/>
      <c r="AHT3210" s="0"/>
      <c r="AHU3210" s="0"/>
      <c r="AHV3210" s="0"/>
      <c r="AHW3210" s="0"/>
      <c r="AHX3210" s="0"/>
      <c r="AHY3210" s="0"/>
      <c r="AHZ3210" s="0"/>
      <c r="AIA3210" s="0"/>
      <c r="AIB3210" s="0"/>
      <c r="AIC3210" s="0"/>
      <c r="AID3210" s="0"/>
      <c r="AIE3210" s="0"/>
      <c r="AIF3210" s="0"/>
      <c r="AIG3210" s="0"/>
      <c r="AIH3210" s="0"/>
      <c r="AII3210" s="0"/>
      <c r="AIJ3210" s="0"/>
      <c r="AIK3210" s="0"/>
      <c r="AIL3210" s="0"/>
      <c r="AIM3210" s="0"/>
      <c r="AIN3210" s="0"/>
      <c r="AIO3210" s="0"/>
      <c r="AIP3210" s="0"/>
      <c r="AIQ3210" s="0"/>
      <c r="AIR3210" s="0"/>
      <c r="AIS3210" s="0"/>
      <c r="AIT3210" s="0"/>
      <c r="AIU3210" s="0"/>
      <c r="AIV3210" s="0"/>
      <c r="AIW3210" s="0"/>
      <c r="AIX3210" s="0"/>
      <c r="AIY3210" s="0"/>
      <c r="AIZ3210" s="0"/>
      <c r="AJA3210" s="0"/>
      <c r="AJB3210" s="0"/>
      <c r="AJC3210" s="0"/>
      <c r="AJD3210" s="0"/>
      <c r="AJE3210" s="0"/>
      <c r="AJF3210" s="0"/>
      <c r="AJG3210" s="0"/>
      <c r="AJH3210" s="0"/>
      <c r="AJI3210" s="0"/>
      <c r="AJJ3210" s="0"/>
      <c r="AJK3210" s="0"/>
      <c r="AJL3210" s="0"/>
      <c r="AJM3210" s="0"/>
      <c r="AJN3210" s="0"/>
      <c r="AJO3210" s="0"/>
      <c r="AJP3210" s="0"/>
      <c r="AJQ3210" s="0"/>
      <c r="AJR3210" s="0"/>
      <c r="AJS3210" s="0"/>
      <c r="AJT3210" s="0"/>
      <c r="AJU3210" s="0"/>
      <c r="AJV3210" s="0"/>
      <c r="AJW3210" s="0"/>
      <c r="AJX3210" s="0"/>
      <c r="AJY3210" s="0"/>
      <c r="AJZ3210" s="0"/>
      <c r="AKA3210" s="0"/>
      <c r="AKB3210" s="0"/>
      <c r="AKC3210" s="0"/>
      <c r="AKD3210" s="0"/>
      <c r="AKE3210" s="0"/>
      <c r="AKF3210" s="0"/>
      <c r="AKG3210" s="0"/>
      <c r="AKH3210" s="0"/>
      <c r="AKI3210" s="0"/>
      <c r="AKJ3210" s="0"/>
      <c r="AKK3210" s="0"/>
      <c r="AKL3210" s="0"/>
      <c r="AKM3210" s="0"/>
      <c r="AKN3210" s="0"/>
      <c r="AKO3210" s="0"/>
      <c r="AKP3210" s="0"/>
      <c r="AKQ3210" s="0"/>
      <c r="AKR3210" s="0"/>
      <c r="AKS3210" s="0"/>
      <c r="AKT3210" s="0"/>
      <c r="AKU3210" s="0"/>
      <c r="AKV3210" s="0"/>
      <c r="AKW3210" s="0"/>
      <c r="AKX3210" s="0"/>
      <c r="AKY3210" s="0"/>
      <c r="AKZ3210" s="0"/>
      <c r="ALA3210" s="0"/>
      <c r="ALB3210" s="0"/>
      <c r="ALC3210" s="0"/>
      <c r="ALD3210" s="0"/>
      <c r="ALE3210" s="0"/>
      <c r="ALF3210" s="0"/>
      <c r="ALG3210" s="0"/>
      <c r="ALH3210" s="0"/>
      <c r="ALI3210" s="0"/>
      <c r="ALJ3210" s="0"/>
      <c r="ALK3210" s="0"/>
      <c r="ALL3210" s="0"/>
      <c r="ALM3210" s="0"/>
      <c r="ALN3210" s="0"/>
      <c r="ALO3210" s="0"/>
      <c r="ALP3210" s="0"/>
      <c r="ALQ3210" s="0"/>
      <c r="ALR3210" s="0"/>
      <c r="ALS3210" s="0"/>
      <c r="ALT3210" s="0"/>
      <c r="ALU3210" s="0"/>
      <c r="ALV3210" s="0"/>
      <c r="ALW3210" s="0"/>
      <c r="ALX3210" s="0"/>
      <c r="ALY3210" s="0"/>
      <c r="ALZ3210" s="0"/>
      <c r="AMA3210" s="0"/>
      <c r="AMB3210" s="0"/>
      <c r="AMC3210" s="0"/>
      <c r="AMD3210" s="0"/>
      <c r="AME3210" s="0"/>
      <c r="AMF3210" s="0"/>
      <c r="AMG3210" s="0"/>
      <c r="AMH3210" s="0"/>
      <c r="AMI3210" s="0"/>
    </row>
    <row r="3211" customFormat="false" ht="12.75" hidden="false" customHeight="false" outlineLevel="0" collapsed="false">
      <c r="A3211" s="18" t="s">
        <v>1398</v>
      </c>
      <c r="B3211" s="18"/>
      <c r="C3211" s="78" t="s">
        <v>3457</v>
      </c>
      <c r="D3211" s="79" t="s">
        <v>13</v>
      </c>
      <c r="E3211" s="80"/>
      <c r="F3211" s="81"/>
      <c r="G3211" s="82"/>
      <c r="H3211" s="83" t="s">
        <v>168</v>
      </c>
      <c r="I3211" s="84" t="n">
        <v>3.05</v>
      </c>
      <c r="J3211" s="83" t="s">
        <v>3405</v>
      </c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18"/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  <c r="AX3211" s="18"/>
      <c r="AY3211" s="18"/>
      <c r="AZ3211" s="18"/>
      <c r="BA3211" s="18"/>
      <c r="BB3211" s="18"/>
      <c r="BC3211" s="18"/>
      <c r="BD3211" s="18"/>
      <c r="BE3211" s="18"/>
      <c r="BF3211" s="18"/>
      <c r="BG3211" s="18"/>
      <c r="BH3211" s="18"/>
      <c r="BI3211" s="18"/>
      <c r="BJ3211" s="18"/>
      <c r="BK3211" s="18"/>
      <c r="BL3211" s="18"/>
      <c r="BM3211" s="0"/>
      <c r="BN3211" s="0"/>
      <c r="BO3211" s="0"/>
      <c r="BP3211" s="0"/>
      <c r="BQ3211" s="0"/>
      <c r="BR3211" s="0"/>
      <c r="BS3211" s="0"/>
      <c r="BT3211" s="0"/>
      <c r="BU3211" s="0"/>
      <c r="BV3211" s="0"/>
      <c r="BW3211" s="0"/>
      <c r="BX3211" s="0"/>
      <c r="BY3211" s="0"/>
      <c r="BZ3211" s="0"/>
      <c r="CA3211" s="0"/>
      <c r="CB3211" s="0"/>
      <c r="CC3211" s="0"/>
      <c r="CD3211" s="0"/>
      <c r="CE3211" s="0"/>
      <c r="CF3211" s="0"/>
      <c r="CG3211" s="0"/>
      <c r="CH3211" s="0"/>
      <c r="CI3211" s="0"/>
      <c r="CJ3211" s="0"/>
      <c r="CK3211" s="0"/>
      <c r="CL3211" s="0"/>
      <c r="CM3211" s="0"/>
      <c r="CN3211" s="0"/>
      <c r="CO3211" s="0"/>
      <c r="CP3211" s="0"/>
      <c r="CQ3211" s="0"/>
      <c r="CR3211" s="0"/>
      <c r="CS3211" s="0"/>
      <c r="CT3211" s="0"/>
      <c r="CU3211" s="0"/>
      <c r="CV3211" s="0"/>
      <c r="CW3211" s="0"/>
      <c r="CX3211" s="0"/>
      <c r="CY3211" s="0"/>
      <c r="CZ3211" s="0"/>
      <c r="DA3211" s="0"/>
      <c r="DB3211" s="0"/>
      <c r="DC3211" s="0"/>
      <c r="DD3211" s="0"/>
      <c r="DE3211" s="0"/>
      <c r="DF3211" s="0"/>
      <c r="DG3211" s="0"/>
      <c r="DH3211" s="0"/>
      <c r="DI3211" s="0"/>
      <c r="DJ3211" s="0"/>
      <c r="DK3211" s="0"/>
      <c r="DL3211" s="0"/>
      <c r="DM3211" s="0"/>
      <c r="DN3211" s="0"/>
      <c r="DO3211" s="0"/>
      <c r="DP3211" s="0"/>
      <c r="DQ3211" s="0"/>
      <c r="DR3211" s="0"/>
      <c r="DS3211" s="0"/>
      <c r="DT3211" s="0"/>
      <c r="DU3211" s="0"/>
      <c r="DV3211" s="0"/>
      <c r="DW3211" s="0"/>
      <c r="DX3211" s="0"/>
      <c r="DY3211" s="0"/>
      <c r="DZ3211" s="0"/>
      <c r="EA3211" s="0"/>
      <c r="EB3211" s="0"/>
      <c r="EC3211" s="0"/>
      <c r="ED3211" s="0"/>
      <c r="EE3211" s="0"/>
      <c r="EF3211" s="0"/>
      <c r="EG3211" s="0"/>
      <c r="EH3211" s="0"/>
      <c r="EI3211" s="0"/>
      <c r="EJ3211" s="0"/>
      <c r="EK3211" s="0"/>
      <c r="EL3211" s="0"/>
      <c r="EM3211" s="0"/>
      <c r="EN3211" s="0"/>
      <c r="EO3211" s="0"/>
      <c r="EP3211" s="0"/>
      <c r="EQ3211" s="0"/>
      <c r="ER3211" s="0"/>
      <c r="ES3211" s="0"/>
      <c r="ET3211" s="0"/>
      <c r="EU3211" s="0"/>
      <c r="EV3211" s="0"/>
      <c r="EW3211" s="0"/>
      <c r="EX3211" s="0"/>
      <c r="EY3211" s="0"/>
      <c r="EZ3211" s="0"/>
      <c r="FA3211" s="0"/>
      <c r="FB3211" s="0"/>
      <c r="FC3211" s="0"/>
      <c r="FD3211" s="0"/>
      <c r="FE3211" s="0"/>
      <c r="FF3211" s="0"/>
      <c r="FG3211" s="0"/>
      <c r="FH3211" s="0"/>
      <c r="FI3211" s="0"/>
      <c r="FJ3211" s="0"/>
      <c r="FK3211" s="0"/>
      <c r="FL3211" s="0"/>
      <c r="FM3211" s="0"/>
      <c r="FN3211" s="0"/>
      <c r="FO3211" s="0"/>
      <c r="FP3211" s="0"/>
      <c r="FQ3211" s="0"/>
      <c r="FR3211" s="0"/>
      <c r="FS3211" s="0"/>
      <c r="FT3211" s="0"/>
      <c r="FU3211" s="0"/>
      <c r="FV3211" s="0"/>
      <c r="FW3211" s="0"/>
      <c r="FX3211" s="0"/>
      <c r="FY3211" s="0"/>
      <c r="FZ3211" s="0"/>
      <c r="GA3211" s="0"/>
      <c r="GB3211" s="0"/>
      <c r="GC3211" s="0"/>
      <c r="GD3211" s="0"/>
      <c r="GE3211" s="0"/>
      <c r="GF3211" s="0"/>
      <c r="GG3211" s="0"/>
      <c r="GH3211" s="0"/>
      <c r="GI3211" s="0"/>
      <c r="GJ3211" s="0"/>
      <c r="GK3211" s="0"/>
      <c r="GL3211" s="0"/>
      <c r="GM3211" s="0"/>
      <c r="GN3211" s="0"/>
      <c r="GO3211" s="0"/>
      <c r="GP3211" s="0"/>
      <c r="GQ3211" s="0"/>
      <c r="GR3211" s="0"/>
      <c r="GS3211" s="0"/>
      <c r="GT3211" s="0"/>
      <c r="GU3211" s="0"/>
      <c r="GV3211" s="0"/>
      <c r="GW3211" s="0"/>
      <c r="GX3211" s="0"/>
      <c r="GY3211" s="0"/>
      <c r="GZ3211" s="0"/>
      <c r="HA3211" s="0"/>
      <c r="HB3211" s="0"/>
      <c r="HC3211" s="0"/>
      <c r="HD3211" s="0"/>
      <c r="HE3211" s="0"/>
      <c r="HF3211" s="0"/>
      <c r="HG3211" s="0"/>
      <c r="HH3211" s="0"/>
      <c r="HI3211" s="0"/>
      <c r="HJ3211" s="0"/>
      <c r="HK3211" s="0"/>
      <c r="HL3211" s="0"/>
      <c r="HM3211" s="0"/>
      <c r="HN3211" s="0"/>
      <c r="HO3211" s="0"/>
      <c r="HP3211" s="0"/>
      <c r="HQ3211" s="0"/>
      <c r="HR3211" s="0"/>
      <c r="HS3211" s="0"/>
      <c r="HT3211" s="0"/>
      <c r="HU3211" s="0"/>
      <c r="HV3211" s="0"/>
      <c r="HW3211" s="0"/>
      <c r="HX3211" s="0"/>
      <c r="HY3211" s="0"/>
      <c r="HZ3211" s="0"/>
      <c r="IA3211" s="0"/>
      <c r="IB3211" s="0"/>
      <c r="IC3211" s="0"/>
      <c r="ID3211" s="0"/>
      <c r="IE3211" s="0"/>
      <c r="IF3211" s="0"/>
      <c r="IG3211" s="0"/>
      <c r="IH3211" s="0"/>
      <c r="II3211" s="0"/>
      <c r="IJ3211" s="0"/>
      <c r="IK3211" s="0"/>
      <c r="IL3211" s="0"/>
      <c r="IM3211" s="0"/>
      <c r="IN3211" s="0"/>
      <c r="IO3211" s="0"/>
      <c r="IP3211" s="0"/>
      <c r="IQ3211" s="0"/>
      <c r="IR3211" s="0"/>
      <c r="IS3211" s="0"/>
      <c r="IT3211" s="0"/>
      <c r="IU3211" s="0"/>
      <c r="IV3211" s="0"/>
      <c r="IW3211" s="0"/>
      <c r="IX3211" s="0"/>
      <c r="IY3211" s="0"/>
      <c r="IZ3211" s="0"/>
      <c r="JA3211" s="0"/>
      <c r="JB3211" s="0"/>
      <c r="JC3211" s="0"/>
      <c r="JD3211" s="0"/>
      <c r="JE3211" s="0"/>
      <c r="JF3211" s="0"/>
      <c r="JG3211" s="0"/>
      <c r="JH3211" s="0"/>
      <c r="JI3211" s="0"/>
      <c r="JJ3211" s="0"/>
      <c r="JK3211" s="0"/>
      <c r="JL3211" s="0"/>
      <c r="JM3211" s="0"/>
      <c r="JN3211" s="0"/>
      <c r="JO3211" s="0"/>
      <c r="JP3211" s="0"/>
      <c r="JQ3211" s="0"/>
      <c r="JR3211" s="0"/>
      <c r="JS3211" s="0"/>
      <c r="JT3211" s="0"/>
      <c r="JU3211" s="0"/>
      <c r="JV3211" s="0"/>
      <c r="JW3211" s="0"/>
      <c r="JX3211" s="0"/>
      <c r="JY3211" s="0"/>
      <c r="JZ3211" s="0"/>
      <c r="KA3211" s="0"/>
      <c r="KB3211" s="0"/>
      <c r="KC3211" s="0"/>
      <c r="KD3211" s="0"/>
      <c r="KE3211" s="0"/>
      <c r="KF3211" s="0"/>
      <c r="KG3211" s="0"/>
      <c r="KH3211" s="0"/>
      <c r="KI3211" s="0"/>
      <c r="KJ3211" s="0"/>
      <c r="KK3211" s="0"/>
      <c r="KL3211" s="0"/>
      <c r="KM3211" s="0"/>
      <c r="KN3211" s="0"/>
      <c r="KO3211" s="0"/>
      <c r="KP3211" s="0"/>
      <c r="KQ3211" s="0"/>
      <c r="KR3211" s="0"/>
      <c r="KS3211" s="0"/>
      <c r="KT3211" s="0"/>
      <c r="KU3211" s="0"/>
      <c r="KV3211" s="0"/>
      <c r="KW3211" s="0"/>
      <c r="KX3211" s="0"/>
      <c r="KY3211" s="0"/>
      <c r="KZ3211" s="0"/>
      <c r="LA3211" s="0"/>
      <c r="LB3211" s="0"/>
      <c r="LC3211" s="0"/>
      <c r="LD3211" s="0"/>
      <c r="LE3211" s="0"/>
      <c r="LF3211" s="0"/>
      <c r="LG3211" s="0"/>
      <c r="LH3211" s="0"/>
      <c r="LI3211" s="0"/>
      <c r="LJ3211" s="0"/>
      <c r="LK3211" s="0"/>
      <c r="LL3211" s="0"/>
      <c r="LM3211" s="0"/>
      <c r="LN3211" s="0"/>
      <c r="LO3211" s="0"/>
      <c r="LP3211" s="0"/>
      <c r="LQ3211" s="0"/>
      <c r="LR3211" s="0"/>
      <c r="LS3211" s="0"/>
      <c r="LT3211" s="0"/>
      <c r="LU3211" s="0"/>
      <c r="LV3211" s="0"/>
      <c r="LW3211" s="0"/>
      <c r="LX3211" s="0"/>
      <c r="LY3211" s="0"/>
      <c r="LZ3211" s="0"/>
      <c r="MA3211" s="0"/>
      <c r="MB3211" s="0"/>
      <c r="MC3211" s="0"/>
      <c r="MD3211" s="0"/>
      <c r="ME3211" s="0"/>
      <c r="MF3211" s="0"/>
      <c r="MG3211" s="0"/>
      <c r="MH3211" s="0"/>
      <c r="MI3211" s="0"/>
      <c r="MJ3211" s="0"/>
      <c r="MK3211" s="0"/>
      <c r="ML3211" s="0"/>
      <c r="MM3211" s="0"/>
      <c r="MN3211" s="0"/>
      <c r="MO3211" s="0"/>
      <c r="MP3211" s="0"/>
      <c r="MQ3211" s="0"/>
      <c r="MR3211" s="0"/>
      <c r="MS3211" s="0"/>
      <c r="MT3211" s="0"/>
      <c r="MU3211" s="0"/>
      <c r="MV3211" s="0"/>
      <c r="MW3211" s="0"/>
      <c r="MX3211" s="0"/>
      <c r="MY3211" s="0"/>
      <c r="MZ3211" s="0"/>
      <c r="NA3211" s="0"/>
      <c r="NB3211" s="0"/>
      <c r="NC3211" s="0"/>
      <c r="ND3211" s="0"/>
      <c r="NE3211" s="0"/>
      <c r="NF3211" s="0"/>
      <c r="NG3211" s="0"/>
      <c r="NH3211" s="0"/>
      <c r="NI3211" s="0"/>
      <c r="NJ3211" s="0"/>
      <c r="NK3211" s="0"/>
      <c r="NL3211" s="0"/>
      <c r="NM3211" s="0"/>
      <c r="NN3211" s="0"/>
      <c r="NO3211" s="0"/>
      <c r="NP3211" s="0"/>
      <c r="NQ3211" s="0"/>
      <c r="NR3211" s="0"/>
      <c r="NS3211" s="0"/>
      <c r="NT3211" s="0"/>
      <c r="NU3211" s="0"/>
      <c r="NV3211" s="0"/>
      <c r="NW3211" s="0"/>
      <c r="NX3211" s="0"/>
      <c r="NY3211" s="0"/>
      <c r="NZ3211" s="0"/>
      <c r="OA3211" s="0"/>
      <c r="OB3211" s="0"/>
      <c r="OC3211" s="0"/>
      <c r="OD3211" s="0"/>
      <c r="OE3211" s="0"/>
      <c r="OF3211" s="0"/>
      <c r="OG3211" s="0"/>
      <c r="OH3211" s="0"/>
      <c r="OI3211" s="0"/>
      <c r="OJ3211" s="0"/>
      <c r="OK3211" s="0"/>
      <c r="OL3211" s="0"/>
      <c r="OM3211" s="0"/>
      <c r="ON3211" s="0"/>
      <c r="OO3211" s="0"/>
      <c r="OP3211" s="0"/>
      <c r="OQ3211" s="0"/>
      <c r="OR3211" s="0"/>
      <c r="OS3211" s="0"/>
      <c r="OT3211" s="0"/>
      <c r="OU3211" s="0"/>
      <c r="OV3211" s="0"/>
      <c r="OW3211" s="0"/>
      <c r="OX3211" s="0"/>
      <c r="OY3211" s="0"/>
      <c r="OZ3211" s="0"/>
      <c r="PA3211" s="0"/>
      <c r="PB3211" s="0"/>
      <c r="PC3211" s="0"/>
      <c r="PD3211" s="0"/>
      <c r="PE3211" s="0"/>
      <c r="PF3211" s="0"/>
      <c r="PG3211" s="0"/>
      <c r="PH3211" s="0"/>
      <c r="PI3211" s="0"/>
      <c r="PJ3211" s="0"/>
      <c r="PK3211" s="0"/>
      <c r="PL3211" s="0"/>
      <c r="PM3211" s="0"/>
      <c r="PN3211" s="0"/>
      <c r="PO3211" s="0"/>
      <c r="PP3211" s="0"/>
      <c r="PQ3211" s="0"/>
      <c r="PR3211" s="0"/>
      <c r="PS3211" s="0"/>
      <c r="PT3211" s="0"/>
      <c r="PU3211" s="0"/>
      <c r="PV3211" s="0"/>
      <c r="PW3211" s="0"/>
      <c r="PX3211" s="0"/>
      <c r="PY3211" s="0"/>
      <c r="PZ3211" s="0"/>
      <c r="QA3211" s="0"/>
      <c r="QB3211" s="0"/>
      <c r="QC3211" s="0"/>
      <c r="QD3211" s="0"/>
      <c r="QE3211" s="0"/>
      <c r="QF3211" s="0"/>
      <c r="QG3211" s="0"/>
      <c r="QH3211" s="0"/>
      <c r="QI3211" s="0"/>
      <c r="QJ3211" s="0"/>
      <c r="QK3211" s="0"/>
      <c r="QL3211" s="0"/>
      <c r="QM3211" s="0"/>
      <c r="QN3211" s="0"/>
      <c r="QO3211" s="0"/>
      <c r="QP3211" s="0"/>
      <c r="QQ3211" s="0"/>
      <c r="QR3211" s="0"/>
      <c r="QS3211" s="0"/>
      <c r="QT3211" s="0"/>
      <c r="QU3211" s="0"/>
      <c r="QV3211" s="0"/>
      <c r="QW3211" s="0"/>
      <c r="QX3211" s="0"/>
      <c r="QY3211" s="0"/>
      <c r="QZ3211" s="0"/>
      <c r="RA3211" s="0"/>
      <c r="RB3211" s="0"/>
      <c r="RC3211" s="0"/>
      <c r="RD3211" s="0"/>
      <c r="RE3211" s="0"/>
      <c r="RF3211" s="0"/>
      <c r="RG3211" s="0"/>
      <c r="RH3211" s="0"/>
      <c r="RI3211" s="0"/>
      <c r="RJ3211" s="0"/>
      <c r="RK3211" s="0"/>
      <c r="RL3211" s="0"/>
      <c r="RM3211" s="0"/>
      <c r="RN3211" s="0"/>
      <c r="RO3211" s="0"/>
      <c r="RP3211" s="0"/>
      <c r="RQ3211" s="0"/>
      <c r="RR3211" s="0"/>
      <c r="RS3211" s="0"/>
      <c r="RT3211" s="0"/>
      <c r="RU3211" s="0"/>
      <c r="RV3211" s="0"/>
      <c r="RW3211" s="0"/>
      <c r="RX3211" s="0"/>
      <c r="RY3211" s="0"/>
      <c r="RZ3211" s="0"/>
      <c r="SA3211" s="0"/>
      <c r="SB3211" s="0"/>
      <c r="SC3211" s="0"/>
      <c r="SD3211" s="0"/>
      <c r="SE3211" s="0"/>
      <c r="SF3211" s="0"/>
      <c r="SG3211" s="0"/>
      <c r="SH3211" s="0"/>
      <c r="SI3211" s="0"/>
      <c r="SJ3211" s="0"/>
      <c r="SK3211" s="0"/>
      <c r="SL3211" s="0"/>
      <c r="SM3211" s="0"/>
      <c r="SN3211" s="0"/>
      <c r="SO3211" s="0"/>
      <c r="SP3211" s="0"/>
      <c r="SQ3211" s="0"/>
      <c r="SR3211" s="0"/>
      <c r="SS3211" s="0"/>
      <c r="ST3211" s="0"/>
      <c r="SU3211" s="0"/>
      <c r="SV3211" s="0"/>
      <c r="SW3211" s="0"/>
      <c r="SX3211" s="0"/>
      <c r="SY3211" s="0"/>
      <c r="SZ3211" s="0"/>
      <c r="TA3211" s="0"/>
      <c r="TB3211" s="0"/>
      <c r="TC3211" s="0"/>
      <c r="TD3211" s="0"/>
      <c r="TE3211" s="0"/>
      <c r="TF3211" s="0"/>
      <c r="TG3211" s="0"/>
      <c r="TH3211" s="0"/>
      <c r="TI3211" s="0"/>
      <c r="TJ3211" s="0"/>
      <c r="TK3211" s="0"/>
      <c r="TL3211" s="0"/>
      <c r="TM3211" s="0"/>
      <c r="TN3211" s="0"/>
      <c r="TO3211" s="0"/>
      <c r="TP3211" s="0"/>
      <c r="TQ3211" s="0"/>
      <c r="TR3211" s="0"/>
      <c r="TS3211" s="0"/>
      <c r="TT3211" s="0"/>
      <c r="TU3211" s="0"/>
      <c r="TV3211" s="0"/>
      <c r="TW3211" s="0"/>
      <c r="TX3211" s="0"/>
      <c r="TY3211" s="0"/>
      <c r="TZ3211" s="0"/>
      <c r="UA3211" s="0"/>
      <c r="UB3211" s="0"/>
      <c r="UC3211" s="0"/>
      <c r="UD3211" s="0"/>
      <c r="UE3211" s="0"/>
      <c r="UF3211" s="0"/>
      <c r="UG3211" s="0"/>
      <c r="UH3211" s="0"/>
      <c r="UI3211" s="0"/>
      <c r="UJ3211" s="0"/>
      <c r="UK3211" s="0"/>
      <c r="UL3211" s="0"/>
      <c r="UM3211" s="0"/>
      <c r="UN3211" s="0"/>
      <c r="UO3211" s="0"/>
      <c r="UP3211" s="0"/>
      <c r="UQ3211" s="0"/>
      <c r="UR3211" s="0"/>
      <c r="US3211" s="0"/>
      <c r="UT3211" s="0"/>
      <c r="UU3211" s="0"/>
      <c r="UV3211" s="0"/>
      <c r="UW3211" s="0"/>
      <c r="UX3211" s="0"/>
      <c r="UY3211" s="0"/>
      <c r="UZ3211" s="0"/>
      <c r="VA3211" s="0"/>
      <c r="VB3211" s="0"/>
      <c r="VC3211" s="0"/>
      <c r="VD3211" s="0"/>
      <c r="VE3211" s="0"/>
      <c r="VF3211" s="0"/>
      <c r="VG3211" s="0"/>
      <c r="VH3211" s="0"/>
      <c r="VI3211" s="0"/>
      <c r="VJ3211" s="0"/>
      <c r="VK3211" s="0"/>
      <c r="VL3211" s="0"/>
      <c r="VM3211" s="0"/>
      <c r="VN3211" s="0"/>
      <c r="VO3211" s="0"/>
      <c r="VP3211" s="0"/>
      <c r="VQ3211" s="0"/>
      <c r="VR3211" s="0"/>
      <c r="VS3211" s="0"/>
      <c r="VT3211" s="0"/>
      <c r="VU3211" s="0"/>
      <c r="VV3211" s="0"/>
      <c r="VW3211" s="0"/>
      <c r="VX3211" s="0"/>
      <c r="VY3211" s="0"/>
      <c r="VZ3211" s="0"/>
      <c r="WA3211" s="0"/>
      <c r="WB3211" s="0"/>
      <c r="WC3211" s="0"/>
      <c r="WD3211" s="0"/>
      <c r="WE3211" s="0"/>
      <c r="WF3211" s="0"/>
      <c r="WG3211" s="0"/>
      <c r="WH3211" s="0"/>
      <c r="WI3211" s="0"/>
      <c r="WJ3211" s="0"/>
      <c r="WK3211" s="0"/>
      <c r="WL3211" s="0"/>
      <c r="WM3211" s="0"/>
      <c r="WN3211" s="0"/>
      <c r="WO3211" s="0"/>
      <c r="WP3211" s="0"/>
      <c r="WQ3211" s="0"/>
      <c r="WR3211" s="0"/>
      <c r="WS3211" s="0"/>
      <c r="WT3211" s="0"/>
      <c r="WU3211" s="0"/>
      <c r="WV3211" s="0"/>
      <c r="WW3211" s="0"/>
      <c r="WX3211" s="0"/>
      <c r="WY3211" s="0"/>
      <c r="WZ3211" s="0"/>
      <c r="XA3211" s="0"/>
      <c r="XB3211" s="0"/>
      <c r="XC3211" s="0"/>
      <c r="XD3211" s="0"/>
      <c r="XE3211" s="0"/>
      <c r="XF3211" s="0"/>
      <c r="XG3211" s="0"/>
      <c r="XH3211" s="0"/>
      <c r="XI3211" s="0"/>
      <c r="XJ3211" s="0"/>
      <c r="XK3211" s="0"/>
      <c r="XL3211" s="0"/>
      <c r="XM3211" s="0"/>
      <c r="XN3211" s="0"/>
      <c r="XO3211" s="0"/>
      <c r="XP3211" s="0"/>
      <c r="XQ3211" s="0"/>
      <c r="XR3211" s="0"/>
      <c r="XS3211" s="0"/>
      <c r="XT3211" s="0"/>
      <c r="XU3211" s="0"/>
      <c r="XV3211" s="0"/>
      <c r="XW3211" s="0"/>
      <c r="XX3211" s="0"/>
      <c r="XY3211" s="0"/>
      <c r="XZ3211" s="0"/>
      <c r="YA3211" s="0"/>
      <c r="YB3211" s="0"/>
      <c r="YC3211" s="0"/>
      <c r="YD3211" s="0"/>
      <c r="YE3211" s="0"/>
      <c r="YF3211" s="0"/>
      <c r="YG3211" s="0"/>
      <c r="YH3211" s="0"/>
      <c r="YI3211" s="0"/>
      <c r="YJ3211" s="0"/>
      <c r="YK3211" s="0"/>
      <c r="YL3211" s="0"/>
      <c r="YM3211" s="0"/>
      <c r="YN3211" s="0"/>
      <c r="YO3211" s="0"/>
      <c r="YP3211" s="0"/>
      <c r="YQ3211" s="0"/>
      <c r="YR3211" s="0"/>
      <c r="YS3211" s="0"/>
      <c r="YT3211" s="0"/>
      <c r="YU3211" s="0"/>
      <c r="YV3211" s="0"/>
      <c r="YW3211" s="0"/>
      <c r="YX3211" s="0"/>
      <c r="YY3211" s="0"/>
      <c r="YZ3211" s="0"/>
      <c r="ZA3211" s="0"/>
      <c r="ZB3211" s="0"/>
      <c r="ZC3211" s="0"/>
      <c r="ZD3211" s="0"/>
      <c r="ZE3211" s="0"/>
      <c r="ZF3211" s="0"/>
      <c r="ZG3211" s="0"/>
      <c r="ZH3211" s="0"/>
      <c r="ZI3211" s="0"/>
      <c r="ZJ3211" s="0"/>
      <c r="ZK3211" s="0"/>
      <c r="ZL3211" s="0"/>
      <c r="ZM3211" s="0"/>
      <c r="ZN3211" s="0"/>
      <c r="ZO3211" s="0"/>
      <c r="ZP3211" s="0"/>
      <c r="ZQ3211" s="0"/>
      <c r="ZR3211" s="0"/>
      <c r="ZS3211" s="0"/>
      <c r="ZT3211" s="0"/>
      <c r="ZU3211" s="0"/>
      <c r="ZV3211" s="0"/>
      <c r="ZW3211" s="0"/>
      <c r="ZX3211" s="0"/>
      <c r="ZY3211" s="0"/>
      <c r="ZZ3211" s="0"/>
      <c r="AAA3211" s="0"/>
      <c r="AAB3211" s="0"/>
      <c r="AAC3211" s="0"/>
      <c r="AAD3211" s="0"/>
      <c r="AAE3211" s="0"/>
      <c r="AAF3211" s="0"/>
      <c r="AAG3211" s="0"/>
      <c r="AAH3211" s="0"/>
      <c r="AAI3211" s="0"/>
      <c r="AAJ3211" s="0"/>
      <c r="AAK3211" s="0"/>
      <c r="AAL3211" s="0"/>
      <c r="AAM3211" s="0"/>
      <c r="AAN3211" s="0"/>
      <c r="AAO3211" s="0"/>
      <c r="AAP3211" s="0"/>
      <c r="AAQ3211" s="0"/>
      <c r="AAR3211" s="0"/>
      <c r="AAS3211" s="0"/>
      <c r="AAT3211" s="0"/>
      <c r="AAU3211" s="0"/>
      <c r="AAV3211" s="0"/>
      <c r="AAW3211" s="0"/>
      <c r="AAX3211" s="0"/>
      <c r="AAY3211" s="0"/>
      <c r="AAZ3211" s="0"/>
      <c r="ABA3211" s="0"/>
      <c r="ABB3211" s="0"/>
      <c r="ABC3211" s="0"/>
      <c r="ABD3211" s="0"/>
      <c r="ABE3211" s="0"/>
      <c r="ABF3211" s="0"/>
      <c r="ABG3211" s="0"/>
      <c r="ABH3211" s="0"/>
      <c r="ABI3211" s="0"/>
      <c r="ABJ3211" s="0"/>
      <c r="ABK3211" s="0"/>
      <c r="ABL3211" s="0"/>
      <c r="ABM3211" s="0"/>
      <c r="ABN3211" s="0"/>
      <c r="ABO3211" s="0"/>
      <c r="ABP3211" s="0"/>
      <c r="ABQ3211" s="0"/>
      <c r="ABR3211" s="0"/>
      <c r="ABS3211" s="0"/>
      <c r="ABT3211" s="0"/>
      <c r="ABU3211" s="0"/>
      <c r="ABV3211" s="0"/>
      <c r="ABW3211" s="0"/>
      <c r="ABX3211" s="0"/>
      <c r="ABY3211" s="0"/>
      <c r="ABZ3211" s="0"/>
      <c r="ACA3211" s="0"/>
      <c r="ACB3211" s="0"/>
      <c r="ACC3211" s="0"/>
      <c r="ACD3211" s="0"/>
      <c r="ACE3211" s="0"/>
      <c r="ACF3211" s="0"/>
      <c r="ACG3211" s="0"/>
      <c r="ACH3211" s="0"/>
      <c r="ACI3211" s="0"/>
      <c r="ACJ3211" s="0"/>
      <c r="ACK3211" s="0"/>
      <c r="ACL3211" s="0"/>
      <c r="ACM3211" s="0"/>
      <c r="ACN3211" s="0"/>
      <c r="ACO3211" s="0"/>
      <c r="ACP3211" s="0"/>
      <c r="ACQ3211" s="0"/>
      <c r="ACR3211" s="0"/>
      <c r="ACS3211" s="0"/>
      <c r="ACT3211" s="0"/>
      <c r="ACU3211" s="0"/>
      <c r="ACV3211" s="0"/>
      <c r="ACW3211" s="0"/>
      <c r="ACX3211" s="0"/>
      <c r="ACY3211" s="0"/>
      <c r="ACZ3211" s="0"/>
      <c r="ADA3211" s="0"/>
      <c r="ADB3211" s="0"/>
      <c r="ADC3211" s="0"/>
      <c r="ADD3211" s="0"/>
      <c r="ADE3211" s="0"/>
      <c r="ADF3211" s="0"/>
      <c r="ADG3211" s="0"/>
      <c r="ADH3211" s="0"/>
      <c r="ADI3211" s="0"/>
      <c r="ADJ3211" s="0"/>
      <c r="ADK3211" s="0"/>
      <c r="ADL3211" s="0"/>
      <c r="ADM3211" s="0"/>
      <c r="ADN3211" s="0"/>
      <c r="ADO3211" s="0"/>
      <c r="ADP3211" s="0"/>
      <c r="ADQ3211" s="0"/>
      <c r="ADR3211" s="0"/>
      <c r="ADS3211" s="0"/>
      <c r="ADT3211" s="0"/>
      <c r="ADU3211" s="0"/>
      <c r="ADV3211" s="0"/>
      <c r="ADW3211" s="0"/>
      <c r="ADX3211" s="0"/>
      <c r="ADY3211" s="0"/>
      <c r="ADZ3211" s="0"/>
      <c r="AEA3211" s="0"/>
      <c r="AEB3211" s="0"/>
      <c r="AEC3211" s="0"/>
      <c r="AED3211" s="0"/>
      <c r="AEE3211" s="0"/>
      <c r="AEF3211" s="0"/>
      <c r="AEG3211" s="0"/>
      <c r="AEH3211" s="0"/>
      <c r="AEI3211" s="0"/>
      <c r="AEJ3211" s="0"/>
      <c r="AEK3211" s="0"/>
      <c r="AEL3211" s="0"/>
      <c r="AEM3211" s="0"/>
      <c r="AEN3211" s="0"/>
      <c r="AEO3211" s="0"/>
      <c r="AEP3211" s="0"/>
      <c r="AEQ3211" s="0"/>
      <c r="AER3211" s="0"/>
      <c r="AES3211" s="0"/>
      <c r="AET3211" s="0"/>
      <c r="AEU3211" s="0"/>
      <c r="AEV3211" s="0"/>
      <c r="AEW3211" s="0"/>
      <c r="AEX3211" s="0"/>
      <c r="AEY3211" s="0"/>
      <c r="AEZ3211" s="0"/>
      <c r="AFA3211" s="0"/>
      <c r="AFB3211" s="0"/>
      <c r="AFC3211" s="0"/>
      <c r="AFD3211" s="0"/>
      <c r="AFE3211" s="0"/>
      <c r="AFF3211" s="0"/>
      <c r="AFG3211" s="0"/>
      <c r="AFH3211" s="0"/>
      <c r="AFI3211" s="0"/>
      <c r="AFJ3211" s="0"/>
      <c r="AFK3211" s="0"/>
      <c r="AFL3211" s="0"/>
      <c r="AFM3211" s="0"/>
      <c r="AFN3211" s="0"/>
      <c r="AFO3211" s="0"/>
      <c r="AFP3211" s="0"/>
      <c r="AFQ3211" s="0"/>
      <c r="AFR3211" s="0"/>
      <c r="AFS3211" s="0"/>
      <c r="AFT3211" s="0"/>
      <c r="AFU3211" s="0"/>
      <c r="AFV3211" s="0"/>
      <c r="AFW3211" s="0"/>
      <c r="AFX3211" s="0"/>
      <c r="AFY3211" s="0"/>
      <c r="AFZ3211" s="0"/>
      <c r="AGA3211" s="0"/>
      <c r="AGB3211" s="0"/>
      <c r="AGC3211" s="0"/>
      <c r="AGD3211" s="0"/>
      <c r="AGE3211" s="0"/>
      <c r="AGF3211" s="0"/>
      <c r="AGG3211" s="0"/>
      <c r="AGH3211" s="0"/>
      <c r="AGI3211" s="0"/>
      <c r="AGJ3211" s="0"/>
      <c r="AGK3211" s="0"/>
      <c r="AGL3211" s="0"/>
      <c r="AGM3211" s="0"/>
      <c r="AGN3211" s="0"/>
      <c r="AGO3211" s="0"/>
      <c r="AGP3211" s="0"/>
      <c r="AGQ3211" s="0"/>
      <c r="AGR3211" s="0"/>
      <c r="AGS3211" s="0"/>
      <c r="AGT3211" s="0"/>
      <c r="AGU3211" s="0"/>
      <c r="AGV3211" s="0"/>
      <c r="AGW3211" s="0"/>
      <c r="AGX3211" s="0"/>
      <c r="AGY3211" s="0"/>
      <c r="AGZ3211" s="0"/>
      <c r="AHA3211" s="0"/>
      <c r="AHB3211" s="0"/>
      <c r="AHC3211" s="0"/>
      <c r="AHD3211" s="0"/>
      <c r="AHE3211" s="0"/>
      <c r="AHF3211" s="0"/>
      <c r="AHG3211" s="0"/>
      <c r="AHH3211" s="0"/>
      <c r="AHI3211" s="0"/>
      <c r="AHJ3211" s="0"/>
      <c r="AHK3211" s="0"/>
      <c r="AHL3211" s="0"/>
      <c r="AHM3211" s="0"/>
      <c r="AHN3211" s="0"/>
      <c r="AHO3211" s="0"/>
      <c r="AHP3211" s="0"/>
      <c r="AHQ3211" s="0"/>
      <c r="AHR3211" s="0"/>
      <c r="AHS3211" s="0"/>
      <c r="AHT3211" s="0"/>
      <c r="AHU3211" s="0"/>
      <c r="AHV3211" s="0"/>
      <c r="AHW3211" s="0"/>
      <c r="AHX3211" s="0"/>
      <c r="AHY3211" s="0"/>
      <c r="AHZ3211" s="0"/>
      <c r="AIA3211" s="0"/>
      <c r="AIB3211" s="0"/>
      <c r="AIC3211" s="0"/>
      <c r="AID3211" s="0"/>
      <c r="AIE3211" s="0"/>
      <c r="AIF3211" s="0"/>
      <c r="AIG3211" s="0"/>
      <c r="AIH3211" s="0"/>
      <c r="AII3211" s="0"/>
      <c r="AIJ3211" s="0"/>
      <c r="AIK3211" s="0"/>
      <c r="AIL3211" s="0"/>
      <c r="AIM3211" s="0"/>
      <c r="AIN3211" s="0"/>
      <c r="AIO3211" s="0"/>
      <c r="AIP3211" s="0"/>
      <c r="AIQ3211" s="0"/>
      <c r="AIR3211" s="0"/>
      <c r="AIS3211" s="0"/>
      <c r="AIT3211" s="0"/>
      <c r="AIU3211" s="0"/>
      <c r="AIV3211" s="0"/>
      <c r="AIW3211" s="0"/>
      <c r="AIX3211" s="0"/>
      <c r="AIY3211" s="0"/>
      <c r="AIZ3211" s="0"/>
      <c r="AJA3211" s="0"/>
      <c r="AJB3211" s="0"/>
      <c r="AJC3211" s="0"/>
      <c r="AJD3211" s="0"/>
      <c r="AJE3211" s="0"/>
      <c r="AJF3211" s="0"/>
      <c r="AJG3211" s="0"/>
      <c r="AJH3211" s="0"/>
      <c r="AJI3211" s="0"/>
      <c r="AJJ3211" s="0"/>
      <c r="AJK3211" s="0"/>
      <c r="AJL3211" s="0"/>
      <c r="AJM3211" s="0"/>
      <c r="AJN3211" s="0"/>
      <c r="AJO3211" s="0"/>
      <c r="AJP3211" s="0"/>
      <c r="AJQ3211" s="0"/>
      <c r="AJR3211" s="0"/>
      <c r="AJS3211" s="0"/>
      <c r="AJT3211" s="0"/>
      <c r="AJU3211" s="0"/>
      <c r="AJV3211" s="0"/>
      <c r="AJW3211" s="0"/>
      <c r="AJX3211" s="0"/>
      <c r="AJY3211" s="0"/>
      <c r="AJZ3211" s="0"/>
      <c r="AKA3211" s="0"/>
      <c r="AKB3211" s="0"/>
      <c r="AKC3211" s="0"/>
      <c r="AKD3211" s="0"/>
      <c r="AKE3211" s="0"/>
      <c r="AKF3211" s="0"/>
      <c r="AKG3211" s="0"/>
      <c r="AKH3211" s="0"/>
      <c r="AKI3211" s="0"/>
      <c r="AKJ3211" s="0"/>
      <c r="AKK3211" s="0"/>
      <c r="AKL3211" s="0"/>
      <c r="AKM3211" s="0"/>
      <c r="AKN3211" s="0"/>
      <c r="AKO3211" s="0"/>
      <c r="AKP3211" s="0"/>
      <c r="AKQ3211" s="0"/>
      <c r="AKR3211" s="0"/>
      <c r="AKS3211" s="0"/>
      <c r="AKT3211" s="0"/>
      <c r="AKU3211" s="0"/>
      <c r="AKV3211" s="0"/>
      <c r="AKW3211" s="0"/>
      <c r="AKX3211" s="0"/>
      <c r="AKY3211" s="0"/>
      <c r="AKZ3211" s="0"/>
      <c r="ALA3211" s="0"/>
      <c r="ALB3211" s="0"/>
      <c r="ALC3211" s="0"/>
      <c r="ALD3211" s="0"/>
      <c r="ALE3211" s="0"/>
      <c r="ALF3211" s="0"/>
      <c r="ALG3211" s="0"/>
      <c r="ALH3211" s="0"/>
      <c r="ALI3211" s="0"/>
      <c r="ALJ3211" s="0"/>
      <c r="ALK3211" s="0"/>
      <c r="ALL3211" s="0"/>
      <c r="ALM3211" s="0"/>
      <c r="ALN3211" s="0"/>
      <c r="ALO3211" s="0"/>
      <c r="ALP3211" s="0"/>
      <c r="ALQ3211" s="0"/>
      <c r="ALR3211" s="0"/>
      <c r="ALS3211" s="0"/>
      <c r="ALT3211" s="0"/>
      <c r="ALU3211" s="0"/>
      <c r="ALV3211" s="0"/>
      <c r="ALW3211" s="0"/>
      <c r="ALX3211" s="0"/>
      <c r="ALY3211" s="0"/>
      <c r="ALZ3211" s="0"/>
      <c r="AMA3211" s="0"/>
      <c r="AMB3211" s="0"/>
      <c r="AMC3211" s="0"/>
      <c r="AMD3211" s="0"/>
      <c r="AME3211" s="0"/>
      <c r="AMF3211" s="0"/>
      <c r="AMG3211" s="0"/>
      <c r="AMH3211" s="0"/>
      <c r="AMI3211" s="0"/>
    </row>
    <row r="3212" customFormat="false" ht="12.75" hidden="false" customHeight="false" outlineLevel="0" collapsed="false">
      <c r="A3212" s="18" t="s">
        <v>1398</v>
      </c>
      <c r="B3212" s="18"/>
      <c r="C3212" s="78" t="s">
        <v>3458</v>
      </c>
      <c r="D3212" s="79" t="s">
        <v>13</v>
      </c>
      <c r="E3212" s="80"/>
      <c r="F3212" s="81"/>
      <c r="G3212" s="82"/>
      <c r="H3212" s="83" t="s">
        <v>168</v>
      </c>
      <c r="I3212" s="84" t="n">
        <v>2.76</v>
      </c>
      <c r="J3212" s="83" t="s">
        <v>3405</v>
      </c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18"/>
      <c r="AG3212" s="18"/>
      <c r="AH3212" s="18"/>
      <c r="AI3212" s="18"/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  <c r="AX3212" s="18"/>
      <c r="AY3212" s="18"/>
      <c r="AZ3212" s="18"/>
      <c r="BA3212" s="18"/>
      <c r="BB3212" s="18"/>
      <c r="BC3212" s="18"/>
      <c r="BD3212" s="18"/>
      <c r="BE3212" s="18"/>
      <c r="BF3212" s="18"/>
      <c r="BG3212" s="18"/>
      <c r="BH3212" s="18"/>
      <c r="BI3212" s="18"/>
      <c r="BJ3212" s="18"/>
      <c r="BK3212" s="18"/>
      <c r="BL3212" s="18"/>
      <c r="BM3212" s="0"/>
      <c r="BN3212" s="0"/>
      <c r="BO3212" s="0"/>
      <c r="BP3212" s="0"/>
      <c r="BQ3212" s="0"/>
      <c r="BR3212" s="0"/>
      <c r="BS3212" s="0"/>
      <c r="BT3212" s="0"/>
      <c r="BU3212" s="0"/>
      <c r="BV3212" s="0"/>
      <c r="BW3212" s="0"/>
      <c r="BX3212" s="0"/>
      <c r="BY3212" s="0"/>
      <c r="BZ3212" s="0"/>
      <c r="CA3212" s="0"/>
      <c r="CB3212" s="0"/>
      <c r="CC3212" s="0"/>
      <c r="CD3212" s="0"/>
      <c r="CE3212" s="0"/>
      <c r="CF3212" s="0"/>
      <c r="CG3212" s="0"/>
      <c r="CH3212" s="0"/>
      <c r="CI3212" s="0"/>
      <c r="CJ3212" s="0"/>
      <c r="CK3212" s="0"/>
      <c r="CL3212" s="0"/>
      <c r="CM3212" s="0"/>
      <c r="CN3212" s="0"/>
      <c r="CO3212" s="0"/>
      <c r="CP3212" s="0"/>
      <c r="CQ3212" s="0"/>
      <c r="CR3212" s="0"/>
      <c r="CS3212" s="0"/>
      <c r="CT3212" s="0"/>
      <c r="CU3212" s="0"/>
      <c r="CV3212" s="0"/>
      <c r="CW3212" s="0"/>
      <c r="CX3212" s="0"/>
      <c r="CY3212" s="0"/>
      <c r="CZ3212" s="0"/>
      <c r="DA3212" s="0"/>
      <c r="DB3212" s="0"/>
      <c r="DC3212" s="0"/>
      <c r="DD3212" s="0"/>
      <c r="DE3212" s="0"/>
      <c r="DF3212" s="0"/>
      <c r="DG3212" s="0"/>
      <c r="DH3212" s="0"/>
      <c r="DI3212" s="0"/>
      <c r="DJ3212" s="0"/>
      <c r="DK3212" s="0"/>
      <c r="DL3212" s="0"/>
      <c r="DM3212" s="0"/>
      <c r="DN3212" s="0"/>
      <c r="DO3212" s="0"/>
      <c r="DP3212" s="0"/>
      <c r="DQ3212" s="0"/>
      <c r="DR3212" s="0"/>
      <c r="DS3212" s="0"/>
      <c r="DT3212" s="0"/>
      <c r="DU3212" s="0"/>
      <c r="DV3212" s="0"/>
      <c r="DW3212" s="0"/>
      <c r="DX3212" s="0"/>
      <c r="DY3212" s="0"/>
      <c r="DZ3212" s="0"/>
      <c r="EA3212" s="0"/>
      <c r="EB3212" s="0"/>
      <c r="EC3212" s="0"/>
      <c r="ED3212" s="0"/>
      <c r="EE3212" s="0"/>
      <c r="EF3212" s="0"/>
      <c r="EG3212" s="0"/>
      <c r="EH3212" s="0"/>
      <c r="EI3212" s="0"/>
      <c r="EJ3212" s="0"/>
      <c r="EK3212" s="0"/>
      <c r="EL3212" s="0"/>
      <c r="EM3212" s="0"/>
      <c r="EN3212" s="0"/>
      <c r="EO3212" s="0"/>
      <c r="EP3212" s="0"/>
      <c r="EQ3212" s="0"/>
      <c r="ER3212" s="0"/>
      <c r="ES3212" s="0"/>
      <c r="ET3212" s="0"/>
      <c r="EU3212" s="0"/>
      <c r="EV3212" s="0"/>
      <c r="EW3212" s="0"/>
      <c r="EX3212" s="0"/>
      <c r="EY3212" s="0"/>
      <c r="EZ3212" s="0"/>
      <c r="FA3212" s="0"/>
      <c r="FB3212" s="0"/>
      <c r="FC3212" s="0"/>
      <c r="FD3212" s="0"/>
      <c r="FE3212" s="0"/>
      <c r="FF3212" s="0"/>
      <c r="FG3212" s="0"/>
      <c r="FH3212" s="0"/>
      <c r="FI3212" s="0"/>
      <c r="FJ3212" s="0"/>
      <c r="FK3212" s="0"/>
      <c r="FL3212" s="0"/>
      <c r="FM3212" s="0"/>
      <c r="FN3212" s="0"/>
      <c r="FO3212" s="0"/>
      <c r="FP3212" s="0"/>
      <c r="FQ3212" s="0"/>
      <c r="FR3212" s="0"/>
      <c r="FS3212" s="0"/>
      <c r="FT3212" s="0"/>
      <c r="FU3212" s="0"/>
      <c r="FV3212" s="0"/>
      <c r="FW3212" s="0"/>
      <c r="FX3212" s="0"/>
      <c r="FY3212" s="0"/>
      <c r="FZ3212" s="0"/>
      <c r="GA3212" s="0"/>
      <c r="GB3212" s="0"/>
      <c r="GC3212" s="0"/>
      <c r="GD3212" s="0"/>
      <c r="GE3212" s="0"/>
      <c r="GF3212" s="0"/>
      <c r="GG3212" s="0"/>
      <c r="GH3212" s="0"/>
      <c r="GI3212" s="0"/>
      <c r="GJ3212" s="0"/>
      <c r="GK3212" s="0"/>
      <c r="GL3212" s="0"/>
      <c r="GM3212" s="0"/>
      <c r="GN3212" s="0"/>
      <c r="GO3212" s="0"/>
      <c r="GP3212" s="0"/>
      <c r="GQ3212" s="0"/>
      <c r="GR3212" s="0"/>
      <c r="GS3212" s="0"/>
      <c r="GT3212" s="0"/>
      <c r="GU3212" s="0"/>
      <c r="GV3212" s="0"/>
      <c r="GW3212" s="0"/>
      <c r="GX3212" s="0"/>
      <c r="GY3212" s="0"/>
      <c r="GZ3212" s="0"/>
      <c r="HA3212" s="0"/>
      <c r="HB3212" s="0"/>
      <c r="HC3212" s="0"/>
      <c r="HD3212" s="0"/>
      <c r="HE3212" s="0"/>
      <c r="HF3212" s="0"/>
      <c r="HG3212" s="0"/>
      <c r="HH3212" s="0"/>
      <c r="HI3212" s="0"/>
      <c r="HJ3212" s="0"/>
      <c r="HK3212" s="0"/>
      <c r="HL3212" s="0"/>
      <c r="HM3212" s="0"/>
      <c r="HN3212" s="0"/>
      <c r="HO3212" s="0"/>
      <c r="HP3212" s="0"/>
      <c r="HQ3212" s="0"/>
      <c r="HR3212" s="0"/>
      <c r="HS3212" s="0"/>
      <c r="HT3212" s="0"/>
      <c r="HU3212" s="0"/>
      <c r="HV3212" s="0"/>
      <c r="HW3212" s="0"/>
      <c r="HX3212" s="0"/>
      <c r="HY3212" s="0"/>
      <c r="HZ3212" s="0"/>
      <c r="IA3212" s="0"/>
      <c r="IB3212" s="0"/>
      <c r="IC3212" s="0"/>
      <c r="ID3212" s="0"/>
      <c r="IE3212" s="0"/>
      <c r="IF3212" s="0"/>
      <c r="IG3212" s="0"/>
      <c r="IH3212" s="0"/>
      <c r="II3212" s="0"/>
      <c r="IJ3212" s="0"/>
      <c r="IK3212" s="0"/>
      <c r="IL3212" s="0"/>
      <c r="IM3212" s="0"/>
      <c r="IN3212" s="0"/>
      <c r="IO3212" s="0"/>
      <c r="IP3212" s="0"/>
      <c r="IQ3212" s="0"/>
      <c r="IR3212" s="0"/>
      <c r="IS3212" s="0"/>
      <c r="IT3212" s="0"/>
      <c r="IU3212" s="0"/>
      <c r="IV3212" s="0"/>
      <c r="IW3212" s="0"/>
      <c r="IX3212" s="0"/>
      <c r="IY3212" s="0"/>
      <c r="IZ3212" s="0"/>
      <c r="JA3212" s="0"/>
      <c r="JB3212" s="0"/>
      <c r="JC3212" s="0"/>
      <c r="JD3212" s="0"/>
      <c r="JE3212" s="0"/>
      <c r="JF3212" s="0"/>
      <c r="JG3212" s="0"/>
      <c r="JH3212" s="0"/>
      <c r="JI3212" s="0"/>
      <c r="JJ3212" s="0"/>
      <c r="JK3212" s="0"/>
      <c r="JL3212" s="0"/>
      <c r="JM3212" s="0"/>
      <c r="JN3212" s="0"/>
      <c r="JO3212" s="0"/>
      <c r="JP3212" s="0"/>
      <c r="JQ3212" s="0"/>
      <c r="JR3212" s="0"/>
      <c r="JS3212" s="0"/>
      <c r="JT3212" s="0"/>
      <c r="JU3212" s="0"/>
      <c r="JV3212" s="0"/>
      <c r="JW3212" s="0"/>
      <c r="JX3212" s="0"/>
      <c r="JY3212" s="0"/>
      <c r="JZ3212" s="0"/>
      <c r="KA3212" s="0"/>
      <c r="KB3212" s="0"/>
      <c r="KC3212" s="0"/>
      <c r="KD3212" s="0"/>
      <c r="KE3212" s="0"/>
      <c r="KF3212" s="0"/>
      <c r="KG3212" s="0"/>
      <c r="KH3212" s="0"/>
      <c r="KI3212" s="0"/>
      <c r="KJ3212" s="0"/>
      <c r="KK3212" s="0"/>
      <c r="KL3212" s="0"/>
      <c r="KM3212" s="0"/>
      <c r="KN3212" s="0"/>
      <c r="KO3212" s="0"/>
      <c r="KP3212" s="0"/>
      <c r="KQ3212" s="0"/>
      <c r="KR3212" s="0"/>
      <c r="KS3212" s="0"/>
      <c r="KT3212" s="0"/>
      <c r="KU3212" s="0"/>
      <c r="KV3212" s="0"/>
      <c r="KW3212" s="0"/>
      <c r="KX3212" s="0"/>
      <c r="KY3212" s="0"/>
      <c r="KZ3212" s="0"/>
      <c r="LA3212" s="0"/>
      <c r="LB3212" s="0"/>
      <c r="LC3212" s="0"/>
      <c r="LD3212" s="0"/>
      <c r="LE3212" s="0"/>
      <c r="LF3212" s="0"/>
      <c r="LG3212" s="0"/>
      <c r="LH3212" s="0"/>
      <c r="LI3212" s="0"/>
      <c r="LJ3212" s="0"/>
      <c r="LK3212" s="0"/>
      <c r="LL3212" s="0"/>
      <c r="LM3212" s="0"/>
      <c r="LN3212" s="0"/>
      <c r="LO3212" s="0"/>
      <c r="LP3212" s="0"/>
      <c r="LQ3212" s="0"/>
      <c r="LR3212" s="0"/>
      <c r="LS3212" s="0"/>
      <c r="LT3212" s="0"/>
      <c r="LU3212" s="0"/>
      <c r="LV3212" s="0"/>
      <c r="LW3212" s="0"/>
      <c r="LX3212" s="0"/>
      <c r="LY3212" s="0"/>
      <c r="LZ3212" s="0"/>
      <c r="MA3212" s="0"/>
      <c r="MB3212" s="0"/>
      <c r="MC3212" s="0"/>
      <c r="MD3212" s="0"/>
      <c r="ME3212" s="0"/>
      <c r="MF3212" s="0"/>
      <c r="MG3212" s="0"/>
      <c r="MH3212" s="0"/>
      <c r="MI3212" s="0"/>
      <c r="MJ3212" s="0"/>
      <c r="MK3212" s="0"/>
      <c r="ML3212" s="0"/>
      <c r="MM3212" s="0"/>
      <c r="MN3212" s="0"/>
      <c r="MO3212" s="0"/>
      <c r="MP3212" s="0"/>
      <c r="MQ3212" s="0"/>
      <c r="MR3212" s="0"/>
      <c r="MS3212" s="0"/>
      <c r="MT3212" s="0"/>
      <c r="MU3212" s="0"/>
      <c r="MV3212" s="0"/>
      <c r="MW3212" s="0"/>
      <c r="MX3212" s="0"/>
      <c r="MY3212" s="0"/>
      <c r="MZ3212" s="0"/>
      <c r="NA3212" s="0"/>
      <c r="NB3212" s="0"/>
      <c r="NC3212" s="0"/>
      <c r="ND3212" s="0"/>
      <c r="NE3212" s="0"/>
      <c r="NF3212" s="0"/>
      <c r="NG3212" s="0"/>
      <c r="NH3212" s="0"/>
      <c r="NI3212" s="0"/>
      <c r="NJ3212" s="0"/>
      <c r="NK3212" s="0"/>
      <c r="NL3212" s="0"/>
      <c r="NM3212" s="0"/>
      <c r="NN3212" s="0"/>
      <c r="NO3212" s="0"/>
      <c r="NP3212" s="0"/>
      <c r="NQ3212" s="0"/>
      <c r="NR3212" s="0"/>
      <c r="NS3212" s="0"/>
      <c r="NT3212" s="0"/>
      <c r="NU3212" s="0"/>
      <c r="NV3212" s="0"/>
      <c r="NW3212" s="0"/>
      <c r="NX3212" s="0"/>
      <c r="NY3212" s="0"/>
      <c r="NZ3212" s="0"/>
      <c r="OA3212" s="0"/>
      <c r="OB3212" s="0"/>
      <c r="OC3212" s="0"/>
      <c r="OD3212" s="0"/>
      <c r="OE3212" s="0"/>
      <c r="OF3212" s="0"/>
      <c r="OG3212" s="0"/>
      <c r="OH3212" s="0"/>
      <c r="OI3212" s="0"/>
      <c r="OJ3212" s="0"/>
      <c r="OK3212" s="0"/>
      <c r="OL3212" s="0"/>
      <c r="OM3212" s="0"/>
      <c r="ON3212" s="0"/>
      <c r="OO3212" s="0"/>
      <c r="OP3212" s="0"/>
      <c r="OQ3212" s="0"/>
      <c r="OR3212" s="0"/>
      <c r="OS3212" s="0"/>
      <c r="OT3212" s="0"/>
      <c r="OU3212" s="0"/>
      <c r="OV3212" s="0"/>
      <c r="OW3212" s="0"/>
      <c r="OX3212" s="0"/>
      <c r="OY3212" s="0"/>
      <c r="OZ3212" s="0"/>
      <c r="PA3212" s="0"/>
      <c r="PB3212" s="0"/>
      <c r="PC3212" s="0"/>
      <c r="PD3212" s="0"/>
      <c r="PE3212" s="0"/>
      <c r="PF3212" s="0"/>
      <c r="PG3212" s="0"/>
      <c r="PH3212" s="0"/>
      <c r="PI3212" s="0"/>
      <c r="PJ3212" s="0"/>
      <c r="PK3212" s="0"/>
      <c r="PL3212" s="0"/>
      <c r="PM3212" s="0"/>
      <c r="PN3212" s="0"/>
      <c r="PO3212" s="0"/>
      <c r="PP3212" s="0"/>
      <c r="PQ3212" s="0"/>
      <c r="PR3212" s="0"/>
      <c r="PS3212" s="0"/>
      <c r="PT3212" s="0"/>
      <c r="PU3212" s="0"/>
      <c r="PV3212" s="0"/>
      <c r="PW3212" s="0"/>
      <c r="PX3212" s="0"/>
      <c r="PY3212" s="0"/>
      <c r="PZ3212" s="0"/>
      <c r="QA3212" s="0"/>
      <c r="QB3212" s="0"/>
      <c r="QC3212" s="0"/>
      <c r="QD3212" s="0"/>
      <c r="QE3212" s="0"/>
      <c r="QF3212" s="0"/>
      <c r="QG3212" s="0"/>
      <c r="QH3212" s="0"/>
      <c r="QI3212" s="0"/>
      <c r="QJ3212" s="0"/>
      <c r="QK3212" s="0"/>
      <c r="QL3212" s="0"/>
      <c r="QM3212" s="0"/>
      <c r="QN3212" s="0"/>
      <c r="QO3212" s="0"/>
      <c r="QP3212" s="0"/>
      <c r="QQ3212" s="0"/>
      <c r="QR3212" s="0"/>
      <c r="QS3212" s="0"/>
      <c r="QT3212" s="0"/>
      <c r="QU3212" s="0"/>
      <c r="QV3212" s="0"/>
      <c r="QW3212" s="0"/>
      <c r="QX3212" s="0"/>
      <c r="QY3212" s="0"/>
      <c r="QZ3212" s="0"/>
      <c r="RA3212" s="0"/>
      <c r="RB3212" s="0"/>
      <c r="RC3212" s="0"/>
      <c r="RD3212" s="0"/>
      <c r="RE3212" s="0"/>
      <c r="RF3212" s="0"/>
      <c r="RG3212" s="0"/>
      <c r="RH3212" s="0"/>
      <c r="RI3212" s="0"/>
      <c r="RJ3212" s="0"/>
      <c r="RK3212" s="0"/>
      <c r="RL3212" s="0"/>
      <c r="RM3212" s="0"/>
      <c r="RN3212" s="0"/>
      <c r="RO3212" s="0"/>
      <c r="RP3212" s="0"/>
      <c r="RQ3212" s="0"/>
      <c r="RR3212" s="0"/>
      <c r="RS3212" s="0"/>
      <c r="RT3212" s="0"/>
      <c r="RU3212" s="0"/>
      <c r="RV3212" s="0"/>
      <c r="RW3212" s="0"/>
      <c r="RX3212" s="0"/>
      <c r="RY3212" s="0"/>
      <c r="RZ3212" s="0"/>
      <c r="SA3212" s="0"/>
      <c r="SB3212" s="0"/>
      <c r="SC3212" s="0"/>
      <c r="SD3212" s="0"/>
      <c r="SE3212" s="0"/>
      <c r="SF3212" s="0"/>
      <c r="SG3212" s="0"/>
      <c r="SH3212" s="0"/>
      <c r="SI3212" s="0"/>
      <c r="SJ3212" s="0"/>
      <c r="SK3212" s="0"/>
      <c r="SL3212" s="0"/>
      <c r="SM3212" s="0"/>
      <c r="SN3212" s="0"/>
      <c r="SO3212" s="0"/>
      <c r="SP3212" s="0"/>
      <c r="SQ3212" s="0"/>
      <c r="SR3212" s="0"/>
      <c r="SS3212" s="0"/>
      <c r="ST3212" s="0"/>
      <c r="SU3212" s="0"/>
      <c r="SV3212" s="0"/>
      <c r="SW3212" s="0"/>
      <c r="SX3212" s="0"/>
      <c r="SY3212" s="0"/>
      <c r="SZ3212" s="0"/>
      <c r="TA3212" s="0"/>
      <c r="TB3212" s="0"/>
      <c r="TC3212" s="0"/>
      <c r="TD3212" s="0"/>
      <c r="TE3212" s="0"/>
      <c r="TF3212" s="0"/>
      <c r="TG3212" s="0"/>
      <c r="TH3212" s="0"/>
      <c r="TI3212" s="0"/>
      <c r="TJ3212" s="0"/>
      <c r="TK3212" s="0"/>
      <c r="TL3212" s="0"/>
      <c r="TM3212" s="0"/>
      <c r="TN3212" s="0"/>
      <c r="TO3212" s="0"/>
      <c r="TP3212" s="0"/>
      <c r="TQ3212" s="0"/>
      <c r="TR3212" s="0"/>
      <c r="TS3212" s="0"/>
      <c r="TT3212" s="0"/>
      <c r="TU3212" s="0"/>
      <c r="TV3212" s="0"/>
      <c r="TW3212" s="0"/>
      <c r="TX3212" s="0"/>
      <c r="TY3212" s="0"/>
      <c r="TZ3212" s="0"/>
      <c r="UA3212" s="0"/>
      <c r="UB3212" s="0"/>
      <c r="UC3212" s="0"/>
      <c r="UD3212" s="0"/>
      <c r="UE3212" s="0"/>
      <c r="UF3212" s="0"/>
      <c r="UG3212" s="0"/>
      <c r="UH3212" s="0"/>
      <c r="UI3212" s="0"/>
      <c r="UJ3212" s="0"/>
      <c r="UK3212" s="0"/>
      <c r="UL3212" s="0"/>
      <c r="UM3212" s="0"/>
      <c r="UN3212" s="0"/>
      <c r="UO3212" s="0"/>
      <c r="UP3212" s="0"/>
      <c r="UQ3212" s="0"/>
      <c r="UR3212" s="0"/>
      <c r="US3212" s="0"/>
      <c r="UT3212" s="0"/>
      <c r="UU3212" s="0"/>
      <c r="UV3212" s="0"/>
      <c r="UW3212" s="0"/>
      <c r="UX3212" s="0"/>
      <c r="UY3212" s="0"/>
      <c r="UZ3212" s="0"/>
      <c r="VA3212" s="0"/>
      <c r="VB3212" s="0"/>
      <c r="VC3212" s="0"/>
      <c r="VD3212" s="0"/>
      <c r="VE3212" s="0"/>
      <c r="VF3212" s="0"/>
      <c r="VG3212" s="0"/>
      <c r="VH3212" s="0"/>
      <c r="VI3212" s="0"/>
      <c r="VJ3212" s="0"/>
      <c r="VK3212" s="0"/>
      <c r="VL3212" s="0"/>
      <c r="VM3212" s="0"/>
      <c r="VN3212" s="0"/>
      <c r="VO3212" s="0"/>
      <c r="VP3212" s="0"/>
      <c r="VQ3212" s="0"/>
      <c r="VR3212" s="0"/>
      <c r="VS3212" s="0"/>
      <c r="VT3212" s="0"/>
      <c r="VU3212" s="0"/>
      <c r="VV3212" s="0"/>
      <c r="VW3212" s="0"/>
      <c r="VX3212" s="0"/>
      <c r="VY3212" s="0"/>
      <c r="VZ3212" s="0"/>
      <c r="WA3212" s="0"/>
      <c r="WB3212" s="0"/>
      <c r="WC3212" s="0"/>
      <c r="WD3212" s="0"/>
      <c r="WE3212" s="0"/>
      <c r="WF3212" s="0"/>
      <c r="WG3212" s="0"/>
      <c r="WH3212" s="0"/>
      <c r="WI3212" s="0"/>
      <c r="WJ3212" s="0"/>
      <c r="WK3212" s="0"/>
      <c r="WL3212" s="0"/>
      <c r="WM3212" s="0"/>
      <c r="WN3212" s="0"/>
      <c r="WO3212" s="0"/>
      <c r="WP3212" s="0"/>
      <c r="WQ3212" s="0"/>
      <c r="WR3212" s="0"/>
      <c r="WS3212" s="0"/>
      <c r="WT3212" s="0"/>
      <c r="WU3212" s="0"/>
      <c r="WV3212" s="0"/>
      <c r="WW3212" s="0"/>
      <c r="WX3212" s="0"/>
      <c r="WY3212" s="0"/>
      <c r="WZ3212" s="0"/>
      <c r="XA3212" s="0"/>
      <c r="XB3212" s="0"/>
      <c r="XC3212" s="0"/>
      <c r="XD3212" s="0"/>
      <c r="XE3212" s="0"/>
      <c r="XF3212" s="0"/>
      <c r="XG3212" s="0"/>
      <c r="XH3212" s="0"/>
      <c r="XI3212" s="0"/>
      <c r="XJ3212" s="0"/>
      <c r="XK3212" s="0"/>
      <c r="XL3212" s="0"/>
      <c r="XM3212" s="0"/>
      <c r="XN3212" s="0"/>
      <c r="XO3212" s="0"/>
      <c r="XP3212" s="0"/>
      <c r="XQ3212" s="0"/>
      <c r="XR3212" s="0"/>
      <c r="XS3212" s="0"/>
      <c r="XT3212" s="0"/>
      <c r="XU3212" s="0"/>
      <c r="XV3212" s="0"/>
      <c r="XW3212" s="0"/>
      <c r="XX3212" s="0"/>
      <c r="XY3212" s="0"/>
      <c r="XZ3212" s="0"/>
      <c r="YA3212" s="0"/>
      <c r="YB3212" s="0"/>
      <c r="YC3212" s="0"/>
      <c r="YD3212" s="0"/>
      <c r="YE3212" s="0"/>
      <c r="YF3212" s="0"/>
      <c r="YG3212" s="0"/>
      <c r="YH3212" s="0"/>
      <c r="YI3212" s="0"/>
      <c r="YJ3212" s="0"/>
      <c r="YK3212" s="0"/>
      <c r="YL3212" s="0"/>
      <c r="YM3212" s="0"/>
      <c r="YN3212" s="0"/>
      <c r="YO3212" s="0"/>
      <c r="YP3212" s="0"/>
      <c r="YQ3212" s="0"/>
      <c r="YR3212" s="0"/>
      <c r="YS3212" s="0"/>
      <c r="YT3212" s="0"/>
      <c r="YU3212" s="0"/>
      <c r="YV3212" s="0"/>
      <c r="YW3212" s="0"/>
      <c r="YX3212" s="0"/>
      <c r="YY3212" s="0"/>
      <c r="YZ3212" s="0"/>
      <c r="ZA3212" s="0"/>
      <c r="ZB3212" s="0"/>
      <c r="ZC3212" s="0"/>
      <c r="ZD3212" s="0"/>
      <c r="ZE3212" s="0"/>
      <c r="ZF3212" s="0"/>
      <c r="ZG3212" s="0"/>
      <c r="ZH3212" s="0"/>
      <c r="ZI3212" s="0"/>
      <c r="ZJ3212" s="0"/>
      <c r="ZK3212" s="0"/>
      <c r="ZL3212" s="0"/>
      <c r="ZM3212" s="0"/>
      <c r="ZN3212" s="0"/>
      <c r="ZO3212" s="0"/>
      <c r="ZP3212" s="0"/>
      <c r="ZQ3212" s="0"/>
      <c r="ZR3212" s="0"/>
      <c r="ZS3212" s="0"/>
      <c r="ZT3212" s="0"/>
      <c r="ZU3212" s="0"/>
      <c r="ZV3212" s="0"/>
      <c r="ZW3212" s="0"/>
      <c r="ZX3212" s="0"/>
      <c r="ZY3212" s="0"/>
      <c r="ZZ3212" s="0"/>
      <c r="AAA3212" s="0"/>
      <c r="AAB3212" s="0"/>
      <c r="AAC3212" s="0"/>
      <c r="AAD3212" s="0"/>
      <c r="AAE3212" s="0"/>
      <c r="AAF3212" s="0"/>
      <c r="AAG3212" s="0"/>
      <c r="AAH3212" s="0"/>
      <c r="AAI3212" s="0"/>
      <c r="AAJ3212" s="0"/>
      <c r="AAK3212" s="0"/>
      <c r="AAL3212" s="0"/>
      <c r="AAM3212" s="0"/>
      <c r="AAN3212" s="0"/>
      <c r="AAO3212" s="0"/>
      <c r="AAP3212" s="0"/>
      <c r="AAQ3212" s="0"/>
      <c r="AAR3212" s="0"/>
      <c r="AAS3212" s="0"/>
      <c r="AAT3212" s="0"/>
      <c r="AAU3212" s="0"/>
      <c r="AAV3212" s="0"/>
      <c r="AAW3212" s="0"/>
      <c r="AAX3212" s="0"/>
      <c r="AAY3212" s="0"/>
      <c r="AAZ3212" s="0"/>
      <c r="ABA3212" s="0"/>
      <c r="ABB3212" s="0"/>
      <c r="ABC3212" s="0"/>
      <c r="ABD3212" s="0"/>
      <c r="ABE3212" s="0"/>
      <c r="ABF3212" s="0"/>
      <c r="ABG3212" s="0"/>
      <c r="ABH3212" s="0"/>
      <c r="ABI3212" s="0"/>
      <c r="ABJ3212" s="0"/>
      <c r="ABK3212" s="0"/>
      <c r="ABL3212" s="0"/>
      <c r="ABM3212" s="0"/>
      <c r="ABN3212" s="0"/>
      <c r="ABO3212" s="0"/>
      <c r="ABP3212" s="0"/>
      <c r="ABQ3212" s="0"/>
      <c r="ABR3212" s="0"/>
      <c r="ABS3212" s="0"/>
      <c r="ABT3212" s="0"/>
      <c r="ABU3212" s="0"/>
      <c r="ABV3212" s="0"/>
      <c r="ABW3212" s="0"/>
      <c r="ABX3212" s="0"/>
      <c r="ABY3212" s="0"/>
      <c r="ABZ3212" s="0"/>
      <c r="ACA3212" s="0"/>
      <c r="ACB3212" s="0"/>
      <c r="ACC3212" s="0"/>
      <c r="ACD3212" s="0"/>
      <c r="ACE3212" s="0"/>
      <c r="ACF3212" s="0"/>
      <c r="ACG3212" s="0"/>
      <c r="ACH3212" s="0"/>
      <c r="ACI3212" s="0"/>
      <c r="ACJ3212" s="0"/>
      <c r="ACK3212" s="0"/>
      <c r="ACL3212" s="0"/>
      <c r="ACM3212" s="0"/>
      <c r="ACN3212" s="0"/>
      <c r="ACO3212" s="0"/>
      <c r="ACP3212" s="0"/>
      <c r="ACQ3212" s="0"/>
      <c r="ACR3212" s="0"/>
      <c r="ACS3212" s="0"/>
      <c r="ACT3212" s="0"/>
      <c r="ACU3212" s="0"/>
      <c r="ACV3212" s="0"/>
      <c r="ACW3212" s="0"/>
      <c r="ACX3212" s="0"/>
      <c r="ACY3212" s="0"/>
      <c r="ACZ3212" s="0"/>
      <c r="ADA3212" s="0"/>
      <c r="ADB3212" s="0"/>
      <c r="ADC3212" s="0"/>
      <c r="ADD3212" s="0"/>
      <c r="ADE3212" s="0"/>
      <c r="ADF3212" s="0"/>
      <c r="ADG3212" s="0"/>
      <c r="ADH3212" s="0"/>
      <c r="ADI3212" s="0"/>
      <c r="ADJ3212" s="0"/>
      <c r="ADK3212" s="0"/>
      <c r="ADL3212" s="0"/>
      <c r="ADM3212" s="0"/>
      <c r="ADN3212" s="0"/>
      <c r="ADO3212" s="0"/>
      <c r="ADP3212" s="0"/>
      <c r="ADQ3212" s="0"/>
      <c r="ADR3212" s="0"/>
      <c r="ADS3212" s="0"/>
      <c r="ADT3212" s="0"/>
      <c r="ADU3212" s="0"/>
      <c r="ADV3212" s="0"/>
      <c r="ADW3212" s="0"/>
      <c r="ADX3212" s="0"/>
      <c r="ADY3212" s="0"/>
      <c r="ADZ3212" s="0"/>
      <c r="AEA3212" s="0"/>
      <c r="AEB3212" s="0"/>
      <c r="AEC3212" s="0"/>
      <c r="AED3212" s="0"/>
      <c r="AEE3212" s="0"/>
      <c r="AEF3212" s="0"/>
      <c r="AEG3212" s="0"/>
      <c r="AEH3212" s="0"/>
      <c r="AEI3212" s="0"/>
      <c r="AEJ3212" s="0"/>
      <c r="AEK3212" s="0"/>
      <c r="AEL3212" s="0"/>
      <c r="AEM3212" s="0"/>
      <c r="AEN3212" s="0"/>
      <c r="AEO3212" s="0"/>
      <c r="AEP3212" s="0"/>
      <c r="AEQ3212" s="0"/>
      <c r="AER3212" s="0"/>
      <c r="AES3212" s="0"/>
      <c r="AET3212" s="0"/>
      <c r="AEU3212" s="0"/>
      <c r="AEV3212" s="0"/>
      <c r="AEW3212" s="0"/>
      <c r="AEX3212" s="0"/>
      <c r="AEY3212" s="0"/>
      <c r="AEZ3212" s="0"/>
      <c r="AFA3212" s="0"/>
      <c r="AFB3212" s="0"/>
      <c r="AFC3212" s="0"/>
      <c r="AFD3212" s="0"/>
      <c r="AFE3212" s="0"/>
      <c r="AFF3212" s="0"/>
      <c r="AFG3212" s="0"/>
      <c r="AFH3212" s="0"/>
      <c r="AFI3212" s="0"/>
      <c r="AFJ3212" s="0"/>
      <c r="AFK3212" s="0"/>
      <c r="AFL3212" s="0"/>
      <c r="AFM3212" s="0"/>
      <c r="AFN3212" s="0"/>
      <c r="AFO3212" s="0"/>
      <c r="AFP3212" s="0"/>
      <c r="AFQ3212" s="0"/>
      <c r="AFR3212" s="0"/>
      <c r="AFS3212" s="0"/>
      <c r="AFT3212" s="0"/>
      <c r="AFU3212" s="0"/>
      <c r="AFV3212" s="0"/>
      <c r="AFW3212" s="0"/>
      <c r="AFX3212" s="0"/>
      <c r="AFY3212" s="0"/>
      <c r="AFZ3212" s="0"/>
      <c r="AGA3212" s="0"/>
      <c r="AGB3212" s="0"/>
      <c r="AGC3212" s="0"/>
      <c r="AGD3212" s="0"/>
      <c r="AGE3212" s="0"/>
      <c r="AGF3212" s="0"/>
      <c r="AGG3212" s="0"/>
      <c r="AGH3212" s="0"/>
      <c r="AGI3212" s="0"/>
      <c r="AGJ3212" s="0"/>
      <c r="AGK3212" s="0"/>
      <c r="AGL3212" s="0"/>
      <c r="AGM3212" s="0"/>
      <c r="AGN3212" s="0"/>
      <c r="AGO3212" s="0"/>
      <c r="AGP3212" s="0"/>
      <c r="AGQ3212" s="0"/>
      <c r="AGR3212" s="0"/>
      <c r="AGS3212" s="0"/>
      <c r="AGT3212" s="0"/>
      <c r="AGU3212" s="0"/>
      <c r="AGV3212" s="0"/>
      <c r="AGW3212" s="0"/>
      <c r="AGX3212" s="0"/>
      <c r="AGY3212" s="0"/>
      <c r="AGZ3212" s="0"/>
      <c r="AHA3212" s="0"/>
      <c r="AHB3212" s="0"/>
      <c r="AHC3212" s="0"/>
      <c r="AHD3212" s="0"/>
      <c r="AHE3212" s="0"/>
      <c r="AHF3212" s="0"/>
      <c r="AHG3212" s="0"/>
      <c r="AHH3212" s="0"/>
      <c r="AHI3212" s="0"/>
      <c r="AHJ3212" s="0"/>
      <c r="AHK3212" s="0"/>
      <c r="AHL3212" s="0"/>
      <c r="AHM3212" s="0"/>
      <c r="AHN3212" s="0"/>
      <c r="AHO3212" s="0"/>
      <c r="AHP3212" s="0"/>
      <c r="AHQ3212" s="0"/>
      <c r="AHR3212" s="0"/>
      <c r="AHS3212" s="0"/>
      <c r="AHT3212" s="0"/>
      <c r="AHU3212" s="0"/>
      <c r="AHV3212" s="0"/>
      <c r="AHW3212" s="0"/>
      <c r="AHX3212" s="0"/>
      <c r="AHY3212" s="0"/>
      <c r="AHZ3212" s="0"/>
      <c r="AIA3212" s="0"/>
      <c r="AIB3212" s="0"/>
      <c r="AIC3212" s="0"/>
      <c r="AID3212" s="0"/>
      <c r="AIE3212" s="0"/>
      <c r="AIF3212" s="0"/>
      <c r="AIG3212" s="0"/>
      <c r="AIH3212" s="0"/>
      <c r="AII3212" s="0"/>
      <c r="AIJ3212" s="0"/>
      <c r="AIK3212" s="0"/>
      <c r="AIL3212" s="0"/>
      <c r="AIM3212" s="0"/>
      <c r="AIN3212" s="0"/>
      <c r="AIO3212" s="0"/>
      <c r="AIP3212" s="0"/>
      <c r="AIQ3212" s="0"/>
      <c r="AIR3212" s="0"/>
      <c r="AIS3212" s="0"/>
      <c r="AIT3212" s="0"/>
      <c r="AIU3212" s="0"/>
      <c r="AIV3212" s="0"/>
      <c r="AIW3212" s="0"/>
      <c r="AIX3212" s="0"/>
      <c r="AIY3212" s="0"/>
      <c r="AIZ3212" s="0"/>
      <c r="AJA3212" s="0"/>
      <c r="AJB3212" s="0"/>
      <c r="AJC3212" s="0"/>
      <c r="AJD3212" s="0"/>
      <c r="AJE3212" s="0"/>
      <c r="AJF3212" s="0"/>
      <c r="AJG3212" s="0"/>
      <c r="AJH3212" s="0"/>
      <c r="AJI3212" s="0"/>
      <c r="AJJ3212" s="0"/>
      <c r="AJK3212" s="0"/>
      <c r="AJL3212" s="0"/>
      <c r="AJM3212" s="0"/>
      <c r="AJN3212" s="0"/>
      <c r="AJO3212" s="0"/>
      <c r="AJP3212" s="0"/>
      <c r="AJQ3212" s="0"/>
      <c r="AJR3212" s="0"/>
      <c r="AJS3212" s="0"/>
      <c r="AJT3212" s="0"/>
      <c r="AJU3212" s="0"/>
      <c r="AJV3212" s="0"/>
      <c r="AJW3212" s="0"/>
      <c r="AJX3212" s="0"/>
      <c r="AJY3212" s="0"/>
      <c r="AJZ3212" s="0"/>
      <c r="AKA3212" s="0"/>
      <c r="AKB3212" s="0"/>
      <c r="AKC3212" s="0"/>
      <c r="AKD3212" s="0"/>
      <c r="AKE3212" s="0"/>
      <c r="AKF3212" s="0"/>
      <c r="AKG3212" s="0"/>
      <c r="AKH3212" s="0"/>
      <c r="AKI3212" s="0"/>
      <c r="AKJ3212" s="0"/>
      <c r="AKK3212" s="0"/>
      <c r="AKL3212" s="0"/>
      <c r="AKM3212" s="0"/>
      <c r="AKN3212" s="0"/>
      <c r="AKO3212" s="0"/>
      <c r="AKP3212" s="0"/>
      <c r="AKQ3212" s="0"/>
      <c r="AKR3212" s="0"/>
      <c r="AKS3212" s="0"/>
      <c r="AKT3212" s="0"/>
      <c r="AKU3212" s="0"/>
      <c r="AKV3212" s="0"/>
      <c r="AKW3212" s="0"/>
      <c r="AKX3212" s="0"/>
      <c r="AKY3212" s="0"/>
      <c r="AKZ3212" s="0"/>
      <c r="ALA3212" s="0"/>
      <c r="ALB3212" s="0"/>
      <c r="ALC3212" s="0"/>
      <c r="ALD3212" s="0"/>
      <c r="ALE3212" s="0"/>
      <c r="ALF3212" s="0"/>
      <c r="ALG3212" s="0"/>
      <c r="ALH3212" s="0"/>
      <c r="ALI3212" s="0"/>
      <c r="ALJ3212" s="0"/>
      <c r="ALK3212" s="0"/>
      <c r="ALL3212" s="0"/>
      <c r="ALM3212" s="0"/>
      <c r="ALN3212" s="0"/>
      <c r="ALO3212" s="0"/>
      <c r="ALP3212" s="0"/>
      <c r="ALQ3212" s="0"/>
      <c r="ALR3212" s="0"/>
      <c r="ALS3212" s="0"/>
      <c r="ALT3212" s="0"/>
      <c r="ALU3212" s="0"/>
      <c r="ALV3212" s="0"/>
      <c r="ALW3212" s="0"/>
      <c r="ALX3212" s="0"/>
      <c r="ALY3212" s="0"/>
      <c r="ALZ3212" s="0"/>
      <c r="AMA3212" s="0"/>
      <c r="AMB3212" s="0"/>
      <c r="AMC3212" s="0"/>
      <c r="AMD3212" s="0"/>
      <c r="AME3212" s="0"/>
      <c r="AMF3212" s="0"/>
      <c r="AMG3212" s="0"/>
      <c r="AMH3212" s="0"/>
      <c r="AMI3212" s="0"/>
    </row>
    <row r="3213" customFormat="false" ht="12.75" hidden="false" customHeight="false" outlineLevel="0" collapsed="false">
      <c r="A3213" s="18" t="s">
        <v>1398</v>
      </c>
      <c r="B3213" s="18"/>
      <c r="C3213" s="78" t="s">
        <v>3459</v>
      </c>
      <c r="D3213" s="79" t="s">
        <v>390</v>
      </c>
      <c r="E3213" s="80"/>
      <c r="F3213" s="81"/>
      <c r="G3213" s="82"/>
      <c r="H3213" s="83" t="s">
        <v>168</v>
      </c>
      <c r="I3213" s="84" t="n">
        <v>0.93</v>
      </c>
      <c r="J3213" s="83" t="s">
        <v>3405</v>
      </c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18"/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  <c r="AX3213" s="18"/>
      <c r="AY3213" s="18"/>
      <c r="AZ3213" s="18"/>
      <c r="BA3213" s="18"/>
      <c r="BB3213" s="18"/>
      <c r="BC3213" s="18"/>
      <c r="BD3213" s="18"/>
      <c r="BE3213" s="18"/>
      <c r="BF3213" s="18"/>
      <c r="BG3213" s="18"/>
      <c r="BH3213" s="18"/>
      <c r="BI3213" s="18"/>
      <c r="BJ3213" s="18"/>
      <c r="BK3213" s="18"/>
      <c r="BL3213" s="18"/>
      <c r="BM3213" s="0"/>
      <c r="BN3213" s="0"/>
      <c r="BO3213" s="0"/>
      <c r="BP3213" s="0"/>
      <c r="BQ3213" s="0"/>
      <c r="BR3213" s="0"/>
      <c r="BS3213" s="0"/>
      <c r="BT3213" s="0"/>
      <c r="BU3213" s="0"/>
      <c r="BV3213" s="0"/>
      <c r="BW3213" s="0"/>
      <c r="BX3213" s="0"/>
      <c r="BY3213" s="0"/>
      <c r="BZ3213" s="0"/>
      <c r="CA3213" s="0"/>
      <c r="CB3213" s="0"/>
      <c r="CC3213" s="0"/>
      <c r="CD3213" s="0"/>
      <c r="CE3213" s="0"/>
      <c r="CF3213" s="0"/>
      <c r="CG3213" s="0"/>
      <c r="CH3213" s="0"/>
      <c r="CI3213" s="0"/>
      <c r="CJ3213" s="0"/>
      <c r="CK3213" s="0"/>
      <c r="CL3213" s="0"/>
      <c r="CM3213" s="0"/>
      <c r="CN3213" s="0"/>
      <c r="CO3213" s="0"/>
      <c r="CP3213" s="0"/>
      <c r="CQ3213" s="0"/>
      <c r="CR3213" s="0"/>
      <c r="CS3213" s="0"/>
      <c r="CT3213" s="0"/>
      <c r="CU3213" s="0"/>
      <c r="CV3213" s="0"/>
      <c r="CW3213" s="0"/>
      <c r="CX3213" s="0"/>
      <c r="CY3213" s="0"/>
      <c r="CZ3213" s="0"/>
      <c r="DA3213" s="0"/>
      <c r="DB3213" s="0"/>
      <c r="DC3213" s="0"/>
      <c r="DD3213" s="0"/>
      <c r="DE3213" s="0"/>
      <c r="DF3213" s="0"/>
      <c r="DG3213" s="0"/>
      <c r="DH3213" s="0"/>
      <c r="DI3213" s="0"/>
      <c r="DJ3213" s="0"/>
      <c r="DK3213" s="0"/>
      <c r="DL3213" s="0"/>
      <c r="DM3213" s="0"/>
      <c r="DN3213" s="0"/>
      <c r="DO3213" s="0"/>
      <c r="DP3213" s="0"/>
      <c r="DQ3213" s="0"/>
      <c r="DR3213" s="0"/>
      <c r="DS3213" s="0"/>
      <c r="DT3213" s="0"/>
      <c r="DU3213" s="0"/>
      <c r="DV3213" s="0"/>
      <c r="DW3213" s="0"/>
      <c r="DX3213" s="0"/>
      <c r="DY3213" s="0"/>
      <c r="DZ3213" s="0"/>
      <c r="EA3213" s="0"/>
      <c r="EB3213" s="0"/>
      <c r="EC3213" s="0"/>
      <c r="ED3213" s="0"/>
      <c r="EE3213" s="0"/>
      <c r="EF3213" s="0"/>
      <c r="EG3213" s="0"/>
      <c r="EH3213" s="0"/>
      <c r="EI3213" s="0"/>
      <c r="EJ3213" s="0"/>
      <c r="EK3213" s="0"/>
      <c r="EL3213" s="0"/>
      <c r="EM3213" s="0"/>
      <c r="EN3213" s="0"/>
      <c r="EO3213" s="0"/>
      <c r="EP3213" s="0"/>
      <c r="EQ3213" s="0"/>
      <c r="ER3213" s="0"/>
      <c r="ES3213" s="0"/>
      <c r="ET3213" s="0"/>
      <c r="EU3213" s="0"/>
      <c r="EV3213" s="0"/>
      <c r="EW3213" s="0"/>
      <c r="EX3213" s="0"/>
      <c r="EY3213" s="0"/>
      <c r="EZ3213" s="0"/>
      <c r="FA3213" s="0"/>
      <c r="FB3213" s="0"/>
      <c r="FC3213" s="0"/>
      <c r="FD3213" s="0"/>
      <c r="FE3213" s="0"/>
      <c r="FF3213" s="0"/>
      <c r="FG3213" s="0"/>
      <c r="FH3213" s="0"/>
      <c r="FI3213" s="0"/>
      <c r="FJ3213" s="0"/>
      <c r="FK3213" s="0"/>
      <c r="FL3213" s="0"/>
      <c r="FM3213" s="0"/>
      <c r="FN3213" s="0"/>
      <c r="FO3213" s="0"/>
      <c r="FP3213" s="0"/>
      <c r="FQ3213" s="0"/>
      <c r="FR3213" s="0"/>
      <c r="FS3213" s="0"/>
      <c r="FT3213" s="0"/>
      <c r="FU3213" s="0"/>
      <c r="FV3213" s="0"/>
      <c r="FW3213" s="0"/>
      <c r="FX3213" s="0"/>
      <c r="FY3213" s="0"/>
      <c r="FZ3213" s="0"/>
      <c r="GA3213" s="0"/>
      <c r="GB3213" s="0"/>
      <c r="GC3213" s="0"/>
      <c r="GD3213" s="0"/>
      <c r="GE3213" s="0"/>
      <c r="GF3213" s="0"/>
      <c r="GG3213" s="0"/>
      <c r="GH3213" s="0"/>
      <c r="GI3213" s="0"/>
      <c r="GJ3213" s="0"/>
      <c r="GK3213" s="0"/>
      <c r="GL3213" s="0"/>
      <c r="GM3213" s="0"/>
      <c r="GN3213" s="0"/>
      <c r="GO3213" s="0"/>
      <c r="GP3213" s="0"/>
      <c r="GQ3213" s="0"/>
      <c r="GR3213" s="0"/>
      <c r="GS3213" s="0"/>
      <c r="GT3213" s="0"/>
      <c r="GU3213" s="0"/>
      <c r="GV3213" s="0"/>
      <c r="GW3213" s="0"/>
      <c r="GX3213" s="0"/>
      <c r="GY3213" s="0"/>
      <c r="GZ3213" s="0"/>
      <c r="HA3213" s="0"/>
      <c r="HB3213" s="0"/>
      <c r="HC3213" s="0"/>
      <c r="HD3213" s="0"/>
      <c r="HE3213" s="0"/>
      <c r="HF3213" s="0"/>
      <c r="HG3213" s="0"/>
      <c r="HH3213" s="0"/>
      <c r="HI3213" s="0"/>
      <c r="HJ3213" s="0"/>
      <c r="HK3213" s="0"/>
      <c r="HL3213" s="0"/>
      <c r="HM3213" s="0"/>
      <c r="HN3213" s="0"/>
      <c r="HO3213" s="0"/>
      <c r="HP3213" s="0"/>
      <c r="HQ3213" s="0"/>
      <c r="HR3213" s="0"/>
      <c r="HS3213" s="0"/>
      <c r="HT3213" s="0"/>
      <c r="HU3213" s="0"/>
      <c r="HV3213" s="0"/>
      <c r="HW3213" s="0"/>
      <c r="HX3213" s="0"/>
      <c r="HY3213" s="0"/>
      <c r="HZ3213" s="0"/>
      <c r="IA3213" s="0"/>
      <c r="IB3213" s="0"/>
      <c r="IC3213" s="0"/>
      <c r="ID3213" s="0"/>
      <c r="IE3213" s="0"/>
      <c r="IF3213" s="0"/>
      <c r="IG3213" s="0"/>
      <c r="IH3213" s="0"/>
      <c r="II3213" s="0"/>
      <c r="IJ3213" s="0"/>
      <c r="IK3213" s="0"/>
      <c r="IL3213" s="0"/>
      <c r="IM3213" s="0"/>
      <c r="IN3213" s="0"/>
      <c r="IO3213" s="0"/>
      <c r="IP3213" s="0"/>
      <c r="IQ3213" s="0"/>
      <c r="IR3213" s="0"/>
      <c r="IS3213" s="0"/>
      <c r="IT3213" s="0"/>
      <c r="IU3213" s="0"/>
      <c r="IV3213" s="0"/>
      <c r="IW3213" s="0"/>
      <c r="IX3213" s="0"/>
      <c r="IY3213" s="0"/>
      <c r="IZ3213" s="0"/>
      <c r="JA3213" s="0"/>
      <c r="JB3213" s="0"/>
      <c r="JC3213" s="0"/>
      <c r="JD3213" s="0"/>
      <c r="JE3213" s="0"/>
      <c r="JF3213" s="0"/>
      <c r="JG3213" s="0"/>
      <c r="JH3213" s="0"/>
      <c r="JI3213" s="0"/>
      <c r="JJ3213" s="0"/>
      <c r="JK3213" s="0"/>
      <c r="JL3213" s="0"/>
      <c r="JM3213" s="0"/>
      <c r="JN3213" s="0"/>
      <c r="JO3213" s="0"/>
      <c r="JP3213" s="0"/>
      <c r="JQ3213" s="0"/>
      <c r="JR3213" s="0"/>
      <c r="JS3213" s="0"/>
      <c r="JT3213" s="0"/>
      <c r="JU3213" s="0"/>
      <c r="JV3213" s="0"/>
      <c r="JW3213" s="0"/>
      <c r="JX3213" s="0"/>
      <c r="JY3213" s="0"/>
      <c r="JZ3213" s="0"/>
      <c r="KA3213" s="0"/>
      <c r="KB3213" s="0"/>
      <c r="KC3213" s="0"/>
      <c r="KD3213" s="0"/>
      <c r="KE3213" s="0"/>
      <c r="KF3213" s="0"/>
      <c r="KG3213" s="0"/>
      <c r="KH3213" s="0"/>
      <c r="KI3213" s="0"/>
      <c r="KJ3213" s="0"/>
      <c r="KK3213" s="0"/>
      <c r="KL3213" s="0"/>
      <c r="KM3213" s="0"/>
      <c r="KN3213" s="0"/>
      <c r="KO3213" s="0"/>
      <c r="KP3213" s="0"/>
      <c r="KQ3213" s="0"/>
      <c r="KR3213" s="0"/>
      <c r="KS3213" s="0"/>
      <c r="KT3213" s="0"/>
      <c r="KU3213" s="0"/>
      <c r="KV3213" s="0"/>
      <c r="KW3213" s="0"/>
      <c r="KX3213" s="0"/>
      <c r="KY3213" s="0"/>
      <c r="KZ3213" s="0"/>
      <c r="LA3213" s="0"/>
      <c r="LB3213" s="0"/>
      <c r="LC3213" s="0"/>
      <c r="LD3213" s="0"/>
      <c r="LE3213" s="0"/>
      <c r="LF3213" s="0"/>
      <c r="LG3213" s="0"/>
      <c r="LH3213" s="0"/>
      <c r="LI3213" s="0"/>
      <c r="LJ3213" s="0"/>
      <c r="LK3213" s="0"/>
      <c r="LL3213" s="0"/>
      <c r="LM3213" s="0"/>
      <c r="LN3213" s="0"/>
      <c r="LO3213" s="0"/>
      <c r="LP3213" s="0"/>
      <c r="LQ3213" s="0"/>
      <c r="LR3213" s="0"/>
      <c r="LS3213" s="0"/>
      <c r="LT3213" s="0"/>
      <c r="LU3213" s="0"/>
      <c r="LV3213" s="0"/>
      <c r="LW3213" s="0"/>
      <c r="LX3213" s="0"/>
      <c r="LY3213" s="0"/>
      <c r="LZ3213" s="0"/>
      <c r="MA3213" s="0"/>
      <c r="MB3213" s="0"/>
      <c r="MC3213" s="0"/>
      <c r="MD3213" s="0"/>
      <c r="ME3213" s="0"/>
      <c r="MF3213" s="0"/>
      <c r="MG3213" s="0"/>
      <c r="MH3213" s="0"/>
      <c r="MI3213" s="0"/>
      <c r="MJ3213" s="0"/>
      <c r="MK3213" s="0"/>
      <c r="ML3213" s="0"/>
      <c r="MM3213" s="0"/>
      <c r="MN3213" s="0"/>
      <c r="MO3213" s="0"/>
      <c r="MP3213" s="0"/>
      <c r="MQ3213" s="0"/>
      <c r="MR3213" s="0"/>
      <c r="MS3213" s="0"/>
      <c r="MT3213" s="0"/>
      <c r="MU3213" s="0"/>
      <c r="MV3213" s="0"/>
      <c r="MW3213" s="0"/>
      <c r="MX3213" s="0"/>
      <c r="MY3213" s="0"/>
      <c r="MZ3213" s="0"/>
      <c r="NA3213" s="0"/>
      <c r="NB3213" s="0"/>
      <c r="NC3213" s="0"/>
      <c r="ND3213" s="0"/>
      <c r="NE3213" s="0"/>
      <c r="NF3213" s="0"/>
      <c r="NG3213" s="0"/>
      <c r="NH3213" s="0"/>
      <c r="NI3213" s="0"/>
      <c r="NJ3213" s="0"/>
      <c r="NK3213" s="0"/>
      <c r="NL3213" s="0"/>
      <c r="NM3213" s="0"/>
      <c r="NN3213" s="0"/>
      <c r="NO3213" s="0"/>
      <c r="NP3213" s="0"/>
      <c r="NQ3213" s="0"/>
      <c r="NR3213" s="0"/>
      <c r="NS3213" s="0"/>
      <c r="NT3213" s="0"/>
      <c r="NU3213" s="0"/>
      <c r="NV3213" s="0"/>
      <c r="NW3213" s="0"/>
      <c r="NX3213" s="0"/>
      <c r="NY3213" s="0"/>
      <c r="NZ3213" s="0"/>
      <c r="OA3213" s="0"/>
      <c r="OB3213" s="0"/>
      <c r="OC3213" s="0"/>
      <c r="OD3213" s="0"/>
      <c r="OE3213" s="0"/>
      <c r="OF3213" s="0"/>
      <c r="OG3213" s="0"/>
      <c r="OH3213" s="0"/>
      <c r="OI3213" s="0"/>
      <c r="OJ3213" s="0"/>
      <c r="OK3213" s="0"/>
      <c r="OL3213" s="0"/>
      <c r="OM3213" s="0"/>
      <c r="ON3213" s="0"/>
      <c r="OO3213" s="0"/>
      <c r="OP3213" s="0"/>
      <c r="OQ3213" s="0"/>
      <c r="OR3213" s="0"/>
      <c r="OS3213" s="0"/>
      <c r="OT3213" s="0"/>
      <c r="OU3213" s="0"/>
      <c r="OV3213" s="0"/>
      <c r="OW3213" s="0"/>
      <c r="OX3213" s="0"/>
      <c r="OY3213" s="0"/>
      <c r="OZ3213" s="0"/>
      <c r="PA3213" s="0"/>
      <c r="PB3213" s="0"/>
      <c r="PC3213" s="0"/>
      <c r="PD3213" s="0"/>
      <c r="PE3213" s="0"/>
      <c r="PF3213" s="0"/>
      <c r="PG3213" s="0"/>
      <c r="PH3213" s="0"/>
      <c r="PI3213" s="0"/>
      <c r="PJ3213" s="0"/>
      <c r="PK3213" s="0"/>
      <c r="PL3213" s="0"/>
      <c r="PM3213" s="0"/>
      <c r="PN3213" s="0"/>
      <c r="PO3213" s="0"/>
      <c r="PP3213" s="0"/>
      <c r="PQ3213" s="0"/>
      <c r="PR3213" s="0"/>
      <c r="PS3213" s="0"/>
      <c r="PT3213" s="0"/>
      <c r="PU3213" s="0"/>
      <c r="PV3213" s="0"/>
      <c r="PW3213" s="0"/>
      <c r="PX3213" s="0"/>
      <c r="PY3213" s="0"/>
      <c r="PZ3213" s="0"/>
      <c r="QA3213" s="0"/>
      <c r="QB3213" s="0"/>
      <c r="QC3213" s="0"/>
      <c r="QD3213" s="0"/>
      <c r="QE3213" s="0"/>
      <c r="QF3213" s="0"/>
      <c r="QG3213" s="0"/>
      <c r="QH3213" s="0"/>
      <c r="QI3213" s="0"/>
      <c r="QJ3213" s="0"/>
      <c r="QK3213" s="0"/>
      <c r="QL3213" s="0"/>
      <c r="QM3213" s="0"/>
      <c r="QN3213" s="0"/>
      <c r="QO3213" s="0"/>
      <c r="QP3213" s="0"/>
      <c r="QQ3213" s="0"/>
      <c r="QR3213" s="0"/>
      <c r="QS3213" s="0"/>
      <c r="QT3213" s="0"/>
      <c r="QU3213" s="0"/>
      <c r="QV3213" s="0"/>
      <c r="QW3213" s="0"/>
      <c r="QX3213" s="0"/>
      <c r="QY3213" s="0"/>
      <c r="QZ3213" s="0"/>
      <c r="RA3213" s="0"/>
      <c r="RB3213" s="0"/>
      <c r="RC3213" s="0"/>
      <c r="RD3213" s="0"/>
      <c r="RE3213" s="0"/>
      <c r="RF3213" s="0"/>
      <c r="RG3213" s="0"/>
      <c r="RH3213" s="0"/>
      <c r="RI3213" s="0"/>
      <c r="RJ3213" s="0"/>
      <c r="RK3213" s="0"/>
      <c r="RL3213" s="0"/>
      <c r="RM3213" s="0"/>
      <c r="RN3213" s="0"/>
      <c r="RO3213" s="0"/>
      <c r="RP3213" s="0"/>
      <c r="RQ3213" s="0"/>
      <c r="RR3213" s="0"/>
      <c r="RS3213" s="0"/>
      <c r="RT3213" s="0"/>
      <c r="RU3213" s="0"/>
      <c r="RV3213" s="0"/>
      <c r="RW3213" s="0"/>
      <c r="RX3213" s="0"/>
      <c r="RY3213" s="0"/>
      <c r="RZ3213" s="0"/>
      <c r="SA3213" s="0"/>
      <c r="SB3213" s="0"/>
      <c r="SC3213" s="0"/>
      <c r="SD3213" s="0"/>
      <c r="SE3213" s="0"/>
      <c r="SF3213" s="0"/>
      <c r="SG3213" s="0"/>
      <c r="SH3213" s="0"/>
      <c r="SI3213" s="0"/>
      <c r="SJ3213" s="0"/>
      <c r="SK3213" s="0"/>
      <c r="SL3213" s="0"/>
      <c r="SM3213" s="0"/>
      <c r="SN3213" s="0"/>
      <c r="SO3213" s="0"/>
      <c r="SP3213" s="0"/>
      <c r="SQ3213" s="0"/>
      <c r="SR3213" s="0"/>
      <c r="SS3213" s="0"/>
      <c r="ST3213" s="0"/>
      <c r="SU3213" s="0"/>
      <c r="SV3213" s="0"/>
      <c r="SW3213" s="0"/>
      <c r="SX3213" s="0"/>
      <c r="SY3213" s="0"/>
      <c r="SZ3213" s="0"/>
      <c r="TA3213" s="0"/>
      <c r="TB3213" s="0"/>
      <c r="TC3213" s="0"/>
      <c r="TD3213" s="0"/>
      <c r="TE3213" s="0"/>
      <c r="TF3213" s="0"/>
      <c r="TG3213" s="0"/>
      <c r="TH3213" s="0"/>
      <c r="TI3213" s="0"/>
      <c r="TJ3213" s="0"/>
      <c r="TK3213" s="0"/>
      <c r="TL3213" s="0"/>
      <c r="TM3213" s="0"/>
      <c r="TN3213" s="0"/>
      <c r="TO3213" s="0"/>
      <c r="TP3213" s="0"/>
      <c r="TQ3213" s="0"/>
      <c r="TR3213" s="0"/>
      <c r="TS3213" s="0"/>
      <c r="TT3213" s="0"/>
      <c r="TU3213" s="0"/>
      <c r="TV3213" s="0"/>
      <c r="TW3213" s="0"/>
      <c r="TX3213" s="0"/>
      <c r="TY3213" s="0"/>
      <c r="TZ3213" s="0"/>
      <c r="UA3213" s="0"/>
      <c r="UB3213" s="0"/>
      <c r="UC3213" s="0"/>
      <c r="UD3213" s="0"/>
      <c r="UE3213" s="0"/>
      <c r="UF3213" s="0"/>
      <c r="UG3213" s="0"/>
      <c r="UH3213" s="0"/>
      <c r="UI3213" s="0"/>
      <c r="UJ3213" s="0"/>
      <c r="UK3213" s="0"/>
      <c r="UL3213" s="0"/>
      <c r="UM3213" s="0"/>
      <c r="UN3213" s="0"/>
      <c r="UO3213" s="0"/>
      <c r="UP3213" s="0"/>
      <c r="UQ3213" s="0"/>
      <c r="UR3213" s="0"/>
      <c r="US3213" s="0"/>
      <c r="UT3213" s="0"/>
      <c r="UU3213" s="0"/>
      <c r="UV3213" s="0"/>
      <c r="UW3213" s="0"/>
      <c r="UX3213" s="0"/>
      <c r="UY3213" s="0"/>
      <c r="UZ3213" s="0"/>
      <c r="VA3213" s="0"/>
      <c r="VB3213" s="0"/>
      <c r="VC3213" s="0"/>
      <c r="VD3213" s="0"/>
      <c r="VE3213" s="0"/>
      <c r="VF3213" s="0"/>
      <c r="VG3213" s="0"/>
      <c r="VH3213" s="0"/>
      <c r="VI3213" s="0"/>
      <c r="VJ3213" s="0"/>
      <c r="VK3213" s="0"/>
      <c r="VL3213" s="0"/>
      <c r="VM3213" s="0"/>
      <c r="VN3213" s="0"/>
      <c r="VO3213" s="0"/>
      <c r="VP3213" s="0"/>
      <c r="VQ3213" s="0"/>
      <c r="VR3213" s="0"/>
      <c r="VS3213" s="0"/>
      <c r="VT3213" s="0"/>
      <c r="VU3213" s="0"/>
      <c r="VV3213" s="0"/>
      <c r="VW3213" s="0"/>
      <c r="VX3213" s="0"/>
      <c r="VY3213" s="0"/>
      <c r="VZ3213" s="0"/>
      <c r="WA3213" s="0"/>
      <c r="WB3213" s="0"/>
      <c r="WC3213" s="0"/>
      <c r="WD3213" s="0"/>
      <c r="WE3213" s="0"/>
      <c r="WF3213" s="0"/>
      <c r="WG3213" s="0"/>
      <c r="WH3213" s="0"/>
      <c r="WI3213" s="0"/>
      <c r="WJ3213" s="0"/>
      <c r="WK3213" s="0"/>
      <c r="WL3213" s="0"/>
      <c r="WM3213" s="0"/>
      <c r="WN3213" s="0"/>
      <c r="WO3213" s="0"/>
      <c r="WP3213" s="0"/>
      <c r="WQ3213" s="0"/>
      <c r="WR3213" s="0"/>
      <c r="WS3213" s="0"/>
      <c r="WT3213" s="0"/>
      <c r="WU3213" s="0"/>
      <c r="WV3213" s="0"/>
      <c r="WW3213" s="0"/>
      <c r="WX3213" s="0"/>
      <c r="WY3213" s="0"/>
      <c r="WZ3213" s="0"/>
      <c r="XA3213" s="0"/>
      <c r="XB3213" s="0"/>
      <c r="XC3213" s="0"/>
      <c r="XD3213" s="0"/>
      <c r="XE3213" s="0"/>
      <c r="XF3213" s="0"/>
      <c r="XG3213" s="0"/>
      <c r="XH3213" s="0"/>
      <c r="XI3213" s="0"/>
      <c r="XJ3213" s="0"/>
      <c r="XK3213" s="0"/>
      <c r="XL3213" s="0"/>
      <c r="XM3213" s="0"/>
      <c r="XN3213" s="0"/>
      <c r="XO3213" s="0"/>
      <c r="XP3213" s="0"/>
      <c r="XQ3213" s="0"/>
      <c r="XR3213" s="0"/>
      <c r="XS3213" s="0"/>
      <c r="XT3213" s="0"/>
      <c r="XU3213" s="0"/>
      <c r="XV3213" s="0"/>
      <c r="XW3213" s="0"/>
      <c r="XX3213" s="0"/>
      <c r="XY3213" s="0"/>
      <c r="XZ3213" s="0"/>
      <c r="YA3213" s="0"/>
      <c r="YB3213" s="0"/>
      <c r="YC3213" s="0"/>
      <c r="YD3213" s="0"/>
      <c r="YE3213" s="0"/>
      <c r="YF3213" s="0"/>
      <c r="YG3213" s="0"/>
      <c r="YH3213" s="0"/>
      <c r="YI3213" s="0"/>
      <c r="YJ3213" s="0"/>
      <c r="YK3213" s="0"/>
      <c r="YL3213" s="0"/>
      <c r="YM3213" s="0"/>
      <c r="YN3213" s="0"/>
      <c r="YO3213" s="0"/>
      <c r="YP3213" s="0"/>
      <c r="YQ3213" s="0"/>
      <c r="YR3213" s="0"/>
      <c r="YS3213" s="0"/>
      <c r="YT3213" s="0"/>
      <c r="YU3213" s="0"/>
      <c r="YV3213" s="0"/>
      <c r="YW3213" s="0"/>
      <c r="YX3213" s="0"/>
      <c r="YY3213" s="0"/>
      <c r="YZ3213" s="0"/>
      <c r="ZA3213" s="0"/>
      <c r="ZB3213" s="0"/>
      <c r="ZC3213" s="0"/>
      <c r="ZD3213" s="0"/>
      <c r="ZE3213" s="0"/>
      <c r="ZF3213" s="0"/>
      <c r="ZG3213" s="0"/>
      <c r="ZH3213" s="0"/>
      <c r="ZI3213" s="0"/>
      <c r="ZJ3213" s="0"/>
      <c r="ZK3213" s="0"/>
      <c r="ZL3213" s="0"/>
      <c r="ZM3213" s="0"/>
      <c r="ZN3213" s="0"/>
      <c r="ZO3213" s="0"/>
      <c r="ZP3213" s="0"/>
      <c r="ZQ3213" s="0"/>
      <c r="ZR3213" s="0"/>
      <c r="ZS3213" s="0"/>
      <c r="ZT3213" s="0"/>
      <c r="ZU3213" s="0"/>
      <c r="ZV3213" s="0"/>
      <c r="ZW3213" s="0"/>
      <c r="ZX3213" s="0"/>
      <c r="ZY3213" s="0"/>
      <c r="ZZ3213" s="0"/>
      <c r="AAA3213" s="0"/>
      <c r="AAB3213" s="0"/>
      <c r="AAC3213" s="0"/>
      <c r="AAD3213" s="0"/>
      <c r="AAE3213" s="0"/>
      <c r="AAF3213" s="0"/>
      <c r="AAG3213" s="0"/>
      <c r="AAH3213" s="0"/>
      <c r="AAI3213" s="0"/>
      <c r="AAJ3213" s="0"/>
      <c r="AAK3213" s="0"/>
      <c r="AAL3213" s="0"/>
      <c r="AAM3213" s="0"/>
      <c r="AAN3213" s="0"/>
      <c r="AAO3213" s="0"/>
      <c r="AAP3213" s="0"/>
      <c r="AAQ3213" s="0"/>
      <c r="AAR3213" s="0"/>
      <c r="AAS3213" s="0"/>
      <c r="AAT3213" s="0"/>
      <c r="AAU3213" s="0"/>
      <c r="AAV3213" s="0"/>
      <c r="AAW3213" s="0"/>
      <c r="AAX3213" s="0"/>
      <c r="AAY3213" s="0"/>
      <c r="AAZ3213" s="0"/>
      <c r="ABA3213" s="0"/>
      <c r="ABB3213" s="0"/>
      <c r="ABC3213" s="0"/>
      <c r="ABD3213" s="0"/>
      <c r="ABE3213" s="0"/>
      <c r="ABF3213" s="0"/>
      <c r="ABG3213" s="0"/>
      <c r="ABH3213" s="0"/>
      <c r="ABI3213" s="0"/>
      <c r="ABJ3213" s="0"/>
      <c r="ABK3213" s="0"/>
      <c r="ABL3213" s="0"/>
      <c r="ABM3213" s="0"/>
      <c r="ABN3213" s="0"/>
      <c r="ABO3213" s="0"/>
      <c r="ABP3213" s="0"/>
      <c r="ABQ3213" s="0"/>
      <c r="ABR3213" s="0"/>
      <c r="ABS3213" s="0"/>
      <c r="ABT3213" s="0"/>
      <c r="ABU3213" s="0"/>
      <c r="ABV3213" s="0"/>
      <c r="ABW3213" s="0"/>
      <c r="ABX3213" s="0"/>
      <c r="ABY3213" s="0"/>
      <c r="ABZ3213" s="0"/>
      <c r="ACA3213" s="0"/>
      <c r="ACB3213" s="0"/>
      <c r="ACC3213" s="0"/>
      <c r="ACD3213" s="0"/>
      <c r="ACE3213" s="0"/>
      <c r="ACF3213" s="0"/>
      <c r="ACG3213" s="0"/>
      <c r="ACH3213" s="0"/>
      <c r="ACI3213" s="0"/>
      <c r="ACJ3213" s="0"/>
      <c r="ACK3213" s="0"/>
      <c r="ACL3213" s="0"/>
      <c r="ACM3213" s="0"/>
      <c r="ACN3213" s="0"/>
      <c r="ACO3213" s="0"/>
      <c r="ACP3213" s="0"/>
      <c r="ACQ3213" s="0"/>
      <c r="ACR3213" s="0"/>
      <c r="ACS3213" s="0"/>
      <c r="ACT3213" s="0"/>
      <c r="ACU3213" s="0"/>
      <c r="ACV3213" s="0"/>
      <c r="ACW3213" s="0"/>
      <c r="ACX3213" s="0"/>
      <c r="ACY3213" s="0"/>
      <c r="ACZ3213" s="0"/>
      <c r="ADA3213" s="0"/>
      <c r="ADB3213" s="0"/>
      <c r="ADC3213" s="0"/>
      <c r="ADD3213" s="0"/>
      <c r="ADE3213" s="0"/>
      <c r="ADF3213" s="0"/>
      <c r="ADG3213" s="0"/>
      <c r="ADH3213" s="0"/>
      <c r="ADI3213" s="0"/>
      <c r="ADJ3213" s="0"/>
      <c r="ADK3213" s="0"/>
      <c r="ADL3213" s="0"/>
      <c r="ADM3213" s="0"/>
      <c r="ADN3213" s="0"/>
      <c r="ADO3213" s="0"/>
      <c r="ADP3213" s="0"/>
      <c r="ADQ3213" s="0"/>
      <c r="ADR3213" s="0"/>
      <c r="ADS3213" s="0"/>
      <c r="ADT3213" s="0"/>
      <c r="ADU3213" s="0"/>
      <c r="ADV3213" s="0"/>
      <c r="ADW3213" s="0"/>
      <c r="ADX3213" s="0"/>
      <c r="ADY3213" s="0"/>
      <c r="ADZ3213" s="0"/>
      <c r="AEA3213" s="0"/>
      <c r="AEB3213" s="0"/>
      <c r="AEC3213" s="0"/>
      <c r="AED3213" s="0"/>
      <c r="AEE3213" s="0"/>
      <c r="AEF3213" s="0"/>
      <c r="AEG3213" s="0"/>
      <c r="AEH3213" s="0"/>
      <c r="AEI3213" s="0"/>
      <c r="AEJ3213" s="0"/>
      <c r="AEK3213" s="0"/>
      <c r="AEL3213" s="0"/>
      <c r="AEM3213" s="0"/>
      <c r="AEN3213" s="0"/>
      <c r="AEO3213" s="0"/>
      <c r="AEP3213" s="0"/>
      <c r="AEQ3213" s="0"/>
      <c r="AER3213" s="0"/>
      <c r="AES3213" s="0"/>
      <c r="AET3213" s="0"/>
      <c r="AEU3213" s="0"/>
      <c r="AEV3213" s="0"/>
      <c r="AEW3213" s="0"/>
      <c r="AEX3213" s="0"/>
      <c r="AEY3213" s="0"/>
      <c r="AEZ3213" s="0"/>
      <c r="AFA3213" s="0"/>
      <c r="AFB3213" s="0"/>
      <c r="AFC3213" s="0"/>
      <c r="AFD3213" s="0"/>
      <c r="AFE3213" s="0"/>
      <c r="AFF3213" s="0"/>
      <c r="AFG3213" s="0"/>
      <c r="AFH3213" s="0"/>
      <c r="AFI3213" s="0"/>
      <c r="AFJ3213" s="0"/>
      <c r="AFK3213" s="0"/>
      <c r="AFL3213" s="0"/>
      <c r="AFM3213" s="0"/>
      <c r="AFN3213" s="0"/>
      <c r="AFO3213" s="0"/>
      <c r="AFP3213" s="0"/>
      <c r="AFQ3213" s="0"/>
      <c r="AFR3213" s="0"/>
      <c r="AFS3213" s="0"/>
      <c r="AFT3213" s="0"/>
      <c r="AFU3213" s="0"/>
      <c r="AFV3213" s="0"/>
      <c r="AFW3213" s="0"/>
      <c r="AFX3213" s="0"/>
      <c r="AFY3213" s="0"/>
      <c r="AFZ3213" s="0"/>
      <c r="AGA3213" s="0"/>
      <c r="AGB3213" s="0"/>
      <c r="AGC3213" s="0"/>
      <c r="AGD3213" s="0"/>
      <c r="AGE3213" s="0"/>
      <c r="AGF3213" s="0"/>
      <c r="AGG3213" s="0"/>
      <c r="AGH3213" s="0"/>
      <c r="AGI3213" s="0"/>
      <c r="AGJ3213" s="0"/>
      <c r="AGK3213" s="0"/>
      <c r="AGL3213" s="0"/>
      <c r="AGM3213" s="0"/>
      <c r="AGN3213" s="0"/>
      <c r="AGO3213" s="0"/>
      <c r="AGP3213" s="0"/>
      <c r="AGQ3213" s="0"/>
      <c r="AGR3213" s="0"/>
      <c r="AGS3213" s="0"/>
      <c r="AGT3213" s="0"/>
      <c r="AGU3213" s="0"/>
      <c r="AGV3213" s="0"/>
      <c r="AGW3213" s="0"/>
      <c r="AGX3213" s="0"/>
      <c r="AGY3213" s="0"/>
      <c r="AGZ3213" s="0"/>
      <c r="AHA3213" s="0"/>
      <c r="AHB3213" s="0"/>
      <c r="AHC3213" s="0"/>
      <c r="AHD3213" s="0"/>
      <c r="AHE3213" s="0"/>
      <c r="AHF3213" s="0"/>
      <c r="AHG3213" s="0"/>
      <c r="AHH3213" s="0"/>
      <c r="AHI3213" s="0"/>
      <c r="AHJ3213" s="0"/>
      <c r="AHK3213" s="0"/>
      <c r="AHL3213" s="0"/>
      <c r="AHM3213" s="0"/>
      <c r="AHN3213" s="0"/>
      <c r="AHO3213" s="0"/>
      <c r="AHP3213" s="0"/>
      <c r="AHQ3213" s="0"/>
      <c r="AHR3213" s="0"/>
      <c r="AHS3213" s="0"/>
      <c r="AHT3213" s="0"/>
      <c r="AHU3213" s="0"/>
      <c r="AHV3213" s="0"/>
      <c r="AHW3213" s="0"/>
      <c r="AHX3213" s="0"/>
      <c r="AHY3213" s="0"/>
      <c r="AHZ3213" s="0"/>
      <c r="AIA3213" s="0"/>
      <c r="AIB3213" s="0"/>
      <c r="AIC3213" s="0"/>
      <c r="AID3213" s="0"/>
      <c r="AIE3213" s="0"/>
      <c r="AIF3213" s="0"/>
      <c r="AIG3213" s="0"/>
      <c r="AIH3213" s="0"/>
      <c r="AII3213" s="0"/>
      <c r="AIJ3213" s="0"/>
      <c r="AIK3213" s="0"/>
      <c r="AIL3213" s="0"/>
      <c r="AIM3213" s="0"/>
      <c r="AIN3213" s="0"/>
      <c r="AIO3213" s="0"/>
      <c r="AIP3213" s="0"/>
      <c r="AIQ3213" s="0"/>
      <c r="AIR3213" s="0"/>
      <c r="AIS3213" s="0"/>
      <c r="AIT3213" s="0"/>
      <c r="AIU3213" s="0"/>
      <c r="AIV3213" s="0"/>
      <c r="AIW3213" s="0"/>
      <c r="AIX3213" s="0"/>
      <c r="AIY3213" s="0"/>
      <c r="AIZ3213" s="0"/>
      <c r="AJA3213" s="0"/>
      <c r="AJB3213" s="0"/>
      <c r="AJC3213" s="0"/>
      <c r="AJD3213" s="0"/>
      <c r="AJE3213" s="0"/>
      <c r="AJF3213" s="0"/>
      <c r="AJG3213" s="0"/>
      <c r="AJH3213" s="0"/>
      <c r="AJI3213" s="0"/>
      <c r="AJJ3213" s="0"/>
      <c r="AJK3213" s="0"/>
      <c r="AJL3213" s="0"/>
      <c r="AJM3213" s="0"/>
      <c r="AJN3213" s="0"/>
      <c r="AJO3213" s="0"/>
      <c r="AJP3213" s="0"/>
      <c r="AJQ3213" s="0"/>
      <c r="AJR3213" s="0"/>
      <c r="AJS3213" s="0"/>
      <c r="AJT3213" s="0"/>
      <c r="AJU3213" s="0"/>
      <c r="AJV3213" s="0"/>
      <c r="AJW3213" s="0"/>
      <c r="AJX3213" s="0"/>
      <c r="AJY3213" s="0"/>
      <c r="AJZ3213" s="0"/>
      <c r="AKA3213" s="0"/>
      <c r="AKB3213" s="0"/>
      <c r="AKC3213" s="0"/>
      <c r="AKD3213" s="0"/>
      <c r="AKE3213" s="0"/>
      <c r="AKF3213" s="0"/>
      <c r="AKG3213" s="0"/>
      <c r="AKH3213" s="0"/>
      <c r="AKI3213" s="0"/>
      <c r="AKJ3213" s="0"/>
      <c r="AKK3213" s="0"/>
      <c r="AKL3213" s="0"/>
      <c r="AKM3213" s="0"/>
      <c r="AKN3213" s="0"/>
      <c r="AKO3213" s="0"/>
      <c r="AKP3213" s="0"/>
      <c r="AKQ3213" s="0"/>
      <c r="AKR3213" s="0"/>
      <c r="AKS3213" s="0"/>
      <c r="AKT3213" s="0"/>
      <c r="AKU3213" s="0"/>
      <c r="AKV3213" s="0"/>
      <c r="AKW3213" s="0"/>
      <c r="AKX3213" s="0"/>
      <c r="AKY3213" s="0"/>
      <c r="AKZ3213" s="0"/>
      <c r="ALA3213" s="0"/>
      <c r="ALB3213" s="0"/>
      <c r="ALC3213" s="0"/>
      <c r="ALD3213" s="0"/>
      <c r="ALE3213" s="0"/>
      <c r="ALF3213" s="0"/>
      <c r="ALG3213" s="0"/>
      <c r="ALH3213" s="0"/>
      <c r="ALI3213" s="0"/>
      <c r="ALJ3213" s="0"/>
      <c r="ALK3213" s="0"/>
      <c r="ALL3213" s="0"/>
      <c r="ALM3213" s="0"/>
      <c r="ALN3213" s="0"/>
      <c r="ALO3213" s="0"/>
      <c r="ALP3213" s="0"/>
      <c r="ALQ3213" s="0"/>
      <c r="ALR3213" s="0"/>
      <c r="ALS3213" s="0"/>
      <c r="ALT3213" s="0"/>
      <c r="ALU3213" s="0"/>
      <c r="ALV3213" s="0"/>
      <c r="ALW3213" s="0"/>
      <c r="ALX3213" s="0"/>
      <c r="ALY3213" s="0"/>
      <c r="ALZ3213" s="0"/>
      <c r="AMA3213" s="0"/>
      <c r="AMB3213" s="0"/>
      <c r="AMC3213" s="0"/>
      <c r="AMD3213" s="0"/>
      <c r="AME3213" s="0"/>
      <c r="AMF3213" s="0"/>
      <c r="AMG3213" s="0"/>
      <c r="AMH3213" s="0"/>
      <c r="AMI3213" s="0"/>
    </row>
    <row r="3215" customFormat="false" ht="17.35" hidden="false" customHeight="false" outlineLevel="0" collapsed="false">
      <c r="C3215" s="52" t="s">
        <v>3460</v>
      </c>
      <c r="D3215" s="45" t="s">
        <v>1</v>
      </c>
      <c r="I3215" s="3"/>
      <c r="BM3215" s="0"/>
      <c r="BN3215" s="0"/>
      <c r="BO3215" s="0"/>
      <c r="BP3215" s="0"/>
      <c r="BQ3215" s="0"/>
      <c r="BR3215" s="0"/>
      <c r="BS3215" s="0"/>
      <c r="BT3215" s="0"/>
      <c r="BU3215" s="0"/>
      <c r="BV3215" s="0"/>
      <c r="BW3215" s="0"/>
      <c r="BX3215" s="0"/>
      <c r="BY3215" s="0"/>
      <c r="BZ3215" s="0"/>
      <c r="CA3215" s="0"/>
      <c r="CB3215" s="0"/>
      <c r="CC3215" s="0"/>
      <c r="CD3215" s="0"/>
      <c r="CE3215" s="0"/>
      <c r="CF3215" s="0"/>
      <c r="CG3215" s="0"/>
      <c r="CH3215" s="0"/>
      <c r="CI3215" s="0"/>
      <c r="CJ3215" s="0"/>
      <c r="CK3215" s="0"/>
      <c r="CL3215" s="0"/>
      <c r="CM3215" s="0"/>
      <c r="CN3215" s="0"/>
      <c r="CO3215" s="0"/>
      <c r="CP3215" s="0"/>
      <c r="CQ3215" s="0"/>
      <c r="CR3215" s="0"/>
      <c r="CS3215" s="0"/>
      <c r="CT3215" s="0"/>
      <c r="CU3215" s="0"/>
      <c r="CV3215" s="0"/>
      <c r="CW3215" s="0"/>
      <c r="CX3215" s="0"/>
      <c r="CY3215" s="0"/>
      <c r="CZ3215" s="0"/>
      <c r="DA3215" s="0"/>
      <c r="DB3215" s="0"/>
      <c r="DC3215" s="0"/>
      <c r="DD3215" s="0"/>
      <c r="DE3215" s="0"/>
      <c r="DF3215" s="0"/>
      <c r="DG3215" s="0"/>
      <c r="DH3215" s="0"/>
      <c r="DI3215" s="0"/>
      <c r="DJ3215" s="0"/>
      <c r="DK3215" s="0"/>
      <c r="DL3215" s="0"/>
      <c r="DM3215" s="0"/>
      <c r="DN3215" s="0"/>
      <c r="DO3215" s="0"/>
      <c r="DP3215" s="0"/>
      <c r="DQ3215" s="0"/>
      <c r="DR3215" s="0"/>
      <c r="DS3215" s="0"/>
      <c r="DT3215" s="0"/>
      <c r="DU3215" s="0"/>
      <c r="DV3215" s="0"/>
      <c r="DW3215" s="0"/>
      <c r="DX3215" s="0"/>
      <c r="DY3215" s="0"/>
      <c r="DZ3215" s="0"/>
      <c r="EA3215" s="0"/>
      <c r="EB3215" s="0"/>
      <c r="EC3215" s="0"/>
      <c r="ED3215" s="0"/>
      <c r="EE3215" s="0"/>
      <c r="EF3215" s="0"/>
      <c r="EG3215" s="0"/>
      <c r="EH3215" s="0"/>
      <c r="EI3215" s="0"/>
      <c r="EJ3215" s="0"/>
      <c r="EK3215" s="0"/>
      <c r="EL3215" s="0"/>
      <c r="EM3215" s="0"/>
      <c r="EN3215" s="0"/>
      <c r="EO3215" s="0"/>
      <c r="EP3215" s="0"/>
      <c r="EQ3215" s="0"/>
      <c r="ER3215" s="0"/>
      <c r="ES3215" s="0"/>
      <c r="ET3215" s="0"/>
      <c r="EU3215" s="0"/>
      <c r="EV3215" s="0"/>
      <c r="EW3215" s="0"/>
      <c r="EX3215" s="0"/>
      <c r="EY3215" s="0"/>
      <c r="EZ3215" s="0"/>
      <c r="FA3215" s="0"/>
      <c r="FB3215" s="0"/>
      <c r="FC3215" s="0"/>
      <c r="FD3215" s="0"/>
      <c r="FE3215" s="0"/>
      <c r="FF3215" s="0"/>
      <c r="FG3215" s="0"/>
      <c r="FH3215" s="0"/>
      <c r="FI3215" s="0"/>
      <c r="FJ3215" s="0"/>
      <c r="FK3215" s="0"/>
      <c r="FL3215" s="0"/>
      <c r="FM3215" s="0"/>
      <c r="FN3215" s="0"/>
      <c r="FO3215" s="0"/>
      <c r="FP3215" s="0"/>
      <c r="FQ3215" s="0"/>
      <c r="FR3215" s="0"/>
      <c r="FS3215" s="0"/>
      <c r="FT3215" s="0"/>
      <c r="FU3215" s="0"/>
      <c r="FV3215" s="0"/>
      <c r="FW3215" s="0"/>
      <c r="FX3215" s="0"/>
      <c r="FY3215" s="0"/>
      <c r="FZ3215" s="0"/>
      <c r="GA3215" s="0"/>
      <c r="GB3215" s="0"/>
      <c r="GC3215" s="0"/>
      <c r="GD3215" s="0"/>
      <c r="GE3215" s="0"/>
      <c r="GF3215" s="0"/>
      <c r="GG3215" s="0"/>
      <c r="GH3215" s="0"/>
      <c r="GI3215" s="0"/>
      <c r="GJ3215" s="0"/>
      <c r="GK3215" s="0"/>
      <c r="GL3215" s="0"/>
      <c r="GM3215" s="0"/>
      <c r="GN3215" s="0"/>
      <c r="GO3215" s="0"/>
      <c r="GP3215" s="0"/>
      <c r="GQ3215" s="0"/>
      <c r="GR3215" s="0"/>
      <c r="GS3215" s="0"/>
      <c r="GT3215" s="0"/>
      <c r="GU3215" s="0"/>
      <c r="GV3215" s="0"/>
      <c r="GW3215" s="0"/>
      <c r="GX3215" s="0"/>
      <c r="GY3215" s="0"/>
      <c r="GZ3215" s="0"/>
      <c r="HA3215" s="0"/>
      <c r="HB3215" s="0"/>
      <c r="HC3215" s="0"/>
      <c r="HD3215" s="0"/>
      <c r="HE3215" s="0"/>
      <c r="HF3215" s="0"/>
      <c r="HG3215" s="0"/>
      <c r="HH3215" s="0"/>
      <c r="HI3215" s="0"/>
      <c r="HJ3215" s="0"/>
      <c r="HK3215" s="0"/>
      <c r="HL3215" s="0"/>
      <c r="HM3215" s="0"/>
      <c r="HN3215" s="0"/>
      <c r="HO3215" s="0"/>
      <c r="HP3215" s="0"/>
      <c r="HQ3215" s="0"/>
      <c r="HR3215" s="0"/>
      <c r="HS3215" s="0"/>
      <c r="HT3215" s="0"/>
      <c r="HU3215" s="0"/>
      <c r="HV3215" s="0"/>
      <c r="HW3215" s="0"/>
      <c r="HX3215" s="0"/>
      <c r="HY3215" s="0"/>
      <c r="HZ3215" s="0"/>
      <c r="IA3215" s="0"/>
      <c r="IB3215" s="0"/>
      <c r="IC3215" s="0"/>
      <c r="ID3215" s="0"/>
      <c r="IE3215" s="0"/>
      <c r="IF3215" s="0"/>
      <c r="IG3215" s="0"/>
      <c r="IH3215" s="0"/>
      <c r="II3215" s="0"/>
      <c r="IJ3215" s="0"/>
      <c r="IK3215" s="0"/>
      <c r="IL3215" s="0"/>
      <c r="IM3215" s="0"/>
      <c r="IN3215" s="0"/>
      <c r="IO3215" s="0"/>
      <c r="IP3215" s="0"/>
      <c r="IQ3215" s="0"/>
      <c r="IR3215" s="0"/>
      <c r="IS3215" s="0"/>
      <c r="IT3215" s="0"/>
      <c r="IU3215" s="0"/>
      <c r="IV3215" s="0"/>
      <c r="IW3215" s="0"/>
      <c r="IX3215" s="0"/>
      <c r="IY3215" s="0"/>
      <c r="IZ3215" s="0"/>
      <c r="JA3215" s="0"/>
      <c r="JB3215" s="0"/>
      <c r="JC3215" s="0"/>
      <c r="JD3215" s="0"/>
      <c r="JE3215" s="0"/>
      <c r="JF3215" s="0"/>
      <c r="JG3215" s="0"/>
      <c r="JH3215" s="0"/>
      <c r="JI3215" s="0"/>
      <c r="JJ3215" s="0"/>
      <c r="JK3215" s="0"/>
      <c r="JL3215" s="0"/>
      <c r="JM3215" s="0"/>
      <c r="JN3215" s="0"/>
      <c r="JO3215" s="0"/>
      <c r="JP3215" s="0"/>
      <c r="JQ3215" s="0"/>
      <c r="JR3215" s="0"/>
      <c r="JS3215" s="0"/>
      <c r="JT3215" s="0"/>
      <c r="JU3215" s="0"/>
      <c r="JV3215" s="0"/>
      <c r="JW3215" s="0"/>
      <c r="JX3215" s="0"/>
      <c r="JY3215" s="0"/>
      <c r="JZ3215" s="0"/>
      <c r="KA3215" s="0"/>
      <c r="KB3215" s="0"/>
      <c r="KC3215" s="0"/>
      <c r="KD3215" s="0"/>
      <c r="KE3215" s="0"/>
      <c r="KF3215" s="0"/>
      <c r="KG3215" s="0"/>
      <c r="KH3215" s="0"/>
      <c r="KI3215" s="0"/>
      <c r="KJ3215" s="0"/>
      <c r="KK3215" s="0"/>
      <c r="KL3215" s="0"/>
      <c r="KM3215" s="0"/>
      <c r="KN3215" s="0"/>
      <c r="KO3215" s="0"/>
      <c r="KP3215" s="0"/>
      <c r="KQ3215" s="0"/>
      <c r="KR3215" s="0"/>
      <c r="KS3215" s="0"/>
      <c r="KT3215" s="0"/>
      <c r="KU3215" s="0"/>
      <c r="KV3215" s="0"/>
      <c r="KW3215" s="0"/>
      <c r="KX3215" s="0"/>
      <c r="KY3215" s="0"/>
      <c r="KZ3215" s="0"/>
      <c r="LA3215" s="0"/>
      <c r="LB3215" s="0"/>
      <c r="LC3215" s="0"/>
      <c r="LD3215" s="0"/>
      <c r="LE3215" s="0"/>
      <c r="LF3215" s="0"/>
      <c r="LG3215" s="0"/>
      <c r="LH3215" s="0"/>
      <c r="LI3215" s="0"/>
      <c r="LJ3215" s="0"/>
      <c r="LK3215" s="0"/>
      <c r="LL3215" s="0"/>
      <c r="LM3215" s="0"/>
      <c r="LN3215" s="0"/>
      <c r="LO3215" s="0"/>
      <c r="LP3215" s="0"/>
      <c r="LQ3215" s="0"/>
      <c r="LR3215" s="0"/>
      <c r="LS3215" s="0"/>
      <c r="LT3215" s="0"/>
      <c r="LU3215" s="0"/>
      <c r="LV3215" s="0"/>
      <c r="LW3215" s="0"/>
      <c r="LX3215" s="0"/>
      <c r="LY3215" s="0"/>
      <c r="LZ3215" s="0"/>
      <c r="MA3215" s="0"/>
      <c r="MB3215" s="0"/>
      <c r="MC3215" s="0"/>
      <c r="MD3215" s="0"/>
      <c r="ME3215" s="0"/>
      <c r="MF3215" s="0"/>
      <c r="MG3215" s="0"/>
      <c r="MH3215" s="0"/>
      <c r="MI3215" s="0"/>
      <c r="MJ3215" s="0"/>
      <c r="MK3215" s="0"/>
      <c r="ML3215" s="0"/>
      <c r="MM3215" s="0"/>
      <c r="MN3215" s="0"/>
      <c r="MO3215" s="0"/>
      <c r="MP3215" s="0"/>
      <c r="MQ3215" s="0"/>
      <c r="MR3215" s="0"/>
      <c r="MS3215" s="0"/>
      <c r="MT3215" s="0"/>
      <c r="MU3215" s="0"/>
      <c r="MV3215" s="0"/>
      <c r="MW3215" s="0"/>
      <c r="MX3215" s="0"/>
      <c r="MY3215" s="0"/>
      <c r="MZ3215" s="0"/>
      <c r="NA3215" s="0"/>
      <c r="NB3215" s="0"/>
      <c r="NC3215" s="0"/>
      <c r="ND3215" s="0"/>
      <c r="NE3215" s="0"/>
      <c r="NF3215" s="0"/>
      <c r="NG3215" s="0"/>
      <c r="NH3215" s="0"/>
      <c r="NI3215" s="0"/>
      <c r="NJ3215" s="0"/>
      <c r="NK3215" s="0"/>
      <c r="NL3215" s="0"/>
      <c r="NM3215" s="0"/>
      <c r="NN3215" s="0"/>
      <c r="NO3215" s="0"/>
      <c r="NP3215" s="0"/>
      <c r="NQ3215" s="0"/>
      <c r="NR3215" s="0"/>
      <c r="NS3215" s="0"/>
      <c r="NT3215" s="0"/>
      <c r="NU3215" s="0"/>
      <c r="NV3215" s="0"/>
      <c r="NW3215" s="0"/>
      <c r="NX3215" s="0"/>
      <c r="NY3215" s="0"/>
      <c r="NZ3215" s="0"/>
      <c r="OA3215" s="0"/>
      <c r="OB3215" s="0"/>
      <c r="OC3215" s="0"/>
      <c r="OD3215" s="0"/>
      <c r="OE3215" s="0"/>
      <c r="OF3215" s="0"/>
      <c r="OG3215" s="0"/>
      <c r="OH3215" s="0"/>
      <c r="OI3215" s="0"/>
      <c r="OJ3215" s="0"/>
      <c r="OK3215" s="0"/>
      <c r="OL3215" s="0"/>
      <c r="OM3215" s="0"/>
      <c r="ON3215" s="0"/>
      <c r="OO3215" s="0"/>
      <c r="OP3215" s="0"/>
      <c r="OQ3215" s="0"/>
      <c r="OR3215" s="0"/>
      <c r="OS3215" s="0"/>
      <c r="OT3215" s="0"/>
      <c r="OU3215" s="0"/>
      <c r="OV3215" s="0"/>
      <c r="OW3215" s="0"/>
      <c r="OX3215" s="0"/>
      <c r="OY3215" s="0"/>
      <c r="OZ3215" s="0"/>
      <c r="PA3215" s="0"/>
      <c r="PB3215" s="0"/>
      <c r="PC3215" s="0"/>
      <c r="PD3215" s="0"/>
      <c r="PE3215" s="0"/>
      <c r="PF3215" s="0"/>
      <c r="PG3215" s="0"/>
      <c r="PH3215" s="0"/>
      <c r="PI3215" s="0"/>
      <c r="PJ3215" s="0"/>
      <c r="PK3215" s="0"/>
      <c r="PL3215" s="0"/>
      <c r="PM3215" s="0"/>
      <c r="PN3215" s="0"/>
      <c r="PO3215" s="0"/>
      <c r="PP3215" s="0"/>
      <c r="PQ3215" s="0"/>
      <c r="PR3215" s="0"/>
      <c r="PS3215" s="0"/>
      <c r="PT3215" s="0"/>
      <c r="PU3215" s="0"/>
      <c r="PV3215" s="0"/>
      <c r="PW3215" s="0"/>
      <c r="PX3215" s="0"/>
      <c r="PY3215" s="0"/>
      <c r="PZ3215" s="0"/>
      <c r="QA3215" s="0"/>
      <c r="QB3215" s="0"/>
      <c r="QC3215" s="0"/>
      <c r="QD3215" s="0"/>
      <c r="QE3215" s="0"/>
      <c r="QF3215" s="0"/>
      <c r="QG3215" s="0"/>
      <c r="QH3215" s="0"/>
      <c r="QI3215" s="0"/>
      <c r="QJ3215" s="0"/>
      <c r="QK3215" s="0"/>
      <c r="QL3215" s="0"/>
      <c r="QM3215" s="0"/>
      <c r="QN3215" s="0"/>
      <c r="QO3215" s="0"/>
      <c r="QP3215" s="0"/>
      <c r="QQ3215" s="0"/>
      <c r="QR3215" s="0"/>
      <c r="QS3215" s="0"/>
      <c r="QT3215" s="0"/>
      <c r="QU3215" s="0"/>
      <c r="QV3215" s="0"/>
      <c r="QW3215" s="0"/>
      <c r="QX3215" s="0"/>
      <c r="QY3215" s="0"/>
      <c r="QZ3215" s="0"/>
      <c r="RA3215" s="0"/>
      <c r="RB3215" s="0"/>
      <c r="RC3215" s="0"/>
      <c r="RD3215" s="0"/>
      <c r="RE3215" s="0"/>
      <c r="RF3215" s="0"/>
      <c r="RG3215" s="0"/>
      <c r="RH3215" s="0"/>
      <c r="RI3215" s="0"/>
      <c r="RJ3215" s="0"/>
      <c r="RK3215" s="0"/>
      <c r="RL3215" s="0"/>
      <c r="RM3215" s="0"/>
      <c r="RN3215" s="0"/>
      <c r="RO3215" s="0"/>
      <c r="RP3215" s="0"/>
      <c r="RQ3215" s="0"/>
      <c r="RR3215" s="0"/>
      <c r="RS3215" s="0"/>
      <c r="RT3215" s="0"/>
      <c r="RU3215" s="0"/>
      <c r="RV3215" s="0"/>
      <c r="RW3215" s="0"/>
      <c r="RX3215" s="0"/>
      <c r="RY3215" s="0"/>
      <c r="RZ3215" s="0"/>
      <c r="SA3215" s="0"/>
      <c r="SB3215" s="0"/>
      <c r="SC3215" s="0"/>
      <c r="SD3215" s="0"/>
      <c r="SE3215" s="0"/>
      <c r="SF3215" s="0"/>
      <c r="SG3215" s="0"/>
      <c r="SH3215" s="0"/>
      <c r="SI3215" s="0"/>
      <c r="SJ3215" s="0"/>
      <c r="SK3215" s="0"/>
      <c r="SL3215" s="0"/>
      <c r="SM3215" s="0"/>
      <c r="SN3215" s="0"/>
      <c r="SO3215" s="0"/>
      <c r="SP3215" s="0"/>
      <c r="SQ3215" s="0"/>
      <c r="SR3215" s="0"/>
      <c r="SS3215" s="0"/>
      <c r="ST3215" s="0"/>
      <c r="SU3215" s="0"/>
      <c r="SV3215" s="0"/>
      <c r="SW3215" s="0"/>
      <c r="SX3215" s="0"/>
      <c r="SY3215" s="0"/>
      <c r="SZ3215" s="0"/>
      <c r="TA3215" s="0"/>
      <c r="TB3215" s="0"/>
      <c r="TC3215" s="0"/>
      <c r="TD3215" s="0"/>
      <c r="TE3215" s="0"/>
      <c r="TF3215" s="0"/>
      <c r="TG3215" s="0"/>
      <c r="TH3215" s="0"/>
      <c r="TI3215" s="0"/>
      <c r="TJ3215" s="0"/>
      <c r="TK3215" s="0"/>
      <c r="TL3215" s="0"/>
      <c r="TM3215" s="0"/>
      <c r="TN3215" s="0"/>
      <c r="TO3215" s="0"/>
      <c r="TP3215" s="0"/>
      <c r="TQ3215" s="0"/>
      <c r="TR3215" s="0"/>
      <c r="TS3215" s="0"/>
      <c r="TT3215" s="0"/>
      <c r="TU3215" s="0"/>
      <c r="TV3215" s="0"/>
      <c r="TW3215" s="0"/>
      <c r="TX3215" s="0"/>
      <c r="TY3215" s="0"/>
      <c r="TZ3215" s="0"/>
      <c r="UA3215" s="0"/>
      <c r="UB3215" s="0"/>
      <c r="UC3215" s="0"/>
      <c r="UD3215" s="0"/>
      <c r="UE3215" s="0"/>
      <c r="UF3215" s="0"/>
      <c r="UG3215" s="0"/>
      <c r="UH3215" s="0"/>
      <c r="UI3215" s="0"/>
      <c r="UJ3215" s="0"/>
      <c r="UK3215" s="0"/>
      <c r="UL3215" s="0"/>
      <c r="UM3215" s="0"/>
      <c r="UN3215" s="0"/>
      <c r="UO3215" s="0"/>
      <c r="UP3215" s="0"/>
      <c r="UQ3215" s="0"/>
      <c r="UR3215" s="0"/>
      <c r="US3215" s="0"/>
      <c r="UT3215" s="0"/>
      <c r="UU3215" s="0"/>
      <c r="UV3215" s="0"/>
      <c r="UW3215" s="0"/>
      <c r="UX3215" s="0"/>
      <c r="UY3215" s="0"/>
      <c r="UZ3215" s="0"/>
      <c r="VA3215" s="0"/>
      <c r="VB3215" s="0"/>
      <c r="VC3215" s="0"/>
      <c r="VD3215" s="0"/>
      <c r="VE3215" s="0"/>
      <c r="VF3215" s="0"/>
      <c r="VG3215" s="0"/>
      <c r="VH3215" s="0"/>
      <c r="VI3215" s="0"/>
      <c r="VJ3215" s="0"/>
      <c r="VK3215" s="0"/>
      <c r="VL3215" s="0"/>
      <c r="VM3215" s="0"/>
      <c r="VN3215" s="0"/>
      <c r="VO3215" s="0"/>
      <c r="VP3215" s="0"/>
      <c r="VQ3215" s="0"/>
      <c r="VR3215" s="0"/>
      <c r="VS3215" s="0"/>
      <c r="VT3215" s="0"/>
      <c r="VU3215" s="0"/>
      <c r="VV3215" s="0"/>
      <c r="VW3215" s="0"/>
      <c r="VX3215" s="0"/>
      <c r="VY3215" s="0"/>
      <c r="VZ3215" s="0"/>
      <c r="WA3215" s="0"/>
      <c r="WB3215" s="0"/>
      <c r="WC3215" s="0"/>
      <c r="WD3215" s="0"/>
      <c r="WE3215" s="0"/>
      <c r="WF3215" s="0"/>
      <c r="WG3215" s="0"/>
      <c r="WH3215" s="0"/>
      <c r="WI3215" s="0"/>
      <c r="WJ3215" s="0"/>
      <c r="WK3215" s="0"/>
      <c r="WL3215" s="0"/>
      <c r="WM3215" s="0"/>
      <c r="WN3215" s="0"/>
      <c r="WO3215" s="0"/>
      <c r="WP3215" s="0"/>
      <c r="WQ3215" s="0"/>
      <c r="WR3215" s="0"/>
      <c r="WS3215" s="0"/>
      <c r="WT3215" s="0"/>
      <c r="WU3215" s="0"/>
      <c r="WV3215" s="0"/>
      <c r="WW3215" s="0"/>
      <c r="WX3215" s="0"/>
      <c r="WY3215" s="0"/>
      <c r="WZ3215" s="0"/>
      <c r="XA3215" s="0"/>
      <c r="XB3215" s="0"/>
      <c r="XC3215" s="0"/>
      <c r="XD3215" s="0"/>
      <c r="XE3215" s="0"/>
      <c r="XF3215" s="0"/>
      <c r="XG3215" s="0"/>
      <c r="XH3215" s="0"/>
      <c r="XI3215" s="0"/>
      <c r="XJ3215" s="0"/>
      <c r="XK3215" s="0"/>
      <c r="XL3215" s="0"/>
      <c r="XM3215" s="0"/>
      <c r="XN3215" s="0"/>
      <c r="XO3215" s="0"/>
      <c r="XP3215" s="0"/>
      <c r="XQ3215" s="0"/>
      <c r="XR3215" s="0"/>
      <c r="XS3215" s="0"/>
      <c r="XT3215" s="0"/>
      <c r="XU3215" s="0"/>
      <c r="XV3215" s="0"/>
      <c r="XW3215" s="0"/>
      <c r="XX3215" s="0"/>
      <c r="XY3215" s="0"/>
      <c r="XZ3215" s="0"/>
      <c r="YA3215" s="0"/>
      <c r="YB3215" s="0"/>
      <c r="YC3215" s="0"/>
      <c r="YD3215" s="0"/>
      <c r="YE3215" s="0"/>
      <c r="YF3215" s="0"/>
      <c r="YG3215" s="0"/>
      <c r="YH3215" s="0"/>
      <c r="YI3215" s="0"/>
      <c r="YJ3215" s="0"/>
      <c r="YK3215" s="0"/>
      <c r="YL3215" s="0"/>
      <c r="YM3215" s="0"/>
      <c r="YN3215" s="0"/>
      <c r="YO3215" s="0"/>
      <c r="YP3215" s="0"/>
      <c r="YQ3215" s="0"/>
      <c r="YR3215" s="0"/>
      <c r="YS3215" s="0"/>
      <c r="YT3215" s="0"/>
      <c r="YU3215" s="0"/>
      <c r="YV3215" s="0"/>
      <c r="YW3215" s="0"/>
      <c r="YX3215" s="0"/>
      <c r="YY3215" s="0"/>
      <c r="YZ3215" s="0"/>
      <c r="ZA3215" s="0"/>
      <c r="ZB3215" s="0"/>
      <c r="ZC3215" s="0"/>
      <c r="ZD3215" s="0"/>
      <c r="ZE3215" s="0"/>
      <c r="ZF3215" s="0"/>
      <c r="ZG3215" s="0"/>
      <c r="ZH3215" s="0"/>
      <c r="ZI3215" s="0"/>
      <c r="ZJ3215" s="0"/>
      <c r="ZK3215" s="0"/>
      <c r="ZL3215" s="0"/>
      <c r="ZM3215" s="0"/>
      <c r="ZN3215" s="0"/>
      <c r="ZO3215" s="0"/>
      <c r="ZP3215" s="0"/>
      <c r="ZQ3215" s="0"/>
      <c r="ZR3215" s="0"/>
      <c r="ZS3215" s="0"/>
      <c r="ZT3215" s="0"/>
      <c r="ZU3215" s="0"/>
      <c r="ZV3215" s="0"/>
      <c r="ZW3215" s="0"/>
      <c r="ZX3215" s="0"/>
      <c r="ZY3215" s="0"/>
      <c r="ZZ3215" s="0"/>
      <c r="AAA3215" s="0"/>
      <c r="AAB3215" s="0"/>
      <c r="AAC3215" s="0"/>
      <c r="AAD3215" s="0"/>
      <c r="AAE3215" s="0"/>
      <c r="AAF3215" s="0"/>
      <c r="AAG3215" s="0"/>
      <c r="AAH3215" s="0"/>
      <c r="AAI3215" s="0"/>
      <c r="AAJ3215" s="0"/>
      <c r="AAK3215" s="0"/>
      <c r="AAL3215" s="0"/>
      <c r="AAM3215" s="0"/>
      <c r="AAN3215" s="0"/>
      <c r="AAO3215" s="0"/>
      <c r="AAP3215" s="0"/>
      <c r="AAQ3215" s="0"/>
      <c r="AAR3215" s="0"/>
      <c r="AAS3215" s="0"/>
      <c r="AAT3215" s="0"/>
      <c r="AAU3215" s="0"/>
      <c r="AAV3215" s="0"/>
      <c r="AAW3215" s="0"/>
      <c r="AAX3215" s="0"/>
      <c r="AAY3215" s="0"/>
      <c r="AAZ3215" s="0"/>
      <c r="ABA3215" s="0"/>
      <c r="ABB3215" s="0"/>
      <c r="ABC3215" s="0"/>
      <c r="ABD3215" s="0"/>
      <c r="ABE3215" s="0"/>
      <c r="ABF3215" s="0"/>
      <c r="ABG3215" s="0"/>
      <c r="ABH3215" s="0"/>
      <c r="ABI3215" s="0"/>
      <c r="ABJ3215" s="0"/>
      <c r="ABK3215" s="0"/>
      <c r="ABL3215" s="0"/>
      <c r="ABM3215" s="0"/>
      <c r="ABN3215" s="0"/>
      <c r="ABO3215" s="0"/>
      <c r="ABP3215" s="0"/>
      <c r="ABQ3215" s="0"/>
      <c r="ABR3215" s="0"/>
      <c r="ABS3215" s="0"/>
      <c r="ABT3215" s="0"/>
      <c r="ABU3215" s="0"/>
      <c r="ABV3215" s="0"/>
      <c r="ABW3215" s="0"/>
      <c r="ABX3215" s="0"/>
      <c r="ABY3215" s="0"/>
      <c r="ABZ3215" s="0"/>
      <c r="ACA3215" s="0"/>
      <c r="ACB3215" s="0"/>
      <c r="ACC3215" s="0"/>
      <c r="ACD3215" s="0"/>
      <c r="ACE3215" s="0"/>
      <c r="ACF3215" s="0"/>
      <c r="ACG3215" s="0"/>
      <c r="ACH3215" s="0"/>
      <c r="ACI3215" s="0"/>
      <c r="ACJ3215" s="0"/>
      <c r="ACK3215" s="0"/>
      <c r="ACL3215" s="0"/>
      <c r="ACM3215" s="0"/>
      <c r="ACN3215" s="0"/>
      <c r="ACO3215" s="0"/>
      <c r="ACP3215" s="0"/>
      <c r="ACQ3215" s="0"/>
      <c r="ACR3215" s="0"/>
      <c r="ACS3215" s="0"/>
      <c r="ACT3215" s="0"/>
      <c r="ACU3215" s="0"/>
      <c r="ACV3215" s="0"/>
      <c r="ACW3215" s="0"/>
      <c r="ACX3215" s="0"/>
      <c r="ACY3215" s="0"/>
      <c r="ACZ3215" s="0"/>
      <c r="ADA3215" s="0"/>
      <c r="ADB3215" s="0"/>
      <c r="ADC3215" s="0"/>
      <c r="ADD3215" s="0"/>
      <c r="ADE3215" s="0"/>
      <c r="ADF3215" s="0"/>
      <c r="ADG3215" s="0"/>
      <c r="ADH3215" s="0"/>
      <c r="ADI3215" s="0"/>
      <c r="ADJ3215" s="0"/>
      <c r="ADK3215" s="0"/>
      <c r="ADL3215" s="0"/>
      <c r="ADM3215" s="0"/>
      <c r="ADN3215" s="0"/>
      <c r="ADO3215" s="0"/>
      <c r="ADP3215" s="0"/>
      <c r="ADQ3215" s="0"/>
      <c r="ADR3215" s="0"/>
      <c r="ADS3215" s="0"/>
      <c r="ADT3215" s="0"/>
      <c r="ADU3215" s="0"/>
      <c r="ADV3215" s="0"/>
      <c r="ADW3215" s="0"/>
      <c r="ADX3215" s="0"/>
      <c r="ADY3215" s="0"/>
      <c r="ADZ3215" s="0"/>
      <c r="AEA3215" s="0"/>
      <c r="AEB3215" s="0"/>
      <c r="AEC3215" s="0"/>
      <c r="AED3215" s="0"/>
      <c r="AEE3215" s="0"/>
      <c r="AEF3215" s="0"/>
      <c r="AEG3215" s="0"/>
      <c r="AEH3215" s="0"/>
      <c r="AEI3215" s="0"/>
      <c r="AEJ3215" s="0"/>
      <c r="AEK3215" s="0"/>
      <c r="AEL3215" s="0"/>
      <c r="AEM3215" s="0"/>
      <c r="AEN3215" s="0"/>
      <c r="AEO3215" s="0"/>
      <c r="AEP3215" s="0"/>
      <c r="AEQ3215" s="0"/>
      <c r="AER3215" s="0"/>
      <c r="AES3215" s="0"/>
      <c r="AET3215" s="0"/>
      <c r="AEU3215" s="0"/>
      <c r="AEV3215" s="0"/>
      <c r="AEW3215" s="0"/>
      <c r="AEX3215" s="0"/>
      <c r="AEY3215" s="0"/>
      <c r="AEZ3215" s="0"/>
      <c r="AFA3215" s="0"/>
      <c r="AFB3215" s="0"/>
      <c r="AFC3215" s="0"/>
      <c r="AFD3215" s="0"/>
      <c r="AFE3215" s="0"/>
      <c r="AFF3215" s="0"/>
      <c r="AFG3215" s="0"/>
      <c r="AFH3215" s="0"/>
      <c r="AFI3215" s="0"/>
      <c r="AFJ3215" s="0"/>
      <c r="AFK3215" s="0"/>
      <c r="AFL3215" s="0"/>
      <c r="AFM3215" s="0"/>
      <c r="AFN3215" s="0"/>
      <c r="AFO3215" s="0"/>
      <c r="AFP3215" s="0"/>
      <c r="AFQ3215" s="0"/>
      <c r="AFR3215" s="0"/>
      <c r="AFS3215" s="0"/>
      <c r="AFT3215" s="0"/>
      <c r="AFU3215" s="0"/>
      <c r="AFV3215" s="0"/>
      <c r="AFW3215" s="0"/>
      <c r="AFX3215" s="0"/>
      <c r="AFY3215" s="0"/>
      <c r="AFZ3215" s="0"/>
      <c r="AGA3215" s="0"/>
      <c r="AGB3215" s="0"/>
      <c r="AGC3215" s="0"/>
      <c r="AGD3215" s="0"/>
      <c r="AGE3215" s="0"/>
      <c r="AGF3215" s="0"/>
      <c r="AGG3215" s="0"/>
      <c r="AGH3215" s="0"/>
      <c r="AGI3215" s="0"/>
      <c r="AGJ3215" s="0"/>
      <c r="AGK3215" s="0"/>
      <c r="AGL3215" s="0"/>
      <c r="AGM3215" s="0"/>
      <c r="AGN3215" s="0"/>
      <c r="AGO3215" s="0"/>
      <c r="AGP3215" s="0"/>
      <c r="AGQ3215" s="0"/>
      <c r="AGR3215" s="0"/>
      <c r="AGS3215" s="0"/>
      <c r="AGT3215" s="0"/>
      <c r="AGU3215" s="0"/>
      <c r="AGV3215" s="0"/>
      <c r="AGW3215" s="0"/>
      <c r="AGX3215" s="0"/>
      <c r="AGY3215" s="0"/>
      <c r="AGZ3215" s="0"/>
      <c r="AHA3215" s="0"/>
      <c r="AHB3215" s="0"/>
      <c r="AHC3215" s="0"/>
      <c r="AHD3215" s="0"/>
      <c r="AHE3215" s="0"/>
      <c r="AHF3215" s="0"/>
      <c r="AHG3215" s="0"/>
      <c r="AHH3215" s="0"/>
      <c r="AHI3215" s="0"/>
      <c r="AHJ3215" s="0"/>
      <c r="AHK3215" s="0"/>
      <c r="AHL3215" s="0"/>
      <c r="AHM3215" s="0"/>
      <c r="AHN3215" s="0"/>
      <c r="AHO3215" s="0"/>
      <c r="AHP3215" s="0"/>
      <c r="AHQ3215" s="0"/>
      <c r="AHR3215" s="0"/>
      <c r="AHS3215" s="0"/>
      <c r="AHT3215" s="0"/>
      <c r="AHU3215" s="0"/>
      <c r="AHV3215" s="0"/>
      <c r="AHW3215" s="0"/>
      <c r="AHX3215" s="0"/>
      <c r="AHY3215" s="0"/>
      <c r="AHZ3215" s="0"/>
      <c r="AIA3215" s="0"/>
      <c r="AIB3215" s="0"/>
      <c r="AIC3215" s="0"/>
      <c r="AID3215" s="0"/>
      <c r="AIE3215" s="0"/>
      <c r="AIF3215" s="0"/>
      <c r="AIG3215" s="0"/>
      <c r="AIH3215" s="0"/>
      <c r="AII3215" s="0"/>
      <c r="AIJ3215" s="0"/>
      <c r="AIK3215" s="0"/>
      <c r="AIL3215" s="0"/>
      <c r="AIM3215" s="0"/>
      <c r="AIN3215" s="0"/>
      <c r="AIO3215" s="0"/>
      <c r="AIP3215" s="0"/>
      <c r="AIQ3215" s="0"/>
      <c r="AIR3215" s="0"/>
      <c r="AIS3215" s="0"/>
      <c r="AIT3215" s="0"/>
      <c r="AIU3215" s="0"/>
      <c r="AIV3215" s="0"/>
      <c r="AIW3215" s="0"/>
      <c r="AIX3215" s="0"/>
      <c r="AIY3215" s="0"/>
      <c r="AIZ3215" s="0"/>
      <c r="AJA3215" s="0"/>
      <c r="AJB3215" s="0"/>
      <c r="AJC3215" s="0"/>
      <c r="AJD3215" s="0"/>
      <c r="AJE3215" s="0"/>
      <c r="AJF3215" s="0"/>
      <c r="AJG3215" s="0"/>
      <c r="AJH3215" s="0"/>
      <c r="AJI3215" s="0"/>
      <c r="AJJ3215" s="0"/>
      <c r="AJK3215" s="0"/>
      <c r="AJL3215" s="0"/>
      <c r="AJM3215" s="0"/>
      <c r="AJN3215" s="0"/>
      <c r="AJO3215" s="0"/>
      <c r="AJP3215" s="0"/>
      <c r="AJQ3215" s="0"/>
      <c r="AJR3215" s="0"/>
      <c r="AJS3215" s="0"/>
      <c r="AJT3215" s="0"/>
      <c r="AJU3215" s="0"/>
      <c r="AJV3215" s="0"/>
      <c r="AJW3215" s="0"/>
      <c r="AJX3215" s="0"/>
      <c r="AJY3215" s="0"/>
      <c r="AJZ3215" s="0"/>
      <c r="AKA3215" s="0"/>
      <c r="AKB3215" s="0"/>
      <c r="AKC3215" s="0"/>
      <c r="AKD3215" s="0"/>
      <c r="AKE3215" s="0"/>
      <c r="AKF3215" s="0"/>
      <c r="AKG3215" s="0"/>
      <c r="AKH3215" s="0"/>
      <c r="AKI3215" s="0"/>
      <c r="AKJ3215" s="0"/>
      <c r="AKK3215" s="0"/>
      <c r="AKL3215" s="0"/>
      <c r="AKM3215" s="0"/>
      <c r="AKN3215" s="0"/>
      <c r="AKO3215" s="0"/>
      <c r="AKP3215" s="0"/>
      <c r="AKQ3215" s="0"/>
      <c r="AKR3215" s="0"/>
      <c r="AKS3215" s="0"/>
      <c r="AKT3215" s="0"/>
      <c r="AKU3215" s="0"/>
      <c r="AKV3215" s="0"/>
      <c r="AKW3215" s="0"/>
      <c r="AKX3215" s="0"/>
      <c r="AKY3215" s="0"/>
      <c r="AKZ3215" s="0"/>
      <c r="ALA3215" s="0"/>
      <c r="ALB3215" s="0"/>
      <c r="ALC3215" s="0"/>
      <c r="ALD3215" s="0"/>
      <c r="ALE3215" s="0"/>
      <c r="ALF3215" s="0"/>
      <c r="ALG3215" s="0"/>
      <c r="ALH3215" s="0"/>
      <c r="ALI3215" s="0"/>
      <c r="ALJ3215" s="0"/>
      <c r="ALK3215" s="0"/>
      <c r="ALL3215" s="0"/>
      <c r="ALM3215" s="0"/>
      <c r="ALN3215" s="0"/>
      <c r="ALO3215" s="0"/>
      <c r="ALP3215" s="0"/>
      <c r="ALQ3215" s="0"/>
      <c r="ALR3215" s="0"/>
      <c r="ALS3215" s="0"/>
      <c r="ALT3215" s="0"/>
      <c r="ALU3215" s="0"/>
      <c r="ALV3215" s="0"/>
      <c r="ALW3215" s="0"/>
      <c r="ALX3215" s="0"/>
      <c r="ALY3215" s="0"/>
      <c r="ALZ3215" s="0"/>
      <c r="AMA3215" s="0"/>
      <c r="AMB3215" s="0"/>
      <c r="AMC3215" s="0"/>
      <c r="AMD3215" s="0"/>
      <c r="AME3215" s="0"/>
      <c r="AMF3215" s="0"/>
      <c r="AMG3215" s="0"/>
      <c r="AMH3215" s="0"/>
      <c r="AMI3215" s="0"/>
    </row>
    <row r="3216" customFormat="false" ht="12.75" hidden="false" customHeight="false" outlineLevel="0" collapsed="false">
      <c r="A3216" s="1" t="s">
        <v>645</v>
      </c>
      <c r="C3216" s="64" t="s">
        <v>652</v>
      </c>
      <c r="D3216" s="64" t="s">
        <v>653</v>
      </c>
      <c r="E3216" s="65" t="n">
        <v>2.4</v>
      </c>
      <c r="F3216" s="66" t="n">
        <v>0.27</v>
      </c>
      <c r="G3216" s="67" t="s">
        <v>3405</v>
      </c>
      <c r="H3216" s="67" t="s">
        <v>168</v>
      </c>
      <c r="I3216" s="104" t="n">
        <v>4.59</v>
      </c>
      <c r="J3216" s="67" t="s">
        <v>3096</v>
      </c>
      <c r="BM3216" s="0"/>
      <c r="BN3216" s="0"/>
      <c r="BO3216" s="0"/>
      <c r="BP3216" s="0"/>
      <c r="BQ3216" s="0"/>
      <c r="BR3216" s="0"/>
      <c r="BS3216" s="0"/>
      <c r="BT3216" s="0"/>
      <c r="BU3216" s="0"/>
      <c r="BV3216" s="0"/>
      <c r="BW3216" s="0"/>
      <c r="BX3216" s="0"/>
      <c r="BY3216" s="0"/>
      <c r="BZ3216" s="0"/>
      <c r="CA3216" s="0"/>
      <c r="CB3216" s="0"/>
      <c r="CC3216" s="0"/>
      <c r="CD3216" s="0"/>
      <c r="CE3216" s="0"/>
      <c r="CF3216" s="0"/>
      <c r="CG3216" s="0"/>
      <c r="CH3216" s="0"/>
      <c r="CI3216" s="0"/>
      <c r="CJ3216" s="0"/>
      <c r="CK3216" s="0"/>
      <c r="CL3216" s="0"/>
      <c r="CM3216" s="0"/>
      <c r="CN3216" s="0"/>
      <c r="CO3216" s="0"/>
      <c r="CP3216" s="0"/>
      <c r="CQ3216" s="0"/>
      <c r="CR3216" s="0"/>
      <c r="CS3216" s="0"/>
      <c r="CT3216" s="0"/>
      <c r="CU3216" s="0"/>
      <c r="CV3216" s="0"/>
      <c r="CW3216" s="0"/>
      <c r="CX3216" s="0"/>
      <c r="CY3216" s="0"/>
      <c r="CZ3216" s="0"/>
      <c r="DA3216" s="0"/>
      <c r="DB3216" s="0"/>
      <c r="DC3216" s="0"/>
      <c r="DD3216" s="0"/>
      <c r="DE3216" s="0"/>
      <c r="DF3216" s="0"/>
      <c r="DG3216" s="0"/>
      <c r="DH3216" s="0"/>
      <c r="DI3216" s="0"/>
      <c r="DJ3216" s="0"/>
      <c r="DK3216" s="0"/>
      <c r="DL3216" s="0"/>
      <c r="DM3216" s="0"/>
      <c r="DN3216" s="0"/>
      <c r="DO3216" s="0"/>
      <c r="DP3216" s="0"/>
      <c r="DQ3216" s="0"/>
      <c r="DR3216" s="0"/>
      <c r="DS3216" s="0"/>
      <c r="DT3216" s="0"/>
      <c r="DU3216" s="0"/>
      <c r="DV3216" s="0"/>
      <c r="DW3216" s="0"/>
      <c r="DX3216" s="0"/>
      <c r="DY3216" s="0"/>
      <c r="DZ3216" s="0"/>
      <c r="EA3216" s="0"/>
      <c r="EB3216" s="0"/>
      <c r="EC3216" s="0"/>
      <c r="ED3216" s="0"/>
      <c r="EE3216" s="0"/>
      <c r="EF3216" s="0"/>
      <c r="EG3216" s="0"/>
      <c r="EH3216" s="0"/>
      <c r="EI3216" s="0"/>
      <c r="EJ3216" s="0"/>
      <c r="EK3216" s="0"/>
      <c r="EL3216" s="0"/>
      <c r="EM3216" s="0"/>
      <c r="EN3216" s="0"/>
      <c r="EO3216" s="0"/>
      <c r="EP3216" s="0"/>
      <c r="EQ3216" s="0"/>
      <c r="ER3216" s="0"/>
      <c r="ES3216" s="0"/>
      <c r="ET3216" s="0"/>
      <c r="EU3216" s="0"/>
      <c r="EV3216" s="0"/>
      <c r="EW3216" s="0"/>
      <c r="EX3216" s="0"/>
      <c r="EY3216" s="0"/>
      <c r="EZ3216" s="0"/>
      <c r="FA3216" s="0"/>
      <c r="FB3216" s="0"/>
      <c r="FC3216" s="0"/>
      <c r="FD3216" s="0"/>
      <c r="FE3216" s="0"/>
      <c r="FF3216" s="0"/>
      <c r="FG3216" s="0"/>
      <c r="FH3216" s="0"/>
      <c r="FI3216" s="0"/>
      <c r="FJ3216" s="0"/>
      <c r="FK3216" s="0"/>
      <c r="FL3216" s="0"/>
      <c r="FM3216" s="0"/>
      <c r="FN3216" s="0"/>
      <c r="FO3216" s="0"/>
      <c r="FP3216" s="0"/>
      <c r="FQ3216" s="0"/>
      <c r="FR3216" s="0"/>
      <c r="FS3216" s="0"/>
      <c r="FT3216" s="0"/>
      <c r="FU3216" s="0"/>
      <c r="FV3216" s="0"/>
      <c r="FW3216" s="0"/>
      <c r="FX3216" s="0"/>
      <c r="FY3216" s="0"/>
      <c r="FZ3216" s="0"/>
      <c r="GA3216" s="0"/>
      <c r="GB3216" s="0"/>
      <c r="GC3216" s="0"/>
      <c r="GD3216" s="0"/>
      <c r="GE3216" s="0"/>
      <c r="GF3216" s="0"/>
      <c r="GG3216" s="0"/>
      <c r="GH3216" s="0"/>
      <c r="GI3216" s="0"/>
      <c r="GJ3216" s="0"/>
      <c r="GK3216" s="0"/>
      <c r="GL3216" s="0"/>
      <c r="GM3216" s="0"/>
      <c r="GN3216" s="0"/>
      <c r="GO3216" s="0"/>
      <c r="GP3216" s="0"/>
      <c r="GQ3216" s="0"/>
      <c r="GR3216" s="0"/>
      <c r="GS3216" s="0"/>
      <c r="GT3216" s="0"/>
      <c r="GU3216" s="0"/>
      <c r="GV3216" s="0"/>
      <c r="GW3216" s="0"/>
      <c r="GX3216" s="0"/>
      <c r="GY3216" s="0"/>
      <c r="GZ3216" s="0"/>
      <c r="HA3216" s="0"/>
      <c r="HB3216" s="0"/>
      <c r="HC3216" s="0"/>
      <c r="HD3216" s="0"/>
      <c r="HE3216" s="0"/>
      <c r="HF3216" s="0"/>
      <c r="HG3216" s="0"/>
      <c r="HH3216" s="0"/>
      <c r="HI3216" s="0"/>
      <c r="HJ3216" s="0"/>
      <c r="HK3216" s="0"/>
      <c r="HL3216" s="0"/>
      <c r="HM3216" s="0"/>
      <c r="HN3216" s="0"/>
      <c r="HO3216" s="0"/>
      <c r="HP3216" s="0"/>
      <c r="HQ3216" s="0"/>
      <c r="HR3216" s="0"/>
      <c r="HS3216" s="0"/>
      <c r="HT3216" s="0"/>
      <c r="HU3216" s="0"/>
      <c r="HV3216" s="0"/>
      <c r="HW3216" s="0"/>
      <c r="HX3216" s="0"/>
      <c r="HY3216" s="0"/>
      <c r="HZ3216" s="0"/>
      <c r="IA3216" s="0"/>
      <c r="IB3216" s="0"/>
      <c r="IC3216" s="0"/>
      <c r="ID3216" s="0"/>
      <c r="IE3216" s="0"/>
      <c r="IF3216" s="0"/>
      <c r="IG3216" s="0"/>
      <c r="IH3216" s="0"/>
      <c r="II3216" s="0"/>
      <c r="IJ3216" s="0"/>
      <c r="IK3216" s="0"/>
      <c r="IL3216" s="0"/>
      <c r="IM3216" s="0"/>
      <c r="IN3216" s="0"/>
      <c r="IO3216" s="0"/>
      <c r="IP3216" s="0"/>
      <c r="IQ3216" s="0"/>
      <c r="IR3216" s="0"/>
      <c r="IS3216" s="0"/>
      <c r="IT3216" s="0"/>
      <c r="IU3216" s="0"/>
      <c r="IV3216" s="0"/>
      <c r="IW3216" s="0"/>
      <c r="IX3216" s="0"/>
      <c r="IY3216" s="0"/>
      <c r="IZ3216" s="0"/>
      <c r="JA3216" s="0"/>
      <c r="JB3216" s="0"/>
      <c r="JC3216" s="0"/>
      <c r="JD3216" s="0"/>
      <c r="JE3216" s="0"/>
      <c r="JF3216" s="0"/>
      <c r="JG3216" s="0"/>
      <c r="JH3216" s="0"/>
      <c r="JI3216" s="0"/>
      <c r="JJ3216" s="0"/>
      <c r="JK3216" s="0"/>
      <c r="JL3216" s="0"/>
      <c r="JM3216" s="0"/>
      <c r="JN3216" s="0"/>
      <c r="JO3216" s="0"/>
      <c r="JP3216" s="0"/>
      <c r="JQ3216" s="0"/>
      <c r="JR3216" s="0"/>
      <c r="JS3216" s="0"/>
      <c r="JT3216" s="0"/>
      <c r="JU3216" s="0"/>
      <c r="JV3216" s="0"/>
      <c r="JW3216" s="0"/>
      <c r="JX3216" s="0"/>
      <c r="JY3216" s="0"/>
      <c r="JZ3216" s="0"/>
      <c r="KA3216" s="0"/>
      <c r="KB3216" s="0"/>
      <c r="KC3216" s="0"/>
      <c r="KD3216" s="0"/>
      <c r="KE3216" s="0"/>
      <c r="KF3216" s="0"/>
      <c r="KG3216" s="0"/>
      <c r="KH3216" s="0"/>
      <c r="KI3216" s="0"/>
      <c r="KJ3216" s="0"/>
      <c r="KK3216" s="0"/>
      <c r="KL3216" s="0"/>
      <c r="KM3216" s="0"/>
      <c r="KN3216" s="0"/>
      <c r="KO3216" s="0"/>
      <c r="KP3216" s="0"/>
      <c r="KQ3216" s="0"/>
      <c r="KR3216" s="0"/>
      <c r="KS3216" s="0"/>
      <c r="KT3216" s="0"/>
      <c r="KU3216" s="0"/>
      <c r="KV3216" s="0"/>
      <c r="KW3216" s="0"/>
      <c r="KX3216" s="0"/>
      <c r="KY3216" s="0"/>
      <c r="KZ3216" s="0"/>
      <c r="LA3216" s="0"/>
      <c r="LB3216" s="0"/>
      <c r="LC3216" s="0"/>
      <c r="LD3216" s="0"/>
      <c r="LE3216" s="0"/>
      <c r="LF3216" s="0"/>
      <c r="LG3216" s="0"/>
      <c r="LH3216" s="0"/>
      <c r="LI3216" s="0"/>
      <c r="LJ3216" s="0"/>
      <c r="LK3216" s="0"/>
      <c r="LL3216" s="0"/>
      <c r="LM3216" s="0"/>
      <c r="LN3216" s="0"/>
      <c r="LO3216" s="0"/>
      <c r="LP3216" s="0"/>
      <c r="LQ3216" s="0"/>
      <c r="LR3216" s="0"/>
      <c r="LS3216" s="0"/>
      <c r="LT3216" s="0"/>
      <c r="LU3216" s="0"/>
      <c r="LV3216" s="0"/>
      <c r="LW3216" s="0"/>
      <c r="LX3216" s="0"/>
      <c r="LY3216" s="0"/>
      <c r="LZ3216" s="0"/>
      <c r="MA3216" s="0"/>
      <c r="MB3216" s="0"/>
      <c r="MC3216" s="0"/>
      <c r="MD3216" s="0"/>
      <c r="ME3216" s="0"/>
      <c r="MF3216" s="0"/>
      <c r="MG3216" s="0"/>
      <c r="MH3216" s="0"/>
      <c r="MI3216" s="0"/>
      <c r="MJ3216" s="0"/>
      <c r="MK3216" s="0"/>
      <c r="ML3216" s="0"/>
      <c r="MM3216" s="0"/>
      <c r="MN3216" s="0"/>
      <c r="MO3216" s="0"/>
      <c r="MP3216" s="0"/>
      <c r="MQ3216" s="0"/>
      <c r="MR3216" s="0"/>
      <c r="MS3216" s="0"/>
      <c r="MT3216" s="0"/>
      <c r="MU3216" s="0"/>
      <c r="MV3216" s="0"/>
      <c r="MW3216" s="0"/>
      <c r="MX3216" s="0"/>
      <c r="MY3216" s="0"/>
      <c r="MZ3216" s="0"/>
      <c r="NA3216" s="0"/>
      <c r="NB3216" s="0"/>
      <c r="NC3216" s="0"/>
      <c r="ND3216" s="0"/>
      <c r="NE3216" s="0"/>
      <c r="NF3216" s="0"/>
      <c r="NG3216" s="0"/>
      <c r="NH3216" s="0"/>
      <c r="NI3216" s="0"/>
      <c r="NJ3216" s="0"/>
      <c r="NK3216" s="0"/>
      <c r="NL3216" s="0"/>
      <c r="NM3216" s="0"/>
      <c r="NN3216" s="0"/>
      <c r="NO3216" s="0"/>
      <c r="NP3216" s="0"/>
      <c r="NQ3216" s="0"/>
      <c r="NR3216" s="0"/>
      <c r="NS3216" s="0"/>
      <c r="NT3216" s="0"/>
      <c r="NU3216" s="0"/>
      <c r="NV3216" s="0"/>
      <c r="NW3216" s="0"/>
      <c r="NX3216" s="0"/>
      <c r="NY3216" s="0"/>
      <c r="NZ3216" s="0"/>
      <c r="OA3216" s="0"/>
      <c r="OB3216" s="0"/>
      <c r="OC3216" s="0"/>
      <c r="OD3216" s="0"/>
      <c r="OE3216" s="0"/>
      <c r="OF3216" s="0"/>
      <c r="OG3216" s="0"/>
      <c r="OH3216" s="0"/>
      <c r="OI3216" s="0"/>
      <c r="OJ3216" s="0"/>
      <c r="OK3216" s="0"/>
      <c r="OL3216" s="0"/>
      <c r="OM3216" s="0"/>
      <c r="ON3216" s="0"/>
      <c r="OO3216" s="0"/>
      <c r="OP3216" s="0"/>
      <c r="OQ3216" s="0"/>
      <c r="OR3216" s="0"/>
      <c r="OS3216" s="0"/>
      <c r="OT3216" s="0"/>
      <c r="OU3216" s="0"/>
      <c r="OV3216" s="0"/>
      <c r="OW3216" s="0"/>
      <c r="OX3216" s="0"/>
      <c r="OY3216" s="0"/>
      <c r="OZ3216" s="0"/>
      <c r="PA3216" s="0"/>
      <c r="PB3216" s="0"/>
      <c r="PC3216" s="0"/>
      <c r="PD3216" s="0"/>
      <c r="PE3216" s="0"/>
      <c r="PF3216" s="0"/>
      <c r="PG3216" s="0"/>
      <c r="PH3216" s="0"/>
      <c r="PI3216" s="0"/>
      <c r="PJ3216" s="0"/>
      <c r="PK3216" s="0"/>
      <c r="PL3216" s="0"/>
      <c r="PM3216" s="0"/>
      <c r="PN3216" s="0"/>
      <c r="PO3216" s="0"/>
      <c r="PP3216" s="0"/>
      <c r="PQ3216" s="0"/>
      <c r="PR3216" s="0"/>
      <c r="PS3216" s="0"/>
      <c r="PT3216" s="0"/>
      <c r="PU3216" s="0"/>
      <c r="PV3216" s="0"/>
      <c r="PW3216" s="0"/>
      <c r="PX3216" s="0"/>
      <c r="PY3216" s="0"/>
      <c r="PZ3216" s="0"/>
      <c r="QA3216" s="0"/>
      <c r="QB3216" s="0"/>
      <c r="QC3216" s="0"/>
      <c r="QD3216" s="0"/>
      <c r="QE3216" s="0"/>
      <c r="QF3216" s="0"/>
      <c r="QG3216" s="0"/>
      <c r="QH3216" s="0"/>
      <c r="QI3216" s="0"/>
      <c r="QJ3216" s="0"/>
      <c r="QK3216" s="0"/>
      <c r="QL3216" s="0"/>
      <c r="QM3216" s="0"/>
      <c r="QN3216" s="0"/>
      <c r="QO3216" s="0"/>
      <c r="QP3216" s="0"/>
      <c r="QQ3216" s="0"/>
      <c r="QR3216" s="0"/>
      <c r="QS3216" s="0"/>
      <c r="QT3216" s="0"/>
      <c r="QU3216" s="0"/>
      <c r="QV3216" s="0"/>
      <c r="QW3216" s="0"/>
      <c r="QX3216" s="0"/>
      <c r="QY3216" s="0"/>
      <c r="QZ3216" s="0"/>
      <c r="RA3216" s="0"/>
      <c r="RB3216" s="0"/>
      <c r="RC3216" s="0"/>
      <c r="RD3216" s="0"/>
      <c r="RE3216" s="0"/>
      <c r="RF3216" s="0"/>
      <c r="RG3216" s="0"/>
      <c r="RH3216" s="0"/>
      <c r="RI3216" s="0"/>
      <c r="RJ3216" s="0"/>
      <c r="RK3216" s="0"/>
      <c r="RL3216" s="0"/>
      <c r="RM3216" s="0"/>
      <c r="RN3216" s="0"/>
      <c r="RO3216" s="0"/>
      <c r="RP3216" s="0"/>
      <c r="RQ3216" s="0"/>
      <c r="RR3216" s="0"/>
      <c r="RS3216" s="0"/>
      <c r="RT3216" s="0"/>
      <c r="RU3216" s="0"/>
      <c r="RV3216" s="0"/>
      <c r="RW3216" s="0"/>
      <c r="RX3216" s="0"/>
      <c r="RY3216" s="0"/>
      <c r="RZ3216" s="0"/>
      <c r="SA3216" s="0"/>
      <c r="SB3216" s="0"/>
      <c r="SC3216" s="0"/>
      <c r="SD3216" s="0"/>
      <c r="SE3216" s="0"/>
      <c r="SF3216" s="0"/>
      <c r="SG3216" s="0"/>
      <c r="SH3216" s="0"/>
      <c r="SI3216" s="0"/>
      <c r="SJ3216" s="0"/>
      <c r="SK3216" s="0"/>
      <c r="SL3216" s="0"/>
      <c r="SM3216" s="0"/>
      <c r="SN3216" s="0"/>
      <c r="SO3216" s="0"/>
      <c r="SP3216" s="0"/>
      <c r="SQ3216" s="0"/>
      <c r="SR3216" s="0"/>
      <c r="SS3216" s="0"/>
      <c r="ST3216" s="0"/>
      <c r="SU3216" s="0"/>
      <c r="SV3216" s="0"/>
      <c r="SW3216" s="0"/>
      <c r="SX3216" s="0"/>
      <c r="SY3216" s="0"/>
      <c r="SZ3216" s="0"/>
      <c r="TA3216" s="0"/>
      <c r="TB3216" s="0"/>
      <c r="TC3216" s="0"/>
      <c r="TD3216" s="0"/>
      <c r="TE3216" s="0"/>
      <c r="TF3216" s="0"/>
      <c r="TG3216" s="0"/>
      <c r="TH3216" s="0"/>
      <c r="TI3216" s="0"/>
      <c r="TJ3216" s="0"/>
      <c r="TK3216" s="0"/>
      <c r="TL3216" s="0"/>
      <c r="TM3216" s="0"/>
      <c r="TN3216" s="0"/>
      <c r="TO3216" s="0"/>
      <c r="TP3216" s="0"/>
      <c r="TQ3216" s="0"/>
      <c r="TR3216" s="0"/>
      <c r="TS3216" s="0"/>
      <c r="TT3216" s="0"/>
      <c r="TU3216" s="0"/>
      <c r="TV3216" s="0"/>
      <c r="TW3216" s="0"/>
      <c r="TX3216" s="0"/>
      <c r="TY3216" s="0"/>
      <c r="TZ3216" s="0"/>
      <c r="UA3216" s="0"/>
      <c r="UB3216" s="0"/>
      <c r="UC3216" s="0"/>
      <c r="UD3216" s="0"/>
      <c r="UE3216" s="0"/>
      <c r="UF3216" s="0"/>
      <c r="UG3216" s="0"/>
      <c r="UH3216" s="0"/>
      <c r="UI3216" s="0"/>
      <c r="UJ3216" s="0"/>
      <c r="UK3216" s="0"/>
      <c r="UL3216" s="0"/>
      <c r="UM3216" s="0"/>
      <c r="UN3216" s="0"/>
      <c r="UO3216" s="0"/>
      <c r="UP3216" s="0"/>
      <c r="UQ3216" s="0"/>
      <c r="UR3216" s="0"/>
      <c r="US3216" s="0"/>
      <c r="UT3216" s="0"/>
      <c r="UU3216" s="0"/>
      <c r="UV3216" s="0"/>
      <c r="UW3216" s="0"/>
      <c r="UX3216" s="0"/>
      <c r="UY3216" s="0"/>
      <c r="UZ3216" s="0"/>
      <c r="VA3216" s="0"/>
      <c r="VB3216" s="0"/>
      <c r="VC3216" s="0"/>
      <c r="VD3216" s="0"/>
      <c r="VE3216" s="0"/>
      <c r="VF3216" s="0"/>
      <c r="VG3216" s="0"/>
      <c r="VH3216" s="0"/>
      <c r="VI3216" s="0"/>
      <c r="VJ3216" s="0"/>
      <c r="VK3216" s="0"/>
      <c r="VL3216" s="0"/>
      <c r="VM3216" s="0"/>
      <c r="VN3216" s="0"/>
      <c r="VO3216" s="0"/>
      <c r="VP3216" s="0"/>
      <c r="VQ3216" s="0"/>
      <c r="VR3216" s="0"/>
      <c r="VS3216" s="0"/>
      <c r="VT3216" s="0"/>
      <c r="VU3216" s="0"/>
      <c r="VV3216" s="0"/>
      <c r="VW3216" s="0"/>
      <c r="VX3216" s="0"/>
      <c r="VY3216" s="0"/>
      <c r="VZ3216" s="0"/>
      <c r="WA3216" s="0"/>
      <c r="WB3216" s="0"/>
      <c r="WC3216" s="0"/>
      <c r="WD3216" s="0"/>
      <c r="WE3216" s="0"/>
      <c r="WF3216" s="0"/>
      <c r="WG3216" s="0"/>
      <c r="WH3216" s="0"/>
      <c r="WI3216" s="0"/>
      <c r="WJ3216" s="0"/>
      <c r="WK3216" s="0"/>
      <c r="WL3216" s="0"/>
      <c r="WM3216" s="0"/>
      <c r="WN3216" s="0"/>
      <c r="WO3216" s="0"/>
      <c r="WP3216" s="0"/>
      <c r="WQ3216" s="0"/>
      <c r="WR3216" s="0"/>
      <c r="WS3216" s="0"/>
      <c r="WT3216" s="0"/>
      <c r="WU3216" s="0"/>
      <c r="WV3216" s="0"/>
      <c r="WW3216" s="0"/>
      <c r="WX3216" s="0"/>
      <c r="WY3216" s="0"/>
      <c r="WZ3216" s="0"/>
      <c r="XA3216" s="0"/>
      <c r="XB3216" s="0"/>
      <c r="XC3216" s="0"/>
      <c r="XD3216" s="0"/>
      <c r="XE3216" s="0"/>
      <c r="XF3216" s="0"/>
      <c r="XG3216" s="0"/>
      <c r="XH3216" s="0"/>
      <c r="XI3216" s="0"/>
      <c r="XJ3216" s="0"/>
      <c r="XK3216" s="0"/>
      <c r="XL3216" s="0"/>
      <c r="XM3216" s="0"/>
      <c r="XN3216" s="0"/>
      <c r="XO3216" s="0"/>
      <c r="XP3216" s="0"/>
      <c r="XQ3216" s="0"/>
      <c r="XR3216" s="0"/>
      <c r="XS3216" s="0"/>
      <c r="XT3216" s="0"/>
      <c r="XU3216" s="0"/>
      <c r="XV3216" s="0"/>
      <c r="XW3216" s="0"/>
      <c r="XX3216" s="0"/>
      <c r="XY3216" s="0"/>
      <c r="XZ3216" s="0"/>
      <c r="YA3216" s="0"/>
      <c r="YB3216" s="0"/>
      <c r="YC3216" s="0"/>
      <c r="YD3216" s="0"/>
      <c r="YE3216" s="0"/>
      <c r="YF3216" s="0"/>
      <c r="YG3216" s="0"/>
      <c r="YH3216" s="0"/>
      <c r="YI3216" s="0"/>
      <c r="YJ3216" s="0"/>
      <c r="YK3216" s="0"/>
      <c r="YL3216" s="0"/>
      <c r="YM3216" s="0"/>
      <c r="YN3216" s="0"/>
      <c r="YO3216" s="0"/>
      <c r="YP3216" s="0"/>
      <c r="YQ3216" s="0"/>
      <c r="YR3216" s="0"/>
      <c r="YS3216" s="0"/>
      <c r="YT3216" s="0"/>
      <c r="YU3216" s="0"/>
      <c r="YV3216" s="0"/>
      <c r="YW3216" s="0"/>
      <c r="YX3216" s="0"/>
      <c r="YY3216" s="0"/>
      <c r="YZ3216" s="0"/>
      <c r="ZA3216" s="0"/>
      <c r="ZB3216" s="0"/>
      <c r="ZC3216" s="0"/>
      <c r="ZD3216" s="0"/>
      <c r="ZE3216" s="0"/>
      <c r="ZF3216" s="0"/>
      <c r="ZG3216" s="0"/>
      <c r="ZH3216" s="0"/>
      <c r="ZI3216" s="0"/>
      <c r="ZJ3216" s="0"/>
      <c r="ZK3216" s="0"/>
      <c r="ZL3216" s="0"/>
      <c r="ZM3216" s="0"/>
      <c r="ZN3216" s="0"/>
      <c r="ZO3216" s="0"/>
      <c r="ZP3216" s="0"/>
      <c r="ZQ3216" s="0"/>
      <c r="ZR3216" s="0"/>
      <c r="ZS3216" s="0"/>
      <c r="ZT3216" s="0"/>
      <c r="ZU3216" s="0"/>
      <c r="ZV3216" s="0"/>
      <c r="ZW3216" s="0"/>
      <c r="ZX3216" s="0"/>
      <c r="ZY3216" s="0"/>
      <c r="ZZ3216" s="0"/>
      <c r="AAA3216" s="0"/>
      <c r="AAB3216" s="0"/>
      <c r="AAC3216" s="0"/>
      <c r="AAD3216" s="0"/>
      <c r="AAE3216" s="0"/>
      <c r="AAF3216" s="0"/>
      <c r="AAG3216" s="0"/>
      <c r="AAH3216" s="0"/>
      <c r="AAI3216" s="0"/>
      <c r="AAJ3216" s="0"/>
      <c r="AAK3216" s="0"/>
      <c r="AAL3216" s="0"/>
      <c r="AAM3216" s="0"/>
      <c r="AAN3216" s="0"/>
      <c r="AAO3216" s="0"/>
      <c r="AAP3216" s="0"/>
      <c r="AAQ3216" s="0"/>
      <c r="AAR3216" s="0"/>
      <c r="AAS3216" s="0"/>
      <c r="AAT3216" s="0"/>
      <c r="AAU3216" s="0"/>
      <c r="AAV3216" s="0"/>
      <c r="AAW3216" s="0"/>
      <c r="AAX3216" s="0"/>
      <c r="AAY3216" s="0"/>
      <c r="AAZ3216" s="0"/>
      <c r="ABA3216" s="0"/>
      <c r="ABB3216" s="0"/>
      <c r="ABC3216" s="0"/>
      <c r="ABD3216" s="0"/>
      <c r="ABE3216" s="0"/>
      <c r="ABF3216" s="0"/>
      <c r="ABG3216" s="0"/>
      <c r="ABH3216" s="0"/>
      <c r="ABI3216" s="0"/>
      <c r="ABJ3216" s="0"/>
      <c r="ABK3216" s="0"/>
      <c r="ABL3216" s="0"/>
      <c r="ABM3216" s="0"/>
      <c r="ABN3216" s="0"/>
      <c r="ABO3216" s="0"/>
      <c r="ABP3216" s="0"/>
      <c r="ABQ3216" s="0"/>
      <c r="ABR3216" s="0"/>
      <c r="ABS3216" s="0"/>
      <c r="ABT3216" s="0"/>
      <c r="ABU3216" s="0"/>
      <c r="ABV3216" s="0"/>
      <c r="ABW3216" s="0"/>
      <c r="ABX3216" s="0"/>
      <c r="ABY3216" s="0"/>
      <c r="ABZ3216" s="0"/>
      <c r="ACA3216" s="0"/>
      <c r="ACB3216" s="0"/>
      <c r="ACC3216" s="0"/>
      <c r="ACD3216" s="0"/>
      <c r="ACE3216" s="0"/>
      <c r="ACF3216" s="0"/>
      <c r="ACG3216" s="0"/>
      <c r="ACH3216" s="0"/>
      <c r="ACI3216" s="0"/>
      <c r="ACJ3216" s="0"/>
      <c r="ACK3216" s="0"/>
      <c r="ACL3216" s="0"/>
      <c r="ACM3216" s="0"/>
      <c r="ACN3216" s="0"/>
      <c r="ACO3216" s="0"/>
      <c r="ACP3216" s="0"/>
      <c r="ACQ3216" s="0"/>
      <c r="ACR3216" s="0"/>
      <c r="ACS3216" s="0"/>
      <c r="ACT3216" s="0"/>
      <c r="ACU3216" s="0"/>
      <c r="ACV3216" s="0"/>
      <c r="ACW3216" s="0"/>
      <c r="ACX3216" s="0"/>
      <c r="ACY3216" s="0"/>
      <c r="ACZ3216" s="0"/>
      <c r="ADA3216" s="0"/>
      <c r="ADB3216" s="0"/>
      <c r="ADC3216" s="0"/>
      <c r="ADD3216" s="0"/>
      <c r="ADE3216" s="0"/>
      <c r="ADF3216" s="0"/>
      <c r="ADG3216" s="0"/>
      <c r="ADH3216" s="0"/>
      <c r="ADI3216" s="0"/>
      <c r="ADJ3216" s="0"/>
      <c r="ADK3216" s="0"/>
      <c r="ADL3216" s="0"/>
      <c r="ADM3216" s="0"/>
      <c r="ADN3216" s="0"/>
      <c r="ADO3216" s="0"/>
      <c r="ADP3216" s="0"/>
      <c r="ADQ3216" s="0"/>
      <c r="ADR3216" s="0"/>
      <c r="ADS3216" s="0"/>
      <c r="ADT3216" s="0"/>
      <c r="ADU3216" s="0"/>
      <c r="ADV3216" s="0"/>
      <c r="ADW3216" s="0"/>
      <c r="ADX3216" s="0"/>
      <c r="ADY3216" s="0"/>
      <c r="ADZ3216" s="0"/>
      <c r="AEA3216" s="0"/>
      <c r="AEB3216" s="0"/>
      <c r="AEC3216" s="0"/>
      <c r="AED3216" s="0"/>
      <c r="AEE3216" s="0"/>
      <c r="AEF3216" s="0"/>
      <c r="AEG3216" s="0"/>
      <c r="AEH3216" s="0"/>
      <c r="AEI3216" s="0"/>
      <c r="AEJ3216" s="0"/>
      <c r="AEK3216" s="0"/>
      <c r="AEL3216" s="0"/>
      <c r="AEM3216" s="0"/>
      <c r="AEN3216" s="0"/>
      <c r="AEO3216" s="0"/>
      <c r="AEP3216" s="0"/>
      <c r="AEQ3216" s="0"/>
      <c r="AER3216" s="0"/>
      <c r="AES3216" s="0"/>
      <c r="AET3216" s="0"/>
      <c r="AEU3216" s="0"/>
      <c r="AEV3216" s="0"/>
      <c r="AEW3216" s="0"/>
      <c r="AEX3216" s="0"/>
      <c r="AEY3216" s="0"/>
      <c r="AEZ3216" s="0"/>
      <c r="AFA3216" s="0"/>
      <c r="AFB3216" s="0"/>
      <c r="AFC3216" s="0"/>
      <c r="AFD3216" s="0"/>
      <c r="AFE3216" s="0"/>
      <c r="AFF3216" s="0"/>
      <c r="AFG3216" s="0"/>
      <c r="AFH3216" s="0"/>
      <c r="AFI3216" s="0"/>
      <c r="AFJ3216" s="0"/>
      <c r="AFK3216" s="0"/>
      <c r="AFL3216" s="0"/>
      <c r="AFM3216" s="0"/>
      <c r="AFN3216" s="0"/>
      <c r="AFO3216" s="0"/>
      <c r="AFP3216" s="0"/>
      <c r="AFQ3216" s="0"/>
      <c r="AFR3216" s="0"/>
      <c r="AFS3216" s="0"/>
      <c r="AFT3216" s="0"/>
      <c r="AFU3216" s="0"/>
      <c r="AFV3216" s="0"/>
      <c r="AFW3216" s="0"/>
      <c r="AFX3216" s="0"/>
      <c r="AFY3216" s="0"/>
      <c r="AFZ3216" s="0"/>
      <c r="AGA3216" s="0"/>
      <c r="AGB3216" s="0"/>
      <c r="AGC3216" s="0"/>
      <c r="AGD3216" s="0"/>
      <c r="AGE3216" s="0"/>
      <c r="AGF3216" s="0"/>
      <c r="AGG3216" s="0"/>
      <c r="AGH3216" s="0"/>
      <c r="AGI3216" s="0"/>
      <c r="AGJ3216" s="0"/>
      <c r="AGK3216" s="0"/>
      <c r="AGL3216" s="0"/>
      <c r="AGM3216" s="0"/>
      <c r="AGN3216" s="0"/>
      <c r="AGO3216" s="0"/>
      <c r="AGP3216" s="0"/>
      <c r="AGQ3216" s="0"/>
      <c r="AGR3216" s="0"/>
      <c r="AGS3216" s="0"/>
      <c r="AGT3216" s="0"/>
      <c r="AGU3216" s="0"/>
      <c r="AGV3216" s="0"/>
      <c r="AGW3216" s="0"/>
      <c r="AGX3216" s="0"/>
      <c r="AGY3216" s="0"/>
      <c r="AGZ3216" s="0"/>
      <c r="AHA3216" s="0"/>
      <c r="AHB3216" s="0"/>
      <c r="AHC3216" s="0"/>
      <c r="AHD3216" s="0"/>
      <c r="AHE3216" s="0"/>
      <c r="AHF3216" s="0"/>
      <c r="AHG3216" s="0"/>
      <c r="AHH3216" s="0"/>
      <c r="AHI3216" s="0"/>
      <c r="AHJ3216" s="0"/>
      <c r="AHK3216" s="0"/>
      <c r="AHL3216" s="0"/>
      <c r="AHM3216" s="0"/>
      <c r="AHN3216" s="0"/>
      <c r="AHO3216" s="0"/>
      <c r="AHP3216" s="0"/>
      <c r="AHQ3216" s="0"/>
      <c r="AHR3216" s="0"/>
      <c r="AHS3216" s="0"/>
      <c r="AHT3216" s="0"/>
      <c r="AHU3216" s="0"/>
      <c r="AHV3216" s="0"/>
      <c r="AHW3216" s="0"/>
      <c r="AHX3216" s="0"/>
      <c r="AHY3216" s="0"/>
      <c r="AHZ3216" s="0"/>
      <c r="AIA3216" s="0"/>
      <c r="AIB3216" s="0"/>
      <c r="AIC3216" s="0"/>
      <c r="AID3216" s="0"/>
      <c r="AIE3216" s="0"/>
      <c r="AIF3216" s="0"/>
      <c r="AIG3216" s="0"/>
      <c r="AIH3216" s="0"/>
      <c r="AII3216" s="0"/>
      <c r="AIJ3216" s="0"/>
      <c r="AIK3216" s="0"/>
      <c r="AIL3216" s="0"/>
      <c r="AIM3216" s="0"/>
      <c r="AIN3216" s="0"/>
      <c r="AIO3216" s="0"/>
      <c r="AIP3216" s="0"/>
      <c r="AIQ3216" s="0"/>
      <c r="AIR3216" s="0"/>
      <c r="AIS3216" s="0"/>
      <c r="AIT3216" s="0"/>
      <c r="AIU3216" s="0"/>
      <c r="AIV3216" s="0"/>
      <c r="AIW3216" s="0"/>
      <c r="AIX3216" s="0"/>
      <c r="AIY3216" s="0"/>
      <c r="AIZ3216" s="0"/>
      <c r="AJA3216" s="0"/>
      <c r="AJB3216" s="0"/>
      <c r="AJC3216" s="0"/>
      <c r="AJD3216" s="0"/>
      <c r="AJE3216" s="0"/>
      <c r="AJF3216" s="0"/>
      <c r="AJG3216" s="0"/>
      <c r="AJH3216" s="0"/>
      <c r="AJI3216" s="0"/>
      <c r="AJJ3216" s="0"/>
      <c r="AJK3216" s="0"/>
      <c r="AJL3216" s="0"/>
      <c r="AJM3216" s="0"/>
      <c r="AJN3216" s="0"/>
      <c r="AJO3216" s="0"/>
      <c r="AJP3216" s="0"/>
      <c r="AJQ3216" s="0"/>
      <c r="AJR3216" s="0"/>
      <c r="AJS3216" s="0"/>
      <c r="AJT3216" s="0"/>
      <c r="AJU3216" s="0"/>
      <c r="AJV3216" s="0"/>
      <c r="AJW3216" s="0"/>
      <c r="AJX3216" s="0"/>
      <c r="AJY3216" s="0"/>
      <c r="AJZ3216" s="0"/>
      <c r="AKA3216" s="0"/>
      <c r="AKB3216" s="0"/>
      <c r="AKC3216" s="0"/>
      <c r="AKD3216" s="0"/>
      <c r="AKE3216" s="0"/>
      <c r="AKF3216" s="0"/>
      <c r="AKG3216" s="0"/>
      <c r="AKH3216" s="0"/>
      <c r="AKI3216" s="0"/>
      <c r="AKJ3216" s="0"/>
      <c r="AKK3216" s="0"/>
      <c r="AKL3216" s="0"/>
      <c r="AKM3216" s="0"/>
      <c r="AKN3216" s="0"/>
      <c r="AKO3216" s="0"/>
      <c r="AKP3216" s="0"/>
      <c r="AKQ3216" s="0"/>
      <c r="AKR3216" s="0"/>
      <c r="AKS3216" s="0"/>
      <c r="AKT3216" s="0"/>
      <c r="AKU3216" s="0"/>
      <c r="AKV3216" s="0"/>
      <c r="AKW3216" s="0"/>
      <c r="AKX3216" s="0"/>
      <c r="AKY3216" s="0"/>
      <c r="AKZ3216" s="0"/>
      <c r="ALA3216" s="0"/>
      <c r="ALB3216" s="0"/>
      <c r="ALC3216" s="0"/>
      <c r="ALD3216" s="0"/>
      <c r="ALE3216" s="0"/>
      <c r="ALF3216" s="0"/>
      <c r="ALG3216" s="0"/>
      <c r="ALH3216" s="0"/>
      <c r="ALI3216" s="0"/>
      <c r="ALJ3216" s="0"/>
      <c r="ALK3216" s="0"/>
      <c r="ALL3216" s="0"/>
      <c r="ALM3216" s="0"/>
      <c r="ALN3216" s="0"/>
      <c r="ALO3216" s="0"/>
      <c r="ALP3216" s="0"/>
      <c r="ALQ3216" s="0"/>
      <c r="ALR3216" s="0"/>
      <c r="ALS3216" s="0"/>
      <c r="ALT3216" s="0"/>
      <c r="ALU3216" s="0"/>
      <c r="ALV3216" s="0"/>
      <c r="ALW3216" s="0"/>
      <c r="ALX3216" s="0"/>
      <c r="ALY3216" s="0"/>
      <c r="ALZ3216" s="0"/>
      <c r="AMA3216" s="0"/>
      <c r="AMB3216" s="0"/>
      <c r="AMC3216" s="0"/>
      <c r="AMD3216" s="0"/>
      <c r="AME3216" s="0"/>
      <c r="AMF3216" s="0"/>
      <c r="AMG3216" s="0"/>
      <c r="AMH3216" s="0"/>
      <c r="AMI3216" s="0"/>
    </row>
    <row r="3217" customFormat="false" ht="12.75" hidden="false" customHeight="false" outlineLevel="0" collapsed="false">
      <c r="A3217" s="1" t="s">
        <v>645</v>
      </c>
      <c r="C3217" s="64" t="s">
        <v>3461</v>
      </c>
      <c r="D3217" s="64" t="s">
        <v>13</v>
      </c>
      <c r="E3217" s="65" t="n">
        <v>3.7</v>
      </c>
      <c r="F3217" s="66" t="n">
        <v>0.3</v>
      </c>
      <c r="G3217" s="67" t="s">
        <v>3405</v>
      </c>
      <c r="H3217" s="67" t="s">
        <v>168</v>
      </c>
      <c r="I3217" s="104" t="n">
        <v>4.89</v>
      </c>
      <c r="J3217" s="67" t="s">
        <v>3096</v>
      </c>
      <c r="BM3217" s="0"/>
      <c r="BN3217" s="0"/>
      <c r="BO3217" s="0"/>
      <c r="BP3217" s="0"/>
      <c r="BQ3217" s="0"/>
      <c r="BR3217" s="0"/>
      <c r="BS3217" s="0"/>
      <c r="BT3217" s="0"/>
      <c r="BU3217" s="0"/>
      <c r="BV3217" s="0"/>
      <c r="BW3217" s="0"/>
      <c r="BX3217" s="0"/>
      <c r="BY3217" s="0"/>
      <c r="BZ3217" s="0"/>
      <c r="CA3217" s="0"/>
      <c r="CB3217" s="0"/>
      <c r="CC3217" s="0"/>
      <c r="CD3217" s="0"/>
      <c r="CE3217" s="0"/>
      <c r="CF3217" s="0"/>
      <c r="CG3217" s="0"/>
      <c r="CH3217" s="0"/>
      <c r="CI3217" s="0"/>
      <c r="CJ3217" s="0"/>
      <c r="CK3217" s="0"/>
      <c r="CL3217" s="0"/>
      <c r="CM3217" s="0"/>
      <c r="CN3217" s="0"/>
      <c r="CO3217" s="0"/>
      <c r="CP3217" s="0"/>
      <c r="CQ3217" s="0"/>
      <c r="CR3217" s="0"/>
      <c r="CS3217" s="0"/>
      <c r="CT3217" s="0"/>
      <c r="CU3217" s="0"/>
      <c r="CV3217" s="0"/>
      <c r="CW3217" s="0"/>
      <c r="CX3217" s="0"/>
      <c r="CY3217" s="0"/>
      <c r="CZ3217" s="0"/>
      <c r="DA3217" s="0"/>
      <c r="DB3217" s="0"/>
      <c r="DC3217" s="0"/>
      <c r="DD3217" s="0"/>
      <c r="DE3217" s="0"/>
      <c r="DF3217" s="0"/>
      <c r="DG3217" s="0"/>
      <c r="DH3217" s="0"/>
      <c r="DI3217" s="0"/>
      <c r="DJ3217" s="0"/>
      <c r="DK3217" s="0"/>
      <c r="DL3217" s="0"/>
      <c r="DM3217" s="0"/>
      <c r="DN3217" s="0"/>
      <c r="DO3217" s="0"/>
      <c r="DP3217" s="0"/>
      <c r="DQ3217" s="0"/>
      <c r="DR3217" s="0"/>
      <c r="DS3217" s="0"/>
      <c r="DT3217" s="0"/>
      <c r="DU3217" s="0"/>
      <c r="DV3217" s="0"/>
      <c r="DW3217" s="0"/>
      <c r="DX3217" s="0"/>
      <c r="DY3217" s="0"/>
      <c r="DZ3217" s="0"/>
      <c r="EA3217" s="0"/>
      <c r="EB3217" s="0"/>
      <c r="EC3217" s="0"/>
      <c r="ED3217" s="0"/>
      <c r="EE3217" s="0"/>
      <c r="EF3217" s="0"/>
      <c r="EG3217" s="0"/>
      <c r="EH3217" s="0"/>
      <c r="EI3217" s="0"/>
      <c r="EJ3217" s="0"/>
      <c r="EK3217" s="0"/>
      <c r="EL3217" s="0"/>
      <c r="EM3217" s="0"/>
      <c r="EN3217" s="0"/>
      <c r="EO3217" s="0"/>
      <c r="EP3217" s="0"/>
      <c r="EQ3217" s="0"/>
      <c r="ER3217" s="0"/>
      <c r="ES3217" s="0"/>
      <c r="ET3217" s="0"/>
      <c r="EU3217" s="0"/>
      <c r="EV3217" s="0"/>
      <c r="EW3217" s="0"/>
      <c r="EX3217" s="0"/>
      <c r="EY3217" s="0"/>
      <c r="EZ3217" s="0"/>
      <c r="FA3217" s="0"/>
      <c r="FB3217" s="0"/>
      <c r="FC3217" s="0"/>
      <c r="FD3217" s="0"/>
      <c r="FE3217" s="0"/>
      <c r="FF3217" s="0"/>
      <c r="FG3217" s="0"/>
      <c r="FH3217" s="0"/>
      <c r="FI3217" s="0"/>
      <c r="FJ3217" s="0"/>
      <c r="FK3217" s="0"/>
      <c r="FL3217" s="0"/>
      <c r="FM3217" s="0"/>
      <c r="FN3217" s="0"/>
      <c r="FO3217" s="0"/>
      <c r="FP3217" s="0"/>
      <c r="FQ3217" s="0"/>
      <c r="FR3217" s="0"/>
      <c r="FS3217" s="0"/>
      <c r="FT3217" s="0"/>
      <c r="FU3217" s="0"/>
      <c r="FV3217" s="0"/>
      <c r="FW3217" s="0"/>
      <c r="FX3217" s="0"/>
      <c r="FY3217" s="0"/>
      <c r="FZ3217" s="0"/>
      <c r="GA3217" s="0"/>
      <c r="GB3217" s="0"/>
      <c r="GC3217" s="0"/>
      <c r="GD3217" s="0"/>
      <c r="GE3217" s="0"/>
      <c r="GF3217" s="0"/>
      <c r="GG3217" s="0"/>
      <c r="GH3217" s="0"/>
      <c r="GI3217" s="0"/>
      <c r="GJ3217" s="0"/>
      <c r="GK3217" s="0"/>
      <c r="GL3217" s="0"/>
      <c r="GM3217" s="0"/>
      <c r="GN3217" s="0"/>
      <c r="GO3217" s="0"/>
      <c r="GP3217" s="0"/>
      <c r="GQ3217" s="0"/>
      <c r="GR3217" s="0"/>
      <c r="GS3217" s="0"/>
      <c r="GT3217" s="0"/>
      <c r="GU3217" s="0"/>
      <c r="GV3217" s="0"/>
      <c r="GW3217" s="0"/>
      <c r="GX3217" s="0"/>
      <c r="GY3217" s="0"/>
      <c r="GZ3217" s="0"/>
      <c r="HA3217" s="0"/>
      <c r="HB3217" s="0"/>
      <c r="HC3217" s="0"/>
      <c r="HD3217" s="0"/>
      <c r="HE3217" s="0"/>
      <c r="HF3217" s="0"/>
      <c r="HG3217" s="0"/>
      <c r="HH3217" s="0"/>
      <c r="HI3217" s="0"/>
      <c r="HJ3217" s="0"/>
      <c r="HK3217" s="0"/>
      <c r="HL3217" s="0"/>
      <c r="HM3217" s="0"/>
      <c r="HN3217" s="0"/>
      <c r="HO3217" s="0"/>
      <c r="HP3217" s="0"/>
      <c r="HQ3217" s="0"/>
      <c r="HR3217" s="0"/>
      <c r="HS3217" s="0"/>
      <c r="HT3217" s="0"/>
      <c r="HU3217" s="0"/>
      <c r="HV3217" s="0"/>
      <c r="HW3217" s="0"/>
      <c r="HX3217" s="0"/>
      <c r="HY3217" s="0"/>
      <c r="HZ3217" s="0"/>
      <c r="IA3217" s="0"/>
      <c r="IB3217" s="0"/>
      <c r="IC3217" s="0"/>
      <c r="ID3217" s="0"/>
      <c r="IE3217" s="0"/>
      <c r="IF3217" s="0"/>
      <c r="IG3217" s="0"/>
      <c r="IH3217" s="0"/>
      <c r="II3217" s="0"/>
      <c r="IJ3217" s="0"/>
      <c r="IK3217" s="0"/>
      <c r="IL3217" s="0"/>
      <c r="IM3217" s="0"/>
      <c r="IN3217" s="0"/>
      <c r="IO3217" s="0"/>
      <c r="IP3217" s="0"/>
      <c r="IQ3217" s="0"/>
      <c r="IR3217" s="0"/>
      <c r="IS3217" s="0"/>
      <c r="IT3217" s="0"/>
      <c r="IU3217" s="0"/>
      <c r="IV3217" s="0"/>
      <c r="IW3217" s="0"/>
      <c r="IX3217" s="0"/>
      <c r="IY3217" s="0"/>
      <c r="IZ3217" s="0"/>
      <c r="JA3217" s="0"/>
      <c r="JB3217" s="0"/>
      <c r="JC3217" s="0"/>
      <c r="JD3217" s="0"/>
      <c r="JE3217" s="0"/>
      <c r="JF3217" s="0"/>
      <c r="JG3217" s="0"/>
      <c r="JH3217" s="0"/>
      <c r="JI3217" s="0"/>
      <c r="JJ3217" s="0"/>
      <c r="JK3217" s="0"/>
      <c r="JL3217" s="0"/>
      <c r="JM3217" s="0"/>
      <c r="JN3217" s="0"/>
      <c r="JO3217" s="0"/>
      <c r="JP3217" s="0"/>
      <c r="JQ3217" s="0"/>
      <c r="JR3217" s="0"/>
      <c r="JS3217" s="0"/>
      <c r="JT3217" s="0"/>
      <c r="JU3217" s="0"/>
      <c r="JV3217" s="0"/>
      <c r="JW3217" s="0"/>
      <c r="JX3217" s="0"/>
      <c r="JY3217" s="0"/>
      <c r="JZ3217" s="0"/>
      <c r="KA3217" s="0"/>
      <c r="KB3217" s="0"/>
      <c r="KC3217" s="0"/>
      <c r="KD3217" s="0"/>
      <c r="KE3217" s="0"/>
      <c r="KF3217" s="0"/>
      <c r="KG3217" s="0"/>
      <c r="KH3217" s="0"/>
      <c r="KI3217" s="0"/>
      <c r="KJ3217" s="0"/>
      <c r="KK3217" s="0"/>
      <c r="KL3217" s="0"/>
      <c r="KM3217" s="0"/>
      <c r="KN3217" s="0"/>
      <c r="KO3217" s="0"/>
      <c r="KP3217" s="0"/>
      <c r="KQ3217" s="0"/>
      <c r="KR3217" s="0"/>
      <c r="KS3217" s="0"/>
      <c r="KT3217" s="0"/>
      <c r="KU3217" s="0"/>
      <c r="KV3217" s="0"/>
      <c r="KW3217" s="0"/>
      <c r="KX3217" s="0"/>
      <c r="KY3217" s="0"/>
      <c r="KZ3217" s="0"/>
      <c r="LA3217" s="0"/>
      <c r="LB3217" s="0"/>
      <c r="LC3217" s="0"/>
      <c r="LD3217" s="0"/>
      <c r="LE3217" s="0"/>
      <c r="LF3217" s="0"/>
      <c r="LG3217" s="0"/>
      <c r="LH3217" s="0"/>
      <c r="LI3217" s="0"/>
      <c r="LJ3217" s="0"/>
      <c r="LK3217" s="0"/>
      <c r="LL3217" s="0"/>
      <c r="LM3217" s="0"/>
      <c r="LN3217" s="0"/>
      <c r="LO3217" s="0"/>
      <c r="LP3217" s="0"/>
      <c r="LQ3217" s="0"/>
      <c r="LR3217" s="0"/>
      <c r="LS3217" s="0"/>
      <c r="LT3217" s="0"/>
      <c r="LU3217" s="0"/>
      <c r="LV3217" s="0"/>
      <c r="LW3217" s="0"/>
      <c r="LX3217" s="0"/>
      <c r="LY3217" s="0"/>
      <c r="LZ3217" s="0"/>
      <c r="MA3217" s="0"/>
      <c r="MB3217" s="0"/>
      <c r="MC3217" s="0"/>
      <c r="MD3217" s="0"/>
      <c r="ME3217" s="0"/>
      <c r="MF3217" s="0"/>
      <c r="MG3217" s="0"/>
      <c r="MH3217" s="0"/>
      <c r="MI3217" s="0"/>
      <c r="MJ3217" s="0"/>
      <c r="MK3217" s="0"/>
      <c r="ML3217" s="0"/>
      <c r="MM3217" s="0"/>
      <c r="MN3217" s="0"/>
      <c r="MO3217" s="0"/>
      <c r="MP3217" s="0"/>
      <c r="MQ3217" s="0"/>
      <c r="MR3217" s="0"/>
      <c r="MS3217" s="0"/>
      <c r="MT3217" s="0"/>
      <c r="MU3217" s="0"/>
      <c r="MV3217" s="0"/>
      <c r="MW3217" s="0"/>
      <c r="MX3217" s="0"/>
      <c r="MY3217" s="0"/>
      <c r="MZ3217" s="0"/>
      <c r="NA3217" s="0"/>
      <c r="NB3217" s="0"/>
      <c r="NC3217" s="0"/>
      <c r="ND3217" s="0"/>
      <c r="NE3217" s="0"/>
      <c r="NF3217" s="0"/>
      <c r="NG3217" s="0"/>
      <c r="NH3217" s="0"/>
      <c r="NI3217" s="0"/>
      <c r="NJ3217" s="0"/>
      <c r="NK3217" s="0"/>
      <c r="NL3217" s="0"/>
      <c r="NM3217" s="0"/>
      <c r="NN3217" s="0"/>
      <c r="NO3217" s="0"/>
      <c r="NP3217" s="0"/>
      <c r="NQ3217" s="0"/>
      <c r="NR3217" s="0"/>
      <c r="NS3217" s="0"/>
      <c r="NT3217" s="0"/>
      <c r="NU3217" s="0"/>
      <c r="NV3217" s="0"/>
      <c r="NW3217" s="0"/>
      <c r="NX3217" s="0"/>
      <c r="NY3217" s="0"/>
      <c r="NZ3217" s="0"/>
      <c r="OA3217" s="0"/>
      <c r="OB3217" s="0"/>
      <c r="OC3217" s="0"/>
      <c r="OD3217" s="0"/>
      <c r="OE3217" s="0"/>
      <c r="OF3217" s="0"/>
      <c r="OG3217" s="0"/>
      <c r="OH3217" s="0"/>
      <c r="OI3217" s="0"/>
      <c r="OJ3217" s="0"/>
      <c r="OK3217" s="0"/>
      <c r="OL3217" s="0"/>
      <c r="OM3217" s="0"/>
      <c r="ON3217" s="0"/>
      <c r="OO3217" s="0"/>
      <c r="OP3217" s="0"/>
      <c r="OQ3217" s="0"/>
      <c r="OR3217" s="0"/>
      <c r="OS3217" s="0"/>
      <c r="OT3217" s="0"/>
      <c r="OU3217" s="0"/>
      <c r="OV3217" s="0"/>
      <c r="OW3217" s="0"/>
      <c r="OX3217" s="0"/>
      <c r="OY3217" s="0"/>
      <c r="OZ3217" s="0"/>
      <c r="PA3217" s="0"/>
      <c r="PB3217" s="0"/>
      <c r="PC3217" s="0"/>
      <c r="PD3217" s="0"/>
      <c r="PE3217" s="0"/>
      <c r="PF3217" s="0"/>
      <c r="PG3217" s="0"/>
      <c r="PH3217" s="0"/>
      <c r="PI3217" s="0"/>
      <c r="PJ3217" s="0"/>
      <c r="PK3217" s="0"/>
      <c r="PL3217" s="0"/>
      <c r="PM3217" s="0"/>
      <c r="PN3217" s="0"/>
      <c r="PO3217" s="0"/>
      <c r="PP3217" s="0"/>
      <c r="PQ3217" s="0"/>
      <c r="PR3217" s="0"/>
      <c r="PS3217" s="0"/>
      <c r="PT3217" s="0"/>
      <c r="PU3217" s="0"/>
      <c r="PV3217" s="0"/>
      <c r="PW3217" s="0"/>
      <c r="PX3217" s="0"/>
      <c r="PY3217" s="0"/>
      <c r="PZ3217" s="0"/>
      <c r="QA3217" s="0"/>
      <c r="QB3217" s="0"/>
      <c r="QC3217" s="0"/>
      <c r="QD3217" s="0"/>
      <c r="QE3217" s="0"/>
      <c r="QF3217" s="0"/>
      <c r="QG3217" s="0"/>
      <c r="QH3217" s="0"/>
      <c r="QI3217" s="0"/>
      <c r="QJ3217" s="0"/>
      <c r="QK3217" s="0"/>
      <c r="QL3217" s="0"/>
      <c r="QM3217" s="0"/>
      <c r="QN3217" s="0"/>
      <c r="QO3217" s="0"/>
      <c r="QP3217" s="0"/>
      <c r="QQ3217" s="0"/>
      <c r="QR3217" s="0"/>
      <c r="QS3217" s="0"/>
      <c r="QT3217" s="0"/>
      <c r="QU3217" s="0"/>
      <c r="QV3217" s="0"/>
      <c r="QW3217" s="0"/>
      <c r="QX3217" s="0"/>
      <c r="QY3217" s="0"/>
      <c r="QZ3217" s="0"/>
      <c r="RA3217" s="0"/>
      <c r="RB3217" s="0"/>
      <c r="RC3217" s="0"/>
      <c r="RD3217" s="0"/>
      <c r="RE3217" s="0"/>
      <c r="RF3217" s="0"/>
      <c r="RG3217" s="0"/>
      <c r="RH3217" s="0"/>
      <c r="RI3217" s="0"/>
      <c r="RJ3217" s="0"/>
      <c r="RK3217" s="0"/>
      <c r="RL3217" s="0"/>
      <c r="RM3217" s="0"/>
      <c r="RN3217" s="0"/>
      <c r="RO3217" s="0"/>
      <c r="RP3217" s="0"/>
      <c r="RQ3217" s="0"/>
      <c r="RR3217" s="0"/>
      <c r="RS3217" s="0"/>
      <c r="RT3217" s="0"/>
      <c r="RU3217" s="0"/>
      <c r="RV3217" s="0"/>
      <c r="RW3217" s="0"/>
      <c r="RX3217" s="0"/>
      <c r="RY3217" s="0"/>
      <c r="RZ3217" s="0"/>
      <c r="SA3217" s="0"/>
      <c r="SB3217" s="0"/>
      <c r="SC3217" s="0"/>
      <c r="SD3217" s="0"/>
      <c r="SE3217" s="0"/>
      <c r="SF3217" s="0"/>
      <c r="SG3217" s="0"/>
      <c r="SH3217" s="0"/>
      <c r="SI3217" s="0"/>
      <c r="SJ3217" s="0"/>
      <c r="SK3217" s="0"/>
      <c r="SL3217" s="0"/>
      <c r="SM3217" s="0"/>
      <c r="SN3217" s="0"/>
      <c r="SO3217" s="0"/>
      <c r="SP3217" s="0"/>
      <c r="SQ3217" s="0"/>
      <c r="SR3217" s="0"/>
      <c r="SS3217" s="0"/>
      <c r="ST3217" s="0"/>
      <c r="SU3217" s="0"/>
      <c r="SV3217" s="0"/>
      <c r="SW3217" s="0"/>
      <c r="SX3217" s="0"/>
      <c r="SY3217" s="0"/>
      <c r="SZ3217" s="0"/>
      <c r="TA3217" s="0"/>
      <c r="TB3217" s="0"/>
      <c r="TC3217" s="0"/>
      <c r="TD3217" s="0"/>
      <c r="TE3217" s="0"/>
      <c r="TF3217" s="0"/>
      <c r="TG3217" s="0"/>
      <c r="TH3217" s="0"/>
      <c r="TI3217" s="0"/>
      <c r="TJ3217" s="0"/>
      <c r="TK3217" s="0"/>
      <c r="TL3217" s="0"/>
      <c r="TM3217" s="0"/>
      <c r="TN3217" s="0"/>
      <c r="TO3217" s="0"/>
      <c r="TP3217" s="0"/>
      <c r="TQ3217" s="0"/>
      <c r="TR3217" s="0"/>
      <c r="TS3217" s="0"/>
      <c r="TT3217" s="0"/>
      <c r="TU3217" s="0"/>
      <c r="TV3217" s="0"/>
      <c r="TW3217" s="0"/>
      <c r="TX3217" s="0"/>
      <c r="TY3217" s="0"/>
      <c r="TZ3217" s="0"/>
      <c r="UA3217" s="0"/>
      <c r="UB3217" s="0"/>
      <c r="UC3217" s="0"/>
      <c r="UD3217" s="0"/>
      <c r="UE3217" s="0"/>
      <c r="UF3217" s="0"/>
      <c r="UG3217" s="0"/>
      <c r="UH3217" s="0"/>
      <c r="UI3217" s="0"/>
      <c r="UJ3217" s="0"/>
      <c r="UK3217" s="0"/>
      <c r="UL3217" s="0"/>
      <c r="UM3217" s="0"/>
      <c r="UN3217" s="0"/>
      <c r="UO3217" s="0"/>
      <c r="UP3217" s="0"/>
      <c r="UQ3217" s="0"/>
      <c r="UR3217" s="0"/>
      <c r="US3217" s="0"/>
      <c r="UT3217" s="0"/>
      <c r="UU3217" s="0"/>
      <c r="UV3217" s="0"/>
      <c r="UW3217" s="0"/>
      <c r="UX3217" s="0"/>
      <c r="UY3217" s="0"/>
      <c r="UZ3217" s="0"/>
      <c r="VA3217" s="0"/>
      <c r="VB3217" s="0"/>
      <c r="VC3217" s="0"/>
      <c r="VD3217" s="0"/>
      <c r="VE3217" s="0"/>
      <c r="VF3217" s="0"/>
      <c r="VG3217" s="0"/>
      <c r="VH3217" s="0"/>
      <c r="VI3217" s="0"/>
      <c r="VJ3217" s="0"/>
      <c r="VK3217" s="0"/>
      <c r="VL3217" s="0"/>
      <c r="VM3217" s="0"/>
      <c r="VN3217" s="0"/>
      <c r="VO3217" s="0"/>
      <c r="VP3217" s="0"/>
      <c r="VQ3217" s="0"/>
      <c r="VR3217" s="0"/>
      <c r="VS3217" s="0"/>
      <c r="VT3217" s="0"/>
      <c r="VU3217" s="0"/>
      <c r="VV3217" s="0"/>
      <c r="VW3217" s="0"/>
      <c r="VX3217" s="0"/>
      <c r="VY3217" s="0"/>
      <c r="VZ3217" s="0"/>
      <c r="WA3217" s="0"/>
      <c r="WB3217" s="0"/>
      <c r="WC3217" s="0"/>
      <c r="WD3217" s="0"/>
      <c r="WE3217" s="0"/>
      <c r="WF3217" s="0"/>
      <c r="WG3217" s="0"/>
      <c r="WH3217" s="0"/>
      <c r="WI3217" s="0"/>
      <c r="WJ3217" s="0"/>
      <c r="WK3217" s="0"/>
      <c r="WL3217" s="0"/>
      <c r="WM3217" s="0"/>
      <c r="WN3217" s="0"/>
      <c r="WO3217" s="0"/>
      <c r="WP3217" s="0"/>
      <c r="WQ3217" s="0"/>
      <c r="WR3217" s="0"/>
      <c r="WS3217" s="0"/>
      <c r="WT3217" s="0"/>
      <c r="WU3217" s="0"/>
      <c r="WV3217" s="0"/>
      <c r="WW3217" s="0"/>
      <c r="WX3217" s="0"/>
      <c r="WY3217" s="0"/>
      <c r="WZ3217" s="0"/>
      <c r="XA3217" s="0"/>
      <c r="XB3217" s="0"/>
      <c r="XC3217" s="0"/>
      <c r="XD3217" s="0"/>
      <c r="XE3217" s="0"/>
      <c r="XF3217" s="0"/>
      <c r="XG3217" s="0"/>
      <c r="XH3217" s="0"/>
      <c r="XI3217" s="0"/>
      <c r="XJ3217" s="0"/>
      <c r="XK3217" s="0"/>
      <c r="XL3217" s="0"/>
      <c r="XM3217" s="0"/>
      <c r="XN3217" s="0"/>
      <c r="XO3217" s="0"/>
      <c r="XP3217" s="0"/>
      <c r="XQ3217" s="0"/>
      <c r="XR3217" s="0"/>
      <c r="XS3217" s="0"/>
      <c r="XT3217" s="0"/>
      <c r="XU3217" s="0"/>
      <c r="XV3217" s="0"/>
      <c r="XW3217" s="0"/>
      <c r="XX3217" s="0"/>
      <c r="XY3217" s="0"/>
      <c r="XZ3217" s="0"/>
      <c r="YA3217" s="0"/>
      <c r="YB3217" s="0"/>
      <c r="YC3217" s="0"/>
      <c r="YD3217" s="0"/>
      <c r="YE3217" s="0"/>
      <c r="YF3217" s="0"/>
      <c r="YG3217" s="0"/>
      <c r="YH3217" s="0"/>
      <c r="YI3217" s="0"/>
      <c r="YJ3217" s="0"/>
      <c r="YK3217" s="0"/>
      <c r="YL3217" s="0"/>
      <c r="YM3217" s="0"/>
      <c r="YN3217" s="0"/>
      <c r="YO3217" s="0"/>
      <c r="YP3217" s="0"/>
      <c r="YQ3217" s="0"/>
      <c r="YR3217" s="0"/>
      <c r="YS3217" s="0"/>
      <c r="YT3217" s="0"/>
      <c r="YU3217" s="0"/>
      <c r="YV3217" s="0"/>
      <c r="YW3217" s="0"/>
      <c r="YX3217" s="0"/>
      <c r="YY3217" s="0"/>
      <c r="YZ3217" s="0"/>
      <c r="ZA3217" s="0"/>
      <c r="ZB3217" s="0"/>
      <c r="ZC3217" s="0"/>
      <c r="ZD3217" s="0"/>
      <c r="ZE3217" s="0"/>
      <c r="ZF3217" s="0"/>
      <c r="ZG3217" s="0"/>
      <c r="ZH3217" s="0"/>
      <c r="ZI3217" s="0"/>
      <c r="ZJ3217" s="0"/>
      <c r="ZK3217" s="0"/>
      <c r="ZL3217" s="0"/>
      <c r="ZM3217" s="0"/>
      <c r="ZN3217" s="0"/>
      <c r="ZO3217" s="0"/>
      <c r="ZP3217" s="0"/>
      <c r="ZQ3217" s="0"/>
      <c r="ZR3217" s="0"/>
      <c r="ZS3217" s="0"/>
      <c r="ZT3217" s="0"/>
      <c r="ZU3217" s="0"/>
      <c r="ZV3217" s="0"/>
      <c r="ZW3217" s="0"/>
      <c r="ZX3217" s="0"/>
      <c r="ZY3217" s="0"/>
      <c r="ZZ3217" s="0"/>
      <c r="AAA3217" s="0"/>
      <c r="AAB3217" s="0"/>
      <c r="AAC3217" s="0"/>
      <c r="AAD3217" s="0"/>
      <c r="AAE3217" s="0"/>
      <c r="AAF3217" s="0"/>
      <c r="AAG3217" s="0"/>
      <c r="AAH3217" s="0"/>
      <c r="AAI3217" s="0"/>
      <c r="AAJ3217" s="0"/>
      <c r="AAK3217" s="0"/>
      <c r="AAL3217" s="0"/>
      <c r="AAM3217" s="0"/>
      <c r="AAN3217" s="0"/>
      <c r="AAO3217" s="0"/>
      <c r="AAP3217" s="0"/>
      <c r="AAQ3217" s="0"/>
      <c r="AAR3217" s="0"/>
      <c r="AAS3217" s="0"/>
      <c r="AAT3217" s="0"/>
      <c r="AAU3217" s="0"/>
      <c r="AAV3217" s="0"/>
      <c r="AAW3217" s="0"/>
      <c r="AAX3217" s="0"/>
      <c r="AAY3217" s="0"/>
      <c r="AAZ3217" s="0"/>
      <c r="ABA3217" s="0"/>
      <c r="ABB3217" s="0"/>
      <c r="ABC3217" s="0"/>
      <c r="ABD3217" s="0"/>
      <c r="ABE3217" s="0"/>
      <c r="ABF3217" s="0"/>
      <c r="ABG3217" s="0"/>
      <c r="ABH3217" s="0"/>
      <c r="ABI3217" s="0"/>
      <c r="ABJ3217" s="0"/>
      <c r="ABK3217" s="0"/>
      <c r="ABL3217" s="0"/>
      <c r="ABM3217" s="0"/>
      <c r="ABN3217" s="0"/>
      <c r="ABO3217" s="0"/>
      <c r="ABP3217" s="0"/>
      <c r="ABQ3217" s="0"/>
      <c r="ABR3217" s="0"/>
      <c r="ABS3217" s="0"/>
      <c r="ABT3217" s="0"/>
      <c r="ABU3217" s="0"/>
      <c r="ABV3217" s="0"/>
      <c r="ABW3217" s="0"/>
      <c r="ABX3217" s="0"/>
      <c r="ABY3217" s="0"/>
      <c r="ABZ3217" s="0"/>
      <c r="ACA3217" s="0"/>
      <c r="ACB3217" s="0"/>
      <c r="ACC3217" s="0"/>
      <c r="ACD3217" s="0"/>
      <c r="ACE3217" s="0"/>
      <c r="ACF3217" s="0"/>
      <c r="ACG3217" s="0"/>
      <c r="ACH3217" s="0"/>
      <c r="ACI3217" s="0"/>
      <c r="ACJ3217" s="0"/>
      <c r="ACK3217" s="0"/>
      <c r="ACL3217" s="0"/>
      <c r="ACM3217" s="0"/>
      <c r="ACN3217" s="0"/>
      <c r="ACO3217" s="0"/>
      <c r="ACP3217" s="0"/>
      <c r="ACQ3217" s="0"/>
      <c r="ACR3217" s="0"/>
      <c r="ACS3217" s="0"/>
      <c r="ACT3217" s="0"/>
      <c r="ACU3217" s="0"/>
      <c r="ACV3217" s="0"/>
      <c r="ACW3217" s="0"/>
      <c r="ACX3217" s="0"/>
      <c r="ACY3217" s="0"/>
      <c r="ACZ3217" s="0"/>
      <c r="ADA3217" s="0"/>
      <c r="ADB3217" s="0"/>
      <c r="ADC3217" s="0"/>
      <c r="ADD3217" s="0"/>
      <c r="ADE3217" s="0"/>
      <c r="ADF3217" s="0"/>
      <c r="ADG3217" s="0"/>
      <c r="ADH3217" s="0"/>
      <c r="ADI3217" s="0"/>
      <c r="ADJ3217" s="0"/>
      <c r="ADK3217" s="0"/>
      <c r="ADL3217" s="0"/>
      <c r="ADM3217" s="0"/>
      <c r="ADN3217" s="0"/>
      <c r="ADO3217" s="0"/>
      <c r="ADP3217" s="0"/>
      <c r="ADQ3217" s="0"/>
      <c r="ADR3217" s="0"/>
      <c r="ADS3217" s="0"/>
      <c r="ADT3217" s="0"/>
      <c r="ADU3217" s="0"/>
      <c r="ADV3217" s="0"/>
      <c r="ADW3217" s="0"/>
      <c r="ADX3217" s="0"/>
      <c r="ADY3217" s="0"/>
      <c r="ADZ3217" s="0"/>
      <c r="AEA3217" s="0"/>
      <c r="AEB3217" s="0"/>
      <c r="AEC3217" s="0"/>
      <c r="AED3217" s="0"/>
      <c r="AEE3217" s="0"/>
      <c r="AEF3217" s="0"/>
      <c r="AEG3217" s="0"/>
      <c r="AEH3217" s="0"/>
      <c r="AEI3217" s="0"/>
      <c r="AEJ3217" s="0"/>
      <c r="AEK3217" s="0"/>
      <c r="AEL3217" s="0"/>
      <c r="AEM3217" s="0"/>
      <c r="AEN3217" s="0"/>
      <c r="AEO3217" s="0"/>
      <c r="AEP3217" s="0"/>
      <c r="AEQ3217" s="0"/>
      <c r="AER3217" s="0"/>
      <c r="AES3217" s="0"/>
      <c r="AET3217" s="0"/>
      <c r="AEU3217" s="0"/>
      <c r="AEV3217" s="0"/>
      <c r="AEW3217" s="0"/>
      <c r="AEX3217" s="0"/>
      <c r="AEY3217" s="0"/>
      <c r="AEZ3217" s="0"/>
      <c r="AFA3217" s="0"/>
      <c r="AFB3217" s="0"/>
      <c r="AFC3217" s="0"/>
      <c r="AFD3217" s="0"/>
      <c r="AFE3217" s="0"/>
      <c r="AFF3217" s="0"/>
      <c r="AFG3217" s="0"/>
      <c r="AFH3217" s="0"/>
      <c r="AFI3217" s="0"/>
      <c r="AFJ3217" s="0"/>
      <c r="AFK3217" s="0"/>
      <c r="AFL3217" s="0"/>
      <c r="AFM3217" s="0"/>
      <c r="AFN3217" s="0"/>
      <c r="AFO3217" s="0"/>
      <c r="AFP3217" s="0"/>
      <c r="AFQ3217" s="0"/>
      <c r="AFR3217" s="0"/>
      <c r="AFS3217" s="0"/>
      <c r="AFT3217" s="0"/>
      <c r="AFU3217" s="0"/>
      <c r="AFV3217" s="0"/>
      <c r="AFW3217" s="0"/>
      <c r="AFX3217" s="0"/>
      <c r="AFY3217" s="0"/>
      <c r="AFZ3217" s="0"/>
      <c r="AGA3217" s="0"/>
      <c r="AGB3217" s="0"/>
      <c r="AGC3217" s="0"/>
      <c r="AGD3217" s="0"/>
      <c r="AGE3217" s="0"/>
      <c r="AGF3217" s="0"/>
      <c r="AGG3217" s="0"/>
      <c r="AGH3217" s="0"/>
      <c r="AGI3217" s="0"/>
      <c r="AGJ3217" s="0"/>
      <c r="AGK3217" s="0"/>
      <c r="AGL3217" s="0"/>
      <c r="AGM3217" s="0"/>
      <c r="AGN3217" s="0"/>
      <c r="AGO3217" s="0"/>
      <c r="AGP3217" s="0"/>
      <c r="AGQ3217" s="0"/>
      <c r="AGR3217" s="0"/>
      <c r="AGS3217" s="0"/>
      <c r="AGT3217" s="0"/>
      <c r="AGU3217" s="0"/>
      <c r="AGV3217" s="0"/>
      <c r="AGW3217" s="0"/>
      <c r="AGX3217" s="0"/>
      <c r="AGY3217" s="0"/>
      <c r="AGZ3217" s="0"/>
      <c r="AHA3217" s="0"/>
      <c r="AHB3217" s="0"/>
      <c r="AHC3217" s="0"/>
      <c r="AHD3217" s="0"/>
      <c r="AHE3217" s="0"/>
      <c r="AHF3217" s="0"/>
      <c r="AHG3217" s="0"/>
      <c r="AHH3217" s="0"/>
      <c r="AHI3217" s="0"/>
      <c r="AHJ3217" s="0"/>
      <c r="AHK3217" s="0"/>
      <c r="AHL3217" s="0"/>
      <c r="AHM3217" s="0"/>
      <c r="AHN3217" s="0"/>
      <c r="AHO3217" s="0"/>
      <c r="AHP3217" s="0"/>
      <c r="AHQ3217" s="0"/>
      <c r="AHR3217" s="0"/>
      <c r="AHS3217" s="0"/>
      <c r="AHT3217" s="0"/>
      <c r="AHU3217" s="0"/>
      <c r="AHV3217" s="0"/>
      <c r="AHW3217" s="0"/>
      <c r="AHX3217" s="0"/>
      <c r="AHY3217" s="0"/>
      <c r="AHZ3217" s="0"/>
      <c r="AIA3217" s="0"/>
      <c r="AIB3217" s="0"/>
      <c r="AIC3217" s="0"/>
      <c r="AID3217" s="0"/>
      <c r="AIE3217" s="0"/>
      <c r="AIF3217" s="0"/>
      <c r="AIG3217" s="0"/>
      <c r="AIH3217" s="0"/>
      <c r="AII3217" s="0"/>
      <c r="AIJ3217" s="0"/>
      <c r="AIK3217" s="0"/>
      <c r="AIL3217" s="0"/>
      <c r="AIM3217" s="0"/>
      <c r="AIN3217" s="0"/>
      <c r="AIO3217" s="0"/>
      <c r="AIP3217" s="0"/>
      <c r="AIQ3217" s="0"/>
      <c r="AIR3217" s="0"/>
      <c r="AIS3217" s="0"/>
      <c r="AIT3217" s="0"/>
      <c r="AIU3217" s="0"/>
      <c r="AIV3217" s="0"/>
      <c r="AIW3217" s="0"/>
      <c r="AIX3217" s="0"/>
      <c r="AIY3217" s="0"/>
      <c r="AIZ3217" s="0"/>
      <c r="AJA3217" s="0"/>
      <c r="AJB3217" s="0"/>
      <c r="AJC3217" s="0"/>
      <c r="AJD3217" s="0"/>
      <c r="AJE3217" s="0"/>
      <c r="AJF3217" s="0"/>
      <c r="AJG3217" s="0"/>
      <c r="AJH3217" s="0"/>
      <c r="AJI3217" s="0"/>
      <c r="AJJ3217" s="0"/>
      <c r="AJK3217" s="0"/>
      <c r="AJL3217" s="0"/>
      <c r="AJM3217" s="0"/>
      <c r="AJN3217" s="0"/>
      <c r="AJO3217" s="0"/>
      <c r="AJP3217" s="0"/>
      <c r="AJQ3217" s="0"/>
      <c r="AJR3217" s="0"/>
      <c r="AJS3217" s="0"/>
      <c r="AJT3217" s="0"/>
      <c r="AJU3217" s="0"/>
      <c r="AJV3217" s="0"/>
      <c r="AJW3217" s="0"/>
      <c r="AJX3217" s="0"/>
      <c r="AJY3217" s="0"/>
      <c r="AJZ3217" s="0"/>
      <c r="AKA3217" s="0"/>
      <c r="AKB3217" s="0"/>
      <c r="AKC3217" s="0"/>
      <c r="AKD3217" s="0"/>
      <c r="AKE3217" s="0"/>
      <c r="AKF3217" s="0"/>
      <c r="AKG3217" s="0"/>
      <c r="AKH3217" s="0"/>
      <c r="AKI3217" s="0"/>
      <c r="AKJ3217" s="0"/>
      <c r="AKK3217" s="0"/>
      <c r="AKL3217" s="0"/>
      <c r="AKM3217" s="0"/>
      <c r="AKN3217" s="0"/>
      <c r="AKO3217" s="0"/>
      <c r="AKP3217" s="0"/>
      <c r="AKQ3217" s="0"/>
      <c r="AKR3217" s="0"/>
      <c r="AKS3217" s="0"/>
      <c r="AKT3217" s="0"/>
      <c r="AKU3217" s="0"/>
      <c r="AKV3217" s="0"/>
      <c r="AKW3217" s="0"/>
      <c r="AKX3217" s="0"/>
      <c r="AKY3217" s="0"/>
      <c r="AKZ3217" s="0"/>
      <c r="ALA3217" s="0"/>
      <c r="ALB3217" s="0"/>
      <c r="ALC3217" s="0"/>
      <c r="ALD3217" s="0"/>
      <c r="ALE3217" s="0"/>
      <c r="ALF3217" s="0"/>
      <c r="ALG3217" s="0"/>
      <c r="ALH3217" s="0"/>
      <c r="ALI3217" s="0"/>
      <c r="ALJ3217" s="0"/>
      <c r="ALK3217" s="0"/>
      <c r="ALL3217" s="0"/>
      <c r="ALM3217" s="0"/>
      <c r="ALN3217" s="0"/>
      <c r="ALO3217" s="0"/>
      <c r="ALP3217" s="0"/>
      <c r="ALQ3217" s="0"/>
      <c r="ALR3217" s="0"/>
      <c r="ALS3217" s="0"/>
      <c r="ALT3217" s="0"/>
      <c r="ALU3217" s="0"/>
      <c r="ALV3217" s="0"/>
      <c r="ALW3217" s="0"/>
      <c r="ALX3217" s="0"/>
      <c r="ALY3217" s="0"/>
      <c r="ALZ3217" s="0"/>
      <c r="AMA3217" s="0"/>
      <c r="AMB3217" s="0"/>
      <c r="AMC3217" s="0"/>
      <c r="AMD3217" s="0"/>
      <c r="AME3217" s="0"/>
      <c r="AMF3217" s="0"/>
      <c r="AMG3217" s="0"/>
      <c r="AMH3217" s="0"/>
      <c r="AMI3217" s="0"/>
    </row>
    <row r="3218" customFormat="false" ht="12.75" hidden="false" customHeight="false" outlineLevel="0" collapsed="false">
      <c r="A3218" s="1" t="s">
        <v>645</v>
      </c>
      <c r="C3218" s="27" t="s">
        <v>3462</v>
      </c>
      <c r="D3218" s="27" t="s">
        <v>2975</v>
      </c>
      <c r="E3218" s="97"/>
      <c r="F3218" s="31"/>
      <c r="G3218" s="27"/>
      <c r="H3218" s="30" t="s">
        <v>168</v>
      </c>
      <c r="I3218" s="31" t="n">
        <v>7.18</v>
      </c>
      <c r="J3218" s="31" t="s">
        <v>3096</v>
      </c>
      <c r="BM3218" s="0"/>
      <c r="BN3218" s="0"/>
      <c r="BO3218" s="0"/>
      <c r="BP3218" s="0"/>
      <c r="BQ3218" s="0"/>
      <c r="BR3218" s="0"/>
      <c r="BS3218" s="0"/>
      <c r="BT3218" s="0"/>
      <c r="BU3218" s="0"/>
      <c r="BV3218" s="0"/>
      <c r="BW3218" s="0"/>
      <c r="BX3218" s="0"/>
      <c r="BY3218" s="0"/>
      <c r="BZ3218" s="0"/>
      <c r="CA3218" s="0"/>
      <c r="CB3218" s="0"/>
      <c r="CC3218" s="0"/>
      <c r="CD3218" s="0"/>
      <c r="CE3218" s="0"/>
      <c r="CF3218" s="0"/>
      <c r="CG3218" s="0"/>
      <c r="CH3218" s="0"/>
      <c r="CI3218" s="0"/>
      <c r="CJ3218" s="0"/>
      <c r="CK3218" s="0"/>
      <c r="CL3218" s="0"/>
      <c r="CM3218" s="0"/>
      <c r="CN3218" s="0"/>
      <c r="CO3218" s="0"/>
      <c r="CP3218" s="0"/>
      <c r="CQ3218" s="0"/>
      <c r="CR3218" s="0"/>
      <c r="CS3218" s="0"/>
      <c r="CT3218" s="0"/>
      <c r="CU3218" s="0"/>
      <c r="CV3218" s="0"/>
      <c r="CW3218" s="0"/>
      <c r="CX3218" s="0"/>
      <c r="CY3218" s="0"/>
      <c r="CZ3218" s="0"/>
      <c r="DA3218" s="0"/>
      <c r="DB3218" s="0"/>
      <c r="DC3218" s="0"/>
      <c r="DD3218" s="0"/>
      <c r="DE3218" s="0"/>
      <c r="DF3218" s="0"/>
      <c r="DG3218" s="0"/>
      <c r="DH3218" s="0"/>
      <c r="DI3218" s="0"/>
      <c r="DJ3218" s="0"/>
      <c r="DK3218" s="0"/>
      <c r="DL3218" s="0"/>
      <c r="DM3218" s="0"/>
      <c r="DN3218" s="0"/>
      <c r="DO3218" s="0"/>
      <c r="DP3218" s="0"/>
      <c r="DQ3218" s="0"/>
      <c r="DR3218" s="0"/>
      <c r="DS3218" s="0"/>
      <c r="DT3218" s="0"/>
      <c r="DU3218" s="0"/>
      <c r="DV3218" s="0"/>
      <c r="DW3218" s="0"/>
      <c r="DX3218" s="0"/>
      <c r="DY3218" s="0"/>
      <c r="DZ3218" s="0"/>
      <c r="EA3218" s="0"/>
      <c r="EB3218" s="0"/>
      <c r="EC3218" s="0"/>
      <c r="ED3218" s="0"/>
      <c r="EE3218" s="0"/>
      <c r="EF3218" s="0"/>
      <c r="EG3218" s="0"/>
      <c r="EH3218" s="0"/>
      <c r="EI3218" s="0"/>
      <c r="EJ3218" s="0"/>
      <c r="EK3218" s="0"/>
      <c r="EL3218" s="0"/>
      <c r="EM3218" s="0"/>
      <c r="EN3218" s="0"/>
      <c r="EO3218" s="0"/>
      <c r="EP3218" s="0"/>
      <c r="EQ3218" s="0"/>
      <c r="ER3218" s="0"/>
      <c r="ES3218" s="0"/>
      <c r="ET3218" s="0"/>
      <c r="EU3218" s="0"/>
      <c r="EV3218" s="0"/>
      <c r="EW3218" s="0"/>
      <c r="EX3218" s="0"/>
      <c r="EY3218" s="0"/>
      <c r="EZ3218" s="0"/>
      <c r="FA3218" s="0"/>
      <c r="FB3218" s="0"/>
      <c r="FC3218" s="0"/>
      <c r="FD3218" s="0"/>
      <c r="FE3218" s="0"/>
      <c r="FF3218" s="0"/>
      <c r="FG3218" s="0"/>
      <c r="FH3218" s="0"/>
      <c r="FI3218" s="0"/>
      <c r="FJ3218" s="0"/>
      <c r="FK3218" s="0"/>
      <c r="FL3218" s="0"/>
      <c r="FM3218" s="0"/>
      <c r="FN3218" s="0"/>
      <c r="FO3218" s="0"/>
      <c r="FP3218" s="0"/>
      <c r="FQ3218" s="0"/>
      <c r="FR3218" s="0"/>
      <c r="FS3218" s="0"/>
      <c r="FT3218" s="0"/>
      <c r="FU3218" s="0"/>
      <c r="FV3218" s="0"/>
      <c r="FW3218" s="0"/>
      <c r="FX3218" s="0"/>
      <c r="FY3218" s="0"/>
      <c r="FZ3218" s="0"/>
      <c r="GA3218" s="0"/>
      <c r="GB3218" s="0"/>
      <c r="GC3218" s="0"/>
      <c r="GD3218" s="0"/>
      <c r="GE3218" s="0"/>
      <c r="GF3218" s="0"/>
      <c r="GG3218" s="0"/>
      <c r="GH3218" s="0"/>
      <c r="GI3218" s="0"/>
      <c r="GJ3218" s="0"/>
      <c r="GK3218" s="0"/>
      <c r="GL3218" s="0"/>
      <c r="GM3218" s="0"/>
      <c r="GN3218" s="0"/>
      <c r="GO3218" s="0"/>
      <c r="GP3218" s="0"/>
      <c r="GQ3218" s="0"/>
      <c r="GR3218" s="0"/>
      <c r="GS3218" s="0"/>
      <c r="GT3218" s="0"/>
      <c r="GU3218" s="0"/>
      <c r="GV3218" s="0"/>
      <c r="GW3218" s="0"/>
      <c r="GX3218" s="0"/>
      <c r="GY3218" s="0"/>
      <c r="GZ3218" s="0"/>
      <c r="HA3218" s="0"/>
      <c r="HB3218" s="0"/>
      <c r="HC3218" s="0"/>
      <c r="HD3218" s="0"/>
      <c r="HE3218" s="0"/>
      <c r="HF3218" s="0"/>
      <c r="HG3218" s="0"/>
      <c r="HH3218" s="0"/>
      <c r="HI3218" s="0"/>
      <c r="HJ3218" s="0"/>
      <c r="HK3218" s="0"/>
      <c r="HL3218" s="0"/>
      <c r="HM3218" s="0"/>
      <c r="HN3218" s="0"/>
      <c r="HO3218" s="0"/>
      <c r="HP3218" s="0"/>
      <c r="HQ3218" s="0"/>
      <c r="HR3218" s="0"/>
      <c r="HS3218" s="0"/>
      <c r="HT3218" s="0"/>
      <c r="HU3218" s="0"/>
      <c r="HV3218" s="0"/>
      <c r="HW3218" s="0"/>
      <c r="HX3218" s="0"/>
      <c r="HY3218" s="0"/>
      <c r="HZ3218" s="0"/>
      <c r="IA3218" s="0"/>
      <c r="IB3218" s="0"/>
      <c r="IC3218" s="0"/>
      <c r="ID3218" s="0"/>
      <c r="IE3218" s="0"/>
      <c r="IF3218" s="0"/>
      <c r="IG3218" s="0"/>
      <c r="IH3218" s="0"/>
      <c r="II3218" s="0"/>
      <c r="IJ3218" s="0"/>
      <c r="IK3218" s="0"/>
      <c r="IL3218" s="0"/>
      <c r="IM3218" s="0"/>
      <c r="IN3218" s="0"/>
      <c r="IO3218" s="0"/>
      <c r="IP3218" s="0"/>
      <c r="IQ3218" s="0"/>
      <c r="IR3218" s="0"/>
      <c r="IS3218" s="0"/>
      <c r="IT3218" s="0"/>
      <c r="IU3218" s="0"/>
      <c r="IV3218" s="0"/>
      <c r="IW3218" s="0"/>
      <c r="IX3218" s="0"/>
      <c r="IY3218" s="0"/>
      <c r="IZ3218" s="0"/>
      <c r="JA3218" s="0"/>
      <c r="JB3218" s="0"/>
      <c r="JC3218" s="0"/>
      <c r="JD3218" s="0"/>
      <c r="JE3218" s="0"/>
      <c r="JF3218" s="0"/>
      <c r="JG3218" s="0"/>
      <c r="JH3218" s="0"/>
      <c r="JI3218" s="0"/>
      <c r="JJ3218" s="0"/>
      <c r="JK3218" s="0"/>
      <c r="JL3218" s="0"/>
      <c r="JM3218" s="0"/>
      <c r="JN3218" s="0"/>
      <c r="JO3218" s="0"/>
      <c r="JP3218" s="0"/>
      <c r="JQ3218" s="0"/>
      <c r="JR3218" s="0"/>
      <c r="JS3218" s="0"/>
      <c r="JT3218" s="0"/>
      <c r="JU3218" s="0"/>
      <c r="JV3218" s="0"/>
      <c r="JW3218" s="0"/>
      <c r="JX3218" s="0"/>
      <c r="JY3218" s="0"/>
      <c r="JZ3218" s="0"/>
      <c r="KA3218" s="0"/>
      <c r="KB3218" s="0"/>
      <c r="KC3218" s="0"/>
      <c r="KD3218" s="0"/>
      <c r="KE3218" s="0"/>
      <c r="KF3218" s="0"/>
      <c r="KG3218" s="0"/>
      <c r="KH3218" s="0"/>
      <c r="KI3218" s="0"/>
      <c r="KJ3218" s="0"/>
      <c r="KK3218" s="0"/>
      <c r="KL3218" s="0"/>
      <c r="KM3218" s="0"/>
      <c r="KN3218" s="0"/>
      <c r="KO3218" s="0"/>
      <c r="KP3218" s="0"/>
      <c r="KQ3218" s="0"/>
      <c r="KR3218" s="0"/>
      <c r="KS3218" s="0"/>
      <c r="KT3218" s="0"/>
      <c r="KU3218" s="0"/>
      <c r="KV3218" s="0"/>
      <c r="KW3218" s="0"/>
      <c r="KX3218" s="0"/>
      <c r="KY3218" s="0"/>
      <c r="KZ3218" s="0"/>
      <c r="LA3218" s="0"/>
      <c r="LB3218" s="0"/>
      <c r="LC3218" s="0"/>
      <c r="LD3218" s="0"/>
      <c r="LE3218" s="0"/>
      <c r="LF3218" s="0"/>
      <c r="LG3218" s="0"/>
      <c r="LH3218" s="0"/>
      <c r="LI3218" s="0"/>
      <c r="LJ3218" s="0"/>
      <c r="LK3218" s="0"/>
      <c r="LL3218" s="0"/>
      <c r="LM3218" s="0"/>
      <c r="LN3218" s="0"/>
      <c r="LO3218" s="0"/>
      <c r="LP3218" s="0"/>
      <c r="LQ3218" s="0"/>
      <c r="LR3218" s="0"/>
      <c r="LS3218" s="0"/>
      <c r="LT3218" s="0"/>
      <c r="LU3218" s="0"/>
      <c r="LV3218" s="0"/>
      <c r="LW3218" s="0"/>
      <c r="LX3218" s="0"/>
      <c r="LY3218" s="0"/>
      <c r="LZ3218" s="0"/>
      <c r="MA3218" s="0"/>
      <c r="MB3218" s="0"/>
      <c r="MC3218" s="0"/>
      <c r="MD3218" s="0"/>
      <c r="ME3218" s="0"/>
      <c r="MF3218" s="0"/>
      <c r="MG3218" s="0"/>
      <c r="MH3218" s="0"/>
      <c r="MI3218" s="0"/>
      <c r="MJ3218" s="0"/>
      <c r="MK3218" s="0"/>
      <c r="ML3218" s="0"/>
      <c r="MM3218" s="0"/>
      <c r="MN3218" s="0"/>
      <c r="MO3218" s="0"/>
      <c r="MP3218" s="0"/>
      <c r="MQ3218" s="0"/>
      <c r="MR3218" s="0"/>
      <c r="MS3218" s="0"/>
      <c r="MT3218" s="0"/>
      <c r="MU3218" s="0"/>
      <c r="MV3218" s="0"/>
      <c r="MW3218" s="0"/>
      <c r="MX3218" s="0"/>
      <c r="MY3218" s="0"/>
      <c r="MZ3218" s="0"/>
      <c r="NA3218" s="0"/>
      <c r="NB3218" s="0"/>
      <c r="NC3218" s="0"/>
      <c r="ND3218" s="0"/>
      <c r="NE3218" s="0"/>
      <c r="NF3218" s="0"/>
      <c r="NG3218" s="0"/>
      <c r="NH3218" s="0"/>
      <c r="NI3218" s="0"/>
      <c r="NJ3218" s="0"/>
      <c r="NK3218" s="0"/>
      <c r="NL3218" s="0"/>
      <c r="NM3218" s="0"/>
      <c r="NN3218" s="0"/>
      <c r="NO3218" s="0"/>
      <c r="NP3218" s="0"/>
      <c r="NQ3218" s="0"/>
      <c r="NR3218" s="0"/>
      <c r="NS3218" s="0"/>
      <c r="NT3218" s="0"/>
      <c r="NU3218" s="0"/>
      <c r="NV3218" s="0"/>
      <c r="NW3218" s="0"/>
      <c r="NX3218" s="0"/>
      <c r="NY3218" s="0"/>
      <c r="NZ3218" s="0"/>
      <c r="OA3218" s="0"/>
      <c r="OB3218" s="0"/>
      <c r="OC3218" s="0"/>
      <c r="OD3218" s="0"/>
      <c r="OE3218" s="0"/>
      <c r="OF3218" s="0"/>
      <c r="OG3218" s="0"/>
      <c r="OH3218" s="0"/>
      <c r="OI3218" s="0"/>
      <c r="OJ3218" s="0"/>
      <c r="OK3218" s="0"/>
      <c r="OL3218" s="0"/>
      <c r="OM3218" s="0"/>
      <c r="ON3218" s="0"/>
      <c r="OO3218" s="0"/>
      <c r="OP3218" s="0"/>
      <c r="OQ3218" s="0"/>
      <c r="OR3218" s="0"/>
      <c r="OS3218" s="0"/>
      <c r="OT3218" s="0"/>
      <c r="OU3218" s="0"/>
      <c r="OV3218" s="0"/>
      <c r="OW3218" s="0"/>
      <c r="OX3218" s="0"/>
      <c r="OY3218" s="0"/>
      <c r="OZ3218" s="0"/>
      <c r="PA3218" s="0"/>
      <c r="PB3218" s="0"/>
      <c r="PC3218" s="0"/>
      <c r="PD3218" s="0"/>
      <c r="PE3218" s="0"/>
      <c r="PF3218" s="0"/>
      <c r="PG3218" s="0"/>
      <c r="PH3218" s="0"/>
      <c r="PI3218" s="0"/>
      <c r="PJ3218" s="0"/>
      <c r="PK3218" s="0"/>
      <c r="PL3218" s="0"/>
      <c r="PM3218" s="0"/>
      <c r="PN3218" s="0"/>
      <c r="PO3218" s="0"/>
      <c r="PP3218" s="0"/>
      <c r="PQ3218" s="0"/>
      <c r="PR3218" s="0"/>
      <c r="PS3218" s="0"/>
      <c r="PT3218" s="0"/>
      <c r="PU3218" s="0"/>
      <c r="PV3218" s="0"/>
      <c r="PW3218" s="0"/>
      <c r="PX3218" s="0"/>
      <c r="PY3218" s="0"/>
      <c r="PZ3218" s="0"/>
      <c r="QA3218" s="0"/>
      <c r="QB3218" s="0"/>
      <c r="QC3218" s="0"/>
      <c r="QD3218" s="0"/>
      <c r="QE3218" s="0"/>
      <c r="QF3218" s="0"/>
      <c r="QG3218" s="0"/>
      <c r="QH3218" s="0"/>
      <c r="QI3218" s="0"/>
      <c r="QJ3218" s="0"/>
      <c r="QK3218" s="0"/>
      <c r="QL3218" s="0"/>
      <c r="QM3218" s="0"/>
      <c r="QN3218" s="0"/>
      <c r="QO3218" s="0"/>
      <c r="QP3218" s="0"/>
      <c r="QQ3218" s="0"/>
      <c r="QR3218" s="0"/>
      <c r="QS3218" s="0"/>
      <c r="QT3218" s="0"/>
      <c r="QU3218" s="0"/>
      <c r="QV3218" s="0"/>
      <c r="QW3218" s="0"/>
      <c r="QX3218" s="0"/>
      <c r="QY3218" s="0"/>
      <c r="QZ3218" s="0"/>
      <c r="RA3218" s="0"/>
      <c r="RB3218" s="0"/>
      <c r="RC3218" s="0"/>
      <c r="RD3218" s="0"/>
      <c r="RE3218" s="0"/>
      <c r="RF3218" s="0"/>
      <c r="RG3218" s="0"/>
      <c r="RH3218" s="0"/>
      <c r="RI3218" s="0"/>
      <c r="RJ3218" s="0"/>
      <c r="RK3218" s="0"/>
      <c r="RL3218" s="0"/>
      <c r="RM3218" s="0"/>
      <c r="RN3218" s="0"/>
      <c r="RO3218" s="0"/>
      <c r="RP3218" s="0"/>
      <c r="RQ3218" s="0"/>
      <c r="RR3218" s="0"/>
      <c r="RS3218" s="0"/>
      <c r="RT3218" s="0"/>
      <c r="RU3218" s="0"/>
      <c r="RV3218" s="0"/>
      <c r="RW3218" s="0"/>
      <c r="RX3218" s="0"/>
      <c r="RY3218" s="0"/>
      <c r="RZ3218" s="0"/>
      <c r="SA3218" s="0"/>
      <c r="SB3218" s="0"/>
      <c r="SC3218" s="0"/>
      <c r="SD3218" s="0"/>
      <c r="SE3218" s="0"/>
      <c r="SF3218" s="0"/>
      <c r="SG3218" s="0"/>
      <c r="SH3218" s="0"/>
      <c r="SI3218" s="0"/>
      <c r="SJ3218" s="0"/>
      <c r="SK3218" s="0"/>
      <c r="SL3218" s="0"/>
      <c r="SM3218" s="0"/>
      <c r="SN3218" s="0"/>
      <c r="SO3218" s="0"/>
      <c r="SP3218" s="0"/>
      <c r="SQ3218" s="0"/>
      <c r="SR3218" s="0"/>
      <c r="SS3218" s="0"/>
      <c r="ST3218" s="0"/>
      <c r="SU3218" s="0"/>
      <c r="SV3218" s="0"/>
      <c r="SW3218" s="0"/>
      <c r="SX3218" s="0"/>
      <c r="SY3218" s="0"/>
      <c r="SZ3218" s="0"/>
      <c r="TA3218" s="0"/>
      <c r="TB3218" s="0"/>
      <c r="TC3218" s="0"/>
      <c r="TD3218" s="0"/>
      <c r="TE3218" s="0"/>
      <c r="TF3218" s="0"/>
      <c r="TG3218" s="0"/>
      <c r="TH3218" s="0"/>
      <c r="TI3218" s="0"/>
      <c r="TJ3218" s="0"/>
      <c r="TK3218" s="0"/>
      <c r="TL3218" s="0"/>
      <c r="TM3218" s="0"/>
      <c r="TN3218" s="0"/>
      <c r="TO3218" s="0"/>
      <c r="TP3218" s="0"/>
      <c r="TQ3218" s="0"/>
      <c r="TR3218" s="0"/>
      <c r="TS3218" s="0"/>
      <c r="TT3218" s="0"/>
      <c r="TU3218" s="0"/>
      <c r="TV3218" s="0"/>
      <c r="TW3218" s="0"/>
      <c r="TX3218" s="0"/>
      <c r="TY3218" s="0"/>
      <c r="TZ3218" s="0"/>
      <c r="UA3218" s="0"/>
      <c r="UB3218" s="0"/>
      <c r="UC3218" s="0"/>
      <c r="UD3218" s="0"/>
      <c r="UE3218" s="0"/>
      <c r="UF3218" s="0"/>
      <c r="UG3218" s="0"/>
      <c r="UH3218" s="0"/>
      <c r="UI3218" s="0"/>
      <c r="UJ3218" s="0"/>
      <c r="UK3218" s="0"/>
      <c r="UL3218" s="0"/>
      <c r="UM3218" s="0"/>
      <c r="UN3218" s="0"/>
      <c r="UO3218" s="0"/>
      <c r="UP3218" s="0"/>
      <c r="UQ3218" s="0"/>
      <c r="UR3218" s="0"/>
      <c r="US3218" s="0"/>
      <c r="UT3218" s="0"/>
      <c r="UU3218" s="0"/>
      <c r="UV3218" s="0"/>
      <c r="UW3218" s="0"/>
      <c r="UX3218" s="0"/>
      <c r="UY3218" s="0"/>
      <c r="UZ3218" s="0"/>
      <c r="VA3218" s="0"/>
      <c r="VB3218" s="0"/>
      <c r="VC3218" s="0"/>
      <c r="VD3218" s="0"/>
      <c r="VE3218" s="0"/>
      <c r="VF3218" s="0"/>
      <c r="VG3218" s="0"/>
      <c r="VH3218" s="0"/>
      <c r="VI3218" s="0"/>
      <c r="VJ3218" s="0"/>
      <c r="VK3218" s="0"/>
      <c r="VL3218" s="0"/>
      <c r="VM3218" s="0"/>
      <c r="VN3218" s="0"/>
      <c r="VO3218" s="0"/>
      <c r="VP3218" s="0"/>
      <c r="VQ3218" s="0"/>
      <c r="VR3218" s="0"/>
      <c r="VS3218" s="0"/>
      <c r="VT3218" s="0"/>
      <c r="VU3218" s="0"/>
      <c r="VV3218" s="0"/>
      <c r="VW3218" s="0"/>
      <c r="VX3218" s="0"/>
      <c r="VY3218" s="0"/>
      <c r="VZ3218" s="0"/>
      <c r="WA3218" s="0"/>
      <c r="WB3218" s="0"/>
      <c r="WC3218" s="0"/>
      <c r="WD3218" s="0"/>
      <c r="WE3218" s="0"/>
      <c r="WF3218" s="0"/>
      <c r="WG3218" s="0"/>
      <c r="WH3218" s="0"/>
      <c r="WI3218" s="0"/>
      <c r="WJ3218" s="0"/>
      <c r="WK3218" s="0"/>
      <c r="WL3218" s="0"/>
      <c r="WM3218" s="0"/>
      <c r="WN3218" s="0"/>
      <c r="WO3218" s="0"/>
      <c r="WP3218" s="0"/>
      <c r="WQ3218" s="0"/>
      <c r="WR3218" s="0"/>
      <c r="WS3218" s="0"/>
      <c r="WT3218" s="0"/>
      <c r="WU3218" s="0"/>
      <c r="WV3218" s="0"/>
      <c r="WW3218" s="0"/>
      <c r="WX3218" s="0"/>
      <c r="WY3218" s="0"/>
      <c r="WZ3218" s="0"/>
      <c r="XA3218" s="0"/>
      <c r="XB3218" s="0"/>
      <c r="XC3218" s="0"/>
      <c r="XD3218" s="0"/>
      <c r="XE3218" s="0"/>
      <c r="XF3218" s="0"/>
      <c r="XG3218" s="0"/>
      <c r="XH3218" s="0"/>
      <c r="XI3218" s="0"/>
      <c r="XJ3218" s="0"/>
      <c r="XK3218" s="0"/>
      <c r="XL3218" s="0"/>
      <c r="XM3218" s="0"/>
      <c r="XN3218" s="0"/>
      <c r="XO3218" s="0"/>
      <c r="XP3218" s="0"/>
      <c r="XQ3218" s="0"/>
      <c r="XR3218" s="0"/>
      <c r="XS3218" s="0"/>
      <c r="XT3218" s="0"/>
      <c r="XU3218" s="0"/>
      <c r="XV3218" s="0"/>
      <c r="XW3218" s="0"/>
      <c r="XX3218" s="0"/>
      <c r="XY3218" s="0"/>
      <c r="XZ3218" s="0"/>
      <c r="YA3218" s="0"/>
      <c r="YB3218" s="0"/>
      <c r="YC3218" s="0"/>
      <c r="YD3218" s="0"/>
      <c r="YE3218" s="0"/>
      <c r="YF3218" s="0"/>
      <c r="YG3218" s="0"/>
      <c r="YH3218" s="0"/>
      <c r="YI3218" s="0"/>
      <c r="YJ3218" s="0"/>
      <c r="YK3218" s="0"/>
      <c r="YL3218" s="0"/>
      <c r="YM3218" s="0"/>
      <c r="YN3218" s="0"/>
      <c r="YO3218" s="0"/>
      <c r="YP3218" s="0"/>
      <c r="YQ3218" s="0"/>
      <c r="YR3218" s="0"/>
      <c r="YS3218" s="0"/>
      <c r="YT3218" s="0"/>
      <c r="YU3218" s="0"/>
      <c r="YV3218" s="0"/>
      <c r="YW3218" s="0"/>
      <c r="YX3218" s="0"/>
      <c r="YY3218" s="0"/>
      <c r="YZ3218" s="0"/>
      <c r="ZA3218" s="0"/>
      <c r="ZB3218" s="0"/>
      <c r="ZC3218" s="0"/>
      <c r="ZD3218" s="0"/>
      <c r="ZE3218" s="0"/>
      <c r="ZF3218" s="0"/>
      <c r="ZG3218" s="0"/>
      <c r="ZH3218" s="0"/>
      <c r="ZI3218" s="0"/>
      <c r="ZJ3218" s="0"/>
      <c r="ZK3218" s="0"/>
      <c r="ZL3218" s="0"/>
      <c r="ZM3218" s="0"/>
      <c r="ZN3218" s="0"/>
      <c r="ZO3218" s="0"/>
      <c r="ZP3218" s="0"/>
      <c r="ZQ3218" s="0"/>
      <c r="ZR3218" s="0"/>
      <c r="ZS3218" s="0"/>
      <c r="ZT3218" s="0"/>
      <c r="ZU3218" s="0"/>
      <c r="ZV3218" s="0"/>
      <c r="ZW3218" s="0"/>
      <c r="ZX3218" s="0"/>
      <c r="ZY3218" s="0"/>
      <c r="ZZ3218" s="0"/>
      <c r="AAA3218" s="0"/>
      <c r="AAB3218" s="0"/>
      <c r="AAC3218" s="0"/>
      <c r="AAD3218" s="0"/>
      <c r="AAE3218" s="0"/>
      <c r="AAF3218" s="0"/>
      <c r="AAG3218" s="0"/>
      <c r="AAH3218" s="0"/>
      <c r="AAI3218" s="0"/>
      <c r="AAJ3218" s="0"/>
      <c r="AAK3218" s="0"/>
      <c r="AAL3218" s="0"/>
      <c r="AAM3218" s="0"/>
      <c r="AAN3218" s="0"/>
      <c r="AAO3218" s="0"/>
      <c r="AAP3218" s="0"/>
      <c r="AAQ3218" s="0"/>
      <c r="AAR3218" s="0"/>
      <c r="AAS3218" s="0"/>
      <c r="AAT3218" s="0"/>
      <c r="AAU3218" s="0"/>
      <c r="AAV3218" s="0"/>
      <c r="AAW3218" s="0"/>
      <c r="AAX3218" s="0"/>
      <c r="AAY3218" s="0"/>
      <c r="AAZ3218" s="0"/>
      <c r="ABA3218" s="0"/>
      <c r="ABB3218" s="0"/>
      <c r="ABC3218" s="0"/>
      <c r="ABD3218" s="0"/>
      <c r="ABE3218" s="0"/>
      <c r="ABF3218" s="0"/>
      <c r="ABG3218" s="0"/>
      <c r="ABH3218" s="0"/>
      <c r="ABI3218" s="0"/>
      <c r="ABJ3218" s="0"/>
      <c r="ABK3218" s="0"/>
      <c r="ABL3218" s="0"/>
      <c r="ABM3218" s="0"/>
      <c r="ABN3218" s="0"/>
      <c r="ABO3218" s="0"/>
      <c r="ABP3218" s="0"/>
      <c r="ABQ3218" s="0"/>
      <c r="ABR3218" s="0"/>
      <c r="ABS3218" s="0"/>
      <c r="ABT3218" s="0"/>
      <c r="ABU3218" s="0"/>
      <c r="ABV3218" s="0"/>
      <c r="ABW3218" s="0"/>
      <c r="ABX3218" s="0"/>
      <c r="ABY3218" s="0"/>
      <c r="ABZ3218" s="0"/>
      <c r="ACA3218" s="0"/>
      <c r="ACB3218" s="0"/>
      <c r="ACC3218" s="0"/>
      <c r="ACD3218" s="0"/>
      <c r="ACE3218" s="0"/>
      <c r="ACF3218" s="0"/>
      <c r="ACG3218" s="0"/>
      <c r="ACH3218" s="0"/>
      <c r="ACI3218" s="0"/>
      <c r="ACJ3218" s="0"/>
      <c r="ACK3218" s="0"/>
      <c r="ACL3218" s="0"/>
      <c r="ACM3218" s="0"/>
      <c r="ACN3218" s="0"/>
      <c r="ACO3218" s="0"/>
      <c r="ACP3218" s="0"/>
      <c r="ACQ3218" s="0"/>
      <c r="ACR3218" s="0"/>
      <c r="ACS3218" s="0"/>
      <c r="ACT3218" s="0"/>
      <c r="ACU3218" s="0"/>
      <c r="ACV3218" s="0"/>
      <c r="ACW3218" s="0"/>
      <c r="ACX3218" s="0"/>
      <c r="ACY3218" s="0"/>
      <c r="ACZ3218" s="0"/>
      <c r="ADA3218" s="0"/>
      <c r="ADB3218" s="0"/>
      <c r="ADC3218" s="0"/>
      <c r="ADD3218" s="0"/>
      <c r="ADE3218" s="0"/>
      <c r="ADF3218" s="0"/>
      <c r="ADG3218" s="0"/>
      <c r="ADH3218" s="0"/>
      <c r="ADI3218" s="0"/>
      <c r="ADJ3218" s="0"/>
      <c r="ADK3218" s="0"/>
      <c r="ADL3218" s="0"/>
      <c r="ADM3218" s="0"/>
      <c r="ADN3218" s="0"/>
      <c r="ADO3218" s="0"/>
      <c r="ADP3218" s="0"/>
      <c r="ADQ3218" s="0"/>
      <c r="ADR3218" s="0"/>
      <c r="ADS3218" s="0"/>
      <c r="ADT3218" s="0"/>
      <c r="ADU3218" s="0"/>
      <c r="ADV3218" s="0"/>
      <c r="ADW3218" s="0"/>
      <c r="ADX3218" s="0"/>
      <c r="ADY3218" s="0"/>
      <c r="ADZ3218" s="0"/>
      <c r="AEA3218" s="0"/>
      <c r="AEB3218" s="0"/>
      <c r="AEC3218" s="0"/>
      <c r="AED3218" s="0"/>
      <c r="AEE3218" s="0"/>
      <c r="AEF3218" s="0"/>
      <c r="AEG3218" s="0"/>
      <c r="AEH3218" s="0"/>
      <c r="AEI3218" s="0"/>
      <c r="AEJ3218" s="0"/>
      <c r="AEK3218" s="0"/>
      <c r="AEL3218" s="0"/>
      <c r="AEM3218" s="0"/>
      <c r="AEN3218" s="0"/>
      <c r="AEO3218" s="0"/>
      <c r="AEP3218" s="0"/>
      <c r="AEQ3218" s="0"/>
      <c r="AER3218" s="0"/>
      <c r="AES3218" s="0"/>
      <c r="AET3218" s="0"/>
      <c r="AEU3218" s="0"/>
      <c r="AEV3218" s="0"/>
      <c r="AEW3218" s="0"/>
      <c r="AEX3218" s="0"/>
      <c r="AEY3218" s="0"/>
      <c r="AEZ3218" s="0"/>
      <c r="AFA3218" s="0"/>
      <c r="AFB3218" s="0"/>
      <c r="AFC3218" s="0"/>
      <c r="AFD3218" s="0"/>
      <c r="AFE3218" s="0"/>
      <c r="AFF3218" s="0"/>
      <c r="AFG3218" s="0"/>
      <c r="AFH3218" s="0"/>
      <c r="AFI3218" s="0"/>
      <c r="AFJ3218" s="0"/>
      <c r="AFK3218" s="0"/>
      <c r="AFL3218" s="0"/>
      <c r="AFM3218" s="0"/>
      <c r="AFN3218" s="0"/>
      <c r="AFO3218" s="0"/>
      <c r="AFP3218" s="0"/>
      <c r="AFQ3218" s="0"/>
      <c r="AFR3218" s="0"/>
      <c r="AFS3218" s="0"/>
      <c r="AFT3218" s="0"/>
      <c r="AFU3218" s="0"/>
      <c r="AFV3218" s="0"/>
      <c r="AFW3218" s="0"/>
      <c r="AFX3218" s="0"/>
      <c r="AFY3218" s="0"/>
      <c r="AFZ3218" s="0"/>
      <c r="AGA3218" s="0"/>
      <c r="AGB3218" s="0"/>
      <c r="AGC3218" s="0"/>
      <c r="AGD3218" s="0"/>
      <c r="AGE3218" s="0"/>
      <c r="AGF3218" s="0"/>
      <c r="AGG3218" s="0"/>
      <c r="AGH3218" s="0"/>
      <c r="AGI3218" s="0"/>
      <c r="AGJ3218" s="0"/>
      <c r="AGK3218" s="0"/>
      <c r="AGL3218" s="0"/>
      <c r="AGM3218" s="0"/>
      <c r="AGN3218" s="0"/>
      <c r="AGO3218" s="0"/>
      <c r="AGP3218" s="0"/>
      <c r="AGQ3218" s="0"/>
      <c r="AGR3218" s="0"/>
      <c r="AGS3218" s="0"/>
      <c r="AGT3218" s="0"/>
      <c r="AGU3218" s="0"/>
      <c r="AGV3218" s="0"/>
      <c r="AGW3218" s="0"/>
      <c r="AGX3218" s="0"/>
      <c r="AGY3218" s="0"/>
      <c r="AGZ3218" s="0"/>
      <c r="AHA3218" s="0"/>
      <c r="AHB3218" s="0"/>
      <c r="AHC3218" s="0"/>
      <c r="AHD3218" s="0"/>
      <c r="AHE3218" s="0"/>
      <c r="AHF3218" s="0"/>
      <c r="AHG3218" s="0"/>
      <c r="AHH3218" s="0"/>
      <c r="AHI3218" s="0"/>
      <c r="AHJ3218" s="0"/>
      <c r="AHK3218" s="0"/>
      <c r="AHL3218" s="0"/>
      <c r="AHM3218" s="0"/>
      <c r="AHN3218" s="0"/>
      <c r="AHO3218" s="0"/>
      <c r="AHP3218" s="0"/>
      <c r="AHQ3218" s="0"/>
      <c r="AHR3218" s="0"/>
      <c r="AHS3218" s="0"/>
      <c r="AHT3218" s="0"/>
      <c r="AHU3218" s="0"/>
      <c r="AHV3218" s="0"/>
      <c r="AHW3218" s="0"/>
      <c r="AHX3218" s="0"/>
      <c r="AHY3218" s="0"/>
      <c r="AHZ3218" s="0"/>
      <c r="AIA3218" s="0"/>
      <c r="AIB3218" s="0"/>
      <c r="AIC3218" s="0"/>
      <c r="AID3218" s="0"/>
      <c r="AIE3218" s="0"/>
      <c r="AIF3218" s="0"/>
      <c r="AIG3218" s="0"/>
      <c r="AIH3218" s="0"/>
      <c r="AII3218" s="0"/>
      <c r="AIJ3218" s="0"/>
      <c r="AIK3218" s="0"/>
      <c r="AIL3218" s="0"/>
      <c r="AIM3218" s="0"/>
      <c r="AIN3218" s="0"/>
      <c r="AIO3218" s="0"/>
      <c r="AIP3218" s="0"/>
      <c r="AIQ3218" s="0"/>
      <c r="AIR3218" s="0"/>
      <c r="AIS3218" s="0"/>
      <c r="AIT3218" s="0"/>
      <c r="AIU3218" s="0"/>
      <c r="AIV3218" s="0"/>
      <c r="AIW3218" s="0"/>
      <c r="AIX3218" s="0"/>
      <c r="AIY3218" s="0"/>
      <c r="AIZ3218" s="0"/>
      <c r="AJA3218" s="0"/>
      <c r="AJB3218" s="0"/>
      <c r="AJC3218" s="0"/>
      <c r="AJD3218" s="0"/>
      <c r="AJE3218" s="0"/>
      <c r="AJF3218" s="0"/>
      <c r="AJG3218" s="0"/>
      <c r="AJH3218" s="0"/>
      <c r="AJI3218" s="0"/>
      <c r="AJJ3218" s="0"/>
      <c r="AJK3218" s="0"/>
      <c r="AJL3218" s="0"/>
      <c r="AJM3218" s="0"/>
      <c r="AJN3218" s="0"/>
      <c r="AJO3218" s="0"/>
      <c r="AJP3218" s="0"/>
      <c r="AJQ3218" s="0"/>
      <c r="AJR3218" s="0"/>
      <c r="AJS3218" s="0"/>
      <c r="AJT3218" s="0"/>
      <c r="AJU3218" s="0"/>
      <c r="AJV3218" s="0"/>
      <c r="AJW3218" s="0"/>
      <c r="AJX3218" s="0"/>
      <c r="AJY3218" s="0"/>
      <c r="AJZ3218" s="0"/>
      <c r="AKA3218" s="0"/>
      <c r="AKB3218" s="0"/>
      <c r="AKC3218" s="0"/>
      <c r="AKD3218" s="0"/>
      <c r="AKE3218" s="0"/>
      <c r="AKF3218" s="0"/>
      <c r="AKG3218" s="0"/>
      <c r="AKH3218" s="0"/>
      <c r="AKI3218" s="0"/>
      <c r="AKJ3218" s="0"/>
      <c r="AKK3218" s="0"/>
      <c r="AKL3218" s="0"/>
      <c r="AKM3218" s="0"/>
      <c r="AKN3218" s="0"/>
      <c r="AKO3218" s="0"/>
      <c r="AKP3218" s="0"/>
      <c r="AKQ3218" s="0"/>
      <c r="AKR3218" s="0"/>
      <c r="AKS3218" s="0"/>
      <c r="AKT3218" s="0"/>
      <c r="AKU3218" s="0"/>
      <c r="AKV3218" s="0"/>
      <c r="AKW3218" s="0"/>
      <c r="AKX3218" s="0"/>
      <c r="AKY3218" s="0"/>
      <c r="AKZ3218" s="0"/>
      <c r="ALA3218" s="0"/>
      <c r="ALB3218" s="0"/>
      <c r="ALC3218" s="0"/>
      <c r="ALD3218" s="0"/>
      <c r="ALE3218" s="0"/>
      <c r="ALF3218" s="0"/>
      <c r="ALG3218" s="0"/>
      <c r="ALH3218" s="0"/>
      <c r="ALI3218" s="0"/>
      <c r="ALJ3218" s="0"/>
      <c r="ALK3218" s="0"/>
      <c r="ALL3218" s="0"/>
      <c r="ALM3218" s="0"/>
      <c r="ALN3218" s="0"/>
      <c r="ALO3218" s="0"/>
      <c r="ALP3218" s="0"/>
      <c r="ALQ3218" s="0"/>
      <c r="ALR3218" s="0"/>
      <c r="ALS3218" s="0"/>
      <c r="ALT3218" s="0"/>
      <c r="ALU3218" s="0"/>
      <c r="ALV3218" s="0"/>
      <c r="ALW3218" s="0"/>
      <c r="ALX3218" s="0"/>
      <c r="ALY3218" s="0"/>
      <c r="ALZ3218" s="0"/>
      <c r="AMA3218" s="0"/>
      <c r="AMB3218" s="0"/>
      <c r="AMC3218" s="0"/>
      <c r="AMD3218" s="0"/>
      <c r="AME3218" s="0"/>
      <c r="AMF3218" s="0"/>
      <c r="AMG3218" s="0"/>
      <c r="AMH3218" s="0"/>
      <c r="AMI3218" s="0"/>
    </row>
    <row r="3219" customFormat="false" ht="12.75" hidden="false" customHeight="false" outlineLevel="0" collapsed="false">
      <c r="A3219" s="1" t="s">
        <v>645</v>
      </c>
      <c r="C3219" s="64" t="s">
        <v>3463</v>
      </c>
      <c r="D3219" s="64" t="s">
        <v>49</v>
      </c>
      <c r="E3219" s="65" t="n">
        <v>3.8</v>
      </c>
      <c r="F3219" s="66" t="n">
        <f aca="false">2.79/15</f>
        <v>0.186</v>
      </c>
      <c r="G3219" s="67" t="s">
        <v>3405</v>
      </c>
      <c r="H3219" s="67" t="s">
        <v>168</v>
      </c>
      <c r="I3219" s="104" t="n">
        <v>2.79</v>
      </c>
      <c r="J3219" s="67" t="s">
        <v>3096</v>
      </c>
      <c r="BM3219" s="0"/>
      <c r="BN3219" s="0"/>
      <c r="BO3219" s="0"/>
      <c r="BP3219" s="0"/>
      <c r="BQ3219" s="0"/>
      <c r="BR3219" s="0"/>
      <c r="BS3219" s="0"/>
      <c r="BT3219" s="0"/>
      <c r="BU3219" s="0"/>
      <c r="BV3219" s="0"/>
      <c r="BW3219" s="0"/>
      <c r="BX3219" s="0"/>
      <c r="BY3219" s="0"/>
      <c r="BZ3219" s="0"/>
      <c r="CA3219" s="0"/>
      <c r="CB3219" s="0"/>
      <c r="CC3219" s="0"/>
      <c r="CD3219" s="0"/>
      <c r="CE3219" s="0"/>
      <c r="CF3219" s="0"/>
      <c r="CG3219" s="0"/>
      <c r="CH3219" s="0"/>
      <c r="CI3219" s="0"/>
      <c r="CJ3219" s="0"/>
      <c r="CK3219" s="0"/>
      <c r="CL3219" s="0"/>
      <c r="CM3219" s="0"/>
      <c r="CN3219" s="0"/>
      <c r="CO3219" s="0"/>
      <c r="CP3219" s="0"/>
      <c r="CQ3219" s="0"/>
      <c r="CR3219" s="0"/>
      <c r="CS3219" s="0"/>
      <c r="CT3219" s="0"/>
      <c r="CU3219" s="0"/>
      <c r="CV3219" s="0"/>
      <c r="CW3219" s="0"/>
      <c r="CX3219" s="0"/>
      <c r="CY3219" s="0"/>
      <c r="CZ3219" s="0"/>
      <c r="DA3219" s="0"/>
      <c r="DB3219" s="0"/>
      <c r="DC3219" s="0"/>
      <c r="DD3219" s="0"/>
      <c r="DE3219" s="0"/>
      <c r="DF3219" s="0"/>
      <c r="DG3219" s="0"/>
      <c r="DH3219" s="0"/>
      <c r="DI3219" s="0"/>
      <c r="DJ3219" s="0"/>
      <c r="DK3219" s="0"/>
      <c r="DL3219" s="0"/>
      <c r="DM3219" s="0"/>
      <c r="DN3219" s="0"/>
      <c r="DO3219" s="0"/>
      <c r="DP3219" s="0"/>
      <c r="DQ3219" s="0"/>
      <c r="DR3219" s="0"/>
      <c r="DS3219" s="0"/>
      <c r="DT3219" s="0"/>
      <c r="DU3219" s="0"/>
      <c r="DV3219" s="0"/>
      <c r="DW3219" s="0"/>
      <c r="DX3219" s="0"/>
      <c r="DY3219" s="0"/>
      <c r="DZ3219" s="0"/>
      <c r="EA3219" s="0"/>
      <c r="EB3219" s="0"/>
      <c r="EC3219" s="0"/>
      <c r="ED3219" s="0"/>
      <c r="EE3219" s="0"/>
      <c r="EF3219" s="0"/>
      <c r="EG3219" s="0"/>
      <c r="EH3219" s="0"/>
      <c r="EI3219" s="0"/>
      <c r="EJ3219" s="0"/>
      <c r="EK3219" s="0"/>
      <c r="EL3219" s="0"/>
      <c r="EM3219" s="0"/>
      <c r="EN3219" s="0"/>
      <c r="EO3219" s="0"/>
      <c r="EP3219" s="0"/>
      <c r="EQ3219" s="0"/>
      <c r="ER3219" s="0"/>
      <c r="ES3219" s="0"/>
      <c r="ET3219" s="0"/>
      <c r="EU3219" s="0"/>
      <c r="EV3219" s="0"/>
      <c r="EW3219" s="0"/>
      <c r="EX3219" s="0"/>
      <c r="EY3219" s="0"/>
      <c r="EZ3219" s="0"/>
      <c r="FA3219" s="0"/>
      <c r="FB3219" s="0"/>
      <c r="FC3219" s="0"/>
      <c r="FD3219" s="0"/>
      <c r="FE3219" s="0"/>
      <c r="FF3219" s="0"/>
      <c r="FG3219" s="0"/>
      <c r="FH3219" s="0"/>
      <c r="FI3219" s="0"/>
      <c r="FJ3219" s="0"/>
      <c r="FK3219" s="0"/>
      <c r="FL3219" s="0"/>
      <c r="FM3219" s="0"/>
      <c r="FN3219" s="0"/>
      <c r="FO3219" s="0"/>
      <c r="FP3219" s="0"/>
      <c r="FQ3219" s="0"/>
      <c r="FR3219" s="0"/>
      <c r="FS3219" s="0"/>
      <c r="FT3219" s="0"/>
      <c r="FU3219" s="0"/>
      <c r="FV3219" s="0"/>
      <c r="FW3219" s="0"/>
      <c r="FX3219" s="0"/>
      <c r="FY3219" s="0"/>
      <c r="FZ3219" s="0"/>
      <c r="GA3219" s="0"/>
      <c r="GB3219" s="0"/>
      <c r="GC3219" s="0"/>
      <c r="GD3219" s="0"/>
      <c r="GE3219" s="0"/>
      <c r="GF3219" s="0"/>
      <c r="GG3219" s="0"/>
      <c r="GH3219" s="0"/>
      <c r="GI3219" s="0"/>
      <c r="GJ3219" s="0"/>
      <c r="GK3219" s="0"/>
      <c r="GL3219" s="0"/>
      <c r="GM3219" s="0"/>
      <c r="GN3219" s="0"/>
      <c r="GO3219" s="0"/>
      <c r="GP3219" s="0"/>
      <c r="GQ3219" s="0"/>
      <c r="GR3219" s="0"/>
      <c r="GS3219" s="0"/>
      <c r="GT3219" s="0"/>
      <c r="GU3219" s="0"/>
      <c r="GV3219" s="0"/>
      <c r="GW3219" s="0"/>
      <c r="GX3219" s="0"/>
      <c r="GY3219" s="0"/>
      <c r="GZ3219" s="0"/>
      <c r="HA3219" s="0"/>
      <c r="HB3219" s="0"/>
      <c r="HC3219" s="0"/>
      <c r="HD3219" s="0"/>
      <c r="HE3219" s="0"/>
      <c r="HF3219" s="0"/>
      <c r="HG3219" s="0"/>
      <c r="HH3219" s="0"/>
      <c r="HI3219" s="0"/>
      <c r="HJ3219" s="0"/>
      <c r="HK3219" s="0"/>
      <c r="HL3219" s="0"/>
      <c r="HM3219" s="0"/>
      <c r="HN3219" s="0"/>
      <c r="HO3219" s="0"/>
      <c r="HP3219" s="0"/>
      <c r="HQ3219" s="0"/>
      <c r="HR3219" s="0"/>
      <c r="HS3219" s="0"/>
      <c r="HT3219" s="0"/>
      <c r="HU3219" s="0"/>
      <c r="HV3219" s="0"/>
      <c r="HW3219" s="0"/>
      <c r="HX3219" s="0"/>
      <c r="HY3219" s="0"/>
      <c r="HZ3219" s="0"/>
      <c r="IA3219" s="0"/>
      <c r="IB3219" s="0"/>
      <c r="IC3219" s="0"/>
      <c r="ID3219" s="0"/>
      <c r="IE3219" s="0"/>
      <c r="IF3219" s="0"/>
      <c r="IG3219" s="0"/>
      <c r="IH3219" s="0"/>
      <c r="II3219" s="0"/>
      <c r="IJ3219" s="0"/>
      <c r="IK3219" s="0"/>
      <c r="IL3219" s="0"/>
      <c r="IM3219" s="0"/>
      <c r="IN3219" s="0"/>
      <c r="IO3219" s="0"/>
      <c r="IP3219" s="0"/>
      <c r="IQ3219" s="0"/>
      <c r="IR3219" s="0"/>
      <c r="IS3219" s="0"/>
      <c r="IT3219" s="0"/>
      <c r="IU3219" s="0"/>
      <c r="IV3219" s="0"/>
      <c r="IW3219" s="0"/>
      <c r="IX3219" s="0"/>
      <c r="IY3219" s="0"/>
      <c r="IZ3219" s="0"/>
      <c r="JA3219" s="0"/>
      <c r="JB3219" s="0"/>
      <c r="JC3219" s="0"/>
      <c r="JD3219" s="0"/>
      <c r="JE3219" s="0"/>
      <c r="JF3219" s="0"/>
      <c r="JG3219" s="0"/>
      <c r="JH3219" s="0"/>
      <c r="JI3219" s="0"/>
      <c r="JJ3219" s="0"/>
      <c r="JK3219" s="0"/>
      <c r="JL3219" s="0"/>
      <c r="JM3219" s="0"/>
      <c r="JN3219" s="0"/>
      <c r="JO3219" s="0"/>
      <c r="JP3219" s="0"/>
      <c r="JQ3219" s="0"/>
      <c r="JR3219" s="0"/>
      <c r="JS3219" s="0"/>
      <c r="JT3219" s="0"/>
      <c r="JU3219" s="0"/>
      <c r="JV3219" s="0"/>
      <c r="JW3219" s="0"/>
      <c r="JX3219" s="0"/>
      <c r="JY3219" s="0"/>
      <c r="JZ3219" s="0"/>
      <c r="KA3219" s="0"/>
      <c r="KB3219" s="0"/>
      <c r="KC3219" s="0"/>
      <c r="KD3219" s="0"/>
      <c r="KE3219" s="0"/>
      <c r="KF3219" s="0"/>
      <c r="KG3219" s="0"/>
      <c r="KH3219" s="0"/>
      <c r="KI3219" s="0"/>
      <c r="KJ3219" s="0"/>
      <c r="KK3219" s="0"/>
      <c r="KL3219" s="0"/>
      <c r="KM3219" s="0"/>
      <c r="KN3219" s="0"/>
      <c r="KO3219" s="0"/>
      <c r="KP3219" s="0"/>
      <c r="KQ3219" s="0"/>
      <c r="KR3219" s="0"/>
      <c r="KS3219" s="0"/>
      <c r="KT3219" s="0"/>
      <c r="KU3219" s="0"/>
      <c r="KV3219" s="0"/>
      <c r="KW3219" s="0"/>
      <c r="KX3219" s="0"/>
      <c r="KY3219" s="0"/>
      <c r="KZ3219" s="0"/>
      <c r="LA3219" s="0"/>
      <c r="LB3219" s="0"/>
      <c r="LC3219" s="0"/>
      <c r="LD3219" s="0"/>
      <c r="LE3219" s="0"/>
      <c r="LF3219" s="0"/>
      <c r="LG3219" s="0"/>
      <c r="LH3219" s="0"/>
      <c r="LI3219" s="0"/>
      <c r="LJ3219" s="0"/>
      <c r="LK3219" s="0"/>
      <c r="LL3219" s="0"/>
      <c r="LM3219" s="0"/>
      <c r="LN3219" s="0"/>
      <c r="LO3219" s="0"/>
      <c r="LP3219" s="0"/>
      <c r="LQ3219" s="0"/>
      <c r="LR3219" s="0"/>
      <c r="LS3219" s="0"/>
      <c r="LT3219" s="0"/>
      <c r="LU3219" s="0"/>
      <c r="LV3219" s="0"/>
      <c r="LW3219" s="0"/>
      <c r="LX3219" s="0"/>
      <c r="LY3219" s="0"/>
      <c r="LZ3219" s="0"/>
      <c r="MA3219" s="0"/>
      <c r="MB3219" s="0"/>
      <c r="MC3219" s="0"/>
      <c r="MD3219" s="0"/>
      <c r="ME3219" s="0"/>
      <c r="MF3219" s="0"/>
      <c r="MG3219" s="0"/>
      <c r="MH3219" s="0"/>
      <c r="MI3219" s="0"/>
      <c r="MJ3219" s="0"/>
      <c r="MK3219" s="0"/>
      <c r="ML3219" s="0"/>
      <c r="MM3219" s="0"/>
      <c r="MN3219" s="0"/>
      <c r="MO3219" s="0"/>
      <c r="MP3219" s="0"/>
      <c r="MQ3219" s="0"/>
      <c r="MR3219" s="0"/>
      <c r="MS3219" s="0"/>
      <c r="MT3219" s="0"/>
      <c r="MU3219" s="0"/>
      <c r="MV3219" s="0"/>
      <c r="MW3219" s="0"/>
      <c r="MX3219" s="0"/>
      <c r="MY3219" s="0"/>
      <c r="MZ3219" s="0"/>
      <c r="NA3219" s="0"/>
      <c r="NB3219" s="0"/>
      <c r="NC3219" s="0"/>
      <c r="ND3219" s="0"/>
      <c r="NE3219" s="0"/>
      <c r="NF3219" s="0"/>
      <c r="NG3219" s="0"/>
      <c r="NH3219" s="0"/>
      <c r="NI3219" s="0"/>
      <c r="NJ3219" s="0"/>
      <c r="NK3219" s="0"/>
      <c r="NL3219" s="0"/>
      <c r="NM3219" s="0"/>
      <c r="NN3219" s="0"/>
      <c r="NO3219" s="0"/>
      <c r="NP3219" s="0"/>
      <c r="NQ3219" s="0"/>
      <c r="NR3219" s="0"/>
      <c r="NS3219" s="0"/>
      <c r="NT3219" s="0"/>
      <c r="NU3219" s="0"/>
      <c r="NV3219" s="0"/>
      <c r="NW3219" s="0"/>
      <c r="NX3219" s="0"/>
      <c r="NY3219" s="0"/>
      <c r="NZ3219" s="0"/>
      <c r="OA3219" s="0"/>
      <c r="OB3219" s="0"/>
      <c r="OC3219" s="0"/>
      <c r="OD3219" s="0"/>
      <c r="OE3219" s="0"/>
      <c r="OF3219" s="0"/>
      <c r="OG3219" s="0"/>
      <c r="OH3219" s="0"/>
      <c r="OI3219" s="0"/>
      <c r="OJ3219" s="0"/>
      <c r="OK3219" s="0"/>
      <c r="OL3219" s="0"/>
      <c r="OM3219" s="0"/>
      <c r="ON3219" s="0"/>
      <c r="OO3219" s="0"/>
      <c r="OP3219" s="0"/>
      <c r="OQ3219" s="0"/>
      <c r="OR3219" s="0"/>
      <c r="OS3219" s="0"/>
      <c r="OT3219" s="0"/>
      <c r="OU3219" s="0"/>
      <c r="OV3219" s="0"/>
      <c r="OW3219" s="0"/>
      <c r="OX3219" s="0"/>
      <c r="OY3219" s="0"/>
      <c r="OZ3219" s="0"/>
      <c r="PA3219" s="0"/>
      <c r="PB3219" s="0"/>
      <c r="PC3219" s="0"/>
      <c r="PD3219" s="0"/>
      <c r="PE3219" s="0"/>
      <c r="PF3219" s="0"/>
      <c r="PG3219" s="0"/>
      <c r="PH3219" s="0"/>
      <c r="PI3219" s="0"/>
      <c r="PJ3219" s="0"/>
      <c r="PK3219" s="0"/>
      <c r="PL3219" s="0"/>
      <c r="PM3219" s="0"/>
      <c r="PN3219" s="0"/>
      <c r="PO3219" s="0"/>
      <c r="PP3219" s="0"/>
      <c r="PQ3219" s="0"/>
      <c r="PR3219" s="0"/>
      <c r="PS3219" s="0"/>
      <c r="PT3219" s="0"/>
      <c r="PU3219" s="0"/>
      <c r="PV3219" s="0"/>
      <c r="PW3219" s="0"/>
      <c r="PX3219" s="0"/>
      <c r="PY3219" s="0"/>
      <c r="PZ3219" s="0"/>
      <c r="QA3219" s="0"/>
      <c r="QB3219" s="0"/>
      <c r="QC3219" s="0"/>
      <c r="QD3219" s="0"/>
      <c r="QE3219" s="0"/>
      <c r="QF3219" s="0"/>
      <c r="QG3219" s="0"/>
      <c r="QH3219" s="0"/>
      <c r="QI3219" s="0"/>
      <c r="QJ3219" s="0"/>
      <c r="QK3219" s="0"/>
      <c r="QL3219" s="0"/>
      <c r="QM3219" s="0"/>
      <c r="QN3219" s="0"/>
      <c r="QO3219" s="0"/>
      <c r="QP3219" s="0"/>
      <c r="QQ3219" s="0"/>
      <c r="QR3219" s="0"/>
      <c r="QS3219" s="0"/>
      <c r="QT3219" s="0"/>
      <c r="QU3219" s="0"/>
      <c r="QV3219" s="0"/>
      <c r="QW3219" s="0"/>
      <c r="QX3219" s="0"/>
      <c r="QY3219" s="0"/>
      <c r="QZ3219" s="0"/>
      <c r="RA3219" s="0"/>
      <c r="RB3219" s="0"/>
      <c r="RC3219" s="0"/>
      <c r="RD3219" s="0"/>
      <c r="RE3219" s="0"/>
      <c r="RF3219" s="0"/>
      <c r="RG3219" s="0"/>
      <c r="RH3219" s="0"/>
      <c r="RI3219" s="0"/>
      <c r="RJ3219" s="0"/>
      <c r="RK3219" s="0"/>
      <c r="RL3219" s="0"/>
      <c r="RM3219" s="0"/>
      <c r="RN3219" s="0"/>
      <c r="RO3219" s="0"/>
      <c r="RP3219" s="0"/>
      <c r="RQ3219" s="0"/>
      <c r="RR3219" s="0"/>
      <c r="RS3219" s="0"/>
      <c r="RT3219" s="0"/>
      <c r="RU3219" s="0"/>
      <c r="RV3219" s="0"/>
      <c r="RW3219" s="0"/>
      <c r="RX3219" s="0"/>
      <c r="RY3219" s="0"/>
      <c r="RZ3219" s="0"/>
      <c r="SA3219" s="0"/>
      <c r="SB3219" s="0"/>
      <c r="SC3219" s="0"/>
      <c r="SD3219" s="0"/>
      <c r="SE3219" s="0"/>
      <c r="SF3219" s="0"/>
      <c r="SG3219" s="0"/>
      <c r="SH3219" s="0"/>
      <c r="SI3219" s="0"/>
      <c r="SJ3219" s="0"/>
      <c r="SK3219" s="0"/>
      <c r="SL3219" s="0"/>
      <c r="SM3219" s="0"/>
      <c r="SN3219" s="0"/>
      <c r="SO3219" s="0"/>
      <c r="SP3219" s="0"/>
      <c r="SQ3219" s="0"/>
      <c r="SR3219" s="0"/>
      <c r="SS3219" s="0"/>
      <c r="ST3219" s="0"/>
      <c r="SU3219" s="0"/>
      <c r="SV3219" s="0"/>
      <c r="SW3219" s="0"/>
      <c r="SX3219" s="0"/>
      <c r="SY3219" s="0"/>
      <c r="SZ3219" s="0"/>
      <c r="TA3219" s="0"/>
      <c r="TB3219" s="0"/>
      <c r="TC3219" s="0"/>
      <c r="TD3219" s="0"/>
      <c r="TE3219" s="0"/>
      <c r="TF3219" s="0"/>
      <c r="TG3219" s="0"/>
      <c r="TH3219" s="0"/>
      <c r="TI3219" s="0"/>
      <c r="TJ3219" s="0"/>
      <c r="TK3219" s="0"/>
      <c r="TL3219" s="0"/>
      <c r="TM3219" s="0"/>
      <c r="TN3219" s="0"/>
      <c r="TO3219" s="0"/>
      <c r="TP3219" s="0"/>
      <c r="TQ3219" s="0"/>
      <c r="TR3219" s="0"/>
      <c r="TS3219" s="0"/>
      <c r="TT3219" s="0"/>
      <c r="TU3219" s="0"/>
      <c r="TV3219" s="0"/>
      <c r="TW3219" s="0"/>
      <c r="TX3219" s="0"/>
      <c r="TY3219" s="0"/>
      <c r="TZ3219" s="0"/>
      <c r="UA3219" s="0"/>
      <c r="UB3219" s="0"/>
      <c r="UC3219" s="0"/>
      <c r="UD3219" s="0"/>
      <c r="UE3219" s="0"/>
      <c r="UF3219" s="0"/>
      <c r="UG3219" s="0"/>
      <c r="UH3219" s="0"/>
      <c r="UI3219" s="0"/>
      <c r="UJ3219" s="0"/>
      <c r="UK3219" s="0"/>
      <c r="UL3219" s="0"/>
      <c r="UM3219" s="0"/>
      <c r="UN3219" s="0"/>
      <c r="UO3219" s="0"/>
      <c r="UP3219" s="0"/>
      <c r="UQ3219" s="0"/>
      <c r="UR3219" s="0"/>
      <c r="US3219" s="0"/>
      <c r="UT3219" s="0"/>
      <c r="UU3219" s="0"/>
      <c r="UV3219" s="0"/>
      <c r="UW3219" s="0"/>
      <c r="UX3219" s="0"/>
      <c r="UY3219" s="0"/>
      <c r="UZ3219" s="0"/>
      <c r="VA3219" s="0"/>
      <c r="VB3219" s="0"/>
      <c r="VC3219" s="0"/>
      <c r="VD3219" s="0"/>
      <c r="VE3219" s="0"/>
      <c r="VF3219" s="0"/>
      <c r="VG3219" s="0"/>
      <c r="VH3219" s="0"/>
      <c r="VI3219" s="0"/>
      <c r="VJ3219" s="0"/>
      <c r="VK3219" s="0"/>
      <c r="VL3219" s="0"/>
      <c r="VM3219" s="0"/>
      <c r="VN3219" s="0"/>
      <c r="VO3219" s="0"/>
      <c r="VP3219" s="0"/>
      <c r="VQ3219" s="0"/>
      <c r="VR3219" s="0"/>
      <c r="VS3219" s="0"/>
      <c r="VT3219" s="0"/>
      <c r="VU3219" s="0"/>
      <c r="VV3219" s="0"/>
      <c r="VW3219" s="0"/>
      <c r="VX3219" s="0"/>
      <c r="VY3219" s="0"/>
      <c r="VZ3219" s="0"/>
      <c r="WA3219" s="0"/>
      <c r="WB3219" s="0"/>
      <c r="WC3219" s="0"/>
      <c r="WD3219" s="0"/>
      <c r="WE3219" s="0"/>
      <c r="WF3219" s="0"/>
      <c r="WG3219" s="0"/>
      <c r="WH3219" s="0"/>
      <c r="WI3219" s="0"/>
      <c r="WJ3219" s="0"/>
      <c r="WK3219" s="0"/>
      <c r="WL3219" s="0"/>
      <c r="WM3219" s="0"/>
      <c r="WN3219" s="0"/>
      <c r="WO3219" s="0"/>
      <c r="WP3219" s="0"/>
      <c r="WQ3219" s="0"/>
      <c r="WR3219" s="0"/>
      <c r="WS3219" s="0"/>
      <c r="WT3219" s="0"/>
      <c r="WU3219" s="0"/>
      <c r="WV3219" s="0"/>
      <c r="WW3219" s="0"/>
      <c r="WX3219" s="0"/>
      <c r="WY3219" s="0"/>
      <c r="WZ3219" s="0"/>
      <c r="XA3219" s="0"/>
      <c r="XB3219" s="0"/>
      <c r="XC3219" s="0"/>
      <c r="XD3219" s="0"/>
      <c r="XE3219" s="0"/>
      <c r="XF3219" s="0"/>
      <c r="XG3219" s="0"/>
      <c r="XH3219" s="0"/>
      <c r="XI3219" s="0"/>
      <c r="XJ3219" s="0"/>
      <c r="XK3219" s="0"/>
      <c r="XL3219" s="0"/>
      <c r="XM3219" s="0"/>
      <c r="XN3219" s="0"/>
      <c r="XO3219" s="0"/>
      <c r="XP3219" s="0"/>
      <c r="XQ3219" s="0"/>
      <c r="XR3219" s="0"/>
      <c r="XS3219" s="0"/>
      <c r="XT3219" s="0"/>
      <c r="XU3219" s="0"/>
      <c r="XV3219" s="0"/>
      <c r="XW3219" s="0"/>
      <c r="XX3219" s="0"/>
      <c r="XY3219" s="0"/>
      <c r="XZ3219" s="0"/>
      <c r="YA3219" s="0"/>
      <c r="YB3219" s="0"/>
      <c r="YC3219" s="0"/>
      <c r="YD3219" s="0"/>
      <c r="YE3219" s="0"/>
      <c r="YF3219" s="0"/>
      <c r="YG3219" s="0"/>
      <c r="YH3219" s="0"/>
      <c r="YI3219" s="0"/>
      <c r="YJ3219" s="0"/>
      <c r="YK3219" s="0"/>
      <c r="YL3219" s="0"/>
      <c r="YM3219" s="0"/>
      <c r="YN3219" s="0"/>
      <c r="YO3219" s="0"/>
      <c r="YP3219" s="0"/>
      <c r="YQ3219" s="0"/>
      <c r="YR3219" s="0"/>
      <c r="YS3219" s="0"/>
      <c r="YT3219" s="0"/>
      <c r="YU3219" s="0"/>
      <c r="YV3219" s="0"/>
      <c r="YW3219" s="0"/>
      <c r="YX3219" s="0"/>
      <c r="YY3219" s="0"/>
      <c r="YZ3219" s="0"/>
      <c r="ZA3219" s="0"/>
      <c r="ZB3219" s="0"/>
      <c r="ZC3219" s="0"/>
      <c r="ZD3219" s="0"/>
      <c r="ZE3219" s="0"/>
      <c r="ZF3219" s="0"/>
      <c r="ZG3219" s="0"/>
      <c r="ZH3219" s="0"/>
      <c r="ZI3219" s="0"/>
      <c r="ZJ3219" s="0"/>
      <c r="ZK3219" s="0"/>
      <c r="ZL3219" s="0"/>
      <c r="ZM3219" s="0"/>
      <c r="ZN3219" s="0"/>
      <c r="ZO3219" s="0"/>
      <c r="ZP3219" s="0"/>
      <c r="ZQ3219" s="0"/>
      <c r="ZR3219" s="0"/>
      <c r="ZS3219" s="0"/>
      <c r="ZT3219" s="0"/>
      <c r="ZU3219" s="0"/>
      <c r="ZV3219" s="0"/>
      <c r="ZW3219" s="0"/>
      <c r="ZX3219" s="0"/>
      <c r="ZY3219" s="0"/>
      <c r="ZZ3219" s="0"/>
      <c r="AAA3219" s="0"/>
      <c r="AAB3219" s="0"/>
      <c r="AAC3219" s="0"/>
      <c r="AAD3219" s="0"/>
      <c r="AAE3219" s="0"/>
      <c r="AAF3219" s="0"/>
      <c r="AAG3219" s="0"/>
      <c r="AAH3219" s="0"/>
      <c r="AAI3219" s="0"/>
      <c r="AAJ3219" s="0"/>
      <c r="AAK3219" s="0"/>
      <c r="AAL3219" s="0"/>
      <c r="AAM3219" s="0"/>
      <c r="AAN3219" s="0"/>
      <c r="AAO3219" s="0"/>
      <c r="AAP3219" s="0"/>
      <c r="AAQ3219" s="0"/>
      <c r="AAR3219" s="0"/>
      <c r="AAS3219" s="0"/>
      <c r="AAT3219" s="0"/>
      <c r="AAU3219" s="0"/>
      <c r="AAV3219" s="0"/>
      <c r="AAW3219" s="0"/>
      <c r="AAX3219" s="0"/>
      <c r="AAY3219" s="0"/>
      <c r="AAZ3219" s="0"/>
      <c r="ABA3219" s="0"/>
      <c r="ABB3219" s="0"/>
      <c r="ABC3219" s="0"/>
      <c r="ABD3219" s="0"/>
      <c r="ABE3219" s="0"/>
      <c r="ABF3219" s="0"/>
      <c r="ABG3219" s="0"/>
      <c r="ABH3219" s="0"/>
      <c r="ABI3219" s="0"/>
      <c r="ABJ3219" s="0"/>
      <c r="ABK3219" s="0"/>
      <c r="ABL3219" s="0"/>
      <c r="ABM3219" s="0"/>
      <c r="ABN3219" s="0"/>
      <c r="ABO3219" s="0"/>
      <c r="ABP3219" s="0"/>
      <c r="ABQ3219" s="0"/>
      <c r="ABR3219" s="0"/>
      <c r="ABS3219" s="0"/>
      <c r="ABT3219" s="0"/>
      <c r="ABU3219" s="0"/>
      <c r="ABV3219" s="0"/>
      <c r="ABW3219" s="0"/>
      <c r="ABX3219" s="0"/>
      <c r="ABY3219" s="0"/>
      <c r="ABZ3219" s="0"/>
      <c r="ACA3219" s="0"/>
      <c r="ACB3219" s="0"/>
      <c r="ACC3219" s="0"/>
      <c r="ACD3219" s="0"/>
      <c r="ACE3219" s="0"/>
      <c r="ACF3219" s="0"/>
      <c r="ACG3219" s="0"/>
      <c r="ACH3219" s="0"/>
      <c r="ACI3219" s="0"/>
      <c r="ACJ3219" s="0"/>
      <c r="ACK3219" s="0"/>
      <c r="ACL3219" s="0"/>
      <c r="ACM3219" s="0"/>
      <c r="ACN3219" s="0"/>
      <c r="ACO3219" s="0"/>
      <c r="ACP3219" s="0"/>
      <c r="ACQ3219" s="0"/>
      <c r="ACR3219" s="0"/>
      <c r="ACS3219" s="0"/>
      <c r="ACT3219" s="0"/>
      <c r="ACU3219" s="0"/>
      <c r="ACV3219" s="0"/>
      <c r="ACW3219" s="0"/>
      <c r="ACX3219" s="0"/>
      <c r="ACY3219" s="0"/>
      <c r="ACZ3219" s="0"/>
      <c r="ADA3219" s="0"/>
      <c r="ADB3219" s="0"/>
      <c r="ADC3219" s="0"/>
      <c r="ADD3219" s="0"/>
      <c r="ADE3219" s="0"/>
      <c r="ADF3219" s="0"/>
      <c r="ADG3219" s="0"/>
      <c r="ADH3219" s="0"/>
      <c r="ADI3219" s="0"/>
      <c r="ADJ3219" s="0"/>
      <c r="ADK3219" s="0"/>
      <c r="ADL3219" s="0"/>
      <c r="ADM3219" s="0"/>
      <c r="ADN3219" s="0"/>
      <c r="ADO3219" s="0"/>
      <c r="ADP3219" s="0"/>
      <c r="ADQ3219" s="0"/>
      <c r="ADR3219" s="0"/>
      <c r="ADS3219" s="0"/>
      <c r="ADT3219" s="0"/>
      <c r="ADU3219" s="0"/>
      <c r="ADV3219" s="0"/>
      <c r="ADW3219" s="0"/>
      <c r="ADX3219" s="0"/>
      <c r="ADY3219" s="0"/>
      <c r="ADZ3219" s="0"/>
      <c r="AEA3219" s="0"/>
      <c r="AEB3219" s="0"/>
      <c r="AEC3219" s="0"/>
      <c r="AED3219" s="0"/>
      <c r="AEE3219" s="0"/>
      <c r="AEF3219" s="0"/>
      <c r="AEG3219" s="0"/>
      <c r="AEH3219" s="0"/>
      <c r="AEI3219" s="0"/>
      <c r="AEJ3219" s="0"/>
      <c r="AEK3219" s="0"/>
      <c r="AEL3219" s="0"/>
      <c r="AEM3219" s="0"/>
      <c r="AEN3219" s="0"/>
      <c r="AEO3219" s="0"/>
      <c r="AEP3219" s="0"/>
      <c r="AEQ3219" s="0"/>
      <c r="AER3219" s="0"/>
      <c r="AES3219" s="0"/>
      <c r="AET3219" s="0"/>
      <c r="AEU3219" s="0"/>
      <c r="AEV3219" s="0"/>
      <c r="AEW3219" s="0"/>
      <c r="AEX3219" s="0"/>
      <c r="AEY3219" s="0"/>
      <c r="AEZ3219" s="0"/>
      <c r="AFA3219" s="0"/>
      <c r="AFB3219" s="0"/>
      <c r="AFC3219" s="0"/>
      <c r="AFD3219" s="0"/>
      <c r="AFE3219" s="0"/>
      <c r="AFF3219" s="0"/>
      <c r="AFG3219" s="0"/>
      <c r="AFH3219" s="0"/>
      <c r="AFI3219" s="0"/>
      <c r="AFJ3219" s="0"/>
      <c r="AFK3219" s="0"/>
      <c r="AFL3219" s="0"/>
      <c r="AFM3219" s="0"/>
      <c r="AFN3219" s="0"/>
      <c r="AFO3219" s="0"/>
      <c r="AFP3219" s="0"/>
      <c r="AFQ3219" s="0"/>
      <c r="AFR3219" s="0"/>
      <c r="AFS3219" s="0"/>
      <c r="AFT3219" s="0"/>
      <c r="AFU3219" s="0"/>
      <c r="AFV3219" s="0"/>
      <c r="AFW3219" s="0"/>
      <c r="AFX3219" s="0"/>
      <c r="AFY3219" s="0"/>
      <c r="AFZ3219" s="0"/>
      <c r="AGA3219" s="0"/>
      <c r="AGB3219" s="0"/>
      <c r="AGC3219" s="0"/>
      <c r="AGD3219" s="0"/>
      <c r="AGE3219" s="0"/>
      <c r="AGF3219" s="0"/>
      <c r="AGG3219" s="0"/>
      <c r="AGH3219" s="0"/>
      <c r="AGI3219" s="0"/>
      <c r="AGJ3219" s="0"/>
      <c r="AGK3219" s="0"/>
      <c r="AGL3219" s="0"/>
      <c r="AGM3219" s="0"/>
      <c r="AGN3219" s="0"/>
      <c r="AGO3219" s="0"/>
      <c r="AGP3219" s="0"/>
      <c r="AGQ3219" s="0"/>
      <c r="AGR3219" s="0"/>
      <c r="AGS3219" s="0"/>
      <c r="AGT3219" s="0"/>
      <c r="AGU3219" s="0"/>
      <c r="AGV3219" s="0"/>
      <c r="AGW3219" s="0"/>
      <c r="AGX3219" s="0"/>
      <c r="AGY3219" s="0"/>
      <c r="AGZ3219" s="0"/>
      <c r="AHA3219" s="0"/>
      <c r="AHB3219" s="0"/>
      <c r="AHC3219" s="0"/>
      <c r="AHD3219" s="0"/>
      <c r="AHE3219" s="0"/>
      <c r="AHF3219" s="0"/>
      <c r="AHG3219" s="0"/>
      <c r="AHH3219" s="0"/>
      <c r="AHI3219" s="0"/>
      <c r="AHJ3219" s="0"/>
      <c r="AHK3219" s="0"/>
      <c r="AHL3219" s="0"/>
      <c r="AHM3219" s="0"/>
      <c r="AHN3219" s="0"/>
      <c r="AHO3219" s="0"/>
      <c r="AHP3219" s="0"/>
      <c r="AHQ3219" s="0"/>
      <c r="AHR3219" s="0"/>
      <c r="AHS3219" s="0"/>
      <c r="AHT3219" s="0"/>
      <c r="AHU3219" s="0"/>
      <c r="AHV3219" s="0"/>
      <c r="AHW3219" s="0"/>
      <c r="AHX3219" s="0"/>
      <c r="AHY3219" s="0"/>
      <c r="AHZ3219" s="0"/>
      <c r="AIA3219" s="0"/>
      <c r="AIB3219" s="0"/>
      <c r="AIC3219" s="0"/>
      <c r="AID3219" s="0"/>
      <c r="AIE3219" s="0"/>
      <c r="AIF3219" s="0"/>
      <c r="AIG3219" s="0"/>
      <c r="AIH3219" s="0"/>
      <c r="AII3219" s="0"/>
      <c r="AIJ3219" s="0"/>
      <c r="AIK3219" s="0"/>
      <c r="AIL3219" s="0"/>
      <c r="AIM3219" s="0"/>
      <c r="AIN3219" s="0"/>
      <c r="AIO3219" s="0"/>
      <c r="AIP3219" s="0"/>
      <c r="AIQ3219" s="0"/>
      <c r="AIR3219" s="0"/>
      <c r="AIS3219" s="0"/>
      <c r="AIT3219" s="0"/>
      <c r="AIU3219" s="0"/>
      <c r="AIV3219" s="0"/>
      <c r="AIW3219" s="0"/>
      <c r="AIX3219" s="0"/>
      <c r="AIY3219" s="0"/>
      <c r="AIZ3219" s="0"/>
      <c r="AJA3219" s="0"/>
      <c r="AJB3219" s="0"/>
      <c r="AJC3219" s="0"/>
      <c r="AJD3219" s="0"/>
      <c r="AJE3219" s="0"/>
      <c r="AJF3219" s="0"/>
      <c r="AJG3219" s="0"/>
      <c r="AJH3219" s="0"/>
      <c r="AJI3219" s="0"/>
      <c r="AJJ3219" s="0"/>
      <c r="AJK3219" s="0"/>
      <c r="AJL3219" s="0"/>
      <c r="AJM3219" s="0"/>
      <c r="AJN3219" s="0"/>
      <c r="AJO3219" s="0"/>
      <c r="AJP3219" s="0"/>
      <c r="AJQ3219" s="0"/>
      <c r="AJR3219" s="0"/>
      <c r="AJS3219" s="0"/>
      <c r="AJT3219" s="0"/>
      <c r="AJU3219" s="0"/>
      <c r="AJV3219" s="0"/>
      <c r="AJW3219" s="0"/>
      <c r="AJX3219" s="0"/>
      <c r="AJY3219" s="0"/>
      <c r="AJZ3219" s="0"/>
      <c r="AKA3219" s="0"/>
      <c r="AKB3219" s="0"/>
      <c r="AKC3219" s="0"/>
      <c r="AKD3219" s="0"/>
      <c r="AKE3219" s="0"/>
      <c r="AKF3219" s="0"/>
      <c r="AKG3219" s="0"/>
      <c r="AKH3219" s="0"/>
      <c r="AKI3219" s="0"/>
      <c r="AKJ3219" s="0"/>
      <c r="AKK3219" s="0"/>
      <c r="AKL3219" s="0"/>
      <c r="AKM3219" s="0"/>
      <c r="AKN3219" s="0"/>
      <c r="AKO3219" s="0"/>
      <c r="AKP3219" s="0"/>
      <c r="AKQ3219" s="0"/>
      <c r="AKR3219" s="0"/>
      <c r="AKS3219" s="0"/>
      <c r="AKT3219" s="0"/>
      <c r="AKU3219" s="0"/>
      <c r="AKV3219" s="0"/>
      <c r="AKW3219" s="0"/>
      <c r="AKX3219" s="0"/>
      <c r="AKY3219" s="0"/>
      <c r="AKZ3219" s="0"/>
      <c r="ALA3219" s="0"/>
      <c r="ALB3219" s="0"/>
      <c r="ALC3219" s="0"/>
      <c r="ALD3219" s="0"/>
      <c r="ALE3219" s="0"/>
      <c r="ALF3219" s="0"/>
      <c r="ALG3219" s="0"/>
      <c r="ALH3219" s="0"/>
      <c r="ALI3219" s="0"/>
      <c r="ALJ3219" s="0"/>
      <c r="ALK3219" s="0"/>
      <c r="ALL3219" s="0"/>
      <c r="ALM3219" s="0"/>
      <c r="ALN3219" s="0"/>
      <c r="ALO3219" s="0"/>
      <c r="ALP3219" s="0"/>
      <c r="ALQ3219" s="0"/>
      <c r="ALR3219" s="0"/>
      <c r="ALS3219" s="0"/>
      <c r="ALT3219" s="0"/>
      <c r="ALU3219" s="0"/>
      <c r="ALV3219" s="0"/>
      <c r="ALW3219" s="0"/>
      <c r="ALX3219" s="0"/>
      <c r="ALY3219" s="0"/>
      <c r="ALZ3219" s="0"/>
      <c r="AMA3219" s="0"/>
      <c r="AMB3219" s="0"/>
      <c r="AMC3219" s="0"/>
      <c r="AMD3219" s="0"/>
      <c r="AME3219" s="0"/>
      <c r="AMF3219" s="0"/>
      <c r="AMG3219" s="0"/>
      <c r="AMH3219" s="0"/>
      <c r="AMI3219" s="0"/>
    </row>
    <row r="3220" customFormat="false" ht="12.75" hidden="false" customHeight="false" outlineLevel="0" collapsed="false">
      <c r="A3220" s="1" t="s">
        <v>645</v>
      </c>
      <c r="C3220" s="64" t="s">
        <v>3464</v>
      </c>
      <c r="D3220" s="64" t="s">
        <v>26</v>
      </c>
      <c r="E3220" s="65" t="n">
        <v>3.5</v>
      </c>
      <c r="F3220" s="66" t="n">
        <f aca="false">2.79/15</f>
        <v>0.186</v>
      </c>
      <c r="G3220" s="67" t="s">
        <v>2944</v>
      </c>
      <c r="H3220" s="67" t="s">
        <v>168</v>
      </c>
      <c r="I3220" s="104" t="n">
        <v>3.19</v>
      </c>
      <c r="J3220" s="67" t="s">
        <v>3096</v>
      </c>
      <c r="BM3220" s="0"/>
      <c r="BN3220" s="0"/>
      <c r="BO3220" s="0"/>
      <c r="BP3220" s="0"/>
      <c r="BQ3220" s="0"/>
      <c r="BR3220" s="0"/>
      <c r="BS3220" s="0"/>
      <c r="BT3220" s="0"/>
      <c r="BU3220" s="0"/>
      <c r="BV3220" s="0"/>
      <c r="BW3220" s="0"/>
      <c r="BX3220" s="0"/>
      <c r="BY3220" s="0"/>
      <c r="BZ3220" s="0"/>
      <c r="CA3220" s="0"/>
      <c r="CB3220" s="0"/>
      <c r="CC3220" s="0"/>
      <c r="CD3220" s="0"/>
      <c r="CE3220" s="0"/>
      <c r="CF3220" s="0"/>
      <c r="CG3220" s="0"/>
      <c r="CH3220" s="0"/>
      <c r="CI3220" s="0"/>
      <c r="CJ3220" s="0"/>
      <c r="CK3220" s="0"/>
      <c r="CL3220" s="0"/>
      <c r="CM3220" s="0"/>
      <c r="CN3220" s="0"/>
      <c r="CO3220" s="0"/>
      <c r="CP3220" s="0"/>
      <c r="CQ3220" s="0"/>
      <c r="CR3220" s="0"/>
      <c r="CS3220" s="0"/>
      <c r="CT3220" s="0"/>
      <c r="CU3220" s="0"/>
      <c r="CV3220" s="0"/>
      <c r="CW3220" s="0"/>
      <c r="CX3220" s="0"/>
      <c r="CY3220" s="0"/>
      <c r="CZ3220" s="0"/>
      <c r="DA3220" s="0"/>
      <c r="DB3220" s="0"/>
      <c r="DC3220" s="0"/>
      <c r="DD3220" s="0"/>
      <c r="DE3220" s="0"/>
      <c r="DF3220" s="0"/>
      <c r="DG3220" s="0"/>
      <c r="DH3220" s="0"/>
      <c r="DI3220" s="0"/>
      <c r="DJ3220" s="0"/>
      <c r="DK3220" s="0"/>
      <c r="DL3220" s="0"/>
      <c r="DM3220" s="0"/>
      <c r="DN3220" s="0"/>
      <c r="DO3220" s="0"/>
      <c r="DP3220" s="0"/>
      <c r="DQ3220" s="0"/>
      <c r="DR3220" s="0"/>
      <c r="DS3220" s="0"/>
      <c r="DT3220" s="0"/>
      <c r="DU3220" s="0"/>
      <c r="DV3220" s="0"/>
      <c r="DW3220" s="0"/>
      <c r="DX3220" s="0"/>
      <c r="DY3220" s="0"/>
      <c r="DZ3220" s="0"/>
      <c r="EA3220" s="0"/>
      <c r="EB3220" s="0"/>
      <c r="EC3220" s="0"/>
      <c r="ED3220" s="0"/>
      <c r="EE3220" s="0"/>
      <c r="EF3220" s="0"/>
      <c r="EG3220" s="0"/>
      <c r="EH3220" s="0"/>
      <c r="EI3220" s="0"/>
      <c r="EJ3220" s="0"/>
      <c r="EK3220" s="0"/>
      <c r="EL3220" s="0"/>
      <c r="EM3220" s="0"/>
      <c r="EN3220" s="0"/>
      <c r="EO3220" s="0"/>
      <c r="EP3220" s="0"/>
      <c r="EQ3220" s="0"/>
      <c r="ER3220" s="0"/>
      <c r="ES3220" s="0"/>
      <c r="ET3220" s="0"/>
      <c r="EU3220" s="0"/>
      <c r="EV3220" s="0"/>
      <c r="EW3220" s="0"/>
      <c r="EX3220" s="0"/>
      <c r="EY3220" s="0"/>
      <c r="EZ3220" s="0"/>
      <c r="FA3220" s="0"/>
      <c r="FB3220" s="0"/>
      <c r="FC3220" s="0"/>
      <c r="FD3220" s="0"/>
      <c r="FE3220" s="0"/>
      <c r="FF3220" s="0"/>
      <c r="FG3220" s="0"/>
      <c r="FH3220" s="0"/>
      <c r="FI3220" s="0"/>
      <c r="FJ3220" s="0"/>
      <c r="FK3220" s="0"/>
      <c r="FL3220" s="0"/>
      <c r="FM3220" s="0"/>
      <c r="FN3220" s="0"/>
      <c r="FO3220" s="0"/>
      <c r="FP3220" s="0"/>
      <c r="FQ3220" s="0"/>
      <c r="FR3220" s="0"/>
      <c r="FS3220" s="0"/>
      <c r="FT3220" s="0"/>
      <c r="FU3220" s="0"/>
      <c r="FV3220" s="0"/>
      <c r="FW3220" s="0"/>
      <c r="FX3220" s="0"/>
      <c r="FY3220" s="0"/>
      <c r="FZ3220" s="0"/>
      <c r="GA3220" s="0"/>
      <c r="GB3220" s="0"/>
      <c r="GC3220" s="0"/>
      <c r="GD3220" s="0"/>
      <c r="GE3220" s="0"/>
      <c r="GF3220" s="0"/>
      <c r="GG3220" s="0"/>
      <c r="GH3220" s="0"/>
      <c r="GI3220" s="0"/>
      <c r="GJ3220" s="0"/>
      <c r="GK3220" s="0"/>
      <c r="GL3220" s="0"/>
      <c r="GM3220" s="0"/>
      <c r="GN3220" s="0"/>
      <c r="GO3220" s="0"/>
      <c r="GP3220" s="0"/>
      <c r="GQ3220" s="0"/>
      <c r="GR3220" s="0"/>
      <c r="GS3220" s="0"/>
      <c r="GT3220" s="0"/>
      <c r="GU3220" s="0"/>
      <c r="GV3220" s="0"/>
      <c r="GW3220" s="0"/>
      <c r="GX3220" s="0"/>
      <c r="GY3220" s="0"/>
      <c r="GZ3220" s="0"/>
      <c r="HA3220" s="0"/>
      <c r="HB3220" s="0"/>
      <c r="HC3220" s="0"/>
      <c r="HD3220" s="0"/>
      <c r="HE3220" s="0"/>
      <c r="HF3220" s="0"/>
      <c r="HG3220" s="0"/>
      <c r="HH3220" s="0"/>
      <c r="HI3220" s="0"/>
      <c r="HJ3220" s="0"/>
      <c r="HK3220" s="0"/>
      <c r="HL3220" s="0"/>
      <c r="HM3220" s="0"/>
      <c r="HN3220" s="0"/>
      <c r="HO3220" s="0"/>
      <c r="HP3220" s="0"/>
      <c r="HQ3220" s="0"/>
      <c r="HR3220" s="0"/>
      <c r="HS3220" s="0"/>
      <c r="HT3220" s="0"/>
      <c r="HU3220" s="0"/>
      <c r="HV3220" s="0"/>
      <c r="HW3220" s="0"/>
      <c r="HX3220" s="0"/>
      <c r="HY3220" s="0"/>
      <c r="HZ3220" s="0"/>
      <c r="IA3220" s="0"/>
      <c r="IB3220" s="0"/>
      <c r="IC3220" s="0"/>
      <c r="ID3220" s="0"/>
      <c r="IE3220" s="0"/>
      <c r="IF3220" s="0"/>
      <c r="IG3220" s="0"/>
      <c r="IH3220" s="0"/>
      <c r="II3220" s="0"/>
      <c r="IJ3220" s="0"/>
      <c r="IK3220" s="0"/>
      <c r="IL3220" s="0"/>
      <c r="IM3220" s="0"/>
      <c r="IN3220" s="0"/>
      <c r="IO3220" s="0"/>
      <c r="IP3220" s="0"/>
      <c r="IQ3220" s="0"/>
      <c r="IR3220" s="0"/>
      <c r="IS3220" s="0"/>
      <c r="IT3220" s="0"/>
      <c r="IU3220" s="0"/>
      <c r="IV3220" s="0"/>
      <c r="IW3220" s="0"/>
      <c r="IX3220" s="0"/>
      <c r="IY3220" s="0"/>
      <c r="IZ3220" s="0"/>
      <c r="JA3220" s="0"/>
      <c r="JB3220" s="0"/>
      <c r="JC3220" s="0"/>
      <c r="JD3220" s="0"/>
      <c r="JE3220" s="0"/>
      <c r="JF3220" s="0"/>
      <c r="JG3220" s="0"/>
      <c r="JH3220" s="0"/>
      <c r="JI3220" s="0"/>
      <c r="JJ3220" s="0"/>
      <c r="JK3220" s="0"/>
      <c r="JL3220" s="0"/>
      <c r="JM3220" s="0"/>
      <c r="JN3220" s="0"/>
      <c r="JO3220" s="0"/>
      <c r="JP3220" s="0"/>
      <c r="JQ3220" s="0"/>
      <c r="JR3220" s="0"/>
      <c r="JS3220" s="0"/>
      <c r="JT3220" s="0"/>
      <c r="JU3220" s="0"/>
      <c r="JV3220" s="0"/>
      <c r="JW3220" s="0"/>
      <c r="JX3220" s="0"/>
      <c r="JY3220" s="0"/>
      <c r="JZ3220" s="0"/>
      <c r="KA3220" s="0"/>
      <c r="KB3220" s="0"/>
      <c r="KC3220" s="0"/>
      <c r="KD3220" s="0"/>
      <c r="KE3220" s="0"/>
      <c r="KF3220" s="0"/>
      <c r="KG3220" s="0"/>
      <c r="KH3220" s="0"/>
      <c r="KI3220" s="0"/>
      <c r="KJ3220" s="0"/>
      <c r="KK3220" s="0"/>
      <c r="KL3220" s="0"/>
      <c r="KM3220" s="0"/>
      <c r="KN3220" s="0"/>
      <c r="KO3220" s="0"/>
      <c r="KP3220" s="0"/>
      <c r="KQ3220" s="0"/>
      <c r="KR3220" s="0"/>
      <c r="KS3220" s="0"/>
      <c r="KT3220" s="0"/>
      <c r="KU3220" s="0"/>
      <c r="KV3220" s="0"/>
      <c r="KW3220" s="0"/>
      <c r="KX3220" s="0"/>
      <c r="KY3220" s="0"/>
      <c r="KZ3220" s="0"/>
      <c r="LA3220" s="0"/>
      <c r="LB3220" s="0"/>
      <c r="LC3220" s="0"/>
      <c r="LD3220" s="0"/>
      <c r="LE3220" s="0"/>
      <c r="LF3220" s="0"/>
      <c r="LG3220" s="0"/>
      <c r="LH3220" s="0"/>
      <c r="LI3220" s="0"/>
      <c r="LJ3220" s="0"/>
      <c r="LK3220" s="0"/>
      <c r="LL3220" s="0"/>
      <c r="LM3220" s="0"/>
      <c r="LN3220" s="0"/>
      <c r="LO3220" s="0"/>
      <c r="LP3220" s="0"/>
      <c r="LQ3220" s="0"/>
      <c r="LR3220" s="0"/>
      <c r="LS3220" s="0"/>
      <c r="LT3220" s="0"/>
      <c r="LU3220" s="0"/>
      <c r="LV3220" s="0"/>
      <c r="LW3220" s="0"/>
      <c r="LX3220" s="0"/>
      <c r="LY3220" s="0"/>
      <c r="LZ3220" s="0"/>
      <c r="MA3220" s="0"/>
      <c r="MB3220" s="0"/>
      <c r="MC3220" s="0"/>
      <c r="MD3220" s="0"/>
      <c r="ME3220" s="0"/>
      <c r="MF3220" s="0"/>
      <c r="MG3220" s="0"/>
      <c r="MH3220" s="0"/>
      <c r="MI3220" s="0"/>
      <c r="MJ3220" s="0"/>
      <c r="MK3220" s="0"/>
      <c r="ML3220" s="0"/>
      <c r="MM3220" s="0"/>
      <c r="MN3220" s="0"/>
      <c r="MO3220" s="0"/>
      <c r="MP3220" s="0"/>
      <c r="MQ3220" s="0"/>
      <c r="MR3220" s="0"/>
      <c r="MS3220" s="0"/>
      <c r="MT3220" s="0"/>
      <c r="MU3220" s="0"/>
      <c r="MV3220" s="0"/>
      <c r="MW3220" s="0"/>
      <c r="MX3220" s="0"/>
      <c r="MY3220" s="0"/>
      <c r="MZ3220" s="0"/>
      <c r="NA3220" s="0"/>
      <c r="NB3220" s="0"/>
      <c r="NC3220" s="0"/>
      <c r="ND3220" s="0"/>
      <c r="NE3220" s="0"/>
      <c r="NF3220" s="0"/>
      <c r="NG3220" s="0"/>
      <c r="NH3220" s="0"/>
      <c r="NI3220" s="0"/>
      <c r="NJ3220" s="0"/>
      <c r="NK3220" s="0"/>
      <c r="NL3220" s="0"/>
      <c r="NM3220" s="0"/>
      <c r="NN3220" s="0"/>
      <c r="NO3220" s="0"/>
      <c r="NP3220" s="0"/>
      <c r="NQ3220" s="0"/>
      <c r="NR3220" s="0"/>
      <c r="NS3220" s="0"/>
      <c r="NT3220" s="0"/>
      <c r="NU3220" s="0"/>
      <c r="NV3220" s="0"/>
      <c r="NW3220" s="0"/>
      <c r="NX3220" s="0"/>
      <c r="NY3220" s="0"/>
      <c r="NZ3220" s="0"/>
      <c r="OA3220" s="0"/>
      <c r="OB3220" s="0"/>
      <c r="OC3220" s="0"/>
      <c r="OD3220" s="0"/>
      <c r="OE3220" s="0"/>
      <c r="OF3220" s="0"/>
      <c r="OG3220" s="0"/>
      <c r="OH3220" s="0"/>
      <c r="OI3220" s="0"/>
      <c r="OJ3220" s="0"/>
      <c r="OK3220" s="0"/>
      <c r="OL3220" s="0"/>
      <c r="OM3220" s="0"/>
      <c r="ON3220" s="0"/>
      <c r="OO3220" s="0"/>
      <c r="OP3220" s="0"/>
      <c r="OQ3220" s="0"/>
      <c r="OR3220" s="0"/>
      <c r="OS3220" s="0"/>
      <c r="OT3220" s="0"/>
      <c r="OU3220" s="0"/>
      <c r="OV3220" s="0"/>
      <c r="OW3220" s="0"/>
      <c r="OX3220" s="0"/>
      <c r="OY3220" s="0"/>
      <c r="OZ3220" s="0"/>
      <c r="PA3220" s="0"/>
      <c r="PB3220" s="0"/>
      <c r="PC3220" s="0"/>
      <c r="PD3220" s="0"/>
      <c r="PE3220" s="0"/>
      <c r="PF3220" s="0"/>
      <c r="PG3220" s="0"/>
      <c r="PH3220" s="0"/>
      <c r="PI3220" s="0"/>
      <c r="PJ3220" s="0"/>
      <c r="PK3220" s="0"/>
      <c r="PL3220" s="0"/>
      <c r="PM3220" s="0"/>
      <c r="PN3220" s="0"/>
      <c r="PO3220" s="0"/>
      <c r="PP3220" s="0"/>
      <c r="PQ3220" s="0"/>
      <c r="PR3220" s="0"/>
      <c r="PS3220" s="0"/>
      <c r="PT3220" s="0"/>
      <c r="PU3220" s="0"/>
      <c r="PV3220" s="0"/>
      <c r="PW3220" s="0"/>
      <c r="PX3220" s="0"/>
      <c r="PY3220" s="0"/>
      <c r="PZ3220" s="0"/>
      <c r="QA3220" s="0"/>
      <c r="QB3220" s="0"/>
      <c r="QC3220" s="0"/>
      <c r="QD3220" s="0"/>
      <c r="QE3220" s="0"/>
      <c r="QF3220" s="0"/>
      <c r="QG3220" s="0"/>
      <c r="QH3220" s="0"/>
      <c r="QI3220" s="0"/>
      <c r="QJ3220" s="0"/>
      <c r="QK3220" s="0"/>
      <c r="QL3220" s="0"/>
      <c r="QM3220" s="0"/>
      <c r="QN3220" s="0"/>
      <c r="QO3220" s="0"/>
      <c r="QP3220" s="0"/>
      <c r="QQ3220" s="0"/>
      <c r="QR3220" s="0"/>
      <c r="QS3220" s="0"/>
      <c r="QT3220" s="0"/>
      <c r="QU3220" s="0"/>
      <c r="QV3220" s="0"/>
      <c r="QW3220" s="0"/>
      <c r="QX3220" s="0"/>
      <c r="QY3220" s="0"/>
      <c r="QZ3220" s="0"/>
      <c r="RA3220" s="0"/>
      <c r="RB3220" s="0"/>
      <c r="RC3220" s="0"/>
      <c r="RD3220" s="0"/>
      <c r="RE3220" s="0"/>
      <c r="RF3220" s="0"/>
      <c r="RG3220" s="0"/>
      <c r="RH3220" s="0"/>
      <c r="RI3220" s="0"/>
      <c r="RJ3220" s="0"/>
      <c r="RK3220" s="0"/>
      <c r="RL3220" s="0"/>
      <c r="RM3220" s="0"/>
      <c r="RN3220" s="0"/>
      <c r="RO3220" s="0"/>
      <c r="RP3220" s="0"/>
      <c r="RQ3220" s="0"/>
      <c r="RR3220" s="0"/>
      <c r="RS3220" s="0"/>
      <c r="RT3220" s="0"/>
      <c r="RU3220" s="0"/>
      <c r="RV3220" s="0"/>
      <c r="RW3220" s="0"/>
      <c r="RX3220" s="0"/>
      <c r="RY3220" s="0"/>
      <c r="RZ3220" s="0"/>
      <c r="SA3220" s="0"/>
      <c r="SB3220" s="0"/>
      <c r="SC3220" s="0"/>
      <c r="SD3220" s="0"/>
      <c r="SE3220" s="0"/>
      <c r="SF3220" s="0"/>
      <c r="SG3220" s="0"/>
      <c r="SH3220" s="0"/>
      <c r="SI3220" s="0"/>
      <c r="SJ3220" s="0"/>
      <c r="SK3220" s="0"/>
      <c r="SL3220" s="0"/>
      <c r="SM3220" s="0"/>
      <c r="SN3220" s="0"/>
      <c r="SO3220" s="0"/>
      <c r="SP3220" s="0"/>
      <c r="SQ3220" s="0"/>
      <c r="SR3220" s="0"/>
      <c r="SS3220" s="0"/>
      <c r="ST3220" s="0"/>
      <c r="SU3220" s="0"/>
      <c r="SV3220" s="0"/>
      <c r="SW3220" s="0"/>
      <c r="SX3220" s="0"/>
      <c r="SY3220" s="0"/>
      <c r="SZ3220" s="0"/>
      <c r="TA3220" s="0"/>
      <c r="TB3220" s="0"/>
      <c r="TC3220" s="0"/>
      <c r="TD3220" s="0"/>
      <c r="TE3220" s="0"/>
      <c r="TF3220" s="0"/>
      <c r="TG3220" s="0"/>
      <c r="TH3220" s="0"/>
      <c r="TI3220" s="0"/>
      <c r="TJ3220" s="0"/>
      <c r="TK3220" s="0"/>
      <c r="TL3220" s="0"/>
      <c r="TM3220" s="0"/>
      <c r="TN3220" s="0"/>
      <c r="TO3220" s="0"/>
      <c r="TP3220" s="0"/>
      <c r="TQ3220" s="0"/>
      <c r="TR3220" s="0"/>
      <c r="TS3220" s="0"/>
      <c r="TT3220" s="0"/>
      <c r="TU3220" s="0"/>
      <c r="TV3220" s="0"/>
      <c r="TW3220" s="0"/>
      <c r="TX3220" s="0"/>
      <c r="TY3220" s="0"/>
      <c r="TZ3220" s="0"/>
      <c r="UA3220" s="0"/>
      <c r="UB3220" s="0"/>
      <c r="UC3220" s="0"/>
      <c r="UD3220" s="0"/>
      <c r="UE3220" s="0"/>
      <c r="UF3220" s="0"/>
      <c r="UG3220" s="0"/>
      <c r="UH3220" s="0"/>
      <c r="UI3220" s="0"/>
      <c r="UJ3220" s="0"/>
      <c r="UK3220" s="0"/>
      <c r="UL3220" s="0"/>
      <c r="UM3220" s="0"/>
      <c r="UN3220" s="0"/>
      <c r="UO3220" s="0"/>
      <c r="UP3220" s="0"/>
      <c r="UQ3220" s="0"/>
      <c r="UR3220" s="0"/>
      <c r="US3220" s="0"/>
      <c r="UT3220" s="0"/>
      <c r="UU3220" s="0"/>
      <c r="UV3220" s="0"/>
      <c r="UW3220" s="0"/>
      <c r="UX3220" s="0"/>
      <c r="UY3220" s="0"/>
      <c r="UZ3220" s="0"/>
      <c r="VA3220" s="0"/>
      <c r="VB3220" s="0"/>
      <c r="VC3220" s="0"/>
      <c r="VD3220" s="0"/>
      <c r="VE3220" s="0"/>
      <c r="VF3220" s="0"/>
      <c r="VG3220" s="0"/>
      <c r="VH3220" s="0"/>
      <c r="VI3220" s="0"/>
      <c r="VJ3220" s="0"/>
      <c r="VK3220" s="0"/>
      <c r="VL3220" s="0"/>
      <c r="VM3220" s="0"/>
      <c r="VN3220" s="0"/>
      <c r="VO3220" s="0"/>
      <c r="VP3220" s="0"/>
      <c r="VQ3220" s="0"/>
      <c r="VR3220" s="0"/>
      <c r="VS3220" s="0"/>
      <c r="VT3220" s="0"/>
      <c r="VU3220" s="0"/>
      <c r="VV3220" s="0"/>
      <c r="VW3220" s="0"/>
      <c r="VX3220" s="0"/>
      <c r="VY3220" s="0"/>
      <c r="VZ3220" s="0"/>
      <c r="WA3220" s="0"/>
      <c r="WB3220" s="0"/>
      <c r="WC3220" s="0"/>
      <c r="WD3220" s="0"/>
      <c r="WE3220" s="0"/>
      <c r="WF3220" s="0"/>
      <c r="WG3220" s="0"/>
      <c r="WH3220" s="0"/>
      <c r="WI3220" s="0"/>
      <c r="WJ3220" s="0"/>
      <c r="WK3220" s="0"/>
      <c r="WL3220" s="0"/>
      <c r="WM3220" s="0"/>
      <c r="WN3220" s="0"/>
      <c r="WO3220" s="0"/>
      <c r="WP3220" s="0"/>
      <c r="WQ3220" s="0"/>
      <c r="WR3220" s="0"/>
      <c r="WS3220" s="0"/>
      <c r="WT3220" s="0"/>
      <c r="WU3220" s="0"/>
      <c r="WV3220" s="0"/>
      <c r="WW3220" s="0"/>
      <c r="WX3220" s="0"/>
      <c r="WY3220" s="0"/>
      <c r="WZ3220" s="0"/>
      <c r="XA3220" s="0"/>
      <c r="XB3220" s="0"/>
      <c r="XC3220" s="0"/>
      <c r="XD3220" s="0"/>
      <c r="XE3220" s="0"/>
      <c r="XF3220" s="0"/>
      <c r="XG3220" s="0"/>
      <c r="XH3220" s="0"/>
      <c r="XI3220" s="0"/>
      <c r="XJ3220" s="0"/>
      <c r="XK3220" s="0"/>
      <c r="XL3220" s="0"/>
      <c r="XM3220" s="0"/>
      <c r="XN3220" s="0"/>
      <c r="XO3220" s="0"/>
      <c r="XP3220" s="0"/>
      <c r="XQ3220" s="0"/>
      <c r="XR3220" s="0"/>
      <c r="XS3220" s="0"/>
      <c r="XT3220" s="0"/>
      <c r="XU3220" s="0"/>
      <c r="XV3220" s="0"/>
      <c r="XW3220" s="0"/>
      <c r="XX3220" s="0"/>
      <c r="XY3220" s="0"/>
      <c r="XZ3220" s="0"/>
      <c r="YA3220" s="0"/>
      <c r="YB3220" s="0"/>
      <c r="YC3220" s="0"/>
      <c r="YD3220" s="0"/>
      <c r="YE3220" s="0"/>
      <c r="YF3220" s="0"/>
      <c r="YG3220" s="0"/>
      <c r="YH3220" s="0"/>
      <c r="YI3220" s="0"/>
      <c r="YJ3220" s="0"/>
      <c r="YK3220" s="0"/>
      <c r="YL3220" s="0"/>
      <c r="YM3220" s="0"/>
      <c r="YN3220" s="0"/>
      <c r="YO3220" s="0"/>
      <c r="YP3220" s="0"/>
      <c r="YQ3220" s="0"/>
      <c r="YR3220" s="0"/>
      <c r="YS3220" s="0"/>
      <c r="YT3220" s="0"/>
      <c r="YU3220" s="0"/>
      <c r="YV3220" s="0"/>
      <c r="YW3220" s="0"/>
      <c r="YX3220" s="0"/>
      <c r="YY3220" s="0"/>
      <c r="YZ3220" s="0"/>
      <c r="ZA3220" s="0"/>
      <c r="ZB3220" s="0"/>
      <c r="ZC3220" s="0"/>
      <c r="ZD3220" s="0"/>
      <c r="ZE3220" s="0"/>
      <c r="ZF3220" s="0"/>
      <c r="ZG3220" s="0"/>
      <c r="ZH3220" s="0"/>
      <c r="ZI3220" s="0"/>
      <c r="ZJ3220" s="0"/>
      <c r="ZK3220" s="0"/>
      <c r="ZL3220" s="0"/>
      <c r="ZM3220" s="0"/>
      <c r="ZN3220" s="0"/>
      <c r="ZO3220" s="0"/>
      <c r="ZP3220" s="0"/>
      <c r="ZQ3220" s="0"/>
      <c r="ZR3220" s="0"/>
      <c r="ZS3220" s="0"/>
      <c r="ZT3220" s="0"/>
      <c r="ZU3220" s="0"/>
      <c r="ZV3220" s="0"/>
      <c r="ZW3220" s="0"/>
      <c r="ZX3220" s="0"/>
      <c r="ZY3220" s="0"/>
      <c r="ZZ3220" s="0"/>
      <c r="AAA3220" s="0"/>
      <c r="AAB3220" s="0"/>
      <c r="AAC3220" s="0"/>
      <c r="AAD3220" s="0"/>
      <c r="AAE3220" s="0"/>
      <c r="AAF3220" s="0"/>
      <c r="AAG3220" s="0"/>
      <c r="AAH3220" s="0"/>
      <c r="AAI3220" s="0"/>
      <c r="AAJ3220" s="0"/>
      <c r="AAK3220" s="0"/>
      <c r="AAL3220" s="0"/>
      <c r="AAM3220" s="0"/>
      <c r="AAN3220" s="0"/>
      <c r="AAO3220" s="0"/>
      <c r="AAP3220" s="0"/>
      <c r="AAQ3220" s="0"/>
      <c r="AAR3220" s="0"/>
      <c r="AAS3220" s="0"/>
      <c r="AAT3220" s="0"/>
      <c r="AAU3220" s="0"/>
      <c r="AAV3220" s="0"/>
      <c r="AAW3220" s="0"/>
      <c r="AAX3220" s="0"/>
      <c r="AAY3220" s="0"/>
      <c r="AAZ3220" s="0"/>
      <c r="ABA3220" s="0"/>
      <c r="ABB3220" s="0"/>
      <c r="ABC3220" s="0"/>
      <c r="ABD3220" s="0"/>
      <c r="ABE3220" s="0"/>
      <c r="ABF3220" s="0"/>
      <c r="ABG3220" s="0"/>
      <c r="ABH3220" s="0"/>
      <c r="ABI3220" s="0"/>
      <c r="ABJ3220" s="0"/>
      <c r="ABK3220" s="0"/>
      <c r="ABL3220" s="0"/>
      <c r="ABM3220" s="0"/>
      <c r="ABN3220" s="0"/>
      <c r="ABO3220" s="0"/>
      <c r="ABP3220" s="0"/>
      <c r="ABQ3220" s="0"/>
      <c r="ABR3220" s="0"/>
      <c r="ABS3220" s="0"/>
      <c r="ABT3220" s="0"/>
      <c r="ABU3220" s="0"/>
      <c r="ABV3220" s="0"/>
      <c r="ABW3220" s="0"/>
      <c r="ABX3220" s="0"/>
      <c r="ABY3220" s="0"/>
      <c r="ABZ3220" s="0"/>
      <c r="ACA3220" s="0"/>
      <c r="ACB3220" s="0"/>
      <c r="ACC3220" s="0"/>
      <c r="ACD3220" s="0"/>
      <c r="ACE3220" s="0"/>
      <c r="ACF3220" s="0"/>
      <c r="ACG3220" s="0"/>
      <c r="ACH3220" s="0"/>
      <c r="ACI3220" s="0"/>
      <c r="ACJ3220" s="0"/>
      <c r="ACK3220" s="0"/>
      <c r="ACL3220" s="0"/>
      <c r="ACM3220" s="0"/>
      <c r="ACN3220" s="0"/>
      <c r="ACO3220" s="0"/>
      <c r="ACP3220" s="0"/>
      <c r="ACQ3220" s="0"/>
      <c r="ACR3220" s="0"/>
      <c r="ACS3220" s="0"/>
      <c r="ACT3220" s="0"/>
      <c r="ACU3220" s="0"/>
      <c r="ACV3220" s="0"/>
      <c r="ACW3220" s="0"/>
      <c r="ACX3220" s="0"/>
      <c r="ACY3220" s="0"/>
      <c r="ACZ3220" s="0"/>
      <c r="ADA3220" s="0"/>
      <c r="ADB3220" s="0"/>
      <c r="ADC3220" s="0"/>
      <c r="ADD3220" s="0"/>
      <c r="ADE3220" s="0"/>
      <c r="ADF3220" s="0"/>
      <c r="ADG3220" s="0"/>
      <c r="ADH3220" s="0"/>
      <c r="ADI3220" s="0"/>
      <c r="ADJ3220" s="0"/>
      <c r="ADK3220" s="0"/>
      <c r="ADL3220" s="0"/>
      <c r="ADM3220" s="0"/>
      <c r="ADN3220" s="0"/>
      <c r="ADO3220" s="0"/>
      <c r="ADP3220" s="0"/>
      <c r="ADQ3220" s="0"/>
      <c r="ADR3220" s="0"/>
      <c r="ADS3220" s="0"/>
      <c r="ADT3220" s="0"/>
      <c r="ADU3220" s="0"/>
      <c r="ADV3220" s="0"/>
      <c r="ADW3220" s="0"/>
      <c r="ADX3220" s="0"/>
      <c r="ADY3220" s="0"/>
      <c r="ADZ3220" s="0"/>
      <c r="AEA3220" s="0"/>
      <c r="AEB3220" s="0"/>
      <c r="AEC3220" s="0"/>
      <c r="AED3220" s="0"/>
      <c r="AEE3220" s="0"/>
      <c r="AEF3220" s="0"/>
      <c r="AEG3220" s="0"/>
      <c r="AEH3220" s="0"/>
      <c r="AEI3220" s="0"/>
      <c r="AEJ3220" s="0"/>
      <c r="AEK3220" s="0"/>
      <c r="AEL3220" s="0"/>
      <c r="AEM3220" s="0"/>
      <c r="AEN3220" s="0"/>
      <c r="AEO3220" s="0"/>
      <c r="AEP3220" s="0"/>
      <c r="AEQ3220" s="0"/>
      <c r="AER3220" s="0"/>
      <c r="AES3220" s="0"/>
      <c r="AET3220" s="0"/>
      <c r="AEU3220" s="0"/>
      <c r="AEV3220" s="0"/>
      <c r="AEW3220" s="0"/>
      <c r="AEX3220" s="0"/>
      <c r="AEY3220" s="0"/>
      <c r="AEZ3220" s="0"/>
      <c r="AFA3220" s="0"/>
      <c r="AFB3220" s="0"/>
      <c r="AFC3220" s="0"/>
      <c r="AFD3220" s="0"/>
      <c r="AFE3220" s="0"/>
      <c r="AFF3220" s="0"/>
      <c r="AFG3220" s="0"/>
      <c r="AFH3220" s="0"/>
      <c r="AFI3220" s="0"/>
      <c r="AFJ3220" s="0"/>
      <c r="AFK3220" s="0"/>
      <c r="AFL3220" s="0"/>
      <c r="AFM3220" s="0"/>
      <c r="AFN3220" s="0"/>
      <c r="AFO3220" s="0"/>
      <c r="AFP3220" s="0"/>
      <c r="AFQ3220" s="0"/>
      <c r="AFR3220" s="0"/>
      <c r="AFS3220" s="0"/>
      <c r="AFT3220" s="0"/>
      <c r="AFU3220" s="0"/>
      <c r="AFV3220" s="0"/>
      <c r="AFW3220" s="0"/>
      <c r="AFX3220" s="0"/>
      <c r="AFY3220" s="0"/>
      <c r="AFZ3220" s="0"/>
      <c r="AGA3220" s="0"/>
      <c r="AGB3220" s="0"/>
      <c r="AGC3220" s="0"/>
      <c r="AGD3220" s="0"/>
      <c r="AGE3220" s="0"/>
      <c r="AGF3220" s="0"/>
      <c r="AGG3220" s="0"/>
      <c r="AGH3220" s="0"/>
      <c r="AGI3220" s="0"/>
      <c r="AGJ3220" s="0"/>
      <c r="AGK3220" s="0"/>
      <c r="AGL3220" s="0"/>
      <c r="AGM3220" s="0"/>
      <c r="AGN3220" s="0"/>
      <c r="AGO3220" s="0"/>
      <c r="AGP3220" s="0"/>
      <c r="AGQ3220" s="0"/>
      <c r="AGR3220" s="0"/>
      <c r="AGS3220" s="0"/>
      <c r="AGT3220" s="0"/>
      <c r="AGU3220" s="0"/>
      <c r="AGV3220" s="0"/>
      <c r="AGW3220" s="0"/>
      <c r="AGX3220" s="0"/>
      <c r="AGY3220" s="0"/>
      <c r="AGZ3220" s="0"/>
      <c r="AHA3220" s="0"/>
      <c r="AHB3220" s="0"/>
      <c r="AHC3220" s="0"/>
      <c r="AHD3220" s="0"/>
      <c r="AHE3220" s="0"/>
      <c r="AHF3220" s="0"/>
      <c r="AHG3220" s="0"/>
      <c r="AHH3220" s="0"/>
      <c r="AHI3220" s="0"/>
      <c r="AHJ3220" s="0"/>
      <c r="AHK3220" s="0"/>
      <c r="AHL3220" s="0"/>
      <c r="AHM3220" s="0"/>
      <c r="AHN3220" s="0"/>
      <c r="AHO3220" s="0"/>
      <c r="AHP3220" s="0"/>
      <c r="AHQ3220" s="0"/>
      <c r="AHR3220" s="0"/>
      <c r="AHS3220" s="0"/>
      <c r="AHT3220" s="0"/>
      <c r="AHU3220" s="0"/>
      <c r="AHV3220" s="0"/>
      <c r="AHW3220" s="0"/>
      <c r="AHX3220" s="0"/>
      <c r="AHY3220" s="0"/>
      <c r="AHZ3220" s="0"/>
      <c r="AIA3220" s="0"/>
      <c r="AIB3220" s="0"/>
      <c r="AIC3220" s="0"/>
      <c r="AID3220" s="0"/>
      <c r="AIE3220" s="0"/>
      <c r="AIF3220" s="0"/>
      <c r="AIG3220" s="0"/>
      <c r="AIH3220" s="0"/>
      <c r="AII3220" s="0"/>
      <c r="AIJ3220" s="0"/>
      <c r="AIK3220" s="0"/>
      <c r="AIL3220" s="0"/>
      <c r="AIM3220" s="0"/>
      <c r="AIN3220" s="0"/>
      <c r="AIO3220" s="0"/>
      <c r="AIP3220" s="0"/>
      <c r="AIQ3220" s="0"/>
      <c r="AIR3220" s="0"/>
      <c r="AIS3220" s="0"/>
      <c r="AIT3220" s="0"/>
      <c r="AIU3220" s="0"/>
      <c r="AIV3220" s="0"/>
      <c r="AIW3220" s="0"/>
      <c r="AIX3220" s="0"/>
      <c r="AIY3220" s="0"/>
      <c r="AIZ3220" s="0"/>
      <c r="AJA3220" s="0"/>
      <c r="AJB3220" s="0"/>
      <c r="AJC3220" s="0"/>
      <c r="AJD3220" s="0"/>
      <c r="AJE3220" s="0"/>
      <c r="AJF3220" s="0"/>
      <c r="AJG3220" s="0"/>
      <c r="AJH3220" s="0"/>
      <c r="AJI3220" s="0"/>
      <c r="AJJ3220" s="0"/>
      <c r="AJK3220" s="0"/>
      <c r="AJL3220" s="0"/>
      <c r="AJM3220" s="0"/>
      <c r="AJN3220" s="0"/>
      <c r="AJO3220" s="0"/>
      <c r="AJP3220" s="0"/>
      <c r="AJQ3220" s="0"/>
      <c r="AJR3220" s="0"/>
      <c r="AJS3220" s="0"/>
      <c r="AJT3220" s="0"/>
      <c r="AJU3220" s="0"/>
      <c r="AJV3220" s="0"/>
      <c r="AJW3220" s="0"/>
      <c r="AJX3220" s="0"/>
      <c r="AJY3220" s="0"/>
      <c r="AJZ3220" s="0"/>
      <c r="AKA3220" s="0"/>
      <c r="AKB3220" s="0"/>
      <c r="AKC3220" s="0"/>
      <c r="AKD3220" s="0"/>
      <c r="AKE3220" s="0"/>
      <c r="AKF3220" s="0"/>
      <c r="AKG3220" s="0"/>
      <c r="AKH3220" s="0"/>
      <c r="AKI3220" s="0"/>
      <c r="AKJ3220" s="0"/>
      <c r="AKK3220" s="0"/>
      <c r="AKL3220" s="0"/>
      <c r="AKM3220" s="0"/>
      <c r="AKN3220" s="0"/>
      <c r="AKO3220" s="0"/>
      <c r="AKP3220" s="0"/>
      <c r="AKQ3220" s="0"/>
      <c r="AKR3220" s="0"/>
      <c r="AKS3220" s="0"/>
      <c r="AKT3220" s="0"/>
      <c r="AKU3220" s="0"/>
      <c r="AKV3220" s="0"/>
      <c r="AKW3220" s="0"/>
      <c r="AKX3220" s="0"/>
      <c r="AKY3220" s="0"/>
      <c r="AKZ3220" s="0"/>
      <c r="ALA3220" s="0"/>
      <c r="ALB3220" s="0"/>
      <c r="ALC3220" s="0"/>
      <c r="ALD3220" s="0"/>
      <c r="ALE3220" s="0"/>
      <c r="ALF3220" s="0"/>
      <c r="ALG3220" s="0"/>
      <c r="ALH3220" s="0"/>
      <c r="ALI3220" s="0"/>
      <c r="ALJ3220" s="0"/>
      <c r="ALK3220" s="0"/>
      <c r="ALL3220" s="0"/>
      <c r="ALM3220" s="0"/>
      <c r="ALN3220" s="0"/>
      <c r="ALO3220" s="0"/>
      <c r="ALP3220" s="0"/>
      <c r="ALQ3220" s="0"/>
      <c r="ALR3220" s="0"/>
      <c r="ALS3220" s="0"/>
      <c r="ALT3220" s="0"/>
      <c r="ALU3220" s="0"/>
      <c r="ALV3220" s="0"/>
      <c r="ALW3220" s="0"/>
      <c r="ALX3220" s="0"/>
      <c r="ALY3220" s="0"/>
      <c r="ALZ3220" s="0"/>
      <c r="AMA3220" s="0"/>
      <c r="AMB3220" s="0"/>
      <c r="AMC3220" s="0"/>
      <c r="AMD3220" s="0"/>
      <c r="AME3220" s="0"/>
      <c r="AMF3220" s="0"/>
      <c r="AMG3220" s="0"/>
      <c r="AMH3220" s="0"/>
      <c r="AMI3220" s="0"/>
    </row>
    <row r="3221" customFormat="false" ht="12.75" hidden="false" customHeight="false" outlineLevel="0" collapsed="false">
      <c r="A3221" s="1" t="s">
        <v>645</v>
      </c>
      <c r="C3221" s="27" t="s">
        <v>3465</v>
      </c>
      <c r="D3221" s="27" t="s">
        <v>13</v>
      </c>
      <c r="E3221" s="97"/>
      <c r="F3221" s="31"/>
      <c r="G3221" s="27"/>
      <c r="H3221" s="30" t="s">
        <v>168</v>
      </c>
      <c r="I3221" s="31" t="n">
        <v>13.49</v>
      </c>
      <c r="J3221" s="31" t="s">
        <v>3096</v>
      </c>
      <c r="BM3221" s="0"/>
      <c r="BN3221" s="0"/>
      <c r="BO3221" s="0"/>
      <c r="BP3221" s="0"/>
      <c r="BQ3221" s="0"/>
      <c r="BR3221" s="0"/>
      <c r="BS3221" s="0"/>
      <c r="BT3221" s="0"/>
      <c r="BU3221" s="0"/>
      <c r="BV3221" s="0"/>
      <c r="BW3221" s="0"/>
      <c r="BX3221" s="0"/>
      <c r="BY3221" s="0"/>
      <c r="BZ3221" s="0"/>
      <c r="CA3221" s="0"/>
      <c r="CB3221" s="0"/>
      <c r="CC3221" s="0"/>
      <c r="CD3221" s="0"/>
      <c r="CE3221" s="0"/>
      <c r="CF3221" s="0"/>
      <c r="CG3221" s="0"/>
      <c r="CH3221" s="0"/>
      <c r="CI3221" s="0"/>
      <c r="CJ3221" s="0"/>
      <c r="CK3221" s="0"/>
      <c r="CL3221" s="0"/>
      <c r="CM3221" s="0"/>
      <c r="CN3221" s="0"/>
      <c r="CO3221" s="0"/>
      <c r="CP3221" s="0"/>
      <c r="CQ3221" s="0"/>
      <c r="CR3221" s="0"/>
      <c r="CS3221" s="0"/>
      <c r="CT3221" s="0"/>
      <c r="CU3221" s="0"/>
      <c r="CV3221" s="0"/>
      <c r="CW3221" s="0"/>
      <c r="CX3221" s="0"/>
      <c r="CY3221" s="0"/>
      <c r="CZ3221" s="0"/>
      <c r="DA3221" s="0"/>
      <c r="DB3221" s="0"/>
      <c r="DC3221" s="0"/>
      <c r="DD3221" s="0"/>
      <c r="DE3221" s="0"/>
      <c r="DF3221" s="0"/>
      <c r="DG3221" s="0"/>
      <c r="DH3221" s="0"/>
      <c r="DI3221" s="0"/>
      <c r="DJ3221" s="0"/>
      <c r="DK3221" s="0"/>
      <c r="DL3221" s="0"/>
      <c r="DM3221" s="0"/>
      <c r="DN3221" s="0"/>
      <c r="DO3221" s="0"/>
      <c r="DP3221" s="0"/>
      <c r="DQ3221" s="0"/>
      <c r="DR3221" s="0"/>
      <c r="DS3221" s="0"/>
      <c r="DT3221" s="0"/>
      <c r="DU3221" s="0"/>
      <c r="DV3221" s="0"/>
      <c r="DW3221" s="0"/>
      <c r="DX3221" s="0"/>
      <c r="DY3221" s="0"/>
      <c r="DZ3221" s="0"/>
      <c r="EA3221" s="0"/>
      <c r="EB3221" s="0"/>
      <c r="EC3221" s="0"/>
      <c r="ED3221" s="0"/>
      <c r="EE3221" s="0"/>
      <c r="EF3221" s="0"/>
      <c r="EG3221" s="0"/>
      <c r="EH3221" s="0"/>
      <c r="EI3221" s="0"/>
      <c r="EJ3221" s="0"/>
      <c r="EK3221" s="0"/>
      <c r="EL3221" s="0"/>
      <c r="EM3221" s="0"/>
      <c r="EN3221" s="0"/>
      <c r="EO3221" s="0"/>
      <c r="EP3221" s="0"/>
      <c r="EQ3221" s="0"/>
      <c r="ER3221" s="0"/>
      <c r="ES3221" s="0"/>
      <c r="ET3221" s="0"/>
      <c r="EU3221" s="0"/>
      <c r="EV3221" s="0"/>
      <c r="EW3221" s="0"/>
      <c r="EX3221" s="0"/>
      <c r="EY3221" s="0"/>
      <c r="EZ3221" s="0"/>
      <c r="FA3221" s="0"/>
      <c r="FB3221" s="0"/>
      <c r="FC3221" s="0"/>
      <c r="FD3221" s="0"/>
      <c r="FE3221" s="0"/>
      <c r="FF3221" s="0"/>
      <c r="FG3221" s="0"/>
      <c r="FH3221" s="0"/>
      <c r="FI3221" s="0"/>
      <c r="FJ3221" s="0"/>
      <c r="FK3221" s="0"/>
      <c r="FL3221" s="0"/>
      <c r="FM3221" s="0"/>
      <c r="FN3221" s="0"/>
      <c r="FO3221" s="0"/>
      <c r="FP3221" s="0"/>
      <c r="FQ3221" s="0"/>
      <c r="FR3221" s="0"/>
      <c r="FS3221" s="0"/>
      <c r="FT3221" s="0"/>
      <c r="FU3221" s="0"/>
      <c r="FV3221" s="0"/>
      <c r="FW3221" s="0"/>
      <c r="FX3221" s="0"/>
      <c r="FY3221" s="0"/>
      <c r="FZ3221" s="0"/>
      <c r="GA3221" s="0"/>
      <c r="GB3221" s="0"/>
      <c r="GC3221" s="0"/>
      <c r="GD3221" s="0"/>
      <c r="GE3221" s="0"/>
      <c r="GF3221" s="0"/>
      <c r="GG3221" s="0"/>
      <c r="GH3221" s="0"/>
      <c r="GI3221" s="0"/>
      <c r="GJ3221" s="0"/>
      <c r="GK3221" s="0"/>
      <c r="GL3221" s="0"/>
      <c r="GM3221" s="0"/>
      <c r="GN3221" s="0"/>
      <c r="GO3221" s="0"/>
      <c r="GP3221" s="0"/>
      <c r="GQ3221" s="0"/>
      <c r="GR3221" s="0"/>
      <c r="GS3221" s="0"/>
      <c r="GT3221" s="0"/>
      <c r="GU3221" s="0"/>
      <c r="GV3221" s="0"/>
      <c r="GW3221" s="0"/>
      <c r="GX3221" s="0"/>
      <c r="GY3221" s="0"/>
      <c r="GZ3221" s="0"/>
      <c r="HA3221" s="0"/>
      <c r="HB3221" s="0"/>
      <c r="HC3221" s="0"/>
      <c r="HD3221" s="0"/>
      <c r="HE3221" s="0"/>
      <c r="HF3221" s="0"/>
      <c r="HG3221" s="0"/>
      <c r="HH3221" s="0"/>
      <c r="HI3221" s="0"/>
      <c r="HJ3221" s="0"/>
      <c r="HK3221" s="0"/>
      <c r="HL3221" s="0"/>
      <c r="HM3221" s="0"/>
      <c r="HN3221" s="0"/>
      <c r="HO3221" s="0"/>
      <c r="HP3221" s="0"/>
      <c r="HQ3221" s="0"/>
      <c r="HR3221" s="0"/>
      <c r="HS3221" s="0"/>
      <c r="HT3221" s="0"/>
      <c r="HU3221" s="0"/>
      <c r="HV3221" s="0"/>
      <c r="HW3221" s="0"/>
      <c r="HX3221" s="0"/>
      <c r="HY3221" s="0"/>
      <c r="HZ3221" s="0"/>
      <c r="IA3221" s="0"/>
      <c r="IB3221" s="0"/>
      <c r="IC3221" s="0"/>
      <c r="ID3221" s="0"/>
      <c r="IE3221" s="0"/>
      <c r="IF3221" s="0"/>
      <c r="IG3221" s="0"/>
      <c r="IH3221" s="0"/>
      <c r="II3221" s="0"/>
      <c r="IJ3221" s="0"/>
      <c r="IK3221" s="0"/>
      <c r="IL3221" s="0"/>
      <c r="IM3221" s="0"/>
      <c r="IN3221" s="0"/>
      <c r="IO3221" s="0"/>
      <c r="IP3221" s="0"/>
      <c r="IQ3221" s="0"/>
      <c r="IR3221" s="0"/>
      <c r="IS3221" s="0"/>
      <c r="IT3221" s="0"/>
      <c r="IU3221" s="0"/>
      <c r="IV3221" s="0"/>
      <c r="IW3221" s="0"/>
      <c r="IX3221" s="0"/>
      <c r="IY3221" s="0"/>
      <c r="IZ3221" s="0"/>
      <c r="JA3221" s="0"/>
      <c r="JB3221" s="0"/>
      <c r="JC3221" s="0"/>
      <c r="JD3221" s="0"/>
      <c r="JE3221" s="0"/>
      <c r="JF3221" s="0"/>
      <c r="JG3221" s="0"/>
      <c r="JH3221" s="0"/>
      <c r="JI3221" s="0"/>
      <c r="JJ3221" s="0"/>
      <c r="JK3221" s="0"/>
      <c r="JL3221" s="0"/>
      <c r="JM3221" s="0"/>
      <c r="JN3221" s="0"/>
      <c r="JO3221" s="0"/>
      <c r="JP3221" s="0"/>
      <c r="JQ3221" s="0"/>
      <c r="JR3221" s="0"/>
      <c r="JS3221" s="0"/>
      <c r="JT3221" s="0"/>
      <c r="JU3221" s="0"/>
      <c r="JV3221" s="0"/>
      <c r="JW3221" s="0"/>
      <c r="JX3221" s="0"/>
      <c r="JY3221" s="0"/>
      <c r="JZ3221" s="0"/>
      <c r="KA3221" s="0"/>
      <c r="KB3221" s="0"/>
      <c r="KC3221" s="0"/>
      <c r="KD3221" s="0"/>
      <c r="KE3221" s="0"/>
      <c r="KF3221" s="0"/>
      <c r="KG3221" s="0"/>
      <c r="KH3221" s="0"/>
      <c r="KI3221" s="0"/>
      <c r="KJ3221" s="0"/>
      <c r="KK3221" s="0"/>
      <c r="KL3221" s="0"/>
      <c r="KM3221" s="0"/>
      <c r="KN3221" s="0"/>
      <c r="KO3221" s="0"/>
      <c r="KP3221" s="0"/>
      <c r="KQ3221" s="0"/>
      <c r="KR3221" s="0"/>
      <c r="KS3221" s="0"/>
      <c r="KT3221" s="0"/>
      <c r="KU3221" s="0"/>
      <c r="KV3221" s="0"/>
      <c r="KW3221" s="0"/>
      <c r="KX3221" s="0"/>
      <c r="KY3221" s="0"/>
      <c r="KZ3221" s="0"/>
      <c r="LA3221" s="0"/>
      <c r="LB3221" s="0"/>
      <c r="LC3221" s="0"/>
      <c r="LD3221" s="0"/>
      <c r="LE3221" s="0"/>
      <c r="LF3221" s="0"/>
      <c r="LG3221" s="0"/>
      <c r="LH3221" s="0"/>
      <c r="LI3221" s="0"/>
      <c r="LJ3221" s="0"/>
      <c r="LK3221" s="0"/>
      <c r="LL3221" s="0"/>
      <c r="LM3221" s="0"/>
      <c r="LN3221" s="0"/>
      <c r="LO3221" s="0"/>
      <c r="LP3221" s="0"/>
      <c r="LQ3221" s="0"/>
      <c r="LR3221" s="0"/>
      <c r="LS3221" s="0"/>
      <c r="LT3221" s="0"/>
      <c r="LU3221" s="0"/>
      <c r="LV3221" s="0"/>
      <c r="LW3221" s="0"/>
      <c r="LX3221" s="0"/>
      <c r="LY3221" s="0"/>
      <c r="LZ3221" s="0"/>
      <c r="MA3221" s="0"/>
      <c r="MB3221" s="0"/>
      <c r="MC3221" s="0"/>
      <c r="MD3221" s="0"/>
      <c r="ME3221" s="0"/>
      <c r="MF3221" s="0"/>
      <c r="MG3221" s="0"/>
      <c r="MH3221" s="0"/>
      <c r="MI3221" s="0"/>
      <c r="MJ3221" s="0"/>
      <c r="MK3221" s="0"/>
      <c r="ML3221" s="0"/>
      <c r="MM3221" s="0"/>
      <c r="MN3221" s="0"/>
      <c r="MO3221" s="0"/>
      <c r="MP3221" s="0"/>
      <c r="MQ3221" s="0"/>
      <c r="MR3221" s="0"/>
      <c r="MS3221" s="0"/>
      <c r="MT3221" s="0"/>
      <c r="MU3221" s="0"/>
      <c r="MV3221" s="0"/>
      <c r="MW3221" s="0"/>
      <c r="MX3221" s="0"/>
      <c r="MY3221" s="0"/>
      <c r="MZ3221" s="0"/>
      <c r="NA3221" s="0"/>
      <c r="NB3221" s="0"/>
      <c r="NC3221" s="0"/>
      <c r="ND3221" s="0"/>
      <c r="NE3221" s="0"/>
      <c r="NF3221" s="0"/>
      <c r="NG3221" s="0"/>
      <c r="NH3221" s="0"/>
      <c r="NI3221" s="0"/>
      <c r="NJ3221" s="0"/>
      <c r="NK3221" s="0"/>
      <c r="NL3221" s="0"/>
      <c r="NM3221" s="0"/>
      <c r="NN3221" s="0"/>
      <c r="NO3221" s="0"/>
      <c r="NP3221" s="0"/>
      <c r="NQ3221" s="0"/>
      <c r="NR3221" s="0"/>
      <c r="NS3221" s="0"/>
      <c r="NT3221" s="0"/>
      <c r="NU3221" s="0"/>
      <c r="NV3221" s="0"/>
      <c r="NW3221" s="0"/>
      <c r="NX3221" s="0"/>
      <c r="NY3221" s="0"/>
      <c r="NZ3221" s="0"/>
      <c r="OA3221" s="0"/>
      <c r="OB3221" s="0"/>
      <c r="OC3221" s="0"/>
      <c r="OD3221" s="0"/>
      <c r="OE3221" s="0"/>
      <c r="OF3221" s="0"/>
      <c r="OG3221" s="0"/>
      <c r="OH3221" s="0"/>
      <c r="OI3221" s="0"/>
      <c r="OJ3221" s="0"/>
      <c r="OK3221" s="0"/>
      <c r="OL3221" s="0"/>
      <c r="OM3221" s="0"/>
      <c r="ON3221" s="0"/>
      <c r="OO3221" s="0"/>
      <c r="OP3221" s="0"/>
      <c r="OQ3221" s="0"/>
      <c r="OR3221" s="0"/>
      <c r="OS3221" s="0"/>
      <c r="OT3221" s="0"/>
      <c r="OU3221" s="0"/>
      <c r="OV3221" s="0"/>
      <c r="OW3221" s="0"/>
      <c r="OX3221" s="0"/>
      <c r="OY3221" s="0"/>
      <c r="OZ3221" s="0"/>
      <c r="PA3221" s="0"/>
      <c r="PB3221" s="0"/>
      <c r="PC3221" s="0"/>
      <c r="PD3221" s="0"/>
      <c r="PE3221" s="0"/>
      <c r="PF3221" s="0"/>
      <c r="PG3221" s="0"/>
      <c r="PH3221" s="0"/>
      <c r="PI3221" s="0"/>
      <c r="PJ3221" s="0"/>
      <c r="PK3221" s="0"/>
      <c r="PL3221" s="0"/>
      <c r="PM3221" s="0"/>
      <c r="PN3221" s="0"/>
      <c r="PO3221" s="0"/>
      <c r="PP3221" s="0"/>
      <c r="PQ3221" s="0"/>
      <c r="PR3221" s="0"/>
      <c r="PS3221" s="0"/>
      <c r="PT3221" s="0"/>
      <c r="PU3221" s="0"/>
      <c r="PV3221" s="0"/>
      <c r="PW3221" s="0"/>
      <c r="PX3221" s="0"/>
      <c r="PY3221" s="0"/>
      <c r="PZ3221" s="0"/>
      <c r="QA3221" s="0"/>
      <c r="QB3221" s="0"/>
      <c r="QC3221" s="0"/>
      <c r="QD3221" s="0"/>
      <c r="QE3221" s="0"/>
      <c r="QF3221" s="0"/>
      <c r="QG3221" s="0"/>
      <c r="QH3221" s="0"/>
      <c r="QI3221" s="0"/>
      <c r="QJ3221" s="0"/>
      <c r="QK3221" s="0"/>
      <c r="QL3221" s="0"/>
      <c r="QM3221" s="0"/>
      <c r="QN3221" s="0"/>
      <c r="QO3221" s="0"/>
      <c r="QP3221" s="0"/>
      <c r="QQ3221" s="0"/>
      <c r="QR3221" s="0"/>
      <c r="QS3221" s="0"/>
      <c r="QT3221" s="0"/>
      <c r="QU3221" s="0"/>
      <c r="QV3221" s="0"/>
      <c r="QW3221" s="0"/>
      <c r="QX3221" s="0"/>
      <c r="QY3221" s="0"/>
      <c r="QZ3221" s="0"/>
      <c r="RA3221" s="0"/>
      <c r="RB3221" s="0"/>
      <c r="RC3221" s="0"/>
      <c r="RD3221" s="0"/>
      <c r="RE3221" s="0"/>
      <c r="RF3221" s="0"/>
      <c r="RG3221" s="0"/>
      <c r="RH3221" s="0"/>
      <c r="RI3221" s="0"/>
      <c r="RJ3221" s="0"/>
      <c r="RK3221" s="0"/>
      <c r="RL3221" s="0"/>
      <c r="RM3221" s="0"/>
      <c r="RN3221" s="0"/>
      <c r="RO3221" s="0"/>
      <c r="RP3221" s="0"/>
      <c r="RQ3221" s="0"/>
      <c r="RR3221" s="0"/>
      <c r="RS3221" s="0"/>
      <c r="RT3221" s="0"/>
      <c r="RU3221" s="0"/>
      <c r="RV3221" s="0"/>
      <c r="RW3221" s="0"/>
      <c r="RX3221" s="0"/>
      <c r="RY3221" s="0"/>
      <c r="RZ3221" s="0"/>
      <c r="SA3221" s="0"/>
      <c r="SB3221" s="0"/>
      <c r="SC3221" s="0"/>
      <c r="SD3221" s="0"/>
      <c r="SE3221" s="0"/>
      <c r="SF3221" s="0"/>
      <c r="SG3221" s="0"/>
      <c r="SH3221" s="0"/>
      <c r="SI3221" s="0"/>
      <c r="SJ3221" s="0"/>
      <c r="SK3221" s="0"/>
      <c r="SL3221" s="0"/>
      <c r="SM3221" s="0"/>
      <c r="SN3221" s="0"/>
      <c r="SO3221" s="0"/>
      <c r="SP3221" s="0"/>
      <c r="SQ3221" s="0"/>
      <c r="SR3221" s="0"/>
      <c r="SS3221" s="0"/>
      <c r="ST3221" s="0"/>
      <c r="SU3221" s="0"/>
      <c r="SV3221" s="0"/>
      <c r="SW3221" s="0"/>
      <c r="SX3221" s="0"/>
      <c r="SY3221" s="0"/>
      <c r="SZ3221" s="0"/>
      <c r="TA3221" s="0"/>
      <c r="TB3221" s="0"/>
      <c r="TC3221" s="0"/>
      <c r="TD3221" s="0"/>
      <c r="TE3221" s="0"/>
      <c r="TF3221" s="0"/>
      <c r="TG3221" s="0"/>
      <c r="TH3221" s="0"/>
      <c r="TI3221" s="0"/>
      <c r="TJ3221" s="0"/>
      <c r="TK3221" s="0"/>
      <c r="TL3221" s="0"/>
      <c r="TM3221" s="0"/>
      <c r="TN3221" s="0"/>
      <c r="TO3221" s="0"/>
      <c r="TP3221" s="0"/>
      <c r="TQ3221" s="0"/>
      <c r="TR3221" s="0"/>
      <c r="TS3221" s="0"/>
      <c r="TT3221" s="0"/>
      <c r="TU3221" s="0"/>
      <c r="TV3221" s="0"/>
      <c r="TW3221" s="0"/>
      <c r="TX3221" s="0"/>
      <c r="TY3221" s="0"/>
      <c r="TZ3221" s="0"/>
      <c r="UA3221" s="0"/>
      <c r="UB3221" s="0"/>
      <c r="UC3221" s="0"/>
      <c r="UD3221" s="0"/>
      <c r="UE3221" s="0"/>
      <c r="UF3221" s="0"/>
      <c r="UG3221" s="0"/>
      <c r="UH3221" s="0"/>
      <c r="UI3221" s="0"/>
      <c r="UJ3221" s="0"/>
      <c r="UK3221" s="0"/>
      <c r="UL3221" s="0"/>
      <c r="UM3221" s="0"/>
      <c r="UN3221" s="0"/>
      <c r="UO3221" s="0"/>
      <c r="UP3221" s="0"/>
      <c r="UQ3221" s="0"/>
      <c r="UR3221" s="0"/>
      <c r="US3221" s="0"/>
      <c r="UT3221" s="0"/>
      <c r="UU3221" s="0"/>
      <c r="UV3221" s="0"/>
      <c r="UW3221" s="0"/>
      <c r="UX3221" s="0"/>
      <c r="UY3221" s="0"/>
      <c r="UZ3221" s="0"/>
      <c r="VA3221" s="0"/>
      <c r="VB3221" s="0"/>
      <c r="VC3221" s="0"/>
      <c r="VD3221" s="0"/>
      <c r="VE3221" s="0"/>
      <c r="VF3221" s="0"/>
      <c r="VG3221" s="0"/>
      <c r="VH3221" s="0"/>
      <c r="VI3221" s="0"/>
      <c r="VJ3221" s="0"/>
      <c r="VK3221" s="0"/>
      <c r="VL3221" s="0"/>
      <c r="VM3221" s="0"/>
      <c r="VN3221" s="0"/>
      <c r="VO3221" s="0"/>
      <c r="VP3221" s="0"/>
      <c r="VQ3221" s="0"/>
      <c r="VR3221" s="0"/>
      <c r="VS3221" s="0"/>
      <c r="VT3221" s="0"/>
      <c r="VU3221" s="0"/>
      <c r="VV3221" s="0"/>
      <c r="VW3221" s="0"/>
      <c r="VX3221" s="0"/>
      <c r="VY3221" s="0"/>
      <c r="VZ3221" s="0"/>
      <c r="WA3221" s="0"/>
      <c r="WB3221" s="0"/>
      <c r="WC3221" s="0"/>
      <c r="WD3221" s="0"/>
      <c r="WE3221" s="0"/>
      <c r="WF3221" s="0"/>
      <c r="WG3221" s="0"/>
      <c r="WH3221" s="0"/>
      <c r="WI3221" s="0"/>
      <c r="WJ3221" s="0"/>
      <c r="WK3221" s="0"/>
      <c r="WL3221" s="0"/>
      <c r="WM3221" s="0"/>
      <c r="WN3221" s="0"/>
      <c r="WO3221" s="0"/>
      <c r="WP3221" s="0"/>
      <c r="WQ3221" s="0"/>
      <c r="WR3221" s="0"/>
      <c r="WS3221" s="0"/>
      <c r="WT3221" s="0"/>
      <c r="WU3221" s="0"/>
      <c r="WV3221" s="0"/>
      <c r="WW3221" s="0"/>
      <c r="WX3221" s="0"/>
      <c r="WY3221" s="0"/>
      <c r="WZ3221" s="0"/>
      <c r="XA3221" s="0"/>
      <c r="XB3221" s="0"/>
      <c r="XC3221" s="0"/>
      <c r="XD3221" s="0"/>
      <c r="XE3221" s="0"/>
      <c r="XF3221" s="0"/>
      <c r="XG3221" s="0"/>
      <c r="XH3221" s="0"/>
      <c r="XI3221" s="0"/>
      <c r="XJ3221" s="0"/>
      <c r="XK3221" s="0"/>
      <c r="XL3221" s="0"/>
      <c r="XM3221" s="0"/>
      <c r="XN3221" s="0"/>
      <c r="XO3221" s="0"/>
      <c r="XP3221" s="0"/>
      <c r="XQ3221" s="0"/>
      <c r="XR3221" s="0"/>
      <c r="XS3221" s="0"/>
      <c r="XT3221" s="0"/>
      <c r="XU3221" s="0"/>
      <c r="XV3221" s="0"/>
      <c r="XW3221" s="0"/>
      <c r="XX3221" s="0"/>
      <c r="XY3221" s="0"/>
      <c r="XZ3221" s="0"/>
      <c r="YA3221" s="0"/>
      <c r="YB3221" s="0"/>
      <c r="YC3221" s="0"/>
      <c r="YD3221" s="0"/>
      <c r="YE3221" s="0"/>
      <c r="YF3221" s="0"/>
      <c r="YG3221" s="0"/>
      <c r="YH3221" s="0"/>
      <c r="YI3221" s="0"/>
      <c r="YJ3221" s="0"/>
      <c r="YK3221" s="0"/>
      <c r="YL3221" s="0"/>
      <c r="YM3221" s="0"/>
      <c r="YN3221" s="0"/>
      <c r="YO3221" s="0"/>
      <c r="YP3221" s="0"/>
      <c r="YQ3221" s="0"/>
      <c r="YR3221" s="0"/>
      <c r="YS3221" s="0"/>
      <c r="YT3221" s="0"/>
      <c r="YU3221" s="0"/>
      <c r="YV3221" s="0"/>
      <c r="YW3221" s="0"/>
      <c r="YX3221" s="0"/>
      <c r="YY3221" s="0"/>
      <c r="YZ3221" s="0"/>
      <c r="ZA3221" s="0"/>
      <c r="ZB3221" s="0"/>
      <c r="ZC3221" s="0"/>
      <c r="ZD3221" s="0"/>
      <c r="ZE3221" s="0"/>
      <c r="ZF3221" s="0"/>
      <c r="ZG3221" s="0"/>
      <c r="ZH3221" s="0"/>
      <c r="ZI3221" s="0"/>
      <c r="ZJ3221" s="0"/>
      <c r="ZK3221" s="0"/>
      <c r="ZL3221" s="0"/>
      <c r="ZM3221" s="0"/>
      <c r="ZN3221" s="0"/>
      <c r="ZO3221" s="0"/>
      <c r="ZP3221" s="0"/>
      <c r="ZQ3221" s="0"/>
      <c r="ZR3221" s="0"/>
      <c r="ZS3221" s="0"/>
      <c r="ZT3221" s="0"/>
      <c r="ZU3221" s="0"/>
      <c r="ZV3221" s="0"/>
      <c r="ZW3221" s="0"/>
      <c r="ZX3221" s="0"/>
      <c r="ZY3221" s="0"/>
      <c r="ZZ3221" s="0"/>
      <c r="AAA3221" s="0"/>
      <c r="AAB3221" s="0"/>
      <c r="AAC3221" s="0"/>
      <c r="AAD3221" s="0"/>
      <c r="AAE3221" s="0"/>
      <c r="AAF3221" s="0"/>
      <c r="AAG3221" s="0"/>
      <c r="AAH3221" s="0"/>
      <c r="AAI3221" s="0"/>
      <c r="AAJ3221" s="0"/>
      <c r="AAK3221" s="0"/>
      <c r="AAL3221" s="0"/>
      <c r="AAM3221" s="0"/>
      <c r="AAN3221" s="0"/>
      <c r="AAO3221" s="0"/>
      <c r="AAP3221" s="0"/>
      <c r="AAQ3221" s="0"/>
      <c r="AAR3221" s="0"/>
      <c r="AAS3221" s="0"/>
      <c r="AAT3221" s="0"/>
      <c r="AAU3221" s="0"/>
      <c r="AAV3221" s="0"/>
      <c r="AAW3221" s="0"/>
      <c r="AAX3221" s="0"/>
      <c r="AAY3221" s="0"/>
      <c r="AAZ3221" s="0"/>
      <c r="ABA3221" s="0"/>
      <c r="ABB3221" s="0"/>
      <c r="ABC3221" s="0"/>
      <c r="ABD3221" s="0"/>
      <c r="ABE3221" s="0"/>
      <c r="ABF3221" s="0"/>
      <c r="ABG3221" s="0"/>
      <c r="ABH3221" s="0"/>
      <c r="ABI3221" s="0"/>
      <c r="ABJ3221" s="0"/>
      <c r="ABK3221" s="0"/>
      <c r="ABL3221" s="0"/>
      <c r="ABM3221" s="0"/>
      <c r="ABN3221" s="0"/>
      <c r="ABO3221" s="0"/>
      <c r="ABP3221" s="0"/>
      <c r="ABQ3221" s="0"/>
      <c r="ABR3221" s="0"/>
      <c r="ABS3221" s="0"/>
      <c r="ABT3221" s="0"/>
      <c r="ABU3221" s="0"/>
      <c r="ABV3221" s="0"/>
      <c r="ABW3221" s="0"/>
      <c r="ABX3221" s="0"/>
      <c r="ABY3221" s="0"/>
      <c r="ABZ3221" s="0"/>
      <c r="ACA3221" s="0"/>
      <c r="ACB3221" s="0"/>
      <c r="ACC3221" s="0"/>
      <c r="ACD3221" s="0"/>
      <c r="ACE3221" s="0"/>
      <c r="ACF3221" s="0"/>
      <c r="ACG3221" s="0"/>
      <c r="ACH3221" s="0"/>
      <c r="ACI3221" s="0"/>
      <c r="ACJ3221" s="0"/>
      <c r="ACK3221" s="0"/>
      <c r="ACL3221" s="0"/>
      <c r="ACM3221" s="0"/>
      <c r="ACN3221" s="0"/>
      <c r="ACO3221" s="0"/>
      <c r="ACP3221" s="0"/>
      <c r="ACQ3221" s="0"/>
      <c r="ACR3221" s="0"/>
      <c r="ACS3221" s="0"/>
      <c r="ACT3221" s="0"/>
      <c r="ACU3221" s="0"/>
      <c r="ACV3221" s="0"/>
      <c r="ACW3221" s="0"/>
      <c r="ACX3221" s="0"/>
      <c r="ACY3221" s="0"/>
      <c r="ACZ3221" s="0"/>
      <c r="ADA3221" s="0"/>
      <c r="ADB3221" s="0"/>
      <c r="ADC3221" s="0"/>
      <c r="ADD3221" s="0"/>
      <c r="ADE3221" s="0"/>
      <c r="ADF3221" s="0"/>
      <c r="ADG3221" s="0"/>
      <c r="ADH3221" s="0"/>
      <c r="ADI3221" s="0"/>
      <c r="ADJ3221" s="0"/>
      <c r="ADK3221" s="0"/>
      <c r="ADL3221" s="0"/>
      <c r="ADM3221" s="0"/>
      <c r="ADN3221" s="0"/>
      <c r="ADO3221" s="0"/>
      <c r="ADP3221" s="0"/>
      <c r="ADQ3221" s="0"/>
      <c r="ADR3221" s="0"/>
      <c r="ADS3221" s="0"/>
      <c r="ADT3221" s="0"/>
      <c r="ADU3221" s="0"/>
      <c r="ADV3221" s="0"/>
      <c r="ADW3221" s="0"/>
      <c r="ADX3221" s="0"/>
      <c r="ADY3221" s="0"/>
      <c r="ADZ3221" s="0"/>
      <c r="AEA3221" s="0"/>
      <c r="AEB3221" s="0"/>
      <c r="AEC3221" s="0"/>
      <c r="AED3221" s="0"/>
      <c r="AEE3221" s="0"/>
      <c r="AEF3221" s="0"/>
      <c r="AEG3221" s="0"/>
      <c r="AEH3221" s="0"/>
      <c r="AEI3221" s="0"/>
      <c r="AEJ3221" s="0"/>
      <c r="AEK3221" s="0"/>
      <c r="AEL3221" s="0"/>
      <c r="AEM3221" s="0"/>
      <c r="AEN3221" s="0"/>
      <c r="AEO3221" s="0"/>
      <c r="AEP3221" s="0"/>
      <c r="AEQ3221" s="0"/>
      <c r="AER3221" s="0"/>
      <c r="AES3221" s="0"/>
      <c r="AET3221" s="0"/>
      <c r="AEU3221" s="0"/>
      <c r="AEV3221" s="0"/>
      <c r="AEW3221" s="0"/>
      <c r="AEX3221" s="0"/>
      <c r="AEY3221" s="0"/>
      <c r="AEZ3221" s="0"/>
      <c r="AFA3221" s="0"/>
      <c r="AFB3221" s="0"/>
      <c r="AFC3221" s="0"/>
      <c r="AFD3221" s="0"/>
      <c r="AFE3221" s="0"/>
      <c r="AFF3221" s="0"/>
      <c r="AFG3221" s="0"/>
      <c r="AFH3221" s="0"/>
      <c r="AFI3221" s="0"/>
      <c r="AFJ3221" s="0"/>
      <c r="AFK3221" s="0"/>
      <c r="AFL3221" s="0"/>
      <c r="AFM3221" s="0"/>
      <c r="AFN3221" s="0"/>
      <c r="AFO3221" s="0"/>
      <c r="AFP3221" s="0"/>
      <c r="AFQ3221" s="0"/>
      <c r="AFR3221" s="0"/>
      <c r="AFS3221" s="0"/>
      <c r="AFT3221" s="0"/>
      <c r="AFU3221" s="0"/>
      <c r="AFV3221" s="0"/>
      <c r="AFW3221" s="0"/>
      <c r="AFX3221" s="0"/>
      <c r="AFY3221" s="0"/>
      <c r="AFZ3221" s="0"/>
      <c r="AGA3221" s="0"/>
      <c r="AGB3221" s="0"/>
      <c r="AGC3221" s="0"/>
      <c r="AGD3221" s="0"/>
      <c r="AGE3221" s="0"/>
      <c r="AGF3221" s="0"/>
      <c r="AGG3221" s="0"/>
      <c r="AGH3221" s="0"/>
      <c r="AGI3221" s="0"/>
      <c r="AGJ3221" s="0"/>
      <c r="AGK3221" s="0"/>
      <c r="AGL3221" s="0"/>
      <c r="AGM3221" s="0"/>
      <c r="AGN3221" s="0"/>
      <c r="AGO3221" s="0"/>
      <c r="AGP3221" s="0"/>
      <c r="AGQ3221" s="0"/>
      <c r="AGR3221" s="0"/>
      <c r="AGS3221" s="0"/>
      <c r="AGT3221" s="0"/>
      <c r="AGU3221" s="0"/>
      <c r="AGV3221" s="0"/>
      <c r="AGW3221" s="0"/>
      <c r="AGX3221" s="0"/>
      <c r="AGY3221" s="0"/>
      <c r="AGZ3221" s="0"/>
      <c r="AHA3221" s="0"/>
      <c r="AHB3221" s="0"/>
      <c r="AHC3221" s="0"/>
      <c r="AHD3221" s="0"/>
      <c r="AHE3221" s="0"/>
      <c r="AHF3221" s="0"/>
      <c r="AHG3221" s="0"/>
      <c r="AHH3221" s="0"/>
      <c r="AHI3221" s="0"/>
      <c r="AHJ3221" s="0"/>
      <c r="AHK3221" s="0"/>
      <c r="AHL3221" s="0"/>
      <c r="AHM3221" s="0"/>
      <c r="AHN3221" s="0"/>
      <c r="AHO3221" s="0"/>
      <c r="AHP3221" s="0"/>
      <c r="AHQ3221" s="0"/>
      <c r="AHR3221" s="0"/>
      <c r="AHS3221" s="0"/>
      <c r="AHT3221" s="0"/>
      <c r="AHU3221" s="0"/>
      <c r="AHV3221" s="0"/>
      <c r="AHW3221" s="0"/>
      <c r="AHX3221" s="0"/>
      <c r="AHY3221" s="0"/>
      <c r="AHZ3221" s="0"/>
      <c r="AIA3221" s="0"/>
      <c r="AIB3221" s="0"/>
      <c r="AIC3221" s="0"/>
      <c r="AID3221" s="0"/>
      <c r="AIE3221" s="0"/>
      <c r="AIF3221" s="0"/>
      <c r="AIG3221" s="0"/>
      <c r="AIH3221" s="0"/>
      <c r="AII3221" s="0"/>
      <c r="AIJ3221" s="0"/>
      <c r="AIK3221" s="0"/>
      <c r="AIL3221" s="0"/>
      <c r="AIM3221" s="0"/>
      <c r="AIN3221" s="0"/>
      <c r="AIO3221" s="0"/>
      <c r="AIP3221" s="0"/>
      <c r="AIQ3221" s="0"/>
      <c r="AIR3221" s="0"/>
      <c r="AIS3221" s="0"/>
      <c r="AIT3221" s="0"/>
      <c r="AIU3221" s="0"/>
      <c r="AIV3221" s="0"/>
      <c r="AIW3221" s="0"/>
      <c r="AIX3221" s="0"/>
      <c r="AIY3221" s="0"/>
      <c r="AIZ3221" s="0"/>
      <c r="AJA3221" s="0"/>
      <c r="AJB3221" s="0"/>
      <c r="AJC3221" s="0"/>
      <c r="AJD3221" s="0"/>
      <c r="AJE3221" s="0"/>
      <c r="AJF3221" s="0"/>
      <c r="AJG3221" s="0"/>
      <c r="AJH3221" s="0"/>
      <c r="AJI3221" s="0"/>
      <c r="AJJ3221" s="0"/>
      <c r="AJK3221" s="0"/>
      <c r="AJL3221" s="0"/>
      <c r="AJM3221" s="0"/>
      <c r="AJN3221" s="0"/>
      <c r="AJO3221" s="0"/>
      <c r="AJP3221" s="0"/>
      <c r="AJQ3221" s="0"/>
      <c r="AJR3221" s="0"/>
      <c r="AJS3221" s="0"/>
      <c r="AJT3221" s="0"/>
      <c r="AJU3221" s="0"/>
      <c r="AJV3221" s="0"/>
      <c r="AJW3221" s="0"/>
      <c r="AJX3221" s="0"/>
      <c r="AJY3221" s="0"/>
      <c r="AJZ3221" s="0"/>
      <c r="AKA3221" s="0"/>
      <c r="AKB3221" s="0"/>
      <c r="AKC3221" s="0"/>
      <c r="AKD3221" s="0"/>
      <c r="AKE3221" s="0"/>
      <c r="AKF3221" s="0"/>
      <c r="AKG3221" s="0"/>
      <c r="AKH3221" s="0"/>
      <c r="AKI3221" s="0"/>
      <c r="AKJ3221" s="0"/>
      <c r="AKK3221" s="0"/>
      <c r="AKL3221" s="0"/>
      <c r="AKM3221" s="0"/>
      <c r="AKN3221" s="0"/>
      <c r="AKO3221" s="0"/>
      <c r="AKP3221" s="0"/>
      <c r="AKQ3221" s="0"/>
      <c r="AKR3221" s="0"/>
      <c r="AKS3221" s="0"/>
      <c r="AKT3221" s="0"/>
      <c r="AKU3221" s="0"/>
      <c r="AKV3221" s="0"/>
      <c r="AKW3221" s="0"/>
      <c r="AKX3221" s="0"/>
      <c r="AKY3221" s="0"/>
      <c r="AKZ3221" s="0"/>
      <c r="ALA3221" s="0"/>
      <c r="ALB3221" s="0"/>
      <c r="ALC3221" s="0"/>
      <c r="ALD3221" s="0"/>
      <c r="ALE3221" s="0"/>
      <c r="ALF3221" s="0"/>
      <c r="ALG3221" s="0"/>
      <c r="ALH3221" s="0"/>
      <c r="ALI3221" s="0"/>
      <c r="ALJ3221" s="0"/>
      <c r="ALK3221" s="0"/>
      <c r="ALL3221" s="0"/>
      <c r="ALM3221" s="0"/>
      <c r="ALN3221" s="0"/>
      <c r="ALO3221" s="0"/>
      <c r="ALP3221" s="0"/>
      <c r="ALQ3221" s="0"/>
      <c r="ALR3221" s="0"/>
      <c r="ALS3221" s="0"/>
      <c r="ALT3221" s="0"/>
      <c r="ALU3221" s="0"/>
      <c r="ALV3221" s="0"/>
      <c r="ALW3221" s="0"/>
      <c r="ALX3221" s="0"/>
      <c r="ALY3221" s="0"/>
      <c r="ALZ3221" s="0"/>
      <c r="AMA3221" s="0"/>
      <c r="AMB3221" s="0"/>
      <c r="AMC3221" s="0"/>
      <c r="AMD3221" s="0"/>
      <c r="AME3221" s="0"/>
      <c r="AMF3221" s="0"/>
      <c r="AMG3221" s="0"/>
      <c r="AMH3221" s="0"/>
      <c r="AMI3221" s="0"/>
    </row>
    <row r="3222" customFormat="false" ht="12.75" hidden="false" customHeight="false" outlineLevel="0" collapsed="false">
      <c r="A3222" s="1" t="s">
        <v>645</v>
      </c>
      <c r="C3222" s="19" t="s">
        <v>3466</v>
      </c>
      <c r="D3222" s="19" t="s">
        <v>77</v>
      </c>
      <c r="E3222" s="20" t="n">
        <v>2.5</v>
      </c>
      <c r="F3222" s="21" t="n">
        <v>0.4</v>
      </c>
      <c r="G3222" s="24" t="s">
        <v>3405</v>
      </c>
      <c r="I3222" s="3"/>
      <c r="K3222" s="4"/>
      <c r="BM3222" s="0"/>
      <c r="BN3222" s="0"/>
      <c r="BO3222" s="0"/>
      <c r="BP3222" s="0"/>
      <c r="BQ3222" s="0"/>
      <c r="BR3222" s="0"/>
      <c r="BS3222" s="0"/>
      <c r="BT3222" s="0"/>
      <c r="BU3222" s="0"/>
      <c r="BV3222" s="0"/>
      <c r="BW3222" s="0"/>
      <c r="BX3222" s="0"/>
      <c r="BY3222" s="0"/>
      <c r="BZ3222" s="0"/>
      <c r="CA3222" s="0"/>
      <c r="CB3222" s="0"/>
      <c r="CC3222" s="0"/>
      <c r="CD3222" s="0"/>
      <c r="CE3222" s="0"/>
      <c r="CF3222" s="0"/>
      <c r="CG3222" s="0"/>
      <c r="CH3222" s="0"/>
      <c r="CI3222" s="0"/>
      <c r="CJ3222" s="0"/>
      <c r="CK3222" s="0"/>
      <c r="CL3222" s="0"/>
      <c r="CM3222" s="0"/>
      <c r="CN3222" s="0"/>
      <c r="CO3222" s="0"/>
      <c r="CP3222" s="0"/>
      <c r="CQ3222" s="0"/>
      <c r="CR3222" s="0"/>
      <c r="CS3222" s="0"/>
      <c r="CT3222" s="0"/>
      <c r="CU3222" s="0"/>
      <c r="CV3222" s="0"/>
      <c r="CW3222" s="0"/>
      <c r="CX3222" s="0"/>
      <c r="CY3222" s="0"/>
      <c r="CZ3222" s="0"/>
      <c r="DA3222" s="0"/>
      <c r="DB3222" s="0"/>
      <c r="DC3222" s="0"/>
      <c r="DD3222" s="0"/>
      <c r="DE3222" s="0"/>
      <c r="DF3222" s="0"/>
      <c r="DG3222" s="0"/>
      <c r="DH3222" s="0"/>
      <c r="DI3222" s="0"/>
      <c r="DJ3222" s="0"/>
      <c r="DK3222" s="0"/>
      <c r="DL3222" s="0"/>
      <c r="DM3222" s="0"/>
      <c r="DN3222" s="0"/>
      <c r="DO3222" s="0"/>
      <c r="DP3222" s="0"/>
      <c r="DQ3222" s="0"/>
      <c r="DR3222" s="0"/>
      <c r="DS3222" s="0"/>
      <c r="DT3222" s="0"/>
      <c r="DU3222" s="0"/>
      <c r="DV3222" s="0"/>
      <c r="DW3222" s="0"/>
      <c r="DX3222" s="0"/>
      <c r="DY3222" s="0"/>
      <c r="DZ3222" s="0"/>
      <c r="EA3222" s="0"/>
      <c r="EB3222" s="0"/>
      <c r="EC3222" s="0"/>
      <c r="ED3222" s="0"/>
      <c r="EE3222" s="0"/>
      <c r="EF3222" s="0"/>
      <c r="EG3222" s="0"/>
      <c r="EH3222" s="0"/>
      <c r="EI3222" s="0"/>
      <c r="EJ3222" s="0"/>
      <c r="EK3222" s="0"/>
      <c r="EL3222" s="0"/>
      <c r="EM3222" s="0"/>
      <c r="EN3222" s="0"/>
      <c r="EO3222" s="0"/>
      <c r="EP3222" s="0"/>
      <c r="EQ3222" s="0"/>
      <c r="ER3222" s="0"/>
      <c r="ES3222" s="0"/>
      <c r="ET3222" s="0"/>
      <c r="EU3222" s="0"/>
      <c r="EV3222" s="0"/>
      <c r="EW3222" s="0"/>
      <c r="EX3222" s="0"/>
      <c r="EY3222" s="0"/>
      <c r="EZ3222" s="0"/>
      <c r="FA3222" s="0"/>
      <c r="FB3222" s="0"/>
      <c r="FC3222" s="0"/>
      <c r="FD3222" s="0"/>
      <c r="FE3222" s="0"/>
      <c r="FF3222" s="0"/>
      <c r="FG3222" s="0"/>
      <c r="FH3222" s="0"/>
      <c r="FI3222" s="0"/>
      <c r="FJ3222" s="0"/>
      <c r="FK3222" s="0"/>
      <c r="FL3222" s="0"/>
      <c r="FM3222" s="0"/>
      <c r="FN3222" s="0"/>
      <c r="FO3222" s="0"/>
      <c r="FP3222" s="0"/>
      <c r="FQ3222" s="0"/>
      <c r="FR3222" s="0"/>
      <c r="FS3222" s="0"/>
      <c r="FT3222" s="0"/>
      <c r="FU3222" s="0"/>
      <c r="FV3222" s="0"/>
      <c r="FW3222" s="0"/>
      <c r="FX3222" s="0"/>
      <c r="FY3222" s="0"/>
      <c r="FZ3222" s="0"/>
      <c r="GA3222" s="0"/>
      <c r="GB3222" s="0"/>
      <c r="GC3222" s="0"/>
      <c r="GD3222" s="0"/>
      <c r="GE3222" s="0"/>
      <c r="GF3222" s="0"/>
      <c r="GG3222" s="0"/>
      <c r="GH3222" s="0"/>
      <c r="GI3222" s="0"/>
      <c r="GJ3222" s="0"/>
      <c r="GK3222" s="0"/>
      <c r="GL3222" s="0"/>
      <c r="GM3222" s="0"/>
      <c r="GN3222" s="0"/>
      <c r="GO3222" s="0"/>
      <c r="GP3222" s="0"/>
      <c r="GQ3222" s="0"/>
      <c r="GR3222" s="0"/>
      <c r="GS3222" s="0"/>
      <c r="GT3222" s="0"/>
      <c r="GU3222" s="0"/>
      <c r="GV3222" s="0"/>
      <c r="GW3222" s="0"/>
      <c r="GX3222" s="0"/>
      <c r="GY3222" s="0"/>
      <c r="GZ3222" s="0"/>
      <c r="HA3222" s="0"/>
      <c r="HB3222" s="0"/>
      <c r="HC3222" s="0"/>
      <c r="HD3222" s="0"/>
      <c r="HE3222" s="0"/>
      <c r="HF3222" s="0"/>
      <c r="HG3222" s="0"/>
      <c r="HH3222" s="0"/>
      <c r="HI3222" s="0"/>
      <c r="HJ3222" s="0"/>
      <c r="HK3222" s="0"/>
      <c r="HL3222" s="0"/>
      <c r="HM3222" s="0"/>
      <c r="HN3222" s="0"/>
      <c r="HO3222" s="0"/>
      <c r="HP3222" s="0"/>
      <c r="HQ3222" s="0"/>
      <c r="HR3222" s="0"/>
      <c r="HS3222" s="0"/>
      <c r="HT3222" s="0"/>
      <c r="HU3222" s="0"/>
      <c r="HV3222" s="0"/>
      <c r="HW3222" s="0"/>
      <c r="HX3222" s="0"/>
      <c r="HY3222" s="0"/>
      <c r="HZ3222" s="0"/>
      <c r="IA3222" s="0"/>
      <c r="IB3222" s="0"/>
      <c r="IC3222" s="0"/>
      <c r="ID3222" s="0"/>
      <c r="IE3222" s="0"/>
      <c r="IF3222" s="0"/>
      <c r="IG3222" s="0"/>
      <c r="IH3222" s="0"/>
      <c r="II3222" s="0"/>
      <c r="IJ3222" s="0"/>
      <c r="IK3222" s="0"/>
      <c r="IL3222" s="0"/>
      <c r="IM3222" s="0"/>
      <c r="IN3222" s="0"/>
      <c r="IO3222" s="0"/>
      <c r="IP3222" s="0"/>
      <c r="IQ3222" s="0"/>
      <c r="IR3222" s="0"/>
      <c r="IS3222" s="0"/>
      <c r="IT3222" s="0"/>
      <c r="IU3222" s="0"/>
      <c r="IV3222" s="0"/>
      <c r="IW3222" s="0"/>
      <c r="IX3222" s="0"/>
      <c r="IY3222" s="0"/>
      <c r="IZ3222" s="0"/>
      <c r="JA3222" s="0"/>
      <c r="JB3222" s="0"/>
      <c r="JC3222" s="0"/>
      <c r="JD3222" s="0"/>
      <c r="JE3222" s="0"/>
      <c r="JF3222" s="0"/>
      <c r="JG3222" s="0"/>
      <c r="JH3222" s="0"/>
      <c r="JI3222" s="0"/>
      <c r="JJ3222" s="0"/>
      <c r="JK3222" s="0"/>
      <c r="JL3222" s="0"/>
      <c r="JM3222" s="0"/>
      <c r="JN3222" s="0"/>
      <c r="JO3222" s="0"/>
      <c r="JP3222" s="0"/>
      <c r="JQ3222" s="0"/>
      <c r="JR3222" s="0"/>
      <c r="JS3222" s="0"/>
      <c r="JT3222" s="0"/>
      <c r="JU3222" s="0"/>
      <c r="JV3222" s="0"/>
      <c r="JW3222" s="0"/>
      <c r="JX3222" s="0"/>
      <c r="JY3222" s="0"/>
      <c r="JZ3222" s="0"/>
      <c r="KA3222" s="0"/>
      <c r="KB3222" s="0"/>
      <c r="KC3222" s="0"/>
      <c r="KD3222" s="0"/>
      <c r="KE3222" s="0"/>
      <c r="KF3222" s="0"/>
      <c r="KG3222" s="0"/>
      <c r="KH3222" s="0"/>
      <c r="KI3222" s="0"/>
      <c r="KJ3222" s="0"/>
      <c r="KK3222" s="0"/>
      <c r="KL3222" s="0"/>
      <c r="KM3222" s="0"/>
      <c r="KN3222" s="0"/>
      <c r="KO3222" s="0"/>
      <c r="KP3222" s="0"/>
      <c r="KQ3222" s="0"/>
      <c r="KR3222" s="0"/>
      <c r="KS3222" s="0"/>
      <c r="KT3222" s="0"/>
      <c r="KU3222" s="0"/>
      <c r="KV3222" s="0"/>
      <c r="KW3222" s="0"/>
      <c r="KX3222" s="0"/>
      <c r="KY3222" s="0"/>
      <c r="KZ3222" s="0"/>
      <c r="LA3222" s="0"/>
      <c r="LB3222" s="0"/>
      <c r="LC3222" s="0"/>
      <c r="LD3222" s="0"/>
      <c r="LE3222" s="0"/>
      <c r="LF3222" s="0"/>
      <c r="LG3222" s="0"/>
      <c r="LH3222" s="0"/>
      <c r="LI3222" s="0"/>
      <c r="LJ3222" s="0"/>
      <c r="LK3222" s="0"/>
      <c r="LL3222" s="0"/>
      <c r="LM3222" s="0"/>
      <c r="LN3222" s="0"/>
      <c r="LO3222" s="0"/>
      <c r="LP3222" s="0"/>
      <c r="LQ3222" s="0"/>
      <c r="LR3222" s="0"/>
      <c r="LS3222" s="0"/>
      <c r="LT3222" s="0"/>
      <c r="LU3222" s="0"/>
      <c r="LV3222" s="0"/>
      <c r="LW3222" s="0"/>
      <c r="LX3222" s="0"/>
      <c r="LY3222" s="0"/>
      <c r="LZ3222" s="0"/>
      <c r="MA3222" s="0"/>
      <c r="MB3222" s="0"/>
      <c r="MC3222" s="0"/>
      <c r="MD3222" s="0"/>
      <c r="ME3222" s="0"/>
      <c r="MF3222" s="0"/>
      <c r="MG3222" s="0"/>
      <c r="MH3222" s="0"/>
      <c r="MI3222" s="0"/>
      <c r="MJ3222" s="0"/>
      <c r="MK3222" s="0"/>
      <c r="ML3222" s="0"/>
      <c r="MM3222" s="0"/>
      <c r="MN3222" s="0"/>
      <c r="MO3222" s="0"/>
      <c r="MP3222" s="0"/>
      <c r="MQ3222" s="0"/>
      <c r="MR3222" s="0"/>
      <c r="MS3222" s="0"/>
      <c r="MT3222" s="0"/>
      <c r="MU3222" s="0"/>
      <c r="MV3222" s="0"/>
      <c r="MW3222" s="0"/>
      <c r="MX3222" s="0"/>
      <c r="MY3222" s="0"/>
      <c r="MZ3222" s="0"/>
      <c r="NA3222" s="0"/>
      <c r="NB3222" s="0"/>
      <c r="NC3222" s="0"/>
      <c r="ND3222" s="0"/>
      <c r="NE3222" s="0"/>
      <c r="NF3222" s="0"/>
      <c r="NG3222" s="0"/>
      <c r="NH3222" s="0"/>
      <c r="NI3222" s="0"/>
      <c r="NJ3222" s="0"/>
      <c r="NK3222" s="0"/>
      <c r="NL3222" s="0"/>
      <c r="NM3222" s="0"/>
      <c r="NN3222" s="0"/>
      <c r="NO3222" s="0"/>
      <c r="NP3222" s="0"/>
      <c r="NQ3222" s="0"/>
      <c r="NR3222" s="0"/>
      <c r="NS3222" s="0"/>
      <c r="NT3222" s="0"/>
      <c r="NU3222" s="0"/>
      <c r="NV3222" s="0"/>
      <c r="NW3222" s="0"/>
      <c r="NX3222" s="0"/>
      <c r="NY3222" s="0"/>
      <c r="NZ3222" s="0"/>
      <c r="OA3222" s="0"/>
      <c r="OB3222" s="0"/>
      <c r="OC3222" s="0"/>
      <c r="OD3222" s="0"/>
      <c r="OE3222" s="0"/>
      <c r="OF3222" s="0"/>
      <c r="OG3222" s="0"/>
      <c r="OH3222" s="0"/>
      <c r="OI3222" s="0"/>
      <c r="OJ3222" s="0"/>
      <c r="OK3222" s="0"/>
      <c r="OL3222" s="0"/>
      <c r="OM3222" s="0"/>
      <c r="ON3222" s="0"/>
      <c r="OO3222" s="0"/>
      <c r="OP3222" s="0"/>
      <c r="OQ3222" s="0"/>
      <c r="OR3222" s="0"/>
      <c r="OS3222" s="0"/>
      <c r="OT3222" s="0"/>
      <c r="OU3222" s="0"/>
      <c r="OV3222" s="0"/>
      <c r="OW3222" s="0"/>
      <c r="OX3222" s="0"/>
      <c r="OY3222" s="0"/>
      <c r="OZ3222" s="0"/>
      <c r="PA3222" s="0"/>
      <c r="PB3222" s="0"/>
      <c r="PC3222" s="0"/>
      <c r="PD3222" s="0"/>
      <c r="PE3222" s="0"/>
      <c r="PF3222" s="0"/>
      <c r="PG3222" s="0"/>
      <c r="PH3222" s="0"/>
      <c r="PI3222" s="0"/>
      <c r="PJ3222" s="0"/>
      <c r="PK3222" s="0"/>
      <c r="PL3222" s="0"/>
      <c r="PM3222" s="0"/>
      <c r="PN3222" s="0"/>
      <c r="PO3222" s="0"/>
      <c r="PP3222" s="0"/>
      <c r="PQ3222" s="0"/>
      <c r="PR3222" s="0"/>
      <c r="PS3222" s="0"/>
      <c r="PT3222" s="0"/>
      <c r="PU3222" s="0"/>
      <c r="PV3222" s="0"/>
      <c r="PW3222" s="0"/>
      <c r="PX3222" s="0"/>
      <c r="PY3222" s="0"/>
      <c r="PZ3222" s="0"/>
      <c r="QA3222" s="0"/>
      <c r="QB3222" s="0"/>
      <c r="QC3222" s="0"/>
      <c r="QD3222" s="0"/>
      <c r="QE3222" s="0"/>
      <c r="QF3222" s="0"/>
      <c r="QG3222" s="0"/>
      <c r="QH3222" s="0"/>
      <c r="QI3222" s="0"/>
      <c r="QJ3222" s="0"/>
      <c r="QK3222" s="0"/>
      <c r="QL3222" s="0"/>
      <c r="QM3222" s="0"/>
      <c r="QN3222" s="0"/>
      <c r="QO3222" s="0"/>
      <c r="QP3222" s="0"/>
      <c r="QQ3222" s="0"/>
      <c r="QR3222" s="0"/>
      <c r="QS3222" s="0"/>
      <c r="QT3222" s="0"/>
      <c r="QU3222" s="0"/>
      <c r="QV3222" s="0"/>
      <c r="QW3222" s="0"/>
      <c r="QX3222" s="0"/>
      <c r="QY3222" s="0"/>
      <c r="QZ3222" s="0"/>
      <c r="RA3222" s="0"/>
      <c r="RB3222" s="0"/>
      <c r="RC3222" s="0"/>
      <c r="RD3222" s="0"/>
      <c r="RE3222" s="0"/>
      <c r="RF3222" s="0"/>
      <c r="RG3222" s="0"/>
      <c r="RH3222" s="0"/>
      <c r="RI3222" s="0"/>
      <c r="RJ3222" s="0"/>
      <c r="RK3222" s="0"/>
      <c r="RL3222" s="0"/>
      <c r="RM3222" s="0"/>
      <c r="RN3222" s="0"/>
      <c r="RO3222" s="0"/>
      <c r="RP3222" s="0"/>
      <c r="RQ3222" s="0"/>
      <c r="RR3222" s="0"/>
      <c r="RS3222" s="0"/>
      <c r="RT3222" s="0"/>
      <c r="RU3222" s="0"/>
      <c r="RV3222" s="0"/>
      <c r="RW3222" s="0"/>
      <c r="RX3222" s="0"/>
      <c r="RY3222" s="0"/>
      <c r="RZ3222" s="0"/>
      <c r="SA3222" s="0"/>
      <c r="SB3222" s="0"/>
      <c r="SC3222" s="0"/>
      <c r="SD3222" s="0"/>
      <c r="SE3222" s="0"/>
      <c r="SF3222" s="0"/>
      <c r="SG3222" s="0"/>
      <c r="SH3222" s="0"/>
      <c r="SI3222" s="0"/>
      <c r="SJ3222" s="0"/>
      <c r="SK3222" s="0"/>
      <c r="SL3222" s="0"/>
      <c r="SM3222" s="0"/>
      <c r="SN3222" s="0"/>
      <c r="SO3222" s="0"/>
      <c r="SP3222" s="0"/>
      <c r="SQ3222" s="0"/>
      <c r="SR3222" s="0"/>
      <c r="SS3222" s="0"/>
      <c r="ST3222" s="0"/>
      <c r="SU3222" s="0"/>
      <c r="SV3222" s="0"/>
      <c r="SW3222" s="0"/>
      <c r="SX3222" s="0"/>
      <c r="SY3222" s="0"/>
      <c r="SZ3222" s="0"/>
      <c r="TA3222" s="0"/>
      <c r="TB3222" s="0"/>
      <c r="TC3222" s="0"/>
      <c r="TD3222" s="0"/>
      <c r="TE3222" s="0"/>
      <c r="TF3222" s="0"/>
      <c r="TG3222" s="0"/>
      <c r="TH3222" s="0"/>
      <c r="TI3222" s="0"/>
      <c r="TJ3222" s="0"/>
      <c r="TK3222" s="0"/>
      <c r="TL3222" s="0"/>
      <c r="TM3222" s="0"/>
      <c r="TN3222" s="0"/>
      <c r="TO3222" s="0"/>
      <c r="TP3222" s="0"/>
      <c r="TQ3222" s="0"/>
      <c r="TR3222" s="0"/>
      <c r="TS3222" s="0"/>
      <c r="TT3222" s="0"/>
      <c r="TU3222" s="0"/>
      <c r="TV3222" s="0"/>
      <c r="TW3222" s="0"/>
      <c r="TX3222" s="0"/>
      <c r="TY3222" s="0"/>
      <c r="TZ3222" s="0"/>
      <c r="UA3222" s="0"/>
      <c r="UB3222" s="0"/>
      <c r="UC3222" s="0"/>
      <c r="UD3222" s="0"/>
      <c r="UE3222" s="0"/>
      <c r="UF3222" s="0"/>
      <c r="UG3222" s="0"/>
      <c r="UH3222" s="0"/>
      <c r="UI3222" s="0"/>
      <c r="UJ3222" s="0"/>
      <c r="UK3222" s="0"/>
      <c r="UL3222" s="0"/>
      <c r="UM3222" s="0"/>
      <c r="UN3222" s="0"/>
      <c r="UO3222" s="0"/>
      <c r="UP3222" s="0"/>
      <c r="UQ3222" s="0"/>
      <c r="UR3222" s="0"/>
      <c r="US3222" s="0"/>
      <c r="UT3222" s="0"/>
      <c r="UU3222" s="0"/>
      <c r="UV3222" s="0"/>
      <c r="UW3222" s="0"/>
      <c r="UX3222" s="0"/>
      <c r="UY3222" s="0"/>
      <c r="UZ3222" s="0"/>
      <c r="VA3222" s="0"/>
      <c r="VB3222" s="0"/>
      <c r="VC3222" s="0"/>
      <c r="VD3222" s="0"/>
      <c r="VE3222" s="0"/>
      <c r="VF3222" s="0"/>
      <c r="VG3222" s="0"/>
      <c r="VH3222" s="0"/>
      <c r="VI3222" s="0"/>
      <c r="VJ3222" s="0"/>
      <c r="VK3222" s="0"/>
      <c r="VL3222" s="0"/>
      <c r="VM3222" s="0"/>
      <c r="VN3222" s="0"/>
      <c r="VO3222" s="0"/>
      <c r="VP3222" s="0"/>
      <c r="VQ3222" s="0"/>
      <c r="VR3222" s="0"/>
      <c r="VS3222" s="0"/>
      <c r="VT3222" s="0"/>
      <c r="VU3222" s="0"/>
      <c r="VV3222" s="0"/>
      <c r="VW3222" s="0"/>
      <c r="VX3222" s="0"/>
      <c r="VY3222" s="0"/>
      <c r="VZ3222" s="0"/>
      <c r="WA3222" s="0"/>
      <c r="WB3222" s="0"/>
      <c r="WC3222" s="0"/>
      <c r="WD3222" s="0"/>
      <c r="WE3222" s="0"/>
      <c r="WF3222" s="0"/>
      <c r="WG3222" s="0"/>
      <c r="WH3222" s="0"/>
      <c r="WI3222" s="0"/>
      <c r="WJ3222" s="0"/>
      <c r="WK3222" s="0"/>
      <c r="WL3222" s="0"/>
      <c r="WM3222" s="0"/>
      <c r="WN3222" s="0"/>
      <c r="WO3222" s="0"/>
      <c r="WP3222" s="0"/>
      <c r="WQ3222" s="0"/>
      <c r="WR3222" s="0"/>
      <c r="WS3222" s="0"/>
      <c r="WT3222" s="0"/>
      <c r="WU3222" s="0"/>
      <c r="WV3222" s="0"/>
      <c r="WW3222" s="0"/>
      <c r="WX3222" s="0"/>
      <c r="WY3222" s="0"/>
      <c r="WZ3222" s="0"/>
      <c r="XA3222" s="0"/>
      <c r="XB3222" s="0"/>
      <c r="XC3222" s="0"/>
      <c r="XD3222" s="0"/>
      <c r="XE3222" s="0"/>
      <c r="XF3222" s="0"/>
      <c r="XG3222" s="0"/>
      <c r="XH3222" s="0"/>
      <c r="XI3222" s="0"/>
      <c r="XJ3222" s="0"/>
      <c r="XK3222" s="0"/>
      <c r="XL3222" s="0"/>
      <c r="XM3222" s="0"/>
      <c r="XN3222" s="0"/>
      <c r="XO3222" s="0"/>
      <c r="XP3222" s="0"/>
      <c r="XQ3222" s="0"/>
      <c r="XR3222" s="0"/>
      <c r="XS3222" s="0"/>
      <c r="XT3222" s="0"/>
      <c r="XU3222" s="0"/>
      <c r="XV3222" s="0"/>
      <c r="XW3222" s="0"/>
      <c r="XX3222" s="0"/>
      <c r="XY3222" s="0"/>
      <c r="XZ3222" s="0"/>
      <c r="YA3222" s="0"/>
      <c r="YB3222" s="0"/>
      <c r="YC3222" s="0"/>
      <c r="YD3222" s="0"/>
      <c r="YE3222" s="0"/>
      <c r="YF3222" s="0"/>
      <c r="YG3222" s="0"/>
      <c r="YH3222" s="0"/>
      <c r="YI3222" s="0"/>
      <c r="YJ3222" s="0"/>
      <c r="YK3222" s="0"/>
      <c r="YL3222" s="0"/>
      <c r="YM3222" s="0"/>
      <c r="YN3222" s="0"/>
      <c r="YO3222" s="0"/>
      <c r="YP3222" s="0"/>
      <c r="YQ3222" s="0"/>
      <c r="YR3222" s="0"/>
      <c r="YS3222" s="0"/>
      <c r="YT3222" s="0"/>
      <c r="YU3222" s="0"/>
      <c r="YV3222" s="0"/>
      <c r="YW3222" s="0"/>
      <c r="YX3222" s="0"/>
      <c r="YY3222" s="0"/>
      <c r="YZ3222" s="0"/>
      <c r="ZA3222" s="0"/>
      <c r="ZB3222" s="0"/>
      <c r="ZC3222" s="0"/>
      <c r="ZD3222" s="0"/>
      <c r="ZE3222" s="0"/>
      <c r="ZF3222" s="0"/>
      <c r="ZG3222" s="0"/>
      <c r="ZH3222" s="0"/>
      <c r="ZI3222" s="0"/>
      <c r="ZJ3222" s="0"/>
      <c r="ZK3222" s="0"/>
      <c r="ZL3222" s="0"/>
      <c r="ZM3222" s="0"/>
      <c r="ZN3222" s="0"/>
      <c r="ZO3222" s="0"/>
      <c r="ZP3222" s="0"/>
      <c r="ZQ3222" s="0"/>
      <c r="ZR3222" s="0"/>
      <c r="ZS3222" s="0"/>
      <c r="ZT3222" s="0"/>
      <c r="ZU3222" s="0"/>
      <c r="ZV3222" s="0"/>
      <c r="ZW3222" s="0"/>
      <c r="ZX3222" s="0"/>
      <c r="ZY3222" s="0"/>
      <c r="ZZ3222" s="0"/>
      <c r="AAA3222" s="0"/>
      <c r="AAB3222" s="0"/>
      <c r="AAC3222" s="0"/>
      <c r="AAD3222" s="0"/>
      <c r="AAE3222" s="0"/>
      <c r="AAF3222" s="0"/>
      <c r="AAG3222" s="0"/>
      <c r="AAH3222" s="0"/>
      <c r="AAI3222" s="0"/>
      <c r="AAJ3222" s="0"/>
      <c r="AAK3222" s="0"/>
      <c r="AAL3222" s="0"/>
      <c r="AAM3222" s="0"/>
      <c r="AAN3222" s="0"/>
      <c r="AAO3222" s="0"/>
      <c r="AAP3222" s="0"/>
      <c r="AAQ3222" s="0"/>
      <c r="AAR3222" s="0"/>
      <c r="AAS3222" s="0"/>
      <c r="AAT3222" s="0"/>
      <c r="AAU3222" s="0"/>
      <c r="AAV3222" s="0"/>
      <c r="AAW3222" s="0"/>
      <c r="AAX3222" s="0"/>
      <c r="AAY3222" s="0"/>
      <c r="AAZ3222" s="0"/>
      <c r="ABA3222" s="0"/>
      <c r="ABB3222" s="0"/>
      <c r="ABC3222" s="0"/>
      <c r="ABD3222" s="0"/>
      <c r="ABE3222" s="0"/>
      <c r="ABF3222" s="0"/>
      <c r="ABG3222" s="0"/>
      <c r="ABH3222" s="0"/>
      <c r="ABI3222" s="0"/>
      <c r="ABJ3222" s="0"/>
      <c r="ABK3222" s="0"/>
      <c r="ABL3222" s="0"/>
      <c r="ABM3222" s="0"/>
      <c r="ABN3222" s="0"/>
      <c r="ABO3222" s="0"/>
      <c r="ABP3222" s="0"/>
      <c r="ABQ3222" s="0"/>
      <c r="ABR3222" s="0"/>
      <c r="ABS3222" s="0"/>
      <c r="ABT3222" s="0"/>
      <c r="ABU3222" s="0"/>
      <c r="ABV3222" s="0"/>
      <c r="ABW3222" s="0"/>
      <c r="ABX3222" s="0"/>
      <c r="ABY3222" s="0"/>
      <c r="ABZ3222" s="0"/>
      <c r="ACA3222" s="0"/>
      <c r="ACB3222" s="0"/>
      <c r="ACC3222" s="0"/>
      <c r="ACD3222" s="0"/>
      <c r="ACE3222" s="0"/>
      <c r="ACF3222" s="0"/>
      <c r="ACG3222" s="0"/>
      <c r="ACH3222" s="0"/>
      <c r="ACI3222" s="0"/>
      <c r="ACJ3222" s="0"/>
      <c r="ACK3222" s="0"/>
      <c r="ACL3222" s="0"/>
      <c r="ACM3222" s="0"/>
      <c r="ACN3222" s="0"/>
      <c r="ACO3222" s="0"/>
      <c r="ACP3222" s="0"/>
      <c r="ACQ3222" s="0"/>
      <c r="ACR3222" s="0"/>
      <c r="ACS3222" s="0"/>
      <c r="ACT3222" s="0"/>
      <c r="ACU3222" s="0"/>
      <c r="ACV3222" s="0"/>
      <c r="ACW3222" s="0"/>
      <c r="ACX3222" s="0"/>
      <c r="ACY3222" s="0"/>
      <c r="ACZ3222" s="0"/>
      <c r="ADA3222" s="0"/>
      <c r="ADB3222" s="0"/>
      <c r="ADC3222" s="0"/>
      <c r="ADD3222" s="0"/>
      <c r="ADE3222" s="0"/>
      <c r="ADF3222" s="0"/>
      <c r="ADG3222" s="0"/>
      <c r="ADH3222" s="0"/>
      <c r="ADI3222" s="0"/>
      <c r="ADJ3222" s="0"/>
      <c r="ADK3222" s="0"/>
      <c r="ADL3222" s="0"/>
      <c r="ADM3222" s="0"/>
      <c r="ADN3222" s="0"/>
      <c r="ADO3222" s="0"/>
      <c r="ADP3222" s="0"/>
      <c r="ADQ3222" s="0"/>
      <c r="ADR3222" s="0"/>
      <c r="ADS3222" s="0"/>
      <c r="ADT3222" s="0"/>
      <c r="ADU3222" s="0"/>
      <c r="ADV3222" s="0"/>
      <c r="ADW3222" s="0"/>
      <c r="ADX3222" s="0"/>
      <c r="ADY3222" s="0"/>
      <c r="ADZ3222" s="0"/>
      <c r="AEA3222" s="0"/>
      <c r="AEB3222" s="0"/>
      <c r="AEC3222" s="0"/>
      <c r="AED3222" s="0"/>
      <c r="AEE3222" s="0"/>
      <c r="AEF3222" s="0"/>
      <c r="AEG3222" s="0"/>
      <c r="AEH3222" s="0"/>
      <c r="AEI3222" s="0"/>
      <c r="AEJ3222" s="0"/>
      <c r="AEK3222" s="0"/>
      <c r="AEL3222" s="0"/>
      <c r="AEM3222" s="0"/>
      <c r="AEN3222" s="0"/>
      <c r="AEO3222" s="0"/>
      <c r="AEP3222" s="0"/>
      <c r="AEQ3222" s="0"/>
      <c r="AER3222" s="0"/>
      <c r="AES3222" s="0"/>
      <c r="AET3222" s="0"/>
      <c r="AEU3222" s="0"/>
      <c r="AEV3222" s="0"/>
      <c r="AEW3222" s="0"/>
      <c r="AEX3222" s="0"/>
      <c r="AEY3222" s="0"/>
      <c r="AEZ3222" s="0"/>
      <c r="AFA3222" s="0"/>
      <c r="AFB3222" s="0"/>
      <c r="AFC3222" s="0"/>
      <c r="AFD3222" s="0"/>
      <c r="AFE3222" s="0"/>
      <c r="AFF3222" s="0"/>
      <c r="AFG3222" s="0"/>
      <c r="AFH3222" s="0"/>
      <c r="AFI3222" s="0"/>
      <c r="AFJ3222" s="0"/>
      <c r="AFK3222" s="0"/>
      <c r="AFL3222" s="0"/>
      <c r="AFM3222" s="0"/>
      <c r="AFN3222" s="0"/>
      <c r="AFO3222" s="0"/>
      <c r="AFP3222" s="0"/>
      <c r="AFQ3222" s="0"/>
      <c r="AFR3222" s="0"/>
      <c r="AFS3222" s="0"/>
      <c r="AFT3222" s="0"/>
      <c r="AFU3222" s="0"/>
      <c r="AFV3222" s="0"/>
      <c r="AFW3222" s="0"/>
      <c r="AFX3222" s="0"/>
      <c r="AFY3222" s="0"/>
      <c r="AFZ3222" s="0"/>
      <c r="AGA3222" s="0"/>
      <c r="AGB3222" s="0"/>
      <c r="AGC3222" s="0"/>
      <c r="AGD3222" s="0"/>
      <c r="AGE3222" s="0"/>
      <c r="AGF3222" s="0"/>
      <c r="AGG3222" s="0"/>
      <c r="AGH3222" s="0"/>
      <c r="AGI3222" s="0"/>
      <c r="AGJ3222" s="0"/>
      <c r="AGK3222" s="0"/>
      <c r="AGL3222" s="0"/>
      <c r="AGM3222" s="0"/>
      <c r="AGN3222" s="0"/>
      <c r="AGO3222" s="0"/>
      <c r="AGP3222" s="0"/>
      <c r="AGQ3222" s="0"/>
      <c r="AGR3222" s="0"/>
      <c r="AGS3222" s="0"/>
      <c r="AGT3222" s="0"/>
      <c r="AGU3222" s="0"/>
      <c r="AGV3222" s="0"/>
      <c r="AGW3222" s="0"/>
      <c r="AGX3222" s="0"/>
      <c r="AGY3222" s="0"/>
      <c r="AGZ3222" s="0"/>
      <c r="AHA3222" s="0"/>
      <c r="AHB3222" s="0"/>
      <c r="AHC3222" s="0"/>
      <c r="AHD3222" s="0"/>
      <c r="AHE3222" s="0"/>
      <c r="AHF3222" s="0"/>
      <c r="AHG3222" s="0"/>
      <c r="AHH3222" s="0"/>
      <c r="AHI3222" s="0"/>
      <c r="AHJ3222" s="0"/>
      <c r="AHK3222" s="0"/>
      <c r="AHL3222" s="0"/>
      <c r="AHM3222" s="0"/>
      <c r="AHN3222" s="0"/>
      <c r="AHO3222" s="0"/>
      <c r="AHP3222" s="0"/>
      <c r="AHQ3222" s="0"/>
      <c r="AHR3222" s="0"/>
      <c r="AHS3222" s="0"/>
      <c r="AHT3222" s="0"/>
      <c r="AHU3222" s="0"/>
      <c r="AHV3222" s="0"/>
      <c r="AHW3222" s="0"/>
      <c r="AHX3222" s="0"/>
      <c r="AHY3222" s="0"/>
      <c r="AHZ3222" s="0"/>
      <c r="AIA3222" s="0"/>
      <c r="AIB3222" s="0"/>
      <c r="AIC3222" s="0"/>
      <c r="AID3222" s="0"/>
      <c r="AIE3222" s="0"/>
      <c r="AIF3222" s="0"/>
      <c r="AIG3222" s="0"/>
      <c r="AIH3222" s="0"/>
      <c r="AII3222" s="0"/>
      <c r="AIJ3222" s="0"/>
      <c r="AIK3222" s="0"/>
      <c r="AIL3222" s="0"/>
      <c r="AIM3222" s="0"/>
      <c r="AIN3222" s="0"/>
      <c r="AIO3222" s="0"/>
      <c r="AIP3222" s="0"/>
      <c r="AIQ3222" s="0"/>
      <c r="AIR3222" s="0"/>
      <c r="AIS3222" s="0"/>
      <c r="AIT3222" s="0"/>
      <c r="AIU3222" s="0"/>
      <c r="AIV3222" s="0"/>
      <c r="AIW3222" s="0"/>
      <c r="AIX3222" s="0"/>
      <c r="AIY3222" s="0"/>
      <c r="AIZ3222" s="0"/>
      <c r="AJA3222" s="0"/>
      <c r="AJB3222" s="0"/>
      <c r="AJC3222" s="0"/>
      <c r="AJD3222" s="0"/>
      <c r="AJE3222" s="0"/>
      <c r="AJF3222" s="0"/>
      <c r="AJG3222" s="0"/>
      <c r="AJH3222" s="0"/>
      <c r="AJI3222" s="0"/>
      <c r="AJJ3222" s="0"/>
      <c r="AJK3222" s="0"/>
      <c r="AJL3222" s="0"/>
      <c r="AJM3222" s="0"/>
      <c r="AJN3222" s="0"/>
      <c r="AJO3222" s="0"/>
      <c r="AJP3222" s="0"/>
      <c r="AJQ3222" s="0"/>
      <c r="AJR3222" s="0"/>
      <c r="AJS3222" s="0"/>
      <c r="AJT3222" s="0"/>
      <c r="AJU3222" s="0"/>
      <c r="AJV3222" s="0"/>
      <c r="AJW3222" s="0"/>
      <c r="AJX3222" s="0"/>
      <c r="AJY3222" s="0"/>
      <c r="AJZ3222" s="0"/>
      <c r="AKA3222" s="0"/>
      <c r="AKB3222" s="0"/>
      <c r="AKC3222" s="0"/>
      <c r="AKD3222" s="0"/>
      <c r="AKE3222" s="0"/>
      <c r="AKF3222" s="0"/>
      <c r="AKG3222" s="0"/>
      <c r="AKH3222" s="0"/>
      <c r="AKI3222" s="0"/>
      <c r="AKJ3222" s="0"/>
      <c r="AKK3222" s="0"/>
      <c r="AKL3222" s="0"/>
      <c r="AKM3222" s="0"/>
      <c r="AKN3222" s="0"/>
      <c r="AKO3222" s="0"/>
      <c r="AKP3222" s="0"/>
      <c r="AKQ3222" s="0"/>
      <c r="AKR3222" s="0"/>
      <c r="AKS3222" s="0"/>
      <c r="AKT3222" s="0"/>
      <c r="AKU3222" s="0"/>
      <c r="AKV3222" s="0"/>
      <c r="AKW3222" s="0"/>
      <c r="AKX3222" s="0"/>
      <c r="AKY3222" s="0"/>
      <c r="AKZ3222" s="0"/>
      <c r="ALA3222" s="0"/>
      <c r="ALB3222" s="0"/>
      <c r="ALC3222" s="0"/>
      <c r="ALD3222" s="0"/>
      <c r="ALE3222" s="0"/>
      <c r="ALF3222" s="0"/>
      <c r="ALG3222" s="0"/>
      <c r="ALH3222" s="0"/>
      <c r="ALI3222" s="0"/>
      <c r="ALJ3222" s="0"/>
      <c r="ALK3222" s="0"/>
      <c r="ALL3222" s="0"/>
      <c r="ALM3222" s="0"/>
      <c r="ALN3222" s="0"/>
      <c r="ALO3222" s="0"/>
      <c r="ALP3222" s="0"/>
      <c r="ALQ3222" s="0"/>
      <c r="ALR3222" s="0"/>
      <c r="ALS3222" s="0"/>
      <c r="ALT3222" s="0"/>
      <c r="ALU3222" s="0"/>
      <c r="ALV3222" s="0"/>
      <c r="ALW3222" s="0"/>
      <c r="ALX3222" s="0"/>
      <c r="ALY3222" s="0"/>
      <c r="ALZ3222" s="0"/>
      <c r="AMA3222" s="0"/>
      <c r="AMB3222" s="0"/>
      <c r="AMC3222" s="0"/>
      <c r="AMD3222" s="0"/>
      <c r="AME3222" s="0"/>
      <c r="AMF3222" s="0"/>
      <c r="AMG3222" s="0"/>
      <c r="AMH3222" s="0"/>
      <c r="AMI3222" s="0"/>
    </row>
    <row r="3224" customFormat="false" ht="17.35" hidden="false" customHeight="false" outlineLevel="0" collapsed="false">
      <c r="C3224" s="52" t="s">
        <v>3467</v>
      </c>
      <c r="D3224" s="45" t="s">
        <v>1</v>
      </c>
      <c r="I3224" s="3"/>
      <c r="BM3224" s="0"/>
      <c r="BN3224" s="0"/>
      <c r="BO3224" s="0"/>
      <c r="BP3224" s="0"/>
      <c r="BQ3224" s="0"/>
      <c r="BR3224" s="0"/>
      <c r="BS3224" s="0"/>
      <c r="BT3224" s="0"/>
      <c r="BU3224" s="0"/>
      <c r="BV3224" s="0"/>
      <c r="BW3224" s="0"/>
      <c r="BX3224" s="0"/>
      <c r="BY3224" s="0"/>
      <c r="BZ3224" s="0"/>
      <c r="CA3224" s="0"/>
      <c r="CB3224" s="0"/>
      <c r="CC3224" s="0"/>
      <c r="CD3224" s="0"/>
      <c r="CE3224" s="0"/>
      <c r="CF3224" s="0"/>
      <c r="CG3224" s="0"/>
      <c r="CH3224" s="0"/>
      <c r="CI3224" s="0"/>
      <c r="CJ3224" s="0"/>
      <c r="CK3224" s="0"/>
      <c r="CL3224" s="0"/>
      <c r="CM3224" s="0"/>
      <c r="CN3224" s="0"/>
      <c r="CO3224" s="0"/>
      <c r="CP3224" s="0"/>
      <c r="CQ3224" s="0"/>
      <c r="CR3224" s="0"/>
      <c r="CS3224" s="0"/>
      <c r="CT3224" s="0"/>
      <c r="CU3224" s="0"/>
      <c r="CV3224" s="0"/>
      <c r="CW3224" s="0"/>
      <c r="CX3224" s="0"/>
      <c r="CY3224" s="0"/>
      <c r="CZ3224" s="0"/>
      <c r="DA3224" s="0"/>
      <c r="DB3224" s="0"/>
      <c r="DC3224" s="0"/>
      <c r="DD3224" s="0"/>
      <c r="DE3224" s="0"/>
      <c r="DF3224" s="0"/>
      <c r="DG3224" s="0"/>
      <c r="DH3224" s="0"/>
      <c r="DI3224" s="0"/>
      <c r="DJ3224" s="0"/>
      <c r="DK3224" s="0"/>
      <c r="DL3224" s="0"/>
      <c r="DM3224" s="0"/>
      <c r="DN3224" s="0"/>
      <c r="DO3224" s="0"/>
      <c r="DP3224" s="0"/>
      <c r="DQ3224" s="0"/>
      <c r="DR3224" s="0"/>
      <c r="DS3224" s="0"/>
      <c r="DT3224" s="0"/>
      <c r="DU3224" s="0"/>
      <c r="DV3224" s="0"/>
      <c r="DW3224" s="0"/>
      <c r="DX3224" s="0"/>
      <c r="DY3224" s="0"/>
      <c r="DZ3224" s="0"/>
      <c r="EA3224" s="0"/>
      <c r="EB3224" s="0"/>
      <c r="EC3224" s="0"/>
      <c r="ED3224" s="0"/>
      <c r="EE3224" s="0"/>
      <c r="EF3224" s="0"/>
      <c r="EG3224" s="0"/>
      <c r="EH3224" s="0"/>
      <c r="EI3224" s="0"/>
      <c r="EJ3224" s="0"/>
      <c r="EK3224" s="0"/>
      <c r="EL3224" s="0"/>
      <c r="EM3224" s="0"/>
      <c r="EN3224" s="0"/>
      <c r="EO3224" s="0"/>
      <c r="EP3224" s="0"/>
      <c r="EQ3224" s="0"/>
      <c r="ER3224" s="0"/>
      <c r="ES3224" s="0"/>
      <c r="ET3224" s="0"/>
      <c r="EU3224" s="0"/>
      <c r="EV3224" s="0"/>
      <c r="EW3224" s="0"/>
      <c r="EX3224" s="0"/>
      <c r="EY3224" s="0"/>
      <c r="EZ3224" s="0"/>
      <c r="FA3224" s="0"/>
      <c r="FB3224" s="0"/>
      <c r="FC3224" s="0"/>
      <c r="FD3224" s="0"/>
      <c r="FE3224" s="0"/>
      <c r="FF3224" s="0"/>
      <c r="FG3224" s="0"/>
      <c r="FH3224" s="0"/>
      <c r="FI3224" s="0"/>
      <c r="FJ3224" s="0"/>
      <c r="FK3224" s="0"/>
      <c r="FL3224" s="0"/>
      <c r="FM3224" s="0"/>
      <c r="FN3224" s="0"/>
      <c r="FO3224" s="0"/>
      <c r="FP3224" s="0"/>
      <c r="FQ3224" s="0"/>
      <c r="FR3224" s="0"/>
      <c r="FS3224" s="0"/>
      <c r="FT3224" s="0"/>
      <c r="FU3224" s="0"/>
      <c r="FV3224" s="0"/>
      <c r="FW3224" s="0"/>
      <c r="FX3224" s="0"/>
      <c r="FY3224" s="0"/>
      <c r="FZ3224" s="0"/>
      <c r="GA3224" s="0"/>
      <c r="GB3224" s="0"/>
      <c r="GC3224" s="0"/>
      <c r="GD3224" s="0"/>
      <c r="GE3224" s="0"/>
      <c r="GF3224" s="0"/>
      <c r="GG3224" s="0"/>
      <c r="GH3224" s="0"/>
      <c r="GI3224" s="0"/>
      <c r="GJ3224" s="0"/>
      <c r="GK3224" s="0"/>
      <c r="GL3224" s="0"/>
      <c r="GM3224" s="0"/>
      <c r="GN3224" s="0"/>
      <c r="GO3224" s="0"/>
      <c r="GP3224" s="0"/>
      <c r="GQ3224" s="0"/>
      <c r="GR3224" s="0"/>
      <c r="GS3224" s="0"/>
      <c r="GT3224" s="0"/>
      <c r="GU3224" s="0"/>
      <c r="GV3224" s="0"/>
      <c r="GW3224" s="0"/>
      <c r="GX3224" s="0"/>
      <c r="GY3224" s="0"/>
      <c r="GZ3224" s="0"/>
      <c r="HA3224" s="0"/>
      <c r="HB3224" s="0"/>
      <c r="HC3224" s="0"/>
      <c r="HD3224" s="0"/>
      <c r="HE3224" s="0"/>
      <c r="HF3224" s="0"/>
      <c r="HG3224" s="0"/>
      <c r="HH3224" s="0"/>
      <c r="HI3224" s="0"/>
      <c r="HJ3224" s="0"/>
      <c r="HK3224" s="0"/>
      <c r="HL3224" s="0"/>
      <c r="HM3224" s="0"/>
      <c r="HN3224" s="0"/>
      <c r="HO3224" s="0"/>
      <c r="HP3224" s="0"/>
      <c r="HQ3224" s="0"/>
      <c r="HR3224" s="0"/>
      <c r="HS3224" s="0"/>
      <c r="HT3224" s="0"/>
      <c r="HU3224" s="0"/>
      <c r="HV3224" s="0"/>
      <c r="HW3224" s="0"/>
      <c r="HX3224" s="0"/>
      <c r="HY3224" s="0"/>
      <c r="HZ3224" s="0"/>
      <c r="IA3224" s="0"/>
      <c r="IB3224" s="0"/>
      <c r="IC3224" s="0"/>
      <c r="ID3224" s="0"/>
      <c r="IE3224" s="0"/>
      <c r="IF3224" s="0"/>
      <c r="IG3224" s="0"/>
      <c r="IH3224" s="0"/>
      <c r="II3224" s="0"/>
      <c r="IJ3224" s="0"/>
      <c r="IK3224" s="0"/>
      <c r="IL3224" s="0"/>
      <c r="IM3224" s="0"/>
      <c r="IN3224" s="0"/>
      <c r="IO3224" s="0"/>
      <c r="IP3224" s="0"/>
      <c r="IQ3224" s="0"/>
      <c r="IR3224" s="0"/>
      <c r="IS3224" s="0"/>
      <c r="IT3224" s="0"/>
      <c r="IU3224" s="0"/>
      <c r="IV3224" s="0"/>
      <c r="IW3224" s="0"/>
      <c r="IX3224" s="0"/>
      <c r="IY3224" s="0"/>
      <c r="IZ3224" s="0"/>
      <c r="JA3224" s="0"/>
      <c r="JB3224" s="0"/>
      <c r="JC3224" s="0"/>
      <c r="JD3224" s="0"/>
      <c r="JE3224" s="0"/>
      <c r="JF3224" s="0"/>
      <c r="JG3224" s="0"/>
      <c r="JH3224" s="0"/>
      <c r="JI3224" s="0"/>
      <c r="JJ3224" s="0"/>
      <c r="JK3224" s="0"/>
      <c r="JL3224" s="0"/>
      <c r="JM3224" s="0"/>
      <c r="JN3224" s="0"/>
      <c r="JO3224" s="0"/>
      <c r="JP3224" s="0"/>
      <c r="JQ3224" s="0"/>
      <c r="JR3224" s="0"/>
      <c r="JS3224" s="0"/>
      <c r="JT3224" s="0"/>
      <c r="JU3224" s="0"/>
      <c r="JV3224" s="0"/>
      <c r="JW3224" s="0"/>
      <c r="JX3224" s="0"/>
      <c r="JY3224" s="0"/>
      <c r="JZ3224" s="0"/>
      <c r="KA3224" s="0"/>
      <c r="KB3224" s="0"/>
      <c r="KC3224" s="0"/>
      <c r="KD3224" s="0"/>
      <c r="KE3224" s="0"/>
      <c r="KF3224" s="0"/>
      <c r="KG3224" s="0"/>
      <c r="KH3224" s="0"/>
      <c r="KI3224" s="0"/>
      <c r="KJ3224" s="0"/>
      <c r="KK3224" s="0"/>
      <c r="KL3224" s="0"/>
      <c r="KM3224" s="0"/>
      <c r="KN3224" s="0"/>
      <c r="KO3224" s="0"/>
      <c r="KP3224" s="0"/>
      <c r="KQ3224" s="0"/>
      <c r="KR3224" s="0"/>
      <c r="KS3224" s="0"/>
      <c r="KT3224" s="0"/>
      <c r="KU3224" s="0"/>
      <c r="KV3224" s="0"/>
      <c r="KW3224" s="0"/>
      <c r="KX3224" s="0"/>
      <c r="KY3224" s="0"/>
      <c r="KZ3224" s="0"/>
      <c r="LA3224" s="0"/>
      <c r="LB3224" s="0"/>
      <c r="LC3224" s="0"/>
      <c r="LD3224" s="0"/>
      <c r="LE3224" s="0"/>
      <c r="LF3224" s="0"/>
      <c r="LG3224" s="0"/>
      <c r="LH3224" s="0"/>
      <c r="LI3224" s="0"/>
      <c r="LJ3224" s="0"/>
      <c r="LK3224" s="0"/>
      <c r="LL3224" s="0"/>
      <c r="LM3224" s="0"/>
      <c r="LN3224" s="0"/>
      <c r="LO3224" s="0"/>
      <c r="LP3224" s="0"/>
      <c r="LQ3224" s="0"/>
      <c r="LR3224" s="0"/>
      <c r="LS3224" s="0"/>
      <c r="LT3224" s="0"/>
      <c r="LU3224" s="0"/>
      <c r="LV3224" s="0"/>
      <c r="LW3224" s="0"/>
      <c r="LX3224" s="0"/>
      <c r="LY3224" s="0"/>
      <c r="LZ3224" s="0"/>
      <c r="MA3224" s="0"/>
      <c r="MB3224" s="0"/>
      <c r="MC3224" s="0"/>
      <c r="MD3224" s="0"/>
      <c r="ME3224" s="0"/>
      <c r="MF3224" s="0"/>
      <c r="MG3224" s="0"/>
      <c r="MH3224" s="0"/>
      <c r="MI3224" s="0"/>
      <c r="MJ3224" s="0"/>
      <c r="MK3224" s="0"/>
      <c r="ML3224" s="0"/>
      <c r="MM3224" s="0"/>
      <c r="MN3224" s="0"/>
      <c r="MO3224" s="0"/>
      <c r="MP3224" s="0"/>
      <c r="MQ3224" s="0"/>
      <c r="MR3224" s="0"/>
      <c r="MS3224" s="0"/>
      <c r="MT3224" s="0"/>
      <c r="MU3224" s="0"/>
      <c r="MV3224" s="0"/>
      <c r="MW3224" s="0"/>
      <c r="MX3224" s="0"/>
      <c r="MY3224" s="0"/>
      <c r="MZ3224" s="0"/>
      <c r="NA3224" s="0"/>
      <c r="NB3224" s="0"/>
      <c r="NC3224" s="0"/>
      <c r="ND3224" s="0"/>
      <c r="NE3224" s="0"/>
      <c r="NF3224" s="0"/>
      <c r="NG3224" s="0"/>
      <c r="NH3224" s="0"/>
      <c r="NI3224" s="0"/>
      <c r="NJ3224" s="0"/>
      <c r="NK3224" s="0"/>
      <c r="NL3224" s="0"/>
      <c r="NM3224" s="0"/>
      <c r="NN3224" s="0"/>
      <c r="NO3224" s="0"/>
      <c r="NP3224" s="0"/>
      <c r="NQ3224" s="0"/>
      <c r="NR3224" s="0"/>
      <c r="NS3224" s="0"/>
      <c r="NT3224" s="0"/>
      <c r="NU3224" s="0"/>
      <c r="NV3224" s="0"/>
      <c r="NW3224" s="0"/>
      <c r="NX3224" s="0"/>
      <c r="NY3224" s="0"/>
      <c r="NZ3224" s="0"/>
      <c r="OA3224" s="0"/>
      <c r="OB3224" s="0"/>
      <c r="OC3224" s="0"/>
      <c r="OD3224" s="0"/>
      <c r="OE3224" s="0"/>
      <c r="OF3224" s="0"/>
      <c r="OG3224" s="0"/>
      <c r="OH3224" s="0"/>
      <c r="OI3224" s="0"/>
      <c r="OJ3224" s="0"/>
      <c r="OK3224" s="0"/>
      <c r="OL3224" s="0"/>
      <c r="OM3224" s="0"/>
      <c r="ON3224" s="0"/>
      <c r="OO3224" s="0"/>
      <c r="OP3224" s="0"/>
      <c r="OQ3224" s="0"/>
      <c r="OR3224" s="0"/>
      <c r="OS3224" s="0"/>
      <c r="OT3224" s="0"/>
      <c r="OU3224" s="0"/>
      <c r="OV3224" s="0"/>
      <c r="OW3224" s="0"/>
      <c r="OX3224" s="0"/>
      <c r="OY3224" s="0"/>
      <c r="OZ3224" s="0"/>
      <c r="PA3224" s="0"/>
      <c r="PB3224" s="0"/>
      <c r="PC3224" s="0"/>
      <c r="PD3224" s="0"/>
      <c r="PE3224" s="0"/>
      <c r="PF3224" s="0"/>
      <c r="PG3224" s="0"/>
      <c r="PH3224" s="0"/>
      <c r="PI3224" s="0"/>
      <c r="PJ3224" s="0"/>
      <c r="PK3224" s="0"/>
      <c r="PL3224" s="0"/>
      <c r="PM3224" s="0"/>
      <c r="PN3224" s="0"/>
      <c r="PO3224" s="0"/>
      <c r="PP3224" s="0"/>
      <c r="PQ3224" s="0"/>
      <c r="PR3224" s="0"/>
      <c r="PS3224" s="0"/>
      <c r="PT3224" s="0"/>
      <c r="PU3224" s="0"/>
      <c r="PV3224" s="0"/>
      <c r="PW3224" s="0"/>
      <c r="PX3224" s="0"/>
      <c r="PY3224" s="0"/>
      <c r="PZ3224" s="0"/>
      <c r="QA3224" s="0"/>
      <c r="QB3224" s="0"/>
      <c r="QC3224" s="0"/>
      <c r="QD3224" s="0"/>
      <c r="QE3224" s="0"/>
      <c r="QF3224" s="0"/>
      <c r="QG3224" s="0"/>
      <c r="QH3224" s="0"/>
      <c r="QI3224" s="0"/>
      <c r="QJ3224" s="0"/>
      <c r="QK3224" s="0"/>
      <c r="QL3224" s="0"/>
      <c r="QM3224" s="0"/>
      <c r="QN3224" s="0"/>
      <c r="QO3224" s="0"/>
      <c r="QP3224" s="0"/>
      <c r="QQ3224" s="0"/>
      <c r="QR3224" s="0"/>
      <c r="QS3224" s="0"/>
      <c r="QT3224" s="0"/>
      <c r="QU3224" s="0"/>
      <c r="QV3224" s="0"/>
      <c r="QW3224" s="0"/>
      <c r="QX3224" s="0"/>
      <c r="QY3224" s="0"/>
      <c r="QZ3224" s="0"/>
      <c r="RA3224" s="0"/>
      <c r="RB3224" s="0"/>
      <c r="RC3224" s="0"/>
      <c r="RD3224" s="0"/>
      <c r="RE3224" s="0"/>
      <c r="RF3224" s="0"/>
      <c r="RG3224" s="0"/>
      <c r="RH3224" s="0"/>
      <c r="RI3224" s="0"/>
      <c r="RJ3224" s="0"/>
      <c r="RK3224" s="0"/>
      <c r="RL3224" s="0"/>
      <c r="RM3224" s="0"/>
      <c r="RN3224" s="0"/>
      <c r="RO3224" s="0"/>
      <c r="RP3224" s="0"/>
      <c r="RQ3224" s="0"/>
      <c r="RR3224" s="0"/>
      <c r="RS3224" s="0"/>
      <c r="RT3224" s="0"/>
      <c r="RU3224" s="0"/>
      <c r="RV3224" s="0"/>
      <c r="RW3224" s="0"/>
      <c r="RX3224" s="0"/>
      <c r="RY3224" s="0"/>
      <c r="RZ3224" s="0"/>
      <c r="SA3224" s="0"/>
      <c r="SB3224" s="0"/>
      <c r="SC3224" s="0"/>
      <c r="SD3224" s="0"/>
      <c r="SE3224" s="0"/>
      <c r="SF3224" s="0"/>
      <c r="SG3224" s="0"/>
      <c r="SH3224" s="0"/>
      <c r="SI3224" s="0"/>
      <c r="SJ3224" s="0"/>
      <c r="SK3224" s="0"/>
      <c r="SL3224" s="0"/>
      <c r="SM3224" s="0"/>
      <c r="SN3224" s="0"/>
      <c r="SO3224" s="0"/>
      <c r="SP3224" s="0"/>
      <c r="SQ3224" s="0"/>
      <c r="SR3224" s="0"/>
      <c r="SS3224" s="0"/>
      <c r="ST3224" s="0"/>
      <c r="SU3224" s="0"/>
      <c r="SV3224" s="0"/>
      <c r="SW3224" s="0"/>
      <c r="SX3224" s="0"/>
      <c r="SY3224" s="0"/>
      <c r="SZ3224" s="0"/>
      <c r="TA3224" s="0"/>
      <c r="TB3224" s="0"/>
      <c r="TC3224" s="0"/>
      <c r="TD3224" s="0"/>
      <c r="TE3224" s="0"/>
      <c r="TF3224" s="0"/>
      <c r="TG3224" s="0"/>
      <c r="TH3224" s="0"/>
      <c r="TI3224" s="0"/>
      <c r="TJ3224" s="0"/>
      <c r="TK3224" s="0"/>
      <c r="TL3224" s="0"/>
      <c r="TM3224" s="0"/>
      <c r="TN3224" s="0"/>
      <c r="TO3224" s="0"/>
      <c r="TP3224" s="0"/>
      <c r="TQ3224" s="0"/>
      <c r="TR3224" s="0"/>
      <c r="TS3224" s="0"/>
      <c r="TT3224" s="0"/>
      <c r="TU3224" s="0"/>
      <c r="TV3224" s="0"/>
      <c r="TW3224" s="0"/>
      <c r="TX3224" s="0"/>
      <c r="TY3224" s="0"/>
      <c r="TZ3224" s="0"/>
      <c r="UA3224" s="0"/>
      <c r="UB3224" s="0"/>
      <c r="UC3224" s="0"/>
      <c r="UD3224" s="0"/>
      <c r="UE3224" s="0"/>
      <c r="UF3224" s="0"/>
      <c r="UG3224" s="0"/>
      <c r="UH3224" s="0"/>
      <c r="UI3224" s="0"/>
      <c r="UJ3224" s="0"/>
      <c r="UK3224" s="0"/>
      <c r="UL3224" s="0"/>
      <c r="UM3224" s="0"/>
      <c r="UN3224" s="0"/>
      <c r="UO3224" s="0"/>
      <c r="UP3224" s="0"/>
      <c r="UQ3224" s="0"/>
      <c r="UR3224" s="0"/>
      <c r="US3224" s="0"/>
      <c r="UT3224" s="0"/>
      <c r="UU3224" s="0"/>
      <c r="UV3224" s="0"/>
      <c r="UW3224" s="0"/>
      <c r="UX3224" s="0"/>
      <c r="UY3224" s="0"/>
      <c r="UZ3224" s="0"/>
      <c r="VA3224" s="0"/>
      <c r="VB3224" s="0"/>
      <c r="VC3224" s="0"/>
      <c r="VD3224" s="0"/>
      <c r="VE3224" s="0"/>
      <c r="VF3224" s="0"/>
      <c r="VG3224" s="0"/>
      <c r="VH3224" s="0"/>
      <c r="VI3224" s="0"/>
      <c r="VJ3224" s="0"/>
      <c r="VK3224" s="0"/>
      <c r="VL3224" s="0"/>
      <c r="VM3224" s="0"/>
      <c r="VN3224" s="0"/>
      <c r="VO3224" s="0"/>
      <c r="VP3224" s="0"/>
      <c r="VQ3224" s="0"/>
      <c r="VR3224" s="0"/>
      <c r="VS3224" s="0"/>
      <c r="VT3224" s="0"/>
      <c r="VU3224" s="0"/>
      <c r="VV3224" s="0"/>
      <c r="VW3224" s="0"/>
      <c r="VX3224" s="0"/>
      <c r="VY3224" s="0"/>
      <c r="VZ3224" s="0"/>
      <c r="WA3224" s="0"/>
      <c r="WB3224" s="0"/>
      <c r="WC3224" s="0"/>
      <c r="WD3224" s="0"/>
      <c r="WE3224" s="0"/>
      <c r="WF3224" s="0"/>
      <c r="WG3224" s="0"/>
      <c r="WH3224" s="0"/>
      <c r="WI3224" s="0"/>
      <c r="WJ3224" s="0"/>
      <c r="WK3224" s="0"/>
      <c r="WL3224" s="0"/>
      <c r="WM3224" s="0"/>
      <c r="WN3224" s="0"/>
      <c r="WO3224" s="0"/>
      <c r="WP3224" s="0"/>
      <c r="WQ3224" s="0"/>
      <c r="WR3224" s="0"/>
      <c r="WS3224" s="0"/>
      <c r="WT3224" s="0"/>
      <c r="WU3224" s="0"/>
      <c r="WV3224" s="0"/>
      <c r="WW3224" s="0"/>
      <c r="WX3224" s="0"/>
      <c r="WY3224" s="0"/>
      <c r="WZ3224" s="0"/>
      <c r="XA3224" s="0"/>
      <c r="XB3224" s="0"/>
      <c r="XC3224" s="0"/>
      <c r="XD3224" s="0"/>
      <c r="XE3224" s="0"/>
      <c r="XF3224" s="0"/>
      <c r="XG3224" s="0"/>
      <c r="XH3224" s="0"/>
      <c r="XI3224" s="0"/>
      <c r="XJ3224" s="0"/>
      <c r="XK3224" s="0"/>
      <c r="XL3224" s="0"/>
      <c r="XM3224" s="0"/>
      <c r="XN3224" s="0"/>
      <c r="XO3224" s="0"/>
      <c r="XP3224" s="0"/>
      <c r="XQ3224" s="0"/>
      <c r="XR3224" s="0"/>
      <c r="XS3224" s="0"/>
      <c r="XT3224" s="0"/>
      <c r="XU3224" s="0"/>
      <c r="XV3224" s="0"/>
      <c r="XW3224" s="0"/>
      <c r="XX3224" s="0"/>
      <c r="XY3224" s="0"/>
      <c r="XZ3224" s="0"/>
      <c r="YA3224" s="0"/>
      <c r="YB3224" s="0"/>
      <c r="YC3224" s="0"/>
      <c r="YD3224" s="0"/>
      <c r="YE3224" s="0"/>
      <c r="YF3224" s="0"/>
      <c r="YG3224" s="0"/>
      <c r="YH3224" s="0"/>
      <c r="YI3224" s="0"/>
      <c r="YJ3224" s="0"/>
      <c r="YK3224" s="0"/>
      <c r="YL3224" s="0"/>
      <c r="YM3224" s="0"/>
      <c r="YN3224" s="0"/>
      <c r="YO3224" s="0"/>
      <c r="YP3224" s="0"/>
      <c r="YQ3224" s="0"/>
      <c r="YR3224" s="0"/>
      <c r="YS3224" s="0"/>
      <c r="YT3224" s="0"/>
      <c r="YU3224" s="0"/>
      <c r="YV3224" s="0"/>
      <c r="YW3224" s="0"/>
      <c r="YX3224" s="0"/>
      <c r="YY3224" s="0"/>
      <c r="YZ3224" s="0"/>
      <c r="ZA3224" s="0"/>
      <c r="ZB3224" s="0"/>
      <c r="ZC3224" s="0"/>
      <c r="ZD3224" s="0"/>
      <c r="ZE3224" s="0"/>
      <c r="ZF3224" s="0"/>
      <c r="ZG3224" s="0"/>
      <c r="ZH3224" s="0"/>
      <c r="ZI3224" s="0"/>
      <c r="ZJ3224" s="0"/>
      <c r="ZK3224" s="0"/>
      <c r="ZL3224" s="0"/>
      <c r="ZM3224" s="0"/>
      <c r="ZN3224" s="0"/>
      <c r="ZO3224" s="0"/>
      <c r="ZP3224" s="0"/>
      <c r="ZQ3224" s="0"/>
      <c r="ZR3224" s="0"/>
      <c r="ZS3224" s="0"/>
      <c r="ZT3224" s="0"/>
      <c r="ZU3224" s="0"/>
      <c r="ZV3224" s="0"/>
      <c r="ZW3224" s="0"/>
      <c r="ZX3224" s="0"/>
      <c r="ZY3224" s="0"/>
      <c r="ZZ3224" s="0"/>
      <c r="AAA3224" s="0"/>
      <c r="AAB3224" s="0"/>
      <c r="AAC3224" s="0"/>
      <c r="AAD3224" s="0"/>
      <c r="AAE3224" s="0"/>
      <c r="AAF3224" s="0"/>
      <c r="AAG3224" s="0"/>
      <c r="AAH3224" s="0"/>
      <c r="AAI3224" s="0"/>
      <c r="AAJ3224" s="0"/>
      <c r="AAK3224" s="0"/>
      <c r="AAL3224" s="0"/>
      <c r="AAM3224" s="0"/>
      <c r="AAN3224" s="0"/>
      <c r="AAO3224" s="0"/>
      <c r="AAP3224" s="0"/>
      <c r="AAQ3224" s="0"/>
      <c r="AAR3224" s="0"/>
      <c r="AAS3224" s="0"/>
      <c r="AAT3224" s="0"/>
      <c r="AAU3224" s="0"/>
      <c r="AAV3224" s="0"/>
      <c r="AAW3224" s="0"/>
      <c r="AAX3224" s="0"/>
      <c r="AAY3224" s="0"/>
      <c r="AAZ3224" s="0"/>
      <c r="ABA3224" s="0"/>
      <c r="ABB3224" s="0"/>
      <c r="ABC3224" s="0"/>
      <c r="ABD3224" s="0"/>
      <c r="ABE3224" s="0"/>
      <c r="ABF3224" s="0"/>
      <c r="ABG3224" s="0"/>
      <c r="ABH3224" s="0"/>
      <c r="ABI3224" s="0"/>
      <c r="ABJ3224" s="0"/>
      <c r="ABK3224" s="0"/>
      <c r="ABL3224" s="0"/>
      <c r="ABM3224" s="0"/>
      <c r="ABN3224" s="0"/>
      <c r="ABO3224" s="0"/>
      <c r="ABP3224" s="0"/>
      <c r="ABQ3224" s="0"/>
      <c r="ABR3224" s="0"/>
      <c r="ABS3224" s="0"/>
      <c r="ABT3224" s="0"/>
      <c r="ABU3224" s="0"/>
      <c r="ABV3224" s="0"/>
      <c r="ABW3224" s="0"/>
      <c r="ABX3224" s="0"/>
      <c r="ABY3224" s="0"/>
      <c r="ABZ3224" s="0"/>
      <c r="ACA3224" s="0"/>
      <c r="ACB3224" s="0"/>
      <c r="ACC3224" s="0"/>
      <c r="ACD3224" s="0"/>
      <c r="ACE3224" s="0"/>
      <c r="ACF3224" s="0"/>
      <c r="ACG3224" s="0"/>
      <c r="ACH3224" s="0"/>
      <c r="ACI3224" s="0"/>
      <c r="ACJ3224" s="0"/>
      <c r="ACK3224" s="0"/>
      <c r="ACL3224" s="0"/>
      <c r="ACM3224" s="0"/>
      <c r="ACN3224" s="0"/>
      <c r="ACO3224" s="0"/>
      <c r="ACP3224" s="0"/>
      <c r="ACQ3224" s="0"/>
      <c r="ACR3224" s="0"/>
      <c r="ACS3224" s="0"/>
      <c r="ACT3224" s="0"/>
      <c r="ACU3224" s="0"/>
      <c r="ACV3224" s="0"/>
      <c r="ACW3224" s="0"/>
      <c r="ACX3224" s="0"/>
      <c r="ACY3224" s="0"/>
      <c r="ACZ3224" s="0"/>
      <c r="ADA3224" s="0"/>
      <c r="ADB3224" s="0"/>
      <c r="ADC3224" s="0"/>
      <c r="ADD3224" s="0"/>
      <c r="ADE3224" s="0"/>
      <c r="ADF3224" s="0"/>
      <c r="ADG3224" s="0"/>
      <c r="ADH3224" s="0"/>
      <c r="ADI3224" s="0"/>
      <c r="ADJ3224" s="0"/>
      <c r="ADK3224" s="0"/>
      <c r="ADL3224" s="0"/>
      <c r="ADM3224" s="0"/>
      <c r="ADN3224" s="0"/>
      <c r="ADO3224" s="0"/>
      <c r="ADP3224" s="0"/>
      <c r="ADQ3224" s="0"/>
      <c r="ADR3224" s="0"/>
      <c r="ADS3224" s="0"/>
      <c r="ADT3224" s="0"/>
      <c r="ADU3224" s="0"/>
      <c r="ADV3224" s="0"/>
      <c r="ADW3224" s="0"/>
      <c r="ADX3224" s="0"/>
      <c r="ADY3224" s="0"/>
      <c r="ADZ3224" s="0"/>
      <c r="AEA3224" s="0"/>
      <c r="AEB3224" s="0"/>
      <c r="AEC3224" s="0"/>
      <c r="AED3224" s="0"/>
      <c r="AEE3224" s="0"/>
      <c r="AEF3224" s="0"/>
      <c r="AEG3224" s="0"/>
      <c r="AEH3224" s="0"/>
      <c r="AEI3224" s="0"/>
      <c r="AEJ3224" s="0"/>
      <c r="AEK3224" s="0"/>
      <c r="AEL3224" s="0"/>
      <c r="AEM3224" s="0"/>
      <c r="AEN3224" s="0"/>
      <c r="AEO3224" s="0"/>
      <c r="AEP3224" s="0"/>
      <c r="AEQ3224" s="0"/>
      <c r="AER3224" s="0"/>
      <c r="AES3224" s="0"/>
      <c r="AET3224" s="0"/>
      <c r="AEU3224" s="0"/>
      <c r="AEV3224" s="0"/>
      <c r="AEW3224" s="0"/>
      <c r="AEX3224" s="0"/>
      <c r="AEY3224" s="0"/>
      <c r="AEZ3224" s="0"/>
      <c r="AFA3224" s="0"/>
      <c r="AFB3224" s="0"/>
      <c r="AFC3224" s="0"/>
      <c r="AFD3224" s="0"/>
      <c r="AFE3224" s="0"/>
      <c r="AFF3224" s="0"/>
      <c r="AFG3224" s="0"/>
      <c r="AFH3224" s="0"/>
      <c r="AFI3224" s="0"/>
      <c r="AFJ3224" s="0"/>
      <c r="AFK3224" s="0"/>
      <c r="AFL3224" s="0"/>
      <c r="AFM3224" s="0"/>
      <c r="AFN3224" s="0"/>
      <c r="AFO3224" s="0"/>
      <c r="AFP3224" s="0"/>
      <c r="AFQ3224" s="0"/>
      <c r="AFR3224" s="0"/>
      <c r="AFS3224" s="0"/>
      <c r="AFT3224" s="0"/>
      <c r="AFU3224" s="0"/>
      <c r="AFV3224" s="0"/>
      <c r="AFW3224" s="0"/>
      <c r="AFX3224" s="0"/>
      <c r="AFY3224" s="0"/>
      <c r="AFZ3224" s="0"/>
      <c r="AGA3224" s="0"/>
      <c r="AGB3224" s="0"/>
      <c r="AGC3224" s="0"/>
      <c r="AGD3224" s="0"/>
      <c r="AGE3224" s="0"/>
      <c r="AGF3224" s="0"/>
      <c r="AGG3224" s="0"/>
      <c r="AGH3224" s="0"/>
      <c r="AGI3224" s="0"/>
      <c r="AGJ3224" s="0"/>
      <c r="AGK3224" s="0"/>
      <c r="AGL3224" s="0"/>
      <c r="AGM3224" s="0"/>
      <c r="AGN3224" s="0"/>
      <c r="AGO3224" s="0"/>
      <c r="AGP3224" s="0"/>
      <c r="AGQ3224" s="0"/>
      <c r="AGR3224" s="0"/>
      <c r="AGS3224" s="0"/>
      <c r="AGT3224" s="0"/>
      <c r="AGU3224" s="0"/>
      <c r="AGV3224" s="0"/>
      <c r="AGW3224" s="0"/>
      <c r="AGX3224" s="0"/>
      <c r="AGY3224" s="0"/>
      <c r="AGZ3224" s="0"/>
      <c r="AHA3224" s="0"/>
      <c r="AHB3224" s="0"/>
      <c r="AHC3224" s="0"/>
      <c r="AHD3224" s="0"/>
      <c r="AHE3224" s="0"/>
      <c r="AHF3224" s="0"/>
      <c r="AHG3224" s="0"/>
      <c r="AHH3224" s="0"/>
      <c r="AHI3224" s="0"/>
      <c r="AHJ3224" s="0"/>
      <c r="AHK3224" s="0"/>
      <c r="AHL3224" s="0"/>
      <c r="AHM3224" s="0"/>
      <c r="AHN3224" s="0"/>
      <c r="AHO3224" s="0"/>
      <c r="AHP3224" s="0"/>
      <c r="AHQ3224" s="0"/>
      <c r="AHR3224" s="0"/>
      <c r="AHS3224" s="0"/>
      <c r="AHT3224" s="0"/>
      <c r="AHU3224" s="0"/>
      <c r="AHV3224" s="0"/>
      <c r="AHW3224" s="0"/>
      <c r="AHX3224" s="0"/>
      <c r="AHY3224" s="0"/>
      <c r="AHZ3224" s="0"/>
      <c r="AIA3224" s="0"/>
      <c r="AIB3224" s="0"/>
      <c r="AIC3224" s="0"/>
      <c r="AID3224" s="0"/>
      <c r="AIE3224" s="0"/>
      <c r="AIF3224" s="0"/>
      <c r="AIG3224" s="0"/>
      <c r="AIH3224" s="0"/>
      <c r="AII3224" s="0"/>
      <c r="AIJ3224" s="0"/>
      <c r="AIK3224" s="0"/>
      <c r="AIL3224" s="0"/>
      <c r="AIM3224" s="0"/>
      <c r="AIN3224" s="0"/>
      <c r="AIO3224" s="0"/>
      <c r="AIP3224" s="0"/>
      <c r="AIQ3224" s="0"/>
      <c r="AIR3224" s="0"/>
      <c r="AIS3224" s="0"/>
      <c r="AIT3224" s="0"/>
      <c r="AIU3224" s="0"/>
      <c r="AIV3224" s="0"/>
      <c r="AIW3224" s="0"/>
      <c r="AIX3224" s="0"/>
      <c r="AIY3224" s="0"/>
      <c r="AIZ3224" s="0"/>
      <c r="AJA3224" s="0"/>
      <c r="AJB3224" s="0"/>
      <c r="AJC3224" s="0"/>
      <c r="AJD3224" s="0"/>
      <c r="AJE3224" s="0"/>
      <c r="AJF3224" s="0"/>
      <c r="AJG3224" s="0"/>
      <c r="AJH3224" s="0"/>
      <c r="AJI3224" s="0"/>
      <c r="AJJ3224" s="0"/>
      <c r="AJK3224" s="0"/>
      <c r="AJL3224" s="0"/>
      <c r="AJM3224" s="0"/>
      <c r="AJN3224" s="0"/>
      <c r="AJO3224" s="0"/>
      <c r="AJP3224" s="0"/>
      <c r="AJQ3224" s="0"/>
      <c r="AJR3224" s="0"/>
      <c r="AJS3224" s="0"/>
      <c r="AJT3224" s="0"/>
      <c r="AJU3224" s="0"/>
      <c r="AJV3224" s="0"/>
      <c r="AJW3224" s="0"/>
      <c r="AJX3224" s="0"/>
      <c r="AJY3224" s="0"/>
      <c r="AJZ3224" s="0"/>
      <c r="AKA3224" s="0"/>
      <c r="AKB3224" s="0"/>
      <c r="AKC3224" s="0"/>
      <c r="AKD3224" s="0"/>
      <c r="AKE3224" s="0"/>
      <c r="AKF3224" s="0"/>
      <c r="AKG3224" s="0"/>
      <c r="AKH3224" s="0"/>
      <c r="AKI3224" s="0"/>
      <c r="AKJ3224" s="0"/>
      <c r="AKK3224" s="0"/>
      <c r="AKL3224" s="0"/>
      <c r="AKM3224" s="0"/>
      <c r="AKN3224" s="0"/>
      <c r="AKO3224" s="0"/>
      <c r="AKP3224" s="0"/>
      <c r="AKQ3224" s="0"/>
      <c r="AKR3224" s="0"/>
      <c r="AKS3224" s="0"/>
      <c r="AKT3224" s="0"/>
      <c r="AKU3224" s="0"/>
      <c r="AKV3224" s="0"/>
      <c r="AKW3224" s="0"/>
      <c r="AKX3224" s="0"/>
      <c r="AKY3224" s="0"/>
      <c r="AKZ3224" s="0"/>
      <c r="ALA3224" s="0"/>
      <c r="ALB3224" s="0"/>
      <c r="ALC3224" s="0"/>
      <c r="ALD3224" s="0"/>
      <c r="ALE3224" s="0"/>
      <c r="ALF3224" s="0"/>
      <c r="ALG3224" s="0"/>
      <c r="ALH3224" s="0"/>
      <c r="ALI3224" s="0"/>
      <c r="ALJ3224" s="0"/>
      <c r="ALK3224" s="0"/>
      <c r="ALL3224" s="0"/>
      <c r="ALM3224" s="0"/>
      <c r="ALN3224" s="0"/>
      <c r="ALO3224" s="0"/>
      <c r="ALP3224" s="0"/>
      <c r="ALQ3224" s="0"/>
      <c r="ALR3224" s="0"/>
      <c r="ALS3224" s="0"/>
      <c r="ALT3224" s="0"/>
      <c r="ALU3224" s="0"/>
      <c r="ALV3224" s="0"/>
      <c r="ALW3224" s="0"/>
      <c r="ALX3224" s="0"/>
      <c r="ALY3224" s="0"/>
      <c r="ALZ3224" s="0"/>
      <c r="AMA3224" s="0"/>
      <c r="AMB3224" s="0"/>
      <c r="AMC3224" s="0"/>
      <c r="AMD3224" s="0"/>
      <c r="AME3224" s="0"/>
      <c r="AMF3224" s="0"/>
      <c r="AMG3224" s="0"/>
      <c r="AMH3224" s="0"/>
      <c r="AMI3224" s="0"/>
    </row>
    <row r="3225" customFormat="false" ht="12.75" hidden="false" customHeight="false" outlineLevel="0" collapsed="false">
      <c r="A3225" s="1" t="s">
        <v>3468</v>
      </c>
      <c r="C3225" s="27" t="s">
        <v>3469</v>
      </c>
      <c r="D3225" s="27" t="s">
        <v>13</v>
      </c>
      <c r="E3225" s="97"/>
      <c r="F3225" s="31"/>
      <c r="G3225" s="27"/>
      <c r="H3225" s="30" t="s">
        <v>61</v>
      </c>
      <c r="I3225" s="31" t="n">
        <v>0.62</v>
      </c>
      <c r="J3225" s="31" t="s">
        <v>3470</v>
      </c>
      <c r="BM3225" s="0"/>
      <c r="BN3225" s="0"/>
      <c r="BO3225" s="0"/>
      <c r="BP3225" s="0"/>
      <c r="BQ3225" s="0"/>
      <c r="BR3225" s="0"/>
      <c r="BS3225" s="0"/>
      <c r="BT3225" s="0"/>
      <c r="BU3225" s="0"/>
      <c r="BV3225" s="0"/>
      <c r="BW3225" s="0"/>
      <c r="BX3225" s="0"/>
      <c r="BY3225" s="0"/>
      <c r="BZ3225" s="0"/>
      <c r="CA3225" s="0"/>
      <c r="CB3225" s="0"/>
      <c r="CC3225" s="0"/>
      <c r="CD3225" s="0"/>
      <c r="CE3225" s="0"/>
      <c r="CF3225" s="0"/>
      <c r="CG3225" s="0"/>
      <c r="CH3225" s="0"/>
      <c r="CI3225" s="0"/>
      <c r="CJ3225" s="0"/>
      <c r="CK3225" s="0"/>
      <c r="CL3225" s="0"/>
      <c r="CM3225" s="0"/>
      <c r="CN3225" s="0"/>
      <c r="CO3225" s="0"/>
      <c r="CP3225" s="0"/>
      <c r="CQ3225" s="0"/>
      <c r="CR3225" s="0"/>
      <c r="CS3225" s="0"/>
      <c r="CT3225" s="0"/>
      <c r="CU3225" s="0"/>
      <c r="CV3225" s="0"/>
      <c r="CW3225" s="0"/>
      <c r="CX3225" s="0"/>
      <c r="CY3225" s="0"/>
      <c r="CZ3225" s="0"/>
      <c r="DA3225" s="0"/>
      <c r="DB3225" s="0"/>
      <c r="DC3225" s="0"/>
      <c r="DD3225" s="0"/>
      <c r="DE3225" s="0"/>
      <c r="DF3225" s="0"/>
      <c r="DG3225" s="0"/>
      <c r="DH3225" s="0"/>
      <c r="DI3225" s="0"/>
      <c r="DJ3225" s="0"/>
      <c r="DK3225" s="0"/>
      <c r="DL3225" s="0"/>
      <c r="DM3225" s="0"/>
      <c r="DN3225" s="0"/>
      <c r="DO3225" s="0"/>
      <c r="DP3225" s="0"/>
      <c r="DQ3225" s="0"/>
      <c r="DR3225" s="0"/>
      <c r="DS3225" s="0"/>
      <c r="DT3225" s="0"/>
      <c r="DU3225" s="0"/>
      <c r="DV3225" s="0"/>
      <c r="DW3225" s="0"/>
      <c r="DX3225" s="0"/>
      <c r="DY3225" s="0"/>
      <c r="DZ3225" s="0"/>
      <c r="EA3225" s="0"/>
      <c r="EB3225" s="0"/>
      <c r="EC3225" s="0"/>
      <c r="ED3225" s="0"/>
      <c r="EE3225" s="0"/>
      <c r="EF3225" s="0"/>
      <c r="EG3225" s="0"/>
      <c r="EH3225" s="0"/>
      <c r="EI3225" s="0"/>
      <c r="EJ3225" s="0"/>
      <c r="EK3225" s="0"/>
      <c r="EL3225" s="0"/>
      <c r="EM3225" s="0"/>
      <c r="EN3225" s="0"/>
      <c r="EO3225" s="0"/>
      <c r="EP3225" s="0"/>
      <c r="EQ3225" s="0"/>
      <c r="ER3225" s="0"/>
      <c r="ES3225" s="0"/>
      <c r="ET3225" s="0"/>
      <c r="EU3225" s="0"/>
      <c r="EV3225" s="0"/>
      <c r="EW3225" s="0"/>
      <c r="EX3225" s="0"/>
      <c r="EY3225" s="0"/>
      <c r="EZ3225" s="0"/>
      <c r="FA3225" s="0"/>
      <c r="FB3225" s="0"/>
      <c r="FC3225" s="0"/>
      <c r="FD3225" s="0"/>
      <c r="FE3225" s="0"/>
      <c r="FF3225" s="0"/>
      <c r="FG3225" s="0"/>
      <c r="FH3225" s="0"/>
      <c r="FI3225" s="0"/>
      <c r="FJ3225" s="0"/>
      <c r="FK3225" s="0"/>
      <c r="FL3225" s="0"/>
      <c r="FM3225" s="0"/>
      <c r="FN3225" s="0"/>
      <c r="FO3225" s="0"/>
      <c r="FP3225" s="0"/>
      <c r="FQ3225" s="0"/>
      <c r="FR3225" s="0"/>
      <c r="FS3225" s="0"/>
      <c r="FT3225" s="0"/>
      <c r="FU3225" s="0"/>
      <c r="FV3225" s="0"/>
      <c r="FW3225" s="0"/>
      <c r="FX3225" s="0"/>
      <c r="FY3225" s="0"/>
      <c r="FZ3225" s="0"/>
      <c r="GA3225" s="0"/>
      <c r="GB3225" s="0"/>
      <c r="GC3225" s="0"/>
      <c r="GD3225" s="0"/>
      <c r="GE3225" s="0"/>
      <c r="GF3225" s="0"/>
      <c r="GG3225" s="0"/>
      <c r="GH3225" s="0"/>
      <c r="GI3225" s="0"/>
      <c r="GJ3225" s="0"/>
      <c r="GK3225" s="0"/>
      <c r="GL3225" s="0"/>
      <c r="GM3225" s="0"/>
      <c r="GN3225" s="0"/>
      <c r="GO3225" s="0"/>
      <c r="GP3225" s="0"/>
      <c r="GQ3225" s="0"/>
      <c r="GR3225" s="0"/>
      <c r="GS3225" s="0"/>
      <c r="GT3225" s="0"/>
      <c r="GU3225" s="0"/>
      <c r="GV3225" s="0"/>
      <c r="GW3225" s="0"/>
      <c r="GX3225" s="0"/>
      <c r="GY3225" s="0"/>
      <c r="GZ3225" s="0"/>
      <c r="HA3225" s="0"/>
      <c r="HB3225" s="0"/>
      <c r="HC3225" s="0"/>
      <c r="HD3225" s="0"/>
      <c r="HE3225" s="0"/>
      <c r="HF3225" s="0"/>
      <c r="HG3225" s="0"/>
      <c r="HH3225" s="0"/>
      <c r="HI3225" s="0"/>
      <c r="HJ3225" s="0"/>
      <c r="HK3225" s="0"/>
      <c r="HL3225" s="0"/>
      <c r="HM3225" s="0"/>
      <c r="HN3225" s="0"/>
      <c r="HO3225" s="0"/>
      <c r="HP3225" s="0"/>
      <c r="HQ3225" s="0"/>
      <c r="HR3225" s="0"/>
      <c r="HS3225" s="0"/>
      <c r="HT3225" s="0"/>
      <c r="HU3225" s="0"/>
      <c r="HV3225" s="0"/>
      <c r="HW3225" s="0"/>
      <c r="HX3225" s="0"/>
      <c r="HY3225" s="0"/>
      <c r="HZ3225" s="0"/>
      <c r="IA3225" s="0"/>
      <c r="IB3225" s="0"/>
      <c r="IC3225" s="0"/>
      <c r="ID3225" s="0"/>
      <c r="IE3225" s="0"/>
      <c r="IF3225" s="0"/>
      <c r="IG3225" s="0"/>
      <c r="IH3225" s="0"/>
      <c r="II3225" s="0"/>
      <c r="IJ3225" s="0"/>
      <c r="IK3225" s="0"/>
      <c r="IL3225" s="0"/>
      <c r="IM3225" s="0"/>
      <c r="IN3225" s="0"/>
      <c r="IO3225" s="0"/>
      <c r="IP3225" s="0"/>
      <c r="IQ3225" s="0"/>
      <c r="IR3225" s="0"/>
      <c r="IS3225" s="0"/>
      <c r="IT3225" s="0"/>
      <c r="IU3225" s="0"/>
      <c r="IV3225" s="0"/>
      <c r="IW3225" s="0"/>
      <c r="IX3225" s="0"/>
      <c r="IY3225" s="0"/>
      <c r="IZ3225" s="0"/>
      <c r="JA3225" s="0"/>
      <c r="JB3225" s="0"/>
      <c r="JC3225" s="0"/>
      <c r="JD3225" s="0"/>
      <c r="JE3225" s="0"/>
      <c r="JF3225" s="0"/>
      <c r="JG3225" s="0"/>
      <c r="JH3225" s="0"/>
      <c r="JI3225" s="0"/>
      <c r="JJ3225" s="0"/>
      <c r="JK3225" s="0"/>
      <c r="JL3225" s="0"/>
      <c r="JM3225" s="0"/>
      <c r="JN3225" s="0"/>
      <c r="JO3225" s="0"/>
      <c r="JP3225" s="0"/>
      <c r="JQ3225" s="0"/>
      <c r="JR3225" s="0"/>
      <c r="JS3225" s="0"/>
      <c r="JT3225" s="0"/>
      <c r="JU3225" s="0"/>
      <c r="JV3225" s="0"/>
      <c r="JW3225" s="0"/>
      <c r="JX3225" s="0"/>
      <c r="JY3225" s="0"/>
      <c r="JZ3225" s="0"/>
      <c r="KA3225" s="0"/>
      <c r="KB3225" s="0"/>
      <c r="KC3225" s="0"/>
      <c r="KD3225" s="0"/>
      <c r="KE3225" s="0"/>
      <c r="KF3225" s="0"/>
      <c r="KG3225" s="0"/>
      <c r="KH3225" s="0"/>
      <c r="KI3225" s="0"/>
      <c r="KJ3225" s="0"/>
      <c r="KK3225" s="0"/>
      <c r="KL3225" s="0"/>
      <c r="KM3225" s="0"/>
      <c r="KN3225" s="0"/>
      <c r="KO3225" s="0"/>
      <c r="KP3225" s="0"/>
      <c r="KQ3225" s="0"/>
      <c r="KR3225" s="0"/>
      <c r="KS3225" s="0"/>
      <c r="KT3225" s="0"/>
      <c r="KU3225" s="0"/>
      <c r="KV3225" s="0"/>
      <c r="KW3225" s="0"/>
      <c r="KX3225" s="0"/>
      <c r="KY3225" s="0"/>
      <c r="KZ3225" s="0"/>
      <c r="LA3225" s="0"/>
      <c r="LB3225" s="0"/>
      <c r="LC3225" s="0"/>
      <c r="LD3225" s="0"/>
      <c r="LE3225" s="0"/>
      <c r="LF3225" s="0"/>
      <c r="LG3225" s="0"/>
      <c r="LH3225" s="0"/>
      <c r="LI3225" s="0"/>
      <c r="LJ3225" s="0"/>
      <c r="LK3225" s="0"/>
      <c r="LL3225" s="0"/>
      <c r="LM3225" s="0"/>
      <c r="LN3225" s="0"/>
      <c r="LO3225" s="0"/>
      <c r="LP3225" s="0"/>
      <c r="LQ3225" s="0"/>
      <c r="LR3225" s="0"/>
      <c r="LS3225" s="0"/>
      <c r="LT3225" s="0"/>
      <c r="LU3225" s="0"/>
      <c r="LV3225" s="0"/>
      <c r="LW3225" s="0"/>
      <c r="LX3225" s="0"/>
      <c r="LY3225" s="0"/>
      <c r="LZ3225" s="0"/>
      <c r="MA3225" s="0"/>
      <c r="MB3225" s="0"/>
      <c r="MC3225" s="0"/>
      <c r="MD3225" s="0"/>
      <c r="ME3225" s="0"/>
      <c r="MF3225" s="0"/>
      <c r="MG3225" s="0"/>
      <c r="MH3225" s="0"/>
      <c r="MI3225" s="0"/>
      <c r="MJ3225" s="0"/>
      <c r="MK3225" s="0"/>
      <c r="ML3225" s="0"/>
      <c r="MM3225" s="0"/>
      <c r="MN3225" s="0"/>
      <c r="MO3225" s="0"/>
      <c r="MP3225" s="0"/>
      <c r="MQ3225" s="0"/>
      <c r="MR3225" s="0"/>
      <c r="MS3225" s="0"/>
      <c r="MT3225" s="0"/>
      <c r="MU3225" s="0"/>
      <c r="MV3225" s="0"/>
      <c r="MW3225" s="0"/>
      <c r="MX3225" s="0"/>
      <c r="MY3225" s="0"/>
      <c r="MZ3225" s="0"/>
      <c r="NA3225" s="0"/>
      <c r="NB3225" s="0"/>
      <c r="NC3225" s="0"/>
      <c r="ND3225" s="0"/>
      <c r="NE3225" s="0"/>
      <c r="NF3225" s="0"/>
      <c r="NG3225" s="0"/>
      <c r="NH3225" s="0"/>
      <c r="NI3225" s="0"/>
      <c r="NJ3225" s="0"/>
      <c r="NK3225" s="0"/>
      <c r="NL3225" s="0"/>
      <c r="NM3225" s="0"/>
      <c r="NN3225" s="0"/>
      <c r="NO3225" s="0"/>
      <c r="NP3225" s="0"/>
      <c r="NQ3225" s="0"/>
      <c r="NR3225" s="0"/>
      <c r="NS3225" s="0"/>
      <c r="NT3225" s="0"/>
      <c r="NU3225" s="0"/>
      <c r="NV3225" s="0"/>
      <c r="NW3225" s="0"/>
      <c r="NX3225" s="0"/>
      <c r="NY3225" s="0"/>
      <c r="NZ3225" s="0"/>
      <c r="OA3225" s="0"/>
      <c r="OB3225" s="0"/>
      <c r="OC3225" s="0"/>
      <c r="OD3225" s="0"/>
      <c r="OE3225" s="0"/>
      <c r="OF3225" s="0"/>
      <c r="OG3225" s="0"/>
      <c r="OH3225" s="0"/>
      <c r="OI3225" s="0"/>
      <c r="OJ3225" s="0"/>
      <c r="OK3225" s="0"/>
      <c r="OL3225" s="0"/>
      <c r="OM3225" s="0"/>
      <c r="ON3225" s="0"/>
      <c r="OO3225" s="0"/>
      <c r="OP3225" s="0"/>
      <c r="OQ3225" s="0"/>
      <c r="OR3225" s="0"/>
      <c r="OS3225" s="0"/>
      <c r="OT3225" s="0"/>
      <c r="OU3225" s="0"/>
      <c r="OV3225" s="0"/>
      <c r="OW3225" s="0"/>
      <c r="OX3225" s="0"/>
      <c r="OY3225" s="0"/>
      <c r="OZ3225" s="0"/>
      <c r="PA3225" s="0"/>
      <c r="PB3225" s="0"/>
      <c r="PC3225" s="0"/>
      <c r="PD3225" s="0"/>
      <c r="PE3225" s="0"/>
      <c r="PF3225" s="0"/>
      <c r="PG3225" s="0"/>
      <c r="PH3225" s="0"/>
      <c r="PI3225" s="0"/>
      <c r="PJ3225" s="0"/>
      <c r="PK3225" s="0"/>
      <c r="PL3225" s="0"/>
      <c r="PM3225" s="0"/>
      <c r="PN3225" s="0"/>
      <c r="PO3225" s="0"/>
      <c r="PP3225" s="0"/>
      <c r="PQ3225" s="0"/>
      <c r="PR3225" s="0"/>
      <c r="PS3225" s="0"/>
      <c r="PT3225" s="0"/>
      <c r="PU3225" s="0"/>
      <c r="PV3225" s="0"/>
      <c r="PW3225" s="0"/>
      <c r="PX3225" s="0"/>
      <c r="PY3225" s="0"/>
      <c r="PZ3225" s="0"/>
      <c r="QA3225" s="0"/>
      <c r="QB3225" s="0"/>
      <c r="QC3225" s="0"/>
      <c r="QD3225" s="0"/>
      <c r="QE3225" s="0"/>
      <c r="QF3225" s="0"/>
      <c r="QG3225" s="0"/>
      <c r="QH3225" s="0"/>
      <c r="QI3225" s="0"/>
      <c r="QJ3225" s="0"/>
      <c r="QK3225" s="0"/>
      <c r="QL3225" s="0"/>
      <c r="QM3225" s="0"/>
      <c r="QN3225" s="0"/>
      <c r="QO3225" s="0"/>
      <c r="QP3225" s="0"/>
      <c r="QQ3225" s="0"/>
      <c r="QR3225" s="0"/>
      <c r="QS3225" s="0"/>
      <c r="QT3225" s="0"/>
      <c r="QU3225" s="0"/>
      <c r="QV3225" s="0"/>
      <c r="QW3225" s="0"/>
      <c r="QX3225" s="0"/>
      <c r="QY3225" s="0"/>
      <c r="QZ3225" s="0"/>
      <c r="RA3225" s="0"/>
      <c r="RB3225" s="0"/>
      <c r="RC3225" s="0"/>
      <c r="RD3225" s="0"/>
      <c r="RE3225" s="0"/>
      <c r="RF3225" s="0"/>
      <c r="RG3225" s="0"/>
      <c r="RH3225" s="0"/>
      <c r="RI3225" s="0"/>
      <c r="RJ3225" s="0"/>
      <c r="RK3225" s="0"/>
      <c r="RL3225" s="0"/>
      <c r="RM3225" s="0"/>
      <c r="RN3225" s="0"/>
      <c r="RO3225" s="0"/>
      <c r="RP3225" s="0"/>
      <c r="RQ3225" s="0"/>
      <c r="RR3225" s="0"/>
      <c r="RS3225" s="0"/>
      <c r="RT3225" s="0"/>
      <c r="RU3225" s="0"/>
      <c r="RV3225" s="0"/>
      <c r="RW3225" s="0"/>
      <c r="RX3225" s="0"/>
      <c r="RY3225" s="0"/>
      <c r="RZ3225" s="0"/>
      <c r="SA3225" s="0"/>
      <c r="SB3225" s="0"/>
      <c r="SC3225" s="0"/>
      <c r="SD3225" s="0"/>
      <c r="SE3225" s="0"/>
      <c r="SF3225" s="0"/>
      <c r="SG3225" s="0"/>
      <c r="SH3225" s="0"/>
      <c r="SI3225" s="0"/>
      <c r="SJ3225" s="0"/>
      <c r="SK3225" s="0"/>
      <c r="SL3225" s="0"/>
      <c r="SM3225" s="0"/>
      <c r="SN3225" s="0"/>
      <c r="SO3225" s="0"/>
      <c r="SP3225" s="0"/>
      <c r="SQ3225" s="0"/>
      <c r="SR3225" s="0"/>
      <c r="SS3225" s="0"/>
      <c r="ST3225" s="0"/>
      <c r="SU3225" s="0"/>
      <c r="SV3225" s="0"/>
      <c r="SW3225" s="0"/>
      <c r="SX3225" s="0"/>
      <c r="SY3225" s="0"/>
      <c r="SZ3225" s="0"/>
      <c r="TA3225" s="0"/>
      <c r="TB3225" s="0"/>
      <c r="TC3225" s="0"/>
      <c r="TD3225" s="0"/>
      <c r="TE3225" s="0"/>
      <c r="TF3225" s="0"/>
      <c r="TG3225" s="0"/>
      <c r="TH3225" s="0"/>
      <c r="TI3225" s="0"/>
      <c r="TJ3225" s="0"/>
      <c r="TK3225" s="0"/>
      <c r="TL3225" s="0"/>
      <c r="TM3225" s="0"/>
      <c r="TN3225" s="0"/>
      <c r="TO3225" s="0"/>
      <c r="TP3225" s="0"/>
      <c r="TQ3225" s="0"/>
      <c r="TR3225" s="0"/>
      <c r="TS3225" s="0"/>
      <c r="TT3225" s="0"/>
      <c r="TU3225" s="0"/>
      <c r="TV3225" s="0"/>
      <c r="TW3225" s="0"/>
      <c r="TX3225" s="0"/>
      <c r="TY3225" s="0"/>
      <c r="TZ3225" s="0"/>
      <c r="UA3225" s="0"/>
      <c r="UB3225" s="0"/>
      <c r="UC3225" s="0"/>
      <c r="UD3225" s="0"/>
      <c r="UE3225" s="0"/>
      <c r="UF3225" s="0"/>
      <c r="UG3225" s="0"/>
      <c r="UH3225" s="0"/>
      <c r="UI3225" s="0"/>
      <c r="UJ3225" s="0"/>
      <c r="UK3225" s="0"/>
      <c r="UL3225" s="0"/>
      <c r="UM3225" s="0"/>
      <c r="UN3225" s="0"/>
      <c r="UO3225" s="0"/>
      <c r="UP3225" s="0"/>
      <c r="UQ3225" s="0"/>
      <c r="UR3225" s="0"/>
      <c r="US3225" s="0"/>
      <c r="UT3225" s="0"/>
      <c r="UU3225" s="0"/>
      <c r="UV3225" s="0"/>
      <c r="UW3225" s="0"/>
      <c r="UX3225" s="0"/>
      <c r="UY3225" s="0"/>
      <c r="UZ3225" s="0"/>
      <c r="VA3225" s="0"/>
      <c r="VB3225" s="0"/>
      <c r="VC3225" s="0"/>
      <c r="VD3225" s="0"/>
      <c r="VE3225" s="0"/>
      <c r="VF3225" s="0"/>
      <c r="VG3225" s="0"/>
      <c r="VH3225" s="0"/>
      <c r="VI3225" s="0"/>
      <c r="VJ3225" s="0"/>
      <c r="VK3225" s="0"/>
      <c r="VL3225" s="0"/>
      <c r="VM3225" s="0"/>
      <c r="VN3225" s="0"/>
      <c r="VO3225" s="0"/>
      <c r="VP3225" s="0"/>
      <c r="VQ3225" s="0"/>
      <c r="VR3225" s="0"/>
      <c r="VS3225" s="0"/>
      <c r="VT3225" s="0"/>
      <c r="VU3225" s="0"/>
      <c r="VV3225" s="0"/>
      <c r="VW3225" s="0"/>
      <c r="VX3225" s="0"/>
      <c r="VY3225" s="0"/>
      <c r="VZ3225" s="0"/>
      <c r="WA3225" s="0"/>
      <c r="WB3225" s="0"/>
      <c r="WC3225" s="0"/>
      <c r="WD3225" s="0"/>
      <c r="WE3225" s="0"/>
      <c r="WF3225" s="0"/>
      <c r="WG3225" s="0"/>
      <c r="WH3225" s="0"/>
      <c r="WI3225" s="0"/>
      <c r="WJ3225" s="0"/>
      <c r="WK3225" s="0"/>
      <c r="WL3225" s="0"/>
      <c r="WM3225" s="0"/>
      <c r="WN3225" s="0"/>
      <c r="WO3225" s="0"/>
      <c r="WP3225" s="0"/>
      <c r="WQ3225" s="0"/>
      <c r="WR3225" s="0"/>
      <c r="WS3225" s="0"/>
      <c r="WT3225" s="0"/>
      <c r="WU3225" s="0"/>
      <c r="WV3225" s="0"/>
      <c r="WW3225" s="0"/>
      <c r="WX3225" s="0"/>
      <c r="WY3225" s="0"/>
      <c r="WZ3225" s="0"/>
      <c r="XA3225" s="0"/>
      <c r="XB3225" s="0"/>
      <c r="XC3225" s="0"/>
      <c r="XD3225" s="0"/>
      <c r="XE3225" s="0"/>
      <c r="XF3225" s="0"/>
      <c r="XG3225" s="0"/>
      <c r="XH3225" s="0"/>
      <c r="XI3225" s="0"/>
      <c r="XJ3225" s="0"/>
      <c r="XK3225" s="0"/>
      <c r="XL3225" s="0"/>
      <c r="XM3225" s="0"/>
      <c r="XN3225" s="0"/>
      <c r="XO3225" s="0"/>
      <c r="XP3225" s="0"/>
      <c r="XQ3225" s="0"/>
      <c r="XR3225" s="0"/>
      <c r="XS3225" s="0"/>
      <c r="XT3225" s="0"/>
      <c r="XU3225" s="0"/>
      <c r="XV3225" s="0"/>
      <c r="XW3225" s="0"/>
      <c r="XX3225" s="0"/>
      <c r="XY3225" s="0"/>
      <c r="XZ3225" s="0"/>
      <c r="YA3225" s="0"/>
      <c r="YB3225" s="0"/>
      <c r="YC3225" s="0"/>
      <c r="YD3225" s="0"/>
      <c r="YE3225" s="0"/>
      <c r="YF3225" s="0"/>
      <c r="YG3225" s="0"/>
      <c r="YH3225" s="0"/>
      <c r="YI3225" s="0"/>
      <c r="YJ3225" s="0"/>
      <c r="YK3225" s="0"/>
      <c r="YL3225" s="0"/>
      <c r="YM3225" s="0"/>
      <c r="YN3225" s="0"/>
      <c r="YO3225" s="0"/>
      <c r="YP3225" s="0"/>
      <c r="YQ3225" s="0"/>
      <c r="YR3225" s="0"/>
      <c r="YS3225" s="0"/>
      <c r="YT3225" s="0"/>
      <c r="YU3225" s="0"/>
      <c r="YV3225" s="0"/>
      <c r="YW3225" s="0"/>
      <c r="YX3225" s="0"/>
      <c r="YY3225" s="0"/>
      <c r="YZ3225" s="0"/>
      <c r="ZA3225" s="0"/>
      <c r="ZB3225" s="0"/>
      <c r="ZC3225" s="0"/>
      <c r="ZD3225" s="0"/>
      <c r="ZE3225" s="0"/>
      <c r="ZF3225" s="0"/>
      <c r="ZG3225" s="0"/>
      <c r="ZH3225" s="0"/>
      <c r="ZI3225" s="0"/>
      <c r="ZJ3225" s="0"/>
      <c r="ZK3225" s="0"/>
      <c r="ZL3225" s="0"/>
      <c r="ZM3225" s="0"/>
      <c r="ZN3225" s="0"/>
      <c r="ZO3225" s="0"/>
      <c r="ZP3225" s="0"/>
      <c r="ZQ3225" s="0"/>
      <c r="ZR3225" s="0"/>
      <c r="ZS3225" s="0"/>
      <c r="ZT3225" s="0"/>
      <c r="ZU3225" s="0"/>
      <c r="ZV3225" s="0"/>
      <c r="ZW3225" s="0"/>
      <c r="ZX3225" s="0"/>
      <c r="ZY3225" s="0"/>
      <c r="ZZ3225" s="0"/>
      <c r="AAA3225" s="0"/>
      <c r="AAB3225" s="0"/>
      <c r="AAC3225" s="0"/>
      <c r="AAD3225" s="0"/>
      <c r="AAE3225" s="0"/>
      <c r="AAF3225" s="0"/>
      <c r="AAG3225" s="0"/>
      <c r="AAH3225" s="0"/>
      <c r="AAI3225" s="0"/>
      <c r="AAJ3225" s="0"/>
      <c r="AAK3225" s="0"/>
      <c r="AAL3225" s="0"/>
      <c r="AAM3225" s="0"/>
      <c r="AAN3225" s="0"/>
      <c r="AAO3225" s="0"/>
      <c r="AAP3225" s="0"/>
      <c r="AAQ3225" s="0"/>
      <c r="AAR3225" s="0"/>
      <c r="AAS3225" s="0"/>
      <c r="AAT3225" s="0"/>
      <c r="AAU3225" s="0"/>
      <c r="AAV3225" s="0"/>
      <c r="AAW3225" s="0"/>
      <c r="AAX3225" s="0"/>
      <c r="AAY3225" s="0"/>
      <c r="AAZ3225" s="0"/>
      <c r="ABA3225" s="0"/>
      <c r="ABB3225" s="0"/>
      <c r="ABC3225" s="0"/>
      <c r="ABD3225" s="0"/>
      <c r="ABE3225" s="0"/>
      <c r="ABF3225" s="0"/>
      <c r="ABG3225" s="0"/>
      <c r="ABH3225" s="0"/>
      <c r="ABI3225" s="0"/>
      <c r="ABJ3225" s="0"/>
      <c r="ABK3225" s="0"/>
      <c r="ABL3225" s="0"/>
      <c r="ABM3225" s="0"/>
      <c r="ABN3225" s="0"/>
      <c r="ABO3225" s="0"/>
      <c r="ABP3225" s="0"/>
      <c r="ABQ3225" s="0"/>
      <c r="ABR3225" s="0"/>
      <c r="ABS3225" s="0"/>
      <c r="ABT3225" s="0"/>
      <c r="ABU3225" s="0"/>
      <c r="ABV3225" s="0"/>
      <c r="ABW3225" s="0"/>
      <c r="ABX3225" s="0"/>
      <c r="ABY3225" s="0"/>
      <c r="ABZ3225" s="0"/>
      <c r="ACA3225" s="0"/>
      <c r="ACB3225" s="0"/>
      <c r="ACC3225" s="0"/>
      <c r="ACD3225" s="0"/>
      <c r="ACE3225" s="0"/>
      <c r="ACF3225" s="0"/>
      <c r="ACG3225" s="0"/>
      <c r="ACH3225" s="0"/>
      <c r="ACI3225" s="0"/>
      <c r="ACJ3225" s="0"/>
      <c r="ACK3225" s="0"/>
      <c r="ACL3225" s="0"/>
      <c r="ACM3225" s="0"/>
      <c r="ACN3225" s="0"/>
      <c r="ACO3225" s="0"/>
      <c r="ACP3225" s="0"/>
      <c r="ACQ3225" s="0"/>
      <c r="ACR3225" s="0"/>
      <c r="ACS3225" s="0"/>
      <c r="ACT3225" s="0"/>
      <c r="ACU3225" s="0"/>
      <c r="ACV3225" s="0"/>
      <c r="ACW3225" s="0"/>
      <c r="ACX3225" s="0"/>
      <c r="ACY3225" s="0"/>
      <c r="ACZ3225" s="0"/>
      <c r="ADA3225" s="0"/>
      <c r="ADB3225" s="0"/>
      <c r="ADC3225" s="0"/>
      <c r="ADD3225" s="0"/>
      <c r="ADE3225" s="0"/>
      <c r="ADF3225" s="0"/>
      <c r="ADG3225" s="0"/>
      <c r="ADH3225" s="0"/>
      <c r="ADI3225" s="0"/>
      <c r="ADJ3225" s="0"/>
      <c r="ADK3225" s="0"/>
      <c r="ADL3225" s="0"/>
      <c r="ADM3225" s="0"/>
      <c r="ADN3225" s="0"/>
      <c r="ADO3225" s="0"/>
      <c r="ADP3225" s="0"/>
      <c r="ADQ3225" s="0"/>
      <c r="ADR3225" s="0"/>
      <c r="ADS3225" s="0"/>
      <c r="ADT3225" s="0"/>
      <c r="ADU3225" s="0"/>
      <c r="ADV3225" s="0"/>
      <c r="ADW3225" s="0"/>
      <c r="ADX3225" s="0"/>
      <c r="ADY3225" s="0"/>
      <c r="ADZ3225" s="0"/>
      <c r="AEA3225" s="0"/>
      <c r="AEB3225" s="0"/>
      <c r="AEC3225" s="0"/>
      <c r="AED3225" s="0"/>
      <c r="AEE3225" s="0"/>
      <c r="AEF3225" s="0"/>
      <c r="AEG3225" s="0"/>
      <c r="AEH3225" s="0"/>
      <c r="AEI3225" s="0"/>
      <c r="AEJ3225" s="0"/>
      <c r="AEK3225" s="0"/>
      <c r="AEL3225" s="0"/>
      <c r="AEM3225" s="0"/>
      <c r="AEN3225" s="0"/>
      <c r="AEO3225" s="0"/>
      <c r="AEP3225" s="0"/>
      <c r="AEQ3225" s="0"/>
      <c r="AER3225" s="0"/>
      <c r="AES3225" s="0"/>
      <c r="AET3225" s="0"/>
      <c r="AEU3225" s="0"/>
      <c r="AEV3225" s="0"/>
      <c r="AEW3225" s="0"/>
      <c r="AEX3225" s="0"/>
      <c r="AEY3225" s="0"/>
      <c r="AEZ3225" s="0"/>
      <c r="AFA3225" s="0"/>
      <c r="AFB3225" s="0"/>
      <c r="AFC3225" s="0"/>
      <c r="AFD3225" s="0"/>
      <c r="AFE3225" s="0"/>
      <c r="AFF3225" s="0"/>
      <c r="AFG3225" s="0"/>
      <c r="AFH3225" s="0"/>
      <c r="AFI3225" s="0"/>
      <c r="AFJ3225" s="0"/>
      <c r="AFK3225" s="0"/>
      <c r="AFL3225" s="0"/>
      <c r="AFM3225" s="0"/>
      <c r="AFN3225" s="0"/>
      <c r="AFO3225" s="0"/>
      <c r="AFP3225" s="0"/>
      <c r="AFQ3225" s="0"/>
      <c r="AFR3225" s="0"/>
      <c r="AFS3225" s="0"/>
      <c r="AFT3225" s="0"/>
      <c r="AFU3225" s="0"/>
      <c r="AFV3225" s="0"/>
      <c r="AFW3225" s="0"/>
      <c r="AFX3225" s="0"/>
      <c r="AFY3225" s="0"/>
      <c r="AFZ3225" s="0"/>
      <c r="AGA3225" s="0"/>
      <c r="AGB3225" s="0"/>
      <c r="AGC3225" s="0"/>
      <c r="AGD3225" s="0"/>
      <c r="AGE3225" s="0"/>
      <c r="AGF3225" s="0"/>
      <c r="AGG3225" s="0"/>
      <c r="AGH3225" s="0"/>
      <c r="AGI3225" s="0"/>
      <c r="AGJ3225" s="0"/>
      <c r="AGK3225" s="0"/>
      <c r="AGL3225" s="0"/>
      <c r="AGM3225" s="0"/>
      <c r="AGN3225" s="0"/>
      <c r="AGO3225" s="0"/>
      <c r="AGP3225" s="0"/>
      <c r="AGQ3225" s="0"/>
      <c r="AGR3225" s="0"/>
      <c r="AGS3225" s="0"/>
      <c r="AGT3225" s="0"/>
      <c r="AGU3225" s="0"/>
      <c r="AGV3225" s="0"/>
      <c r="AGW3225" s="0"/>
      <c r="AGX3225" s="0"/>
      <c r="AGY3225" s="0"/>
      <c r="AGZ3225" s="0"/>
      <c r="AHA3225" s="0"/>
      <c r="AHB3225" s="0"/>
      <c r="AHC3225" s="0"/>
      <c r="AHD3225" s="0"/>
      <c r="AHE3225" s="0"/>
      <c r="AHF3225" s="0"/>
      <c r="AHG3225" s="0"/>
      <c r="AHH3225" s="0"/>
      <c r="AHI3225" s="0"/>
      <c r="AHJ3225" s="0"/>
      <c r="AHK3225" s="0"/>
      <c r="AHL3225" s="0"/>
      <c r="AHM3225" s="0"/>
      <c r="AHN3225" s="0"/>
      <c r="AHO3225" s="0"/>
      <c r="AHP3225" s="0"/>
      <c r="AHQ3225" s="0"/>
      <c r="AHR3225" s="0"/>
      <c r="AHS3225" s="0"/>
      <c r="AHT3225" s="0"/>
      <c r="AHU3225" s="0"/>
      <c r="AHV3225" s="0"/>
      <c r="AHW3225" s="0"/>
      <c r="AHX3225" s="0"/>
      <c r="AHY3225" s="0"/>
      <c r="AHZ3225" s="0"/>
      <c r="AIA3225" s="0"/>
      <c r="AIB3225" s="0"/>
      <c r="AIC3225" s="0"/>
      <c r="AID3225" s="0"/>
      <c r="AIE3225" s="0"/>
      <c r="AIF3225" s="0"/>
      <c r="AIG3225" s="0"/>
      <c r="AIH3225" s="0"/>
      <c r="AII3225" s="0"/>
      <c r="AIJ3225" s="0"/>
      <c r="AIK3225" s="0"/>
      <c r="AIL3225" s="0"/>
      <c r="AIM3225" s="0"/>
      <c r="AIN3225" s="0"/>
      <c r="AIO3225" s="0"/>
      <c r="AIP3225" s="0"/>
      <c r="AIQ3225" s="0"/>
      <c r="AIR3225" s="0"/>
      <c r="AIS3225" s="0"/>
      <c r="AIT3225" s="0"/>
      <c r="AIU3225" s="0"/>
      <c r="AIV3225" s="0"/>
      <c r="AIW3225" s="0"/>
      <c r="AIX3225" s="0"/>
      <c r="AIY3225" s="0"/>
      <c r="AIZ3225" s="0"/>
      <c r="AJA3225" s="0"/>
      <c r="AJB3225" s="0"/>
      <c r="AJC3225" s="0"/>
      <c r="AJD3225" s="0"/>
      <c r="AJE3225" s="0"/>
      <c r="AJF3225" s="0"/>
      <c r="AJG3225" s="0"/>
      <c r="AJH3225" s="0"/>
      <c r="AJI3225" s="0"/>
      <c r="AJJ3225" s="0"/>
      <c r="AJK3225" s="0"/>
      <c r="AJL3225" s="0"/>
      <c r="AJM3225" s="0"/>
      <c r="AJN3225" s="0"/>
      <c r="AJO3225" s="0"/>
      <c r="AJP3225" s="0"/>
      <c r="AJQ3225" s="0"/>
      <c r="AJR3225" s="0"/>
      <c r="AJS3225" s="0"/>
      <c r="AJT3225" s="0"/>
      <c r="AJU3225" s="0"/>
      <c r="AJV3225" s="0"/>
      <c r="AJW3225" s="0"/>
      <c r="AJX3225" s="0"/>
      <c r="AJY3225" s="0"/>
      <c r="AJZ3225" s="0"/>
      <c r="AKA3225" s="0"/>
      <c r="AKB3225" s="0"/>
      <c r="AKC3225" s="0"/>
      <c r="AKD3225" s="0"/>
      <c r="AKE3225" s="0"/>
      <c r="AKF3225" s="0"/>
      <c r="AKG3225" s="0"/>
      <c r="AKH3225" s="0"/>
      <c r="AKI3225" s="0"/>
      <c r="AKJ3225" s="0"/>
      <c r="AKK3225" s="0"/>
      <c r="AKL3225" s="0"/>
      <c r="AKM3225" s="0"/>
      <c r="AKN3225" s="0"/>
      <c r="AKO3225" s="0"/>
      <c r="AKP3225" s="0"/>
      <c r="AKQ3225" s="0"/>
      <c r="AKR3225" s="0"/>
      <c r="AKS3225" s="0"/>
      <c r="AKT3225" s="0"/>
      <c r="AKU3225" s="0"/>
      <c r="AKV3225" s="0"/>
      <c r="AKW3225" s="0"/>
      <c r="AKX3225" s="0"/>
      <c r="AKY3225" s="0"/>
      <c r="AKZ3225" s="0"/>
      <c r="ALA3225" s="0"/>
      <c r="ALB3225" s="0"/>
      <c r="ALC3225" s="0"/>
      <c r="ALD3225" s="0"/>
      <c r="ALE3225" s="0"/>
      <c r="ALF3225" s="0"/>
      <c r="ALG3225" s="0"/>
      <c r="ALH3225" s="0"/>
      <c r="ALI3225" s="0"/>
      <c r="ALJ3225" s="0"/>
      <c r="ALK3225" s="0"/>
      <c r="ALL3225" s="0"/>
      <c r="ALM3225" s="0"/>
      <c r="ALN3225" s="0"/>
      <c r="ALO3225" s="0"/>
      <c r="ALP3225" s="0"/>
      <c r="ALQ3225" s="0"/>
      <c r="ALR3225" s="0"/>
      <c r="ALS3225" s="0"/>
      <c r="ALT3225" s="0"/>
      <c r="ALU3225" s="0"/>
      <c r="ALV3225" s="0"/>
      <c r="ALW3225" s="0"/>
      <c r="ALX3225" s="0"/>
      <c r="ALY3225" s="0"/>
      <c r="ALZ3225" s="0"/>
      <c r="AMA3225" s="0"/>
      <c r="AMB3225" s="0"/>
      <c r="AMC3225" s="0"/>
      <c r="AMD3225" s="0"/>
      <c r="AME3225" s="0"/>
      <c r="AMF3225" s="0"/>
      <c r="AMG3225" s="0"/>
      <c r="AMH3225" s="0"/>
      <c r="AMI3225" s="0"/>
    </row>
    <row r="3226" customFormat="false" ht="12.75" hidden="false" customHeight="false" outlineLevel="0" collapsed="false">
      <c r="A3226" s="1" t="s">
        <v>3468</v>
      </c>
      <c r="C3226" s="27" t="s">
        <v>3471</v>
      </c>
      <c r="D3226" s="27" t="s">
        <v>77</v>
      </c>
      <c r="E3226" s="97"/>
      <c r="F3226" s="31"/>
      <c r="G3226" s="27"/>
      <c r="H3226" s="30" t="s">
        <v>61</v>
      </c>
      <c r="I3226" s="31" t="n">
        <v>0.5</v>
      </c>
      <c r="J3226" s="31" t="s">
        <v>3470</v>
      </c>
      <c r="BM3226" s="0"/>
      <c r="BN3226" s="0"/>
      <c r="BO3226" s="0"/>
      <c r="BP3226" s="0"/>
      <c r="BQ3226" s="0"/>
      <c r="BR3226" s="0"/>
      <c r="BS3226" s="0"/>
      <c r="BT3226" s="0"/>
      <c r="BU3226" s="0"/>
      <c r="BV3226" s="0"/>
      <c r="BW3226" s="0"/>
      <c r="BX3226" s="0"/>
      <c r="BY3226" s="0"/>
      <c r="BZ3226" s="0"/>
      <c r="CA3226" s="0"/>
      <c r="CB3226" s="0"/>
      <c r="CC3226" s="0"/>
      <c r="CD3226" s="0"/>
      <c r="CE3226" s="0"/>
      <c r="CF3226" s="0"/>
      <c r="CG3226" s="0"/>
      <c r="CH3226" s="0"/>
      <c r="CI3226" s="0"/>
      <c r="CJ3226" s="0"/>
      <c r="CK3226" s="0"/>
      <c r="CL3226" s="0"/>
      <c r="CM3226" s="0"/>
      <c r="CN3226" s="0"/>
      <c r="CO3226" s="0"/>
      <c r="CP3226" s="0"/>
      <c r="CQ3226" s="0"/>
      <c r="CR3226" s="0"/>
      <c r="CS3226" s="0"/>
      <c r="CT3226" s="0"/>
      <c r="CU3226" s="0"/>
      <c r="CV3226" s="0"/>
      <c r="CW3226" s="0"/>
      <c r="CX3226" s="0"/>
      <c r="CY3226" s="0"/>
      <c r="CZ3226" s="0"/>
      <c r="DA3226" s="0"/>
      <c r="DB3226" s="0"/>
      <c r="DC3226" s="0"/>
      <c r="DD3226" s="0"/>
      <c r="DE3226" s="0"/>
      <c r="DF3226" s="0"/>
      <c r="DG3226" s="0"/>
      <c r="DH3226" s="0"/>
      <c r="DI3226" s="0"/>
      <c r="DJ3226" s="0"/>
      <c r="DK3226" s="0"/>
      <c r="DL3226" s="0"/>
      <c r="DM3226" s="0"/>
      <c r="DN3226" s="0"/>
      <c r="DO3226" s="0"/>
      <c r="DP3226" s="0"/>
      <c r="DQ3226" s="0"/>
      <c r="DR3226" s="0"/>
      <c r="DS3226" s="0"/>
      <c r="DT3226" s="0"/>
      <c r="DU3226" s="0"/>
      <c r="DV3226" s="0"/>
      <c r="DW3226" s="0"/>
      <c r="DX3226" s="0"/>
      <c r="DY3226" s="0"/>
      <c r="DZ3226" s="0"/>
      <c r="EA3226" s="0"/>
      <c r="EB3226" s="0"/>
      <c r="EC3226" s="0"/>
      <c r="ED3226" s="0"/>
      <c r="EE3226" s="0"/>
      <c r="EF3226" s="0"/>
      <c r="EG3226" s="0"/>
      <c r="EH3226" s="0"/>
      <c r="EI3226" s="0"/>
      <c r="EJ3226" s="0"/>
      <c r="EK3226" s="0"/>
      <c r="EL3226" s="0"/>
      <c r="EM3226" s="0"/>
      <c r="EN3226" s="0"/>
      <c r="EO3226" s="0"/>
      <c r="EP3226" s="0"/>
      <c r="EQ3226" s="0"/>
      <c r="ER3226" s="0"/>
      <c r="ES3226" s="0"/>
      <c r="ET3226" s="0"/>
      <c r="EU3226" s="0"/>
      <c r="EV3226" s="0"/>
      <c r="EW3226" s="0"/>
      <c r="EX3226" s="0"/>
      <c r="EY3226" s="0"/>
      <c r="EZ3226" s="0"/>
      <c r="FA3226" s="0"/>
      <c r="FB3226" s="0"/>
      <c r="FC3226" s="0"/>
      <c r="FD3226" s="0"/>
      <c r="FE3226" s="0"/>
      <c r="FF3226" s="0"/>
      <c r="FG3226" s="0"/>
      <c r="FH3226" s="0"/>
      <c r="FI3226" s="0"/>
      <c r="FJ3226" s="0"/>
      <c r="FK3226" s="0"/>
      <c r="FL3226" s="0"/>
      <c r="FM3226" s="0"/>
      <c r="FN3226" s="0"/>
      <c r="FO3226" s="0"/>
      <c r="FP3226" s="0"/>
      <c r="FQ3226" s="0"/>
      <c r="FR3226" s="0"/>
      <c r="FS3226" s="0"/>
      <c r="FT3226" s="0"/>
      <c r="FU3226" s="0"/>
      <c r="FV3226" s="0"/>
      <c r="FW3226" s="0"/>
      <c r="FX3226" s="0"/>
      <c r="FY3226" s="0"/>
      <c r="FZ3226" s="0"/>
      <c r="GA3226" s="0"/>
      <c r="GB3226" s="0"/>
      <c r="GC3226" s="0"/>
      <c r="GD3226" s="0"/>
      <c r="GE3226" s="0"/>
      <c r="GF3226" s="0"/>
      <c r="GG3226" s="0"/>
      <c r="GH3226" s="0"/>
      <c r="GI3226" s="0"/>
      <c r="GJ3226" s="0"/>
      <c r="GK3226" s="0"/>
      <c r="GL3226" s="0"/>
      <c r="GM3226" s="0"/>
      <c r="GN3226" s="0"/>
      <c r="GO3226" s="0"/>
      <c r="GP3226" s="0"/>
      <c r="GQ3226" s="0"/>
      <c r="GR3226" s="0"/>
      <c r="GS3226" s="0"/>
      <c r="GT3226" s="0"/>
      <c r="GU3226" s="0"/>
      <c r="GV3226" s="0"/>
      <c r="GW3226" s="0"/>
      <c r="GX3226" s="0"/>
      <c r="GY3226" s="0"/>
      <c r="GZ3226" s="0"/>
      <c r="HA3226" s="0"/>
      <c r="HB3226" s="0"/>
      <c r="HC3226" s="0"/>
      <c r="HD3226" s="0"/>
      <c r="HE3226" s="0"/>
      <c r="HF3226" s="0"/>
      <c r="HG3226" s="0"/>
      <c r="HH3226" s="0"/>
      <c r="HI3226" s="0"/>
      <c r="HJ3226" s="0"/>
      <c r="HK3226" s="0"/>
      <c r="HL3226" s="0"/>
      <c r="HM3226" s="0"/>
      <c r="HN3226" s="0"/>
      <c r="HO3226" s="0"/>
      <c r="HP3226" s="0"/>
      <c r="HQ3226" s="0"/>
      <c r="HR3226" s="0"/>
      <c r="HS3226" s="0"/>
      <c r="HT3226" s="0"/>
      <c r="HU3226" s="0"/>
      <c r="HV3226" s="0"/>
      <c r="HW3226" s="0"/>
      <c r="HX3226" s="0"/>
      <c r="HY3226" s="0"/>
      <c r="HZ3226" s="0"/>
      <c r="IA3226" s="0"/>
      <c r="IB3226" s="0"/>
      <c r="IC3226" s="0"/>
      <c r="ID3226" s="0"/>
      <c r="IE3226" s="0"/>
      <c r="IF3226" s="0"/>
      <c r="IG3226" s="0"/>
      <c r="IH3226" s="0"/>
      <c r="II3226" s="0"/>
      <c r="IJ3226" s="0"/>
      <c r="IK3226" s="0"/>
      <c r="IL3226" s="0"/>
      <c r="IM3226" s="0"/>
      <c r="IN3226" s="0"/>
      <c r="IO3226" s="0"/>
      <c r="IP3226" s="0"/>
      <c r="IQ3226" s="0"/>
      <c r="IR3226" s="0"/>
      <c r="IS3226" s="0"/>
      <c r="IT3226" s="0"/>
      <c r="IU3226" s="0"/>
      <c r="IV3226" s="0"/>
      <c r="IW3226" s="0"/>
      <c r="IX3226" s="0"/>
      <c r="IY3226" s="0"/>
      <c r="IZ3226" s="0"/>
      <c r="JA3226" s="0"/>
      <c r="JB3226" s="0"/>
      <c r="JC3226" s="0"/>
      <c r="JD3226" s="0"/>
      <c r="JE3226" s="0"/>
      <c r="JF3226" s="0"/>
      <c r="JG3226" s="0"/>
      <c r="JH3226" s="0"/>
      <c r="JI3226" s="0"/>
      <c r="JJ3226" s="0"/>
      <c r="JK3226" s="0"/>
      <c r="JL3226" s="0"/>
      <c r="JM3226" s="0"/>
      <c r="JN3226" s="0"/>
      <c r="JO3226" s="0"/>
      <c r="JP3226" s="0"/>
      <c r="JQ3226" s="0"/>
      <c r="JR3226" s="0"/>
      <c r="JS3226" s="0"/>
      <c r="JT3226" s="0"/>
      <c r="JU3226" s="0"/>
      <c r="JV3226" s="0"/>
      <c r="JW3226" s="0"/>
      <c r="JX3226" s="0"/>
      <c r="JY3226" s="0"/>
      <c r="JZ3226" s="0"/>
      <c r="KA3226" s="0"/>
      <c r="KB3226" s="0"/>
      <c r="KC3226" s="0"/>
      <c r="KD3226" s="0"/>
      <c r="KE3226" s="0"/>
      <c r="KF3226" s="0"/>
      <c r="KG3226" s="0"/>
      <c r="KH3226" s="0"/>
      <c r="KI3226" s="0"/>
      <c r="KJ3226" s="0"/>
      <c r="KK3226" s="0"/>
      <c r="KL3226" s="0"/>
      <c r="KM3226" s="0"/>
      <c r="KN3226" s="0"/>
      <c r="KO3226" s="0"/>
      <c r="KP3226" s="0"/>
      <c r="KQ3226" s="0"/>
      <c r="KR3226" s="0"/>
      <c r="KS3226" s="0"/>
      <c r="KT3226" s="0"/>
      <c r="KU3226" s="0"/>
      <c r="KV3226" s="0"/>
      <c r="KW3226" s="0"/>
      <c r="KX3226" s="0"/>
      <c r="KY3226" s="0"/>
      <c r="KZ3226" s="0"/>
      <c r="LA3226" s="0"/>
      <c r="LB3226" s="0"/>
      <c r="LC3226" s="0"/>
      <c r="LD3226" s="0"/>
      <c r="LE3226" s="0"/>
      <c r="LF3226" s="0"/>
      <c r="LG3226" s="0"/>
      <c r="LH3226" s="0"/>
      <c r="LI3226" s="0"/>
      <c r="LJ3226" s="0"/>
      <c r="LK3226" s="0"/>
      <c r="LL3226" s="0"/>
      <c r="LM3226" s="0"/>
      <c r="LN3226" s="0"/>
      <c r="LO3226" s="0"/>
      <c r="LP3226" s="0"/>
      <c r="LQ3226" s="0"/>
      <c r="LR3226" s="0"/>
      <c r="LS3226" s="0"/>
      <c r="LT3226" s="0"/>
      <c r="LU3226" s="0"/>
      <c r="LV3226" s="0"/>
      <c r="LW3226" s="0"/>
      <c r="LX3226" s="0"/>
      <c r="LY3226" s="0"/>
      <c r="LZ3226" s="0"/>
      <c r="MA3226" s="0"/>
      <c r="MB3226" s="0"/>
      <c r="MC3226" s="0"/>
      <c r="MD3226" s="0"/>
      <c r="ME3226" s="0"/>
      <c r="MF3226" s="0"/>
      <c r="MG3226" s="0"/>
      <c r="MH3226" s="0"/>
      <c r="MI3226" s="0"/>
      <c r="MJ3226" s="0"/>
      <c r="MK3226" s="0"/>
      <c r="ML3226" s="0"/>
      <c r="MM3226" s="0"/>
      <c r="MN3226" s="0"/>
      <c r="MO3226" s="0"/>
      <c r="MP3226" s="0"/>
      <c r="MQ3226" s="0"/>
      <c r="MR3226" s="0"/>
      <c r="MS3226" s="0"/>
      <c r="MT3226" s="0"/>
      <c r="MU3226" s="0"/>
      <c r="MV3226" s="0"/>
      <c r="MW3226" s="0"/>
      <c r="MX3226" s="0"/>
      <c r="MY3226" s="0"/>
      <c r="MZ3226" s="0"/>
      <c r="NA3226" s="0"/>
      <c r="NB3226" s="0"/>
      <c r="NC3226" s="0"/>
      <c r="ND3226" s="0"/>
      <c r="NE3226" s="0"/>
      <c r="NF3226" s="0"/>
      <c r="NG3226" s="0"/>
      <c r="NH3226" s="0"/>
      <c r="NI3226" s="0"/>
      <c r="NJ3226" s="0"/>
      <c r="NK3226" s="0"/>
      <c r="NL3226" s="0"/>
      <c r="NM3226" s="0"/>
      <c r="NN3226" s="0"/>
      <c r="NO3226" s="0"/>
      <c r="NP3226" s="0"/>
      <c r="NQ3226" s="0"/>
      <c r="NR3226" s="0"/>
      <c r="NS3226" s="0"/>
      <c r="NT3226" s="0"/>
      <c r="NU3226" s="0"/>
      <c r="NV3226" s="0"/>
      <c r="NW3226" s="0"/>
      <c r="NX3226" s="0"/>
      <c r="NY3226" s="0"/>
      <c r="NZ3226" s="0"/>
      <c r="OA3226" s="0"/>
      <c r="OB3226" s="0"/>
      <c r="OC3226" s="0"/>
      <c r="OD3226" s="0"/>
      <c r="OE3226" s="0"/>
      <c r="OF3226" s="0"/>
      <c r="OG3226" s="0"/>
      <c r="OH3226" s="0"/>
      <c r="OI3226" s="0"/>
      <c r="OJ3226" s="0"/>
      <c r="OK3226" s="0"/>
      <c r="OL3226" s="0"/>
      <c r="OM3226" s="0"/>
      <c r="ON3226" s="0"/>
      <c r="OO3226" s="0"/>
      <c r="OP3226" s="0"/>
      <c r="OQ3226" s="0"/>
      <c r="OR3226" s="0"/>
      <c r="OS3226" s="0"/>
      <c r="OT3226" s="0"/>
      <c r="OU3226" s="0"/>
      <c r="OV3226" s="0"/>
      <c r="OW3226" s="0"/>
      <c r="OX3226" s="0"/>
      <c r="OY3226" s="0"/>
      <c r="OZ3226" s="0"/>
      <c r="PA3226" s="0"/>
      <c r="PB3226" s="0"/>
      <c r="PC3226" s="0"/>
      <c r="PD3226" s="0"/>
      <c r="PE3226" s="0"/>
      <c r="PF3226" s="0"/>
      <c r="PG3226" s="0"/>
      <c r="PH3226" s="0"/>
      <c r="PI3226" s="0"/>
      <c r="PJ3226" s="0"/>
      <c r="PK3226" s="0"/>
      <c r="PL3226" s="0"/>
      <c r="PM3226" s="0"/>
      <c r="PN3226" s="0"/>
      <c r="PO3226" s="0"/>
      <c r="PP3226" s="0"/>
      <c r="PQ3226" s="0"/>
      <c r="PR3226" s="0"/>
      <c r="PS3226" s="0"/>
      <c r="PT3226" s="0"/>
      <c r="PU3226" s="0"/>
      <c r="PV3226" s="0"/>
      <c r="PW3226" s="0"/>
      <c r="PX3226" s="0"/>
      <c r="PY3226" s="0"/>
      <c r="PZ3226" s="0"/>
      <c r="QA3226" s="0"/>
      <c r="QB3226" s="0"/>
      <c r="QC3226" s="0"/>
      <c r="QD3226" s="0"/>
      <c r="QE3226" s="0"/>
      <c r="QF3226" s="0"/>
      <c r="QG3226" s="0"/>
      <c r="QH3226" s="0"/>
      <c r="QI3226" s="0"/>
      <c r="QJ3226" s="0"/>
      <c r="QK3226" s="0"/>
      <c r="QL3226" s="0"/>
      <c r="QM3226" s="0"/>
      <c r="QN3226" s="0"/>
      <c r="QO3226" s="0"/>
      <c r="QP3226" s="0"/>
      <c r="QQ3226" s="0"/>
      <c r="QR3226" s="0"/>
      <c r="QS3226" s="0"/>
      <c r="QT3226" s="0"/>
      <c r="QU3226" s="0"/>
      <c r="QV3226" s="0"/>
      <c r="QW3226" s="0"/>
      <c r="QX3226" s="0"/>
      <c r="QY3226" s="0"/>
      <c r="QZ3226" s="0"/>
      <c r="RA3226" s="0"/>
      <c r="RB3226" s="0"/>
      <c r="RC3226" s="0"/>
      <c r="RD3226" s="0"/>
      <c r="RE3226" s="0"/>
      <c r="RF3226" s="0"/>
      <c r="RG3226" s="0"/>
      <c r="RH3226" s="0"/>
      <c r="RI3226" s="0"/>
      <c r="RJ3226" s="0"/>
      <c r="RK3226" s="0"/>
      <c r="RL3226" s="0"/>
      <c r="RM3226" s="0"/>
      <c r="RN3226" s="0"/>
      <c r="RO3226" s="0"/>
      <c r="RP3226" s="0"/>
      <c r="RQ3226" s="0"/>
      <c r="RR3226" s="0"/>
      <c r="RS3226" s="0"/>
      <c r="RT3226" s="0"/>
      <c r="RU3226" s="0"/>
      <c r="RV3226" s="0"/>
      <c r="RW3226" s="0"/>
      <c r="RX3226" s="0"/>
      <c r="RY3226" s="0"/>
      <c r="RZ3226" s="0"/>
      <c r="SA3226" s="0"/>
      <c r="SB3226" s="0"/>
      <c r="SC3226" s="0"/>
      <c r="SD3226" s="0"/>
      <c r="SE3226" s="0"/>
      <c r="SF3226" s="0"/>
      <c r="SG3226" s="0"/>
      <c r="SH3226" s="0"/>
      <c r="SI3226" s="0"/>
      <c r="SJ3226" s="0"/>
      <c r="SK3226" s="0"/>
      <c r="SL3226" s="0"/>
      <c r="SM3226" s="0"/>
      <c r="SN3226" s="0"/>
      <c r="SO3226" s="0"/>
      <c r="SP3226" s="0"/>
      <c r="SQ3226" s="0"/>
      <c r="SR3226" s="0"/>
      <c r="SS3226" s="0"/>
      <c r="ST3226" s="0"/>
      <c r="SU3226" s="0"/>
      <c r="SV3226" s="0"/>
      <c r="SW3226" s="0"/>
      <c r="SX3226" s="0"/>
      <c r="SY3226" s="0"/>
      <c r="SZ3226" s="0"/>
      <c r="TA3226" s="0"/>
      <c r="TB3226" s="0"/>
      <c r="TC3226" s="0"/>
      <c r="TD3226" s="0"/>
      <c r="TE3226" s="0"/>
      <c r="TF3226" s="0"/>
      <c r="TG3226" s="0"/>
      <c r="TH3226" s="0"/>
      <c r="TI3226" s="0"/>
      <c r="TJ3226" s="0"/>
      <c r="TK3226" s="0"/>
      <c r="TL3226" s="0"/>
      <c r="TM3226" s="0"/>
      <c r="TN3226" s="0"/>
      <c r="TO3226" s="0"/>
      <c r="TP3226" s="0"/>
      <c r="TQ3226" s="0"/>
      <c r="TR3226" s="0"/>
      <c r="TS3226" s="0"/>
      <c r="TT3226" s="0"/>
      <c r="TU3226" s="0"/>
      <c r="TV3226" s="0"/>
      <c r="TW3226" s="0"/>
      <c r="TX3226" s="0"/>
      <c r="TY3226" s="0"/>
      <c r="TZ3226" s="0"/>
      <c r="UA3226" s="0"/>
      <c r="UB3226" s="0"/>
      <c r="UC3226" s="0"/>
      <c r="UD3226" s="0"/>
      <c r="UE3226" s="0"/>
      <c r="UF3226" s="0"/>
      <c r="UG3226" s="0"/>
      <c r="UH3226" s="0"/>
      <c r="UI3226" s="0"/>
      <c r="UJ3226" s="0"/>
      <c r="UK3226" s="0"/>
      <c r="UL3226" s="0"/>
      <c r="UM3226" s="0"/>
      <c r="UN3226" s="0"/>
      <c r="UO3226" s="0"/>
      <c r="UP3226" s="0"/>
      <c r="UQ3226" s="0"/>
      <c r="UR3226" s="0"/>
      <c r="US3226" s="0"/>
      <c r="UT3226" s="0"/>
      <c r="UU3226" s="0"/>
      <c r="UV3226" s="0"/>
      <c r="UW3226" s="0"/>
      <c r="UX3226" s="0"/>
      <c r="UY3226" s="0"/>
      <c r="UZ3226" s="0"/>
      <c r="VA3226" s="0"/>
      <c r="VB3226" s="0"/>
      <c r="VC3226" s="0"/>
      <c r="VD3226" s="0"/>
      <c r="VE3226" s="0"/>
      <c r="VF3226" s="0"/>
      <c r="VG3226" s="0"/>
      <c r="VH3226" s="0"/>
      <c r="VI3226" s="0"/>
      <c r="VJ3226" s="0"/>
      <c r="VK3226" s="0"/>
      <c r="VL3226" s="0"/>
      <c r="VM3226" s="0"/>
      <c r="VN3226" s="0"/>
      <c r="VO3226" s="0"/>
      <c r="VP3226" s="0"/>
      <c r="VQ3226" s="0"/>
      <c r="VR3226" s="0"/>
      <c r="VS3226" s="0"/>
      <c r="VT3226" s="0"/>
      <c r="VU3226" s="0"/>
      <c r="VV3226" s="0"/>
      <c r="VW3226" s="0"/>
      <c r="VX3226" s="0"/>
      <c r="VY3226" s="0"/>
      <c r="VZ3226" s="0"/>
      <c r="WA3226" s="0"/>
      <c r="WB3226" s="0"/>
      <c r="WC3226" s="0"/>
      <c r="WD3226" s="0"/>
      <c r="WE3226" s="0"/>
      <c r="WF3226" s="0"/>
      <c r="WG3226" s="0"/>
      <c r="WH3226" s="0"/>
      <c r="WI3226" s="0"/>
      <c r="WJ3226" s="0"/>
      <c r="WK3226" s="0"/>
      <c r="WL3226" s="0"/>
      <c r="WM3226" s="0"/>
      <c r="WN3226" s="0"/>
      <c r="WO3226" s="0"/>
      <c r="WP3226" s="0"/>
      <c r="WQ3226" s="0"/>
      <c r="WR3226" s="0"/>
      <c r="WS3226" s="0"/>
      <c r="WT3226" s="0"/>
      <c r="WU3226" s="0"/>
      <c r="WV3226" s="0"/>
      <c r="WW3226" s="0"/>
      <c r="WX3226" s="0"/>
      <c r="WY3226" s="0"/>
      <c r="WZ3226" s="0"/>
      <c r="XA3226" s="0"/>
      <c r="XB3226" s="0"/>
      <c r="XC3226" s="0"/>
      <c r="XD3226" s="0"/>
      <c r="XE3226" s="0"/>
      <c r="XF3226" s="0"/>
      <c r="XG3226" s="0"/>
      <c r="XH3226" s="0"/>
      <c r="XI3226" s="0"/>
      <c r="XJ3226" s="0"/>
      <c r="XK3226" s="0"/>
      <c r="XL3226" s="0"/>
      <c r="XM3226" s="0"/>
      <c r="XN3226" s="0"/>
      <c r="XO3226" s="0"/>
      <c r="XP3226" s="0"/>
      <c r="XQ3226" s="0"/>
      <c r="XR3226" s="0"/>
      <c r="XS3226" s="0"/>
      <c r="XT3226" s="0"/>
      <c r="XU3226" s="0"/>
      <c r="XV3226" s="0"/>
      <c r="XW3226" s="0"/>
      <c r="XX3226" s="0"/>
      <c r="XY3226" s="0"/>
      <c r="XZ3226" s="0"/>
      <c r="YA3226" s="0"/>
      <c r="YB3226" s="0"/>
      <c r="YC3226" s="0"/>
      <c r="YD3226" s="0"/>
      <c r="YE3226" s="0"/>
      <c r="YF3226" s="0"/>
      <c r="YG3226" s="0"/>
      <c r="YH3226" s="0"/>
      <c r="YI3226" s="0"/>
      <c r="YJ3226" s="0"/>
      <c r="YK3226" s="0"/>
      <c r="YL3226" s="0"/>
      <c r="YM3226" s="0"/>
      <c r="YN3226" s="0"/>
      <c r="YO3226" s="0"/>
      <c r="YP3226" s="0"/>
      <c r="YQ3226" s="0"/>
      <c r="YR3226" s="0"/>
      <c r="YS3226" s="0"/>
      <c r="YT3226" s="0"/>
      <c r="YU3226" s="0"/>
      <c r="YV3226" s="0"/>
      <c r="YW3226" s="0"/>
      <c r="YX3226" s="0"/>
      <c r="YY3226" s="0"/>
      <c r="YZ3226" s="0"/>
      <c r="ZA3226" s="0"/>
      <c r="ZB3226" s="0"/>
      <c r="ZC3226" s="0"/>
      <c r="ZD3226" s="0"/>
      <c r="ZE3226" s="0"/>
      <c r="ZF3226" s="0"/>
      <c r="ZG3226" s="0"/>
      <c r="ZH3226" s="0"/>
      <c r="ZI3226" s="0"/>
      <c r="ZJ3226" s="0"/>
      <c r="ZK3226" s="0"/>
      <c r="ZL3226" s="0"/>
      <c r="ZM3226" s="0"/>
      <c r="ZN3226" s="0"/>
      <c r="ZO3226" s="0"/>
      <c r="ZP3226" s="0"/>
      <c r="ZQ3226" s="0"/>
      <c r="ZR3226" s="0"/>
      <c r="ZS3226" s="0"/>
      <c r="ZT3226" s="0"/>
      <c r="ZU3226" s="0"/>
      <c r="ZV3226" s="0"/>
      <c r="ZW3226" s="0"/>
      <c r="ZX3226" s="0"/>
      <c r="ZY3226" s="0"/>
      <c r="ZZ3226" s="0"/>
      <c r="AAA3226" s="0"/>
      <c r="AAB3226" s="0"/>
      <c r="AAC3226" s="0"/>
      <c r="AAD3226" s="0"/>
      <c r="AAE3226" s="0"/>
      <c r="AAF3226" s="0"/>
      <c r="AAG3226" s="0"/>
      <c r="AAH3226" s="0"/>
      <c r="AAI3226" s="0"/>
      <c r="AAJ3226" s="0"/>
      <c r="AAK3226" s="0"/>
      <c r="AAL3226" s="0"/>
      <c r="AAM3226" s="0"/>
      <c r="AAN3226" s="0"/>
      <c r="AAO3226" s="0"/>
      <c r="AAP3226" s="0"/>
      <c r="AAQ3226" s="0"/>
      <c r="AAR3226" s="0"/>
      <c r="AAS3226" s="0"/>
      <c r="AAT3226" s="0"/>
      <c r="AAU3226" s="0"/>
      <c r="AAV3226" s="0"/>
      <c r="AAW3226" s="0"/>
      <c r="AAX3226" s="0"/>
      <c r="AAY3226" s="0"/>
      <c r="AAZ3226" s="0"/>
      <c r="ABA3226" s="0"/>
      <c r="ABB3226" s="0"/>
      <c r="ABC3226" s="0"/>
      <c r="ABD3226" s="0"/>
      <c r="ABE3226" s="0"/>
      <c r="ABF3226" s="0"/>
      <c r="ABG3226" s="0"/>
      <c r="ABH3226" s="0"/>
      <c r="ABI3226" s="0"/>
      <c r="ABJ3226" s="0"/>
      <c r="ABK3226" s="0"/>
      <c r="ABL3226" s="0"/>
      <c r="ABM3226" s="0"/>
      <c r="ABN3226" s="0"/>
      <c r="ABO3226" s="0"/>
      <c r="ABP3226" s="0"/>
      <c r="ABQ3226" s="0"/>
      <c r="ABR3226" s="0"/>
      <c r="ABS3226" s="0"/>
      <c r="ABT3226" s="0"/>
      <c r="ABU3226" s="0"/>
      <c r="ABV3226" s="0"/>
      <c r="ABW3226" s="0"/>
      <c r="ABX3226" s="0"/>
      <c r="ABY3226" s="0"/>
      <c r="ABZ3226" s="0"/>
      <c r="ACA3226" s="0"/>
      <c r="ACB3226" s="0"/>
      <c r="ACC3226" s="0"/>
      <c r="ACD3226" s="0"/>
      <c r="ACE3226" s="0"/>
      <c r="ACF3226" s="0"/>
      <c r="ACG3226" s="0"/>
      <c r="ACH3226" s="0"/>
      <c r="ACI3226" s="0"/>
      <c r="ACJ3226" s="0"/>
      <c r="ACK3226" s="0"/>
      <c r="ACL3226" s="0"/>
      <c r="ACM3226" s="0"/>
      <c r="ACN3226" s="0"/>
      <c r="ACO3226" s="0"/>
      <c r="ACP3226" s="0"/>
      <c r="ACQ3226" s="0"/>
      <c r="ACR3226" s="0"/>
      <c r="ACS3226" s="0"/>
      <c r="ACT3226" s="0"/>
      <c r="ACU3226" s="0"/>
      <c r="ACV3226" s="0"/>
      <c r="ACW3226" s="0"/>
      <c r="ACX3226" s="0"/>
      <c r="ACY3226" s="0"/>
      <c r="ACZ3226" s="0"/>
      <c r="ADA3226" s="0"/>
      <c r="ADB3226" s="0"/>
      <c r="ADC3226" s="0"/>
      <c r="ADD3226" s="0"/>
      <c r="ADE3226" s="0"/>
      <c r="ADF3226" s="0"/>
      <c r="ADG3226" s="0"/>
      <c r="ADH3226" s="0"/>
      <c r="ADI3226" s="0"/>
      <c r="ADJ3226" s="0"/>
      <c r="ADK3226" s="0"/>
      <c r="ADL3226" s="0"/>
      <c r="ADM3226" s="0"/>
      <c r="ADN3226" s="0"/>
      <c r="ADO3226" s="0"/>
      <c r="ADP3226" s="0"/>
      <c r="ADQ3226" s="0"/>
      <c r="ADR3226" s="0"/>
      <c r="ADS3226" s="0"/>
      <c r="ADT3226" s="0"/>
      <c r="ADU3226" s="0"/>
      <c r="ADV3226" s="0"/>
      <c r="ADW3226" s="0"/>
      <c r="ADX3226" s="0"/>
      <c r="ADY3226" s="0"/>
      <c r="ADZ3226" s="0"/>
      <c r="AEA3226" s="0"/>
      <c r="AEB3226" s="0"/>
      <c r="AEC3226" s="0"/>
      <c r="AED3226" s="0"/>
      <c r="AEE3226" s="0"/>
      <c r="AEF3226" s="0"/>
      <c r="AEG3226" s="0"/>
      <c r="AEH3226" s="0"/>
      <c r="AEI3226" s="0"/>
      <c r="AEJ3226" s="0"/>
      <c r="AEK3226" s="0"/>
      <c r="AEL3226" s="0"/>
      <c r="AEM3226" s="0"/>
      <c r="AEN3226" s="0"/>
      <c r="AEO3226" s="0"/>
      <c r="AEP3226" s="0"/>
      <c r="AEQ3226" s="0"/>
      <c r="AER3226" s="0"/>
      <c r="AES3226" s="0"/>
      <c r="AET3226" s="0"/>
      <c r="AEU3226" s="0"/>
      <c r="AEV3226" s="0"/>
      <c r="AEW3226" s="0"/>
      <c r="AEX3226" s="0"/>
      <c r="AEY3226" s="0"/>
      <c r="AEZ3226" s="0"/>
      <c r="AFA3226" s="0"/>
      <c r="AFB3226" s="0"/>
      <c r="AFC3226" s="0"/>
      <c r="AFD3226" s="0"/>
      <c r="AFE3226" s="0"/>
      <c r="AFF3226" s="0"/>
      <c r="AFG3226" s="0"/>
      <c r="AFH3226" s="0"/>
      <c r="AFI3226" s="0"/>
      <c r="AFJ3226" s="0"/>
      <c r="AFK3226" s="0"/>
      <c r="AFL3226" s="0"/>
      <c r="AFM3226" s="0"/>
      <c r="AFN3226" s="0"/>
      <c r="AFO3226" s="0"/>
      <c r="AFP3226" s="0"/>
      <c r="AFQ3226" s="0"/>
      <c r="AFR3226" s="0"/>
      <c r="AFS3226" s="0"/>
      <c r="AFT3226" s="0"/>
      <c r="AFU3226" s="0"/>
      <c r="AFV3226" s="0"/>
      <c r="AFW3226" s="0"/>
      <c r="AFX3226" s="0"/>
      <c r="AFY3226" s="0"/>
      <c r="AFZ3226" s="0"/>
      <c r="AGA3226" s="0"/>
      <c r="AGB3226" s="0"/>
      <c r="AGC3226" s="0"/>
      <c r="AGD3226" s="0"/>
      <c r="AGE3226" s="0"/>
      <c r="AGF3226" s="0"/>
      <c r="AGG3226" s="0"/>
      <c r="AGH3226" s="0"/>
      <c r="AGI3226" s="0"/>
      <c r="AGJ3226" s="0"/>
      <c r="AGK3226" s="0"/>
      <c r="AGL3226" s="0"/>
      <c r="AGM3226" s="0"/>
      <c r="AGN3226" s="0"/>
      <c r="AGO3226" s="0"/>
      <c r="AGP3226" s="0"/>
      <c r="AGQ3226" s="0"/>
      <c r="AGR3226" s="0"/>
      <c r="AGS3226" s="0"/>
      <c r="AGT3226" s="0"/>
      <c r="AGU3226" s="0"/>
      <c r="AGV3226" s="0"/>
      <c r="AGW3226" s="0"/>
      <c r="AGX3226" s="0"/>
      <c r="AGY3226" s="0"/>
      <c r="AGZ3226" s="0"/>
      <c r="AHA3226" s="0"/>
      <c r="AHB3226" s="0"/>
      <c r="AHC3226" s="0"/>
      <c r="AHD3226" s="0"/>
      <c r="AHE3226" s="0"/>
      <c r="AHF3226" s="0"/>
      <c r="AHG3226" s="0"/>
      <c r="AHH3226" s="0"/>
      <c r="AHI3226" s="0"/>
      <c r="AHJ3226" s="0"/>
      <c r="AHK3226" s="0"/>
      <c r="AHL3226" s="0"/>
      <c r="AHM3226" s="0"/>
      <c r="AHN3226" s="0"/>
      <c r="AHO3226" s="0"/>
      <c r="AHP3226" s="0"/>
      <c r="AHQ3226" s="0"/>
      <c r="AHR3226" s="0"/>
      <c r="AHS3226" s="0"/>
      <c r="AHT3226" s="0"/>
      <c r="AHU3226" s="0"/>
      <c r="AHV3226" s="0"/>
      <c r="AHW3226" s="0"/>
      <c r="AHX3226" s="0"/>
      <c r="AHY3226" s="0"/>
      <c r="AHZ3226" s="0"/>
      <c r="AIA3226" s="0"/>
      <c r="AIB3226" s="0"/>
      <c r="AIC3226" s="0"/>
      <c r="AID3226" s="0"/>
      <c r="AIE3226" s="0"/>
      <c r="AIF3226" s="0"/>
      <c r="AIG3226" s="0"/>
      <c r="AIH3226" s="0"/>
      <c r="AII3226" s="0"/>
      <c r="AIJ3226" s="0"/>
      <c r="AIK3226" s="0"/>
      <c r="AIL3226" s="0"/>
      <c r="AIM3226" s="0"/>
      <c r="AIN3226" s="0"/>
      <c r="AIO3226" s="0"/>
      <c r="AIP3226" s="0"/>
      <c r="AIQ3226" s="0"/>
      <c r="AIR3226" s="0"/>
      <c r="AIS3226" s="0"/>
      <c r="AIT3226" s="0"/>
      <c r="AIU3226" s="0"/>
      <c r="AIV3226" s="0"/>
      <c r="AIW3226" s="0"/>
      <c r="AIX3226" s="0"/>
      <c r="AIY3226" s="0"/>
      <c r="AIZ3226" s="0"/>
      <c r="AJA3226" s="0"/>
      <c r="AJB3226" s="0"/>
      <c r="AJC3226" s="0"/>
      <c r="AJD3226" s="0"/>
      <c r="AJE3226" s="0"/>
      <c r="AJF3226" s="0"/>
      <c r="AJG3226" s="0"/>
      <c r="AJH3226" s="0"/>
      <c r="AJI3226" s="0"/>
      <c r="AJJ3226" s="0"/>
      <c r="AJK3226" s="0"/>
      <c r="AJL3226" s="0"/>
      <c r="AJM3226" s="0"/>
      <c r="AJN3226" s="0"/>
      <c r="AJO3226" s="0"/>
      <c r="AJP3226" s="0"/>
      <c r="AJQ3226" s="0"/>
      <c r="AJR3226" s="0"/>
      <c r="AJS3226" s="0"/>
      <c r="AJT3226" s="0"/>
      <c r="AJU3226" s="0"/>
      <c r="AJV3226" s="0"/>
      <c r="AJW3226" s="0"/>
      <c r="AJX3226" s="0"/>
      <c r="AJY3226" s="0"/>
      <c r="AJZ3226" s="0"/>
      <c r="AKA3226" s="0"/>
      <c r="AKB3226" s="0"/>
      <c r="AKC3226" s="0"/>
      <c r="AKD3226" s="0"/>
      <c r="AKE3226" s="0"/>
      <c r="AKF3226" s="0"/>
      <c r="AKG3226" s="0"/>
      <c r="AKH3226" s="0"/>
      <c r="AKI3226" s="0"/>
      <c r="AKJ3226" s="0"/>
      <c r="AKK3226" s="0"/>
      <c r="AKL3226" s="0"/>
      <c r="AKM3226" s="0"/>
      <c r="AKN3226" s="0"/>
      <c r="AKO3226" s="0"/>
      <c r="AKP3226" s="0"/>
      <c r="AKQ3226" s="0"/>
      <c r="AKR3226" s="0"/>
      <c r="AKS3226" s="0"/>
      <c r="AKT3226" s="0"/>
      <c r="AKU3226" s="0"/>
      <c r="AKV3226" s="0"/>
      <c r="AKW3226" s="0"/>
      <c r="AKX3226" s="0"/>
      <c r="AKY3226" s="0"/>
      <c r="AKZ3226" s="0"/>
      <c r="ALA3226" s="0"/>
      <c r="ALB3226" s="0"/>
      <c r="ALC3226" s="0"/>
      <c r="ALD3226" s="0"/>
      <c r="ALE3226" s="0"/>
      <c r="ALF3226" s="0"/>
      <c r="ALG3226" s="0"/>
      <c r="ALH3226" s="0"/>
      <c r="ALI3226" s="0"/>
      <c r="ALJ3226" s="0"/>
      <c r="ALK3226" s="0"/>
      <c r="ALL3226" s="0"/>
      <c r="ALM3226" s="0"/>
      <c r="ALN3226" s="0"/>
      <c r="ALO3226" s="0"/>
      <c r="ALP3226" s="0"/>
      <c r="ALQ3226" s="0"/>
      <c r="ALR3226" s="0"/>
      <c r="ALS3226" s="0"/>
      <c r="ALT3226" s="0"/>
      <c r="ALU3226" s="0"/>
      <c r="ALV3226" s="0"/>
      <c r="ALW3226" s="0"/>
      <c r="ALX3226" s="0"/>
      <c r="ALY3226" s="0"/>
      <c r="ALZ3226" s="0"/>
      <c r="AMA3226" s="0"/>
      <c r="AMB3226" s="0"/>
      <c r="AMC3226" s="0"/>
      <c r="AMD3226" s="0"/>
      <c r="AME3226" s="0"/>
      <c r="AMF3226" s="0"/>
      <c r="AMG3226" s="0"/>
      <c r="AMH3226" s="0"/>
      <c r="AMI3226" s="0"/>
    </row>
    <row r="3227" customFormat="false" ht="12.75" hidden="false" customHeight="false" outlineLevel="0" collapsed="false">
      <c r="A3227" s="1" t="s">
        <v>3468</v>
      </c>
      <c r="C3227" s="27" t="s">
        <v>3472</v>
      </c>
      <c r="D3227" s="27" t="s">
        <v>20</v>
      </c>
      <c r="E3227" s="97"/>
      <c r="F3227" s="31"/>
      <c r="G3227" s="27"/>
      <c r="H3227" s="30" t="s">
        <v>61</v>
      </c>
      <c r="I3227" s="31" t="n">
        <v>0.5</v>
      </c>
      <c r="J3227" s="31" t="s">
        <v>3470</v>
      </c>
      <c r="BM3227" s="0"/>
      <c r="BN3227" s="0"/>
      <c r="BO3227" s="0"/>
      <c r="BP3227" s="0"/>
      <c r="BQ3227" s="0"/>
      <c r="BR3227" s="0"/>
      <c r="BS3227" s="0"/>
      <c r="BT3227" s="0"/>
      <c r="BU3227" s="0"/>
      <c r="BV3227" s="0"/>
      <c r="BW3227" s="0"/>
      <c r="BX3227" s="0"/>
      <c r="BY3227" s="0"/>
      <c r="BZ3227" s="0"/>
      <c r="CA3227" s="0"/>
      <c r="CB3227" s="0"/>
      <c r="CC3227" s="0"/>
      <c r="CD3227" s="0"/>
      <c r="CE3227" s="0"/>
      <c r="CF3227" s="0"/>
      <c r="CG3227" s="0"/>
      <c r="CH3227" s="0"/>
      <c r="CI3227" s="0"/>
      <c r="CJ3227" s="0"/>
      <c r="CK3227" s="0"/>
      <c r="CL3227" s="0"/>
      <c r="CM3227" s="0"/>
      <c r="CN3227" s="0"/>
      <c r="CO3227" s="0"/>
      <c r="CP3227" s="0"/>
      <c r="CQ3227" s="0"/>
      <c r="CR3227" s="0"/>
      <c r="CS3227" s="0"/>
      <c r="CT3227" s="0"/>
      <c r="CU3227" s="0"/>
      <c r="CV3227" s="0"/>
      <c r="CW3227" s="0"/>
      <c r="CX3227" s="0"/>
      <c r="CY3227" s="0"/>
      <c r="CZ3227" s="0"/>
      <c r="DA3227" s="0"/>
      <c r="DB3227" s="0"/>
      <c r="DC3227" s="0"/>
      <c r="DD3227" s="0"/>
      <c r="DE3227" s="0"/>
      <c r="DF3227" s="0"/>
      <c r="DG3227" s="0"/>
      <c r="DH3227" s="0"/>
      <c r="DI3227" s="0"/>
      <c r="DJ3227" s="0"/>
      <c r="DK3227" s="0"/>
      <c r="DL3227" s="0"/>
      <c r="DM3227" s="0"/>
      <c r="DN3227" s="0"/>
      <c r="DO3227" s="0"/>
      <c r="DP3227" s="0"/>
      <c r="DQ3227" s="0"/>
      <c r="DR3227" s="0"/>
      <c r="DS3227" s="0"/>
      <c r="DT3227" s="0"/>
      <c r="DU3227" s="0"/>
      <c r="DV3227" s="0"/>
      <c r="DW3227" s="0"/>
      <c r="DX3227" s="0"/>
      <c r="DY3227" s="0"/>
      <c r="DZ3227" s="0"/>
      <c r="EA3227" s="0"/>
      <c r="EB3227" s="0"/>
      <c r="EC3227" s="0"/>
      <c r="ED3227" s="0"/>
      <c r="EE3227" s="0"/>
      <c r="EF3227" s="0"/>
      <c r="EG3227" s="0"/>
      <c r="EH3227" s="0"/>
      <c r="EI3227" s="0"/>
      <c r="EJ3227" s="0"/>
      <c r="EK3227" s="0"/>
      <c r="EL3227" s="0"/>
      <c r="EM3227" s="0"/>
      <c r="EN3227" s="0"/>
      <c r="EO3227" s="0"/>
      <c r="EP3227" s="0"/>
      <c r="EQ3227" s="0"/>
      <c r="ER3227" s="0"/>
      <c r="ES3227" s="0"/>
      <c r="ET3227" s="0"/>
      <c r="EU3227" s="0"/>
      <c r="EV3227" s="0"/>
      <c r="EW3227" s="0"/>
      <c r="EX3227" s="0"/>
      <c r="EY3227" s="0"/>
      <c r="EZ3227" s="0"/>
      <c r="FA3227" s="0"/>
      <c r="FB3227" s="0"/>
      <c r="FC3227" s="0"/>
      <c r="FD3227" s="0"/>
      <c r="FE3227" s="0"/>
      <c r="FF3227" s="0"/>
      <c r="FG3227" s="0"/>
      <c r="FH3227" s="0"/>
      <c r="FI3227" s="0"/>
      <c r="FJ3227" s="0"/>
      <c r="FK3227" s="0"/>
      <c r="FL3227" s="0"/>
      <c r="FM3227" s="0"/>
      <c r="FN3227" s="0"/>
      <c r="FO3227" s="0"/>
      <c r="FP3227" s="0"/>
      <c r="FQ3227" s="0"/>
      <c r="FR3227" s="0"/>
      <c r="FS3227" s="0"/>
      <c r="FT3227" s="0"/>
      <c r="FU3227" s="0"/>
      <c r="FV3227" s="0"/>
      <c r="FW3227" s="0"/>
      <c r="FX3227" s="0"/>
      <c r="FY3227" s="0"/>
      <c r="FZ3227" s="0"/>
      <c r="GA3227" s="0"/>
      <c r="GB3227" s="0"/>
      <c r="GC3227" s="0"/>
      <c r="GD3227" s="0"/>
      <c r="GE3227" s="0"/>
      <c r="GF3227" s="0"/>
      <c r="GG3227" s="0"/>
      <c r="GH3227" s="0"/>
      <c r="GI3227" s="0"/>
      <c r="GJ3227" s="0"/>
      <c r="GK3227" s="0"/>
      <c r="GL3227" s="0"/>
      <c r="GM3227" s="0"/>
      <c r="GN3227" s="0"/>
      <c r="GO3227" s="0"/>
      <c r="GP3227" s="0"/>
      <c r="GQ3227" s="0"/>
      <c r="GR3227" s="0"/>
      <c r="GS3227" s="0"/>
      <c r="GT3227" s="0"/>
      <c r="GU3227" s="0"/>
      <c r="GV3227" s="0"/>
      <c r="GW3227" s="0"/>
      <c r="GX3227" s="0"/>
      <c r="GY3227" s="0"/>
      <c r="GZ3227" s="0"/>
      <c r="HA3227" s="0"/>
      <c r="HB3227" s="0"/>
      <c r="HC3227" s="0"/>
      <c r="HD3227" s="0"/>
      <c r="HE3227" s="0"/>
      <c r="HF3227" s="0"/>
      <c r="HG3227" s="0"/>
      <c r="HH3227" s="0"/>
      <c r="HI3227" s="0"/>
      <c r="HJ3227" s="0"/>
      <c r="HK3227" s="0"/>
      <c r="HL3227" s="0"/>
      <c r="HM3227" s="0"/>
      <c r="HN3227" s="0"/>
      <c r="HO3227" s="0"/>
      <c r="HP3227" s="0"/>
      <c r="HQ3227" s="0"/>
      <c r="HR3227" s="0"/>
      <c r="HS3227" s="0"/>
      <c r="HT3227" s="0"/>
      <c r="HU3227" s="0"/>
      <c r="HV3227" s="0"/>
      <c r="HW3227" s="0"/>
      <c r="HX3227" s="0"/>
      <c r="HY3227" s="0"/>
      <c r="HZ3227" s="0"/>
      <c r="IA3227" s="0"/>
      <c r="IB3227" s="0"/>
      <c r="IC3227" s="0"/>
      <c r="ID3227" s="0"/>
      <c r="IE3227" s="0"/>
      <c r="IF3227" s="0"/>
      <c r="IG3227" s="0"/>
      <c r="IH3227" s="0"/>
      <c r="II3227" s="0"/>
      <c r="IJ3227" s="0"/>
      <c r="IK3227" s="0"/>
      <c r="IL3227" s="0"/>
      <c r="IM3227" s="0"/>
      <c r="IN3227" s="0"/>
      <c r="IO3227" s="0"/>
      <c r="IP3227" s="0"/>
      <c r="IQ3227" s="0"/>
      <c r="IR3227" s="0"/>
      <c r="IS3227" s="0"/>
      <c r="IT3227" s="0"/>
      <c r="IU3227" s="0"/>
      <c r="IV3227" s="0"/>
      <c r="IW3227" s="0"/>
      <c r="IX3227" s="0"/>
      <c r="IY3227" s="0"/>
      <c r="IZ3227" s="0"/>
      <c r="JA3227" s="0"/>
      <c r="JB3227" s="0"/>
      <c r="JC3227" s="0"/>
      <c r="JD3227" s="0"/>
      <c r="JE3227" s="0"/>
      <c r="JF3227" s="0"/>
      <c r="JG3227" s="0"/>
      <c r="JH3227" s="0"/>
      <c r="JI3227" s="0"/>
      <c r="JJ3227" s="0"/>
      <c r="JK3227" s="0"/>
      <c r="JL3227" s="0"/>
      <c r="JM3227" s="0"/>
      <c r="JN3227" s="0"/>
      <c r="JO3227" s="0"/>
      <c r="JP3227" s="0"/>
      <c r="JQ3227" s="0"/>
      <c r="JR3227" s="0"/>
      <c r="JS3227" s="0"/>
      <c r="JT3227" s="0"/>
      <c r="JU3227" s="0"/>
      <c r="JV3227" s="0"/>
      <c r="JW3227" s="0"/>
      <c r="JX3227" s="0"/>
      <c r="JY3227" s="0"/>
      <c r="JZ3227" s="0"/>
      <c r="KA3227" s="0"/>
      <c r="KB3227" s="0"/>
      <c r="KC3227" s="0"/>
      <c r="KD3227" s="0"/>
      <c r="KE3227" s="0"/>
      <c r="KF3227" s="0"/>
      <c r="KG3227" s="0"/>
      <c r="KH3227" s="0"/>
      <c r="KI3227" s="0"/>
      <c r="KJ3227" s="0"/>
      <c r="KK3227" s="0"/>
      <c r="KL3227" s="0"/>
      <c r="KM3227" s="0"/>
      <c r="KN3227" s="0"/>
      <c r="KO3227" s="0"/>
      <c r="KP3227" s="0"/>
      <c r="KQ3227" s="0"/>
      <c r="KR3227" s="0"/>
      <c r="KS3227" s="0"/>
      <c r="KT3227" s="0"/>
      <c r="KU3227" s="0"/>
      <c r="KV3227" s="0"/>
      <c r="KW3227" s="0"/>
      <c r="KX3227" s="0"/>
      <c r="KY3227" s="0"/>
      <c r="KZ3227" s="0"/>
      <c r="LA3227" s="0"/>
      <c r="LB3227" s="0"/>
      <c r="LC3227" s="0"/>
      <c r="LD3227" s="0"/>
      <c r="LE3227" s="0"/>
      <c r="LF3227" s="0"/>
      <c r="LG3227" s="0"/>
      <c r="LH3227" s="0"/>
      <c r="LI3227" s="0"/>
      <c r="LJ3227" s="0"/>
      <c r="LK3227" s="0"/>
      <c r="LL3227" s="0"/>
      <c r="LM3227" s="0"/>
      <c r="LN3227" s="0"/>
      <c r="LO3227" s="0"/>
      <c r="LP3227" s="0"/>
      <c r="LQ3227" s="0"/>
      <c r="LR3227" s="0"/>
      <c r="LS3227" s="0"/>
      <c r="LT3227" s="0"/>
      <c r="LU3227" s="0"/>
      <c r="LV3227" s="0"/>
      <c r="LW3227" s="0"/>
      <c r="LX3227" s="0"/>
      <c r="LY3227" s="0"/>
      <c r="LZ3227" s="0"/>
      <c r="MA3227" s="0"/>
      <c r="MB3227" s="0"/>
      <c r="MC3227" s="0"/>
      <c r="MD3227" s="0"/>
      <c r="ME3227" s="0"/>
      <c r="MF3227" s="0"/>
      <c r="MG3227" s="0"/>
      <c r="MH3227" s="0"/>
      <c r="MI3227" s="0"/>
      <c r="MJ3227" s="0"/>
      <c r="MK3227" s="0"/>
      <c r="ML3227" s="0"/>
      <c r="MM3227" s="0"/>
      <c r="MN3227" s="0"/>
      <c r="MO3227" s="0"/>
      <c r="MP3227" s="0"/>
      <c r="MQ3227" s="0"/>
      <c r="MR3227" s="0"/>
      <c r="MS3227" s="0"/>
      <c r="MT3227" s="0"/>
      <c r="MU3227" s="0"/>
      <c r="MV3227" s="0"/>
      <c r="MW3227" s="0"/>
      <c r="MX3227" s="0"/>
      <c r="MY3227" s="0"/>
      <c r="MZ3227" s="0"/>
      <c r="NA3227" s="0"/>
      <c r="NB3227" s="0"/>
      <c r="NC3227" s="0"/>
      <c r="ND3227" s="0"/>
      <c r="NE3227" s="0"/>
      <c r="NF3227" s="0"/>
      <c r="NG3227" s="0"/>
      <c r="NH3227" s="0"/>
      <c r="NI3227" s="0"/>
      <c r="NJ3227" s="0"/>
      <c r="NK3227" s="0"/>
      <c r="NL3227" s="0"/>
      <c r="NM3227" s="0"/>
      <c r="NN3227" s="0"/>
      <c r="NO3227" s="0"/>
      <c r="NP3227" s="0"/>
      <c r="NQ3227" s="0"/>
      <c r="NR3227" s="0"/>
      <c r="NS3227" s="0"/>
      <c r="NT3227" s="0"/>
      <c r="NU3227" s="0"/>
      <c r="NV3227" s="0"/>
      <c r="NW3227" s="0"/>
      <c r="NX3227" s="0"/>
      <c r="NY3227" s="0"/>
      <c r="NZ3227" s="0"/>
      <c r="OA3227" s="0"/>
      <c r="OB3227" s="0"/>
      <c r="OC3227" s="0"/>
      <c r="OD3227" s="0"/>
      <c r="OE3227" s="0"/>
      <c r="OF3227" s="0"/>
      <c r="OG3227" s="0"/>
      <c r="OH3227" s="0"/>
      <c r="OI3227" s="0"/>
      <c r="OJ3227" s="0"/>
      <c r="OK3227" s="0"/>
      <c r="OL3227" s="0"/>
      <c r="OM3227" s="0"/>
      <c r="ON3227" s="0"/>
      <c r="OO3227" s="0"/>
      <c r="OP3227" s="0"/>
      <c r="OQ3227" s="0"/>
      <c r="OR3227" s="0"/>
      <c r="OS3227" s="0"/>
      <c r="OT3227" s="0"/>
      <c r="OU3227" s="0"/>
      <c r="OV3227" s="0"/>
      <c r="OW3227" s="0"/>
      <c r="OX3227" s="0"/>
      <c r="OY3227" s="0"/>
      <c r="OZ3227" s="0"/>
      <c r="PA3227" s="0"/>
      <c r="PB3227" s="0"/>
      <c r="PC3227" s="0"/>
      <c r="PD3227" s="0"/>
      <c r="PE3227" s="0"/>
      <c r="PF3227" s="0"/>
      <c r="PG3227" s="0"/>
      <c r="PH3227" s="0"/>
      <c r="PI3227" s="0"/>
      <c r="PJ3227" s="0"/>
      <c r="PK3227" s="0"/>
      <c r="PL3227" s="0"/>
      <c r="PM3227" s="0"/>
      <c r="PN3227" s="0"/>
      <c r="PO3227" s="0"/>
      <c r="PP3227" s="0"/>
      <c r="PQ3227" s="0"/>
      <c r="PR3227" s="0"/>
      <c r="PS3227" s="0"/>
      <c r="PT3227" s="0"/>
      <c r="PU3227" s="0"/>
      <c r="PV3227" s="0"/>
      <c r="PW3227" s="0"/>
      <c r="PX3227" s="0"/>
      <c r="PY3227" s="0"/>
      <c r="PZ3227" s="0"/>
      <c r="QA3227" s="0"/>
      <c r="QB3227" s="0"/>
      <c r="QC3227" s="0"/>
      <c r="QD3227" s="0"/>
      <c r="QE3227" s="0"/>
      <c r="QF3227" s="0"/>
      <c r="QG3227" s="0"/>
      <c r="QH3227" s="0"/>
      <c r="QI3227" s="0"/>
      <c r="QJ3227" s="0"/>
      <c r="QK3227" s="0"/>
      <c r="QL3227" s="0"/>
      <c r="QM3227" s="0"/>
      <c r="QN3227" s="0"/>
      <c r="QO3227" s="0"/>
      <c r="QP3227" s="0"/>
      <c r="QQ3227" s="0"/>
      <c r="QR3227" s="0"/>
      <c r="QS3227" s="0"/>
      <c r="QT3227" s="0"/>
      <c r="QU3227" s="0"/>
      <c r="QV3227" s="0"/>
      <c r="QW3227" s="0"/>
      <c r="QX3227" s="0"/>
      <c r="QY3227" s="0"/>
      <c r="QZ3227" s="0"/>
      <c r="RA3227" s="0"/>
      <c r="RB3227" s="0"/>
      <c r="RC3227" s="0"/>
      <c r="RD3227" s="0"/>
      <c r="RE3227" s="0"/>
      <c r="RF3227" s="0"/>
      <c r="RG3227" s="0"/>
      <c r="RH3227" s="0"/>
      <c r="RI3227" s="0"/>
      <c r="RJ3227" s="0"/>
      <c r="RK3227" s="0"/>
      <c r="RL3227" s="0"/>
      <c r="RM3227" s="0"/>
      <c r="RN3227" s="0"/>
      <c r="RO3227" s="0"/>
      <c r="RP3227" s="0"/>
      <c r="RQ3227" s="0"/>
      <c r="RR3227" s="0"/>
      <c r="RS3227" s="0"/>
      <c r="RT3227" s="0"/>
      <c r="RU3227" s="0"/>
      <c r="RV3227" s="0"/>
      <c r="RW3227" s="0"/>
      <c r="RX3227" s="0"/>
      <c r="RY3227" s="0"/>
      <c r="RZ3227" s="0"/>
      <c r="SA3227" s="0"/>
      <c r="SB3227" s="0"/>
      <c r="SC3227" s="0"/>
      <c r="SD3227" s="0"/>
      <c r="SE3227" s="0"/>
      <c r="SF3227" s="0"/>
      <c r="SG3227" s="0"/>
      <c r="SH3227" s="0"/>
      <c r="SI3227" s="0"/>
      <c r="SJ3227" s="0"/>
      <c r="SK3227" s="0"/>
      <c r="SL3227" s="0"/>
      <c r="SM3227" s="0"/>
      <c r="SN3227" s="0"/>
      <c r="SO3227" s="0"/>
      <c r="SP3227" s="0"/>
      <c r="SQ3227" s="0"/>
      <c r="SR3227" s="0"/>
      <c r="SS3227" s="0"/>
      <c r="ST3227" s="0"/>
      <c r="SU3227" s="0"/>
      <c r="SV3227" s="0"/>
      <c r="SW3227" s="0"/>
      <c r="SX3227" s="0"/>
      <c r="SY3227" s="0"/>
      <c r="SZ3227" s="0"/>
      <c r="TA3227" s="0"/>
      <c r="TB3227" s="0"/>
      <c r="TC3227" s="0"/>
      <c r="TD3227" s="0"/>
      <c r="TE3227" s="0"/>
      <c r="TF3227" s="0"/>
      <c r="TG3227" s="0"/>
      <c r="TH3227" s="0"/>
      <c r="TI3227" s="0"/>
      <c r="TJ3227" s="0"/>
      <c r="TK3227" s="0"/>
      <c r="TL3227" s="0"/>
      <c r="TM3227" s="0"/>
      <c r="TN3227" s="0"/>
      <c r="TO3227" s="0"/>
      <c r="TP3227" s="0"/>
      <c r="TQ3227" s="0"/>
      <c r="TR3227" s="0"/>
      <c r="TS3227" s="0"/>
      <c r="TT3227" s="0"/>
      <c r="TU3227" s="0"/>
      <c r="TV3227" s="0"/>
      <c r="TW3227" s="0"/>
      <c r="TX3227" s="0"/>
      <c r="TY3227" s="0"/>
      <c r="TZ3227" s="0"/>
      <c r="UA3227" s="0"/>
      <c r="UB3227" s="0"/>
      <c r="UC3227" s="0"/>
      <c r="UD3227" s="0"/>
      <c r="UE3227" s="0"/>
      <c r="UF3227" s="0"/>
      <c r="UG3227" s="0"/>
      <c r="UH3227" s="0"/>
      <c r="UI3227" s="0"/>
      <c r="UJ3227" s="0"/>
      <c r="UK3227" s="0"/>
      <c r="UL3227" s="0"/>
      <c r="UM3227" s="0"/>
      <c r="UN3227" s="0"/>
      <c r="UO3227" s="0"/>
      <c r="UP3227" s="0"/>
      <c r="UQ3227" s="0"/>
      <c r="UR3227" s="0"/>
      <c r="US3227" s="0"/>
      <c r="UT3227" s="0"/>
      <c r="UU3227" s="0"/>
      <c r="UV3227" s="0"/>
      <c r="UW3227" s="0"/>
      <c r="UX3227" s="0"/>
      <c r="UY3227" s="0"/>
      <c r="UZ3227" s="0"/>
      <c r="VA3227" s="0"/>
      <c r="VB3227" s="0"/>
      <c r="VC3227" s="0"/>
      <c r="VD3227" s="0"/>
      <c r="VE3227" s="0"/>
      <c r="VF3227" s="0"/>
      <c r="VG3227" s="0"/>
      <c r="VH3227" s="0"/>
      <c r="VI3227" s="0"/>
      <c r="VJ3227" s="0"/>
      <c r="VK3227" s="0"/>
      <c r="VL3227" s="0"/>
      <c r="VM3227" s="0"/>
      <c r="VN3227" s="0"/>
      <c r="VO3227" s="0"/>
      <c r="VP3227" s="0"/>
      <c r="VQ3227" s="0"/>
      <c r="VR3227" s="0"/>
      <c r="VS3227" s="0"/>
      <c r="VT3227" s="0"/>
      <c r="VU3227" s="0"/>
      <c r="VV3227" s="0"/>
      <c r="VW3227" s="0"/>
      <c r="VX3227" s="0"/>
      <c r="VY3227" s="0"/>
      <c r="VZ3227" s="0"/>
      <c r="WA3227" s="0"/>
      <c r="WB3227" s="0"/>
      <c r="WC3227" s="0"/>
      <c r="WD3227" s="0"/>
      <c r="WE3227" s="0"/>
      <c r="WF3227" s="0"/>
      <c r="WG3227" s="0"/>
      <c r="WH3227" s="0"/>
      <c r="WI3227" s="0"/>
      <c r="WJ3227" s="0"/>
      <c r="WK3227" s="0"/>
      <c r="WL3227" s="0"/>
      <c r="WM3227" s="0"/>
      <c r="WN3227" s="0"/>
      <c r="WO3227" s="0"/>
      <c r="WP3227" s="0"/>
      <c r="WQ3227" s="0"/>
      <c r="WR3227" s="0"/>
      <c r="WS3227" s="0"/>
      <c r="WT3227" s="0"/>
      <c r="WU3227" s="0"/>
      <c r="WV3227" s="0"/>
      <c r="WW3227" s="0"/>
      <c r="WX3227" s="0"/>
      <c r="WY3227" s="0"/>
      <c r="WZ3227" s="0"/>
      <c r="XA3227" s="0"/>
      <c r="XB3227" s="0"/>
      <c r="XC3227" s="0"/>
      <c r="XD3227" s="0"/>
      <c r="XE3227" s="0"/>
      <c r="XF3227" s="0"/>
      <c r="XG3227" s="0"/>
      <c r="XH3227" s="0"/>
      <c r="XI3227" s="0"/>
      <c r="XJ3227" s="0"/>
      <c r="XK3227" s="0"/>
      <c r="XL3227" s="0"/>
      <c r="XM3227" s="0"/>
      <c r="XN3227" s="0"/>
      <c r="XO3227" s="0"/>
      <c r="XP3227" s="0"/>
      <c r="XQ3227" s="0"/>
      <c r="XR3227" s="0"/>
      <c r="XS3227" s="0"/>
      <c r="XT3227" s="0"/>
      <c r="XU3227" s="0"/>
      <c r="XV3227" s="0"/>
      <c r="XW3227" s="0"/>
      <c r="XX3227" s="0"/>
      <c r="XY3227" s="0"/>
      <c r="XZ3227" s="0"/>
      <c r="YA3227" s="0"/>
      <c r="YB3227" s="0"/>
      <c r="YC3227" s="0"/>
      <c r="YD3227" s="0"/>
      <c r="YE3227" s="0"/>
      <c r="YF3227" s="0"/>
      <c r="YG3227" s="0"/>
      <c r="YH3227" s="0"/>
      <c r="YI3227" s="0"/>
      <c r="YJ3227" s="0"/>
      <c r="YK3227" s="0"/>
      <c r="YL3227" s="0"/>
      <c r="YM3227" s="0"/>
      <c r="YN3227" s="0"/>
      <c r="YO3227" s="0"/>
      <c r="YP3227" s="0"/>
      <c r="YQ3227" s="0"/>
      <c r="YR3227" s="0"/>
      <c r="YS3227" s="0"/>
      <c r="YT3227" s="0"/>
      <c r="YU3227" s="0"/>
      <c r="YV3227" s="0"/>
      <c r="YW3227" s="0"/>
      <c r="YX3227" s="0"/>
      <c r="YY3227" s="0"/>
      <c r="YZ3227" s="0"/>
      <c r="ZA3227" s="0"/>
      <c r="ZB3227" s="0"/>
      <c r="ZC3227" s="0"/>
      <c r="ZD3227" s="0"/>
      <c r="ZE3227" s="0"/>
      <c r="ZF3227" s="0"/>
      <c r="ZG3227" s="0"/>
      <c r="ZH3227" s="0"/>
      <c r="ZI3227" s="0"/>
      <c r="ZJ3227" s="0"/>
      <c r="ZK3227" s="0"/>
      <c r="ZL3227" s="0"/>
      <c r="ZM3227" s="0"/>
      <c r="ZN3227" s="0"/>
      <c r="ZO3227" s="0"/>
      <c r="ZP3227" s="0"/>
      <c r="ZQ3227" s="0"/>
      <c r="ZR3227" s="0"/>
      <c r="ZS3227" s="0"/>
      <c r="ZT3227" s="0"/>
      <c r="ZU3227" s="0"/>
      <c r="ZV3227" s="0"/>
      <c r="ZW3227" s="0"/>
      <c r="ZX3227" s="0"/>
      <c r="ZY3227" s="0"/>
      <c r="ZZ3227" s="0"/>
      <c r="AAA3227" s="0"/>
      <c r="AAB3227" s="0"/>
      <c r="AAC3227" s="0"/>
      <c r="AAD3227" s="0"/>
      <c r="AAE3227" s="0"/>
      <c r="AAF3227" s="0"/>
      <c r="AAG3227" s="0"/>
      <c r="AAH3227" s="0"/>
      <c r="AAI3227" s="0"/>
      <c r="AAJ3227" s="0"/>
      <c r="AAK3227" s="0"/>
      <c r="AAL3227" s="0"/>
      <c r="AAM3227" s="0"/>
      <c r="AAN3227" s="0"/>
      <c r="AAO3227" s="0"/>
      <c r="AAP3227" s="0"/>
      <c r="AAQ3227" s="0"/>
      <c r="AAR3227" s="0"/>
      <c r="AAS3227" s="0"/>
      <c r="AAT3227" s="0"/>
      <c r="AAU3227" s="0"/>
      <c r="AAV3227" s="0"/>
      <c r="AAW3227" s="0"/>
      <c r="AAX3227" s="0"/>
      <c r="AAY3227" s="0"/>
      <c r="AAZ3227" s="0"/>
      <c r="ABA3227" s="0"/>
      <c r="ABB3227" s="0"/>
      <c r="ABC3227" s="0"/>
      <c r="ABD3227" s="0"/>
      <c r="ABE3227" s="0"/>
      <c r="ABF3227" s="0"/>
      <c r="ABG3227" s="0"/>
      <c r="ABH3227" s="0"/>
      <c r="ABI3227" s="0"/>
      <c r="ABJ3227" s="0"/>
      <c r="ABK3227" s="0"/>
      <c r="ABL3227" s="0"/>
      <c r="ABM3227" s="0"/>
      <c r="ABN3227" s="0"/>
      <c r="ABO3227" s="0"/>
      <c r="ABP3227" s="0"/>
      <c r="ABQ3227" s="0"/>
      <c r="ABR3227" s="0"/>
      <c r="ABS3227" s="0"/>
      <c r="ABT3227" s="0"/>
      <c r="ABU3227" s="0"/>
      <c r="ABV3227" s="0"/>
      <c r="ABW3227" s="0"/>
      <c r="ABX3227" s="0"/>
      <c r="ABY3227" s="0"/>
      <c r="ABZ3227" s="0"/>
      <c r="ACA3227" s="0"/>
      <c r="ACB3227" s="0"/>
      <c r="ACC3227" s="0"/>
      <c r="ACD3227" s="0"/>
      <c r="ACE3227" s="0"/>
      <c r="ACF3227" s="0"/>
      <c r="ACG3227" s="0"/>
      <c r="ACH3227" s="0"/>
      <c r="ACI3227" s="0"/>
      <c r="ACJ3227" s="0"/>
      <c r="ACK3227" s="0"/>
      <c r="ACL3227" s="0"/>
      <c r="ACM3227" s="0"/>
      <c r="ACN3227" s="0"/>
      <c r="ACO3227" s="0"/>
      <c r="ACP3227" s="0"/>
      <c r="ACQ3227" s="0"/>
      <c r="ACR3227" s="0"/>
      <c r="ACS3227" s="0"/>
      <c r="ACT3227" s="0"/>
      <c r="ACU3227" s="0"/>
      <c r="ACV3227" s="0"/>
      <c r="ACW3227" s="0"/>
      <c r="ACX3227" s="0"/>
      <c r="ACY3227" s="0"/>
      <c r="ACZ3227" s="0"/>
      <c r="ADA3227" s="0"/>
      <c r="ADB3227" s="0"/>
      <c r="ADC3227" s="0"/>
      <c r="ADD3227" s="0"/>
      <c r="ADE3227" s="0"/>
      <c r="ADF3227" s="0"/>
      <c r="ADG3227" s="0"/>
      <c r="ADH3227" s="0"/>
      <c r="ADI3227" s="0"/>
      <c r="ADJ3227" s="0"/>
      <c r="ADK3227" s="0"/>
      <c r="ADL3227" s="0"/>
      <c r="ADM3227" s="0"/>
      <c r="ADN3227" s="0"/>
      <c r="ADO3227" s="0"/>
      <c r="ADP3227" s="0"/>
      <c r="ADQ3227" s="0"/>
      <c r="ADR3227" s="0"/>
      <c r="ADS3227" s="0"/>
      <c r="ADT3227" s="0"/>
      <c r="ADU3227" s="0"/>
      <c r="ADV3227" s="0"/>
      <c r="ADW3227" s="0"/>
      <c r="ADX3227" s="0"/>
      <c r="ADY3227" s="0"/>
      <c r="ADZ3227" s="0"/>
      <c r="AEA3227" s="0"/>
      <c r="AEB3227" s="0"/>
      <c r="AEC3227" s="0"/>
      <c r="AED3227" s="0"/>
      <c r="AEE3227" s="0"/>
      <c r="AEF3227" s="0"/>
      <c r="AEG3227" s="0"/>
      <c r="AEH3227" s="0"/>
      <c r="AEI3227" s="0"/>
      <c r="AEJ3227" s="0"/>
      <c r="AEK3227" s="0"/>
      <c r="AEL3227" s="0"/>
      <c r="AEM3227" s="0"/>
      <c r="AEN3227" s="0"/>
      <c r="AEO3227" s="0"/>
      <c r="AEP3227" s="0"/>
      <c r="AEQ3227" s="0"/>
      <c r="AER3227" s="0"/>
      <c r="AES3227" s="0"/>
      <c r="AET3227" s="0"/>
      <c r="AEU3227" s="0"/>
      <c r="AEV3227" s="0"/>
      <c r="AEW3227" s="0"/>
      <c r="AEX3227" s="0"/>
      <c r="AEY3227" s="0"/>
      <c r="AEZ3227" s="0"/>
      <c r="AFA3227" s="0"/>
      <c r="AFB3227" s="0"/>
      <c r="AFC3227" s="0"/>
      <c r="AFD3227" s="0"/>
      <c r="AFE3227" s="0"/>
      <c r="AFF3227" s="0"/>
      <c r="AFG3227" s="0"/>
      <c r="AFH3227" s="0"/>
      <c r="AFI3227" s="0"/>
      <c r="AFJ3227" s="0"/>
      <c r="AFK3227" s="0"/>
      <c r="AFL3227" s="0"/>
      <c r="AFM3227" s="0"/>
      <c r="AFN3227" s="0"/>
      <c r="AFO3227" s="0"/>
      <c r="AFP3227" s="0"/>
      <c r="AFQ3227" s="0"/>
      <c r="AFR3227" s="0"/>
      <c r="AFS3227" s="0"/>
      <c r="AFT3227" s="0"/>
      <c r="AFU3227" s="0"/>
      <c r="AFV3227" s="0"/>
      <c r="AFW3227" s="0"/>
      <c r="AFX3227" s="0"/>
      <c r="AFY3227" s="0"/>
      <c r="AFZ3227" s="0"/>
      <c r="AGA3227" s="0"/>
      <c r="AGB3227" s="0"/>
      <c r="AGC3227" s="0"/>
      <c r="AGD3227" s="0"/>
      <c r="AGE3227" s="0"/>
      <c r="AGF3227" s="0"/>
      <c r="AGG3227" s="0"/>
      <c r="AGH3227" s="0"/>
      <c r="AGI3227" s="0"/>
      <c r="AGJ3227" s="0"/>
      <c r="AGK3227" s="0"/>
      <c r="AGL3227" s="0"/>
      <c r="AGM3227" s="0"/>
      <c r="AGN3227" s="0"/>
      <c r="AGO3227" s="0"/>
      <c r="AGP3227" s="0"/>
      <c r="AGQ3227" s="0"/>
      <c r="AGR3227" s="0"/>
      <c r="AGS3227" s="0"/>
      <c r="AGT3227" s="0"/>
      <c r="AGU3227" s="0"/>
      <c r="AGV3227" s="0"/>
      <c r="AGW3227" s="0"/>
      <c r="AGX3227" s="0"/>
      <c r="AGY3227" s="0"/>
      <c r="AGZ3227" s="0"/>
      <c r="AHA3227" s="0"/>
      <c r="AHB3227" s="0"/>
      <c r="AHC3227" s="0"/>
      <c r="AHD3227" s="0"/>
      <c r="AHE3227" s="0"/>
      <c r="AHF3227" s="0"/>
      <c r="AHG3227" s="0"/>
      <c r="AHH3227" s="0"/>
      <c r="AHI3227" s="0"/>
      <c r="AHJ3227" s="0"/>
      <c r="AHK3227" s="0"/>
      <c r="AHL3227" s="0"/>
      <c r="AHM3227" s="0"/>
      <c r="AHN3227" s="0"/>
      <c r="AHO3227" s="0"/>
      <c r="AHP3227" s="0"/>
      <c r="AHQ3227" s="0"/>
      <c r="AHR3227" s="0"/>
      <c r="AHS3227" s="0"/>
      <c r="AHT3227" s="0"/>
      <c r="AHU3227" s="0"/>
      <c r="AHV3227" s="0"/>
      <c r="AHW3227" s="0"/>
      <c r="AHX3227" s="0"/>
      <c r="AHY3227" s="0"/>
      <c r="AHZ3227" s="0"/>
      <c r="AIA3227" s="0"/>
      <c r="AIB3227" s="0"/>
      <c r="AIC3227" s="0"/>
      <c r="AID3227" s="0"/>
      <c r="AIE3227" s="0"/>
      <c r="AIF3227" s="0"/>
      <c r="AIG3227" s="0"/>
      <c r="AIH3227" s="0"/>
      <c r="AII3227" s="0"/>
      <c r="AIJ3227" s="0"/>
      <c r="AIK3227" s="0"/>
      <c r="AIL3227" s="0"/>
      <c r="AIM3227" s="0"/>
      <c r="AIN3227" s="0"/>
      <c r="AIO3227" s="0"/>
      <c r="AIP3227" s="0"/>
      <c r="AIQ3227" s="0"/>
      <c r="AIR3227" s="0"/>
      <c r="AIS3227" s="0"/>
      <c r="AIT3227" s="0"/>
      <c r="AIU3227" s="0"/>
      <c r="AIV3227" s="0"/>
      <c r="AIW3227" s="0"/>
      <c r="AIX3227" s="0"/>
      <c r="AIY3227" s="0"/>
      <c r="AIZ3227" s="0"/>
      <c r="AJA3227" s="0"/>
      <c r="AJB3227" s="0"/>
      <c r="AJC3227" s="0"/>
      <c r="AJD3227" s="0"/>
      <c r="AJE3227" s="0"/>
      <c r="AJF3227" s="0"/>
      <c r="AJG3227" s="0"/>
      <c r="AJH3227" s="0"/>
      <c r="AJI3227" s="0"/>
      <c r="AJJ3227" s="0"/>
      <c r="AJK3227" s="0"/>
      <c r="AJL3227" s="0"/>
      <c r="AJM3227" s="0"/>
      <c r="AJN3227" s="0"/>
      <c r="AJO3227" s="0"/>
      <c r="AJP3227" s="0"/>
      <c r="AJQ3227" s="0"/>
      <c r="AJR3227" s="0"/>
      <c r="AJS3227" s="0"/>
      <c r="AJT3227" s="0"/>
      <c r="AJU3227" s="0"/>
      <c r="AJV3227" s="0"/>
      <c r="AJW3227" s="0"/>
      <c r="AJX3227" s="0"/>
      <c r="AJY3227" s="0"/>
      <c r="AJZ3227" s="0"/>
      <c r="AKA3227" s="0"/>
      <c r="AKB3227" s="0"/>
      <c r="AKC3227" s="0"/>
      <c r="AKD3227" s="0"/>
      <c r="AKE3227" s="0"/>
      <c r="AKF3227" s="0"/>
      <c r="AKG3227" s="0"/>
      <c r="AKH3227" s="0"/>
      <c r="AKI3227" s="0"/>
      <c r="AKJ3227" s="0"/>
      <c r="AKK3227" s="0"/>
      <c r="AKL3227" s="0"/>
      <c r="AKM3227" s="0"/>
      <c r="AKN3227" s="0"/>
      <c r="AKO3227" s="0"/>
      <c r="AKP3227" s="0"/>
      <c r="AKQ3227" s="0"/>
      <c r="AKR3227" s="0"/>
      <c r="AKS3227" s="0"/>
      <c r="AKT3227" s="0"/>
      <c r="AKU3227" s="0"/>
      <c r="AKV3227" s="0"/>
      <c r="AKW3227" s="0"/>
      <c r="AKX3227" s="0"/>
      <c r="AKY3227" s="0"/>
      <c r="AKZ3227" s="0"/>
      <c r="ALA3227" s="0"/>
      <c r="ALB3227" s="0"/>
      <c r="ALC3227" s="0"/>
      <c r="ALD3227" s="0"/>
      <c r="ALE3227" s="0"/>
      <c r="ALF3227" s="0"/>
      <c r="ALG3227" s="0"/>
      <c r="ALH3227" s="0"/>
      <c r="ALI3227" s="0"/>
      <c r="ALJ3227" s="0"/>
      <c r="ALK3227" s="0"/>
      <c r="ALL3227" s="0"/>
      <c r="ALM3227" s="0"/>
      <c r="ALN3227" s="0"/>
      <c r="ALO3227" s="0"/>
      <c r="ALP3227" s="0"/>
      <c r="ALQ3227" s="0"/>
      <c r="ALR3227" s="0"/>
      <c r="ALS3227" s="0"/>
      <c r="ALT3227" s="0"/>
      <c r="ALU3227" s="0"/>
      <c r="ALV3227" s="0"/>
      <c r="ALW3227" s="0"/>
      <c r="ALX3227" s="0"/>
      <c r="ALY3227" s="0"/>
      <c r="ALZ3227" s="0"/>
      <c r="AMA3227" s="0"/>
      <c r="AMB3227" s="0"/>
      <c r="AMC3227" s="0"/>
      <c r="AMD3227" s="0"/>
      <c r="AME3227" s="0"/>
      <c r="AMF3227" s="0"/>
      <c r="AMG3227" s="0"/>
      <c r="AMH3227" s="0"/>
      <c r="AMI3227" s="0"/>
    </row>
    <row r="3228" customFormat="false" ht="12.75" hidden="false" customHeight="false" outlineLevel="0" collapsed="false">
      <c r="A3228" s="1" t="s">
        <v>3468</v>
      </c>
      <c r="C3228" s="27" t="s">
        <v>3473</v>
      </c>
      <c r="D3228" s="27" t="s">
        <v>13</v>
      </c>
      <c r="E3228" s="97"/>
      <c r="F3228" s="31"/>
      <c r="G3228" s="27"/>
      <c r="H3228" s="30" t="s">
        <v>61</v>
      </c>
      <c r="I3228" s="31" t="n">
        <v>0.72</v>
      </c>
      <c r="J3228" s="31" t="s">
        <v>3470</v>
      </c>
      <c r="BM3228" s="0"/>
      <c r="BN3228" s="0"/>
      <c r="BO3228" s="0"/>
      <c r="BP3228" s="0"/>
      <c r="BQ3228" s="0"/>
      <c r="BR3228" s="0"/>
      <c r="BS3228" s="0"/>
      <c r="BT3228" s="0"/>
      <c r="BU3228" s="0"/>
      <c r="BV3228" s="0"/>
      <c r="BW3228" s="0"/>
      <c r="BX3228" s="0"/>
      <c r="BY3228" s="0"/>
      <c r="BZ3228" s="0"/>
      <c r="CA3228" s="0"/>
      <c r="CB3228" s="0"/>
      <c r="CC3228" s="0"/>
      <c r="CD3228" s="0"/>
      <c r="CE3228" s="0"/>
      <c r="CF3228" s="0"/>
      <c r="CG3228" s="0"/>
      <c r="CH3228" s="0"/>
      <c r="CI3228" s="0"/>
      <c r="CJ3228" s="0"/>
      <c r="CK3228" s="0"/>
      <c r="CL3228" s="0"/>
      <c r="CM3228" s="0"/>
      <c r="CN3228" s="0"/>
      <c r="CO3228" s="0"/>
      <c r="CP3228" s="0"/>
      <c r="CQ3228" s="0"/>
      <c r="CR3228" s="0"/>
      <c r="CS3228" s="0"/>
      <c r="CT3228" s="0"/>
      <c r="CU3228" s="0"/>
      <c r="CV3228" s="0"/>
      <c r="CW3228" s="0"/>
      <c r="CX3228" s="0"/>
      <c r="CY3228" s="0"/>
      <c r="CZ3228" s="0"/>
      <c r="DA3228" s="0"/>
      <c r="DB3228" s="0"/>
      <c r="DC3228" s="0"/>
      <c r="DD3228" s="0"/>
      <c r="DE3228" s="0"/>
      <c r="DF3228" s="0"/>
      <c r="DG3228" s="0"/>
      <c r="DH3228" s="0"/>
      <c r="DI3228" s="0"/>
      <c r="DJ3228" s="0"/>
      <c r="DK3228" s="0"/>
      <c r="DL3228" s="0"/>
      <c r="DM3228" s="0"/>
      <c r="DN3228" s="0"/>
      <c r="DO3228" s="0"/>
      <c r="DP3228" s="0"/>
      <c r="DQ3228" s="0"/>
      <c r="DR3228" s="0"/>
      <c r="DS3228" s="0"/>
      <c r="DT3228" s="0"/>
      <c r="DU3228" s="0"/>
      <c r="DV3228" s="0"/>
      <c r="DW3228" s="0"/>
      <c r="DX3228" s="0"/>
      <c r="DY3228" s="0"/>
      <c r="DZ3228" s="0"/>
      <c r="EA3228" s="0"/>
      <c r="EB3228" s="0"/>
      <c r="EC3228" s="0"/>
      <c r="ED3228" s="0"/>
      <c r="EE3228" s="0"/>
      <c r="EF3228" s="0"/>
      <c r="EG3228" s="0"/>
      <c r="EH3228" s="0"/>
      <c r="EI3228" s="0"/>
      <c r="EJ3228" s="0"/>
      <c r="EK3228" s="0"/>
      <c r="EL3228" s="0"/>
      <c r="EM3228" s="0"/>
      <c r="EN3228" s="0"/>
      <c r="EO3228" s="0"/>
      <c r="EP3228" s="0"/>
      <c r="EQ3228" s="0"/>
      <c r="ER3228" s="0"/>
      <c r="ES3228" s="0"/>
      <c r="ET3228" s="0"/>
      <c r="EU3228" s="0"/>
      <c r="EV3228" s="0"/>
      <c r="EW3228" s="0"/>
      <c r="EX3228" s="0"/>
      <c r="EY3228" s="0"/>
      <c r="EZ3228" s="0"/>
      <c r="FA3228" s="0"/>
      <c r="FB3228" s="0"/>
      <c r="FC3228" s="0"/>
      <c r="FD3228" s="0"/>
      <c r="FE3228" s="0"/>
      <c r="FF3228" s="0"/>
      <c r="FG3228" s="0"/>
      <c r="FH3228" s="0"/>
      <c r="FI3228" s="0"/>
      <c r="FJ3228" s="0"/>
      <c r="FK3228" s="0"/>
      <c r="FL3228" s="0"/>
      <c r="FM3228" s="0"/>
      <c r="FN3228" s="0"/>
      <c r="FO3228" s="0"/>
      <c r="FP3228" s="0"/>
      <c r="FQ3228" s="0"/>
      <c r="FR3228" s="0"/>
      <c r="FS3228" s="0"/>
      <c r="FT3228" s="0"/>
      <c r="FU3228" s="0"/>
      <c r="FV3228" s="0"/>
      <c r="FW3228" s="0"/>
      <c r="FX3228" s="0"/>
      <c r="FY3228" s="0"/>
      <c r="FZ3228" s="0"/>
      <c r="GA3228" s="0"/>
      <c r="GB3228" s="0"/>
      <c r="GC3228" s="0"/>
      <c r="GD3228" s="0"/>
      <c r="GE3228" s="0"/>
      <c r="GF3228" s="0"/>
      <c r="GG3228" s="0"/>
      <c r="GH3228" s="0"/>
      <c r="GI3228" s="0"/>
      <c r="GJ3228" s="0"/>
      <c r="GK3228" s="0"/>
      <c r="GL3228" s="0"/>
      <c r="GM3228" s="0"/>
      <c r="GN3228" s="0"/>
      <c r="GO3228" s="0"/>
      <c r="GP3228" s="0"/>
      <c r="GQ3228" s="0"/>
      <c r="GR3228" s="0"/>
      <c r="GS3228" s="0"/>
      <c r="GT3228" s="0"/>
      <c r="GU3228" s="0"/>
      <c r="GV3228" s="0"/>
      <c r="GW3228" s="0"/>
      <c r="GX3228" s="0"/>
      <c r="GY3228" s="0"/>
      <c r="GZ3228" s="0"/>
      <c r="HA3228" s="0"/>
      <c r="HB3228" s="0"/>
      <c r="HC3228" s="0"/>
      <c r="HD3228" s="0"/>
      <c r="HE3228" s="0"/>
      <c r="HF3228" s="0"/>
      <c r="HG3228" s="0"/>
      <c r="HH3228" s="0"/>
      <c r="HI3228" s="0"/>
      <c r="HJ3228" s="0"/>
      <c r="HK3228" s="0"/>
      <c r="HL3228" s="0"/>
      <c r="HM3228" s="0"/>
      <c r="HN3228" s="0"/>
      <c r="HO3228" s="0"/>
      <c r="HP3228" s="0"/>
      <c r="HQ3228" s="0"/>
      <c r="HR3228" s="0"/>
      <c r="HS3228" s="0"/>
      <c r="HT3228" s="0"/>
      <c r="HU3228" s="0"/>
      <c r="HV3228" s="0"/>
      <c r="HW3228" s="0"/>
      <c r="HX3228" s="0"/>
      <c r="HY3228" s="0"/>
      <c r="HZ3228" s="0"/>
      <c r="IA3228" s="0"/>
      <c r="IB3228" s="0"/>
      <c r="IC3228" s="0"/>
      <c r="ID3228" s="0"/>
      <c r="IE3228" s="0"/>
      <c r="IF3228" s="0"/>
      <c r="IG3228" s="0"/>
      <c r="IH3228" s="0"/>
      <c r="II3228" s="0"/>
      <c r="IJ3228" s="0"/>
      <c r="IK3228" s="0"/>
      <c r="IL3228" s="0"/>
      <c r="IM3228" s="0"/>
      <c r="IN3228" s="0"/>
      <c r="IO3228" s="0"/>
      <c r="IP3228" s="0"/>
      <c r="IQ3228" s="0"/>
      <c r="IR3228" s="0"/>
      <c r="IS3228" s="0"/>
      <c r="IT3228" s="0"/>
      <c r="IU3228" s="0"/>
      <c r="IV3228" s="0"/>
      <c r="IW3228" s="0"/>
      <c r="IX3228" s="0"/>
      <c r="IY3228" s="0"/>
      <c r="IZ3228" s="0"/>
      <c r="JA3228" s="0"/>
      <c r="JB3228" s="0"/>
      <c r="JC3228" s="0"/>
      <c r="JD3228" s="0"/>
      <c r="JE3228" s="0"/>
      <c r="JF3228" s="0"/>
      <c r="JG3228" s="0"/>
      <c r="JH3228" s="0"/>
      <c r="JI3228" s="0"/>
      <c r="JJ3228" s="0"/>
      <c r="JK3228" s="0"/>
      <c r="JL3228" s="0"/>
      <c r="JM3228" s="0"/>
      <c r="JN3228" s="0"/>
      <c r="JO3228" s="0"/>
      <c r="JP3228" s="0"/>
      <c r="JQ3228" s="0"/>
      <c r="JR3228" s="0"/>
      <c r="JS3228" s="0"/>
      <c r="JT3228" s="0"/>
      <c r="JU3228" s="0"/>
      <c r="JV3228" s="0"/>
      <c r="JW3228" s="0"/>
      <c r="JX3228" s="0"/>
      <c r="JY3228" s="0"/>
      <c r="JZ3228" s="0"/>
      <c r="KA3228" s="0"/>
      <c r="KB3228" s="0"/>
      <c r="KC3228" s="0"/>
      <c r="KD3228" s="0"/>
      <c r="KE3228" s="0"/>
      <c r="KF3228" s="0"/>
      <c r="KG3228" s="0"/>
      <c r="KH3228" s="0"/>
      <c r="KI3228" s="0"/>
      <c r="KJ3228" s="0"/>
      <c r="KK3228" s="0"/>
      <c r="KL3228" s="0"/>
      <c r="KM3228" s="0"/>
      <c r="KN3228" s="0"/>
      <c r="KO3228" s="0"/>
      <c r="KP3228" s="0"/>
      <c r="KQ3228" s="0"/>
      <c r="KR3228" s="0"/>
      <c r="KS3228" s="0"/>
      <c r="KT3228" s="0"/>
      <c r="KU3228" s="0"/>
      <c r="KV3228" s="0"/>
      <c r="KW3228" s="0"/>
      <c r="KX3228" s="0"/>
      <c r="KY3228" s="0"/>
      <c r="KZ3228" s="0"/>
      <c r="LA3228" s="0"/>
      <c r="LB3228" s="0"/>
      <c r="LC3228" s="0"/>
      <c r="LD3228" s="0"/>
      <c r="LE3228" s="0"/>
      <c r="LF3228" s="0"/>
      <c r="LG3228" s="0"/>
      <c r="LH3228" s="0"/>
      <c r="LI3228" s="0"/>
      <c r="LJ3228" s="0"/>
      <c r="LK3228" s="0"/>
      <c r="LL3228" s="0"/>
      <c r="LM3228" s="0"/>
      <c r="LN3228" s="0"/>
      <c r="LO3228" s="0"/>
      <c r="LP3228" s="0"/>
      <c r="LQ3228" s="0"/>
      <c r="LR3228" s="0"/>
      <c r="LS3228" s="0"/>
      <c r="LT3228" s="0"/>
      <c r="LU3228" s="0"/>
      <c r="LV3228" s="0"/>
      <c r="LW3228" s="0"/>
      <c r="LX3228" s="0"/>
      <c r="LY3228" s="0"/>
      <c r="LZ3228" s="0"/>
      <c r="MA3228" s="0"/>
      <c r="MB3228" s="0"/>
      <c r="MC3228" s="0"/>
      <c r="MD3228" s="0"/>
      <c r="ME3228" s="0"/>
      <c r="MF3228" s="0"/>
      <c r="MG3228" s="0"/>
      <c r="MH3228" s="0"/>
      <c r="MI3228" s="0"/>
      <c r="MJ3228" s="0"/>
      <c r="MK3228" s="0"/>
      <c r="ML3228" s="0"/>
      <c r="MM3228" s="0"/>
      <c r="MN3228" s="0"/>
      <c r="MO3228" s="0"/>
      <c r="MP3228" s="0"/>
      <c r="MQ3228" s="0"/>
      <c r="MR3228" s="0"/>
      <c r="MS3228" s="0"/>
      <c r="MT3228" s="0"/>
      <c r="MU3228" s="0"/>
      <c r="MV3228" s="0"/>
      <c r="MW3228" s="0"/>
      <c r="MX3228" s="0"/>
      <c r="MY3228" s="0"/>
      <c r="MZ3228" s="0"/>
      <c r="NA3228" s="0"/>
      <c r="NB3228" s="0"/>
      <c r="NC3228" s="0"/>
      <c r="ND3228" s="0"/>
      <c r="NE3228" s="0"/>
      <c r="NF3228" s="0"/>
      <c r="NG3228" s="0"/>
      <c r="NH3228" s="0"/>
      <c r="NI3228" s="0"/>
      <c r="NJ3228" s="0"/>
      <c r="NK3228" s="0"/>
      <c r="NL3228" s="0"/>
      <c r="NM3228" s="0"/>
      <c r="NN3228" s="0"/>
      <c r="NO3228" s="0"/>
      <c r="NP3228" s="0"/>
      <c r="NQ3228" s="0"/>
      <c r="NR3228" s="0"/>
      <c r="NS3228" s="0"/>
      <c r="NT3228" s="0"/>
      <c r="NU3228" s="0"/>
      <c r="NV3228" s="0"/>
      <c r="NW3228" s="0"/>
      <c r="NX3228" s="0"/>
      <c r="NY3228" s="0"/>
      <c r="NZ3228" s="0"/>
      <c r="OA3228" s="0"/>
      <c r="OB3228" s="0"/>
      <c r="OC3228" s="0"/>
      <c r="OD3228" s="0"/>
      <c r="OE3228" s="0"/>
      <c r="OF3228" s="0"/>
      <c r="OG3228" s="0"/>
      <c r="OH3228" s="0"/>
      <c r="OI3228" s="0"/>
      <c r="OJ3228" s="0"/>
      <c r="OK3228" s="0"/>
      <c r="OL3228" s="0"/>
      <c r="OM3228" s="0"/>
      <c r="ON3228" s="0"/>
      <c r="OO3228" s="0"/>
      <c r="OP3228" s="0"/>
      <c r="OQ3228" s="0"/>
      <c r="OR3228" s="0"/>
      <c r="OS3228" s="0"/>
      <c r="OT3228" s="0"/>
      <c r="OU3228" s="0"/>
      <c r="OV3228" s="0"/>
      <c r="OW3228" s="0"/>
      <c r="OX3228" s="0"/>
      <c r="OY3228" s="0"/>
      <c r="OZ3228" s="0"/>
      <c r="PA3228" s="0"/>
      <c r="PB3228" s="0"/>
      <c r="PC3228" s="0"/>
      <c r="PD3228" s="0"/>
      <c r="PE3228" s="0"/>
      <c r="PF3228" s="0"/>
      <c r="PG3228" s="0"/>
      <c r="PH3228" s="0"/>
      <c r="PI3228" s="0"/>
      <c r="PJ3228" s="0"/>
      <c r="PK3228" s="0"/>
      <c r="PL3228" s="0"/>
      <c r="PM3228" s="0"/>
      <c r="PN3228" s="0"/>
      <c r="PO3228" s="0"/>
      <c r="PP3228" s="0"/>
      <c r="PQ3228" s="0"/>
      <c r="PR3228" s="0"/>
      <c r="PS3228" s="0"/>
      <c r="PT3228" s="0"/>
      <c r="PU3228" s="0"/>
      <c r="PV3228" s="0"/>
      <c r="PW3228" s="0"/>
      <c r="PX3228" s="0"/>
      <c r="PY3228" s="0"/>
      <c r="PZ3228" s="0"/>
      <c r="QA3228" s="0"/>
      <c r="QB3228" s="0"/>
      <c r="QC3228" s="0"/>
      <c r="QD3228" s="0"/>
      <c r="QE3228" s="0"/>
      <c r="QF3228" s="0"/>
      <c r="QG3228" s="0"/>
      <c r="QH3228" s="0"/>
      <c r="QI3228" s="0"/>
      <c r="QJ3228" s="0"/>
      <c r="QK3228" s="0"/>
      <c r="QL3228" s="0"/>
      <c r="QM3228" s="0"/>
      <c r="QN3228" s="0"/>
      <c r="QO3228" s="0"/>
      <c r="QP3228" s="0"/>
      <c r="QQ3228" s="0"/>
      <c r="QR3228" s="0"/>
      <c r="QS3228" s="0"/>
      <c r="QT3228" s="0"/>
      <c r="QU3228" s="0"/>
      <c r="QV3228" s="0"/>
      <c r="QW3228" s="0"/>
      <c r="QX3228" s="0"/>
      <c r="QY3228" s="0"/>
      <c r="QZ3228" s="0"/>
      <c r="RA3228" s="0"/>
      <c r="RB3228" s="0"/>
      <c r="RC3228" s="0"/>
      <c r="RD3228" s="0"/>
      <c r="RE3228" s="0"/>
      <c r="RF3228" s="0"/>
      <c r="RG3228" s="0"/>
      <c r="RH3228" s="0"/>
      <c r="RI3228" s="0"/>
      <c r="RJ3228" s="0"/>
      <c r="RK3228" s="0"/>
      <c r="RL3228" s="0"/>
      <c r="RM3228" s="0"/>
      <c r="RN3228" s="0"/>
      <c r="RO3228" s="0"/>
      <c r="RP3228" s="0"/>
      <c r="RQ3228" s="0"/>
      <c r="RR3228" s="0"/>
      <c r="RS3228" s="0"/>
      <c r="RT3228" s="0"/>
      <c r="RU3228" s="0"/>
      <c r="RV3228" s="0"/>
      <c r="RW3228" s="0"/>
      <c r="RX3228" s="0"/>
      <c r="RY3228" s="0"/>
      <c r="RZ3228" s="0"/>
      <c r="SA3228" s="0"/>
      <c r="SB3228" s="0"/>
      <c r="SC3228" s="0"/>
      <c r="SD3228" s="0"/>
      <c r="SE3228" s="0"/>
      <c r="SF3228" s="0"/>
      <c r="SG3228" s="0"/>
      <c r="SH3228" s="0"/>
      <c r="SI3228" s="0"/>
      <c r="SJ3228" s="0"/>
      <c r="SK3228" s="0"/>
      <c r="SL3228" s="0"/>
      <c r="SM3228" s="0"/>
      <c r="SN3228" s="0"/>
      <c r="SO3228" s="0"/>
      <c r="SP3228" s="0"/>
      <c r="SQ3228" s="0"/>
      <c r="SR3228" s="0"/>
      <c r="SS3228" s="0"/>
      <c r="ST3228" s="0"/>
      <c r="SU3228" s="0"/>
      <c r="SV3228" s="0"/>
      <c r="SW3228" s="0"/>
      <c r="SX3228" s="0"/>
      <c r="SY3228" s="0"/>
      <c r="SZ3228" s="0"/>
      <c r="TA3228" s="0"/>
      <c r="TB3228" s="0"/>
      <c r="TC3228" s="0"/>
      <c r="TD3228" s="0"/>
      <c r="TE3228" s="0"/>
      <c r="TF3228" s="0"/>
      <c r="TG3228" s="0"/>
      <c r="TH3228" s="0"/>
      <c r="TI3228" s="0"/>
      <c r="TJ3228" s="0"/>
      <c r="TK3228" s="0"/>
      <c r="TL3228" s="0"/>
      <c r="TM3228" s="0"/>
      <c r="TN3228" s="0"/>
      <c r="TO3228" s="0"/>
      <c r="TP3228" s="0"/>
      <c r="TQ3228" s="0"/>
      <c r="TR3228" s="0"/>
      <c r="TS3228" s="0"/>
      <c r="TT3228" s="0"/>
      <c r="TU3228" s="0"/>
      <c r="TV3228" s="0"/>
      <c r="TW3228" s="0"/>
      <c r="TX3228" s="0"/>
      <c r="TY3228" s="0"/>
      <c r="TZ3228" s="0"/>
      <c r="UA3228" s="0"/>
      <c r="UB3228" s="0"/>
      <c r="UC3228" s="0"/>
      <c r="UD3228" s="0"/>
      <c r="UE3228" s="0"/>
      <c r="UF3228" s="0"/>
      <c r="UG3228" s="0"/>
      <c r="UH3228" s="0"/>
      <c r="UI3228" s="0"/>
      <c r="UJ3228" s="0"/>
      <c r="UK3228" s="0"/>
      <c r="UL3228" s="0"/>
      <c r="UM3228" s="0"/>
      <c r="UN3228" s="0"/>
      <c r="UO3228" s="0"/>
      <c r="UP3228" s="0"/>
      <c r="UQ3228" s="0"/>
      <c r="UR3228" s="0"/>
      <c r="US3228" s="0"/>
      <c r="UT3228" s="0"/>
      <c r="UU3228" s="0"/>
      <c r="UV3228" s="0"/>
      <c r="UW3228" s="0"/>
      <c r="UX3228" s="0"/>
      <c r="UY3228" s="0"/>
      <c r="UZ3228" s="0"/>
      <c r="VA3228" s="0"/>
      <c r="VB3228" s="0"/>
      <c r="VC3228" s="0"/>
      <c r="VD3228" s="0"/>
      <c r="VE3228" s="0"/>
      <c r="VF3228" s="0"/>
      <c r="VG3228" s="0"/>
      <c r="VH3228" s="0"/>
      <c r="VI3228" s="0"/>
      <c r="VJ3228" s="0"/>
      <c r="VK3228" s="0"/>
      <c r="VL3228" s="0"/>
      <c r="VM3228" s="0"/>
      <c r="VN3228" s="0"/>
      <c r="VO3228" s="0"/>
      <c r="VP3228" s="0"/>
      <c r="VQ3228" s="0"/>
      <c r="VR3228" s="0"/>
      <c r="VS3228" s="0"/>
      <c r="VT3228" s="0"/>
      <c r="VU3228" s="0"/>
      <c r="VV3228" s="0"/>
      <c r="VW3228" s="0"/>
      <c r="VX3228" s="0"/>
      <c r="VY3228" s="0"/>
      <c r="VZ3228" s="0"/>
      <c r="WA3228" s="0"/>
      <c r="WB3228" s="0"/>
      <c r="WC3228" s="0"/>
      <c r="WD3228" s="0"/>
      <c r="WE3228" s="0"/>
      <c r="WF3228" s="0"/>
      <c r="WG3228" s="0"/>
      <c r="WH3228" s="0"/>
      <c r="WI3228" s="0"/>
      <c r="WJ3228" s="0"/>
      <c r="WK3228" s="0"/>
      <c r="WL3228" s="0"/>
      <c r="WM3228" s="0"/>
      <c r="WN3228" s="0"/>
      <c r="WO3228" s="0"/>
      <c r="WP3228" s="0"/>
      <c r="WQ3228" s="0"/>
      <c r="WR3228" s="0"/>
      <c r="WS3228" s="0"/>
      <c r="WT3228" s="0"/>
      <c r="WU3228" s="0"/>
      <c r="WV3228" s="0"/>
      <c r="WW3228" s="0"/>
      <c r="WX3228" s="0"/>
      <c r="WY3228" s="0"/>
      <c r="WZ3228" s="0"/>
      <c r="XA3228" s="0"/>
      <c r="XB3228" s="0"/>
      <c r="XC3228" s="0"/>
      <c r="XD3228" s="0"/>
      <c r="XE3228" s="0"/>
      <c r="XF3228" s="0"/>
      <c r="XG3228" s="0"/>
      <c r="XH3228" s="0"/>
      <c r="XI3228" s="0"/>
      <c r="XJ3228" s="0"/>
      <c r="XK3228" s="0"/>
      <c r="XL3228" s="0"/>
      <c r="XM3228" s="0"/>
      <c r="XN3228" s="0"/>
      <c r="XO3228" s="0"/>
      <c r="XP3228" s="0"/>
      <c r="XQ3228" s="0"/>
      <c r="XR3228" s="0"/>
      <c r="XS3228" s="0"/>
      <c r="XT3228" s="0"/>
      <c r="XU3228" s="0"/>
      <c r="XV3228" s="0"/>
      <c r="XW3228" s="0"/>
      <c r="XX3228" s="0"/>
      <c r="XY3228" s="0"/>
      <c r="XZ3228" s="0"/>
      <c r="YA3228" s="0"/>
      <c r="YB3228" s="0"/>
      <c r="YC3228" s="0"/>
      <c r="YD3228" s="0"/>
      <c r="YE3228" s="0"/>
      <c r="YF3228" s="0"/>
      <c r="YG3228" s="0"/>
      <c r="YH3228" s="0"/>
      <c r="YI3228" s="0"/>
      <c r="YJ3228" s="0"/>
      <c r="YK3228" s="0"/>
      <c r="YL3228" s="0"/>
      <c r="YM3228" s="0"/>
      <c r="YN3228" s="0"/>
      <c r="YO3228" s="0"/>
      <c r="YP3228" s="0"/>
      <c r="YQ3228" s="0"/>
      <c r="YR3228" s="0"/>
      <c r="YS3228" s="0"/>
      <c r="YT3228" s="0"/>
      <c r="YU3228" s="0"/>
      <c r="YV3228" s="0"/>
      <c r="YW3228" s="0"/>
      <c r="YX3228" s="0"/>
      <c r="YY3228" s="0"/>
      <c r="YZ3228" s="0"/>
      <c r="ZA3228" s="0"/>
      <c r="ZB3228" s="0"/>
      <c r="ZC3228" s="0"/>
      <c r="ZD3228" s="0"/>
      <c r="ZE3228" s="0"/>
      <c r="ZF3228" s="0"/>
      <c r="ZG3228" s="0"/>
      <c r="ZH3228" s="0"/>
      <c r="ZI3228" s="0"/>
      <c r="ZJ3228" s="0"/>
      <c r="ZK3228" s="0"/>
      <c r="ZL3228" s="0"/>
      <c r="ZM3228" s="0"/>
      <c r="ZN3228" s="0"/>
      <c r="ZO3228" s="0"/>
      <c r="ZP3228" s="0"/>
      <c r="ZQ3228" s="0"/>
      <c r="ZR3228" s="0"/>
      <c r="ZS3228" s="0"/>
      <c r="ZT3228" s="0"/>
      <c r="ZU3228" s="0"/>
      <c r="ZV3228" s="0"/>
      <c r="ZW3228" s="0"/>
      <c r="ZX3228" s="0"/>
      <c r="ZY3228" s="0"/>
      <c r="ZZ3228" s="0"/>
      <c r="AAA3228" s="0"/>
      <c r="AAB3228" s="0"/>
      <c r="AAC3228" s="0"/>
      <c r="AAD3228" s="0"/>
      <c r="AAE3228" s="0"/>
      <c r="AAF3228" s="0"/>
      <c r="AAG3228" s="0"/>
      <c r="AAH3228" s="0"/>
      <c r="AAI3228" s="0"/>
      <c r="AAJ3228" s="0"/>
      <c r="AAK3228" s="0"/>
      <c r="AAL3228" s="0"/>
      <c r="AAM3228" s="0"/>
      <c r="AAN3228" s="0"/>
      <c r="AAO3228" s="0"/>
      <c r="AAP3228" s="0"/>
      <c r="AAQ3228" s="0"/>
      <c r="AAR3228" s="0"/>
      <c r="AAS3228" s="0"/>
      <c r="AAT3228" s="0"/>
      <c r="AAU3228" s="0"/>
      <c r="AAV3228" s="0"/>
      <c r="AAW3228" s="0"/>
      <c r="AAX3228" s="0"/>
      <c r="AAY3228" s="0"/>
      <c r="AAZ3228" s="0"/>
      <c r="ABA3228" s="0"/>
      <c r="ABB3228" s="0"/>
      <c r="ABC3228" s="0"/>
      <c r="ABD3228" s="0"/>
      <c r="ABE3228" s="0"/>
      <c r="ABF3228" s="0"/>
      <c r="ABG3228" s="0"/>
      <c r="ABH3228" s="0"/>
      <c r="ABI3228" s="0"/>
      <c r="ABJ3228" s="0"/>
      <c r="ABK3228" s="0"/>
      <c r="ABL3228" s="0"/>
      <c r="ABM3228" s="0"/>
      <c r="ABN3228" s="0"/>
      <c r="ABO3228" s="0"/>
      <c r="ABP3228" s="0"/>
      <c r="ABQ3228" s="0"/>
      <c r="ABR3228" s="0"/>
      <c r="ABS3228" s="0"/>
      <c r="ABT3228" s="0"/>
      <c r="ABU3228" s="0"/>
      <c r="ABV3228" s="0"/>
      <c r="ABW3228" s="0"/>
      <c r="ABX3228" s="0"/>
      <c r="ABY3228" s="0"/>
      <c r="ABZ3228" s="0"/>
      <c r="ACA3228" s="0"/>
      <c r="ACB3228" s="0"/>
      <c r="ACC3228" s="0"/>
      <c r="ACD3228" s="0"/>
      <c r="ACE3228" s="0"/>
      <c r="ACF3228" s="0"/>
      <c r="ACG3228" s="0"/>
      <c r="ACH3228" s="0"/>
      <c r="ACI3228" s="0"/>
      <c r="ACJ3228" s="0"/>
      <c r="ACK3228" s="0"/>
      <c r="ACL3228" s="0"/>
      <c r="ACM3228" s="0"/>
      <c r="ACN3228" s="0"/>
      <c r="ACO3228" s="0"/>
      <c r="ACP3228" s="0"/>
      <c r="ACQ3228" s="0"/>
      <c r="ACR3228" s="0"/>
      <c r="ACS3228" s="0"/>
      <c r="ACT3228" s="0"/>
      <c r="ACU3228" s="0"/>
      <c r="ACV3228" s="0"/>
      <c r="ACW3228" s="0"/>
      <c r="ACX3228" s="0"/>
      <c r="ACY3228" s="0"/>
      <c r="ACZ3228" s="0"/>
      <c r="ADA3228" s="0"/>
      <c r="ADB3228" s="0"/>
      <c r="ADC3228" s="0"/>
      <c r="ADD3228" s="0"/>
      <c r="ADE3228" s="0"/>
      <c r="ADF3228" s="0"/>
      <c r="ADG3228" s="0"/>
      <c r="ADH3228" s="0"/>
      <c r="ADI3228" s="0"/>
      <c r="ADJ3228" s="0"/>
      <c r="ADK3228" s="0"/>
      <c r="ADL3228" s="0"/>
      <c r="ADM3228" s="0"/>
      <c r="ADN3228" s="0"/>
      <c r="ADO3228" s="0"/>
      <c r="ADP3228" s="0"/>
      <c r="ADQ3228" s="0"/>
      <c r="ADR3228" s="0"/>
      <c r="ADS3228" s="0"/>
      <c r="ADT3228" s="0"/>
      <c r="ADU3228" s="0"/>
      <c r="ADV3228" s="0"/>
      <c r="ADW3228" s="0"/>
      <c r="ADX3228" s="0"/>
      <c r="ADY3228" s="0"/>
      <c r="ADZ3228" s="0"/>
      <c r="AEA3228" s="0"/>
      <c r="AEB3228" s="0"/>
      <c r="AEC3228" s="0"/>
      <c r="AED3228" s="0"/>
      <c r="AEE3228" s="0"/>
      <c r="AEF3228" s="0"/>
      <c r="AEG3228" s="0"/>
      <c r="AEH3228" s="0"/>
      <c r="AEI3228" s="0"/>
      <c r="AEJ3228" s="0"/>
      <c r="AEK3228" s="0"/>
      <c r="AEL3228" s="0"/>
      <c r="AEM3228" s="0"/>
      <c r="AEN3228" s="0"/>
      <c r="AEO3228" s="0"/>
      <c r="AEP3228" s="0"/>
      <c r="AEQ3228" s="0"/>
      <c r="AER3228" s="0"/>
      <c r="AES3228" s="0"/>
      <c r="AET3228" s="0"/>
      <c r="AEU3228" s="0"/>
      <c r="AEV3228" s="0"/>
      <c r="AEW3228" s="0"/>
      <c r="AEX3228" s="0"/>
      <c r="AEY3228" s="0"/>
      <c r="AEZ3228" s="0"/>
      <c r="AFA3228" s="0"/>
      <c r="AFB3228" s="0"/>
      <c r="AFC3228" s="0"/>
      <c r="AFD3228" s="0"/>
      <c r="AFE3228" s="0"/>
      <c r="AFF3228" s="0"/>
      <c r="AFG3228" s="0"/>
      <c r="AFH3228" s="0"/>
      <c r="AFI3228" s="0"/>
      <c r="AFJ3228" s="0"/>
      <c r="AFK3228" s="0"/>
      <c r="AFL3228" s="0"/>
      <c r="AFM3228" s="0"/>
      <c r="AFN3228" s="0"/>
      <c r="AFO3228" s="0"/>
      <c r="AFP3228" s="0"/>
      <c r="AFQ3228" s="0"/>
      <c r="AFR3228" s="0"/>
      <c r="AFS3228" s="0"/>
      <c r="AFT3228" s="0"/>
      <c r="AFU3228" s="0"/>
      <c r="AFV3228" s="0"/>
      <c r="AFW3228" s="0"/>
      <c r="AFX3228" s="0"/>
      <c r="AFY3228" s="0"/>
      <c r="AFZ3228" s="0"/>
      <c r="AGA3228" s="0"/>
      <c r="AGB3228" s="0"/>
      <c r="AGC3228" s="0"/>
      <c r="AGD3228" s="0"/>
      <c r="AGE3228" s="0"/>
      <c r="AGF3228" s="0"/>
      <c r="AGG3228" s="0"/>
      <c r="AGH3228" s="0"/>
      <c r="AGI3228" s="0"/>
      <c r="AGJ3228" s="0"/>
      <c r="AGK3228" s="0"/>
      <c r="AGL3228" s="0"/>
      <c r="AGM3228" s="0"/>
      <c r="AGN3228" s="0"/>
      <c r="AGO3228" s="0"/>
      <c r="AGP3228" s="0"/>
      <c r="AGQ3228" s="0"/>
      <c r="AGR3228" s="0"/>
      <c r="AGS3228" s="0"/>
      <c r="AGT3228" s="0"/>
      <c r="AGU3228" s="0"/>
      <c r="AGV3228" s="0"/>
      <c r="AGW3228" s="0"/>
      <c r="AGX3228" s="0"/>
      <c r="AGY3228" s="0"/>
      <c r="AGZ3228" s="0"/>
      <c r="AHA3228" s="0"/>
      <c r="AHB3228" s="0"/>
      <c r="AHC3228" s="0"/>
      <c r="AHD3228" s="0"/>
      <c r="AHE3228" s="0"/>
      <c r="AHF3228" s="0"/>
      <c r="AHG3228" s="0"/>
      <c r="AHH3228" s="0"/>
      <c r="AHI3228" s="0"/>
      <c r="AHJ3228" s="0"/>
      <c r="AHK3228" s="0"/>
      <c r="AHL3228" s="0"/>
      <c r="AHM3228" s="0"/>
      <c r="AHN3228" s="0"/>
      <c r="AHO3228" s="0"/>
      <c r="AHP3228" s="0"/>
      <c r="AHQ3228" s="0"/>
      <c r="AHR3228" s="0"/>
      <c r="AHS3228" s="0"/>
      <c r="AHT3228" s="0"/>
      <c r="AHU3228" s="0"/>
      <c r="AHV3228" s="0"/>
      <c r="AHW3228" s="0"/>
      <c r="AHX3228" s="0"/>
      <c r="AHY3228" s="0"/>
      <c r="AHZ3228" s="0"/>
      <c r="AIA3228" s="0"/>
      <c r="AIB3228" s="0"/>
      <c r="AIC3228" s="0"/>
      <c r="AID3228" s="0"/>
      <c r="AIE3228" s="0"/>
      <c r="AIF3228" s="0"/>
      <c r="AIG3228" s="0"/>
      <c r="AIH3228" s="0"/>
      <c r="AII3228" s="0"/>
      <c r="AIJ3228" s="0"/>
      <c r="AIK3228" s="0"/>
      <c r="AIL3228" s="0"/>
      <c r="AIM3228" s="0"/>
      <c r="AIN3228" s="0"/>
      <c r="AIO3228" s="0"/>
      <c r="AIP3228" s="0"/>
      <c r="AIQ3228" s="0"/>
      <c r="AIR3228" s="0"/>
      <c r="AIS3228" s="0"/>
      <c r="AIT3228" s="0"/>
      <c r="AIU3228" s="0"/>
      <c r="AIV3228" s="0"/>
      <c r="AIW3228" s="0"/>
      <c r="AIX3228" s="0"/>
      <c r="AIY3228" s="0"/>
      <c r="AIZ3228" s="0"/>
      <c r="AJA3228" s="0"/>
      <c r="AJB3228" s="0"/>
      <c r="AJC3228" s="0"/>
      <c r="AJD3228" s="0"/>
      <c r="AJE3228" s="0"/>
      <c r="AJF3228" s="0"/>
      <c r="AJG3228" s="0"/>
      <c r="AJH3228" s="0"/>
      <c r="AJI3228" s="0"/>
      <c r="AJJ3228" s="0"/>
      <c r="AJK3228" s="0"/>
      <c r="AJL3228" s="0"/>
      <c r="AJM3228" s="0"/>
      <c r="AJN3228" s="0"/>
      <c r="AJO3228" s="0"/>
      <c r="AJP3228" s="0"/>
      <c r="AJQ3228" s="0"/>
      <c r="AJR3228" s="0"/>
      <c r="AJS3228" s="0"/>
      <c r="AJT3228" s="0"/>
      <c r="AJU3228" s="0"/>
      <c r="AJV3228" s="0"/>
      <c r="AJW3228" s="0"/>
      <c r="AJX3228" s="0"/>
      <c r="AJY3228" s="0"/>
      <c r="AJZ3228" s="0"/>
      <c r="AKA3228" s="0"/>
      <c r="AKB3228" s="0"/>
      <c r="AKC3228" s="0"/>
      <c r="AKD3228" s="0"/>
      <c r="AKE3228" s="0"/>
      <c r="AKF3228" s="0"/>
      <c r="AKG3228" s="0"/>
      <c r="AKH3228" s="0"/>
      <c r="AKI3228" s="0"/>
      <c r="AKJ3228" s="0"/>
      <c r="AKK3228" s="0"/>
      <c r="AKL3228" s="0"/>
      <c r="AKM3228" s="0"/>
      <c r="AKN3228" s="0"/>
      <c r="AKO3228" s="0"/>
      <c r="AKP3228" s="0"/>
      <c r="AKQ3228" s="0"/>
      <c r="AKR3228" s="0"/>
      <c r="AKS3228" s="0"/>
      <c r="AKT3228" s="0"/>
      <c r="AKU3228" s="0"/>
      <c r="AKV3228" s="0"/>
      <c r="AKW3228" s="0"/>
      <c r="AKX3228" s="0"/>
      <c r="AKY3228" s="0"/>
      <c r="AKZ3228" s="0"/>
      <c r="ALA3228" s="0"/>
      <c r="ALB3228" s="0"/>
      <c r="ALC3228" s="0"/>
      <c r="ALD3228" s="0"/>
      <c r="ALE3228" s="0"/>
      <c r="ALF3228" s="0"/>
      <c r="ALG3228" s="0"/>
      <c r="ALH3228" s="0"/>
      <c r="ALI3228" s="0"/>
      <c r="ALJ3228" s="0"/>
      <c r="ALK3228" s="0"/>
      <c r="ALL3228" s="0"/>
      <c r="ALM3228" s="0"/>
      <c r="ALN3228" s="0"/>
      <c r="ALO3228" s="0"/>
      <c r="ALP3228" s="0"/>
      <c r="ALQ3228" s="0"/>
      <c r="ALR3228" s="0"/>
      <c r="ALS3228" s="0"/>
      <c r="ALT3228" s="0"/>
      <c r="ALU3228" s="0"/>
      <c r="ALV3228" s="0"/>
      <c r="ALW3228" s="0"/>
      <c r="ALX3228" s="0"/>
      <c r="ALY3228" s="0"/>
      <c r="ALZ3228" s="0"/>
      <c r="AMA3228" s="0"/>
      <c r="AMB3228" s="0"/>
      <c r="AMC3228" s="0"/>
      <c r="AMD3228" s="0"/>
      <c r="AME3228" s="0"/>
      <c r="AMF3228" s="0"/>
      <c r="AMG3228" s="0"/>
      <c r="AMH3228" s="0"/>
      <c r="AMI3228" s="0"/>
    </row>
    <row r="3229" customFormat="false" ht="12.75" hidden="false" customHeight="false" outlineLevel="0" collapsed="false">
      <c r="A3229" s="1" t="s">
        <v>3468</v>
      </c>
      <c r="C3229" s="27" t="s">
        <v>3474</v>
      </c>
      <c r="D3229" s="27" t="s">
        <v>507</v>
      </c>
      <c r="E3229" s="97"/>
      <c r="F3229" s="31"/>
      <c r="G3229" s="27"/>
      <c r="H3229" s="30" t="s">
        <v>61</v>
      </c>
      <c r="I3229" s="31" t="n">
        <v>0.5</v>
      </c>
      <c r="J3229" s="31" t="s">
        <v>3470</v>
      </c>
      <c r="BM3229" s="0"/>
      <c r="BN3229" s="0"/>
      <c r="BO3229" s="0"/>
      <c r="BP3229" s="0"/>
      <c r="BQ3229" s="0"/>
      <c r="BR3229" s="0"/>
      <c r="BS3229" s="0"/>
      <c r="BT3229" s="0"/>
      <c r="BU3229" s="0"/>
      <c r="BV3229" s="0"/>
      <c r="BW3229" s="0"/>
      <c r="BX3229" s="0"/>
      <c r="BY3229" s="0"/>
      <c r="BZ3229" s="0"/>
      <c r="CA3229" s="0"/>
      <c r="CB3229" s="0"/>
      <c r="CC3229" s="0"/>
      <c r="CD3229" s="0"/>
      <c r="CE3229" s="0"/>
      <c r="CF3229" s="0"/>
      <c r="CG3229" s="0"/>
      <c r="CH3229" s="0"/>
      <c r="CI3229" s="0"/>
      <c r="CJ3229" s="0"/>
      <c r="CK3229" s="0"/>
      <c r="CL3229" s="0"/>
      <c r="CM3229" s="0"/>
      <c r="CN3229" s="0"/>
      <c r="CO3229" s="0"/>
      <c r="CP3229" s="0"/>
      <c r="CQ3229" s="0"/>
      <c r="CR3229" s="0"/>
      <c r="CS3229" s="0"/>
      <c r="CT3229" s="0"/>
      <c r="CU3229" s="0"/>
      <c r="CV3229" s="0"/>
      <c r="CW3229" s="0"/>
      <c r="CX3229" s="0"/>
      <c r="CY3229" s="0"/>
      <c r="CZ3229" s="0"/>
      <c r="DA3229" s="0"/>
      <c r="DB3229" s="0"/>
      <c r="DC3229" s="0"/>
      <c r="DD3229" s="0"/>
      <c r="DE3229" s="0"/>
      <c r="DF3229" s="0"/>
      <c r="DG3229" s="0"/>
      <c r="DH3229" s="0"/>
      <c r="DI3229" s="0"/>
      <c r="DJ3229" s="0"/>
      <c r="DK3229" s="0"/>
      <c r="DL3229" s="0"/>
      <c r="DM3229" s="0"/>
      <c r="DN3229" s="0"/>
      <c r="DO3229" s="0"/>
      <c r="DP3229" s="0"/>
      <c r="DQ3229" s="0"/>
      <c r="DR3229" s="0"/>
      <c r="DS3229" s="0"/>
      <c r="DT3229" s="0"/>
      <c r="DU3229" s="0"/>
      <c r="DV3229" s="0"/>
      <c r="DW3229" s="0"/>
      <c r="DX3229" s="0"/>
      <c r="DY3229" s="0"/>
      <c r="DZ3229" s="0"/>
      <c r="EA3229" s="0"/>
      <c r="EB3229" s="0"/>
      <c r="EC3229" s="0"/>
      <c r="ED3229" s="0"/>
      <c r="EE3229" s="0"/>
      <c r="EF3229" s="0"/>
      <c r="EG3229" s="0"/>
      <c r="EH3229" s="0"/>
      <c r="EI3229" s="0"/>
      <c r="EJ3229" s="0"/>
      <c r="EK3229" s="0"/>
      <c r="EL3229" s="0"/>
      <c r="EM3229" s="0"/>
      <c r="EN3229" s="0"/>
      <c r="EO3229" s="0"/>
      <c r="EP3229" s="0"/>
      <c r="EQ3229" s="0"/>
      <c r="ER3229" s="0"/>
      <c r="ES3229" s="0"/>
      <c r="ET3229" s="0"/>
      <c r="EU3229" s="0"/>
      <c r="EV3229" s="0"/>
      <c r="EW3229" s="0"/>
      <c r="EX3229" s="0"/>
      <c r="EY3229" s="0"/>
      <c r="EZ3229" s="0"/>
      <c r="FA3229" s="0"/>
      <c r="FB3229" s="0"/>
      <c r="FC3229" s="0"/>
      <c r="FD3229" s="0"/>
      <c r="FE3229" s="0"/>
      <c r="FF3229" s="0"/>
      <c r="FG3229" s="0"/>
      <c r="FH3229" s="0"/>
      <c r="FI3229" s="0"/>
      <c r="FJ3229" s="0"/>
      <c r="FK3229" s="0"/>
      <c r="FL3229" s="0"/>
      <c r="FM3229" s="0"/>
      <c r="FN3229" s="0"/>
      <c r="FO3229" s="0"/>
      <c r="FP3229" s="0"/>
      <c r="FQ3229" s="0"/>
      <c r="FR3229" s="0"/>
      <c r="FS3229" s="0"/>
      <c r="FT3229" s="0"/>
      <c r="FU3229" s="0"/>
      <c r="FV3229" s="0"/>
      <c r="FW3229" s="0"/>
      <c r="FX3229" s="0"/>
      <c r="FY3229" s="0"/>
      <c r="FZ3229" s="0"/>
      <c r="GA3229" s="0"/>
      <c r="GB3229" s="0"/>
      <c r="GC3229" s="0"/>
      <c r="GD3229" s="0"/>
      <c r="GE3229" s="0"/>
      <c r="GF3229" s="0"/>
      <c r="GG3229" s="0"/>
      <c r="GH3229" s="0"/>
      <c r="GI3229" s="0"/>
      <c r="GJ3229" s="0"/>
      <c r="GK3229" s="0"/>
      <c r="GL3229" s="0"/>
      <c r="GM3229" s="0"/>
      <c r="GN3229" s="0"/>
      <c r="GO3229" s="0"/>
      <c r="GP3229" s="0"/>
      <c r="GQ3229" s="0"/>
      <c r="GR3229" s="0"/>
      <c r="GS3229" s="0"/>
      <c r="GT3229" s="0"/>
      <c r="GU3229" s="0"/>
      <c r="GV3229" s="0"/>
      <c r="GW3229" s="0"/>
      <c r="GX3229" s="0"/>
      <c r="GY3229" s="0"/>
      <c r="GZ3229" s="0"/>
      <c r="HA3229" s="0"/>
      <c r="HB3229" s="0"/>
      <c r="HC3229" s="0"/>
      <c r="HD3229" s="0"/>
      <c r="HE3229" s="0"/>
      <c r="HF3229" s="0"/>
      <c r="HG3229" s="0"/>
      <c r="HH3229" s="0"/>
      <c r="HI3229" s="0"/>
      <c r="HJ3229" s="0"/>
      <c r="HK3229" s="0"/>
      <c r="HL3229" s="0"/>
      <c r="HM3229" s="0"/>
      <c r="HN3229" s="0"/>
      <c r="HO3229" s="0"/>
      <c r="HP3229" s="0"/>
      <c r="HQ3229" s="0"/>
      <c r="HR3229" s="0"/>
      <c r="HS3229" s="0"/>
      <c r="HT3229" s="0"/>
      <c r="HU3229" s="0"/>
      <c r="HV3229" s="0"/>
      <c r="HW3229" s="0"/>
      <c r="HX3229" s="0"/>
      <c r="HY3229" s="0"/>
      <c r="HZ3229" s="0"/>
      <c r="IA3229" s="0"/>
      <c r="IB3229" s="0"/>
      <c r="IC3229" s="0"/>
      <c r="ID3229" s="0"/>
      <c r="IE3229" s="0"/>
      <c r="IF3229" s="0"/>
      <c r="IG3229" s="0"/>
      <c r="IH3229" s="0"/>
      <c r="II3229" s="0"/>
      <c r="IJ3229" s="0"/>
      <c r="IK3229" s="0"/>
      <c r="IL3229" s="0"/>
      <c r="IM3229" s="0"/>
      <c r="IN3229" s="0"/>
      <c r="IO3229" s="0"/>
      <c r="IP3229" s="0"/>
      <c r="IQ3229" s="0"/>
      <c r="IR3229" s="0"/>
      <c r="IS3229" s="0"/>
      <c r="IT3229" s="0"/>
      <c r="IU3229" s="0"/>
      <c r="IV3229" s="0"/>
      <c r="IW3229" s="0"/>
      <c r="IX3229" s="0"/>
      <c r="IY3229" s="0"/>
      <c r="IZ3229" s="0"/>
      <c r="JA3229" s="0"/>
      <c r="JB3229" s="0"/>
      <c r="JC3229" s="0"/>
      <c r="JD3229" s="0"/>
      <c r="JE3229" s="0"/>
      <c r="JF3229" s="0"/>
      <c r="JG3229" s="0"/>
      <c r="JH3229" s="0"/>
      <c r="JI3229" s="0"/>
      <c r="JJ3229" s="0"/>
      <c r="JK3229" s="0"/>
      <c r="JL3229" s="0"/>
      <c r="JM3229" s="0"/>
      <c r="JN3229" s="0"/>
      <c r="JO3229" s="0"/>
      <c r="JP3229" s="0"/>
      <c r="JQ3229" s="0"/>
      <c r="JR3229" s="0"/>
      <c r="JS3229" s="0"/>
      <c r="JT3229" s="0"/>
      <c r="JU3229" s="0"/>
      <c r="JV3229" s="0"/>
      <c r="JW3229" s="0"/>
      <c r="JX3229" s="0"/>
      <c r="JY3229" s="0"/>
      <c r="JZ3229" s="0"/>
      <c r="KA3229" s="0"/>
      <c r="KB3229" s="0"/>
      <c r="KC3229" s="0"/>
      <c r="KD3229" s="0"/>
      <c r="KE3229" s="0"/>
      <c r="KF3229" s="0"/>
      <c r="KG3229" s="0"/>
      <c r="KH3229" s="0"/>
      <c r="KI3229" s="0"/>
      <c r="KJ3229" s="0"/>
      <c r="KK3229" s="0"/>
      <c r="KL3229" s="0"/>
      <c r="KM3229" s="0"/>
      <c r="KN3229" s="0"/>
      <c r="KO3229" s="0"/>
      <c r="KP3229" s="0"/>
      <c r="KQ3229" s="0"/>
      <c r="KR3229" s="0"/>
      <c r="KS3229" s="0"/>
      <c r="KT3229" s="0"/>
      <c r="KU3229" s="0"/>
      <c r="KV3229" s="0"/>
      <c r="KW3229" s="0"/>
      <c r="KX3229" s="0"/>
      <c r="KY3229" s="0"/>
      <c r="KZ3229" s="0"/>
      <c r="LA3229" s="0"/>
      <c r="LB3229" s="0"/>
      <c r="LC3229" s="0"/>
      <c r="LD3229" s="0"/>
      <c r="LE3229" s="0"/>
      <c r="LF3229" s="0"/>
      <c r="LG3229" s="0"/>
      <c r="LH3229" s="0"/>
      <c r="LI3229" s="0"/>
      <c r="LJ3229" s="0"/>
      <c r="LK3229" s="0"/>
      <c r="LL3229" s="0"/>
      <c r="LM3229" s="0"/>
      <c r="LN3229" s="0"/>
      <c r="LO3229" s="0"/>
      <c r="LP3229" s="0"/>
      <c r="LQ3229" s="0"/>
      <c r="LR3229" s="0"/>
      <c r="LS3229" s="0"/>
      <c r="LT3229" s="0"/>
      <c r="LU3229" s="0"/>
      <c r="LV3229" s="0"/>
      <c r="LW3229" s="0"/>
      <c r="LX3229" s="0"/>
      <c r="LY3229" s="0"/>
      <c r="LZ3229" s="0"/>
      <c r="MA3229" s="0"/>
      <c r="MB3229" s="0"/>
      <c r="MC3229" s="0"/>
      <c r="MD3229" s="0"/>
      <c r="ME3229" s="0"/>
      <c r="MF3229" s="0"/>
      <c r="MG3229" s="0"/>
      <c r="MH3229" s="0"/>
      <c r="MI3229" s="0"/>
      <c r="MJ3229" s="0"/>
      <c r="MK3229" s="0"/>
      <c r="ML3229" s="0"/>
      <c r="MM3229" s="0"/>
      <c r="MN3229" s="0"/>
      <c r="MO3229" s="0"/>
      <c r="MP3229" s="0"/>
      <c r="MQ3229" s="0"/>
      <c r="MR3229" s="0"/>
      <c r="MS3229" s="0"/>
      <c r="MT3229" s="0"/>
      <c r="MU3229" s="0"/>
      <c r="MV3229" s="0"/>
      <c r="MW3229" s="0"/>
      <c r="MX3229" s="0"/>
      <c r="MY3229" s="0"/>
      <c r="MZ3229" s="0"/>
      <c r="NA3229" s="0"/>
      <c r="NB3229" s="0"/>
      <c r="NC3229" s="0"/>
      <c r="ND3229" s="0"/>
      <c r="NE3229" s="0"/>
      <c r="NF3229" s="0"/>
      <c r="NG3229" s="0"/>
      <c r="NH3229" s="0"/>
      <c r="NI3229" s="0"/>
      <c r="NJ3229" s="0"/>
      <c r="NK3229" s="0"/>
      <c r="NL3229" s="0"/>
      <c r="NM3229" s="0"/>
      <c r="NN3229" s="0"/>
      <c r="NO3229" s="0"/>
      <c r="NP3229" s="0"/>
      <c r="NQ3229" s="0"/>
      <c r="NR3229" s="0"/>
      <c r="NS3229" s="0"/>
      <c r="NT3229" s="0"/>
      <c r="NU3229" s="0"/>
      <c r="NV3229" s="0"/>
      <c r="NW3229" s="0"/>
      <c r="NX3229" s="0"/>
      <c r="NY3229" s="0"/>
      <c r="NZ3229" s="0"/>
      <c r="OA3229" s="0"/>
      <c r="OB3229" s="0"/>
      <c r="OC3229" s="0"/>
      <c r="OD3229" s="0"/>
      <c r="OE3229" s="0"/>
      <c r="OF3229" s="0"/>
      <c r="OG3229" s="0"/>
      <c r="OH3229" s="0"/>
      <c r="OI3229" s="0"/>
      <c r="OJ3229" s="0"/>
      <c r="OK3229" s="0"/>
      <c r="OL3229" s="0"/>
      <c r="OM3229" s="0"/>
      <c r="ON3229" s="0"/>
      <c r="OO3229" s="0"/>
      <c r="OP3229" s="0"/>
      <c r="OQ3229" s="0"/>
      <c r="OR3229" s="0"/>
      <c r="OS3229" s="0"/>
      <c r="OT3229" s="0"/>
      <c r="OU3229" s="0"/>
      <c r="OV3229" s="0"/>
      <c r="OW3229" s="0"/>
      <c r="OX3229" s="0"/>
      <c r="OY3229" s="0"/>
      <c r="OZ3229" s="0"/>
      <c r="PA3229" s="0"/>
      <c r="PB3229" s="0"/>
      <c r="PC3229" s="0"/>
      <c r="PD3229" s="0"/>
      <c r="PE3229" s="0"/>
      <c r="PF3229" s="0"/>
      <c r="PG3229" s="0"/>
      <c r="PH3229" s="0"/>
      <c r="PI3229" s="0"/>
      <c r="PJ3229" s="0"/>
      <c r="PK3229" s="0"/>
      <c r="PL3229" s="0"/>
      <c r="PM3229" s="0"/>
      <c r="PN3229" s="0"/>
      <c r="PO3229" s="0"/>
      <c r="PP3229" s="0"/>
      <c r="PQ3229" s="0"/>
      <c r="PR3229" s="0"/>
      <c r="PS3229" s="0"/>
      <c r="PT3229" s="0"/>
      <c r="PU3229" s="0"/>
      <c r="PV3229" s="0"/>
      <c r="PW3229" s="0"/>
      <c r="PX3229" s="0"/>
      <c r="PY3229" s="0"/>
      <c r="PZ3229" s="0"/>
      <c r="QA3229" s="0"/>
      <c r="QB3229" s="0"/>
      <c r="QC3229" s="0"/>
      <c r="QD3229" s="0"/>
      <c r="QE3229" s="0"/>
      <c r="QF3229" s="0"/>
      <c r="QG3229" s="0"/>
      <c r="QH3229" s="0"/>
      <c r="QI3229" s="0"/>
      <c r="QJ3229" s="0"/>
      <c r="QK3229" s="0"/>
      <c r="QL3229" s="0"/>
      <c r="QM3229" s="0"/>
      <c r="QN3229" s="0"/>
      <c r="QO3229" s="0"/>
      <c r="QP3229" s="0"/>
      <c r="QQ3229" s="0"/>
      <c r="QR3229" s="0"/>
      <c r="QS3229" s="0"/>
      <c r="QT3229" s="0"/>
      <c r="QU3229" s="0"/>
      <c r="QV3229" s="0"/>
      <c r="QW3229" s="0"/>
      <c r="QX3229" s="0"/>
      <c r="QY3229" s="0"/>
      <c r="QZ3229" s="0"/>
      <c r="RA3229" s="0"/>
      <c r="RB3229" s="0"/>
      <c r="RC3229" s="0"/>
      <c r="RD3229" s="0"/>
      <c r="RE3229" s="0"/>
      <c r="RF3229" s="0"/>
      <c r="RG3229" s="0"/>
      <c r="RH3229" s="0"/>
      <c r="RI3229" s="0"/>
      <c r="RJ3229" s="0"/>
      <c r="RK3229" s="0"/>
      <c r="RL3229" s="0"/>
      <c r="RM3229" s="0"/>
      <c r="RN3229" s="0"/>
      <c r="RO3229" s="0"/>
      <c r="RP3229" s="0"/>
      <c r="RQ3229" s="0"/>
      <c r="RR3229" s="0"/>
      <c r="RS3229" s="0"/>
      <c r="RT3229" s="0"/>
      <c r="RU3229" s="0"/>
      <c r="RV3229" s="0"/>
      <c r="RW3229" s="0"/>
      <c r="RX3229" s="0"/>
      <c r="RY3229" s="0"/>
      <c r="RZ3229" s="0"/>
      <c r="SA3229" s="0"/>
      <c r="SB3229" s="0"/>
      <c r="SC3229" s="0"/>
      <c r="SD3229" s="0"/>
      <c r="SE3229" s="0"/>
      <c r="SF3229" s="0"/>
      <c r="SG3229" s="0"/>
      <c r="SH3229" s="0"/>
      <c r="SI3229" s="0"/>
      <c r="SJ3229" s="0"/>
      <c r="SK3229" s="0"/>
      <c r="SL3229" s="0"/>
      <c r="SM3229" s="0"/>
      <c r="SN3229" s="0"/>
      <c r="SO3229" s="0"/>
      <c r="SP3229" s="0"/>
      <c r="SQ3229" s="0"/>
      <c r="SR3229" s="0"/>
      <c r="SS3229" s="0"/>
      <c r="ST3229" s="0"/>
      <c r="SU3229" s="0"/>
      <c r="SV3229" s="0"/>
      <c r="SW3229" s="0"/>
      <c r="SX3229" s="0"/>
      <c r="SY3229" s="0"/>
      <c r="SZ3229" s="0"/>
      <c r="TA3229" s="0"/>
      <c r="TB3229" s="0"/>
      <c r="TC3229" s="0"/>
      <c r="TD3229" s="0"/>
      <c r="TE3229" s="0"/>
      <c r="TF3229" s="0"/>
      <c r="TG3229" s="0"/>
      <c r="TH3229" s="0"/>
      <c r="TI3229" s="0"/>
      <c r="TJ3229" s="0"/>
      <c r="TK3229" s="0"/>
      <c r="TL3229" s="0"/>
      <c r="TM3229" s="0"/>
      <c r="TN3229" s="0"/>
      <c r="TO3229" s="0"/>
      <c r="TP3229" s="0"/>
      <c r="TQ3229" s="0"/>
      <c r="TR3229" s="0"/>
      <c r="TS3229" s="0"/>
      <c r="TT3229" s="0"/>
      <c r="TU3229" s="0"/>
      <c r="TV3229" s="0"/>
      <c r="TW3229" s="0"/>
      <c r="TX3229" s="0"/>
      <c r="TY3229" s="0"/>
      <c r="TZ3229" s="0"/>
      <c r="UA3229" s="0"/>
      <c r="UB3229" s="0"/>
      <c r="UC3229" s="0"/>
      <c r="UD3229" s="0"/>
      <c r="UE3229" s="0"/>
      <c r="UF3229" s="0"/>
      <c r="UG3229" s="0"/>
      <c r="UH3229" s="0"/>
      <c r="UI3229" s="0"/>
      <c r="UJ3229" s="0"/>
      <c r="UK3229" s="0"/>
      <c r="UL3229" s="0"/>
      <c r="UM3229" s="0"/>
      <c r="UN3229" s="0"/>
      <c r="UO3229" s="0"/>
      <c r="UP3229" s="0"/>
      <c r="UQ3229" s="0"/>
      <c r="UR3229" s="0"/>
      <c r="US3229" s="0"/>
      <c r="UT3229" s="0"/>
      <c r="UU3229" s="0"/>
      <c r="UV3229" s="0"/>
      <c r="UW3229" s="0"/>
      <c r="UX3229" s="0"/>
      <c r="UY3229" s="0"/>
      <c r="UZ3229" s="0"/>
      <c r="VA3229" s="0"/>
      <c r="VB3229" s="0"/>
      <c r="VC3229" s="0"/>
      <c r="VD3229" s="0"/>
      <c r="VE3229" s="0"/>
      <c r="VF3229" s="0"/>
      <c r="VG3229" s="0"/>
      <c r="VH3229" s="0"/>
      <c r="VI3229" s="0"/>
      <c r="VJ3229" s="0"/>
      <c r="VK3229" s="0"/>
      <c r="VL3229" s="0"/>
      <c r="VM3229" s="0"/>
      <c r="VN3229" s="0"/>
      <c r="VO3229" s="0"/>
      <c r="VP3229" s="0"/>
      <c r="VQ3229" s="0"/>
      <c r="VR3229" s="0"/>
      <c r="VS3229" s="0"/>
      <c r="VT3229" s="0"/>
      <c r="VU3229" s="0"/>
      <c r="VV3229" s="0"/>
      <c r="VW3229" s="0"/>
      <c r="VX3229" s="0"/>
      <c r="VY3229" s="0"/>
      <c r="VZ3229" s="0"/>
      <c r="WA3229" s="0"/>
      <c r="WB3229" s="0"/>
      <c r="WC3229" s="0"/>
      <c r="WD3229" s="0"/>
      <c r="WE3229" s="0"/>
      <c r="WF3229" s="0"/>
      <c r="WG3229" s="0"/>
      <c r="WH3229" s="0"/>
      <c r="WI3229" s="0"/>
      <c r="WJ3229" s="0"/>
      <c r="WK3229" s="0"/>
      <c r="WL3229" s="0"/>
      <c r="WM3229" s="0"/>
      <c r="WN3229" s="0"/>
      <c r="WO3229" s="0"/>
      <c r="WP3229" s="0"/>
      <c r="WQ3229" s="0"/>
      <c r="WR3229" s="0"/>
      <c r="WS3229" s="0"/>
      <c r="WT3229" s="0"/>
      <c r="WU3229" s="0"/>
      <c r="WV3229" s="0"/>
      <c r="WW3229" s="0"/>
      <c r="WX3229" s="0"/>
      <c r="WY3229" s="0"/>
      <c r="WZ3229" s="0"/>
      <c r="XA3229" s="0"/>
      <c r="XB3229" s="0"/>
      <c r="XC3229" s="0"/>
      <c r="XD3229" s="0"/>
      <c r="XE3229" s="0"/>
      <c r="XF3229" s="0"/>
      <c r="XG3229" s="0"/>
      <c r="XH3229" s="0"/>
      <c r="XI3229" s="0"/>
      <c r="XJ3229" s="0"/>
      <c r="XK3229" s="0"/>
      <c r="XL3229" s="0"/>
      <c r="XM3229" s="0"/>
      <c r="XN3229" s="0"/>
      <c r="XO3229" s="0"/>
      <c r="XP3229" s="0"/>
      <c r="XQ3229" s="0"/>
      <c r="XR3229" s="0"/>
      <c r="XS3229" s="0"/>
      <c r="XT3229" s="0"/>
      <c r="XU3229" s="0"/>
      <c r="XV3229" s="0"/>
      <c r="XW3229" s="0"/>
      <c r="XX3229" s="0"/>
      <c r="XY3229" s="0"/>
      <c r="XZ3229" s="0"/>
      <c r="YA3229" s="0"/>
      <c r="YB3229" s="0"/>
      <c r="YC3229" s="0"/>
      <c r="YD3229" s="0"/>
      <c r="YE3229" s="0"/>
      <c r="YF3229" s="0"/>
      <c r="YG3229" s="0"/>
      <c r="YH3229" s="0"/>
      <c r="YI3229" s="0"/>
      <c r="YJ3229" s="0"/>
      <c r="YK3229" s="0"/>
      <c r="YL3229" s="0"/>
      <c r="YM3229" s="0"/>
      <c r="YN3229" s="0"/>
      <c r="YO3229" s="0"/>
      <c r="YP3229" s="0"/>
      <c r="YQ3229" s="0"/>
      <c r="YR3229" s="0"/>
      <c r="YS3229" s="0"/>
      <c r="YT3229" s="0"/>
      <c r="YU3229" s="0"/>
      <c r="YV3229" s="0"/>
      <c r="YW3229" s="0"/>
      <c r="YX3229" s="0"/>
      <c r="YY3229" s="0"/>
      <c r="YZ3229" s="0"/>
      <c r="ZA3229" s="0"/>
      <c r="ZB3229" s="0"/>
      <c r="ZC3229" s="0"/>
      <c r="ZD3229" s="0"/>
      <c r="ZE3229" s="0"/>
      <c r="ZF3229" s="0"/>
      <c r="ZG3229" s="0"/>
      <c r="ZH3229" s="0"/>
      <c r="ZI3229" s="0"/>
      <c r="ZJ3229" s="0"/>
      <c r="ZK3229" s="0"/>
      <c r="ZL3229" s="0"/>
      <c r="ZM3229" s="0"/>
      <c r="ZN3229" s="0"/>
      <c r="ZO3229" s="0"/>
      <c r="ZP3229" s="0"/>
      <c r="ZQ3229" s="0"/>
      <c r="ZR3229" s="0"/>
      <c r="ZS3229" s="0"/>
      <c r="ZT3229" s="0"/>
      <c r="ZU3229" s="0"/>
      <c r="ZV3229" s="0"/>
      <c r="ZW3229" s="0"/>
      <c r="ZX3229" s="0"/>
      <c r="ZY3229" s="0"/>
      <c r="ZZ3229" s="0"/>
      <c r="AAA3229" s="0"/>
      <c r="AAB3229" s="0"/>
      <c r="AAC3229" s="0"/>
      <c r="AAD3229" s="0"/>
      <c r="AAE3229" s="0"/>
      <c r="AAF3229" s="0"/>
      <c r="AAG3229" s="0"/>
      <c r="AAH3229" s="0"/>
      <c r="AAI3229" s="0"/>
      <c r="AAJ3229" s="0"/>
      <c r="AAK3229" s="0"/>
      <c r="AAL3229" s="0"/>
      <c r="AAM3229" s="0"/>
      <c r="AAN3229" s="0"/>
      <c r="AAO3229" s="0"/>
      <c r="AAP3229" s="0"/>
      <c r="AAQ3229" s="0"/>
      <c r="AAR3229" s="0"/>
      <c r="AAS3229" s="0"/>
      <c r="AAT3229" s="0"/>
      <c r="AAU3229" s="0"/>
      <c r="AAV3229" s="0"/>
      <c r="AAW3229" s="0"/>
      <c r="AAX3229" s="0"/>
      <c r="AAY3229" s="0"/>
      <c r="AAZ3229" s="0"/>
      <c r="ABA3229" s="0"/>
      <c r="ABB3229" s="0"/>
      <c r="ABC3229" s="0"/>
      <c r="ABD3229" s="0"/>
      <c r="ABE3229" s="0"/>
      <c r="ABF3229" s="0"/>
      <c r="ABG3229" s="0"/>
      <c r="ABH3229" s="0"/>
      <c r="ABI3229" s="0"/>
      <c r="ABJ3229" s="0"/>
      <c r="ABK3229" s="0"/>
      <c r="ABL3229" s="0"/>
      <c r="ABM3229" s="0"/>
      <c r="ABN3229" s="0"/>
      <c r="ABO3229" s="0"/>
      <c r="ABP3229" s="0"/>
      <c r="ABQ3229" s="0"/>
      <c r="ABR3229" s="0"/>
      <c r="ABS3229" s="0"/>
      <c r="ABT3229" s="0"/>
      <c r="ABU3229" s="0"/>
      <c r="ABV3229" s="0"/>
      <c r="ABW3229" s="0"/>
      <c r="ABX3229" s="0"/>
      <c r="ABY3229" s="0"/>
      <c r="ABZ3229" s="0"/>
      <c r="ACA3229" s="0"/>
      <c r="ACB3229" s="0"/>
      <c r="ACC3229" s="0"/>
      <c r="ACD3229" s="0"/>
      <c r="ACE3229" s="0"/>
      <c r="ACF3229" s="0"/>
      <c r="ACG3229" s="0"/>
      <c r="ACH3229" s="0"/>
      <c r="ACI3229" s="0"/>
      <c r="ACJ3229" s="0"/>
      <c r="ACK3229" s="0"/>
      <c r="ACL3229" s="0"/>
      <c r="ACM3229" s="0"/>
      <c r="ACN3229" s="0"/>
      <c r="ACO3229" s="0"/>
      <c r="ACP3229" s="0"/>
      <c r="ACQ3229" s="0"/>
      <c r="ACR3229" s="0"/>
      <c r="ACS3229" s="0"/>
      <c r="ACT3229" s="0"/>
      <c r="ACU3229" s="0"/>
      <c r="ACV3229" s="0"/>
      <c r="ACW3229" s="0"/>
      <c r="ACX3229" s="0"/>
      <c r="ACY3229" s="0"/>
      <c r="ACZ3229" s="0"/>
      <c r="ADA3229" s="0"/>
      <c r="ADB3229" s="0"/>
      <c r="ADC3229" s="0"/>
      <c r="ADD3229" s="0"/>
      <c r="ADE3229" s="0"/>
      <c r="ADF3229" s="0"/>
      <c r="ADG3229" s="0"/>
      <c r="ADH3229" s="0"/>
      <c r="ADI3229" s="0"/>
      <c r="ADJ3229" s="0"/>
      <c r="ADK3229" s="0"/>
      <c r="ADL3229" s="0"/>
      <c r="ADM3229" s="0"/>
      <c r="ADN3229" s="0"/>
      <c r="ADO3229" s="0"/>
      <c r="ADP3229" s="0"/>
      <c r="ADQ3229" s="0"/>
      <c r="ADR3229" s="0"/>
      <c r="ADS3229" s="0"/>
      <c r="ADT3229" s="0"/>
      <c r="ADU3229" s="0"/>
      <c r="ADV3229" s="0"/>
      <c r="ADW3229" s="0"/>
      <c r="ADX3229" s="0"/>
      <c r="ADY3229" s="0"/>
      <c r="ADZ3229" s="0"/>
      <c r="AEA3229" s="0"/>
      <c r="AEB3229" s="0"/>
      <c r="AEC3229" s="0"/>
      <c r="AED3229" s="0"/>
      <c r="AEE3229" s="0"/>
      <c r="AEF3229" s="0"/>
      <c r="AEG3229" s="0"/>
      <c r="AEH3229" s="0"/>
      <c r="AEI3229" s="0"/>
      <c r="AEJ3229" s="0"/>
      <c r="AEK3229" s="0"/>
      <c r="AEL3229" s="0"/>
      <c r="AEM3229" s="0"/>
      <c r="AEN3229" s="0"/>
      <c r="AEO3229" s="0"/>
      <c r="AEP3229" s="0"/>
      <c r="AEQ3229" s="0"/>
      <c r="AER3229" s="0"/>
      <c r="AES3229" s="0"/>
      <c r="AET3229" s="0"/>
      <c r="AEU3229" s="0"/>
      <c r="AEV3229" s="0"/>
      <c r="AEW3229" s="0"/>
      <c r="AEX3229" s="0"/>
      <c r="AEY3229" s="0"/>
      <c r="AEZ3229" s="0"/>
      <c r="AFA3229" s="0"/>
      <c r="AFB3229" s="0"/>
      <c r="AFC3229" s="0"/>
      <c r="AFD3229" s="0"/>
      <c r="AFE3229" s="0"/>
      <c r="AFF3229" s="0"/>
      <c r="AFG3229" s="0"/>
      <c r="AFH3229" s="0"/>
      <c r="AFI3229" s="0"/>
      <c r="AFJ3229" s="0"/>
      <c r="AFK3229" s="0"/>
      <c r="AFL3229" s="0"/>
      <c r="AFM3229" s="0"/>
      <c r="AFN3229" s="0"/>
      <c r="AFO3229" s="0"/>
      <c r="AFP3229" s="0"/>
      <c r="AFQ3229" s="0"/>
      <c r="AFR3229" s="0"/>
      <c r="AFS3229" s="0"/>
      <c r="AFT3229" s="0"/>
      <c r="AFU3229" s="0"/>
      <c r="AFV3229" s="0"/>
      <c r="AFW3229" s="0"/>
      <c r="AFX3229" s="0"/>
      <c r="AFY3229" s="0"/>
      <c r="AFZ3229" s="0"/>
      <c r="AGA3229" s="0"/>
      <c r="AGB3229" s="0"/>
      <c r="AGC3229" s="0"/>
      <c r="AGD3229" s="0"/>
      <c r="AGE3229" s="0"/>
      <c r="AGF3229" s="0"/>
      <c r="AGG3229" s="0"/>
      <c r="AGH3229" s="0"/>
      <c r="AGI3229" s="0"/>
      <c r="AGJ3229" s="0"/>
      <c r="AGK3229" s="0"/>
      <c r="AGL3229" s="0"/>
      <c r="AGM3229" s="0"/>
      <c r="AGN3229" s="0"/>
      <c r="AGO3229" s="0"/>
      <c r="AGP3229" s="0"/>
      <c r="AGQ3229" s="0"/>
      <c r="AGR3229" s="0"/>
      <c r="AGS3229" s="0"/>
      <c r="AGT3229" s="0"/>
      <c r="AGU3229" s="0"/>
      <c r="AGV3229" s="0"/>
      <c r="AGW3229" s="0"/>
      <c r="AGX3229" s="0"/>
      <c r="AGY3229" s="0"/>
      <c r="AGZ3229" s="0"/>
      <c r="AHA3229" s="0"/>
      <c r="AHB3229" s="0"/>
      <c r="AHC3229" s="0"/>
      <c r="AHD3229" s="0"/>
      <c r="AHE3229" s="0"/>
      <c r="AHF3229" s="0"/>
      <c r="AHG3229" s="0"/>
      <c r="AHH3229" s="0"/>
      <c r="AHI3229" s="0"/>
      <c r="AHJ3229" s="0"/>
      <c r="AHK3229" s="0"/>
      <c r="AHL3229" s="0"/>
      <c r="AHM3229" s="0"/>
      <c r="AHN3229" s="0"/>
      <c r="AHO3229" s="0"/>
      <c r="AHP3229" s="0"/>
      <c r="AHQ3229" s="0"/>
      <c r="AHR3229" s="0"/>
      <c r="AHS3229" s="0"/>
      <c r="AHT3229" s="0"/>
      <c r="AHU3229" s="0"/>
      <c r="AHV3229" s="0"/>
      <c r="AHW3229" s="0"/>
      <c r="AHX3229" s="0"/>
      <c r="AHY3229" s="0"/>
      <c r="AHZ3229" s="0"/>
      <c r="AIA3229" s="0"/>
      <c r="AIB3229" s="0"/>
      <c r="AIC3229" s="0"/>
      <c r="AID3229" s="0"/>
      <c r="AIE3229" s="0"/>
      <c r="AIF3229" s="0"/>
      <c r="AIG3229" s="0"/>
      <c r="AIH3229" s="0"/>
      <c r="AII3229" s="0"/>
      <c r="AIJ3229" s="0"/>
      <c r="AIK3229" s="0"/>
      <c r="AIL3229" s="0"/>
      <c r="AIM3229" s="0"/>
      <c r="AIN3229" s="0"/>
      <c r="AIO3229" s="0"/>
      <c r="AIP3229" s="0"/>
      <c r="AIQ3229" s="0"/>
      <c r="AIR3229" s="0"/>
      <c r="AIS3229" s="0"/>
      <c r="AIT3229" s="0"/>
      <c r="AIU3229" s="0"/>
      <c r="AIV3229" s="0"/>
      <c r="AIW3229" s="0"/>
      <c r="AIX3229" s="0"/>
      <c r="AIY3229" s="0"/>
      <c r="AIZ3229" s="0"/>
      <c r="AJA3229" s="0"/>
      <c r="AJB3229" s="0"/>
      <c r="AJC3229" s="0"/>
      <c r="AJD3229" s="0"/>
      <c r="AJE3229" s="0"/>
      <c r="AJF3229" s="0"/>
      <c r="AJG3229" s="0"/>
      <c r="AJH3229" s="0"/>
      <c r="AJI3229" s="0"/>
      <c r="AJJ3229" s="0"/>
      <c r="AJK3229" s="0"/>
      <c r="AJL3229" s="0"/>
      <c r="AJM3229" s="0"/>
      <c r="AJN3229" s="0"/>
      <c r="AJO3229" s="0"/>
      <c r="AJP3229" s="0"/>
      <c r="AJQ3229" s="0"/>
      <c r="AJR3229" s="0"/>
      <c r="AJS3229" s="0"/>
      <c r="AJT3229" s="0"/>
      <c r="AJU3229" s="0"/>
      <c r="AJV3229" s="0"/>
      <c r="AJW3229" s="0"/>
      <c r="AJX3229" s="0"/>
      <c r="AJY3229" s="0"/>
      <c r="AJZ3229" s="0"/>
      <c r="AKA3229" s="0"/>
      <c r="AKB3229" s="0"/>
      <c r="AKC3229" s="0"/>
      <c r="AKD3229" s="0"/>
      <c r="AKE3229" s="0"/>
      <c r="AKF3229" s="0"/>
      <c r="AKG3229" s="0"/>
      <c r="AKH3229" s="0"/>
      <c r="AKI3229" s="0"/>
      <c r="AKJ3229" s="0"/>
      <c r="AKK3229" s="0"/>
      <c r="AKL3229" s="0"/>
      <c r="AKM3229" s="0"/>
      <c r="AKN3229" s="0"/>
      <c r="AKO3229" s="0"/>
      <c r="AKP3229" s="0"/>
      <c r="AKQ3229" s="0"/>
      <c r="AKR3229" s="0"/>
      <c r="AKS3229" s="0"/>
      <c r="AKT3229" s="0"/>
      <c r="AKU3229" s="0"/>
      <c r="AKV3229" s="0"/>
      <c r="AKW3229" s="0"/>
      <c r="AKX3229" s="0"/>
      <c r="AKY3229" s="0"/>
      <c r="AKZ3229" s="0"/>
      <c r="ALA3229" s="0"/>
      <c r="ALB3229" s="0"/>
      <c r="ALC3229" s="0"/>
      <c r="ALD3229" s="0"/>
      <c r="ALE3229" s="0"/>
      <c r="ALF3229" s="0"/>
      <c r="ALG3229" s="0"/>
      <c r="ALH3229" s="0"/>
      <c r="ALI3229" s="0"/>
      <c r="ALJ3229" s="0"/>
      <c r="ALK3229" s="0"/>
      <c r="ALL3229" s="0"/>
      <c r="ALM3229" s="0"/>
      <c r="ALN3229" s="0"/>
      <c r="ALO3229" s="0"/>
      <c r="ALP3229" s="0"/>
      <c r="ALQ3229" s="0"/>
      <c r="ALR3229" s="0"/>
      <c r="ALS3229" s="0"/>
      <c r="ALT3229" s="0"/>
      <c r="ALU3229" s="0"/>
      <c r="ALV3229" s="0"/>
      <c r="ALW3229" s="0"/>
      <c r="ALX3229" s="0"/>
      <c r="ALY3229" s="0"/>
      <c r="ALZ3229" s="0"/>
      <c r="AMA3229" s="0"/>
      <c r="AMB3229" s="0"/>
      <c r="AMC3229" s="0"/>
      <c r="AMD3229" s="0"/>
      <c r="AME3229" s="0"/>
      <c r="AMF3229" s="0"/>
      <c r="AMG3229" s="0"/>
      <c r="AMH3229" s="0"/>
      <c r="AMI3229" s="0"/>
    </row>
    <row r="3230" customFormat="false" ht="12.75" hidden="false" customHeight="false" outlineLevel="0" collapsed="false">
      <c r="A3230" s="1" t="s">
        <v>3468</v>
      </c>
      <c r="C3230" s="27" t="s">
        <v>3475</v>
      </c>
      <c r="D3230" s="27" t="s">
        <v>49</v>
      </c>
      <c r="E3230" s="97"/>
      <c r="F3230" s="31"/>
      <c r="G3230" s="27"/>
      <c r="H3230" s="30" t="s">
        <v>168</v>
      </c>
      <c r="I3230" s="31" t="n">
        <v>0.32</v>
      </c>
      <c r="J3230" s="31" t="s">
        <v>3470</v>
      </c>
      <c r="BM3230" s="0"/>
      <c r="BN3230" s="0"/>
      <c r="BO3230" s="0"/>
      <c r="BP3230" s="0"/>
      <c r="BQ3230" s="0"/>
      <c r="BR3230" s="0"/>
      <c r="BS3230" s="0"/>
      <c r="BT3230" s="0"/>
      <c r="BU3230" s="0"/>
      <c r="BV3230" s="0"/>
      <c r="BW3230" s="0"/>
      <c r="BX3230" s="0"/>
      <c r="BY3230" s="0"/>
      <c r="BZ3230" s="0"/>
      <c r="CA3230" s="0"/>
      <c r="CB3230" s="0"/>
      <c r="CC3230" s="0"/>
      <c r="CD3230" s="0"/>
      <c r="CE3230" s="0"/>
      <c r="CF3230" s="0"/>
      <c r="CG3230" s="0"/>
      <c r="CH3230" s="0"/>
      <c r="CI3230" s="0"/>
      <c r="CJ3230" s="0"/>
      <c r="CK3230" s="0"/>
      <c r="CL3230" s="0"/>
      <c r="CM3230" s="0"/>
      <c r="CN3230" s="0"/>
      <c r="CO3230" s="0"/>
      <c r="CP3230" s="0"/>
      <c r="CQ3230" s="0"/>
      <c r="CR3230" s="0"/>
      <c r="CS3230" s="0"/>
      <c r="CT3230" s="0"/>
      <c r="CU3230" s="0"/>
      <c r="CV3230" s="0"/>
      <c r="CW3230" s="0"/>
      <c r="CX3230" s="0"/>
      <c r="CY3230" s="0"/>
      <c r="CZ3230" s="0"/>
      <c r="DA3230" s="0"/>
      <c r="DB3230" s="0"/>
      <c r="DC3230" s="0"/>
      <c r="DD3230" s="0"/>
      <c r="DE3230" s="0"/>
      <c r="DF3230" s="0"/>
      <c r="DG3230" s="0"/>
      <c r="DH3230" s="0"/>
      <c r="DI3230" s="0"/>
      <c r="DJ3230" s="0"/>
      <c r="DK3230" s="0"/>
      <c r="DL3230" s="0"/>
      <c r="DM3230" s="0"/>
      <c r="DN3230" s="0"/>
      <c r="DO3230" s="0"/>
      <c r="DP3230" s="0"/>
      <c r="DQ3230" s="0"/>
      <c r="DR3230" s="0"/>
      <c r="DS3230" s="0"/>
      <c r="DT3230" s="0"/>
      <c r="DU3230" s="0"/>
      <c r="DV3230" s="0"/>
      <c r="DW3230" s="0"/>
      <c r="DX3230" s="0"/>
      <c r="DY3230" s="0"/>
      <c r="DZ3230" s="0"/>
      <c r="EA3230" s="0"/>
      <c r="EB3230" s="0"/>
      <c r="EC3230" s="0"/>
      <c r="ED3230" s="0"/>
      <c r="EE3230" s="0"/>
      <c r="EF3230" s="0"/>
      <c r="EG3230" s="0"/>
      <c r="EH3230" s="0"/>
      <c r="EI3230" s="0"/>
      <c r="EJ3230" s="0"/>
      <c r="EK3230" s="0"/>
      <c r="EL3230" s="0"/>
      <c r="EM3230" s="0"/>
      <c r="EN3230" s="0"/>
      <c r="EO3230" s="0"/>
      <c r="EP3230" s="0"/>
      <c r="EQ3230" s="0"/>
      <c r="ER3230" s="0"/>
      <c r="ES3230" s="0"/>
      <c r="ET3230" s="0"/>
      <c r="EU3230" s="0"/>
      <c r="EV3230" s="0"/>
      <c r="EW3230" s="0"/>
      <c r="EX3230" s="0"/>
      <c r="EY3230" s="0"/>
      <c r="EZ3230" s="0"/>
      <c r="FA3230" s="0"/>
      <c r="FB3230" s="0"/>
      <c r="FC3230" s="0"/>
      <c r="FD3230" s="0"/>
      <c r="FE3230" s="0"/>
      <c r="FF3230" s="0"/>
      <c r="FG3230" s="0"/>
      <c r="FH3230" s="0"/>
      <c r="FI3230" s="0"/>
      <c r="FJ3230" s="0"/>
      <c r="FK3230" s="0"/>
      <c r="FL3230" s="0"/>
      <c r="FM3230" s="0"/>
      <c r="FN3230" s="0"/>
      <c r="FO3230" s="0"/>
      <c r="FP3230" s="0"/>
      <c r="FQ3230" s="0"/>
      <c r="FR3230" s="0"/>
      <c r="FS3230" s="0"/>
      <c r="FT3230" s="0"/>
      <c r="FU3230" s="0"/>
      <c r="FV3230" s="0"/>
      <c r="FW3230" s="0"/>
      <c r="FX3230" s="0"/>
      <c r="FY3230" s="0"/>
      <c r="FZ3230" s="0"/>
      <c r="GA3230" s="0"/>
      <c r="GB3230" s="0"/>
      <c r="GC3230" s="0"/>
      <c r="GD3230" s="0"/>
      <c r="GE3230" s="0"/>
      <c r="GF3230" s="0"/>
      <c r="GG3230" s="0"/>
      <c r="GH3230" s="0"/>
      <c r="GI3230" s="0"/>
      <c r="GJ3230" s="0"/>
      <c r="GK3230" s="0"/>
      <c r="GL3230" s="0"/>
      <c r="GM3230" s="0"/>
      <c r="GN3230" s="0"/>
      <c r="GO3230" s="0"/>
      <c r="GP3230" s="0"/>
      <c r="GQ3230" s="0"/>
      <c r="GR3230" s="0"/>
      <c r="GS3230" s="0"/>
      <c r="GT3230" s="0"/>
      <c r="GU3230" s="0"/>
      <c r="GV3230" s="0"/>
      <c r="GW3230" s="0"/>
      <c r="GX3230" s="0"/>
      <c r="GY3230" s="0"/>
      <c r="GZ3230" s="0"/>
      <c r="HA3230" s="0"/>
      <c r="HB3230" s="0"/>
      <c r="HC3230" s="0"/>
      <c r="HD3230" s="0"/>
      <c r="HE3230" s="0"/>
      <c r="HF3230" s="0"/>
      <c r="HG3230" s="0"/>
      <c r="HH3230" s="0"/>
      <c r="HI3230" s="0"/>
      <c r="HJ3230" s="0"/>
      <c r="HK3230" s="0"/>
      <c r="HL3230" s="0"/>
      <c r="HM3230" s="0"/>
      <c r="HN3230" s="0"/>
      <c r="HO3230" s="0"/>
      <c r="HP3230" s="0"/>
      <c r="HQ3230" s="0"/>
      <c r="HR3230" s="0"/>
      <c r="HS3230" s="0"/>
      <c r="HT3230" s="0"/>
      <c r="HU3230" s="0"/>
      <c r="HV3230" s="0"/>
      <c r="HW3230" s="0"/>
      <c r="HX3230" s="0"/>
      <c r="HY3230" s="0"/>
      <c r="HZ3230" s="0"/>
      <c r="IA3230" s="0"/>
      <c r="IB3230" s="0"/>
      <c r="IC3230" s="0"/>
      <c r="ID3230" s="0"/>
      <c r="IE3230" s="0"/>
      <c r="IF3230" s="0"/>
      <c r="IG3230" s="0"/>
      <c r="IH3230" s="0"/>
      <c r="II3230" s="0"/>
      <c r="IJ3230" s="0"/>
      <c r="IK3230" s="0"/>
      <c r="IL3230" s="0"/>
      <c r="IM3230" s="0"/>
      <c r="IN3230" s="0"/>
      <c r="IO3230" s="0"/>
      <c r="IP3230" s="0"/>
      <c r="IQ3230" s="0"/>
      <c r="IR3230" s="0"/>
      <c r="IS3230" s="0"/>
      <c r="IT3230" s="0"/>
      <c r="IU3230" s="0"/>
      <c r="IV3230" s="0"/>
      <c r="IW3230" s="0"/>
      <c r="IX3230" s="0"/>
      <c r="IY3230" s="0"/>
      <c r="IZ3230" s="0"/>
      <c r="JA3230" s="0"/>
      <c r="JB3230" s="0"/>
      <c r="JC3230" s="0"/>
      <c r="JD3230" s="0"/>
      <c r="JE3230" s="0"/>
      <c r="JF3230" s="0"/>
      <c r="JG3230" s="0"/>
      <c r="JH3230" s="0"/>
      <c r="JI3230" s="0"/>
      <c r="JJ3230" s="0"/>
      <c r="JK3230" s="0"/>
      <c r="JL3230" s="0"/>
      <c r="JM3230" s="0"/>
      <c r="JN3230" s="0"/>
      <c r="JO3230" s="0"/>
      <c r="JP3230" s="0"/>
      <c r="JQ3230" s="0"/>
      <c r="JR3230" s="0"/>
      <c r="JS3230" s="0"/>
      <c r="JT3230" s="0"/>
      <c r="JU3230" s="0"/>
      <c r="JV3230" s="0"/>
      <c r="JW3230" s="0"/>
      <c r="JX3230" s="0"/>
      <c r="JY3230" s="0"/>
      <c r="JZ3230" s="0"/>
      <c r="KA3230" s="0"/>
      <c r="KB3230" s="0"/>
      <c r="KC3230" s="0"/>
      <c r="KD3230" s="0"/>
      <c r="KE3230" s="0"/>
      <c r="KF3230" s="0"/>
      <c r="KG3230" s="0"/>
      <c r="KH3230" s="0"/>
      <c r="KI3230" s="0"/>
      <c r="KJ3230" s="0"/>
      <c r="KK3230" s="0"/>
      <c r="KL3230" s="0"/>
      <c r="KM3230" s="0"/>
      <c r="KN3230" s="0"/>
      <c r="KO3230" s="0"/>
      <c r="KP3230" s="0"/>
      <c r="KQ3230" s="0"/>
      <c r="KR3230" s="0"/>
      <c r="KS3230" s="0"/>
      <c r="KT3230" s="0"/>
      <c r="KU3230" s="0"/>
      <c r="KV3230" s="0"/>
      <c r="KW3230" s="0"/>
      <c r="KX3230" s="0"/>
      <c r="KY3230" s="0"/>
      <c r="KZ3230" s="0"/>
      <c r="LA3230" s="0"/>
      <c r="LB3230" s="0"/>
      <c r="LC3230" s="0"/>
      <c r="LD3230" s="0"/>
      <c r="LE3230" s="0"/>
      <c r="LF3230" s="0"/>
      <c r="LG3230" s="0"/>
      <c r="LH3230" s="0"/>
      <c r="LI3230" s="0"/>
      <c r="LJ3230" s="0"/>
      <c r="LK3230" s="0"/>
      <c r="LL3230" s="0"/>
      <c r="LM3230" s="0"/>
      <c r="LN3230" s="0"/>
      <c r="LO3230" s="0"/>
      <c r="LP3230" s="0"/>
      <c r="LQ3230" s="0"/>
      <c r="LR3230" s="0"/>
      <c r="LS3230" s="0"/>
      <c r="LT3230" s="0"/>
      <c r="LU3230" s="0"/>
      <c r="LV3230" s="0"/>
      <c r="LW3230" s="0"/>
      <c r="LX3230" s="0"/>
      <c r="LY3230" s="0"/>
      <c r="LZ3230" s="0"/>
      <c r="MA3230" s="0"/>
      <c r="MB3230" s="0"/>
      <c r="MC3230" s="0"/>
      <c r="MD3230" s="0"/>
      <c r="ME3230" s="0"/>
      <c r="MF3230" s="0"/>
      <c r="MG3230" s="0"/>
      <c r="MH3230" s="0"/>
      <c r="MI3230" s="0"/>
      <c r="MJ3230" s="0"/>
      <c r="MK3230" s="0"/>
      <c r="ML3230" s="0"/>
      <c r="MM3230" s="0"/>
      <c r="MN3230" s="0"/>
      <c r="MO3230" s="0"/>
      <c r="MP3230" s="0"/>
      <c r="MQ3230" s="0"/>
      <c r="MR3230" s="0"/>
      <c r="MS3230" s="0"/>
      <c r="MT3230" s="0"/>
      <c r="MU3230" s="0"/>
      <c r="MV3230" s="0"/>
      <c r="MW3230" s="0"/>
      <c r="MX3230" s="0"/>
      <c r="MY3230" s="0"/>
      <c r="MZ3230" s="0"/>
      <c r="NA3230" s="0"/>
      <c r="NB3230" s="0"/>
      <c r="NC3230" s="0"/>
      <c r="ND3230" s="0"/>
      <c r="NE3230" s="0"/>
      <c r="NF3230" s="0"/>
      <c r="NG3230" s="0"/>
      <c r="NH3230" s="0"/>
      <c r="NI3230" s="0"/>
      <c r="NJ3230" s="0"/>
      <c r="NK3230" s="0"/>
      <c r="NL3230" s="0"/>
      <c r="NM3230" s="0"/>
      <c r="NN3230" s="0"/>
      <c r="NO3230" s="0"/>
      <c r="NP3230" s="0"/>
      <c r="NQ3230" s="0"/>
      <c r="NR3230" s="0"/>
      <c r="NS3230" s="0"/>
      <c r="NT3230" s="0"/>
      <c r="NU3230" s="0"/>
      <c r="NV3230" s="0"/>
      <c r="NW3230" s="0"/>
      <c r="NX3230" s="0"/>
      <c r="NY3230" s="0"/>
      <c r="NZ3230" s="0"/>
      <c r="OA3230" s="0"/>
      <c r="OB3230" s="0"/>
      <c r="OC3230" s="0"/>
      <c r="OD3230" s="0"/>
      <c r="OE3230" s="0"/>
      <c r="OF3230" s="0"/>
      <c r="OG3230" s="0"/>
      <c r="OH3230" s="0"/>
      <c r="OI3230" s="0"/>
      <c r="OJ3230" s="0"/>
      <c r="OK3230" s="0"/>
      <c r="OL3230" s="0"/>
      <c r="OM3230" s="0"/>
      <c r="ON3230" s="0"/>
      <c r="OO3230" s="0"/>
      <c r="OP3230" s="0"/>
      <c r="OQ3230" s="0"/>
      <c r="OR3230" s="0"/>
      <c r="OS3230" s="0"/>
      <c r="OT3230" s="0"/>
      <c r="OU3230" s="0"/>
      <c r="OV3230" s="0"/>
      <c r="OW3230" s="0"/>
      <c r="OX3230" s="0"/>
      <c r="OY3230" s="0"/>
      <c r="OZ3230" s="0"/>
      <c r="PA3230" s="0"/>
      <c r="PB3230" s="0"/>
      <c r="PC3230" s="0"/>
      <c r="PD3230" s="0"/>
      <c r="PE3230" s="0"/>
      <c r="PF3230" s="0"/>
      <c r="PG3230" s="0"/>
      <c r="PH3230" s="0"/>
      <c r="PI3230" s="0"/>
      <c r="PJ3230" s="0"/>
      <c r="PK3230" s="0"/>
      <c r="PL3230" s="0"/>
      <c r="PM3230" s="0"/>
      <c r="PN3230" s="0"/>
      <c r="PO3230" s="0"/>
      <c r="PP3230" s="0"/>
      <c r="PQ3230" s="0"/>
      <c r="PR3230" s="0"/>
      <c r="PS3230" s="0"/>
      <c r="PT3230" s="0"/>
      <c r="PU3230" s="0"/>
      <c r="PV3230" s="0"/>
      <c r="PW3230" s="0"/>
      <c r="PX3230" s="0"/>
      <c r="PY3230" s="0"/>
      <c r="PZ3230" s="0"/>
      <c r="QA3230" s="0"/>
      <c r="QB3230" s="0"/>
      <c r="QC3230" s="0"/>
      <c r="QD3230" s="0"/>
      <c r="QE3230" s="0"/>
      <c r="QF3230" s="0"/>
      <c r="QG3230" s="0"/>
      <c r="QH3230" s="0"/>
      <c r="QI3230" s="0"/>
      <c r="QJ3230" s="0"/>
      <c r="QK3230" s="0"/>
      <c r="QL3230" s="0"/>
      <c r="QM3230" s="0"/>
      <c r="QN3230" s="0"/>
      <c r="QO3230" s="0"/>
      <c r="QP3230" s="0"/>
      <c r="QQ3230" s="0"/>
      <c r="QR3230" s="0"/>
      <c r="QS3230" s="0"/>
      <c r="QT3230" s="0"/>
      <c r="QU3230" s="0"/>
      <c r="QV3230" s="0"/>
      <c r="QW3230" s="0"/>
      <c r="QX3230" s="0"/>
      <c r="QY3230" s="0"/>
      <c r="QZ3230" s="0"/>
      <c r="RA3230" s="0"/>
      <c r="RB3230" s="0"/>
      <c r="RC3230" s="0"/>
      <c r="RD3230" s="0"/>
      <c r="RE3230" s="0"/>
      <c r="RF3230" s="0"/>
      <c r="RG3230" s="0"/>
      <c r="RH3230" s="0"/>
      <c r="RI3230" s="0"/>
      <c r="RJ3230" s="0"/>
      <c r="RK3230" s="0"/>
      <c r="RL3230" s="0"/>
      <c r="RM3230" s="0"/>
      <c r="RN3230" s="0"/>
      <c r="RO3230" s="0"/>
      <c r="RP3230" s="0"/>
      <c r="RQ3230" s="0"/>
      <c r="RR3230" s="0"/>
      <c r="RS3230" s="0"/>
      <c r="RT3230" s="0"/>
      <c r="RU3230" s="0"/>
      <c r="RV3230" s="0"/>
      <c r="RW3230" s="0"/>
      <c r="RX3230" s="0"/>
      <c r="RY3230" s="0"/>
      <c r="RZ3230" s="0"/>
      <c r="SA3230" s="0"/>
      <c r="SB3230" s="0"/>
      <c r="SC3230" s="0"/>
      <c r="SD3230" s="0"/>
      <c r="SE3230" s="0"/>
      <c r="SF3230" s="0"/>
      <c r="SG3230" s="0"/>
      <c r="SH3230" s="0"/>
      <c r="SI3230" s="0"/>
      <c r="SJ3230" s="0"/>
      <c r="SK3230" s="0"/>
      <c r="SL3230" s="0"/>
      <c r="SM3230" s="0"/>
      <c r="SN3230" s="0"/>
      <c r="SO3230" s="0"/>
      <c r="SP3230" s="0"/>
      <c r="SQ3230" s="0"/>
      <c r="SR3230" s="0"/>
      <c r="SS3230" s="0"/>
      <c r="ST3230" s="0"/>
      <c r="SU3230" s="0"/>
      <c r="SV3230" s="0"/>
      <c r="SW3230" s="0"/>
      <c r="SX3230" s="0"/>
      <c r="SY3230" s="0"/>
      <c r="SZ3230" s="0"/>
      <c r="TA3230" s="0"/>
      <c r="TB3230" s="0"/>
      <c r="TC3230" s="0"/>
      <c r="TD3230" s="0"/>
      <c r="TE3230" s="0"/>
      <c r="TF3230" s="0"/>
      <c r="TG3230" s="0"/>
      <c r="TH3230" s="0"/>
      <c r="TI3230" s="0"/>
      <c r="TJ3230" s="0"/>
      <c r="TK3230" s="0"/>
      <c r="TL3230" s="0"/>
      <c r="TM3230" s="0"/>
      <c r="TN3230" s="0"/>
      <c r="TO3230" s="0"/>
      <c r="TP3230" s="0"/>
      <c r="TQ3230" s="0"/>
      <c r="TR3230" s="0"/>
      <c r="TS3230" s="0"/>
      <c r="TT3230" s="0"/>
      <c r="TU3230" s="0"/>
      <c r="TV3230" s="0"/>
      <c r="TW3230" s="0"/>
      <c r="TX3230" s="0"/>
      <c r="TY3230" s="0"/>
      <c r="TZ3230" s="0"/>
      <c r="UA3230" s="0"/>
      <c r="UB3230" s="0"/>
      <c r="UC3230" s="0"/>
      <c r="UD3230" s="0"/>
      <c r="UE3230" s="0"/>
      <c r="UF3230" s="0"/>
      <c r="UG3230" s="0"/>
      <c r="UH3230" s="0"/>
      <c r="UI3230" s="0"/>
      <c r="UJ3230" s="0"/>
      <c r="UK3230" s="0"/>
      <c r="UL3230" s="0"/>
      <c r="UM3230" s="0"/>
      <c r="UN3230" s="0"/>
      <c r="UO3230" s="0"/>
      <c r="UP3230" s="0"/>
      <c r="UQ3230" s="0"/>
      <c r="UR3230" s="0"/>
      <c r="US3230" s="0"/>
      <c r="UT3230" s="0"/>
      <c r="UU3230" s="0"/>
      <c r="UV3230" s="0"/>
      <c r="UW3230" s="0"/>
      <c r="UX3230" s="0"/>
      <c r="UY3230" s="0"/>
      <c r="UZ3230" s="0"/>
      <c r="VA3230" s="0"/>
      <c r="VB3230" s="0"/>
      <c r="VC3230" s="0"/>
      <c r="VD3230" s="0"/>
      <c r="VE3230" s="0"/>
      <c r="VF3230" s="0"/>
      <c r="VG3230" s="0"/>
      <c r="VH3230" s="0"/>
      <c r="VI3230" s="0"/>
      <c r="VJ3230" s="0"/>
      <c r="VK3230" s="0"/>
      <c r="VL3230" s="0"/>
      <c r="VM3230" s="0"/>
      <c r="VN3230" s="0"/>
      <c r="VO3230" s="0"/>
      <c r="VP3230" s="0"/>
      <c r="VQ3230" s="0"/>
      <c r="VR3230" s="0"/>
      <c r="VS3230" s="0"/>
      <c r="VT3230" s="0"/>
      <c r="VU3230" s="0"/>
      <c r="VV3230" s="0"/>
      <c r="VW3230" s="0"/>
      <c r="VX3230" s="0"/>
      <c r="VY3230" s="0"/>
      <c r="VZ3230" s="0"/>
      <c r="WA3230" s="0"/>
      <c r="WB3230" s="0"/>
      <c r="WC3230" s="0"/>
      <c r="WD3230" s="0"/>
      <c r="WE3230" s="0"/>
      <c r="WF3230" s="0"/>
      <c r="WG3230" s="0"/>
      <c r="WH3230" s="0"/>
      <c r="WI3230" s="0"/>
      <c r="WJ3230" s="0"/>
      <c r="WK3230" s="0"/>
      <c r="WL3230" s="0"/>
      <c r="WM3230" s="0"/>
      <c r="WN3230" s="0"/>
      <c r="WO3230" s="0"/>
      <c r="WP3230" s="0"/>
      <c r="WQ3230" s="0"/>
      <c r="WR3230" s="0"/>
      <c r="WS3230" s="0"/>
      <c r="WT3230" s="0"/>
      <c r="WU3230" s="0"/>
      <c r="WV3230" s="0"/>
      <c r="WW3230" s="0"/>
      <c r="WX3230" s="0"/>
      <c r="WY3230" s="0"/>
      <c r="WZ3230" s="0"/>
      <c r="XA3230" s="0"/>
      <c r="XB3230" s="0"/>
      <c r="XC3230" s="0"/>
      <c r="XD3230" s="0"/>
      <c r="XE3230" s="0"/>
      <c r="XF3230" s="0"/>
      <c r="XG3230" s="0"/>
      <c r="XH3230" s="0"/>
      <c r="XI3230" s="0"/>
      <c r="XJ3230" s="0"/>
      <c r="XK3230" s="0"/>
      <c r="XL3230" s="0"/>
      <c r="XM3230" s="0"/>
      <c r="XN3230" s="0"/>
      <c r="XO3230" s="0"/>
      <c r="XP3230" s="0"/>
      <c r="XQ3230" s="0"/>
      <c r="XR3230" s="0"/>
      <c r="XS3230" s="0"/>
      <c r="XT3230" s="0"/>
      <c r="XU3230" s="0"/>
      <c r="XV3230" s="0"/>
      <c r="XW3230" s="0"/>
      <c r="XX3230" s="0"/>
      <c r="XY3230" s="0"/>
      <c r="XZ3230" s="0"/>
      <c r="YA3230" s="0"/>
      <c r="YB3230" s="0"/>
      <c r="YC3230" s="0"/>
      <c r="YD3230" s="0"/>
      <c r="YE3230" s="0"/>
      <c r="YF3230" s="0"/>
      <c r="YG3230" s="0"/>
      <c r="YH3230" s="0"/>
      <c r="YI3230" s="0"/>
      <c r="YJ3230" s="0"/>
      <c r="YK3230" s="0"/>
      <c r="YL3230" s="0"/>
      <c r="YM3230" s="0"/>
      <c r="YN3230" s="0"/>
      <c r="YO3230" s="0"/>
      <c r="YP3230" s="0"/>
      <c r="YQ3230" s="0"/>
      <c r="YR3230" s="0"/>
      <c r="YS3230" s="0"/>
      <c r="YT3230" s="0"/>
      <c r="YU3230" s="0"/>
      <c r="YV3230" s="0"/>
      <c r="YW3230" s="0"/>
      <c r="YX3230" s="0"/>
      <c r="YY3230" s="0"/>
      <c r="YZ3230" s="0"/>
      <c r="ZA3230" s="0"/>
      <c r="ZB3230" s="0"/>
      <c r="ZC3230" s="0"/>
      <c r="ZD3230" s="0"/>
      <c r="ZE3230" s="0"/>
      <c r="ZF3230" s="0"/>
      <c r="ZG3230" s="0"/>
      <c r="ZH3230" s="0"/>
      <c r="ZI3230" s="0"/>
      <c r="ZJ3230" s="0"/>
      <c r="ZK3230" s="0"/>
      <c r="ZL3230" s="0"/>
      <c r="ZM3230" s="0"/>
      <c r="ZN3230" s="0"/>
      <c r="ZO3230" s="0"/>
      <c r="ZP3230" s="0"/>
      <c r="ZQ3230" s="0"/>
      <c r="ZR3230" s="0"/>
      <c r="ZS3230" s="0"/>
      <c r="ZT3230" s="0"/>
      <c r="ZU3230" s="0"/>
      <c r="ZV3230" s="0"/>
      <c r="ZW3230" s="0"/>
      <c r="ZX3230" s="0"/>
      <c r="ZY3230" s="0"/>
      <c r="ZZ3230" s="0"/>
      <c r="AAA3230" s="0"/>
      <c r="AAB3230" s="0"/>
      <c r="AAC3230" s="0"/>
      <c r="AAD3230" s="0"/>
      <c r="AAE3230" s="0"/>
      <c r="AAF3230" s="0"/>
      <c r="AAG3230" s="0"/>
      <c r="AAH3230" s="0"/>
      <c r="AAI3230" s="0"/>
      <c r="AAJ3230" s="0"/>
      <c r="AAK3230" s="0"/>
      <c r="AAL3230" s="0"/>
      <c r="AAM3230" s="0"/>
      <c r="AAN3230" s="0"/>
      <c r="AAO3230" s="0"/>
      <c r="AAP3230" s="0"/>
      <c r="AAQ3230" s="0"/>
      <c r="AAR3230" s="0"/>
      <c r="AAS3230" s="0"/>
      <c r="AAT3230" s="0"/>
      <c r="AAU3230" s="0"/>
      <c r="AAV3230" s="0"/>
      <c r="AAW3230" s="0"/>
      <c r="AAX3230" s="0"/>
      <c r="AAY3230" s="0"/>
      <c r="AAZ3230" s="0"/>
      <c r="ABA3230" s="0"/>
      <c r="ABB3230" s="0"/>
      <c r="ABC3230" s="0"/>
      <c r="ABD3230" s="0"/>
      <c r="ABE3230" s="0"/>
      <c r="ABF3230" s="0"/>
      <c r="ABG3230" s="0"/>
      <c r="ABH3230" s="0"/>
      <c r="ABI3230" s="0"/>
      <c r="ABJ3230" s="0"/>
      <c r="ABK3230" s="0"/>
      <c r="ABL3230" s="0"/>
      <c r="ABM3230" s="0"/>
      <c r="ABN3230" s="0"/>
      <c r="ABO3230" s="0"/>
      <c r="ABP3230" s="0"/>
      <c r="ABQ3230" s="0"/>
      <c r="ABR3230" s="0"/>
      <c r="ABS3230" s="0"/>
      <c r="ABT3230" s="0"/>
      <c r="ABU3230" s="0"/>
      <c r="ABV3230" s="0"/>
      <c r="ABW3230" s="0"/>
      <c r="ABX3230" s="0"/>
      <c r="ABY3230" s="0"/>
      <c r="ABZ3230" s="0"/>
      <c r="ACA3230" s="0"/>
      <c r="ACB3230" s="0"/>
      <c r="ACC3230" s="0"/>
      <c r="ACD3230" s="0"/>
      <c r="ACE3230" s="0"/>
      <c r="ACF3230" s="0"/>
      <c r="ACG3230" s="0"/>
      <c r="ACH3230" s="0"/>
      <c r="ACI3230" s="0"/>
      <c r="ACJ3230" s="0"/>
      <c r="ACK3230" s="0"/>
      <c r="ACL3230" s="0"/>
      <c r="ACM3230" s="0"/>
      <c r="ACN3230" s="0"/>
      <c r="ACO3230" s="0"/>
      <c r="ACP3230" s="0"/>
      <c r="ACQ3230" s="0"/>
      <c r="ACR3230" s="0"/>
      <c r="ACS3230" s="0"/>
      <c r="ACT3230" s="0"/>
      <c r="ACU3230" s="0"/>
      <c r="ACV3230" s="0"/>
      <c r="ACW3230" s="0"/>
      <c r="ACX3230" s="0"/>
      <c r="ACY3230" s="0"/>
      <c r="ACZ3230" s="0"/>
      <c r="ADA3230" s="0"/>
      <c r="ADB3230" s="0"/>
      <c r="ADC3230" s="0"/>
      <c r="ADD3230" s="0"/>
      <c r="ADE3230" s="0"/>
      <c r="ADF3230" s="0"/>
      <c r="ADG3230" s="0"/>
      <c r="ADH3230" s="0"/>
      <c r="ADI3230" s="0"/>
      <c r="ADJ3230" s="0"/>
      <c r="ADK3230" s="0"/>
      <c r="ADL3230" s="0"/>
      <c r="ADM3230" s="0"/>
      <c r="ADN3230" s="0"/>
      <c r="ADO3230" s="0"/>
      <c r="ADP3230" s="0"/>
      <c r="ADQ3230" s="0"/>
      <c r="ADR3230" s="0"/>
      <c r="ADS3230" s="0"/>
      <c r="ADT3230" s="0"/>
      <c r="ADU3230" s="0"/>
      <c r="ADV3230" s="0"/>
      <c r="ADW3230" s="0"/>
      <c r="ADX3230" s="0"/>
      <c r="ADY3230" s="0"/>
      <c r="ADZ3230" s="0"/>
      <c r="AEA3230" s="0"/>
      <c r="AEB3230" s="0"/>
      <c r="AEC3230" s="0"/>
      <c r="AED3230" s="0"/>
      <c r="AEE3230" s="0"/>
      <c r="AEF3230" s="0"/>
      <c r="AEG3230" s="0"/>
      <c r="AEH3230" s="0"/>
      <c r="AEI3230" s="0"/>
      <c r="AEJ3230" s="0"/>
      <c r="AEK3230" s="0"/>
      <c r="AEL3230" s="0"/>
      <c r="AEM3230" s="0"/>
      <c r="AEN3230" s="0"/>
      <c r="AEO3230" s="0"/>
      <c r="AEP3230" s="0"/>
      <c r="AEQ3230" s="0"/>
      <c r="AER3230" s="0"/>
      <c r="AES3230" s="0"/>
      <c r="AET3230" s="0"/>
      <c r="AEU3230" s="0"/>
      <c r="AEV3230" s="0"/>
      <c r="AEW3230" s="0"/>
      <c r="AEX3230" s="0"/>
      <c r="AEY3230" s="0"/>
      <c r="AEZ3230" s="0"/>
      <c r="AFA3230" s="0"/>
      <c r="AFB3230" s="0"/>
      <c r="AFC3230" s="0"/>
      <c r="AFD3230" s="0"/>
      <c r="AFE3230" s="0"/>
      <c r="AFF3230" s="0"/>
      <c r="AFG3230" s="0"/>
      <c r="AFH3230" s="0"/>
      <c r="AFI3230" s="0"/>
      <c r="AFJ3230" s="0"/>
      <c r="AFK3230" s="0"/>
      <c r="AFL3230" s="0"/>
      <c r="AFM3230" s="0"/>
      <c r="AFN3230" s="0"/>
      <c r="AFO3230" s="0"/>
      <c r="AFP3230" s="0"/>
      <c r="AFQ3230" s="0"/>
      <c r="AFR3230" s="0"/>
      <c r="AFS3230" s="0"/>
      <c r="AFT3230" s="0"/>
      <c r="AFU3230" s="0"/>
      <c r="AFV3230" s="0"/>
      <c r="AFW3230" s="0"/>
      <c r="AFX3230" s="0"/>
      <c r="AFY3230" s="0"/>
      <c r="AFZ3230" s="0"/>
      <c r="AGA3230" s="0"/>
      <c r="AGB3230" s="0"/>
      <c r="AGC3230" s="0"/>
      <c r="AGD3230" s="0"/>
      <c r="AGE3230" s="0"/>
      <c r="AGF3230" s="0"/>
      <c r="AGG3230" s="0"/>
      <c r="AGH3230" s="0"/>
      <c r="AGI3230" s="0"/>
      <c r="AGJ3230" s="0"/>
      <c r="AGK3230" s="0"/>
      <c r="AGL3230" s="0"/>
      <c r="AGM3230" s="0"/>
      <c r="AGN3230" s="0"/>
      <c r="AGO3230" s="0"/>
      <c r="AGP3230" s="0"/>
      <c r="AGQ3230" s="0"/>
      <c r="AGR3230" s="0"/>
      <c r="AGS3230" s="0"/>
      <c r="AGT3230" s="0"/>
      <c r="AGU3230" s="0"/>
      <c r="AGV3230" s="0"/>
      <c r="AGW3230" s="0"/>
      <c r="AGX3230" s="0"/>
      <c r="AGY3230" s="0"/>
      <c r="AGZ3230" s="0"/>
      <c r="AHA3230" s="0"/>
      <c r="AHB3230" s="0"/>
      <c r="AHC3230" s="0"/>
      <c r="AHD3230" s="0"/>
      <c r="AHE3230" s="0"/>
      <c r="AHF3230" s="0"/>
      <c r="AHG3230" s="0"/>
      <c r="AHH3230" s="0"/>
      <c r="AHI3230" s="0"/>
      <c r="AHJ3230" s="0"/>
      <c r="AHK3230" s="0"/>
      <c r="AHL3230" s="0"/>
      <c r="AHM3230" s="0"/>
      <c r="AHN3230" s="0"/>
      <c r="AHO3230" s="0"/>
      <c r="AHP3230" s="0"/>
      <c r="AHQ3230" s="0"/>
      <c r="AHR3230" s="0"/>
      <c r="AHS3230" s="0"/>
      <c r="AHT3230" s="0"/>
      <c r="AHU3230" s="0"/>
      <c r="AHV3230" s="0"/>
      <c r="AHW3230" s="0"/>
      <c r="AHX3230" s="0"/>
      <c r="AHY3230" s="0"/>
      <c r="AHZ3230" s="0"/>
      <c r="AIA3230" s="0"/>
      <c r="AIB3230" s="0"/>
      <c r="AIC3230" s="0"/>
      <c r="AID3230" s="0"/>
      <c r="AIE3230" s="0"/>
      <c r="AIF3230" s="0"/>
      <c r="AIG3230" s="0"/>
      <c r="AIH3230" s="0"/>
      <c r="AII3230" s="0"/>
      <c r="AIJ3230" s="0"/>
      <c r="AIK3230" s="0"/>
      <c r="AIL3230" s="0"/>
      <c r="AIM3230" s="0"/>
      <c r="AIN3230" s="0"/>
      <c r="AIO3230" s="0"/>
      <c r="AIP3230" s="0"/>
      <c r="AIQ3230" s="0"/>
      <c r="AIR3230" s="0"/>
      <c r="AIS3230" s="0"/>
      <c r="AIT3230" s="0"/>
      <c r="AIU3230" s="0"/>
      <c r="AIV3230" s="0"/>
      <c r="AIW3230" s="0"/>
      <c r="AIX3230" s="0"/>
      <c r="AIY3230" s="0"/>
      <c r="AIZ3230" s="0"/>
      <c r="AJA3230" s="0"/>
      <c r="AJB3230" s="0"/>
      <c r="AJC3230" s="0"/>
      <c r="AJD3230" s="0"/>
      <c r="AJE3230" s="0"/>
      <c r="AJF3230" s="0"/>
      <c r="AJG3230" s="0"/>
      <c r="AJH3230" s="0"/>
      <c r="AJI3230" s="0"/>
      <c r="AJJ3230" s="0"/>
      <c r="AJK3230" s="0"/>
      <c r="AJL3230" s="0"/>
      <c r="AJM3230" s="0"/>
      <c r="AJN3230" s="0"/>
      <c r="AJO3230" s="0"/>
      <c r="AJP3230" s="0"/>
      <c r="AJQ3230" s="0"/>
      <c r="AJR3230" s="0"/>
      <c r="AJS3230" s="0"/>
      <c r="AJT3230" s="0"/>
      <c r="AJU3230" s="0"/>
      <c r="AJV3230" s="0"/>
      <c r="AJW3230" s="0"/>
      <c r="AJX3230" s="0"/>
      <c r="AJY3230" s="0"/>
      <c r="AJZ3230" s="0"/>
      <c r="AKA3230" s="0"/>
      <c r="AKB3230" s="0"/>
      <c r="AKC3230" s="0"/>
      <c r="AKD3230" s="0"/>
      <c r="AKE3230" s="0"/>
      <c r="AKF3230" s="0"/>
      <c r="AKG3230" s="0"/>
      <c r="AKH3230" s="0"/>
      <c r="AKI3230" s="0"/>
      <c r="AKJ3230" s="0"/>
      <c r="AKK3230" s="0"/>
      <c r="AKL3230" s="0"/>
      <c r="AKM3230" s="0"/>
      <c r="AKN3230" s="0"/>
      <c r="AKO3230" s="0"/>
      <c r="AKP3230" s="0"/>
      <c r="AKQ3230" s="0"/>
      <c r="AKR3230" s="0"/>
      <c r="AKS3230" s="0"/>
      <c r="AKT3230" s="0"/>
      <c r="AKU3230" s="0"/>
      <c r="AKV3230" s="0"/>
      <c r="AKW3230" s="0"/>
      <c r="AKX3230" s="0"/>
      <c r="AKY3230" s="0"/>
      <c r="AKZ3230" s="0"/>
      <c r="ALA3230" s="0"/>
      <c r="ALB3230" s="0"/>
      <c r="ALC3230" s="0"/>
      <c r="ALD3230" s="0"/>
      <c r="ALE3230" s="0"/>
      <c r="ALF3230" s="0"/>
      <c r="ALG3230" s="0"/>
      <c r="ALH3230" s="0"/>
      <c r="ALI3230" s="0"/>
      <c r="ALJ3230" s="0"/>
      <c r="ALK3230" s="0"/>
      <c r="ALL3230" s="0"/>
      <c r="ALM3230" s="0"/>
      <c r="ALN3230" s="0"/>
      <c r="ALO3230" s="0"/>
      <c r="ALP3230" s="0"/>
      <c r="ALQ3230" s="0"/>
      <c r="ALR3230" s="0"/>
      <c r="ALS3230" s="0"/>
      <c r="ALT3230" s="0"/>
      <c r="ALU3230" s="0"/>
      <c r="ALV3230" s="0"/>
      <c r="ALW3230" s="0"/>
      <c r="ALX3230" s="0"/>
      <c r="ALY3230" s="0"/>
      <c r="ALZ3230" s="0"/>
      <c r="AMA3230" s="0"/>
      <c r="AMB3230" s="0"/>
      <c r="AMC3230" s="0"/>
      <c r="AMD3230" s="0"/>
      <c r="AME3230" s="0"/>
      <c r="AMF3230" s="0"/>
      <c r="AMG3230" s="0"/>
      <c r="AMH3230" s="0"/>
      <c r="AMI3230" s="0"/>
    </row>
    <row r="3231" customFormat="false" ht="12.75" hidden="false" customHeight="false" outlineLevel="0" collapsed="false">
      <c r="A3231" s="1" t="s">
        <v>3468</v>
      </c>
      <c r="C3231" s="27" t="s">
        <v>3476</v>
      </c>
      <c r="D3231" s="27" t="s">
        <v>26</v>
      </c>
      <c r="E3231" s="97"/>
      <c r="F3231" s="31"/>
      <c r="G3231" s="27"/>
      <c r="H3231" s="30" t="s">
        <v>168</v>
      </c>
      <c r="I3231" s="31" t="n">
        <v>0.32</v>
      </c>
      <c r="J3231" s="31" t="s">
        <v>3470</v>
      </c>
      <c r="BM3231" s="0"/>
      <c r="BN3231" s="0"/>
      <c r="BO3231" s="0"/>
      <c r="BP3231" s="0"/>
      <c r="BQ3231" s="0"/>
      <c r="BR3231" s="0"/>
      <c r="BS3231" s="0"/>
      <c r="BT3231" s="0"/>
      <c r="BU3231" s="0"/>
      <c r="BV3231" s="0"/>
      <c r="BW3231" s="0"/>
      <c r="BX3231" s="0"/>
      <c r="BY3231" s="0"/>
      <c r="BZ3231" s="0"/>
      <c r="CA3231" s="0"/>
      <c r="CB3231" s="0"/>
      <c r="CC3231" s="0"/>
      <c r="CD3231" s="0"/>
      <c r="CE3231" s="0"/>
      <c r="CF3231" s="0"/>
      <c r="CG3231" s="0"/>
      <c r="CH3231" s="0"/>
      <c r="CI3231" s="0"/>
      <c r="CJ3231" s="0"/>
      <c r="CK3231" s="0"/>
      <c r="CL3231" s="0"/>
      <c r="CM3231" s="0"/>
      <c r="CN3231" s="0"/>
      <c r="CO3231" s="0"/>
      <c r="CP3231" s="0"/>
      <c r="CQ3231" s="0"/>
      <c r="CR3231" s="0"/>
      <c r="CS3231" s="0"/>
      <c r="CT3231" s="0"/>
      <c r="CU3231" s="0"/>
      <c r="CV3231" s="0"/>
      <c r="CW3231" s="0"/>
      <c r="CX3231" s="0"/>
      <c r="CY3231" s="0"/>
      <c r="CZ3231" s="0"/>
      <c r="DA3231" s="0"/>
      <c r="DB3231" s="0"/>
      <c r="DC3231" s="0"/>
      <c r="DD3231" s="0"/>
      <c r="DE3231" s="0"/>
      <c r="DF3231" s="0"/>
      <c r="DG3231" s="0"/>
      <c r="DH3231" s="0"/>
      <c r="DI3231" s="0"/>
      <c r="DJ3231" s="0"/>
      <c r="DK3231" s="0"/>
      <c r="DL3231" s="0"/>
      <c r="DM3231" s="0"/>
      <c r="DN3231" s="0"/>
      <c r="DO3231" s="0"/>
      <c r="DP3231" s="0"/>
      <c r="DQ3231" s="0"/>
      <c r="DR3231" s="0"/>
      <c r="DS3231" s="0"/>
      <c r="DT3231" s="0"/>
      <c r="DU3231" s="0"/>
      <c r="DV3231" s="0"/>
      <c r="DW3231" s="0"/>
      <c r="DX3231" s="0"/>
      <c r="DY3231" s="0"/>
      <c r="DZ3231" s="0"/>
      <c r="EA3231" s="0"/>
      <c r="EB3231" s="0"/>
      <c r="EC3231" s="0"/>
      <c r="ED3231" s="0"/>
      <c r="EE3231" s="0"/>
      <c r="EF3231" s="0"/>
      <c r="EG3231" s="0"/>
      <c r="EH3231" s="0"/>
      <c r="EI3231" s="0"/>
      <c r="EJ3231" s="0"/>
      <c r="EK3231" s="0"/>
      <c r="EL3231" s="0"/>
      <c r="EM3231" s="0"/>
      <c r="EN3231" s="0"/>
      <c r="EO3231" s="0"/>
      <c r="EP3231" s="0"/>
      <c r="EQ3231" s="0"/>
      <c r="ER3231" s="0"/>
      <c r="ES3231" s="0"/>
      <c r="ET3231" s="0"/>
      <c r="EU3231" s="0"/>
      <c r="EV3231" s="0"/>
      <c r="EW3231" s="0"/>
      <c r="EX3231" s="0"/>
      <c r="EY3231" s="0"/>
      <c r="EZ3231" s="0"/>
      <c r="FA3231" s="0"/>
      <c r="FB3231" s="0"/>
      <c r="FC3231" s="0"/>
      <c r="FD3231" s="0"/>
      <c r="FE3231" s="0"/>
      <c r="FF3231" s="0"/>
      <c r="FG3231" s="0"/>
      <c r="FH3231" s="0"/>
      <c r="FI3231" s="0"/>
      <c r="FJ3231" s="0"/>
      <c r="FK3231" s="0"/>
      <c r="FL3231" s="0"/>
      <c r="FM3231" s="0"/>
      <c r="FN3231" s="0"/>
      <c r="FO3231" s="0"/>
      <c r="FP3231" s="0"/>
      <c r="FQ3231" s="0"/>
      <c r="FR3231" s="0"/>
      <c r="FS3231" s="0"/>
      <c r="FT3231" s="0"/>
      <c r="FU3231" s="0"/>
      <c r="FV3231" s="0"/>
      <c r="FW3231" s="0"/>
      <c r="FX3231" s="0"/>
      <c r="FY3231" s="0"/>
      <c r="FZ3231" s="0"/>
      <c r="GA3231" s="0"/>
      <c r="GB3231" s="0"/>
      <c r="GC3231" s="0"/>
      <c r="GD3231" s="0"/>
      <c r="GE3231" s="0"/>
      <c r="GF3231" s="0"/>
      <c r="GG3231" s="0"/>
      <c r="GH3231" s="0"/>
      <c r="GI3231" s="0"/>
      <c r="GJ3231" s="0"/>
      <c r="GK3231" s="0"/>
      <c r="GL3231" s="0"/>
      <c r="GM3231" s="0"/>
      <c r="GN3231" s="0"/>
      <c r="GO3231" s="0"/>
      <c r="GP3231" s="0"/>
      <c r="GQ3231" s="0"/>
      <c r="GR3231" s="0"/>
      <c r="GS3231" s="0"/>
      <c r="GT3231" s="0"/>
      <c r="GU3231" s="0"/>
      <c r="GV3231" s="0"/>
      <c r="GW3231" s="0"/>
      <c r="GX3231" s="0"/>
      <c r="GY3231" s="0"/>
      <c r="GZ3231" s="0"/>
      <c r="HA3231" s="0"/>
      <c r="HB3231" s="0"/>
      <c r="HC3231" s="0"/>
      <c r="HD3231" s="0"/>
      <c r="HE3231" s="0"/>
      <c r="HF3231" s="0"/>
      <c r="HG3231" s="0"/>
      <c r="HH3231" s="0"/>
      <c r="HI3231" s="0"/>
      <c r="HJ3231" s="0"/>
      <c r="HK3231" s="0"/>
      <c r="HL3231" s="0"/>
      <c r="HM3231" s="0"/>
      <c r="HN3231" s="0"/>
      <c r="HO3231" s="0"/>
      <c r="HP3231" s="0"/>
      <c r="HQ3231" s="0"/>
      <c r="HR3231" s="0"/>
      <c r="HS3231" s="0"/>
      <c r="HT3231" s="0"/>
      <c r="HU3231" s="0"/>
      <c r="HV3231" s="0"/>
      <c r="HW3231" s="0"/>
      <c r="HX3231" s="0"/>
      <c r="HY3231" s="0"/>
      <c r="HZ3231" s="0"/>
      <c r="IA3231" s="0"/>
      <c r="IB3231" s="0"/>
      <c r="IC3231" s="0"/>
      <c r="ID3231" s="0"/>
      <c r="IE3231" s="0"/>
      <c r="IF3231" s="0"/>
      <c r="IG3231" s="0"/>
      <c r="IH3231" s="0"/>
      <c r="II3231" s="0"/>
      <c r="IJ3231" s="0"/>
      <c r="IK3231" s="0"/>
      <c r="IL3231" s="0"/>
      <c r="IM3231" s="0"/>
      <c r="IN3231" s="0"/>
      <c r="IO3231" s="0"/>
      <c r="IP3231" s="0"/>
      <c r="IQ3231" s="0"/>
      <c r="IR3231" s="0"/>
      <c r="IS3231" s="0"/>
      <c r="IT3231" s="0"/>
      <c r="IU3231" s="0"/>
      <c r="IV3231" s="0"/>
      <c r="IW3231" s="0"/>
      <c r="IX3231" s="0"/>
      <c r="IY3231" s="0"/>
      <c r="IZ3231" s="0"/>
      <c r="JA3231" s="0"/>
      <c r="JB3231" s="0"/>
      <c r="JC3231" s="0"/>
      <c r="JD3231" s="0"/>
      <c r="JE3231" s="0"/>
      <c r="JF3231" s="0"/>
      <c r="JG3231" s="0"/>
      <c r="JH3231" s="0"/>
      <c r="JI3231" s="0"/>
      <c r="JJ3231" s="0"/>
      <c r="JK3231" s="0"/>
      <c r="JL3231" s="0"/>
      <c r="JM3231" s="0"/>
      <c r="JN3231" s="0"/>
      <c r="JO3231" s="0"/>
      <c r="JP3231" s="0"/>
      <c r="JQ3231" s="0"/>
      <c r="JR3231" s="0"/>
      <c r="JS3231" s="0"/>
      <c r="JT3231" s="0"/>
      <c r="JU3231" s="0"/>
      <c r="JV3231" s="0"/>
      <c r="JW3231" s="0"/>
      <c r="JX3231" s="0"/>
      <c r="JY3231" s="0"/>
      <c r="JZ3231" s="0"/>
      <c r="KA3231" s="0"/>
      <c r="KB3231" s="0"/>
      <c r="KC3231" s="0"/>
      <c r="KD3231" s="0"/>
      <c r="KE3231" s="0"/>
      <c r="KF3231" s="0"/>
      <c r="KG3231" s="0"/>
      <c r="KH3231" s="0"/>
      <c r="KI3231" s="0"/>
      <c r="KJ3231" s="0"/>
      <c r="KK3231" s="0"/>
      <c r="KL3231" s="0"/>
      <c r="KM3231" s="0"/>
      <c r="KN3231" s="0"/>
      <c r="KO3231" s="0"/>
      <c r="KP3231" s="0"/>
      <c r="KQ3231" s="0"/>
      <c r="KR3231" s="0"/>
      <c r="KS3231" s="0"/>
      <c r="KT3231" s="0"/>
      <c r="KU3231" s="0"/>
      <c r="KV3231" s="0"/>
      <c r="KW3231" s="0"/>
      <c r="KX3231" s="0"/>
      <c r="KY3231" s="0"/>
      <c r="KZ3231" s="0"/>
      <c r="LA3231" s="0"/>
      <c r="LB3231" s="0"/>
      <c r="LC3231" s="0"/>
      <c r="LD3231" s="0"/>
      <c r="LE3231" s="0"/>
      <c r="LF3231" s="0"/>
      <c r="LG3231" s="0"/>
      <c r="LH3231" s="0"/>
      <c r="LI3231" s="0"/>
      <c r="LJ3231" s="0"/>
      <c r="LK3231" s="0"/>
      <c r="LL3231" s="0"/>
      <c r="LM3231" s="0"/>
      <c r="LN3231" s="0"/>
      <c r="LO3231" s="0"/>
      <c r="LP3231" s="0"/>
      <c r="LQ3231" s="0"/>
      <c r="LR3231" s="0"/>
      <c r="LS3231" s="0"/>
      <c r="LT3231" s="0"/>
      <c r="LU3231" s="0"/>
      <c r="LV3231" s="0"/>
      <c r="LW3231" s="0"/>
      <c r="LX3231" s="0"/>
      <c r="LY3231" s="0"/>
      <c r="LZ3231" s="0"/>
      <c r="MA3231" s="0"/>
      <c r="MB3231" s="0"/>
      <c r="MC3231" s="0"/>
      <c r="MD3231" s="0"/>
      <c r="ME3231" s="0"/>
      <c r="MF3231" s="0"/>
      <c r="MG3231" s="0"/>
      <c r="MH3231" s="0"/>
      <c r="MI3231" s="0"/>
      <c r="MJ3231" s="0"/>
      <c r="MK3231" s="0"/>
      <c r="ML3231" s="0"/>
      <c r="MM3231" s="0"/>
      <c r="MN3231" s="0"/>
      <c r="MO3231" s="0"/>
      <c r="MP3231" s="0"/>
      <c r="MQ3231" s="0"/>
      <c r="MR3231" s="0"/>
      <c r="MS3231" s="0"/>
      <c r="MT3231" s="0"/>
      <c r="MU3231" s="0"/>
      <c r="MV3231" s="0"/>
      <c r="MW3231" s="0"/>
      <c r="MX3231" s="0"/>
      <c r="MY3231" s="0"/>
      <c r="MZ3231" s="0"/>
      <c r="NA3231" s="0"/>
      <c r="NB3231" s="0"/>
      <c r="NC3231" s="0"/>
      <c r="ND3231" s="0"/>
      <c r="NE3231" s="0"/>
      <c r="NF3231" s="0"/>
      <c r="NG3231" s="0"/>
      <c r="NH3231" s="0"/>
      <c r="NI3231" s="0"/>
      <c r="NJ3231" s="0"/>
      <c r="NK3231" s="0"/>
      <c r="NL3231" s="0"/>
      <c r="NM3231" s="0"/>
      <c r="NN3231" s="0"/>
      <c r="NO3231" s="0"/>
      <c r="NP3231" s="0"/>
      <c r="NQ3231" s="0"/>
      <c r="NR3231" s="0"/>
      <c r="NS3231" s="0"/>
      <c r="NT3231" s="0"/>
      <c r="NU3231" s="0"/>
      <c r="NV3231" s="0"/>
      <c r="NW3231" s="0"/>
      <c r="NX3231" s="0"/>
      <c r="NY3231" s="0"/>
      <c r="NZ3231" s="0"/>
      <c r="OA3231" s="0"/>
      <c r="OB3231" s="0"/>
      <c r="OC3231" s="0"/>
      <c r="OD3231" s="0"/>
      <c r="OE3231" s="0"/>
      <c r="OF3231" s="0"/>
      <c r="OG3231" s="0"/>
      <c r="OH3231" s="0"/>
      <c r="OI3231" s="0"/>
      <c r="OJ3231" s="0"/>
      <c r="OK3231" s="0"/>
      <c r="OL3231" s="0"/>
      <c r="OM3231" s="0"/>
      <c r="ON3231" s="0"/>
      <c r="OO3231" s="0"/>
      <c r="OP3231" s="0"/>
      <c r="OQ3231" s="0"/>
      <c r="OR3231" s="0"/>
      <c r="OS3231" s="0"/>
      <c r="OT3231" s="0"/>
      <c r="OU3231" s="0"/>
      <c r="OV3231" s="0"/>
      <c r="OW3231" s="0"/>
      <c r="OX3231" s="0"/>
      <c r="OY3231" s="0"/>
      <c r="OZ3231" s="0"/>
      <c r="PA3231" s="0"/>
      <c r="PB3231" s="0"/>
      <c r="PC3231" s="0"/>
      <c r="PD3231" s="0"/>
      <c r="PE3231" s="0"/>
      <c r="PF3231" s="0"/>
      <c r="PG3231" s="0"/>
      <c r="PH3231" s="0"/>
      <c r="PI3231" s="0"/>
      <c r="PJ3231" s="0"/>
      <c r="PK3231" s="0"/>
      <c r="PL3231" s="0"/>
      <c r="PM3231" s="0"/>
      <c r="PN3231" s="0"/>
      <c r="PO3231" s="0"/>
      <c r="PP3231" s="0"/>
      <c r="PQ3231" s="0"/>
      <c r="PR3231" s="0"/>
      <c r="PS3231" s="0"/>
      <c r="PT3231" s="0"/>
      <c r="PU3231" s="0"/>
      <c r="PV3231" s="0"/>
      <c r="PW3231" s="0"/>
      <c r="PX3231" s="0"/>
      <c r="PY3231" s="0"/>
      <c r="PZ3231" s="0"/>
      <c r="QA3231" s="0"/>
      <c r="QB3231" s="0"/>
      <c r="QC3231" s="0"/>
      <c r="QD3231" s="0"/>
      <c r="QE3231" s="0"/>
      <c r="QF3231" s="0"/>
      <c r="QG3231" s="0"/>
      <c r="QH3231" s="0"/>
      <c r="QI3231" s="0"/>
      <c r="QJ3231" s="0"/>
      <c r="QK3231" s="0"/>
      <c r="QL3231" s="0"/>
      <c r="QM3231" s="0"/>
      <c r="QN3231" s="0"/>
      <c r="QO3231" s="0"/>
      <c r="QP3231" s="0"/>
      <c r="QQ3231" s="0"/>
      <c r="QR3231" s="0"/>
      <c r="QS3231" s="0"/>
      <c r="QT3231" s="0"/>
      <c r="QU3231" s="0"/>
      <c r="QV3231" s="0"/>
      <c r="QW3231" s="0"/>
      <c r="QX3231" s="0"/>
      <c r="QY3231" s="0"/>
      <c r="QZ3231" s="0"/>
      <c r="RA3231" s="0"/>
      <c r="RB3231" s="0"/>
      <c r="RC3231" s="0"/>
      <c r="RD3231" s="0"/>
      <c r="RE3231" s="0"/>
      <c r="RF3231" s="0"/>
      <c r="RG3231" s="0"/>
      <c r="RH3231" s="0"/>
      <c r="RI3231" s="0"/>
      <c r="RJ3231" s="0"/>
      <c r="RK3231" s="0"/>
      <c r="RL3231" s="0"/>
      <c r="RM3231" s="0"/>
      <c r="RN3231" s="0"/>
      <c r="RO3231" s="0"/>
      <c r="RP3231" s="0"/>
      <c r="RQ3231" s="0"/>
      <c r="RR3231" s="0"/>
      <c r="RS3231" s="0"/>
      <c r="RT3231" s="0"/>
      <c r="RU3231" s="0"/>
      <c r="RV3231" s="0"/>
      <c r="RW3231" s="0"/>
      <c r="RX3231" s="0"/>
      <c r="RY3231" s="0"/>
      <c r="RZ3231" s="0"/>
      <c r="SA3231" s="0"/>
      <c r="SB3231" s="0"/>
      <c r="SC3231" s="0"/>
      <c r="SD3231" s="0"/>
      <c r="SE3231" s="0"/>
      <c r="SF3231" s="0"/>
      <c r="SG3231" s="0"/>
      <c r="SH3231" s="0"/>
      <c r="SI3231" s="0"/>
      <c r="SJ3231" s="0"/>
      <c r="SK3231" s="0"/>
      <c r="SL3231" s="0"/>
      <c r="SM3231" s="0"/>
      <c r="SN3231" s="0"/>
      <c r="SO3231" s="0"/>
      <c r="SP3231" s="0"/>
      <c r="SQ3231" s="0"/>
      <c r="SR3231" s="0"/>
      <c r="SS3231" s="0"/>
      <c r="ST3231" s="0"/>
      <c r="SU3231" s="0"/>
      <c r="SV3231" s="0"/>
      <c r="SW3231" s="0"/>
      <c r="SX3231" s="0"/>
      <c r="SY3231" s="0"/>
      <c r="SZ3231" s="0"/>
      <c r="TA3231" s="0"/>
      <c r="TB3231" s="0"/>
      <c r="TC3231" s="0"/>
      <c r="TD3231" s="0"/>
      <c r="TE3231" s="0"/>
      <c r="TF3231" s="0"/>
      <c r="TG3231" s="0"/>
      <c r="TH3231" s="0"/>
      <c r="TI3231" s="0"/>
      <c r="TJ3231" s="0"/>
      <c r="TK3231" s="0"/>
      <c r="TL3231" s="0"/>
      <c r="TM3231" s="0"/>
      <c r="TN3231" s="0"/>
      <c r="TO3231" s="0"/>
      <c r="TP3231" s="0"/>
      <c r="TQ3231" s="0"/>
      <c r="TR3231" s="0"/>
      <c r="TS3231" s="0"/>
      <c r="TT3231" s="0"/>
      <c r="TU3231" s="0"/>
      <c r="TV3231" s="0"/>
      <c r="TW3231" s="0"/>
      <c r="TX3231" s="0"/>
      <c r="TY3231" s="0"/>
      <c r="TZ3231" s="0"/>
      <c r="UA3231" s="0"/>
      <c r="UB3231" s="0"/>
      <c r="UC3231" s="0"/>
      <c r="UD3231" s="0"/>
      <c r="UE3231" s="0"/>
      <c r="UF3231" s="0"/>
      <c r="UG3231" s="0"/>
      <c r="UH3231" s="0"/>
      <c r="UI3231" s="0"/>
      <c r="UJ3231" s="0"/>
      <c r="UK3231" s="0"/>
      <c r="UL3231" s="0"/>
      <c r="UM3231" s="0"/>
      <c r="UN3231" s="0"/>
      <c r="UO3231" s="0"/>
      <c r="UP3231" s="0"/>
      <c r="UQ3231" s="0"/>
      <c r="UR3231" s="0"/>
      <c r="US3231" s="0"/>
      <c r="UT3231" s="0"/>
      <c r="UU3231" s="0"/>
      <c r="UV3231" s="0"/>
      <c r="UW3231" s="0"/>
      <c r="UX3231" s="0"/>
      <c r="UY3231" s="0"/>
      <c r="UZ3231" s="0"/>
      <c r="VA3231" s="0"/>
      <c r="VB3231" s="0"/>
      <c r="VC3231" s="0"/>
      <c r="VD3231" s="0"/>
      <c r="VE3231" s="0"/>
      <c r="VF3231" s="0"/>
      <c r="VG3231" s="0"/>
      <c r="VH3231" s="0"/>
      <c r="VI3231" s="0"/>
      <c r="VJ3231" s="0"/>
      <c r="VK3231" s="0"/>
      <c r="VL3231" s="0"/>
      <c r="VM3231" s="0"/>
      <c r="VN3231" s="0"/>
      <c r="VO3231" s="0"/>
      <c r="VP3231" s="0"/>
      <c r="VQ3231" s="0"/>
      <c r="VR3231" s="0"/>
      <c r="VS3231" s="0"/>
      <c r="VT3231" s="0"/>
      <c r="VU3231" s="0"/>
      <c r="VV3231" s="0"/>
      <c r="VW3231" s="0"/>
      <c r="VX3231" s="0"/>
      <c r="VY3231" s="0"/>
      <c r="VZ3231" s="0"/>
      <c r="WA3231" s="0"/>
      <c r="WB3231" s="0"/>
      <c r="WC3231" s="0"/>
      <c r="WD3231" s="0"/>
      <c r="WE3231" s="0"/>
      <c r="WF3231" s="0"/>
      <c r="WG3231" s="0"/>
      <c r="WH3231" s="0"/>
      <c r="WI3231" s="0"/>
      <c r="WJ3231" s="0"/>
      <c r="WK3231" s="0"/>
      <c r="WL3231" s="0"/>
      <c r="WM3231" s="0"/>
      <c r="WN3231" s="0"/>
      <c r="WO3231" s="0"/>
      <c r="WP3231" s="0"/>
      <c r="WQ3231" s="0"/>
      <c r="WR3231" s="0"/>
      <c r="WS3231" s="0"/>
      <c r="WT3231" s="0"/>
      <c r="WU3231" s="0"/>
      <c r="WV3231" s="0"/>
      <c r="WW3231" s="0"/>
      <c r="WX3231" s="0"/>
      <c r="WY3231" s="0"/>
      <c r="WZ3231" s="0"/>
      <c r="XA3231" s="0"/>
      <c r="XB3231" s="0"/>
      <c r="XC3231" s="0"/>
      <c r="XD3231" s="0"/>
      <c r="XE3231" s="0"/>
      <c r="XF3231" s="0"/>
      <c r="XG3231" s="0"/>
      <c r="XH3231" s="0"/>
      <c r="XI3231" s="0"/>
      <c r="XJ3231" s="0"/>
      <c r="XK3231" s="0"/>
      <c r="XL3231" s="0"/>
      <c r="XM3231" s="0"/>
      <c r="XN3231" s="0"/>
      <c r="XO3231" s="0"/>
      <c r="XP3231" s="0"/>
      <c r="XQ3231" s="0"/>
      <c r="XR3231" s="0"/>
      <c r="XS3231" s="0"/>
      <c r="XT3231" s="0"/>
      <c r="XU3231" s="0"/>
      <c r="XV3231" s="0"/>
      <c r="XW3231" s="0"/>
      <c r="XX3231" s="0"/>
      <c r="XY3231" s="0"/>
      <c r="XZ3231" s="0"/>
      <c r="YA3231" s="0"/>
      <c r="YB3231" s="0"/>
      <c r="YC3231" s="0"/>
      <c r="YD3231" s="0"/>
      <c r="YE3231" s="0"/>
      <c r="YF3231" s="0"/>
      <c r="YG3231" s="0"/>
      <c r="YH3231" s="0"/>
      <c r="YI3231" s="0"/>
      <c r="YJ3231" s="0"/>
      <c r="YK3231" s="0"/>
      <c r="YL3231" s="0"/>
      <c r="YM3231" s="0"/>
      <c r="YN3231" s="0"/>
      <c r="YO3231" s="0"/>
      <c r="YP3231" s="0"/>
      <c r="YQ3231" s="0"/>
      <c r="YR3231" s="0"/>
      <c r="YS3231" s="0"/>
      <c r="YT3231" s="0"/>
      <c r="YU3231" s="0"/>
      <c r="YV3231" s="0"/>
      <c r="YW3231" s="0"/>
      <c r="YX3231" s="0"/>
      <c r="YY3231" s="0"/>
      <c r="YZ3231" s="0"/>
      <c r="ZA3231" s="0"/>
      <c r="ZB3231" s="0"/>
      <c r="ZC3231" s="0"/>
      <c r="ZD3231" s="0"/>
      <c r="ZE3231" s="0"/>
      <c r="ZF3231" s="0"/>
      <c r="ZG3231" s="0"/>
      <c r="ZH3231" s="0"/>
      <c r="ZI3231" s="0"/>
      <c r="ZJ3231" s="0"/>
      <c r="ZK3231" s="0"/>
      <c r="ZL3231" s="0"/>
      <c r="ZM3231" s="0"/>
      <c r="ZN3231" s="0"/>
      <c r="ZO3231" s="0"/>
      <c r="ZP3231" s="0"/>
      <c r="ZQ3231" s="0"/>
      <c r="ZR3231" s="0"/>
      <c r="ZS3231" s="0"/>
      <c r="ZT3231" s="0"/>
      <c r="ZU3231" s="0"/>
      <c r="ZV3231" s="0"/>
      <c r="ZW3231" s="0"/>
      <c r="ZX3231" s="0"/>
      <c r="ZY3231" s="0"/>
      <c r="ZZ3231" s="0"/>
      <c r="AAA3231" s="0"/>
      <c r="AAB3231" s="0"/>
      <c r="AAC3231" s="0"/>
      <c r="AAD3231" s="0"/>
      <c r="AAE3231" s="0"/>
      <c r="AAF3231" s="0"/>
      <c r="AAG3231" s="0"/>
      <c r="AAH3231" s="0"/>
      <c r="AAI3231" s="0"/>
      <c r="AAJ3231" s="0"/>
      <c r="AAK3231" s="0"/>
      <c r="AAL3231" s="0"/>
      <c r="AAM3231" s="0"/>
      <c r="AAN3231" s="0"/>
      <c r="AAO3231" s="0"/>
      <c r="AAP3231" s="0"/>
      <c r="AAQ3231" s="0"/>
      <c r="AAR3231" s="0"/>
      <c r="AAS3231" s="0"/>
      <c r="AAT3231" s="0"/>
      <c r="AAU3231" s="0"/>
      <c r="AAV3231" s="0"/>
      <c r="AAW3231" s="0"/>
      <c r="AAX3231" s="0"/>
      <c r="AAY3231" s="0"/>
      <c r="AAZ3231" s="0"/>
      <c r="ABA3231" s="0"/>
      <c r="ABB3231" s="0"/>
      <c r="ABC3231" s="0"/>
      <c r="ABD3231" s="0"/>
      <c r="ABE3231" s="0"/>
      <c r="ABF3231" s="0"/>
      <c r="ABG3231" s="0"/>
      <c r="ABH3231" s="0"/>
      <c r="ABI3231" s="0"/>
      <c r="ABJ3231" s="0"/>
      <c r="ABK3231" s="0"/>
      <c r="ABL3231" s="0"/>
      <c r="ABM3231" s="0"/>
      <c r="ABN3231" s="0"/>
      <c r="ABO3231" s="0"/>
      <c r="ABP3231" s="0"/>
      <c r="ABQ3231" s="0"/>
      <c r="ABR3231" s="0"/>
      <c r="ABS3231" s="0"/>
      <c r="ABT3231" s="0"/>
      <c r="ABU3231" s="0"/>
      <c r="ABV3231" s="0"/>
      <c r="ABW3231" s="0"/>
      <c r="ABX3231" s="0"/>
      <c r="ABY3231" s="0"/>
      <c r="ABZ3231" s="0"/>
      <c r="ACA3231" s="0"/>
      <c r="ACB3231" s="0"/>
      <c r="ACC3231" s="0"/>
      <c r="ACD3231" s="0"/>
      <c r="ACE3231" s="0"/>
      <c r="ACF3231" s="0"/>
      <c r="ACG3231" s="0"/>
      <c r="ACH3231" s="0"/>
      <c r="ACI3231" s="0"/>
      <c r="ACJ3231" s="0"/>
      <c r="ACK3231" s="0"/>
      <c r="ACL3231" s="0"/>
      <c r="ACM3231" s="0"/>
      <c r="ACN3231" s="0"/>
      <c r="ACO3231" s="0"/>
      <c r="ACP3231" s="0"/>
      <c r="ACQ3231" s="0"/>
      <c r="ACR3231" s="0"/>
      <c r="ACS3231" s="0"/>
      <c r="ACT3231" s="0"/>
      <c r="ACU3231" s="0"/>
      <c r="ACV3231" s="0"/>
      <c r="ACW3231" s="0"/>
      <c r="ACX3231" s="0"/>
      <c r="ACY3231" s="0"/>
      <c r="ACZ3231" s="0"/>
      <c r="ADA3231" s="0"/>
      <c r="ADB3231" s="0"/>
      <c r="ADC3231" s="0"/>
      <c r="ADD3231" s="0"/>
      <c r="ADE3231" s="0"/>
      <c r="ADF3231" s="0"/>
      <c r="ADG3231" s="0"/>
      <c r="ADH3231" s="0"/>
      <c r="ADI3231" s="0"/>
      <c r="ADJ3231" s="0"/>
      <c r="ADK3231" s="0"/>
      <c r="ADL3231" s="0"/>
      <c r="ADM3231" s="0"/>
      <c r="ADN3231" s="0"/>
      <c r="ADO3231" s="0"/>
      <c r="ADP3231" s="0"/>
      <c r="ADQ3231" s="0"/>
      <c r="ADR3231" s="0"/>
      <c r="ADS3231" s="0"/>
      <c r="ADT3231" s="0"/>
      <c r="ADU3231" s="0"/>
      <c r="ADV3231" s="0"/>
      <c r="ADW3231" s="0"/>
      <c r="ADX3231" s="0"/>
      <c r="ADY3231" s="0"/>
      <c r="ADZ3231" s="0"/>
      <c r="AEA3231" s="0"/>
      <c r="AEB3231" s="0"/>
      <c r="AEC3231" s="0"/>
      <c r="AED3231" s="0"/>
      <c r="AEE3231" s="0"/>
      <c r="AEF3231" s="0"/>
      <c r="AEG3231" s="0"/>
      <c r="AEH3231" s="0"/>
      <c r="AEI3231" s="0"/>
      <c r="AEJ3231" s="0"/>
      <c r="AEK3231" s="0"/>
      <c r="AEL3231" s="0"/>
      <c r="AEM3231" s="0"/>
      <c r="AEN3231" s="0"/>
      <c r="AEO3231" s="0"/>
      <c r="AEP3231" s="0"/>
      <c r="AEQ3231" s="0"/>
      <c r="AER3231" s="0"/>
      <c r="AES3231" s="0"/>
      <c r="AET3231" s="0"/>
      <c r="AEU3231" s="0"/>
      <c r="AEV3231" s="0"/>
      <c r="AEW3231" s="0"/>
      <c r="AEX3231" s="0"/>
      <c r="AEY3231" s="0"/>
      <c r="AEZ3231" s="0"/>
      <c r="AFA3231" s="0"/>
      <c r="AFB3231" s="0"/>
      <c r="AFC3231" s="0"/>
      <c r="AFD3231" s="0"/>
      <c r="AFE3231" s="0"/>
      <c r="AFF3231" s="0"/>
      <c r="AFG3231" s="0"/>
      <c r="AFH3231" s="0"/>
      <c r="AFI3231" s="0"/>
      <c r="AFJ3231" s="0"/>
      <c r="AFK3231" s="0"/>
      <c r="AFL3231" s="0"/>
      <c r="AFM3231" s="0"/>
      <c r="AFN3231" s="0"/>
      <c r="AFO3231" s="0"/>
      <c r="AFP3231" s="0"/>
      <c r="AFQ3231" s="0"/>
      <c r="AFR3231" s="0"/>
      <c r="AFS3231" s="0"/>
      <c r="AFT3231" s="0"/>
      <c r="AFU3231" s="0"/>
      <c r="AFV3231" s="0"/>
      <c r="AFW3231" s="0"/>
      <c r="AFX3231" s="0"/>
      <c r="AFY3231" s="0"/>
      <c r="AFZ3231" s="0"/>
      <c r="AGA3231" s="0"/>
      <c r="AGB3231" s="0"/>
      <c r="AGC3231" s="0"/>
      <c r="AGD3231" s="0"/>
      <c r="AGE3231" s="0"/>
      <c r="AGF3231" s="0"/>
      <c r="AGG3231" s="0"/>
      <c r="AGH3231" s="0"/>
      <c r="AGI3231" s="0"/>
      <c r="AGJ3231" s="0"/>
      <c r="AGK3231" s="0"/>
      <c r="AGL3231" s="0"/>
      <c r="AGM3231" s="0"/>
      <c r="AGN3231" s="0"/>
      <c r="AGO3231" s="0"/>
      <c r="AGP3231" s="0"/>
      <c r="AGQ3231" s="0"/>
      <c r="AGR3231" s="0"/>
      <c r="AGS3231" s="0"/>
      <c r="AGT3231" s="0"/>
      <c r="AGU3231" s="0"/>
      <c r="AGV3231" s="0"/>
      <c r="AGW3231" s="0"/>
      <c r="AGX3231" s="0"/>
      <c r="AGY3231" s="0"/>
      <c r="AGZ3231" s="0"/>
      <c r="AHA3231" s="0"/>
      <c r="AHB3231" s="0"/>
      <c r="AHC3231" s="0"/>
      <c r="AHD3231" s="0"/>
      <c r="AHE3231" s="0"/>
      <c r="AHF3231" s="0"/>
      <c r="AHG3231" s="0"/>
      <c r="AHH3231" s="0"/>
      <c r="AHI3231" s="0"/>
      <c r="AHJ3231" s="0"/>
      <c r="AHK3231" s="0"/>
      <c r="AHL3231" s="0"/>
      <c r="AHM3231" s="0"/>
      <c r="AHN3231" s="0"/>
      <c r="AHO3231" s="0"/>
      <c r="AHP3231" s="0"/>
      <c r="AHQ3231" s="0"/>
      <c r="AHR3231" s="0"/>
      <c r="AHS3231" s="0"/>
      <c r="AHT3231" s="0"/>
      <c r="AHU3231" s="0"/>
      <c r="AHV3231" s="0"/>
      <c r="AHW3231" s="0"/>
      <c r="AHX3231" s="0"/>
      <c r="AHY3231" s="0"/>
      <c r="AHZ3231" s="0"/>
      <c r="AIA3231" s="0"/>
      <c r="AIB3231" s="0"/>
      <c r="AIC3231" s="0"/>
      <c r="AID3231" s="0"/>
      <c r="AIE3231" s="0"/>
      <c r="AIF3231" s="0"/>
      <c r="AIG3231" s="0"/>
      <c r="AIH3231" s="0"/>
      <c r="AII3231" s="0"/>
      <c r="AIJ3231" s="0"/>
      <c r="AIK3231" s="0"/>
      <c r="AIL3231" s="0"/>
      <c r="AIM3231" s="0"/>
      <c r="AIN3231" s="0"/>
      <c r="AIO3231" s="0"/>
      <c r="AIP3231" s="0"/>
      <c r="AIQ3231" s="0"/>
      <c r="AIR3231" s="0"/>
      <c r="AIS3231" s="0"/>
      <c r="AIT3231" s="0"/>
      <c r="AIU3231" s="0"/>
      <c r="AIV3231" s="0"/>
      <c r="AIW3231" s="0"/>
      <c r="AIX3231" s="0"/>
      <c r="AIY3231" s="0"/>
      <c r="AIZ3231" s="0"/>
      <c r="AJA3231" s="0"/>
      <c r="AJB3231" s="0"/>
      <c r="AJC3231" s="0"/>
      <c r="AJD3231" s="0"/>
      <c r="AJE3231" s="0"/>
      <c r="AJF3231" s="0"/>
      <c r="AJG3231" s="0"/>
      <c r="AJH3231" s="0"/>
      <c r="AJI3231" s="0"/>
      <c r="AJJ3231" s="0"/>
      <c r="AJK3231" s="0"/>
      <c r="AJL3231" s="0"/>
      <c r="AJM3231" s="0"/>
      <c r="AJN3231" s="0"/>
      <c r="AJO3231" s="0"/>
      <c r="AJP3231" s="0"/>
      <c r="AJQ3231" s="0"/>
      <c r="AJR3231" s="0"/>
      <c r="AJS3231" s="0"/>
      <c r="AJT3231" s="0"/>
      <c r="AJU3231" s="0"/>
      <c r="AJV3231" s="0"/>
      <c r="AJW3231" s="0"/>
      <c r="AJX3231" s="0"/>
      <c r="AJY3231" s="0"/>
      <c r="AJZ3231" s="0"/>
      <c r="AKA3231" s="0"/>
      <c r="AKB3231" s="0"/>
      <c r="AKC3231" s="0"/>
      <c r="AKD3231" s="0"/>
      <c r="AKE3231" s="0"/>
      <c r="AKF3231" s="0"/>
      <c r="AKG3231" s="0"/>
      <c r="AKH3231" s="0"/>
      <c r="AKI3231" s="0"/>
      <c r="AKJ3231" s="0"/>
      <c r="AKK3231" s="0"/>
      <c r="AKL3231" s="0"/>
      <c r="AKM3231" s="0"/>
      <c r="AKN3231" s="0"/>
      <c r="AKO3231" s="0"/>
      <c r="AKP3231" s="0"/>
      <c r="AKQ3231" s="0"/>
      <c r="AKR3231" s="0"/>
      <c r="AKS3231" s="0"/>
      <c r="AKT3231" s="0"/>
      <c r="AKU3231" s="0"/>
      <c r="AKV3231" s="0"/>
      <c r="AKW3231" s="0"/>
      <c r="AKX3231" s="0"/>
      <c r="AKY3231" s="0"/>
      <c r="AKZ3231" s="0"/>
      <c r="ALA3231" s="0"/>
      <c r="ALB3231" s="0"/>
      <c r="ALC3231" s="0"/>
      <c r="ALD3231" s="0"/>
      <c r="ALE3231" s="0"/>
      <c r="ALF3231" s="0"/>
      <c r="ALG3231" s="0"/>
      <c r="ALH3231" s="0"/>
      <c r="ALI3231" s="0"/>
      <c r="ALJ3231" s="0"/>
      <c r="ALK3231" s="0"/>
      <c r="ALL3231" s="0"/>
      <c r="ALM3231" s="0"/>
      <c r="ALN3231" s="0"/>
      <c r="ALO3231" s="0"/>
      <c r="ALP3231" s="0"/>
      <c r="ALQ3231" s="0"/>
      <c r="ALR3231" s="0"/>
      <c r="ALS3231" s="0"/>
      <c r="ALT3231" s="0"/>
      <c r="ALU3231" s="0"/>
      <c r="ALV3231" s="0"/>
      <c r="ALW3231" s="0"/>
      <c r="ALX3231" s="0"/>
      <c r="ALY3231" s="0"/>
      <c r="ALZ3231" s="0"/>
      <c r="AMA3231" s="0"/>
      <c r="AMB3231" s="0"/>
      <c r="AMC3231" s="0"/>
      <c r="AMD3231" s="0"/>
      <c r="AME3231" s="0"/>
      <c r="AMF3231" s="0"/>
      <c r="AMG3231" s="0"/>
      <c r="AMH3231" s="0"/>
      <c r="AMI3231" s="0"/>
    </row>
    <row r="3232" customFormat="false" ht="12.75" hidden="false" customHeight="false" outlineLevel="0" collapsed="false">
      <c r="A3232" s="1" t="s">
        <v>3468</v>
      </c>
      <c r="C3232" s="27" t="s">
        <v>3477</v>
      </c>
      <c r="D3232" s="27" t="s">
        <v>16</v>
      </c>
      <c r="E3232" s="97"/>
      <c r="F3232" s="31"/>
      <c r="G3232" s="27"/>
      <c r="H3232" s="30" t="s">
        <v>168</v>
      </c>
      <c r="I3232" s="31" t="n">
        <v>0.5</v>
      </c>
      <c r="J3232" s="31" t="s">
        <v>3470</v>
      </c>
      <c r="BM3232" s="0"/>
      <c r="BN3232" s="0"/>
      <c r="BO3232" s="0"/>
      <c r="BP3232" s="0"/>
      <c r="BQ3232" s="0"/>
      <c r="BR3232" s="0"/>
      <c r="BS3232" s="0"/>
      <c r="BT3232" s="0"/>
      <c r="BU3232" s="0"/>
      <c r="BV3232" s="0"/>
      <c r="BW3232" s="0"/>
      <c r="BX3232" s="0"/>
      <c r="BY3232" s="0"/>
      <c r="BZ3232" s="0"/>
      <c r="CA3232" s="0"/>
      <c r="CB3232" s="0"/>
      <c r="CC3232" s="0"/>
      <c r="CD3232" s="0"/>
      <c r="CE3232" s="0"/>
      <c r="CF3232" s="0"/>
      <c r="CG3232" s="0"/>
      <c r="CH3232" s="0"/>
      <c r="CI3232" s="0"/>
      <c r="CJ3232" s="0"/>
      <c r="CK3232" s="0"/>
      <c r="CL3232" s="0"/>
      <c r="CM3232" s="0"/>
      <c r="CN3232" s="0"/>
      <c r="CO3232" s="0"/>
      <c r="CP3232" s="0"/>
      <c r="CQ3232" s="0"/>
      <c r="CR3232" s="0"/>
      <c r="CS3232" s="0"/>
      <c r="CT3232" s="0"/>
      <c r="CU3232" s="0"/>
      <c r="CV3232" s="0"/>
      <c r="CW3232" s="0"/>
      <c r="CX3232" s="0"/>
      <c r="CY3232" s="0"/>
      <c r="CZ3232" s="0"/>
      <c r="DA3232" s="0"/>
      <c r="DB3232" s="0"/>
      <c r="DC3232" s="0"/>
      <c r="DD3232" s="0"/>
      <c r="DE3232" s="0"/>
      <c r="DF3232" s="0"/>
      <c r="DG3232" s="0"/>
      <c r="DH3232" s="0"/>
      <c r="DI3232" s="0"/>
      <c r="DJ3232" s="0"/>
      <c r="DK3232" s="0"/>
      <c r="DL3232" s="0"/>
      <c r="DM3232" s="0"/>
      <c r="DN3232" s="0"/>
      <c r="DO3232" s="0"/>
      <c r="DP3232" s="0"/>
      <c r="DQ3232" s="0"/>
      <c r="DR3232" s="0"/>
      <c r="DS3232" s="0"/>
      <c r="DT3232" s="0"/>
      <c r="DU3232" s="0"/>
      <c r="DV3232" s="0"/>
      <c r="DW3232" s="0"/>
      <c r="DX3232" s="0"/>
      <c r="DY3232" s="0"/>
      <c r="DZ3232" s="0"/>
      <c r="EA3232" s="0"/>
      <c r="EB3232" s="0"/>
      <c r="EC3232" s="0"/>
      <c r="ED3232" s="0"/>
      <c r="EE3232" s="0"/>
      <c r="EF3232" s="0"/>
      <c r="EG3232" s="0"/>
      <c r="EH3232" s="0"/>
      <c r="EI3232" s="0"/>
      <c r="EJ3232" s="0"/>
      <c r="EK3232" s="0"/>
      <c r="EL3232" s="0"/>
      <c r="EM3232" s="0"/>
      <c r="EN3232" s="0"/>
      <c r="EO3232" s="0"/>
      <c r="EP3232" s="0"/>
      <c r="EQ3232" s="0"/>
      <c r="ER3232" s="0"/>
      <c r="ES3232" s="0"/>
      <c r="ET3232" s="0"/>
      <c r="EU3232" s="0"/>
      <c r="EV3232" s="0"/>
      <c r="EW3232" s="0"/>
      <c r="EX3232" s="0"/>
      <c r="EY3232" s="0"/>
      <c r="EZ3232" s="0"/>
      <c r="FA3232" s="0"/>
      <c r="FB3232" s="0"/>
      <c r="FC3232" s="0"/>
      <c r="FD3232" s="0"/>
      <c r="FE3232" s="0"/>
      <c r="FF3232" s="0"/>
      <c r="FG3232" s="0"/>
      <c r="FH3232" s="0"/>
      <c r="FI3232" s="0"/>
      <c r="FJ3232" s="0"/>
      <c r="FK3232" s="0"/>
      <c r="FL3232" s="0"/>
      <c r="FM3232" s="0"/>
      <c r="FN3232" s="0"/>
      <c r="FO3232" s="0"/>
      <c r="FP3232" s="0"/>
      <c r="FQ3232" s="0"/>
      <c r="FR3232" s="0"/>
      <c r="FS3232" s="0"/>
      <c r="FT3232" s="0"/>
      <c r="FU3232" s="0"/>
      <c r="FV3232" s="0"/>
      <c r="FW3232" s="0"/>
      <c r="FX3232" s="0"/>
      <c r="FY3232" s="0"/>
      <c r="FZ3232" s="0"/>
      <c r="GA3232" s="0"/>
      <c r="GB3232" s="0"/>
      <c r="GC3232" s="0"/>
      <c r="GD3232" s="0"/>
      <c r="GE3232" s="0"/>
      <c r="GF3232" s="0"/>
      <c r="GG3232" s="0"/>
      <c r="GH3232" s="0"/>
      <c r="GI3232" s="0"/>
      <c r="GJ3232" s="0"/>
      <c r="GK3232" s="0"/>
      <c r="GL3232" s="0"/>
      <c r="GM3232" s="0"/>
      <c r="GN3232" s="0"/>
      <c r="GO3232" s="0"/>
      <c r="GP3232" s="0"/>
      <c r="GQ3232" s="0"/>
      <c r="GR3232" s="0"/>
      <c r="GS3232" s="0"/>
      <c r="GT3232" s="0"/>
      <c r="GU3232" s="0"/>
      <c r="GV3232" s="0"/>
      <c r="GW3232" s="0"/>
      <c r="GX3232" s="0"/>
      <c r="GY3232" s="0"/>
      <c r="GZ3232" s="0"/>
      <c r="HA3232" s="0"/>
      <c r="HB3232" s="0"/>
      <c r="HC3232" s="0"/>
      <c r="HD3232" s="0"/>
      <c r="HE3232" s="0"/>
      <c r="HF3232" s="0"/>
      <c r="HG3232" s="0"/>
      <c r="HH3232" s="0"/>
      <c r="HI3232" s="0"/>
      <c r="HJ3232" s="0"/>
      <c r="HK3232" s="0"/>
      <c r="HL3232" s="0"/>
      <c r="HM3232" s="0"/>
      <c r="HN3232" s="0"/>
      <c r="HO3232" s="0"/>
      <c r="HP3232" s="0"/>
      <c r="HQ3232" s="0"/>
      <c r="HR3232" s="0"/>
      <c r="HS3232" s="0"/>
      <c r="HT3232" s="0"/>
      <c r="HU3232" s="0"/>
      <c r="HV3232" s="0"/>
      <c r="HW3232" s="0"/>
      <c r="HX3232" s="0"/>
      <c r="HY3232" s="0"/>
      <c r="HZ3232" s="0"/>
      <c r="IA3232" s="0"/>
      <c r="IB3232" s="0"/>
      <c r="IC3232" s="0"/>
      <c r="ID3232" s="0"/>
      <c r="IE3232" s="0"/>
      <c r="IF3232" s="0"/>
      <c r="IG3232" s="0"/>
      <c r="IH3232" s="0"/>
      <c r="II3232" s="0"/>
      <c r="IJ3232" s="0"/>
      <c r="IK3232" s="0"/>
      <c r="IL3232" s="0"/>
      <c r="IM3232" s="0"/>
      <c r="IN3232" s="0"/>
      <c r="IO3232" s="0"/>
      <c r="IP3232" s="0"/>
      <c r="IQ3232" s="0"/>
      <c r="IR3232" s="0"/>
      <c r="IS3232" s="0"/>
      <c r="IT3232" s="0"/>
      <c r="IU3232" s="0"/>
      <c r="IV3232" s="0"/>
      <c r="IW3232" s="0"/>
      <c r="IX3232" s="0"/>
      <c r="IY3232" s="0"/>
      <c r="IZ3232" s="0"/>
      <c r="JA3232" s="0"/>
      <c r="JB3232" s="0"/>
      <c r="JC3232" s="0"/>
      <c r="JD3232" s="0"/>
      <c r="JE3232" s="0"/>
      <c r="JF3232" s="0"/>
      <c r="JG3232" s="0"/>
      <c r="JH3232" s="0"/>
      <c r="JI3232" s="0"/>
      <c r="JJ3232" s="0"/>
      <c r="JK3232" s="0"/>
      <c r="JL3232" s="0"/>
      <c r="JM3232" s="0"/>
      <c r="JN3232" s="0"/>
      <c r="JO3232" s="0"/>
      <c r="JP3232" s="0"/>
      <c r="JQ3232" s="0"/>
      <c r="JR3232" s="0"/>
      <c r="JS3232" s="0"/>
      <c r="JT3232" s="0"/>
      <c r="JU3232" s="0"/>
      <c r="JV3232" s="0"/>
      <c r="JW3232" s="0"/>
      <c r="JX3232" s="0"/>
      <c r="JY3232" s="0"/>
      <c r="JZ3232" s="0"/>
      <c r="KA3232" s="0"/>
      <c r="KB3232" s="0"/>
      <c r="KC3232" s="0"/>
      <c r="KD3232" s="0"/>
      <c r="KE3232" s="0"/>
      <c r="KF3232" s="0"/>
      <c r="KG3232" s="0"/>
      <c r="KH3232" s="0"/>
      <c r="KI3232" s="0"/>
      <c r="KJ3232" s="0"/>
      <c r="KK3232" s="0"/>
      <c r="KL3232" s="0"/>
      <c r="KM3232" s="0"/>
      <c r="KN3232" s="0"/>
      <c r="KO3232" s="0"/>
      <c r="KP3232" s="0"/>
      <c r="KQ3232" s="0"/>
      <c r="KR3232" s="0"/>
      <c r="KS3232" s="0"/>
      <c r="KT3232" s="0"/>
      <c r="KU3232" s="0"/>
      <c r="KV3232" s="0"/>
      <c r="KW3232" s="0"/>
      <c r="KX3232" s="0"/>
      <c r="KY3232" s="0"/>
      <c r="KZ3232" s="0"/>
      <c r="LA3232" s="0"/>
      <c r="LB3232" s="0"/>
      <c r="LC3232" s="0"/>
      <c r="LD3232" s="0"/>
      <c r="LE3232" s="0"/>
      <c r="LF3232" s="0"/>
      <c r="LG3232" s="0"/>
      <c r="LH3232" s="0"/>
      <c r="LI3232" s="0"/>
      <c r="LJ3232" s="0"/>
      <c r="LK3232" s="0"/>
      <c r="LL3232" s="0"/>
      <c r="LM3232" s="0"/>
      <c r="LN3232" s="0"/>
      <c r="LO3232" s="0"/>
      <c r="LP3232" s="0"/>
      <c r="LQ3232" s="0"/>
      <c r="LR3232" s="0"/>
      <c r="LS3232" s="0"/>
      <c r="LT3232" s="0"/>
      <c r="LU3232" s="0"/>
      <c r="LV3232" s="0"/>
      <c r="LW3232" s="0"/>
      <c r="LX3232" s="0"/>
      <c r="LY3232" s="0"/>
      <c r="LZ3232" s="0"/>
      <c r="MA3232" s="0"/>
      <c r="MB3232" s="0"/>
      <c r="MC3232" s="0"/>
      <c r="MD3232" s="0"/>
      <c r="ME3232" s="0"/>
      <c r="MF3232" s="0"/>
      <c r="MG3232" s="0"/>
      <c r="MH3232" s="0"/>
      <c r="MI3232" s="0"/>
      <c r="MJ3232" s="0"/>
      <c r="MK3232" s="0"/>
      <c r="ML3232" s="0"/>
      <c r="MM3232" s="0"/>
      <c r="MN3232" s="0"/>
      <c r="MO3232" s="0"/>
      <c r="MP3232" s="0"/>
      <c r="MQ3232" s="0"/>
      <c r="MR3232" s="0"/>
      <c r="MS3232" s="0"/>
      <c r="MT3232" s="0"/>
      <c r="MU3232" s="0"/>
      <c r="MV3232" s="0"/>
      <c r="MW3232" s="0"/>
      <c r="MX3232" s="0"/>
      <c r="MY3232" s="0"/>
      <c r="MZ3232" s="0"/>
      <c r="NA3232" s="0"/>
      <c r="NB3232" s="0"/>
      <c r="NC3232" s="0"/>
      <c r="ND3232" s="0"/>
      <c r="NE3232" s="0"/>
      <c r="NF3232" s="0"/>
      <c r="NG3232" s="0"/>
      <c r="NH3232" s="0"/>
      <c r="NI3232" s="0"/>
      <c r="NJ3232" s="0"/>
      <c r="NK3232" s="0"/>
      <c r="NL3232" s="0"/>
      <c r="NM3232" s="0"/>
      <c r="NN3232" s="0"/>
      <c r="NO3232" s="0"/>
      <c r="NP3232" s="0"/>
      <c r="NQ3232" s="0"/>
      <c r="NR3232" s="0"/>
      <c r="NS3232" s="0"/>
      <c r="NT3232" s="0"/>
      <c r="NU3232" s="0"/>
      <c r="NV3232" s="0"/>
      <c r="NW3232" s="0"/>
      <c r="NX3232" s="0"/>
      <c r="NY3232" s="0"/>
      <c r="NZ3232" s="0"/>
      <c r="OA3232" s="0"/>
      <c r="OB3232" s="0"/>
      <c r="OC3232" s="0"/>
      <c r="OD3232" s="0"/>
      <c r="OE3232" s="0"/>
      <c r="OF3232" s="0"/>
      <c r="OG3232" s="0"/>
      <c r="OH3232" s="0"/>
      <c r="OI3232" s="0"/>
      <c r="OJ3232" s="0"/>
      <c r="OK3232" s="0"/>
      <c r="OL3232" s="0"/>
      <c r="OM3232" s="0"/>
      <c r="ON3232" s="0"/>
      <c r="OO3232" s="0"/>
      <c r="OP3232" s="0"/>
      <c r="OQ3232" s="0"/>
      <c r="OR3232" s="0"/>
      <c r="OS3232" s="0"/>
      <c r="OT3232" s="0"/>
      <c r="OU3232" s="0"/>
      <c r="OV3232" s="0"/>
      <c r="OW3232" s="0"/>
      <c r="OX3232" s="0"/>
      <c r="OY3232" s="0"/>
      <c r="OZ3232" s="0"/>
      <c r="PA3232" s="0"/>
      <c r="PB3232" s="0"/>
      <c r="PC3232" s="0"/>
      <c r="PD3232" s="0"/>
      <c r="PE3232" s="0"/>
      <c r="PF3232" s="0"/>
      <c r="PG3232" s="0"/>
      <c r="PH3232" s="0"/>
      <c r="PI3232" s="0"/>
      <c r="PJ3232" s="0"/>
      <c r="PK3232" s="0"/>
      <c r="PL3232" s="0"/>
      <c r="PM3232" s="0"/>
      <c r="PN3232" s="0"/>
      <c r="PO3232" s="0"/>
      <c r="PP3232" s="0"/>
      <c r="PQ3232" s="0"/>
      <c r="PR3232" s="0"/>
      <c r="PS3232" s="0"/>
      <c r="PT3232" s="0"/>
      <c r="PU3232" s="0"/>
      <c r="PV3232" s="0"/>
      <c r="PW3232" s="0"/>
      <c r="PX3232" s="0"/>
      <c r="PY3232" s="0"/>
      <c r="PZ3232" s="0"/>
      <c r="QA3232" s="0"/>
      <c r="QB3232" s="0"/>
      <c r="QC3232" s="0"/>
      <c r="QD3232" s="0"/>
      <c r="QE3232" s="0"/>
      <c r="QF3232" s="0"/>
      <c r="QG3232" s="0"/>
      <c r="QH3232" s="0"/>
      <c r="QI3232" s="0"/>
      <c r="QJ3232" s="0"/>
      <c r="QK3232" s="0"/>
      <c r="QL3232" s="0"/>
      <c r="QM3232" s="0"/>
      <c r="QN3232" s="0"/>
      <c r="QO3232" s="0"/>
      <c r="QP3232" s="0"/>
      <c r="QQ3232" s="0"/>
      <c r="QR3232" s="0"/>
      <c r="QS3232" s="0"/>
      <c r="QT3232" s="0"/>
      <c r="QU3232" s="0"/>
      <c r="QV3232" s="0"/>
      <c r="QW3232" s="0"/>
      <c r="QX3232" s="0"/>
      <c r="QY3232" s="0"/>
      <c r="QZ3232" s="0"/>
      <c r="RA3232" s="0"/>
      <c r="RB3232" s="0"/>
      <c r="RC3232" s="0"/>
      <c r="RD3232" s="0"/>
      <c r="RE3232" s="0"/>
      <c r="RF3232" s="0"/>
      <c r="RG3232" s="0"/>
      <c r="RH3232" s="0"/>
      <c r="RI3232" s="0"/>
      <c r="RJ3232" s="0"/>
      <c r="RK3232" s="0"/>
      <c r="RL3232" s="0"/>
      <c r="RM3232" s="0"/>
      <c r="RN3232" s="0"/>
      <c r="RO3232" s="0"/>
      <c r="RP3232" s="0"/>
      <c r="RQ3232" s="0"/>
      <c r="RR3232" s="0"/>
      <c r="RS3232" s="0"/>
      <c r="RT3232" s="0"/>
      <c r="RU3232" s="0"/>
      <c r="RV3232" s="0"/>
      <c r="RW3232" s="0"/>
      <c r="RX3232" s="0"/>
      <c r="RY3232" s="0"/>
      <c r="RZ3232" s="0"/>
      <c r="SA3232" s="0"/>
      <c r="SB3232" s="0"/>
      <c r="SC3232" s="0"/>
      <c r="SD3232" s="0"/>
      <c r="SE3232" s="0"/>
      <c r="SF3232" s="0"/>
      <c r="SG3232" s="0"/>
      <c r="SH3232" s="0"/>
      <c r="SI3232" s="0"/>
      <c r="SJ3232" s="0"/>
      <c r="SK3232" s="0"/>
      <c r="SL3232" s="0"/>
      <c r="SM3232" s="0"/>
      <c r="SN3232" s="0"/>
      <c r="SO3232" s="0"/>
      <c r="SP3232" s="0"/>
      <c r="SQ3232" s="0"/>
      <c r="SR3232" s="0"/>
      <c r="SS3232" s="0"/>
      <c r="ST3232" s="0"/>
      <c r="SU3232" s="0"/>
      <c r="SV3232" s="0"/>
      <c r="SW3232" s="0"/>
      <c r="SX3232" s="0"/>
      <c r="SY3232" s="0"/>
      <c r="SZ3232" s="0"/>
      <c r="TA3232" s="0"/>
      <c r="TB3232" s="0"/>
      <c r="TC3232" s="0"/>
      <c r="TD3232" s="0"/>
      <c r="TE3232" s="0"/>
      <c r="TF3232" s="0"/>
      <c r="TG3232" s="0"/>
      <c r="TH3232" s="0"/>
      <c r="TI3232" s="0"/>
      <c r="TJ3232" s="0"/>
      <c r="TK3232" s="0"/>
      <c r="TL3232" s="0"/>
      <c r="TM3232" s="0"/>
      <c r="TN3232" s="0"/>
      <c r="TO3232" s="0"/>
      <c r="TP3232" s="0"/>
      <c r="TQ3232" s="0"/>
      <c r="TR3232" s="0"/>
      <c r="TS3232" s="0"/>
      <c r="TT3232" s="0"/>
      <c r="TU3232" s="0"/>
      <c r="TV3232" s="0"/>
      <c r="TW3232" s="0"/>
      <c r="TX3232" s="0"/>
      <c r="TY3232" s="0"/>
      <c r="TZ3232" s="0"/>
      <c r="UA3232" s="0"/>
      <c r="UB3232" s="0"/>
      <c r="UC3232" s="0"/>
      <c r="UD3232" s="0"/>
      <c r="UE3232" s="0"/>
      <c r="UF3232" s="0"/>
      <c r="UG3232" s="0"/>
      <c r="UH3232" s="0"/>
      <c r="UI3232" s="0"/>
      <c r="UJ3232" s="0"/>
      <c r="UK3232" s="0"/>
      <c r="UL3232" s="0"/>
      <c r="UM3232" s="0"/>
      <c r="UN3232" s="0"/>
      <c r="UO3232" s="0"/>
      <c r="UP3232" s="0"/>
      <c r="UQ3232" s="0"/>
      <c r="UR3232" s="0"/>
      <c r="US3232" s="0"/>
      <c r="UT3232" s="0"/>
      <c r="UU3232" s="0"/>
      <c r="UV3232" s="0"/>
      <c r="UW3232" s="0"/>
      <c r="UX3232" s="0"/>
      <c r="UY3232" s="0"/>
      <c r="UZ3232" s="0"/>
      <c r="VA3232" s="0"/>
      <c r="VB3232" s="0"/>
      <c r="VC3232" s="0"/>
      <c r="VD3232" s="0"/>
      <c r="VE3232" s="0"/>
      <c r="VF3232" s="0"/>
      <c r="VG3232" s="0"/>
      <c r="VH3232" s="0"/>
      <c r="VI3232" s="0"/>
      <c r="VJ3232" s="0"/>
      <c r="VK3232" s="0"/>
      <c r="VL3232" s="0"/>
      <c r="VM3232" s="0"/>
      <c r="VN3232" s="0"/>
      <c r="VO3232" s="0"/>
      <c r="VP3232" s="0"/>
      <c r="VQ3232" s="0"/>
      <c r="VR3232" s="0"/>
      <c r="VS3232" s="0"/>
      <c r="VT3232" s="0"/>
      <c r="VU3232" s="0"/>
      <c r="VV3232" s="0"/>
      <c r="VW3232" s="0"/>
      <c r="VX3232" s="0"/>
      <c r="VY3232" s="0"/>
      <c r="VZ3232" s="0"/>
      <c r="WA3232" s="0"/>
      <c r="WB3232" s="0"/>
      <c r="WC3232" s="0"/>
      <c r="WD3232" s="0"/>
      <c r="WE3232" s="0"/>
      <c r="WF3232" s="0"/>
      <c r="WG3232" s="0"/>
      <c r="WH3232" s="0"/>
      <c r="WI3232" s="0"/>
      <c r="WJ3232" s="0"/>
      <c r="WK3232" s="0"/>
      <c r="WL3232" s="0"/>
      <c r="WM3232" s="0"/>
      <c r="WN3232" s="0"/>
      <c r="WO3232" s="0"/>
      <c r="WP3232" s="0"/>
      <c r="WQ3232" s="0"/>
      <c r="WR3232" s="0"/>
      <c r="WS3232" s="0"/>
      <c r="WT3232" s="0"/>
      <c r="WU3232" s="0"/>
      <c r="WV3232" s="0"/>
      <c r="WW3232" s="0"/>
      <c r="WX3232" s="0"/>
      <c r="WY3232" s="0"/>
      <c r="WZ3232" s="0"/>
      <c r="XA3232" s="0"/>
      <c r="XB3232" s="0"/>
      <c r="XC3232" s="0"/>
      <c r="XD3232" s="0"/>
      <c r="XE3232" s="0"/>
      <c r="XF3232" s="0"/>
      <c r="XG3232" s="0"/>
      <c r="XH3232" s="0"/>
      <c r="XI3232" s="0"/>
      <c r="XJ3232" s="0"/>
      <c r="XK3232" s="0"/>
      <c r="XL3232" s="0"/>
      <c r="XM3232" s="0"/>
      <c r="XN3232" s="0"/>
      <c r="XO3232" s="0"/>
      <c r="XP3232" s="0"/>
      <c r="XQ3232" s="0"/>
      <c r="XR3232" s="0"/>
      <c r="XS3232" s="0"/>
      <c r="XT3232" s="0"/>
      <c r="XU3232" s="0"/>
      <c r="XV3232" s="0"/>
      <c r="XW3232" s="0"/>
      <c r="XX3232" s="0"/>
      <c r="XY3232" s="0"/>
      <c r="XZ3232" s="0"/>
      <c r="YA3232" s="0"/>
      <c r="YB3232" s="0"/>
      <c r="YC3232" s="0"/>
      <c r="YD3232" s="0"/>
      <c r="YE3232" s="0"/>
      <c r="YF3232" s="0"/>
      <c r="YG3232" s="0"/>
      <c r="YH3232" s="0"/>
      <c r="YI3232" s="0"/>
      <c r="YJ3232" s="0"/>
      <c r="YK3232" s="0"/>
      <c r="YL3232" s="0"/>
      <c r="YM3232" s="0"/>
      <c r="YN3232" s="0"/>
      <c r="YO3232" s="0"/>
      <c r="YP3232" s="0"/>
      <c r="YQ3232" s="0"/>
      <c r="YR3232" s="0"/>
      <c r="YS3232" s="0"/>
      <c r="YT3232" s="0"/>
      <c r="YU3232" s="0"/>
      <c r="YV3232" s="0"/>
      <c r="YW3232" s="0"/>
      <c r="YX3232" s="0"/>
      <c r="YY3232" s="0"/>
      <c r="YZ3232" s="0"/>
      <c r="ZA3232" s="0"/>
      <c r="ZB3232" s="0"/>
      <c r="ZC3232" s="0"/>
      <c r="ZD3232" s="0"/>
      <c r="ZE3232" s="0"/>
      <c r="ZF3232" s="0"/>
      <c r="ZG3232" s="0"/>
      <c r="ZH3232" s="0"/>
      <c r="ZI3232" s="0"/>
      <c r="ZJ3232" s="0"/>
      <c r="ZK3232" s="0"/>
      <c r="ZL3232" s="0"/>
      <c r="ZM3232" s="0"/>
      <c r="ZN3232" s="0"/>
      <c r="ZO3232" s="0"/>
      <c r="ZP3232" s="0"/>
      <c r="ZQ3232" s="0"/>
      <c r="ZR3232" s="0"/>
      <c r="ZS3232" s="0"/>
      <c r="ZT3232" s="0"/>
      <c r="ZU3232" s="0"/>
      <c r="ZV3232" s="0"/>
      <c r="ZW3232" s="0"/>
      <c r="ZX3232" s="0"/>
      <c r="ZY3232" s="0"/>
      <c r="ZZ3232" s="0"/>
      <c r="AAA3232" s="0"/>
      <c r="AAB3232" s="0"/>
      <c r="AAC3232" s="0"/>
      <c r="AAD3232" s="0"/>
      <c r="AAE3232" s="0"/>
      <c r="AAF3232" s="0"/>
      <c r="AAG3232" s="0"/>
      <c r="AAH3232" s="0"/>
      <c r="AAI3232" s="0"/>
      <c r="AAJ3232" s="0"/>
      <c r="AAK3232" s="0"/>
      <c r="AAL3232" s="0"/>
      <c r="AAM3232" s="0"/>
      <c r="AAN3232" s="0"/>
      <c r="AAO3232" s="0"/>
      <c r="AAP3232" s="0"/>
      <c r="AAQ3232" s="0"/>
      <c r="AAR3232" s="0"/>
      <c r="AAS3232" s="0"/>
      <c r="AAT3232" s="0"/>
      <c r="AAU3232" s="0"/>
      <c r="AAV3232" s="0"/>
      <c r="AAW3232" s="0"/>
      <c r="AAX3232" s="0"/>
      <c r="AAY3232" s="0"/>
      <c r="AAZ3232" s="0"/>
      <c r="ABA3232" s="0"/>
      <c r="ABB3232" s="0"/>
      <c r="ABC3232" s="0"/>
      <c r="ABD3232" s="0"/>
      <c r="ABE3232" s="0"/>
      <c r="ABF3232" s="0"/>
      <c r="ABG3232" s="0"/>
      <c r="ABH3232" s="0"/>
      <c r="ABI3232" s="0"/>
      <c r="ABJ3232" s="0"/>
      <c r="ABK3232" s="0"/>
      <c r="ABL3232" s="0"/>
      <c r="ABM3232" s="0"/>
      <c r="ABN3232" s="0"/>
      <c r="ABO3232" s="0"/>
      <c r="ABP3232" s="0"/>
      <c r="ABQ3232" s="0"/>
      <c r="ABR3232" s="0"/>
      <c r="ABS3232" s="0"/>
      <c r="ABT3232" s="0"/>
      <c r="ABU3232" s="0"/>
      <c r="ABV3232" s="0"/>
      <c r="ABW3232" s="0"/>
      <c r="ABX3232" s="0"/>
      <c r="ABY3232" s="0"/>
      <c r="ABZ3232" s="0"/>
      <c r="ACA3232" s="0"/>
      <c r="ACB3232" s="0"/>
      <c r="ACC3232" s="0"/>
      <c r="ACD3232" s="0"/>
      <c r="ACE3232" s="0"/>
      <c r="ACF3232" s="0"/>
      <c r="ACG3232" s="0"/>
      <c r="ACH3232" s="0"/>
      <c r="ACI3232" s="0"/>
      <c r="ACJ3232" s="0"/>
      <c r="ACK3232" s="0"/>
      <c r="ACL3232" s="0"/>
      <c r="ACM3232" s="0"/>
      <c r="ACN3232" s="0"/>
      <c r="ACO3232" s="0"/>
      <c r="ACP3232" s="0"/>
      <c r="ACQ3232" s="0"/>
      <c r="ACR3232" s="0"/>
      <c r="ACS3232" s="0"/>
      <c r="ACT3232" s="0"/>
      <c r="ACU3232" s="0"/>
      <c r="ACV3232" s="0"/>
      <c r="ACW3232" s="0"/>
      <c r="ACX3232" s="0"/>
      <c r="ACY3232" s="0"/>
      <c r="ACZ3232" s="0"/>
      <c r="ADA3232" s="0"/>
      <c r="ADB3232" s="0"/>
      <c r="ADC3232" s="0"/>
      <c r="ADD3232" s="0"/>
      <c r="ADE3232" s="0"/>
      <c r="ADF3232" s="0"/>
      <c r="ADG3232" s="0"/>
      <c r="ADH3232" s="0"/>
      <c r="ADI3232" s="0"/>
      <c r="ADJ3232" s="0"/>
      <c r="ADK3232" s="0"/>
      <c r="ADL3232" s="0"/>
      <c r="ADM3232" s="0"/>
      <c r="ADN3232" s="0"/>
      <c r="ADO3232" s="0"/>
      <c r="ADP3232" s="0"/>
      <c r="ADQ3232" s="0"/>
      <c r="ADR3232" s="0"/>
      <c r="ADS3232" s="0"/>
      <c r="ADT3232" s="0"/>
      <c r="ADU3232" s="0"/>
      <c r="ADV3232" s="0"/>
      <c r="ADW3232" s="0"/>
      <c r="ADX3232" s="0"/>
      <c r="ADY3232" s="0"/>
      <c r="ADZ3232" s="0"/>
      <c r="AEA3232" s="0"/>
      <c r="AEB3232" s="0"/>
      <c r="AEC3232" s="0"/>
      <c r="AED3232" s="0"/>
      <c r="AEE3232" s="0"/>
      <c r="AEF3232" s="0"/>
      <c r="AEG3232" s="0"/>
      <c r="AEH3232" s="0"/>
      <c r="AEI3232" s="0"/>
      <c r="AEJ3232" s="0"/>
      <c r="AEK3232" s="0"/>
      <c r="AEL3232" s="0"/>
      <c r="AEM3232" s="0"/>
      <c r="AEN3232" s="0"/>
      <c r="AEO3232" s="0"/>
      <c r="AEP3232" s="0"/>
      <c r="AEQ3232" s="0"/>
      <c r="AER3232" s="0"/>
      <c r="AES3232" s="0"/>
      <c r="AET3232" s="0"/>
      <c r="AEU3232" s="0"/>
      <c r="AEV3232" s="0"/>
      <c r="AEW3232" s="0"/>
      <c r="AEX3232" s="0"/>
      <c r="AEY3232" s="0"/>
      <c r="AEZ3232" s="0"/>
      <c r="AFA3232" s="0"/>
      <c r="AFB3232" s="0"/>
      <c r="AFC3232" s="0"/>
      <c r="AFD3232" s="0"/>
      <c r="AFE3232" s="0"/>
      <c r="AFF3232" s="0"/>
      <c r="AFG3232" s="0"/>
      <c r="AFH3232" s="0"/>
      <c r="AFI3232" s="0"/>
      <c r="AFJ3232" s="0"/>
      <c r="AFK3232" s="0"/>
      <c r="AFL3232" s="0"/>
      <c r="AFM3232" s="0"/>
      <c r="AFN3232" s="0"/>
      <c r="AFO3232" s="0"/>
      <c r="AFP3232" s="0"/>
      <c r="AFQ3232" s="0"/>
      <c r="AFR3232" s="0"/>
      <c r="AFS3232" s="0"/>
      <c r="AFT3232" s="0"/>
      <c r="AFU3232" s="0"/>
      <c r="AFV3232" s="0"/>
      <c r="AFW3232" s="0"/>
      <c r="AFX3232" s="0"/>
      <c r="AFY3232" s="0"/>
      <c r="AFZ3232" s="0"/>
      <c r="AGA3232" s="0"/>
      <c r="AGB3232" s="0"/>
      <c r="AGC3232" s="0"/>
      <c r="AGD3232" s="0"/>
      <c r="AGE3232" s="0"/>
      <c r="AGF3232" s="0"/>
      <c r="AGG3232" s="0"/>
      <c r="AGH3232" s="0"/>
      <c r="AGI3232" s="0"/>
      <c r="AGJ3232" s="0"/>
      <c r="AGK3232" s="0"/>
      <c r="AGL3232" s="0"/>
      <c r="AGM3232" s="0"/>
      <c r="AGN3232" s="0"/>
      <c r="AGO3232" s="0"/>
      <c r="AGP3232" s="0"/>
      <c r="AGQ3232" s="0"/>
      <c r="AGR3232" s="0"/>
      <c r="AGS3232" s="0"/>
      <c r="AGT3232" s="0"/>
      <c r="AGU3232" s="0"/>
      <c r="AGV3232" s="0"/>
      <c r="AGW3232" s="0"/>
      <c r="AGX3232" s="0"/>
      <c r="AGY3232" s="0"/>
      <c r="AGZ3232" s="0"/>
      <c r="AHA3232" s="0"/>
      <c r="AHB3232" s="0"/>
      <c r="AHC3232" s="0"/>
      <c r="AHD3232" s="0"/>
      <c r="AHE3232" s="0"/>
      <c r="AHF3232" s="0"/>
      <c r="AHG3232" s="0"/>
      <c r="AHH3232" s="0"/>
      <c r="AHI3232" s="0"/>
      <c r="AHJ3232" s="0"/>
      <c r="AHK3232" s="0"/>
      <c r="AHL3232" s="0"/>
      <c r="AHM3232" s="0"/>
      <c r="AHN3232" s="0"/>
      <c r="AHO3232" s="0"/>
      <c r="AHP3232" s="0"/>
      <c r="AHQ3232" s="0"/>
      <c r="AHR3232" s="0"/>
      <c r="AHS3232" s="0"/>
      <c r="AHT3232" s="0"/>
      <c r="AHU3232" s="0"/>
      <c r="AHV3232" s="0"/>
      <c r="AHW3232" s="0"/>
      <c r="AHX3232" s="0"/>
      <c r="AHY3232" s="0"/>
      <c r="AHZ3232" s="0"/>
      <c r="AIA3232" s="0"/>
      <c r="AIB3232" s="0"/>
      <c r="AIC3232" s="0"/>
      <c r="AID3232" s="0"/>
      <c r="AIE3232" s="0"/>
      <c r="AIF3232" s="0"/>
      <c r="AIG3232" s="0"/>
      <c r="AIH3232" s="0"/>
      <c r="AII3232" s="0"/>
      <c r="AIJ3232" s="0"/>
      <c r="AIK3232" s="0"/>
      <c r="AIL3232" s="0"/>
      <c r="AIM3232" s="0"/>
      <c r="AIN3232" s="0"/>
      <c r="AIO3232" s="0"/>
      <c r="AIP3232" s="0"/>
      <c r="AIQ3232" s="0"/>
      <c r="AIR3232" s="0"/>
      <c r="AIS3232" s="0"/>
      <c r="AIT3232" s="0"/>
      <c r="AIU3232" s="0"/>
      <c r="AIV3232" s="0"/>
      <c r="AIW3232" s="0"/>
      <c r="AIX3232" s="0"/>
      <c r="AIY3232" s="0"/>
      <c r="AIZ3232" s="0"/>
      <c r="AJA3232" s="0"/>
      <c r="AJB3232" s="0"/>
      <c r="AJC3232" s="0"/>
      <c r="AJD3232" s="0"/>
      <c r="AJE3232" s="0"/>
      <c r="AJF3232" s="0"/>
      <c r="AJG3232" s="0"/>
      <c r="AJH3232" s="0"/>
      <c r="AJI3232" s="0"/>
      <c r="AJJ3232" s="0"/>
      <c r="AJK3232" s="0"/>
      <c r="AJL3232" s="0"/>
      <c r="AJM3232" s="0"/>
      <c r="AJN3232" s="0"/>
      <c r="AJO3232" s="0"/>
      <c r="AJP3232" s="0"/>
      <c r="AJQ3232" s="0"/>
      <c r="AJR3232" s="0"/>
      <c r="AJS3232" s="0"/>
      <c r="AJT3232" s="0"/>
      <c r="AJU3232" s="0"/>
      <c r="AJV3232" s="0"/>
      <c r="AJW3232" s="0"/>
      <c r="AJX3232" s="0"/>
      <c r="AJY3232" s="0"/>
      <c r="AJZ3232" s="0"/>
      <c r="AKA3232" s="0"/>
      <c r="AKB3232" s="0"/>
      <c r="AKC3232" s="0"/>
      <c r="AKD3232" s="0"/>
      <c r="AKE3232" s="0"/>
      <c r="AKF3232" s="0"/>
      <c r="AKG3232" s="0"/>
      <c r="AKH3232" s="0"/>
      <c r="AKI3232" s="0"/>
      <c r="AKJ3232" s="0"/>
      <c r="AKK3232" s="0"/>
      <c r="AKL3232" s="0"/>
      <c r="AKM3232" s="0"/>
      <c r="AKN3232" s="0"/>
      <c r="AKO3232" s="0"/>
      <c r="AKP3232" s="0"/>
      <c r="AKQ3232" s="0"/>
      <c r="AKR3232" s="0"/>
      <c r="AKS3232" s="0"/>
      <c r="AKT3232" s="0"/>
      <c r="AKU3232" s="0"/>
      <c r="AKV3232" s="0"/>
      <c r="AKW3232" s="0"/>
      <c r="AKX3232" s="0"/>
      <c r="AKY3232" s="0"/>
      <c r="AKZ3232" s="0"/>
      <c r="ALA3232" s="0"/>
      <c r="ALB3232" s="0"/>
      <c r="ALC3232" s="0"/>
      <c r="ALD3232" s="0"/>
      <c r="ALE3232" s="0"/>
      <c r="ALF3232" s="0"/>
      <c r="ALG3232" s="0"/>
      <c r="ALH3232" s="0"/>
      <c r="ALI3232" s="0"/>
      <c r="ALJ3232" s="0"/>
      <c r="ALK3232" s="0"/>
      <c r="ALL3232" s="0"/>
      <c r="ALM3232" s="0"/>
      <c r="ALN3232" s="0"/>
      <c r="ALO3232" s="0"/>
      <c r="ALP3232" s="0"/>
      <c r="ALQ3232" s="0"/>
      <c r="ALR3232" s="0"/>
      <c r="ALS3232" s="0"/>
      <c r="ALT3232" s="0"/>
      <c r="ALU3232" s="0"/>
      <c r="ALV3232" s="0"/>
      <c r="ALW3232" s="0"/>
      <c r="ALX3232" s="0"/>
      <c r="ALY3232" s="0"/>
      <c r="ALZ3232" s="0"/>
      <c r="AMA3232" s="0"/>
      <c r="AMB3232" s="0"/>
      <c r="AMC3232" s="0"/>
      <c r="AMD3232" s="0"/>
      <c r="AME3232" s="0"/>
      <c r="AMF3232" s="0"/>
      <c r="AMG3232" s="0"/>
      <c r="AMH3232" s="0"/>
      <c r="AMI3232" s="0"/>
    </row>
    <row r="3233" customFormat="false" ht="12.75" hidden="false" customHeight="false" outlineLevel="0" collapsed="false">
      <c r="A3233" s="1" t="s">
        <v>3468</v>
      </c>
      <c r="C3233" s="27" t="s">
        <v>3478</v>
      </c>
      <c r="D3233" s="27" t="s">
        <v>13</v>
      </c>
      <c r="E3233" s="97"/>
      <c r="F3233" s="31"/>
      <c r="G3233" s="27"/>
      <c r="H3233" s="30" t="s">
        <v>168</v>
      </c>
      <c r="I3233" s="31" t="n">
        <v>0.33</v>
      </c>
      <c r="J3233" s="31" t="s">
        <v>3470</v>
      </c>
      <c r="BM3233" s="0"/>
      <c r="BN3233" s="0"/>
      <c r="BO3233" s="0"/>
      <c r="BP3233" s="0"/>
      <c r="BQ3233" s="0"/>
      <c r="BR3233" s="0"/>
      <c r="BS3233" s="0"/>
      <c r="BT3233" s="0"/>
      <c r="BU3233" s="0"/>
      <c r="BV3233" s="0"/>
      <c r="BW3233" s="0"/>
      <c r="BX3233" s="0"/>
      <c r="BY3233" s="0"/>
      <c r="BZ3233" s="0"/>
      <c r="CA3233" s="0"/>
      <c r="CB3233" s="0"/>
      <c r="CC3233" s="0"/>
      <c r="CD3233" s="0"/>
      <c r="CE3233" s="0"/>
      <c r="CF3233" s="0"/>
      <c r="CG3233" s="0"/>
      <c r="CH3233" s="0"/>
      <c r="CI3233" s="0"/>
      <c r="CJ3233" s="0"/>
      <c r="CK3233" s="0"/>
      <c r="CL3233" s="0"/>
      <c r="CM3233" s="0"/>
      <c r="CN3233" s="0"/>
      <c r="CO3233" s="0"/>
      <c r="CP3233" s="0"/>
      <c r="CQ3233" s="0"/>
      <c r="CR3233" s="0"/>
      <c r="CS3233" s="0"/>
      <c r="CT3233" s="0"/>
      <c r="CU3233" s="0"/>
      <c r="CV3233" s="0"/>
      <c r="CW3233" s="0"/>
      <c r="CX3233" s="0"/>
      <c r="CY3233" s="0"/>
      <c r="CZ3233" s="0"/>
      <c r="DA3233" s="0"/>
      <c r="DB3233" s="0"/>
      <c r="DC3233" s="0"/>
      <c r="DD3233" s="0"/>
      <c r="DE3233" s="0"/>
      <c r="DF3233" s="0"/>
      <c r="DG3233" s="0"/>
      <c r="DH3233" s="0"/>
      <c r="DI3233" s="0"/>
      <c r="DJ3233" s="0"/>
      <c r="DK3233" s="0"/>
      <c r="DL3233" s="0"/>
      <c r="DM3233" s="0"/>
      <c r="DN3233" s="0"/>
      <c r="DO3233" s="0"/>
      <c r="DP3233" s="0"/>
      <c r="DQ3233" s="0"/>
      <c r="DR3233" s="0"/>
      <c r="DS3233" s="0"/>
      <c r="DT3233" s="0"/>
      <c r="DU3233" s="0"/>
      <c r="DV3233" s="0"/>
      <c r="DW3233" s="0"/>
      <c r="DX3233" s="0"/>
      <c r="DY3233" s="0"/>
      <c r="DZ3233" s="0"/>
      <c r="EA3233" s="0"/>
      <c r="EB3233" s="0"/>
      <c r="EC3233" s="0"/>
      <c r="ED3233" s="0"/>
      <c r="EE3233" s="0"/>
      <c r="EF3233" s="0"/>
      <c r="EG3233" s="0"/>
      <c r="EH3233" s="0"/>
      <c r="EI3233" s="0"/>
      <c r="EJ3233" s="0"/>
      <c r="EK3233" s="0"/>
      <c r="EL3233" s="0"/>
      <c r="EM3233" s="0"/>
      <c r="EN3233" s="0"/>
      <c r="EO3233" s="0"/>
      <c r="EP3233" s="0"/>
      <c r="EQ3233" s="0"/>
      <c r="ER3233" s="0"/>
      <c r="ES3233" s="0"/>
      <c r="ET3233" s="0"/>
      <c r="EU3233" s="0"/>
      <c r="EV3233" s="0"/>
      <c r="EW3233" s="0"/>
      <c r="EX3233" s="0"/>
      <c r="EY3233" s="0"/>
      <c r="EZ3233" s="0"/>
      <c r="FA3233" s="0"/>
      <c r="FB3233" s="0"/>
      <c r="FC3233" s="0"/>
      <c r="FD3233" s="0"/>
      <c r="FE3233" s="0"/>
      <c r="FF3233" s="0"/>
      <c r="FG3233" s="0"/>
      <c r="FH3233" s="0"/>
      <c r="FI3233" s="0"/>
      <c r="FJ3233" s="0"/>
      <c r="FK3233" s="0"/>
      <c r="FL3233" s="0"/>
      <c r="FM3233" s="0"/>
      <c r="FN3233" s="0"/>
      <c r="FO3233" s="0"/>
      <c r="FP3233" s="0"/>
      <c r="FQ3233" s="0"/>
      <c r="FR3233" s="0"/>
      <c r="FS3233" s="0"/>
      <c r="FT3233" s="0"/>
      <c r="FU3233" s="0"/>
      <c r="FV3233" s="0"/>
      <c r="FW3233" s="0"/>
      <c r="FX3233" s="0"/>
      <c r="FY3233" s="0"/>
      <c r="FZ3233" s="0"/>
      <c r="GA3233" s="0"/>
      <c r="GB3233" s="0"/>
      <c r="GC3233" s="0"/>
      <c r="GD3233" s="0"/>
      <c r="GE3233" s="0"/>
      <c r="GF3233" s="0"/>
      <c r="GG3233" s="0"/>
      <c r="GH3233" s="0"/>
      <c r="GI3233" s="0"/>
      <c r="GJ3233" s="0"/>
      <c r="GK3233" s="0"/>
      <c r="GL3233" s="0"/>
      <c r="GM3233" s="0"/>
      <c r="GN3233" s="0"/>
      <c r="GO3233" s="0"/>
      <c r="GP3233" s="0"/>
      <c r="GQ3233" s="0"/>
      <c r="GR3233" s="0"/>
      <c r="GS3233" s="0"/>
      <c r="GT3233" s="0"/>
      <c r="GU3233" s="0"/>
      <c r="GV3233" s="0"/>
      <c r="GW3233" s="0"/>
      <c r="GX3233" s="0"/>
      <c r="GY3233" s="0"/>
      <c r="GZ3233" s="0"/>
      <c r="HA3233" s="0"/>
      <c r="HB3233" s="0"/>
      <c r="HC3233" s="0"/>
      <c r="HD3233" s="0"/>
      <c r="HE3233" s="0"/>
      <c r="HF3233" s="0"/>
      <c r="HG3233" s="0"/>
      <c r="HH3233" s="0"/>
      <c r="HI3233" s="0"/>
      <c r="HJ3233" s="0"/>
      <c r="HK3233" s="0"/>
      <c r="HL3233" s="0"/>
      <c r="HM3233" s="0"/>
      <c r="HN3233" s="0"/>
      <c r="HO3233" s="0"/>
      <c r="HP3233" s="0"/>
      <c r="HQ3233" s="0"/>
      <c r="HR3233" s="0"/>
      <c r="HS3233" s="0"/>
      <c r="HT3233" s="0"/>
      <c r="HU3233" s="0"/>
      <c r="HV3233" s="0"/>
      <c r="HW3233" s="0"/>
      <c r="HX3233" s="0"/>
      <c r="HY3233" s="0"/>
      <c r="HZ3233" s="0"/>
      <c r="IA3233" s="0"/>
      <c r="IB3233" s="0"/>
      <c r="IC3233" s="0"/>
      <c r="ID3233" s="0"/>
      <c r="IE3233" s="0"/>
      <c r="IF3233" s="0"/>
      <c r="IG3233" s="0"/>
      <c r="IH3233" s="0"/>
      <c r="II3233" s="0"/>
      <c r="IJ3233" s="0"/>
      <c r="IK3233" s="0"/>
      <c r="IL3233" s="0"/>
      <c r="IM3233" s="0"/>
      <c r="IN3233" s="0"/>
      <c r="IO3233" s="0"/>
      <c r="IP3233" s="0"/>
      <c r="IQ3233" s="0"/>
      <c r="IR3233" s="0"/>
      <c r="IS3233" s="0"/>
      <c r="IT3233" s="0"/>
      <c r="IU3233" s="0"/>
      <c r="IV3233" s="0"/>
      <c r="IW3233" s="0"/>
      <c r="IX3233" s="0"/>
      <c r="IY3233" s="0"/>
      <c r="IZ3233" s="0"/>
      <c r="JA3233" s="0"/>
      <c r="JB3233" s="0"/>
      <c r="JC3233" s="0"/>
      <c r="JD3233" s="0"/>
      <c r="JE3233" s="0"/>
      <c r="JF3233" s="0"/>
      <c r="JG3233" s="0"/>
      <c r="JH3233" s="0"/>
      <c r="JI3233" s="0"/>
      <c r="JJ3233" s="0"/>
      <c r="JK3233" s="0"/>
      <c r="JL3233" s="0"/>
      <c r="JM3233" s="0"/>
      <c r="JN3233" s="0"/>
      <c r="JO3233" s="0"/>
      <c r="JP3233" s="0"/>
      <c r="JQ3233" s="0"/>
      <c r="JR3233" s="0"/>
      <c r="JS3233" s="0"/>
      <c r="JT3233" s="0"/>
      <c r="JU3233" s="0"/>
      <c r="JV3233" s="0"/>
      <c r="JW3233" s="0"/>
      <c r="JX3233" s="0"/>
      <c r="JY3233" s="0"/>
      <c r="JZ3233" s="0"/>
      <c r="KA3233" s="0"/>
      <c r="KB3233" s="0"/>
      <c r="KC3233" s="0"/>
      <c r="KD3233" s="0"/>
      <c r="KE3233" s="0"/>
      <c r="KF3233" s="0"/>
      <c r="KG3233" s="0"/>
      <c r="KH3233" s="0"/>
      <c r="KI3233" s="0"/>
      <c r="KJ3233" s="0"/>
      <c r="KK3233" s="0"/>
      <c r="KL3233" s="0"/>
      <c r="KM3233" s="0"/>
      <c r="KN3233" s="0"/>
      <c r="KO3233" s="0"/>
      <c r="KP3233" s="0"/>
      <c r="KQ3233" s="0"/>
      <c r="KR3233" s="0"/>
      <c r="KS3233" s="0"/>
      <c r="KT3233" s="0"/>
      <c r="KU3233" s="0"/>
      <c r="KV3233" s="0"/>
      <c r="KW3233" s="0"/>
      <c r="KX3233" s="0"/>
      <c r="KY3233" s="0"/>
      <c r="KZ3233" s="0"/>
      <c r="LA3233" s="0"/>
      <c r="LB3233" s="0"/>
      <c r="LC3233" s="0"/>
      <c r="LD3233" s="0"/>
      <c r="LE3233" s="0"/>
      <c r="LF3233" s="0"/>
      <c r="LG3233" s="0"/>
      <c r="LH3233" s="0"/>
      <c r="LI3233" s="0"/>
      <c r="LJ3233" s="0"/>
      <c r="LK3233" s="0"/>
      <c r="LL3233" s="0"/>
      <c r="LM3233" s="0"/>
      <c r="LN3233" s="0"/>
      <c r="LO3233" s="0"/>
      <c r="LP3233" s="0"/>
      <c r="LQ3233" s="0"/>
      <c r="LR3233" s="0"/>
      <c r="LS3233" s="0"/>
      <c r="LT3233" s="0"/>
      <c r="LU3233" s="0"/>
      <c r="LV3233" s="0"/>
      <c r="LW3233" s="0"/>
      <c r="LX3233" s="0"/>
      <c r="LY3233" s="0"/>
      <c r="LZ3233" s="0"/>
      <c r="MA3233" s="0"/>
      <c r="MB3233" s="0"/>
      <c r="MC3233" s="0"/>
      <c r="MD3233" s="0"/>
      <c r="ME3233" s="0"/>
      <c r="MF3233" s="0"/>
      <c r="MG3233" s="0"/>
      <c r="MH3233" s="0"/>
      <c r="MI3233" s="0"/>
      <c r="MJ3233" s="0"/>
      <c r="MK3233" s="0"/>
      <c r="ML3233" s="0"/>
      <c r="MM3233" s="0"/>
      <c r="MN3233" s="0"/>
      <c r="MO3233" s="0"/>
      <c r="MP3233" s="0"/>
      <c r="MQ3233" s="0"/>
      <c r="MR3233" s="0"/>
      <c r="MS3233" s="0"/>
      <c r="MT3233" s="0"/>
      <c r="MU3233" s="0"/>
      <c r="MV3233" s="0"/>
      <c r="MW3233" s="0"/>
      <c r="MX3233" s="0"/>
      <c r="MY3233" s="0"/>
      <c r="MZ3233" s="0"/>
      <c r="NA3233" s="0"/>
      <c r="NB3233" s="0"/>
      <c r="NC3233" s="0"/>
      <c r="ND3233" s="0"/>
      <c r="NE3233" s="0"/>
      <c r="NF3233" s="0"/>
      <c r="NG3233" s="0"/>
      <c r="NH3233" s="0"/>
      <c r="NI3233" s="0"/>
      <c r="NJ3233" s="0"/>
      <c r="NK3233" s="0"/>
      <c r="NL3233" s="0"/>
      <c r="NM3233" s="0"/>
      <c r="NN3233" s="0"/>
      <c r="NO3233" s="0"/>
      <c r="NP3233" s="0"/>
      <c r="NQ3233" s="0"/>
      <c r="NR3233" s="0"/>
      <c r="NS3233" s="0"/>
      <c r="NT3233" s="0"/>
      <c r="NU3233" s="0"/>
      <c r="NV3233" s="0"/>
      <c r="NW3233" s="0"/>
      <c r="NX3233" s="0"/>
      <c r="NY3233" s="0"/>
      <c r="NZ3233" s="0"/>
      <c r="OA3233" s="0"/>
      <c r="OB3233" s="0"/>
      <c r="OC3233" s="0"/>
      <c r="OD3233" s="0"/>
      <c r="OE3233" s="0"/>
      <c r="OF3233" s="0"/>
      <c r="OG3233" s="0"/>
      <c r="OH3233" s="0"/>
      <c r="OI3233" s="0"/>
      <c r="OJ3233" s="0"/>
      <c r="OK3233" s="0"/>
      <c r="OL3233" s="0"/>
      <c r="OM3233" s="0"/>
      <c r="ON3233" s="0"/>
      <c r="OO3233" s="0"/>
      <c r="OP3233" s="0"/>
      <c r="OQ3233" s="0"/>
      <c r="OR3233" s="0"/>
      <c r="OS3233" s="0"/>
      <c r="OT3233" s="0"/>
      <c r="OU3233" s="0"/>
      <c r="OV3233" s="0"/>
      <c r="OW3233" s="0"/>
      <c r="OX3233" s="0"/>
      <c r="OY3233" s="0"/>
      <c r="OZ3233" s="0"/>
      <c r="PA3233" s="0"/>
      <c r="PB3233" s="0"/>
      <c r="PC3233" s="0"/>
      <c r="PD3233" s="0"/>
      <c r="PE3233" s="0"/>
      <c r="PF3233" s="0"/>
      <c r="PG3233" s="0"/>
      <c r="PH3233" s="0"/>
      <c r="PI3233" s="0"/>
      <c r="PJ3233" s="0"/>
      <c r="PK3233" s="0"/>
      <c r="PL3233" s="0"/>
      <c r="PM3233" s="0"/>
      <c r="PN3233" s="0"/>
      <c r="PO3233" s="0"/>
      <c r="PP3233" s="0"/>
      <c r="PQ3233" s="0"/>
      <c r="PR3233" s="0"/>
      <c r="PS3233" s="0"/>
      <c r="PT3233" s="0"/>
      <c r="PU3233" s="0"/>
      <c r="PV3233" s="0"/>
      <c r="PW3233" s="0"/>
      <c r="PX3233" s="0"/>
      <c r="PY3233" s="0"/>
      <c r="PZ3233" s="0"/>
      <c r="QA3233" s="0"/>
      <c r="QB3233" s="0"/>
      <c r="QC3233" s="0"/>
      <c r="QD3233" s="0"/>
      <c r="QE3233" s="0"/>
      <c r="QF3233" s="0"/>
      <c r="QG3233" s="0"/>
      <c r="QH3233" s="0"/>
      <c r="QI3233" s="0"/>
      <c r="QJ3233" s="0"/>
      <c r="QK3233" s="0"/>
      <c r="QL3233" s="0"/>
      <c r="QM3233" s="0"/>
      <c r="QN3233" s="0"/>
      <c r="QO3233" s="0"/>
      <c r="QP3233" s="0"/>
      <c r="QQ3233" s="0"/>
      <c r="QR3233" s="0"/>
      <c r="QS3233" s="0"/>
      <c r="QT3233" s="0"/>
      <c r="QU3233" s="0"/>
      <c r="QV3233" s="0"/>
      <c r="QW3233" s="0"/>
      <c r="QX3233" s="0"/>
      <c r="QY3233" s="0"/>
      <c r="QZ3233" s="0"/>
      <c r="RA3233" s="0"/>
      <c r="RB3233" s="0"/>
      <c r="RC3233" s="0"/>
      <c r="RD3233" s="0"/>
      <c r="RE3233" s="0"/>
      <c r="RF3233" s="0"/>
      <c r="RG3233" s="0"/>
      <c r="RH3233" s="0"/>
      <c r="RI3233" s="0"/>
      <c r="RJ3233" s="0"/>
      <c r="RK3233" s="0"/>
      <c r="RL3233" s="0"/>
      <c r="RM3233" s="0"/>
      <c r="RN3233" s="0"/>
      <c r="RO3233" s="0"/>
      <c r="RP3233" s="0"/>
      <c r="RQ3233" s="0"/>
      <c r="RR3233" s="0"/>
      <c r="RS3233" s="0"/>
      <c r="RT3233" s="0"/>
      <c r="RU3233" s="0"/>
      <c r="RV3233" s="0"/>
      <c r="RW3233" s="0"/>
      <c r="RX3233" s="0"/>
      <c r="RY3233" s="0"/>
      <c r="RZ3233" s="0"/>
      <c r="SA3233" s="0"/>
      <c r="SB3233" s="0"/>
      <c r="SC3233" s="0"/>
      <c r="SD3233" s="0"/>
      <c r="SE3233" s="0"/>
      <c r="SF3233" s="0"/>
      <c r="SG3233" s="0"/>
      <c r="SH3233" s="0"/>
      <c r="SI3233" s="0"/>
      <c r="SJ3233" s="0"/>
      <c r="SK3233" s="0"/>
      <c r="SL3233" s="0"/>
      <c r="SM3233" s="0"/>
      <c r="SN3233" s="0"/>
      <c r="SO3233" s="0"/>
      <c r="SP3233" s="0"/>
      <c r="SQ3233" s="0"/>
      <c r="SR3233" s="0"/>
      <c r="SS3233" s="0"/>
      <c r="ST3233" s="0"/>
      <c r="SU3233" s="0"/>
      <c r="SV3233" s="0"/>
      <c r="SW3233" s="0"/>
      <c r="SX3233" s="0"/>
      <c r="SY3233" s="0"/>
      <c r="SZ3233" s="0"/>
      <c r="TA3233" s="0"/>
      <c r="TB3233" s="0"/>
      <c r="TC3233" s="0"/>
      <c r="TD3233" s="0"/>
      <c r="TE3233" s="0"/>
      <c r="TF3233" s="0"/>
      <c r="TG3233" s="0"/>
      <c r="TH3233" s="0"/>
      <c r="TI3233" s="0"/>
      <c r="TJ3233" s="0"/>
      <c r="TK3233" s="0"/>
      <c r="TL3233" s="0"/>
      <c r="TM3233" s="0"/>
      <c r="TN3233" s="0"/>
      <c r="TO3233" s="0"/>
      <c r="TP3233" s="0"/>
      <c r="TQ3233" s="0"/>
      <c r="TR3233" s="0"/>
      <c r="TS3233" s="0"/>
      <c r="TT3233" s="0"/>
      <c r="TU3233" s="0"/>
      <c r="TV3233" s="0"/>
      <c r="TW3233" s="0"/>
      <c r="TX3233" s="0"/>
      <c r="TY3233" s="0"/>
      <c r="TZ3233" s="0"/>
      <c r="UA3233" s="0"/>
      <c r="UB3233" s="0"/>
      <c r="UC3233" s="0"/>
      <c r="UD3233" s="0"/>
      <c r="UE3233" s="0"/>
      <c r="UF3233" s="0"/>
      <c r="UG3233" s="0"/>
      <c r="UH3233" s="0"/>
      <c r="UI3233" s="0"/>
      <c r="UJ3233" s="0"/>
      <c r="UK3233" s="0"/>
      <c r="UL3233" s="0"/>
      <c r="UM3233" s="0"/>
      <c r="UN3233" s="0"/>
      <c r="UO3233" s="0"/>
      <c r="UP3233" s="0"/>
      <c r="UQ3233" s="0"/>
      <c r="UR3233" s="0"/>
      <c r="US3233" s="0"/>
      <c r="UT3233" s="0"/>
      <c r="UU3233" s="0"/>
      <c r="UV3233" s="0"/>
      <c r="UW3233" s="0"/>
      <c r="UX3233" s="0"/>
      <c r="UY3233" s="0"/>
      <c r="UZ3233" s="0"/>
      <c r="VA3233" s="0"/>
      <c r="VB3233" s="0"/>
      <c r="VC3233" s="0"/>
      <c r="VD3233" s="0"/>
      <c r="VE3233" s="0"/>
      <c r="VF3233" s="0"/>
      <c r="VG3233" s="0"/>
      <c r="VH3233" s="0"/>
      <c r="VI3233" s="0"/>
      <c r="VJ3233" s="0"/>
      <c r="VK3233" s="0"/>
      <c r="VL3233" s="0"/>
      <c r="VM3233" s="0"/>
      <c r="VN3233" s="0"/>
      <c r="VO3233" s="0"/>
      <c r="VP3233" s="0"/>
      <c r="VQ3233" s="0"/>
      <c r="VR3233" s="0"/>
      <c r="VS3233" s="0"/>
      <c r="VT3233" s="0"/>
      <c r="VU3233" s="0"/>
      <c r="VV3233" s="0"/>
      <c r="VW3233" s="0"/>
      <c r="VX3233" s="0"/>
      <c r="VY3233" s="0"/>
      <c r="VZ3233" s="0"/>
      <c r="WA3233" s="0"/>
      <c r="WB3233" s="0"/>
      <c r="WC3233" s="0"/>
      <c r="WD3233" s="0"/>
      <c r="WE3233" s="0"/>
      <c r="WF3233" s="0"/>
      <c r="WG3233" s="0"/>
      <c r="WH3233" s="0"/>
      <c r="WI3233" s="0"/>
      <c r="WJ3233" s="0"/>
      <c r="WK3233" s="0"/>
      <c r="WL3233" s="0"/>
      <c r="WM3233" s="0"/>
      <c r="WN3233" s="0"/>
      <c r="WO3233" s="0"/>
      <c r="WP3233" s="0"/>
      <c r="WQ3233" s="0"/>
      <c r="WR3233" s="0"/>
      <c r="WS3233" s="0"/>
      <c r="WT3233" s="0"/>
      <c r="WU3233" s="0"/>
      <c r="WV3233" s="0"/>
      <c r="WW3233" s="0"/>
      <c r="WX3233" s="0"/>
      <c r="WY3233" s="0"/>
      <c r="WZ3233" s="0"/>
      <c r="XA3233" s="0"/>
      <c r="XB3233" s="0"/>
      <c r="XC3233" s="0"/>
      <c r="XD3233" s="0"/>
      <c r="XE3233" s="0"/>
      <c r="XF3233" s="0"/>
      <c r="XG3233" s="0"/>
      <c r="XH3233" s="0"/>
      <c r="XI3233" s="0"/>
      <c r="XJ3233" s="0"/>
      <c r="XK3233" s="0"/>
      <c r="XL3233" s="0"/>
      <c r="XM3233" s="0"/>
      <c r="XN3233" s="0"/>
      <c r="XO3233" s="0"/>
      <c r="XP3233" s="0"/>
      <c r="XQ3233" s="0"/>
      <c r="XR3233" s="0"/>
      <c r="XS3233" s="0"/>
      <c r="XT3233" s="0"/>
      <c r="XU3233" s="0"/>
      <c r="XV3233" s="0"/>
      <c r="XW3233" s="0"/>
      <c r="XX3233" s="0"/>
      <c r="XY3233" s="0"/>
      <c r="XZ3233" s="0"/>
      <c r="YA3233" s="0"/>
      <c r="YB3233" s="0"/>
      <c r="YC3233" s="0"/>
      <c r="YD3233" s="0"/>
      <c r="YE3233" s="0"/>
      <c r="YF3233" s="0"/>
      <c r="YG3233" s="0"/>
      <c r="YH3233" s="0"/>
      <c r="YI3233" s="0"/>
      <c r="YJ3233" s="0"/>
      <c r="YK3233" s="0"/>
      <c r="YL3233" s="0"/>
      <c r="YM3233" s="0"/>
      <c r="YN3233" s="0"/>
      <c r="YO3233" s="0"/>
      <c r="YP3233" s="0"/>
      <c r="YQ3233" s="0"/>
      <c r="YR3233" s="0"/>
      <c r="YS3233" s="0"/>
      <c r="YT3233" s="0"/>
      <c r="YU3233" s="0"/>
      <c r="YV3233" s="0"/>
      <c r="YW3233" s="0"/>
      <c r="YX3233" s="0"/>
      <c r="YY3233" s="0"/>
      <c r="YZ3233" s="0"/>
      <c r="ZA3233" s="0"/>
      <c r="ZB3233" s="0"/>
      <c r="ZC3233" s="0"/>
      <c r="ZD3233" s="0"/>
      <c r="ZE3233" s="0"/>
      <c r="ZF3233" s="0"/>
      <c r="ZG3233" s="0"/>
      <c r="ZH3233" s="0"/>
      <c r="ZI3233" s="0"/>
      <c r="ZJ3233" s="0"/>
      <c r="ZK3233" s="0"/>
      <c r="ZL3233" s="0"/>
      <c r="ZM3233" s="0"/>
      <c r="ZN3233" s="0"/>
      <c r="ZO3233" s="0"/>
      <c r="ZP3233" s="0"/>
      <c r="ZQ3233" s="0"/>
      <c r="ZR3233" s="0"/>
      <c r="ZS3233" s="0"/>
      <c r="ZT3233" s="0"/>
      <c r="ZU3233" s="0"/>
      <c r="ZV3233" s="0"/>
      <c r="ZW3233" s="0"/>
      <c r="ZX3233" s="0"/>
      <c r="ZY3233" s="0"/>
      <c r="ZZ3233" s="0"/>
      <c r="AAA3233" s="0"/>
      <c r="AAB3233" s="0"/>
      <c r="AAC3233" s="0"/>
      <c r="AAD3233" s="0"/>
      <c r="AAE3233" s="0"/>
      <c r="AAF3233" s="0"/>
      <c r="AAG3233" s="0"/>
      <c r="AAH3233" s="0"/>
      <c r="AAI3233" s="0"/>
      <c r="AAJ3233" s="0"/>
      <c r="AAK3233" s="0"/>
      <c r="AAL3233" s="0"/>
      <c r="AAM3233" s="0"/>
      <c r="AAN3233" s="0"/>
      <c r="AAO3233" s="0"/>
      <c r="AAP3233" s="0"/>
      <c r="AAQ3233" s="0"/>
      <c r="AAR3233" s="0"/>
      <c r="AAS3233" s="0"/>
      <c r="AAT3233" s="0"/>
      <c r="AAU3233" s="0"/>
      <c r="AAV3233" s="0"/>
      <c r="AAW3233" s="0"/>
      <c r="AAX3233" s="0"/>
      <c r="AAY3233" s="0"/>
      <c r="AAZ3233" s="0"/>
      <c r="ABA3233" s="0"/>
      <c r="ABB3233" s="0"/>
      <c r="ABC3233" s="0"/>
      <c r="ABD3233" s="0"/>
      <c r="ABE3233" s="0"/>
      <c r="ABF3233" s="0"/>
      <c r="ABG3233" s="0"/>
      <c r="ABH3233" s="0"/>
      <c r="ABI3233" s="0"/>
      <c r="ABJ3233" s="0"/>
      <c r="ABK3233" s="0"/>
      <c r="ABL3233" s="0"/>
      <c r="ABM3233" s="0"/>
      <c r="ABN3233" s="0"/>
      <c r="ABO3233" s="0"/>
      <c r="ABP3233" s="0"/>
      <c r="ABQ3233" s="0"/>
      <c r="ABR3233" s="0"/>
      <c r="ABS3233" s="0"/>
      <c r="ABT3233" s="0"/>
      <c r="ABU3233" s="0"/>
      <c r="ABV3233" s="0"/>
      <c r="ABW3233" s="0"/>
      <c r="ABX3233" s="0"/>
      <c r="ABY3233" s="0"/>
      <c r="ABZ3233" s="0"/>
      <c r="ACA3233" s="0"/>
      <c r="ACB3233" s="0"/>
      <c r="ACC3233" s="0"/>
      <c r="ACD3233" s="0"/>
      <c r="ACE3233" s="0"/>
      <c r="ACF3233" s="0"/>
      <c r="ACG3233" s="0"/>
      <c r="ACH3233" s="0"/>
      <c r="ACI3233" s="0"/>
      <c r="ACJ3233" s="0"/>
      <c r="ACK3233" s="0"/>
      <c r="ACL3233" s="0"/>
      <c r="ACM3233" s="0"/>
      <c r="ACN3233" s="0"/>
      <c r="ACO3233" s="0"/>
      <c r="ACP3233" s="0"/>
      <c r="ACQ3233" s="0"/>
      <c r="ACR3233" s="0"/>
      <c r="ACS3233" s="0"/>
      <c r="ACT3233" s="0"/>
      <c r="ACU3233" s="0"/>
      <c r="ACV3233" s="0"/>
      <c r="ACW3233" s="0"/>
      <c r="ACX3233" s="0"/>
      <c r="ACY3233" s="0"/>
      <c r="ACZ3233" s="0"/>
      <c r="ADA3233" s="0"/>
      <c r="ADB3233" s="0"/>
      <c r="ADC3233" s="0"/>
      <c r="ADD3233" s="0"/>
      <c r="ADE3233" s="0"/>
      <c r="ADF3233" s="0"/>
      <c r="ADG3233" s="0"/>
      <c r="ADH3233" s="0"/>
      <c r="ADI3233" s="0"/>
      <c r="ADJ3233" s="0"/>
      <c r="ADK3233" s="0"/>
      <c r="ADL3233" s="0"/>
      <c r="ADM3233" s="0"/>
      <c r="ADN3233" s="0"/>
      <c r="ADO3233" s="0"/>
      <c r="ADP3233" s="0"/>
      <c r="ADQ3233" s="0"/>
      <c r="ADR3233" s="0"/>
      <c r="ADS3233" s="0"/>
      <c r="ADT3233" s="0"/>
      <c r="ADU3233" s="0"/>
      <c r="ADV3233" s="0"/>
      <c r="ADW3233" s="0"/>
      <c r="ADX3233" s="0"/>
      <c r="ADY3233" s="0"/>
      <c r="ADZ3233" s="0"/>
      <c r="AEA3233" s="0"/>
      <c r="AEB3233" s="0"/>
      <c r="AEC3233" s="0"/>
      <c r="AED3233" s="0"/>
      <c r="AEE3233" s="0"/>
      <c r="AEF3233" s="0"/>
      <c r="AEG3233" s="0"/>
      <c r="AEH3233" s="0"/>
      <c r="AEI3233" s="0"/>
      <c r="AEJ3233" s="0"/>
      <c r="AEK3233" s="0"/>
      <c r="AEL3233" s="0"/>
      <c r="AEM3233" s="0"/>
      <c r="AEN3233" s="0"/>
      <c r="AEO3233" s="0"/>
      <c r="AEP3233" s="0"/>
      <c r="AEQ3233" s="0"/>
      <c r="AER3233" s="0"/>
      <c r="AES3233" s="0"/>
      <c r="AET3233" s="0"/>
      <c r="AEU3233" s="0"/>
      <c r="AEV3233" s="0"/>
      <c r="AEW3233" s="0"/>
      <c r="AEX3233" s="0"/>
      <c r="AEY3233" s="0"/>
      <c r="AEZ3233" s="0"/>
      <c r="AFA3233" s="0"/>
      <c r="AFB3233" s="0"/>
      <c r="AFC3233" s="0"/>
      <c r="AFD3233" s="0"/>
      <c r="AFE3233" s="0"/>
      <c r="AFF3233" s="0"/>
      <c r="AFG3233" s="0"/>
      <c r="AFH3233" s="0"/>
      <c r="AFI3233" s="0"/>
      <c r="AFJ3233" s="0"/>
      <c r="AFK3233" s="0"/>
      <c r="AFL3233" s="0"/>
      <c r="AFM3233" s="0"/>
      <c r="AFN3233" s="0"/>
      <c r="AFO3233" s="0"/>
      <c r="AFP3233" s="0"/>
      <c r="AFQ3233" s="0"/>
      <c r="AFR3233" s="0"/>
      <c r="AFS3233" s="0"/>
      <c r="AFT3233" s="0"/>
      <c r="AFU3233" s="0"/>
      <c r="AFV3233" s="0"/>
      <c r="AFW3233" s="0"/>
      <c r="AFX3233" s="0"/>
      <c r="AFY3233" s="0"/>
      <c r="AFZ3233" s="0"/>
      <c r="AGA3233" s="0"/>
      <c r="AGB3233" s="0"/>
      <c r="AGC3233" s="0"/>
      <c r="AGD3233" s="0"/>
      <c r="AGE3233" s="0"/>
      <c r="AGF3233" s="0"/>
      <c r="AGG3233" s="0"/>
      <c r="AGH3233" s="0"/>
      <c r="AGI3233" s="0"/>
      <c r="AGJ3233" s="0"/>
      <c r="AGK3233" s="0"/>
      <c r="AGL3233" s="0"/>
      <c r="AGM3233" s="0"/>
      <c r="AGN3233" s="0"/>
      <c r="AGO3233" s="0"/>
      <c r="AGP3233" s="0"/>
      <c r="AGQ3233" s="0"/>
      <c r="AGR3233" s="0"/>
      <c r="AGS3233" s="0"/>
      <c r="AGT3233" s="0"/>
      <c r="AGU3233" s="0"/>
      <c r="AGV3233" s="0"/>
      <c r="AGW3233" s="0"/>
      <c r="AGX3233" s="0"/>
      <c r="AGY3233" s="0"/>
      <c r="AGZ3233" s="0"/>
      <c r="AHA3233" s="0"/>
      <c r="AHB3233" s="0"/>
      <c r="AHC3233" s="0"/>
      <c r="AHD3233" s="0"/>
      <c r="AHE3233" s="0"/>
      <c r="AHF3233" s="0"/>
      <c r="AHG3233" s="0"/>
      <c r="AHH3233" s="0"/>
      <c r="AHI3233" s="0"/>
      <c r="AHJ3233" s="0"/>
      <c r="AHK3233" s="0"/>
      <c r="AHL3233" s="0"/>
      <c r="AHM3233" s="0"/>
      <c r="AHN3233" s="0"/>
      <c r="AHO3233" s="0"/>
      <c r="AHP3233" s="0"/>
      <c r="AHQ3233" s="0"/>
      <c r="AHR3233" s="0"/>
      <c r="AHS3233" s="0"/>
      <c r="AHT3233" s="0"/>
      <c r="AHU3233" s="0"/>
      <c r="AHV3233" s="0"/>
      <c r="AHW3233" s="0"/>
      <c r="AHX3233" s="0"/>
      <c r="AHY3233" s="0"/>
      <c r="AHZ3233" s="0"/>
      <c r="AIA3233" s="0"/>
      <c r="AIB3233" s="0"/>
      <c r="AIC3233" s="0"/>
      <c r="AID3233" s="0"/>
      <c r="AIE3233" s="0"/>
      <c r="AIF3233" s="0"/>
      <c r="AIG3233" s="0"/>
      <c r="AIH3233" s="0"/>
      <c r="AII3233" s="0"/>
      <c r="AIJ3233" s="0"/>
      <c r="AIK3233" s="0"/>
      <c r="AIL3233" s="0"/>
      <c r="AIM3233" s="0"/>
      <c r="AIN3233" s="0"/>
      <c r="AIO3233" s="0"/>
      <c r="AIP3233" s="0"/>
      <c r="AIQ3233" s="0"/>
      <c r="AIR3233" s="0"/>
      <c r="AIS3233" s="0"/>
      <c r="AIT3233" s="0"/>
      <c r="AIU3233" s="0"/>
      <c r="AIV3233" s="0"/>
      <c r="AIW3233" s="0"/>
      <c r="AIX3233" s="0"/>
      <c r="AIY3233" s="0"/>
      <c r="AIZ3233" s="0"/>
      <c r="AJA3233" s="0"/>
      <c r="AJB3233" s="0"/>
      <c r="AJC3233" s="0"/>
      <c r="AJD3233" s="0"/>
      <c r="AJE3233" s="0"/>
      <c r="AJF3233" s="0"/>
      <c r="AJG3233" s="0"/>
      <c r="AJH3233" s="0"/>
      <c r="AJI3233" s="0"/>
      <c r="AJJ3233" s="0"/>
      <c r="AJK3233" s="0"/>
      <c r="AJL3233" s="0"/>
      <c r="AJM3233" s="0"/>
      <c r="AJN3233" s="0"/>
      <c r="AJO3233" s="0"/>
      <c r="AJP3233" s="0"/>
      <c r="AJQ3233" s="0"/>
      <c r="AJR3233" s="0"/>
      <c r="AJS3233" s="0"/>
      <c r="AJT3233" s="0"/>
      <c r="AJU3233" s="0"/>
      <c r="AJV3233" s="0"/>
      <c r="AJW3233" s="0"/>
      <c r="AJX3233" s="0"/>
      <c r="AJY3233" s="0"/>
      <c r="AJZ3233" s="0"/>
      <c r="AKA3233" s="0"/>
      <c r="AKB3233" s="0"/>
      <c r="AKC3233" s="0"/>
      <c r="AKD3233" s="0"/>
      <c r="AKE3233" s="0"/>
      <c r="AKF3233" s="0"/>
      <c r="AKG3233" s="0"/>
      <c r="AKH3233" s="0"/>
      <c r="AKI3233" s="0"/>
      <c r="AKJ3233" s="0"/>
      <c r="AKK3233" s="0"/>
      <c r="AKL3233" s="0"/>
      <c r="AKM3233" s="0"/>
      <c r="AKN3233" s="0"/>
      <c r="AKO3233" s="0"/>
      <c r="AKP3233" s="0"/>
      <c r="AKQ3233" s="0"/>
      <c r="AKR3233" s="0"/>
      <c r="AKS3233" s="0"/>
      <c r="AKT3233" s="0"/>
      <c r="AKU3233" s="0"/>
      <c r="AKV3233" s="0"/>
      <c r="AKW3233" s="0"/>
      <c r="AKX3233" s="0"/>
      <c r="AKY3233" s="0"/>
      <c r="AKZ3233" s="0"/>
      <c r="ALA3233" s="0"/>
      <c r="ALB3233" s="0"/>
      <c r="ALC3233" s="0"/>
      <c r="ALD3233" s="0"/>
      <c r="ALE3233" s="0"/>
      <c r="ALF3233" s="0"/>
      <c r="ALG3233" s="0"/>
      <c r="ALH3233" s="0"/>
      <c r="ALI3233" s="0"/>
      <c r="ALJ3233" s="0"/>
      <c r="ALK3233" s="0"/>
      <c r="ALL3233" s="0"/>
      <c r="ALM3233" s="0"/>
      <c r="ALN3233" s="0"/>
      <c r="ALO3233" s="0"/>
      <c r="ALP3233" s="0"/>
      <c r="ALQ3233" s="0"/>
      <c r="ALR3233" s="0"/>
      <c r="ALS3233" s="0"/>
      <c r="ALT3233" s="0"/>
      <c r="ALU3233" s="0"/>
      <c r="ALV3233" s="0"/>
      <c r="ALW3233" s="0"/>
      <c r="ALX3233" s="0"/>
      <c r="ALY3233" s="0"/>
      <c r="ALZ3233" s="0"/>
      <c r="AMA3233" s="0"/>
      <c r="AMB3233" s="0"/>
      <c r="AMC3233" s="0"/>
      <c r="AMD3233" s="0"/>
      <c r="AME3233" s="0"/>
      <c r="AMF3233" s="0"/>
      <c r="AMG3233" s="0"/>
      <c r="AMH3233" s="0"/>
      <c r="AMI3233" s="0"/>
    </row>
    <row r="3234" customFormat="false" ht="12.75" hidden="false" customHeight="false" outlineLevel="0" collapsed="false">
      <c r="A3234" s="1" t="s">
        <v>3468</v>
      </c>
      <c r="C3234" s="27" t="s">
        <v>3479</v>
      </c>
      <c r="D3234" s="27" t="s">
        <v>70</v>
      </c>
      <c r="E3234" s="97"/>
      <c r="F3234" s="31"/>
      <c r="G3234" s="27"/>
      <c r="H3234" s="30" t="s">
        <v>168</v>
      </c>
      <c r="I3234" s="31" t="n">
        <v>0.32</v>
      </c>
      <c r="J3234" s="31" t="s">
        <v>3470</v>
      </c>
      <c r="BM3234" s="0"/>
      <c r="BN3234" s="0"/>
      <c r="BO3234" s="0"/>
      <c r="BP3234" s="0"/>
      <c r="BQ3234" s="0"/>
      <c r="BR3234" s="0"/>
      <c r="BS3234" s="0"/>
      <c r="BT3234" s="0"/>
      <c r="BU3234" s="0"/>
      <c r="BV3234" s="0"/>
      <c r="BW3234" s="0"/>
      <c r="BX3234" s="0"/>
      <c r="BY3234" s="0"/>
      <c r="BZ3234" s="0"/>
      <c r="CA3234" s="0"/>
      <c r="CB3234" s="0"/>
      <c r="CC3234" s="0"/>
      <c r="CD3234" s="0"/>
      <c r="CE3234" s="0"/>
      <c r="CF3234" s="0"/>
      <c r="CG3234" s="0"/>
      <c r="CH3234" s="0"/>
      <c r="CI3234" s="0"/>
      <c r="CJ3234" s="0"/>
      <c r="CK3234" s="0"/>
      <c r="CL3234" s="0"/>
      <c r="CM3234" s="0"/>
      <c r="CN3234" s="0"/>
      <c r="CO3234" s="0"/>
      <c r="CP3234" s="0"/>
      <c r="CQ3234" s="0"/>
      <c r="CR3234" s="0"/>
      <c r="CS3234" s="0"/>
      <c r="CT3234" s="0"/>
      <c r="CU3234" s="0"/>
      <c r="CV3234" s="0"/>
      <c r="CW3234" s="0"/>
      <c r="CX3234" s="0"/>
      <c r="CY3234" s="0"/>
      <c r="CZ3234" s="0"/>
      <c r="DA3234" s="0"/>
      <c r="DB3234" s="0"/>
      <c r="DC3234" s="0"/>
      <c r="DD3234" s="0"/>
      <c r="DE3234" s="0"/>
      <c r="DF3234" s="0"/>
      <c r="DG3234" s="0"/>
      <c r="DH3234" s="0"/>
      <c r="DI3234" s="0"/>
      <c r="DJ3234" s="0"/>
      <c r="DK3234" s="0"/>
      <c r="DL3234" s="0"/>
      <c r="DM3234" s="0"/>
      <c r="DN3234" s="0"/>
      <c r="DO3234" s="0"/>
      <c r="DP3234" s="0"/>
      <c r="DQ3234" s="0"/>
      <c r="DR3234" s="0"/>
      <c r="DS3234" s="0"/>
      <c r="DT3234" s="0"/>
      <c r="DU3234" s="0"/>
      <c r="DV3234" s="0"/>
      <c r="DW3234" s="0"/>
      <c r="DX3234" s="0"/>
      <c r="DY3234" s="0"/>
      <c r="DZ3234" s="0"/>
      <c r="EA3234" s="0"/>
      <c r="EB3234" s="0"/>
      <c r="EC3234" s="0"/>
      <c r="ED3234" s="0"/>
      <c r="EE3234" s="0"/>
      <c r="EF3234" s="0"/>
      <c r="EG3234" s="0"/>
      <c r="EH3234" s="0"/>
      <c r="EI3234" s="0"/>
      <c r="EJ3234" s="0"/>
      <c r="EK3234" s="0"/>
      <c r="EL3234" s="0"/>
      <c r="EM3234" s="0"/>
      <c r="EN3234" s="0"/>
      <c r="EO3234" s="0"/>
      <c r="EP3234" s="0"/>
      <c r="EQ3234" s="0"/>
      <c r="ER3234" s="0"/>
      <c r="ES3234" s="0"/>
      <c r="ET3234" s="0"/>
      <c r="EU3234" s="0"/>
      <c r="EV3234" s="0"/>
      <c r="EW3234" s="0"/>
      <c r="EX3234" s="0"/>
      <c r="EY3234" s="0"/>
      <c r="EZ3234" s="0"/>
      <c r="FA3234" s="0"/>
      <c r="FB3234" s="0"/>
      <c r="FC3234" s="0"/>
      <c r="FD3234" s="0"/>
      <c r="FE3234" s="0"/>
      <c r="FF3234" s="0"/>
      <c r="FG3234" s="0"/>
      <c r="FH3234" s="0"/>
      <c r="FI3234" s="0"/>
      <c r="FJ3234" s="0"/>
      <c r="FK3234" s="0"/>
      <c r="FL3234" s="0"/>
      <c r="FM3234" s="0"/>
      <c r="FN3234" s="0"/>
      <c r="FO3234" s="0"/>
      <c r="FP3234" s="0"/>
      <c r="FQ3234" s="0"/>
      <c r="FR3234" s="0"/>
      <c r="FS3234" s="0"/>
      <c r="FT3234" s="0"/>
      <c r="FU3234" s="0"/>
      <c r="FV3234" s="0"/>
      <c r="FW3234" s="0"/>
      <c r="FX3234" s="0"/>
      <c r="FY3234" s="0"/>
      <c r="FZ3234" s="0"/>
      <c r="GA3234" s="0"/>
      <c r="GB3234" s="0"/>
      <c r="GC3234" s="0"/>
      <c r="GD3234" s="0"/>
      <c r="GE3234" s="0"/>
      <c r="GF3234" s="0"/>
      <c r="GG3234" s="0"/>
      <c r="GH3234" s="0"/>
      <c r="GI3234" s="0"/>
      <c r="GJ3234" s="0"/>
      <c r="GK3234" s="0"/>
      <c r="GL3234" s="0"/>
      <c r="GM3234" s="0"/>
      <c r="GN3234" s="0"/>
      <c r="GO3234" s="0"/>
      <c r="GP3234" s="0"/>
      <c r="GQ3234" s="0"/>
      <c r="GR3234" s="0"/>
      <c r="GS3234" s="0"/>
      <c r="GT3234" s="0"/>
      <c r="GU3234" s="0"/>
      <c r="GV3234" s="0"/>
      <c r="GW3234" s="0"/>
      <c r="GX3234" s="0"/>
      <c r="GY3234" s="0"/>
      <c r="GZ3234" s="0"/>
      <c r="HA3234" s="0"/>
      <c r="HB3234" s="0"/>
      <c r="HC3234" s="0"/>
      <c r="HD3234" s="0"/>
      <c r="HE3234" s="0"/>
      <c r="HF3234" s="0"/>
      <c r="HG3234" s="0"/>
      <c r="HH3234" s="0"/>
      <c r="HI3234" s="0"/>
      <c r="HJ3234" s="0"/>
      <c r="HK3234" s="0"/>
      <c r="HL3234" s="0"/>
      <c r="HM3234" s="0"/>
      <c r="HN3234" s="0"/>
      <c r="HO3234" s="0"/>
      <c r="HP3234" s="0"/>
      <c r="HQ3234" s="0"/>
      <c r="HR3234" s="0"/>
      <c r="HS3234" s="0"/>
      <c r="HT3234" s="0"/>
      <c r="HU3234" s="0"/>
      <c r="HV3234" s="0"/>
      <c r="HW3234" s="0"/>
      <c r="HX3234" s="0"/>
      <c r="HY3234" s="0"/>
      <c r="HZ3234" s="0"/>
      <c r="IA3234" s="0"/>
      <c r="IB3234" s="0"/>
      <c r="IC3234" s="0"/>
      <c r="ID3234" s="0"/>
      <c r="IE3234" s="0"/>
      <c r="IF3234" s="0"/>
      <c r="IG3234" s="0"/>
      <c r="IH3234" s="0"/>
      <c r="II3234" s="0"/>
      <c r="IJ3234" s="0"/>
      <c r="IK3234" s="0"/>
      <c r="IL3234" s="0"/>
      <c r="IM3234" s="0"/>
      <c r="IN3234" s="0"/>
      <c r="IO3234" s="0"/>
      <c r="IP3234" s="0"/>
      <c r="IQ3234" s="0"/>
      <c r="IR3234" s="0"/>
      <c r="IS3234" s="0"/>
      <c r="IT3234" s="0"/>
      <c r="IU3234" s="0"/>
      <c r="IV3234" s="0"/>
      <c r="IW3234" s="0"/>
      <c r="IX3234" s="0"/>
      <c r="IY3234" s="0"/>
      <c r="IZ3234" s="0"/>
      <c r="JA3234" s="0"/>
      <c r="JB3234" s="0"/>
      <c r="JC3234" s="0"/>
      <c r="JD3234" s="0"/>
      <c r="JE3234" s="0"/>
      <c r="JF3234" s="0"/>
      <c r="JG3234" s="0"/>
      <c r="JH3234" s="0"/>
      <c r="JI3234" s="0"/>
      <c r="JJ3234" s="0"/>
      <c r="JK3234" s="0"/>
      <c r="JL3234" s="0"/>
      <c r="JM3234" s="0"/>
      <c r="JN3234" s="0"/>
      <c r="JO3234" s="0"/>
      <c r="JP3234" s="0"/>
      <c r="JQ3234" s="0"/>
      <c r="JR3234" s="0"/>
      <c r="JS3234" s="0"/>
      <c r="JT3234" s="0"/>
      <c r="JU3234" s="0"/>
      <c r="JV3234" s="0"/>
      <c r="JW3234" s="0"/>
      <c r="JX3234" s="0"/>
      <c r="JY3234" s="0"/>
      <c r="JZ3234" s="0"/>
      <c r="KA3234" s="0"/>
      <c r="KB3234" s="0"/>
      <c r="KC3234" s="0"/>
      <c r="KD3234" s="0"/>
      <c r="KE3234" s="0"/>
      <c r="KF3234" s="0"/>
      <c r="KG3234" s="0"/>
      <c r="KH3234" s="0"/>
      <c r="KI3234" s="0"/>
      <c r="KJ3234" s="0"/>
      <c r="KK3234" s="0"/>
      <c r="KL3234" s="0"/>
      <c r="KM3234" s="0"/>
      <c r="KN3234" s="0"/>
      <c r="KO3234" s="0"/>
      <c r="KP3234" s="0"/>
      <c r="KQ3234" s="0"/>
      <c r="KR3234" s="0"/>
      <c r="KS3234" s="0"/>
      <c r="KT3234" s="0"/>
      <c r="KU3234" s="0"/>
      <c r="KV3234" s="0"/>
      <c r="KW3234" s="0"/>
      <c r="KX3234" s="0"/>
      <c r="KY3234" s="0"/>
      <c r="KZ3234" s="0"/>
      <c r="LA3234" s="0"/>
      <c r="LB3234" s="0"/>
      <c r="LC3234" s="0"/>
      <c r="LD3234" s="0"/>
      <c r="LE3234" s="0"/>
      <c r="LF3234" s="0"/>
      <c r="LG3234" s="0"/>
      <c r="LH3234" s="0"/>
      <c r="LI3234" s="0"/>
      <c r="LJ3234" s="0"/>
      <c r="LK3234" s="0"/>
      <c r="LL3234" s="0"/>
      <c r="LM3234" s="0"/>
      <c r="LN3234" s="0"/>
      <c r="LO3234" s="0"/>
      <c r="LP3234" s="0"/>
      <c r="LQ3234" s="0"/>
      <c r="LR3234" s="0"/>
      <c r="LS3234" s="0"/>
      <c r="LT3234" s="0"/>
      <c r="LU3234" s="0"/>
      <c r="LV3234" s="0"/>
      <c r="LW3234" s="0"/>
      <c r="LX3234" s="0"/>
      <c r="LY3234" s="0"/>
      <c r="LZ3234" s="0"/>
      <c r="MA3234" s="0"/>
      <c r="MB3234" s="0"/>
      <c r="MC3234" s="0"/>
      <c r="MD3234" s="0"/>
      <c r="ME3234" s="0"/>
      <c r="MF3234" s="0"/>
      <c r="MG3234" s="0"/>
      <c r="MH3234" s="0"/>
      <c r="MI3234" s="0"/>
      <c r="MJ3234" s="0"/>
      <c r="MK3234" s="0"/>
      <c r="ML3234" s="0"/>
      <c r="MM3234" s="0"/>
      <c r="MN3234" s="0"/>
      <c r="MO3234" s="0"/>
      <c r="MP3234" s="0"/>
      <c r="MQ3234" s="0"/>
      <c r="MR3234" s="0"/>
      <c r="MS3234" s="0"/>
      <c r="MT3234" s="0"/>
      <c r="MU3234" s="0"/>
      <c r="MV3234" s="0"/>
      <c r="MW3234" s="0"/>
      <c r="MX3234" s="0"/>
      <c r="MY3234" s="0"/>
      <c r="MZ3234" s="0"/>
      <c r="NA3234" s="0"/>
      <c r="NB3234" s="0"/>
      <c r="NC3234" s="0"/>
      <c r="ND3234" s="0"/>
      <c r="NE3234" s="0"/>
      <c r="NF3234" s="0"/>
      <c r="NG3234" s="0"/>
      <c r="NH3234" s="0"/>
      <c r="NI3234" s="0"/>
      <c r="NJ3234" s="0"/>
      <c r="NK3234" s="0"/>
      <c r="NL3234" s="0"/>
      <c r="NM3234" s="0"/>
      <c r="NN3234" s="0"/>
      <c r="NO3234" s="0"/>
      <c r="NP3234" s="0"/>
      <c r="NQ3234" s="0"/>
      <c r="NR3234" s="0"/>
      <c r="NS3234" s="0"/>
      <c r="NT3234" s="0"/>
      <c r="NU3234" s="0"/>
      <c r="NV3234" s="0"/>
      <c r="NW3234" s="0"/>
      <c r="NX3234" s="0"/>
      <c r="NY3234" s="0"/>
      <c r="NZ3234" s="0"/>
      <c r="OA3234" s="0"/>
      <c r="OB3234" s="0"/>
      <c r="OC3234" s="0"/>
      <c r="OD3234" s="0"/>
      <c r="OE3234" s="0"/>
      <c r="OF3234" s="0"/>
      <c r="OG3234" s="0"/>
      <c r="OH3234" s="0"/>
      <c r="OI3234" s="0"/>
      <c r="OJ3234" s="0"/>
      <c r="OK3234" s="0"/>
      <c r="OL3234" s="0"/>
      <c r="OM3234" s="0"/>
      <c r="ON3234" s="0"/>
      <c r="OO3234" s="0"/>
      <c r="OP3234" s="0"/>
      <c r="OQ3234" s="0"/>
      <c r="OR3234" s="0"/>
      <c r="OS3234" s="0"/>
      <c r="OT3234" s="0"/>
      <c r="OU3234" s="0"/>
      <c r="OV3234" s="0"/>
      <c r="OW3234" s="0"/>
      <c r="OX3234" s="0"/>
      <c r="OY3234" s="0"/>
      <c r="OZ3234" s="0"/>
      <c r="PA3234" s="0"/>
      <c r="PB3234" s="0"/>
      <c r="PC3234" s="0"/>
      <c r="PD3234" s="0"/>
      <c r="PE3234" s="0"/>
      <c r="PF3234" s="0"/>
      <c r="PG3234" s="0"/>
      <c r="PH3234" s="0"/>
      <c r="PI3234" s="0"/>
      <c r="PJ3234" s="0"/>
      <c r="PK3234" s="0"/>
      <c r="PL3234" s="0"/>
      <c r="PM3234" s="0"/>
      <c r="PN3234" s="0"/>
      <c r="PO3234" s="0"/>
      <c r="PP3234" s="0"/>
      <c r="PQ3234" s="0"/>
      <c r="PR3234" s="0"/>
      <c r="PS3234" s="0"/>
      <c r="PT3234" s="0"/>
      <c r="PU3234" s="0"/>
      <c r="PV3234" s="0"/>
      <c r="PW3234" s="0"/>
      <c r="PX3234" s="0"/>
      <c r="PY3234" s="0"/>
      <c r="PZ3234" s="0"/>
      <c r="QA3234" s="0"/>
      <c r="QB3234" s="0"/>
      <c r="QC3234" s="0"/>
      <c r="QD3234" s="0"/>
      <c r="QE3234" s="0"/>
      <c r="QF3234" s="0"/>
      <c r="QG3234" s="0"/>
      <c r="QH3234" s="0"/>
      <c r="QI3234" s="0"/>
      <c r="QJ3234" s="0"/>
      <c r="QK3234" s="0"/>
      <c r="QL3234" s="0"/>
      <c r="QM3234" s="0"/>
      <c r="QN3234" s="0"/>
      <c r="QO3234" s="0"/>
      <c r="QP3234" s="0"/>
      <c r="QQ3234" s="0"/>
      <c r="QR3234" s="0"/>
      <c r="QS3234" s="0"/>
      <c r="QT3234" s="0"/>
      <c r="QU3234" s="0"/>
      <c r="QV3234" s="0"/>
      <c r="QW3234" s="0"/>
      <c r="QX3234" s="0"/>
      <c r="QY3234" s="0"/>
      <c r="QZ3234" s="0"/>
      <c r="RA3234" s="0"/>
      <c r="RB3234" s="0"/>
      <c r="RC3234" s="0"/>
      <c r="RD3234" s="0"/>
      <c r="RE3234" s="0"/>
      <c r="RF3234" s="0"/>
      <c r="RG3234" s="0"/>
      <c r="RH3234" s="0"/>
      <c r="RI3234" s="0"/>
      <c r="RJ3234" s="0"/>
      <c r="RK3234" s="0"/>
      <c r="RL3234" s="0"/>
      <c r="RM3234" s="0"/>
      <c r="RN3234" s="0"/>
      <c r="RO3234" s="0"/>
      <c r="RP3234" s="0"/>
      <c r="RQ3234" s="0"/>
      <c r="RR3234" s="0"/>
      <c r="RS3234" s="0"/>
      <c r="RT3234" s="0"/>
      <c r="RU3234" s="0"/>
      <c r="RV3234" s="0"/>
      <c r="RW3234" s="0"/>
      <c r="RX3234" s="0"/>
      <c r="RY3234" s="0"/>
      <c r="RZ3234" s="0"/>
      <c r="SA3234" s="0"/>
      <c r="SB3234" s="0"/>
      <c r="SC3234" s="0"/>
      <c r="SD3234" s="0"/>
      <c r="SE3234" s="0"/>
      <c r="SF3234" s="0"/>
      <c r="SG3234" s="0"/>
      <c r="SH3234" s="0"/>
      <c r="SI3234" s="0"/>
      <c r="SJ3234" s="0"/>
      <c r="SK3234" s="0"/>
      <c r="SL3234" s="0"/>
      <c r="SM3234" s="0"/>
      <c r="SN3234" s="0"/>
      <c r="SO3234" s="0"/>
      <c r="SP3234" s="0"/>
      <c r="SQ3234" s="0"/>
      <c r="SR3234" s="0"/>
      <c r="SS3234" s="0"/>
      <c r="ST3234" s="0"/>
      <c r="SU3234" s="0"/>
      <c r="SV3234" s="0"/>
      <c r="SW3234" s="0"/>
      <c r="SX3234" s="0"/>
      <c r="SY3234" s="0"/>
      <c r="SZ3234" s="0"/>
      <c r="TA3234" s="0"/>
      <c r="TB3234" s="0"/>
      <c r="TC3234" s="0"/>
      <c r="TD3234" s="0"/>
      <c r="TE3234" s="0"/>
      <c r="TF3234" s="0"/>
      <c r="TG3234" s="0"/>
      <c r="TH3234" s="0"/>
      <c r="TI3234" s="0"/>
      <c r="TJ3234" s="0"/>
      <c r="TK3234" s="0"/>
      <c r="TL3234" s="0"/>
      <c r="TM3234" s="0"/>
      <c r="TN3234" s="0"/>
      <c r="TO3234" s="0"/>
      <c r="TP3234" s="0"/>
      <c r="TQ3234" s="0"/>
      <c r="TR3234" s="0"/>
      <c r="TS3234" s="0"/>
      <c r="TT3234" s="0"/>
      <c r="TU3234" s="0"/>
      <c r="TV3234" s="0"/>
      <c r="TW3234" s="0"/>
      <c r="TX3234" s="0"/>
      <c r="TY3234" s="0"/>
      <c r="TZ3234" s="0"/>
      <c r="UA3234" s="0"/>
      <c r="UB3234" s="0"/>
      <c r="UC3234" s="0"/>
      <c r="UD3234" s="0"/>
      <c r="UE3234" s="0"/>
      <c r="UF3234" s="0"/>
      <c r="UG3234" s="0"/>
      <c r="UH3234" s="0"/>
      <c r="UI3234" s="0"/>
      <c r="UJ3234" s="0"/>
      <c r="UK3234" s="0"/>
      <c r="UL3234" s="0"/>
      <c r="UM3234" s="0"/>
      <c r="UN3234" s="0"/>
      <c r="UO3234" s="0"/>
      <c r="UP3234" s="0"/>
      <c r="UQ3234" s="0"/>
      <c r="UR3234" s="0"/>
      <c r="US3234" s="0"/>
      <c r="UT3234" s="0"/>
      <c r="UU3234" s="0"/>
      <c r="UV3234" s="0"/>
      <c r="UW3234" s="0"/>
      <c r="UX3234" s="0"/>
      <c r="UY3234" s="0"/>
      <c r="UZ3234" s="0"/>
      <c r="VA3234" s="0"/>
      <c r="VB3234" s="0"/>
      <c r="VC3234" s="0"/>
      <c r="VD3234" s="0"/>
      <c r="VE3234" s="0"/>
      <c r="VF3234" s="0"/>
      <c r="VG3234" s="0"/>
      <c r="VH3234" s="0"/>
      <c r="VI3234" s="0"/>
      <c r="VJ3234" s="0"/>
      <c r="VK3234" s="0"/>
      <c r="VL3234" s="0"/>
      <c r="VM3234" s="0"/>
      <c r="VN3234" s="0"/>
      <c r="VO3234" s="0"/>
      <c r="VP3234" s="0"/>
      <c r="VQ3234" s="0"/>
      <c r="VR3234" s="0"/>
      <c r="VS3234" s="0"/>
      <c r="VT3234" s="0"/>
      <c r="VU3234" s="0"/>
      <c r="VV3234" s="0"/>
      <c r="VW3234" s="0"/>
      <c r="VX3234" s="0"/>
      <c r="VY3234" s="0"/>
      <c r="VZ3234" s="0"/>
      <c r="WA3234" s="0"/>
      <c r="WB3234" s="0"/>
      <c r="WC3234" s="0"/>
      <c r="WD3234" s="0"/>
      <c r="WE3234" s="0"/>
      <c r="WF3234" s="0"/>
      <c r="WG3234" s="0"/>
      <c r="WH3234" s="0"/>
      <c r="WI3234" s="0"/>
      <c r="WJ3234" s="0"/>
      <c r="WK3234" s="0"/>
      <c r="WL3234" s="0"/>
      <c r="WM3234" s="0"/>
      <c r="WN3234" s="0"/>
      <c r="WO3234" s="0"/>
      <c r="WP3234" s="0"/>
      <c r="WQ3234" s="0"/>
      <c r="WR3234" s="0"/>
      <c r="WS3234" s="0"/>
      <c r="WT3234" s="0"/>
      <c r="WU3234" s="0"/>
      <c r="WV3234" s="0"/>
      <c r="WW3234" s="0"/>
      <c r="WX3234" s="0"/>
      <c r="WY3234" s="0"/>
      <c r="WZ3234" s="0"/>
      <c r="XA3234" s="0"/>
      <c r="XB3234" s="0"/>
      <c r="XC3234" s="0"/>
      <c r="XD3234" s="0"/>
      <c r="XE3234" s="0"/>
      <c r="XF3234" s="0"/>
      <c r="XG3234" s="0"/>
      <c r="XH3234" s="0"/>
      <c r="XI3234" s="0"/>
      <c r="XJ3234" s="0"/>
      <c r="XK3234" s="0"/>
      <c r="XL3234" s="0"/>
      <c r="XM3234" s="0"/>
      <c r="XN3234" s="0"/>
      <c r="XO3234" s="0"/>
      <c r="XP3234" s="0"/>
      <c r="XQ3234" s="0"/>
      <c r="XR3234" s="0"/>
      <c r="XS3234" s="0"/>
      <c r="XT3234" s="0"/>
      <c r="XU3234" s="0"/>
      <c r="XV3234" s="0"/>
      <c r="XW3234" s="0"/>
      <c r="XX3234" s="0"/>
      <c r="XY3234" s="0"/>
      <c r="XZ3234" s="0"/>
      <c r="YA3234" s="0"/>
      <c r="YB3234" s="0"/>
      <c r="YC3234" s="0"/>
      <c r="YD3234" s="0"/>
      <c r="YE3234" s="0"/>
      <c r="YF3234" s="0"/>
      <c r="YG3234" s="0"/>
      <c r="YH3234" s="0"/>
      <c r="YI3234" s="0"/>
      <c r="YJ3234" s="0"/>
      <c r="YK3234" s="0"/>
      <c r="YL3234" s="0"/>
      <c r="YM3234" s="0"/>
      <c r="YN3234" s="0"/>
      <c r="YO3234" s="0"/>
      <c r="YP3234" s="0"/>
      <c r="YQ3234" s="0"/>
      <c r="YR3234" s="0"/>
      <c r="YS3234" s="0"/>
      <c r="YT3234" s="0"/>
      <c r="YU3234" s="0"/>
      <c r="YV3234" s="0"/>
      <c r="YW3234" s="0"/>
      <c r="YX3234" s="0"/>
      <c r="YY3234" s="0"/>
      <c r="YZ3234" s="0"/>
      <c r="ZA3234" s="0"/>
      <c r="ZB3234" s="0"/>
      <c r="ZC3234" s="0"/>
      <c r="ZD3234" s="0"/>
      <c r="ZE3234" s="0"/>
      <c r="ZF3234" s="0"/>
      <c r="ZG3234" s="0"/>
      <c r="ZH3234" s="0"/>
      <c r="ZI3234" s="0"/>
      <c r="ZJ3234" s="0"/>
      <c r="ZK3234" s="0"/>
      <c r="ZL3234" s="0"/>
      <c r="ZM3234" s="0"/>
      <c r="ZN3234" s="0"/>
      <c r="ZO3234" s="0"/>
      <c r="ZP3234" s="0"/>
      <c r="ZQ3234" s="0"/>
      <c r="ZR3234" s="0"/>
      <c r="ZS3234" s="0"/>
      <c r="ZT3234" s="0"/>
      <c r="ZU3234" s="0"/>
      <c r="ZV3234" s="0"/>
      <c r="ZW3234" s="0"/>
      <c r="ZX3234" s="0"/>
      <c r="ZY3234" s="0"/>
      <c r="ZZ3234" s="0"/>
      <c r="AAA3234" s="0"/>
      <c r="AAB3234" s="0"/>
      <c r="AAC3234" s="0"/>
      <c r="AAD3234" s="0"/>
      <c r="AAE3234" s="0"/>
      <c r="AAF3234" s="0"/>
      <c r="AAG3234" s="0"/>
      <c r="AAH3234" s="0"/>
      <c r="AAI3234" s="0"/>
      <c r="AAJ3234" s="0"/>
      <c r="AAK3234" s="0"/>
      <c r="AAL3234" s="0"/>
      <c r="AAM3234" s="0"/>
      <c r="AAN3234" s="0"/>
      <c r="AAO3234" s="0"/>
      <c r="AAP3234" s="0"/>
      <c r="AAQ3234" s="0"/>
      <c r="AAR3234" s="0"/>
      <c r="AAS3234" s="0"/>
      <c r="AAT3234" s="0"/>
      <c r="AAU3234" s="0"/>
      <c r="AAV3234" s="0"/>
      <c r="AAW3234" s="0"/>
      <c r="AAX3234" s="0"/>
      <c r="AAY3234" s="0"/>
      <c r="AAZ3234" s="0"/>
      <c r="ABA3234" s="0"/>
      <c r="ABB3234" s="0"/>
      <c r="ABC3234" s="0"/>
      <c r="ABD3234" s="0"/>
      <c r="ABE3234" s="0"/>
      <c r="ABF3234" s="0"/>
      <c r="ABG3234" s="0"/>
      <c r="ABH3234" s="0"/>
      <c r="ABI3234" s="0"/>
      <c r="ABJ3234" s="0"/>
      <c r="ABK3234" s="0"/>
      <c r="ABL3234" s="0"/>
      <c r="ABM3234" s="0"/>
      <c r="ABN3234" s="0"/>
      <c r="ABO3234" s="0"/>
      <c r="ABP3234" s="0"/>
      <c r="ABQ3234" s="0"/>
      <c r="ABR3234" s="0"/>
      <c r="ABS3234" s="0"/>
      <c r="ABT3234" s="0"/>
      <c r="ABU3234" s="0"/>
      <c r="ABV3234" s="0"/>
      <c r="ABW3234" s="0"/>
      <c r="ABX3234" s="0"/>
      <c r="ABY3234" s="0"/>
      <c r="ABZ3234" s="0"/>
      <c r="ACA3234" s="0"/>
      <c r="ACB3234" s="0"/>
      <c r="ACC3234" s="0"/>
      <c r="ACD3234" s="0"/>
      <c r="ACE3234" s="0"/>
      <c r="ACF3234" s="0"/>
      <c r="ACG3234" s="0"/>
      <c r="ACH3234" s="0"/>
      <c r="ACI3234" s="0"/>
      <c r="ACJ3234" s="0"/>
      <c r="ACK3234" s="0"/>
      <c r="ACL3234" s="0"/>
      <c r="ACM3234" s="0"/>
      <c r="ACN3234" s="0"/>
      <c r="ACO3234" s="0"/>
      <c r="ACP3234" s="0"/>
      <c r="ACQ3234" s="0"/>
      <c r="ACR3234" s="0"/>
      <c r="ACS3234" s="0"/>
      <c r="ACT3234" s="0"/>
      <c r="ACU3234" s="0"/>
      <c r="ACV3234" s="0"/>
      <c r="ACW3234" s="0"/>
      <c r="ACX3234" s="0"/>
      <c r="ACY3234" s="0"/>
      <c r="ACZ3234" s="0"/>
      <c r="ADA3234" s="0"/>
      <c r="ADB3234" s="0"/>
      <c r="ADC3234" s="0"/>
      <c r="ADD3234" s="0"/>
      <c r="ADE3234" s="0"/>
      <c r="ADF3234" s="0"/>
      <c r="ADG3234" s="0"/>
      <c r="ADH3234" s="0"/>
      <c r="ADI3234" s="0"/>
      <c r="ADJ3234" s="0"/>
      <c r="ADK3234" s="0"/>
      <c r="ADL3234" s="0"/>
      <c r="ADM3234" s="0"/>
      <c r="ADN3234" s="0"/>
      <c r="ADO3234" s="0"/>
      <c r="ADP3234" s="0"/>
      <c r="ADQ3234" s="0"/>
      <c r="ADR3234" s="0"/>
      <c r="ADS3234" s="0"/>
      <c r="ADT3234" s="0"/>
      <c r="ADU3234" s="0"/>
      <c r="ADV3234" s="0"/>
      <c r="ADW3234" s="0"/>
      <c r="ADX3234" s="0"/>
      <c r="ADY3234" s="0"/>
      <c r="ADZ3234" s="0"/>
      <c r="AEA3234" s="0"/>
      <c r="AEB3234" s="0"/>
      <c r="AEC3234" s="0"/>
      <c r="AED3234" s="0"/>
      <c r="AEE3234" s="0"/>
      <c r="AEF3234" s="0"/>
      <c r="AEG3234" s="0"/>
      <c r="AEH3234" s="0"/>
      <c r="AEI3234" s="0"/>
      <c r="AEJ3234" s="0"/>
      <c r="AEK3234" s="0"/>
      <c r="AEL3234" s="0"/>
      <c r="AEM3234" s="0"/>
      <c r="AEN3234" s="0"/>
      <c r="AEO3234" s="0"/>
      <c r="AEP3234" s="0"/>
      <c r="AEQ3234" s="0"/>
      <c r="AER3234" s="0"/>
      <c r="AES3234" s="0"/>
      <c r="AET3234" s="0"/>
      <c r="AEU3234" s="0"/>
      <c r="AEV3234" s="0"/>
      <c r="AEW3234" s="0"/>
      <c r="AEX3234" s="0"/>
      <c r="AEY3234" s="0"/>
      <c r="AEZ3234" s="0"/>
      <c r="AFA3234" s="0"/>
      <c r="AFB3234" s="0"/>
      <c r="AFC3234" s="0"/>
      <c r="AFD3234" s="0"/>
      <c r="AFE3234" s="0"/>
      <c r="AFF3234" s="0"/>
      <c r="AFG3234" s="0"/>
      <c r="AFH3234" s="0"/>
      <c r="AFI3234" s="0"/>
      <c r="AFJ3234" s="0"/>
      <c r="AFK3234" s="0"/>
      <c r="AFL3234" s="0"/>
      <c r="AFM3234" s="0"/>
      <c r="AFN3234" s="0"/>
      <c r="AFO3234" s="0"/>
      <c r="AFP3234" s="0"/>
      <c r="AFQ3234" s="0"/>
      <c r="AFR3234" s="0"/>
      <c r="AFS3234" s="0"/>
      <c r="AFT3234" s="0"/>
      <c r="AFU3234" s="0"/>
      <c r="AFV3234" s="0"/>
      <c r="AFW3234" s="0"/>
      <c r="AFX3234" s="0"/>
      <c r="AFY3234" s="0"/>
      <c r="AFZ3234" s="0"/>
      <c r="AGA3234" s="0"/>
      <c r="AGB3234" s="0"/>
      <c r="AGC3234" s="0"/>
      <c r="AGD3234" s="0"/>
      <c r="AGE3234" s="0"/>
      <c r="AGF3234" s="0"/>
      <c r="AGG3234" s="0"/>
      <c r="AGH3234" s="0"/>
      <c r="AGI3234" s="0"/>
      <c r="AGJ3234" s="0"/>
      <c r="AGK3234" s="0"/>
      <c r="AGL3234" s="0"/>
      <c r="AGM3234" s="0"/>
      <c r="AGN3234" s="0"/>
      <c r="AGO3234" s="0"/>
      <c r="AGP3234" s="0"/>
      <c r="AGQ3234" s="0"/>
      <c r="AGR3234" s="0"/>
      <c r="AGS3234" s="0"/>
      <c r="AGT3234" s="0"/>
      <c r="AGU3234" s="0"/>
      <c r="AGV3234" s="0"/>
      <c r="AGW3234" s="0"/>
      <c r="AGX3234" s="0"/>
      <c r="AGY3234" s="0"/>
      <c r="AGZ3234" s="0"/>
      <c r="AHA3234" s="0"/>
      <c r="AHB3234" s="0"/>
      <c r="AHC3234" s="0"/>
      <c r="AHD3234" s="0"/>
      <c r="AHE3234" s="0"/>
      <c r="AHF3234" s="0"/>
      <c r="AHG3234" s="0"/>
      <c r="AHH3234" s="0"/>
      <c r="AHI3234" s="0"/>
      <c r="AHJ3234" s="0"/>
      <c r="AHK3234" s="0"/>
      <c r="AHL3234" s="0"/>
      <c r="AHM3234" s="0"/>
      <c r="AHN3234" s="0"/>
      <c r="AHO3234" s="0"/>
      <c r="AHP3234" s="0"/>
      <c r="AHQ3234" s="0"/>
      <c r="AHR3234" s="0"/>
      <c r="AHS3234" s="0"/>
      <c r="AHT3234" s="0"/>
      <c r="AHU3234" s="0"/>
      <c r="AHV3234" s="0"/>
      <c r="AHW3234" s="0"/>
      <c r="AHX3234" s="0"/>
      <c r="AHY3234" s="0"/>
      <c r="AHZ3234" s="0"/>
      <c r="AIA3234" s="0"/>
      <c r="AIB3234" s="0"/>
      <c r="AIC3234" s="0"/>
      <c r="AID3234" s="0"/>
      <c r="AIE3234" s="0"/>
      <c r="AIF3234" s="0"/>
      <c r="AIG3234" s="0"/>
      <c r="AIH3234" s="0"/>
      <c r="AII3234" s="0"/>
      <c r="AIJ3234" s="0"/>
      <c r="AIK3234" s="0"/>
      <c r="AIL3234" s="0"/>
      <c r="AIM3234" s="0"/>
      <c r="AIN3234" s="0"/>
      <c r="AIO3234" s="0"/>
      <c r="AIP3234" s="0"/>
      <c r="AIQ3234" s="0"/>
      <c r="AIR3234" s="0"/>
      <c r="AIS3234" s="0"/>
      <c r="AIT3234" s="0"/>
      <c r="AIU3234" s="0"/>
      <c r="AIV3234" s="0"/>
      <c r="AIW3234" s="0"/>
      <c r="AIX3234" s="0"/>
      <c r="AIY3234" s="0"/>
      <c r="AIZ3234" s="0"/>
      <c r="AJA3234" s="0"/>
      <c r="AJB3234" s="0"/>
      <c r="AJC3234" s="0"/>
      <c r="AJD3234" s="0"/>
      <c r="AJE3234" s="0"/>
      <c r="AJF3234" s="0"/>
      <c r="AJG3234" s="0"/>
      <c r="AJH3234" s="0"/>
      <c r="AJI3234" s="0"/>
      <c r="AJJ3234" s="0"/>
      <c r="AJK3234" s="0"/>
      <c r="AJL3234" s="0"/>
      <c r="AJM3234" s="0"/>
      <c r="AJN3234" s="0"/>
      <c r="AJO3234" s="0"/>
      <c r="AJP3234" s="0"/>
      <c r="AJQ3234" s="0"/>
      <c r="AJR3234" s="0"/>
      <c r="AJS3234" s="0"/>
      <c r="AJT3234" s="0"/>
      <c r="AJU3234" s="0"/>
      <c r="AJV3234" s="0"/>
      <c r="AJW3234" s="0"/>
      <c r="AJX3234" s="0"/>
      <c r="AJY3234" s="0"/>
      <c r="AJZ3234" s="0"/>
      <c r="AKA3234" s="0"/>
      <c r="AKB3234" s="0"/>
      <c r="AKC3234" s="0"/>
      <c r="AKD3234" s="0"/>
      <c r="AKE3234" s="0"/>
      <c r="AKF3234" s="0"/>
      <c r="AKG3234" s="0"/>
      <c r="AKH3234" s="0"/>
      <c r="AKI3234" s="0"/>
      <c r="AKJ3234" s="0"/>
      <c r="AKK3234" s="0"/>
      <c r="AKL3234" s="0"/>
      <c r="AKM3234" s="0"/>
      <c r="AKN3234" s="0"/>
      <c r="AKO3234" s="0"/>
      <c r="AKP3234" s="0"/>
      <c r="AKQ3234" s="0"/>
      <c r="AKR3234" s="0"/>
      <c r="AKS3234" s="0"/>
      <c r="AKT3234" s="0"/>
      <c r="AKU3234" s="0"/>
      <c r="AKV3234" s="0"/>
      <c r="AKW3234" s="0"/>
      <c r="AKX3234" s="0"/>
      <c r="AKY3234" s="0"/>
      <c r="AKZ3234" s="0"/>
      <c r="ALA3234" s="0"/>
      <c r="ALB3234" s="0"/>
      <c r="ALC3234" s="0"/>
      <c r="ALD3234" s="0"/>
      <c r="ALE3234" s="0"/>
      <c r="ALF3234" s="0"/>
      <c r="ALG3234" s="0"/>
      <c r="ALH3234" s="0"/>
      <c r="ALI3234" s="0"/>
      <c r="ALJ3234" s="0"/>
      <c r="ALK3234" s="0"/>
      <c r="ALL3234" s="0"/>
      <c r="ALM3234" s="0"/>
      <c r="ALN3234" s="0"/>
      <c r="ALO3234" s="0"/>
      <c r="ALP3234" s="0"/>
      <c r="ALQ3234" s="0"/>
      <c r="ALR3234" s="0"/>
      <c r="ALS3234" s="0"/>
      <c r="ALT3234" s="0"/>
      <c r="ALU3234" s="0"/>
      <c r="ALV3234" s="0"/>
      <c r="ALW3234" s="0"/>
      <c r="ALX3234" s="0"/>
      <c r="ALY3234" s="0"/>
      <c r="ALZ3234" s="0"/>
      <c r="AMA3234" s="0"/>
      <c r="AMB3234" s="0"/>
      <c r="AMC3234" s="0"/>
      <c r="AMD3234" s="0"/>
      <c r="AME3234" s="0"/>
      <c r="AMF3234" s="0"/>
      <c r="AMG3234" s="0"/>
      <c r="AMH3234" s="0"/>
      <c r="AMI3234" s="0"/>
    </row>
    <row r="3235" customFormat="false" ht="12.75" hidden="false" customHeight="false" outlineLevel="0" collapsed="false">
      <c r="A3235" s="1" t="s">
        <v>3468</v>
      </c>
      <c r="C3235" s="27" t="s">
        <v>3480</v>
      </c>
      <c r="D3235" s="27" t="s">
        <v>51</v>
      </c>
      <c r="E3235" s="97"/>
      <c r="F3235" s="31"/>
      <c r="G3235" s="27"/>
      <c r="H3235" s="30" t="s">
        <v>168</v>
      </c>
      <c r="I3235" s="31" t="n">
        <v>0.42</v>
      </c>
      <c r="J3235" s="31" t="s">
        <v>3470</v>
      </c>
      <c r="BM3235" s="0"/>
      <c r="BN3235" s="0"/>
      <c r="BO3235" s="0"/>
      <c r="BP3235" s="0"/>
      <c r="BQ3235" s="0"/>
      <c r="BR3235" s="0"/>
      <c r="BS3235" s="0"/>
      <c r="BT3235" s="0"/>
      <c r="BU3235" s="0"/>
      <c r="BV3235" s="0"/>
      <c r="BW3235" s="0"/>
      <c r="BX3235" s="0"/>
      <c r="BY3235" s="0"/>
      <c r="BZ3235" s="0"/>
      <c r="CA3235" s="0"/>
      <c r="CB3235" s="0"/>
      <c r="CC3235" s="0"/>
      <c r="CD3235" s="0"/>
      <c r="CE3235" s="0"/>
      <c r="CF3235" s="0"/>
      <c r="CG3235" s="0"/>
      <c r="CH3235" s="0"/>
      <c r="CI3235" s="0"/>
      <c r="CJ3235" s="0"/>
      <c r="CK3235" s="0"/>
      <c r="CL3235" s="0"/>
      <c r="CM3235" s="0"/>
      <c r="CN3235" s="0"/>
      <c r="CO3235" s="0"/>
      <c r="CP3235" s="0"/>
      <c r="CQ3235" s="0"/>
      <c r="CR3235" s="0"/>
      <c r="CS3235" s="0"/>
      <c r="CT3235" s="0"/>
      <c r="CU3235" s="0"/>
      <c r="CV3235" s="0"/>
      <c r="CW3235" s="0"/>
      <c r="CX3235" s="0"/>
      <c r="CY3235" s="0"/>
      <c r="CZ3235" s="0"/>
      <c r="DA3235" s="0"/>
      <c r="DB3235" s="0"/>
      <c r="DC3235" s="0"/>
      <c r="DD3235" s="0"/>
      <c r="DE3235" s="0"/>
      <c r="DF3235" s="0"/>
      <c r="DG3235" s="0"/>
      <c r="DH3235" s="0"/>
      <c r="DI3235" s="0"/>
      <c r="DJ3235" s="0"/>
      <c r="DK3235" s="0"/>
      <c r="DL3235" s="0"/>
      <c r="DM3235" s="0"/>
      <c r="DN3235" s="0"/>
      <c r="DO3235" s="0"/>
      <c r="DP3235" s="0"/>
      <c r="DQ3235" s="0"/>
      <c r="DR3235" s="0"/>
      <c r="DS3235" s="0"/>
      <c r="DT3235" s="0"/>
      <c r="DU3235" s="0"/>
      <c r="DV3235" s="0"/>
      <c r="DW3235" s="0"/>
      <c r="DX3235" s="0"/>
      <c r="DY3235" s="0"/>
      <c r="DZ3235" s="0"/>
      <c r="EA3235" s="0"/>
      <c r="EB3235" s="0"/>
      <c r="EC3235" s="0"/>
      <c r="ED3235" s="0"/>
      <c r="EE3235" s="0"/>
      <c r="EF3235" s="0"/>
      <c r="EG3235" s="0"/>
      <c r="EH3235" s="0"/>
      <c r="EI3235" s="0"/>
      <c r="EJ3235" s="0"/>
      <c r="EK3235" s="0"/>
      <c r="EL3235" s="0"/>
      <c r="EM3235" s="0"/>
      <c r="EN3235" s="0"/>
      <c r="EO3235" s="0"/>
      <c r="EP3235" s="0"/>
      <c r="EQ3235" s="0"/>
      <c r="ER3235" s="0"/>
      <c r="ES3235" s="0"/>
      <c r="ET3235" s="0"/>
      <c r="EU3235" s="0"/>
      <c r="EV3235" s="0"/>
      <c r="EW3235" s="0"/>
      <c r="EX3235" s="0"/>
      <c r="EY3235" s="0"/>
      <c r="EZ3235" s="0"/>
      <c r="FA3235" s="0"/>
      <c r="FB3235" s="0"/>
      <c r="FC3235" s="0"/>
      <c r="FD3235" s="0"/>
      <c r="FE3235" s="0"/>
      <c r="FF3235" s="0"/>
      <c r="FG3235" s="0"/>
      <c r="FH3235" s="0"/>
      <c r="FI3235" s="0"/>
      <c r="FJ3235" s="0"/>
      <c r="FK3235" s="0"/>
      <c r="FL3235" s="0"/>
      <c r="FM3235" s="0"/>
      <c r="FN3235" s="0"/>
      <c r="FO3235" s="0"/>
      <c r="FP3235" s="0"/>
      <c r="FQ3235" s="0"/>
      <c r="FR3235" s="0"/>
      <c r="FS3235" s="0"/>
      <c r="FT3235" s="0"/>
      <c r="FU3235" s="0"/>
      <c r="FV3235" s="0"/>
      <c r="FW3235" s="0"/>
      <c r="FX3235" s="0"/>
      <c r="FY3235" s="0"/>
      <c r="FZ3235" s="0"/>
      <c r="GA3235" s="0"/>
      <c r="GB3235" s="0"/>
      <c r="GC3235" s="0"/>
      <c r="GD3235" s="0"/>
      <c r="GE3235" s="0"/>
      <c r="GF3235" s="0"/>
      <c r="GG3235" s="0"/>
      <c r="GH3235" s="0"/>
      <c r="GI3235" s="0"/>
      <c r="GJ3235" s="0"/>
      <c r="GK3235" s="0"/>
      <c r="GL3235" s="0"/>
      <c r="GM3235" s="0"/>
      <c r="GN3235" s="0"/>
      <c r="GO3235" s="0"/>
      <c r="GP3235" s="0"/>
      <c r="GQ3235" s="0"/>
      <c r="GR3235" s="0"/>
      <c r="GS3235" s="0"/>
      <c r="GT3235" s="0"/>
      <c r="GU3235" s="0"/>
      <c r="GV3235" s="0"/>
      <c r="GW3235" s="0"/>
      <c r="GX3235" s="0"/>
      <c r="GY3235" s="0"/>
      <c r="GZ3235" s="0"/>
      <c r="HA3235" s="0"/>
      <c r="HB3235" s="0"/>
      <c r="HC3235" s="0"/>
      <c r="HD3235" s="0"/>
      <c r="HE3235" s="0"/>
      <c r="HF3235" s="0"/>
      <c r="HG3235" s="0"/>
      <c r="HH3235" s="0"/>
      <c r="HI3235" s="0"/>
      <c r="HJ3235" s="0"/>
      <c r="HK3235" s="0"/>
      <c r="HL3235" s="0"/>
      <c r="HM3235" s="0"/>
      <c r="HN3235" s="0"/>
      <c r="HO3235" s="0"/>
      <c r="HP3235" s="0"/>
      <c r="HQ3235" s="0"/>
      <c r="HR3235" s="0"/>
      <c r="HS3235" s="0"/>
      <c r="HT3235" s="0"/>
      <c r="HU3235" s="0"/>
      <c r="HV3235" s="0"/>
      <c r="HW3235" s="0"/>
      <c r="HX3235" s="0"/>
      <c r="HY3235" s="0"/>
      <c r="HZ3235" s="0"/>
      <c r="IA3235" s="0"/>
      <c r="IB3235" s="0"/>
      <c r="IC3235" s="0"/>
      <c r="ID3235" s="0"/>
      <c r="IE3235" s="0"/>
      <c r="IF3235" s="0"/>
      <c r="IG3235" s="0"/>
      <c r="IH3235" s="0"/>
      <c r="II3235" s="0"/>
      <c r="IJ3235" s="0"/>
      <c r="IK3235" s="0"/>
      <c r="IL3235" s="0"/>
      <c r="IM3235" s="0"/>
      <c r="IN3235" s="0"/>
      <c r="IO3235" s="0"/>
      <c r="IP3235" s="0"/>
      <c r="IQ3235" s="0"/>
      <c r="IR3235" s="0"/>
      <c r="IS3235" s="0"/>
      <c r="IT3235" s="0"/>
      <c r="IU3235" s="0"/>
      <c r="IV3235" s="0"/>
      <c r="IW3235" s="0"/>
      <c r="IX3235" s="0"/>
      <c r="IY3235" s="0"/>
      <c r="IZ3235" s="0"/>
      <c r="JA3235" s="0"/>
      <c r="JB3235" s="0"/>
      <c r="JC3235" s="0"/>
      <c r="JD3235" s="0"/>
      <c r="JE3235" s="0"/>
      <c r="JF3235" s="0"/>
      <c r="JG3235" s="0"/>
      <c r="JH3235" s="0"/>
      <c r="JI3235" s="0"/>
      <c r="JJ3235" s="0"/>
      <c r="JK3235" s="0"/>
      <c r="JL3235" s="0"/>
      <c r="JM3235" s="0"/>
      <c r="JN3235" s="0"/>
      <c r="JO3235" s="0"/>
      <c r="JP3235" s="0"/>
      <c r="JQ3235" s="0"/>
      <c r="JR3235" s="0"/>
      <c r="JS3235" s="0"/>
      <c r="JT3235" s="0"/>
      <c r="JU3235" s="0"/>
      <c r="JV3235" s="0"/>
      <c r="JW3235" s="0"/>
      <c r="JX3235" s="0"/>
      <c r="JY3235" s="0"/>
      <c r="JZ3235" s="0"/>
      <c r="KA3235" s="0"/>
      <c r="KB3235" s="0"/>
      <c r="KC3235" s="0"/>
      <c r="KD3235" s="0"/>
      <c r="KE3235" s="0"/>
      <c r="KF3235" s="0"/>
      <c r="KG3235" s="0"/>
      <c r="KH3235" s="0"/>
      <c r="KI3235" s="0"/>
      <c r="KJ3235" s="0"/>
      <c r="KK3235" s="0"/>
      <c r="KL3235" s="0"/>
      <c r="KM3235" s="0"/>
      <c r="KN3235" s="0"/>
      <c r="KO3235" s="0"/>
      <c r="KP3235" s="0"/>
      <c r="KQ3235" s="0"/>
      <c r="KR3235" s="0"/>
      <c r="KS3235" s="0"/>
      <c r="KT3235" s="0"/>
      <c r="KU3235" s="0"/>
      <c r="KV3235" s="0"/>
      <c r="KW3235" s="0"/>
      <c r="KX3235" s="0"/>
      <c r="KY3235" s="0"/>
      <c r="KZ3235" s="0"/>
      <c r="LA3235" s="0"/>
      <c r="LB3235" s="0"/>
      <c r="LC3235" s="0"/>
      <c r="LD3235" s="0"/>
      <c r="LE3235" s="0"/>
      <c r="LF3235" s="0"/>
      <c r="LG3235" s="0"/>
      <c r="LH3235" s="0"/>
      <c r="LI3235" s="0"/>
      <c r="LJ3235" s="0"/>
      <c r="LK3235" s="0"/>
      <c r="LL3235" s="0"/>
      <c r="LM3235" s="0"/>
      <c r="LN3235" s="0"/>
      <c r="LO3235" s="0"/>
      <c r="LP3235" s="0"/>
      <c r="LQ3235" s="0"/>
      <c r="LR3235" s="0"/>
      <c r="LS3235" s="0"/>
      <c r="LT3235" s="0"/>
      <c r="LU3235" s="0"/>
      <c r="LV3235" s="0"/>
      <c r="LW3235" s="0"/>
      <c r="LX3235" s="0"/>
      <c r="LY3235" s="0"/>
      <c r="LZ3235" s="0"/>
      <c r="MA3235" s="0"/>
      <c r="MB3235" s="0"/>
      <c r="MC3235" s="0"/>
      <c r="MD3235" s="0"/>
      <c r="ME3235" s="0"/>
      <c r="MF3235" s="0"/>
      <c r="MG3235" s="0"/>
      <c r="MH3235" s="0"/>
      <c r="MI3235" s="0"/>
      <c r="MJ3235" s="0"/>
      <c r="MK3235" s="0"/>
      <c r="ML3235" s="0"/>
      <c r="MM3235" s="0"/>
      <c r="MN3235" s="0"/>
      <c r="MO3235" s="0"/>
      <c r="MP3235" s="0"/>
      <c r="MQ3235" s="0"/>
      <c r="MR3235" s="0"/>
      <c r="MS3235" s="0"/>
      <c r="MT3235" s="0"/>
      <c r="MU3235" s="0"/>
      <c r="MV3235" s="0"/>
      <c r="MW3235" s="0"/>
      <c r="MX3235" s="0"/>
      <c r="MY3235" s="0"/>
      <c r="MZ3235" s="0"/>
      <c r="NA3235" s="0"/>
      <c r="NB3235" s="0"/>
      <c r="NC3235" s="0"/>
      <c r="ND3235" s="0"/>
      <c r="NE3235" s="0"/>
      <c r="NF3235" s="0"/>
      <c r="NG3235" s="0"/>
      <c r="NH3235" s="0"/>
      <c r="NI3235" s="0"/>
      <c r="NJ3235" s="0"/>
      <c r="NK3235" s="0"/>
      <c r="NL3235" s="0"/>
      <c r="NM3235" s="0"/>
      <c r="NN3235" s="0"/>
      <c r="NO3235" s="0"/>
      <c r="NP3235" s="0"/>
      <c r="NQ3235" s="0"/>
      <c r="NR3235" s="0"/>
      <c r="NS3235" s="0"/>
      <c r="NT3235" s="0"/>
      <c r="NU3235" s="0"/>
      <c r="NV3235" s="0"/>
      <c r="NW3235" s="0"/>
      <c r="NX3235" s="0"/>
      <c r="NY3235" s="0"/>
      <c r="NZ3235" s="0"/>
      <c r="OA3235" s="0"/>
      <c r="OB3235" s="0"/>
      <c r="OC3235" s="0"/>
      <c r="OD3235" s="0"/>
      <c r="OE3235" s="0"/>
      <c r="OF3235" s="0"/>
      <c r="OG3235" s="0"/>
      <c r="OH3235" s="0"/>
      <c r="OI3235" s="0"/>
      <c r="OJ3235" s="0"/>
      <c r="OK3235" s="0"/>
      <c r="OL3235" s="0"/>
      <c r="OM3235" s="0"/>
      <c r="ON3235" s="0"/>
      <c r="OO3235" s="0"/>
      <c r="OP3235" s="0"/>
      <c r="OQ3235" s="0"/>
      <c r="OR3235" s="0"/>
      <c r="OS3235" s="0"/>
      <c r="OT3235" s="0"/>
      <c r="OU3235" s="0"/>
      <c r="OV3235" s="0"/>
      <c r="OW3235" s="0"/>
      <c r="OX3235" s="0"/>
      <c r="OY3235" s="0"/>
      <c r="OZ3235" s="0"/>
      <c r="PA3235" s="0"/>
      <c r="PB3235" s="0"/>
      <c r="PC3235" s="0"/>
      <c r="PD3235" s="0"/>
      <c r="PE3235" s="0"/>
      <c r="PF3235" s="0"/>
      <c r="PG3235" s="0"/>
      <c r="PH3235" s="0"/>
      <c r="PI3235" s="0"/>
      <c r="PJ3235" s="0"/>
      <c r="PK3235" s="0"/>
      <c r="PL3235" s="0"/>
      <c r="PM3235" s="0"/>
      <c r="PN3235" s="0"/>
      <c r="PO3235" s="0"/>
      <c r="PP3235" s="0"/>
      <c r="PQ3235" s="0"/>
      <c r="PR3235" s="0"/>
      <c r="PS3235" s="0"/>
      <c r="PT3235" s="0"/>
      <c r="PU3235" s="0"/>
      <c r="PV3235" s="0"/>
      <c r="PW3235" s="0"/>
      <c r="PX3235" s="0"/>
      <c r="PY3235" s="0"/>
      <c r="PZ3235" s="0"/>
      <c r="QA3235" s="0"/>
      <c r="QB3235" s="0"/>
      <c r="QC3235" s="0"/>
      <c r="QD3235" s="0"/>
      <c r="QE3235" s="0"/>
      <c r="QF3235" s="0"/>
      <c r="QG3235" s="0"/>
      <c r="QH3235" s="0"/>
      <c r="QI3235" s="0"/>
      <c r="QJ3235" s="0"/>
      <c r="QK3235" s="0"/>
      <c r="QL3235" s="0"/>
      <c r="QM3235" s="0"/>
      <c r="QN3235" s="0"/>
      <c r="QO3235" s="0"/>
      <c r="QP3235" s="0"/>
      <c r="QQ3235" s="0"/>
      <c r="QR3235" s="0"/>
      <c r="QS3235" s="0"/>
      <c r="QT3235" s="0"/>
      <c r="QU3235" s="0"/>
      <c r="QV3235" s="0"/>
      <c r="QW3235" s="0"/>
      <c r="QX3235" s="0"/>
      <c r="QY3235" s="0"/>
      <c r="QZ3235" s="0"/>
      <c r="RA3235" s="0"/>
      <c r="RB3235" s="0"/>
      <c r="RC3235" s="0"/>
      <c r="RD3235" s="0"/>
      <c r="RE3235" s="0"/>
      <c r="RF3235" s="0"/>
      <c r="RG3235" s="0"/>
      <c r="RH3235" s="0"/>
      <c r="RI3235" s="0"/>
      <c r="RJ3235" s="0"/>
      <c r="RK3235" s="0"/>
      <c r="RL3235" s="0"/>
      <c r="RM3235" s="0"/>
      <c r="RN3235" s="0"/>
      <c r="RO3235" s="0"/>
      <c r="RP3235" s="0"/>
      <c r="RQ3235" s="0"/>
      <c r="RR3235" s="0"/>
      <c r="RS3235" s="0"/>
      <c r="RT3235" s="0"/>
      <c r="RU3235" s="0"/>
      <c r="RV3235" s="0"/>
      <c r="RW3235" s="0"/>
      <c r="RX3235" s="0"/>
      <c r="RY3235" s="0"/>
      <c r="RZ3235" s="0"/>
      <c r="SA3235" s="0"/>
      <c r="SB3235" s="0"/>
      <c r="SC3235" s="0"/>
      <c r="SD3235" s="0"/>
      <c r="SE3235" s="0"/>
      <c r="SF3235" s="0"/>
      <c r="SG3235" s="0"/>
      <c r="SH3235" s="0"/>
      <c r="SI3235" s="0"/>
      <c r="SJ3235" s="0"/>
      <c r="SK3235" s="0"/>
      <c r="SL3235" s="0"/>
      <c r="SM3235" s="0"/>
      <c r="SN3235" s="0"/>
      <c r="SO3235" s="0"/>
      <c r="SP3235" s="0"/>
      <c r="SQ3235" s="0"/>
      <c r="SR3235" s="0"/>
      <c r="SS3235" s="0"/>
      <c r="ST3235" s="0"/>
      <c r="SU3235" s="0"/>
      <c r="SV3235" s="0"/>
      <c r="SW3235" s="0"/>
      <c r="SX3235" s="0"/>
      <c r="SY3235" s="0"/>
      <c r="SZ3235" s="0"/>
      <c r="TA3235" s="0"/>
      <c r="TB3235" s="0"/>
      <c r="TC3235" s="0"/>
      <c r="TD3235" s="0"/>
      <c r="TE3235" s="0"/>
      <c r="TF3235" s="0"/>
      <c r="TG3235" s="0"/>
      <c r="TH3235" s="0"/>
      <c r="TI3235" s="0"/>
      <c r="TJ3235" s="0"/>
      <c r="TK3235" s="0"/>
      <c r="TL3235" s="0"/>
      <c r="TM3235" s="0"/>
      <c r="TN3235" s="0"/>
      <c r="TO3235" s="0"/>
      <c r="TP3235" s="0"/>
      <c r="TQ3235" s="0"/>
      <c r="TR3235" s="0"/>
      <c r="TS3235" s="0"/>
      <c r="TT3235" s="0"/>
      <c r="TU3235" s="0"/>
      <c r="TV3235" s="0"/>
      <c r="TW3235" s="0"/>
      <c r="TX3235" s="0"/>
      <c r="TY3235" s="0"/>
      <c r="TZ3235" s="0"/>
      <c r="UA3235" s="0"/>
      <c r="UB3235" s="0"/>
      <c r="UC3235" s="0"/>
      <c r="UD3235" s="0"/>
      <c r="UE3235" s="0"/>
      <c r="UF3235" s="0"/>
      <c r="UG3235" s="0"/>
      <c r="UH3235" s="0"/>
      <c r="UI3235" s="0"/>
      <c r="UJ3235" s="0"/>
      <c r="UK3235" s="0"/>
      <c r="UL3235" s="0"/>
      <c r="UM3235" s="0"/>
      <c r="UN3235" s="0"/>
      <c r="UO3235" s="0"/>
      <c r="UP3235" s="0"/>
      <c r="UQ3235" s="0"/>
      <c r="UR3235" s="0"/>
      <c r="US3235" s="0"/>
      <c r="UT3235" s="0"/>
      <c r="UU3235" s="0"/>
      <c r="UV3235" s="0"/>
      <c r="UW3235" s="0"/>
      <c r="UX3235" s="0"/>
      <c r="UY3235" s="0"/>
      <c r="UZ3235" s="0"/>
      <c r="VA3235" s="0"/>
      <c r="VB3235" s="0"/>
      <c r="VC3235" s="0"/>
      <c r="VD3235" s="0"/>
      <c r="VE3235" s="0"/>
      <c r="VF3235" s="0"/>
      <c r="VG3235" s="0"/>
      <c r="VH3235" s="0"/>
      <c r="VI3235" s="0"/>
      <c r="VJ3235" s="0"/>
      <c r="VK3235" s="0"/>
      <c r="VL3235" s="0"/>
      <c r="VM3235" s="0"/>
      <c r="VN3235" s="0"/>
      <c r="VO3235" s="0"/>
      <c r="VP3235" s="0"/>
      <c r="VQ3235" s="0"/>
      <c r="VR3235" s="0"/>
      <c r="VS3235" s="0"/>
      <c r="VT3235" s="0"/>
      <c r="VU3235" s="0"/>
      <c r="VV3235" s="0"/>
      <c r="VW3235" s="0"/>
      <c r="VX3235" s="0"/>
      <c r="VY3235" s="0"/>
      <c r="VZ3235" s="0"/>
      <c r="WA3235" s="0"/>
      <c r="WB3235" s="0"/>
      <c r="WC3235" s="0"/>
      <c r="WD3235" s="0"/>
      <c r="WE3235" s="0"/>
      <c r="WF3235" s="0"/>
      <c r="WG3235" s="0"/>
      <c r="WH3235" s="0"/>
      <c r="WI3235" s="0"/>
      <c r="WJ3235" s="0"/>
      <c r="WK3235" s="0"/>
      <c r="WL3235" s="0"/>
      <c r="WM3235" s="0"/>
      <c r="WN3235" s="0"/>
      <c r="WO3235" s="0"/>
      <c r="WP3235" s="0"/>
      <c r="WQ3235" s="0"/>
      <c r="WR3235" s="0"/>
      <c r="WS3235" s="0"/>
      <c r="WT3235" s="0"/>
      <c r="WU3235" s="0"/>
      <c r="WV3235" s="0"/>
      <c r="WW3235" s="0"/>
      <c r="WX3235" s="0"/>
      <c r="WY3235" s="0"/>
      <c r="WZ3235" s="0"/>
      <c r="XA3235" s="0"/>
      <c r="XB3235" s="0"/>
      <c r="XC3235" s="0"/>
      <c r="XD3235" s="0"/>
      <c r="XE3235" s="0"/>
      <c r="XF3235" s="0"/>
      <c r="XG3235" s="0"/>
      <c r="XH3235" s="0"/>
      <c r="XI3235" s="0"/>
      <c r="XJ3235" s="0"/>
      <c r="XK3235" s="0"/>
      <c r="XL3235" s="0"/>
      <c r="XM3235" s="0"/>
      <c r="XN3235" s="0"/>
      <c r="XO3235" s="0"/>
      <c r="XP3235" s="0"/>
      <c r="XQ3235" s="0"/>
      <c r="XR3235" s="0"/>
      <c r="XS3235" s="0"/>
      <c r="XT3235" s="0"/>
      <c r="XU3235" s="0"/>
      <c r="XV3235" s="0"/>
      <c r="XW3235" s="0"/>
      <c r="XX3235" s="0"/>
      <c r="XY3235" s="0"/>
      <c r="XZ3235" s="0"/>
      <c r="YA3235" s="0"/>
      <c r="YB3235" s="0"/>
      <c r="YC3235" s="0"/>
      <c r="YD3235" s="0"/>
      <c r="YE3235" s="0"/>
      <c r="YF3235" s="0"/>
      <c r="YG3235" s="0"/>
      <c r="YH3235" s="0"/>
      <c r="YI3235" s="0"/>
      <c r="YJ3235" s="0"/>
      <c r="YK3235" s="0"/>
      <c r="YL3235" s="0"/>
      <c r="YM3235" s="0"/>
      <c r="YN3235" s="0"/>
      <c r="YO3235" s="0"/>
      <c r="YP3235" s="0"/>
      <c r="YQ3235" s="0"/>
      <c r="YR3235" s="0"/>
      <c r="YS3235" s="0"/>
      <c r="YT3235" s="0"/>
      <c r="YU3235" s="0"/>
      <c r="YV3235" s="0"/>
      <c r="YW3235" s="0"/>
      <c r="YX3235" s="0"/>
      <c r="YY3235" s="0"/>
      <c r="YZ3235" s="0"/>
      <c r="ZA3235" s="0"/>
      <c r="ZB3235" s="0"/>
      <c r="ZC3235" s="0"/>
      <c r="ZD3235" s="0"/>
      <c r="ZE3235" s="0"/>
      <c r="ZF3235" s="0"/>
      <c r="ZG3235" s="0"/>
      <c r="ZH3235" s="0"/>
      <c r="ZI3235" s="0"/>
      <c r="ZJ3235" s="0"/>
      <c r="ZK3235" s="0"/>
      <c r="ZL3235" s="0"/>
      <c r="ZM3235" s="0"/>
      <c r="ZN3235" s="0"/>
      <c r="ZO3235" s="0"/>
      <c r="ZP3235" s="0"/>
      <c r="ZQ3235" s="0"/>
      <c r="ZR3235" s="0"/>
      <c r="ZS3235" s="0"/>
      <c r="ZT3235" s="0"/>
      <c r="ZU3235" s="0"/>
      <c r="ZV3235" s="0"/>
      <c r="ZW3235" s="0"/>
      <c r="ZX3235" s="0"/>
      <c r="ZY3235" s="0"/>
      <c r="ZZ3235" s="0"/>
      <c r="AAA3235" s="0"/>
      <c r="AAB3235" s="0"/>
      <c r="AAC3235" s="0"/>
      <c r="AAD3235" s="0"/>
      <c r="AAE3235" s="0"/>
      <c r="AAF3235" s="0"/>
      <c r="AAG3235" s="0"/>
      <c r="AAH3235" s="0"/>
      <c r="AAI3235" s="0"/>
      <c r="AAJ3235" s="0"/>
      <c r="AAK3235" s="0"/>
      <c r="AAL3235" s="0"/>
      <c r="AAM3235" s="0"/>
      <c r="AAN3235" s="0"/>
      <c r="AAO3235" s="0"/>
      <c r="AAP3235" s="0"/>
      <c r="AAQ3235" s="0"/>
      <c r="AAR3235" s="0"/>
      <c r="AAS3235" s="0"/>
      <c r="AAT3235" s="0"/>
      <c r="AAU3235" s="0"/>
      <c r="AAV3235" s="0"/>
      <c r="AAW3235" s="0"/>
      <c r="AAX3235" s="0"/>
      <c r="AAY3235" s="0"/>
      <c r="AAZ3235" s="0"/>
      <c r="ABA3235" s="0"/>
      <c r="ABB3235" s="0"/>
      <c r="ABC3235" s="0"/>
      <c r="ABD3235" s="0"/>
      <c r="ABE3235" s="0"/>
      <c r="ABF3235" s="0"/>
      <c r="ABG3235" s="0"/>
      <c r="ABH3235" s="0"/>
      <c r="ABI3235" s="0"/>
      <c r="ABJ3235" s="0"/>
      <c r="ABK3235" s="0"/>
      <c r="ABL3235" s="0"/>
      <c r="ABM3235" s="0"/>
      <c r="ABN3235" s="0"/>
      <c r="ABO3235" s="0"/>
      <c r="ABP3235" s="0"/>
      <c r="ABQ3235" s="0"/>
      <c r="ABR3235" s="0"/>
      <c r="ABS3235" s="0"/>
      <c r="ABT3235" s="0"/>
      <c r="ABU3235" s="0"/>
      <c r="ABV3235" s="0"/>
      <c r="ABW3235" s="0"/>
      <c r="ABX3235" s="0"/>
      <c r="ABY3235" s="0"/>
      <c r="ABZ3235" s="0"/>
      <c r="ACA3235" s="0"/>
      <c r="ACB3235" s="0"/>
      <c r="ACC3235" s="0"/>
      <c r="ACD3235" s="0"/>
      <c r="ACE3235" s="0"/>
      <c r="ACF3235" s="0"/>
      <c r="ACG3235" s="0"/>
      <c r="ACH3235" s="0"/>
      <c r="ACI3235" s="0"/>
      <c r="ACJ3235" s="0"/>
      <c r="ACK3235" s="0"/>
      <c r="ACL3235" s="0"/>
      <c r="ACM3235" s="0"/>
      <c r="ACN3235" s="0"/>
      <c r="ACO3235" s="0"/>
      <c r="ACP3235" s="0"/>
      <c r="ACQ3235" s="0"/>
      <c r="ACR3235" s="0"/>
      <c r="ACS3235" s="0"/>
      <c r="ACT3235" s="0"/>
      <c r="ACU3235" s="0"/>
      <c r="ACV3235" s="0"/>
      <c r="ACW3235" s="0"/>
      <c r="ACX3235" s="0"/>
      <c r="ACY3235" s="0"/>
      <c r="ACZ3235" s="0"/>
      <c r="ADA3235" s="0"/>
      <c r="ADB3235" s="0"/>
      <c r="ADC3235" s="0"/>
      <c r="ADD3235" s="0"/>
      <c r="ADE3235" s="0"/>
      <c r="ADF3235" s="0"/>
      <c r="ADG3235" s="0"/>
      <c r="ADH3235" s="0"/>
      <c r="ADI3235" s="0"/>
      <c r="ADJ3235" s="0"/>
      <c r="ADK3235" s="0"/>
      <c r="ADL3235" s="0"/>
      <c r="ADM3235" s="0"/>
      <c r="ADN3235" s="0"/>
      <c r="ADO3235" s="0"/>
      <c r="ADP3235" s="0"/>
      <c r="ADQ3235" s="0"/>
      <c r="ADR3235" s="0"/>
      <c r="ADS3235" s="0"/>
      <c r="ADT3235" s="0"/>
      <c r="ADU3235" s="0"/>
      <c r="ADV3235" s="0"/>
      <c r="ADW3235" s="0"/>
      <c r="ADX3235" s="0"/>
      <c r="ADY3235" s="0"/>
      <c r="ADZ3235" s="0"/>
      <c r="AEA3235" s="0"/>
      <c r="AEB3235" s="0"/>
      <c r="AEC3235" s="0"/>
      <c r="AED3235" s="0"/>
      <c r="AEE3235" s="0"/>
      <c r="AEF3235" s="0"/>
      <c r="AEG3235" s="0"/>
      <c r="AEH3235" s="0"/>
      <c r="AEI3235" s="0"/>
      <c r="AEJ3235" s="0"/>
      <c r="AEK3235" s="0"/>
      <c r="AEL3235" s="0"/>
      <c r="AEM3235" s="0"/>
      <c r="AEN3235" s="0"/>
      <c r="AEO3235" s="0"/>
      <c r="AEP3235" s="0"/>
      <c r="AEQ3235" s="0"/>
      <c r="AER3235" s="0"/>
      <c r="AES3235" s="0"/>
      <c r="AET3235" s="0"/>
      <c r="AEU3235" s="0"/>
      <c r="AEV3235" s="0"/>
      <c r="AEW3235" s="0"/>
      <c r="AEX3235" s="0"/>
      <c r="AEY3235" s="0"/>
      <c r="AEZ3235" s="0"/>
      <c r="AFA3235" s="0"/>
      <c r="AFB3235" s="0"/>
      <c r="AFC3235" s="0"/>
      <c r="AFD3235" s="0"/>
      <c r="AFE3235" s="0"/>
      <c r="AFF3235" s="0"/>
      <c r="AFG3235" s="0"/>
      <c r="AFH3235" s="0"/>
      <c r="AFI3235" s="0"/>
      <c r="AFJ3235" s="0"/>
      <c r="AFK3235" s="0"/>
      <c r="AFL3235" s="0"/>
      <c r="AFM3235" s="0"/>
      <c r="AFN3235" s="0"/>
      <c r="AFO3235" s="0"/>
      <c r="AFP3235" s="0"/>
      <c r="AFQ3235" s="0"/>
      <c r="AFR3235" s="0"/>
      <c r="AFS3235" s="0"/>
      <c r="AFT3235" s="0"/>
      <c r="AFU3235" s="0"/>
      <c r="AFV3235" s="0"/>
      <c r="AFW3235" s="0"/>
      <c r="AFX3235" s="0"/>
      <c r="AFY3235" s="0"/>
      <c r="AFZ3235" s="0"/>
      <c r="AGA3235" s="0"/>
      <c r="AGB3235" s="0"/>
      <c r="AGC3235" s="0"/>
      <c r="AGD3235" s="0"/>
      <c r="AGE3235" s="0"/>
      <c r="AGF3235" s="0"/>
      <c r="AGG3235" s="0"/>
      <c r="AGH3235" s="0"/>
      <c r="AGI3235" s="0"/>
      <c r="AGJ3235" s="0"/>
      <c r="AGK3235" s="0"/>
      <c r="AGL3235" s="0"/>
      <c r="AGM3235" s="0"/>
      <c r="AGN3235" s="0"/>
      <c r="AGO3235" s="0"/>
      <c r="AGP3235" s="0"/>
      <c r="AGQ3235" s="0"/>
      <c r="AGR3235" s="0"/>
      <c r="AGS3235" s="0"/>
      <c r="AGT3235" s="0"/>
      <c r="AGU3235" s="0"/>
      <c r="AGV3235" s="0"/>
      <c r="AGW3235" s="0"/>
      <c r="AGX3235" s="0"/>
      <c r="AGY3235" s="0"/>
      <c r="AGZ3235" s="0"/>
      <c r="AHA3235" s="0"/>
      <c r="AHB3235" s="0"/>
      <c r="AHC3235" s="0"/>
      <c r="AHD3235" s="0"/>
      <c r="AHE3235" s="0"/>
      <c r="AHF3235" s="0"/>
      <c r="AHG3235" s="0"/>
      <c r="AHH3235" s="0"/>
      <c r="AHI3235" s="0"/>
      <c r="AHJ3235" s="0"/>
      <c r="AHK3235" s="0"/>
      <c r="AHL3235" s="0"/>
      <c r="AHM3235" s="0"/>
      <c r="AHN3235" s="0"/>
      <c r="AHO3235" s="0"/>
      <c r="AHP3235" s="0"/>
      <c r="AHQ3235" s="0"/>
      <c r="AHR3235" s="0"/>
      <c r="AHS3235" s="0"/>
      <c r="AHT3235" s="0"/>
      <c r="AHU3235" s="0"/>
      <c r="AHV3235" s="0"/>
      <c r="AHW3235" s="0"/>
      <c r="AHX3235" s="0"/>
      <c r="AHY3235" s="0"/>
      <c r="AHZ3235" s="0"/>
      <c r="AIA3235" s="0"/>
      <c r="AIB3235" s="0"/>
      <c r="AIC3235" s="0"/>
      <c r="AID3235" s="0"/>
      <c r="AIE3235" s="0"/>
      <c r="AIF3235" s="0"/>
      <c r="AIG3235" s="0"/>
      <c r="AIH3235" s="0"/>
      <c r="AII3235" s="0"/>
      <c r="AIJ3235" s="0"/>
      <c r="AIK3235" s="0"/>
      <c r="AIL3235" s="0"/>
      <c r="AIM3235" s="0"/>
      <c r="AIN3235" s="0"/>
      <c r="AIO3235" s="0"/>
      <c r="AIP3235" s="0"/>
      <c r="AIQ3235" s="0"/>
      <c r="AIR3235" s="0"/>
      <c r="AIS3235" s="0"/>
      <c r="AIT3235" s="0"/>
      <c r="AIU3235" s="0"/>
      <c r="AIV3235" s="0"/>
      <c r="AIW3235" s="0"/>
      <c r="AIX3235" s="0"/>
      <c r="AIY3235" s="0"/>
      <c r="AIZ3235" s="0"/>
      <c r="AJA3235" s="0"/>
      <c r="AJB3235" s="0"/>
      <c r="AJC3235" s="0"/>
      <c r="AJD3235" s="0"/>
      <c r="AJE3235" s="0"/>
      <c r="AJF3235" s="0"/>
      <c r="AJG3235" s="0"/>
      <c r="AJH3235" s="0"/>
      <c r="AJI3235" s="0"/>
      <c r="AJJ3235" s="0"/>
      <c r="AJK3235" s="0"/>
      <c r="AJL3235" s="0"/>
      <c r="AJM3235" s="0"/>
      <c r="AJN3235" s="0"/>
      <c r="AJO3235" s="0"/>
      <c r="AJP3235" s="0"/>
      <c r="AJQ3235" s="0"/>
      <c r="AJR3235" s="0"/>
      <c r="AJS3235" s="0"/>
      <c r="AJT3235" s="0"/>
      <c r="AJU3235" s="0"/>
      <c r="AJV3235" s="0"/>
      <c r="AJW3235" s="0"/>
      <c r="AJX3235" s="0"/>
      <c r="AJY3235" s="0"/>
      <c r="AJZ3235" s="0"/>
      <c r="AKA3235" s="0"/>
      <c r="AKB3235" s="0"/>
      <c r="AKC3235" s="0"/>
      <c r="AKD3235" s="0"/>
      <c r="AKE3235" s="0"/>
      <c r="AKF3235" s="0"/>
      <c r="AKG3235" s="0"/>
      <c r="AKH3235" s="0"/>
      <c r="AKI3235" s="0"/>
      <c r="AKJ3235" s="0"/>
      <c r="AKK3235" s="0"/>
      <c r="AKL3235" s="0"/>
      <c r="AKM3235" s="0"/>
      <c r="AKN3235" s="0"/>
      <c r="AKO3235" s="0"/>
      <c r="AKP3235" s="0"/>
      <c r="AKQ3235" s="0"/>
      <c r="AKR3235" s="0"/>
      <c r="AKS3235" s="0"/>
      <c r="AKT3235" s="0"/>
      <c r="AKU3235" s="0"/>
      <c r="AKV3235" s="0"/>
      <c r="AKW3235" s="0"/>
      <c r="AKX3235" s="0"/>
      <c r="AKY3235" s="0"/>
      <c r="AKZ3235" s="0"/>
      <c r="ALA3235" s="0"/>
      <c r="ALB3235" s="0"/>
      <c r="ALC3235" s="0"/>
      <c r="ALD3235" s="0"/>
      <c r="ALE3235" s="0"/>
      <c r="ALF3235" s="0"/>
      <c r="ALG3235" s="0"/>
      <c r="ALH3235" s="0"/>
      <c r="ALI3235" s="0"/>
      <c r="ALJ3235" s="0"/>
      <c r="ALK3235" s="0"/>
      <c r="ALL3235" s="0"/>
      <c r="ALM3235" s="0"/>
      <c r="ALN3235" s="0"/>
      <c r="ALO3235" s="0"/>
      <c r="ALP3235" s="0"/>
      <c r="ALQ3235" s="0"/>
      <c r="ALR3235" s="0"/>
      <c r="ALS3235" s="0"/>
      <c r="ALT3235" s="0"/>
      <c r="ALU3235" s="0"/>
      <c r="ALV3235" s="0"/>
      <c r="ALW3235" s="0"/>
      <c r="ALX3235" s="0"/>
      <c r="ALY3235" s="0"/>
      <c r="ALZ3235" s="0"/>
      <c r="AMA3235" s="0"/>
      <c r="AMB3235" s="0"/>
      <c r="AMC3235" s="0"/>
      <c r="AMD3235" s="0"/>
      <c r="AME3235" s="0"/>
      <c r="AMF3235" s="0"/>
      <c r="AMG3235" s="0"/>
      <c r="AMH3235" s="0"/>
      <c r="AMI3235" s="0"/>
    </row>
    <row r="3236" customFormat="false" ht="12.75" hidden="false" customHeight="false" outlineLevel="0" collapsed="false">
      <c r="A3236" s="1" t="s">
        <v>3468</v>
      </c>
      <c r="C3236" s="27" t="s">
        <v>3481</v>
      </c>
      <c r="D3236" s="27" t="s">
        <v>24</v>
      </c>
      <c r="E3236" s="97"/>
      <c r="F3236" s="31"/>
      <c r="G3236" s="27"/>
      <c r="H3236" s="30" t="s">
        <v>168</v>
      </c>
      <c r="I3236" s="31" t="n">
        <v>0.42</v>
      </c>
      <c r="J3236" s="31" t="s">
        <v>3470</v>
      </c>
      <c r="BM3236" s="0"/>
      <c r="BN3236" s="0"/>
      <c r="BO3236" s="0"/>
      <c r="BP3236" s="0"/>
      <c r="BQ3236" s="0"/>
      <c r="BR3236" s="0"/>
      <c r="BS3236" s="0"/>
      <c r="BT3236" s="0"/>
      <c r="BU3236" s="0"/>
      <c r="BV3236" s="0"/>
      <c r="BW3236" s="0"/>
      <c r="BX3236" s="0"/>
      <c r="BY3236" s="0"/>
      <c r="BZ3236" s="0"/>
      <c r="CA3236" s="0"/>
      <c r="CB3236" s="0"/>
      <c r="CC3236" s="0"/>
      <c r="CD3236" s="0"/>
      <c r="CE3236" s="0"/>
      <c r="CF3236" s="0"/>
      <c r="CG3236" s="0"/>
      <c r="CH3236" s="0"/>
      <c r="CI3236" s="0"/>
      <c r="CJ3236" s="0"/>
      <c r="CK3236" s="0"/>
      <c r="CL3236" s="0"/>
      <c r="CM3236" s="0"/>
      <c r="CN3236" s="0"/>
      <c r="CO3236" s="0"/>
      <c r="CP3236" s="0"/>
      <c r="CQ3236" s="0"/>
      <c r="CR3236" s="0"/>
      <c r="CS3236" s="0"/>
      <c r="CT3236" s="0"/>
      <c r="CU3236" s="0"/>
      <c r="CV3236" s="0"/>
      <c r="CW3236" s="0"/>
      <c r="CX3236" s="0"/>
      <c r="CY3236" s="0"/>
      <c r="CZ3236" s="0"/>
      <c r="DA3236" s="0"/>
      <c r="DB3236" s="0"/>
      <c r="DC3236" s="0"/>
      <c r="DD3236" s="0"/>
      <c r="DE3236" s="0"/>
      <c r="DF3236" s="0"/>
      <c r="DG3236" s="0"/>
      <c r="DH3236" s="0"/>
      <c r="DI3236" s="0"/>
      <c r="DJ3236" s="0"/>
      <c r="DK3236" s="0"/>
      <c r="DL3236" s="0"/>
      <c r="DM3236" s="0"/>
      <c r="DN3236" s="0"/>
      <c r="DO3236" s="0"/>
      <c r="DP3236" s="0"/>
      <c r="DQ3236" s="0"/>
      <c r="DR3236" s="0"/>
      <c r="DS3236" s="0"/>
      <c r="DT3236" s="0"/>
      <c r="DU3236" s="0"/>
      <c r="DV3236" s="0"/>
      <c r="DW3236" s="0"/>
      <c r="DX3236" s="0"/>
      <c r="DY3236" s="0"/>
      <c r="DZ3236" s="0"/>
      <c r="EA3236" s="0"/>
      <c r="EB3236" s="0"/>
      <c r="EC3236" s="0"/>
      <c r="ED3236" s="0"/>
      <c r="EE3236" s="0"/>
      <c r="EF3236" s="0"/>
      <c r="EG3236" s="0"/>
      <c r="EH3236" s="0"/>
      <c r="EI3236" s="0"/>
      <c r="EJ3236" s="0"/>
      <c r="EK3236" s="0"/>
      <c r="EL3236" s="0"/>
      <c r="EM3236" s="0"/>
      <c r="EN3236" s="0"/>
      <c r="EO3236" s="0"/>
      <c r="EP3236" s="0"/>
      <c r="EQ3236" s="0"/>
      <c r="ER3236" s="0"/>
      <c r="ES3236" s="0"/>
      <c r="ET3236" s="0"/>
      <c r="EU3236" s="0"/>
      <c r="EV3236" s="0"/>
      <c r="EW3236" s="0"/>
      <c r="EX3236" s="0"/>
      <c r="EY3236" s="0"/>
      <c r="EZ3236" s="0"/>
      <c r="FA3236" s="0"/>
      <c r="FB3236" s="0"/>
      <c r="FC3236" s="0"/>
      <c r="FD3236" s="0"/>
      <c r="FE3236" s="0"/>
      <c r="FF3236" s="0"/>
      <c r="FG3236" s="0"/>
      <c r="FH3236" s="0"/>
      <c r="FI3236" s="0"/>
      <c r="FJ3236" s="0"/>
      <c r="FK3236" s="0"/>
      <c r="FL3236" s="0"/>
      <c r="FM3236" s="0"/>
      <c r="FN3236" s="0"/>
      <c r="FO3236" s="0"/>
      <c r="FP3236" s="0"/>
      <c r="FQ3236" s="0"/>
      <c r="FR3236" s="0"/>
      <c r="FS3236" s="0"/>
      <c r="FT3236" s="0"/>
      <c r="FU3236" s="0"/>
      <c r="FV3236" s="0"/>
      <c r="FW3236" s="0"/>
      <c r="FX3236" s="0"/>
      <c r="FY3236" s="0"/>
      <c r="FZ3236" s="0"/>
      <c r="GA3236" s="0"/>
      <c r="GB3236" s="0"/>
      <c r="GC3236" s="0"/>
      <c r="GD3236" s="0"/>
      <c r="GE3236" s="0"/>
      <c r="GF3236" s="0"/>
      <c r="GG3236" s="0"/>
      <c r="GH3236" s="0"/>
      <c r="GI3236" s="0"/>
      <c r="GJ3236" s="0"/>
      <c r="GK3236" s="0"/>
      <c r="GL3236" s="0"/>
      <c r="GM3236" s="0"/>
      <c r="GN3236" s="0"/>
      <c r="GO3236" s="0"/>
      <c r="GP3236" s="0"/>
      <c r="GQ3236" s="0"/>
      <c r="GR3236" s="0"/>
      <c r="GS3236" s="0"/>
      <c r="GT3236" s="0"/>
      <c r="GU3236" s="0"/>
      <c r="GV3236" s="0"/>
      <c r="GW3236" s="0"/>
      <c r="GX3236" s="0"/>
      <c r="GY3236" s="0"/>
      <c r="GZ3236" s="0"/>
      <c r="HA3236" s="0"/>
      <c r="HB3236" s="0"/>
      <c r="HC3236" s="0"/>
      <c r="HD3236" s="0"/>
      <c r="HE3236" s="0"/>
      <c r="HF3236" s="0"/>
      <c r="HG3236" s="0"/>
      <c r="HH3236" s="0"/>
      <c r="HI3236" s="0"/>
      <c r="HJ3236" s="0"/>
      <c r="HK3236" s="0"/>
      <c r="HL3236" s="0"/>
      <c r="HM3236" s="0"/>
      <c r="HN3236" s="0"/>
      <c r="HO3236" s="0"/>
      <c r="HP3236" s="0"/>
      <c r="HQ3236" s="0"/>
      <c r="HR3236" s="0"/>
      <c r="HS3236" s="0"/>
      <c r="HT3236" s="0"/>
      <c r="HU3236" s="0"/>
      <c r="HV3236" s="0"/>
      <c r="HW3236" s="0"/>
      <c r="HX3236" s="0"/>
      <c r="HY3236" s="0"/>
      <c r="HZ3236" s="0"/>
      <c r="IA3236" s="0"/>
      <c r="IB3236" s="0"/>
      <c r="IC3236" s="0"/>
      <c r="ID3236" s="0"/>
      <c r="IE3236" s="0"/>
      <c r="IF3236" s="0"/>
      <c r="IG3236" s="0"/>
      <c r="IH3236" s="0"/>
      <c r="II3236" s="0"/>
      <c r="IJ3236" s="0"/>
      <c r="IK3236" s="0"/>
      <c r="IL3236" s="0"/>
      <c r="IM3236" s="0"/>
      <c r="IN3236" s="0"/>
      <c r="IO3236" s="0"/>
      <c r="IP3236" s="0"/>
      <c r="IQ3236" s="0"/>
      <c r="IR3236" s="0"/>
      <c r="IS3236" s="0"/>
      <c r="IT3236" s="0"/>
      <c r="IU3236" s="0"/>
      <c r="IV3236" s="0"/>
      <c r="IW3236" s="0"/>
      <c r="IX3236" s="0"/>
      <c r="IY3236" s="0"/>
      <c r="IZ3236" s="0"/>
      <c r="JA3236" s="0"/>
      <c r="JB3236" s="0"/>
      <c r="JC3236" s="0"/>
      <c r="JD3236" s="0"/>
      <c r="JE3236" s="0"/>
      <c r="JF3236" s="0"/>
      <c r="JG3236" s="0"/>
      <c r="JH3236" s="0"/>
      <c r="JI3236" s="0"/>
      <c r="JJ3236" s="0"/>
      <c r="JK3236" s="0"/>
      <c r="JL3236" s="0"/>
      <c r="JM3236" s="0"/>
      <c r="JN3236" s="0"/>
      <c r="JO3236" s="0"/>
      <c r="JP3236" s="0"/>
      <c r="JQ3236" s="0"/>
      <c r="JR3236" s="0"/>
      <c r="JS3236" s="0"/>
      <c r="JT3236" s="0"/>
      <c r="JU3236" s="0"/>
      <c r="JV3236" s="0"/>
      <c r="JW3236" s="0"/>
      <c r="JX3236" s="0"/>
      <c r="JY3236" s="0"/>
      <c r="JZ3236" s="0"/>
      <c r="KA3236" s="0"/>
      <c r="KB3236" s="0"/>
      <c r="KC3236" s="0"/>
      <c r="KD3236" s="0"/>
      <c r="KE3236" s="0"/>
      <c r="KF3236" s="0"/>
      <c r="KG3236" s="0"/>
      <c r="KH3236" s="0"/>
      <c r="KI3236" s="0"/>
      <c r="KJ3236" s="0"/>
      <c r="KK3236" s="0"/>
      <c r="KL3236" s="0"/>
      <c r="KM3236" s="0"/>
      <c r="KN3236" s="0"/>
      <c r="KO3236" s="0"/>
      <c r="KP3236" s="0"/>
      <c r="KQ3236" s="0"/>
      <c r="KR3236" s="0"/>
      <c r="KS3236" s="0"/>
      <c r="KT3236" s="0"/>
      <c r="KU3236" s="0"/>
      <c r="KV3236" s="0"/>
      <c r="KW3236" s="0"/>
      <c r="KX3236" s="0"/>
      <c r="KY3236" s="0"/>
      <c r="KZ3236" s="0"/>
      <c r="LA3236" s="0"/>
      <c r="LB3236" s="0"/>
      <c r="LC3236" s="0"/>
      <c r="LD3236" s="0"/>
      <c r="LE3236" s="0"/>
      <c r="LF3236" s="0"/>
      <c r="LG3236" s="0"/>
      <c r="LH3236" s="0"/>
      <c r="LI3236" s="0"/>
      <c r="LJ3236" s="0"/>
      <c r="LK3236" s="0"/>
      <c r="LL3236" s="0"/>
      <c r="LM3236" s="0"/>
      <c r="LN3236" s="0"/>
      <c r="LO3236" s="0"/>
      <c r="LP3236" s="0"/>
      <c r="LQ3236" s="0"/>
      <c r="LR3236" s="0"/>
      <c r="LS3236" s="0"/>
      <c r="LT3236" s="0"/>
      <c r="LU3236" s="0"/>
      <c r="LV3236" s="0"/>
      <c r="LW3236" s="0"/>
      <c r="LX3236" s="0"/>
      <c r="LY3236" s="0"/>
      <c r="LZ3236" s="0"/>
      <c r="MA3236" s="0"/>
      <c r="MB3236" s="0"/>
      <c r="MC3236" s="0"/>
      <c r="MD3236" s="0"/>
      <c r="ME3236" s="0"/>
      <c r="MF3236" s="0"/>
      <c r="MG3236" s="0"/>
      <c r="MH3236" s="0"/>
      <c r="MI3236" s="0"/>
      <c r="MJ3236" s="0"/>
      <c r="MK3236" s="0"/>
      <c r="ML3236" s="0"/>
      <c r="MM3236" s="0"/>
      <c r="MN3236" s="0"/>
      <c r="MO3236" s="0"/>
      <c r="MP3236" s="0"/>
      <c r="MQ3236" s="0"/>
      <c r="MR3236" s="0"/>
      <c r="MS3236" s="0"/>
      <c r="MT3236" s="0"/>
      <c r="MU3236" s="0"/>
      <c r="MV3236" s="0"/>
      <c r="MW3236" s="0"/>
      <c r="MX3236" s="0"/>
      <c r="MY3236" s="0"/>
      <c r="MZ3236" s="0"/>
      <c r="NA3236" s="0"/>
      <c r="NB3236" s="0"/>
      <c r="NC3236" s="0"/>
      <c r="ND3236" s="0"/>
      <c r="NE3236" s="0"/>
      <c r="NF3236" s="0"/>
      <c r="NG3236" s="0"/>
      <c r="NH3236" s="0"/>
      <c r="NI3236" s="0"/>
      <c r="NJ3236" s="0"/>
      <c r="NK3236" s="0"/>
      <c r="NL3236" s="0"/>
      <c r="NM3236" s="0"/>
      <c r="NN3236" s="0"/>
      <c r="NO3236" s="0"/>
      <c r="NP3236" s="0"/>
      <c r="NQ3236" s="0"/>
      <c r="NR3236" s="0"/>
      <c r="NS3236" s="0"/>
      <c r="NT3236" s="0"/>
      <c r="NU3236" s="0"/>
      <c r="NV3236" s="0"/>
      <c r="NW3236" s="0"/>
      <c r="NX3236" s="0"/>
      <c r="NY3236" s="0"/>
      <c r="NZ3236" s="0"/>
      <c r="OA3236" s="0"/>
      <c r="OB3236" s="0"/>
      <c r="OC3236" s="0"/>
      <c r="OD3236" s="0"/>
      <c r="OE3236" s="0"/>
      <c r="OF3236" s="0"/>
      <c r="OG3236" s="0"/>
      <c r="OH3236" s="0"/>
      <c r="OI3236" s="0"/>
      <c r="OJ3236" s="0"/>
      <c r="OK3236" s="0"/>
      <c r="OL3236" s="0"/>
      <c r="OM3236" s="0"/>
      <c r="ON3236" s="0"/>
      <c r="OO3236" s="0"/>
      <c r="OP3236" s="0"/>
      <c r="OQ3236" s="0"/>
      <c r="OR3236" s="0"/>
      <c r="OS3236" s="0"/>
      <c r="OT3236" s="0"/>
      <c r="OU3236" s="0"/>
      <c r="OV3236" s="0"/>
      <c r="OW3236" s="0"/>
      <c r="OX3236" s="0"/>
      <c r="OY3236" s="0"/>
      <c r="OZ3236" s="0"/>
      <c r="PA3236" s="0"/>
      <c r="PB3236" s="0"/>
      <c r="PC3236" s="0"/>
      <c r="PD3236" s="0"/>
      <c r="PE3236" s="0"/>
      <c r="PF3236" s="0"/>
      <c r="PG3236" s="0"/>
      <c r="PH3236" s="0"/>
      <c r="PI3236" s="0"/>
      <c r="PJ3236" s="0"/>
      <c r="PK3236" s="0"/>
      <c r="PL3236" s="0"/>
      <c r="PM3236" s="0"/>
      <c r="PN3236" s="0"/>
      <c r="PO3236" s="0"/>
      <c r="PP3236" s="0"/>
      <c r="PQ3236" s="0"/>
      <c r="PR3236" s="0"/>
      <c r="PS3236" s="0"/>
      <c r="PT3236" s="0"/>
      <c r="PU3236" s="0"/>
      <c r="PV3236" s="0"/>
      <c r="PW3236" s="0"/>
      <c r="PX3236" s="0"/>
      <c r="PY3236" s="0"/>
      <c r="PZ3236" s="0"/>
      <c r="QA3236" s="0"/>
      <c r="QB3236" s="0"/>
      <c r="QC3236" s="0"/>
      <c r="QD3236" s="0"/>
      <c r="QE3236" s="0"/>
      <c r="QF3236" s="0"/>
      <c r="QG3236" s="0"/>
      <c r="QH3236" s="0"/>
      <c r="QI3236" s="0"/>
      <c r="QJ3236" s="0"/>
      <c r="QK3236" s="0"/>
      <c r="QL3236" s="0"/>
      <c r="QM3236" s="0"/>
      <c r="QN3236" s="0"/>
      <c r="QO3236" s="0"/>
      <c r="QP3236" s="0"/>
      <c r="QQ3236" s="0"/>
      <c r="QR3236" s="0"/>
      <c r="QS3236" s="0"/>
      <c r="QT3236" s="0"/>
      <c r="QU3236" s="0"/>
      <c r="QV3236" s="0"/>
      <c r="QW3236" s="0"/>
      <c r="QX3236" s="0"/>
      <c r="QY3236" s="0"/>
      <c r="QZ3236" s="0"/>
      <c r="RA3236" s="0"/>
      <c r="RB3236" s="0"/>
      <c r="RC3236" s="0"/>
      <c r="RD3236" s="0"/>
      <c r="RE3236" s="0"/>
      <c r="RF3236" s="0"/>
      <c r="RG3236" s="0"/>
      <c r="RH3236" s="0"/>
      <c r="RI3236" s="0"/>
      <c r="RJ3236" s="0"/>
      <c r="RK3236" s="0"/>
      <c r="RL3236" s="0"/>
      <c r="RM3236" s="0"/>
      <c r="RN3236" s="0"/>
      <c r="RO3236" s="0"/>
      <c r="RP3236" s="0"/>
      <c r="RQ3236" s="0"/>
      <c r="RR3236" s="0"/>
      <c r="RS3236" s="0"/>
      <c r="RT3236" s="0"/>
      <c r="RU3236" s="0"/>
      <c r="RV3236" s="0"/>
      <c r="RW3236" s="0"/>
      <c r="RX3236" s="0"/>
      <c r="RY3236" s="0"/>
      <c r="RZ3236" s="0"/>
      <c r="SA3236" s="0"/>
      <c r="SB3236" s="0"/>
      <c r="SC3236" s="0"/>
      <c r="SD3236" s="0"/>
      <c r="SE3236" s="0"/>
      <c r="SF3236" s="0"/>
      <c r="SG3236" s="0"/>
      <c r="SH3236" s="0"/>
      <c r="SI3236" s="0"/>
      <c r="SJ3236" s="0"/>
      <c r="SK3236" s="0"/>
      <c r="SL3236" s="0"/>
      <c r="SM3236" s="0"/>
      <c r="SN3236" s="0"/>
      <c r="SO3236" s="0"/>
      <c r="SP3236" s="0"/>
      <c r="SQ3236" s="0"/>
      <c r="SR3236" s="0"/>
      <c r="SS3236" s="0"/>
      <c r="ST3236" s="0"/>
      <c r="SU3236" s="0"/>
      <c r="SV3236" s="0"/>
      <c r="SW3236" s="0"/>
      <c r="SX3236" s="0"/>
      <c r="SY3236" s="0"/>
      <c r="SZ3236" s="0"/>
      <c r="TA3236" s="0"/>
      <c r="TB3236" s="0"/>
      <c r="TC3236" s="0"/>
      <c r="TD3236" s="0"/>
      <c r="TE3236" s="0"/>
      <c r="TF3236" s="0"/>
      <c r="TG3236" s="0"/>
      <c r="TH3236" s="0"/>
      <c r="TI3236" s="0"/>
      <c r="TJ3236" s="0"/>
      <c r="TK3236" s="0"/>
      <c r="TL3236" s="0"/>
      <c r="TM3236" s="0"/>
      <c r="TN3236" s="0"/>
      <c r="TO3236" s="0"/>
      <c r="TP3236" s="0"/>
      <c r="TQ3236" s="0"/>
      <c r="TR3236" s="0"/>
      <c r="TS3236" s="0"/>
      <c r="TT3236" s="0"/>
      <c r="TU3236" s="0"/>
      <c r="TV3236" s="0"/>
      <c r="TW3236" s="0"/>
      <c r="TX3236" s="0"/>
      <c r="TY3236" s="0"/>
      <c r="TZ3236" s="0"/>
      <c r="UA3236" s="0"/>
      <c r="UB3236" s="0"/>
      <c r="UC3236" s="0"/>
      <c r="UD3236" s="0"/>
      <c r="UE3236" s="0"/>
      <c r="UF3236" s="0"/>
      <c r="UG3236" s="0"/>
      <c r="UH3236" s="0"/>
      <c r="UI3236" s="0"/>
      <c r="UJ3236" s="0"/>
      <c r="UK3236" s="0"/>
      <c r="UL3236" s="0"/>
      <c r="UM3236" s="0"/>
      <c r="UN3236" s="0"/>
      <c r="UO3236" s="0"/>
      <c r="UP3236" s="0"/>
      <c r="UQ3236" s="0"/>
      <c r="UR3236" s="0"/>
      <c r="US3236" s="0"/>
      <c r="UT3236" s="0"/>
      <c r="UU3236" s="0"/>
      <c r="UV3236" s="0"/>
      <c r="UW3236" s="0"/>
      <c r="UX3236" s="0"/>
      <c r="UY3236" s="0"/>
      <c r="UZ3236" s="0"/>
      <c r="VA3236" s="0"/>
      <c r="VB3236" s="0"/>
      <c r="VC3236" s="0"/>
      <c r="VD3236" s="0"/>
      <c r="VE3236" s="0"/>
      <c r="VF3236" s="0"/>
      <c r="VG3236" s="0"/>
      <c r="VH3236" s="0"/>
      <c r="VI3236" s="0"/>
      <c r="VJ3236" s="0"/>
      <c r="VK3236" s="0"/>
      <c r="VL3236" s="0"/>
      <c r="VM3236" s="0"/>
      <c r="VN3236" s="0"/>
      <c r="VO3236" s="0"/>
      <c r="VP3236" s="0"/>
      <c r="VQ3236" s="0"/>
      <c r="VR3236" s="0"/>
      <c r="VS3236" s="0"/>
      <c r="VT3236" s="0"/>
      <c r="VU3236" s="0"/>
      <c r="VV3236" s="0"/>
      <c r="VW3236" s="0"/>
      <c r="VX3236" s="0"/>
      <c r="VY3236" s="0"/>
      <c r="VZ3236" s="0"/>
      <c r="WA3236" s="0"/>
      <c r="WB3236" s="0"/>
      <c r="WC3236" s="0"/>
      <c r="WD3236" s="0"/>
      <c r="WE3236" s="0"/>
      <c r="WF3236" s="0"/>
      <c r="WG3236" s="0"/>
      <c r="WH3236" s="0"/>
      <c r="WI3236" s="0"/>
      <c r="WJ3236" s="0"/>
      <c r="WK3236" s="0"/>
      <c r="WL3236" s="0"/>
      <c r="WM3236" s="0"/>
      <c r="WN3236" s="0"/>
      <c r="WO3236" s="0"/>
      <c r="WP3236" s="0"/>
      <c r="WQ3236" s="0"/>
      <c r="WR3236" s="0"/>
      <c r="WS3236" s="0"/>
      <c r="WT3236" s="0"/>
      <c r="WU3236" s="0"/>
      <c r="WV3236" s="0"/>
      <c r="WW3236" s="0"/>
      <c r="WX3236" s="0"/>
      <c r="WY3236" s="0"/>
      <c r="WZ3236" s="0"/>
      <c r="XA3236" s="0"/>
      <c r="XB3236" s="0"/>
      <c r="XC3236" s="0"/>
      <c r="XD3236" s="0"/>
      <c r="XE3236" s="0"/>
      <c r="XF3236" s="0"/>
      <c r="XG3236" s="0"/>
      <c r="XH3236" s="0"/>
      <c r="XI3236" s="0"/>
      <c r="XJ3236" s="0"/>
      <c r="XK3236" s="0"/>
      <c r="XL3236" s="0"/>
      <c r="XM3236" s="0"/>
      <c r="XN3236" s="0"/>
      <c r="XO3236" s="0"/>
      <c r="XP3236" s="0"/>
      <c r="XQ3236" s="0"/>
      <c r="XR3236" s="0"/>
      <c r="XS3236" s="0"/>
      <c r="XT3236" s="0"/>
      <c r="XU3236" s="0"/>
      <c r="XV3236" s="0"/>
      <c r="XW3236" s="0"/>
      <c r="XX3236" s="0"/>
      <c r="XY3236" s="0"/>
      <c r="XZ3236" s="0"/>
      <c r="YA3236" s="0"/>
      <c r="YB3236" s="0"/>
      <c r="YC3236" s="0"/>
      <c r="YD3236" s="0"/>
      <c r="YE3236" s="0"/>
      <c r="YF3236" s="0"/>
      <c r="YG3236" s="0"/>
      <c r="YH3236" s="0"/>
      <c r="YI3236" s="0"/>
      <c r="YJ3236" s="0"/>
      <c r="YK3236" s="0"/>
      <c r="YL3236" s="0"/>
      <c r="YM3236" s="0"/>
      <c r="YN3236" s="0"/>
      <c r="YO3236" s="0"/>
      <c r="YP3236" s="0"/>
      <c r="YQ3236" s="0"/>
      <c r="YR3236" s="0"/>
      <c r="YS3236" s="0"/>
      <c r="YT3236" s="0"/>
      <c r="YU3236" s="0"/>
      <c r="YV3236" s="0"/>
      <c r="YW3236" s="0"/>
      <c r="YX3236" s="0"/>
      <c r="YY3236" s="0"/>
      <c r="YZ3236" s="0"/>
      <c r="ZA3236" s="0"/>
      <c r="ZB3236" s="0"/>
      <c r="ZC3236" s="0"/>
      <c r="ZD3236" s="0"/>
      <c r="ZE3236" s="0"/>
      <c r="ZF3236" s="0"/>
      <c r="ZG3236" s="0"/>
      <c r="ZH3236" s="0"/>
      <c r="ZI3236" s="0"/>
      <c r="ZJ3236" s="0"/>
      <c r="ZK3236" s="0"/>
      <c r="ZL3236" s="0"/>
      <c r="ZM3236" s="0"/>
      <c r="ZN3236" s="0"/>
      <c r="ZO3236" s="0"/>
      <c r="ZP3236" s="0"/>
      <c r="ZQ3236" s="0"/>
      <c r="ZR3236" s="0"/>
      <c r="ZS3236" s="0"/>
      <c r="ZT3236" s="0"/>
      <c r="ZU3236" s="0"/>
      <c r="ZV3236" s="0"/>
      <c r="ZW3236" s="0"/>
      <c r="ZX3236" s="0"/>
      <c r="ZY3236" s="0"/>
      <c r="ZZ3236" s="0"/>
      <c r="AAA3236" s="0"/>
      <c r="AAB3236" s="0"/>
      <c r="AAC3236" s="0"/>
      <c r="AAD3236" s="0"/>
      <c r="AAE3236" s="0"/>
      <c r="AAF3236" s="0"/>
      <c r="AAG3236" s="0"/>
      <c r="AAH3236" s="0"/>
      <c r="AAI3236" s="0"/>
      <c r="AAJ3236" s="0"/>
      <c r="AAK3236" s="0"/>
      <c r="AAL3236" s="0"/>
      <c r="AAM3236" s="0"/>
      <c r="AAN3236" s="0"/>
      <c r="AAO3236" s="0"/>
      <c r="AAP3236" s="0"/>
      <c r="AAQ3236" s="0"/>
      <c r="AAR3236" s="0"/>
      <c r="AAS3236" s="0"/>
      <c r="AAT3236" s="0"/>
      <c r="AAU3236" s="0"/>
      <c r="AAV3236" s="0"/>
      <c r="AAW3236" s="0"/>
      <c r="AAX3236" s="0"/>
      <c r="AAY3236" s="0"/>
      <c r="AAZ3236" s="0"/>
      <c r="ABA3236" s="0"/>
      <c r="ABB3236" s="0"/>
      <c r="ABC3236" s="0"/>
      <c r="ABD3236" s="0"/>
      <c r="ABE3236" s="0"/>
      <c r="ABF3236" s="0"/>
      <c r="ABG3236" s="0"/>
      <c r="ABH3236" s="0"/>
      <c r="ABI3236" s="0"/>
      <c r="ABJ3236" s="0"/>
      <c r="ABK3236" s="0"/>
      <c r="ABL3236" s="0"/>
      <c r="ABM3236" s="0"/>
      <c r="ABN3236" s="0"/>
      <c r="ABO3236" s="0"/>
      <c r="ABP3236" s="0"/>
      <c r="ABQ3236" s="0"/>
      <c r="ABR3236" s="0"/>
      <c r="ABS3236" s="0"/>
      <c r="ABT3236" s="0"/>
      <c r="ABU3236" s="0"/>
      <c r="ABV3236" s="0"/>
      <c r="ABW3236" s="0"/>
      <c r="ABX3236" s="0"/>
      <c r="ABY3236" s="0"/>
      <c r="ABZ3236" s="0"/>
      <c r="ACA3236" s="0"/>
      <c r="ACB3236" s="0"/>
      <c r="ACC3236" s="0"/>
      <c r="ACD3236" s="0"/>
      <c r="ACE3236" s="0"/>
      <c r="ACF3236" s="0"/>
      <c r="ACG3236" s="0"/>
      <c r="ACH3236" s="0"/>
      <c r="ACI3236" s="0"/>
      <c r="ACJ3236" s="0"/>
      <c r="ACK3236" s="0"/>
      <c r="ACL3236" s="0"/>
      <c r="ACM3236" s="0"/>
      <c r="ACN3236" s="0"/>
      <c r="ACO3236" s="0"/>
      <c r="ACP3236" s="0"/>
      <c r="ACQ3236" s="0"/>
      <c r="ACR3236" s="0"/>
      <c r="ACS3236" s="0"/>
      <c r="ACT3236" s="0"/>
      <c r="ACU3236" s="0"/>
      <c r="ACV3236" s="0"/>
      <c r="ACW3236" s="0"/>
      <c r="ACX3236" s="0"/>
      <c r="ACY3236" s="0"/>
      <c r="ACZ3236" s="0"/>
      <c r="ADA3236" s="0"/>
      <c r="ADB3236" s="0"/>
      <c r="ADC3236" s="0"/>
      <c r="ADD3236" s="0"/>
      <c r="ADE3236" s="0"/>
      <c r="ADF3236" s="0"/>
      <c r="ADG3236" s="0"/>
      <c r="ADH3236" s="0"/>
      <c r="ADI3236" s="0"/>
      <c r="ADJ3236" s="0"/>
      <c r="ADK3236" s="0"/>
      <c r="ADL3236" s="0"/>
      <c r="ADM3236" s="0"/>
      <c r="ADN3236" s="0"/>
      <c r="ADO3236" s="0"/>
      <c r="ADP3236" s="0"/>
      <c r="ADQ3236" s="0"/>
      <c r="ADR3236" s="0"/>
      <c r="ADS3236" s="0"/>
      <c r="ADT3236" s="0"/>
      <c r="ADU3236" s="0"/>
      <c r="ADV3236" s="0"/>
      <c r="ADW3236" s="0"/>
      <c r="ADX3236" s="0"/>
      <c r="ADY3236" s="0"/>
      <c r="ADZ3236" s="0"/>
      <c r="AEA3236" s="0"/>
      <c r="AEB3236" s="0"/>
      <c r="AEC3236" s="0"/>
      <c r="AED3236" s="0"/>
      <c r="AEE3236" s="0"/>
      <c r="AEF3236" s="0"/>
      <c r="AEG3236" s="0"/>
      <c r="AEH3236" s="0"/>
      <c r="AEI3236" s="0"/>
      <c r="AEJ3236" s="0"/>
      <c r="AEK3236" s="0"/>
      <c r="AEL3236" s="0"/>
      <c r="AEM3236" s="0"/>
      <c r="AEN3236" s="0"/>
      <c r="AEO3236" s="0"/>
      <c r="AEP3236" s="0"/>
      <c r="AEQ3236" s="0"/>
      <c r="AER3236" s="0"/>
      <c r="AES3236" s="0"/>
      <c r="AET3236" s="0"/>
      <c r="AEU3236" s="0"/>
      <c r="AEV3236" s="0"/>
      <c r="AEW3236" s="0"/>
      <c r="AEX3236" s="0"/>
      <c r="AEY3236" s="0"/>
      <c r="AEZ3236" s="0"/>
      <c r="AFA3236" s="0"/>
      <c r="AFB3236" s="0"/>
      <c r="AFC3236" s="0"/>
      <c r="AFD3236" s="0"/>
      <c r="AFE3236" s="0"/>
      <c r="AFF3236" s="0"/>
      <c r="AFG3236" s="0"/>
      <c r="AFH3236" s="0"/>
      <c r="AFI3236" s="0"/>
      <c r="AFJ3236" s="0"/>
      <c r="AFK3236" s="0"/>
      <c r="AFL3236" s="0"/>
      <c r="AFM3236" s="0"/>
      <c r="AFN3236" s="0"/>
      <c r="AFO3236" s="0"/>
      <c r="AFP3236" s="0"/>
      <c r="AFQ3236" s="0"/>
      <c r="AFR3236" s="0"/>
      <c r="AFS3236" s="0"/>
      <c r="AFT3236" s="0"/>
      <c r="AFU3236" s="0"/>
      <c r="AFV3236" s="0"/>
      <c r="AFW3236" s="0"/>
      <c r="AFX3236" s="0"/>
      <c r="AFY3236" s="0"/>
      <c r="AFZ3236" s="0"/>
      <c r="AGA3236" s="0"/>
      <c r="AGB3236" s="0"/>
      <c r="AGC3236" s="0"/>
      <c r="AGD3236" s="0"/>
      <c r="AGE3236" s="0"/>
      <c r="AGF3236" s="0"/>
      <c r="AGG3236" s="0"/>
      <c r="AGH3236" s="0"/>
      <c r="AGI3236" s="0"/>
      <c r="AGJ3236" s="0"/>
      <c r="AGK3236" s="0"/>
      <c r="AGL3236" s="0"/>
      <c r="AGM3236" s="0"/>
      <c r="AGN3236" s="0"/>
      <c r="AGO3236" s="0"/>
      <c r="AGP3236" s="0"/>
      <c r="AGQ3236" s="0"/>
      <c r="AGR3236" s="0"/>
      <c r="AGS3236" s="0"/>
      <c r="AGT3236" s="0"/>
      <c r="AGU3236" s="0"/>
      <c r="AGV3236" s="0"/>
      <c r="AGW3236" s="0"/>
      <c r="AGX3236" s="0"/>
      <c r="AGY3236" s="0"/>
      <c r="AGZ3236" s="0"/>
      <c r="AHA3236" s="0"/>
      <c r="AHB3236" s="0"/>
      <c r="AHC3236" s="0"/>
      <c r="AHD3236" s="0"/>
      <c r="AHE3236" s="0"/>
      <c r="AHF3236" s="0"/>
      <c r="AHG3236" s="0"/>
      <c r="AHH3236" s="0"/>
      <c r="AHI3236" s="0"/>
      <c r="AHJ3236" s="0"/>
      <c r="AHK3236" s="0"/>
      <c r="AHL3236" s="0"/>
      <c r="AHM3236" s="0"/>
      <c r="AHN3236" s="0"/>
      <c r="AHO3236" s="0"/>
      <c r="AHP3236" s="0"/>
      <c r="AHQ3236" s="0"/>
      <c r="AHR3236" s="0"/>
      <c r="AHS3236" s="0"/>
      <c r="AHT3236" s="0"/>
      <c r="AHU3236" s="0"/>
      <c r="AHV3236" s="0"/>
      <c r="AHW3236" s="0"/>
      <c r="AHX3236" s="0"/>
      <c r="AHY3236" s="0"/>
      <c r="AHZ3236" s="0"/>
      <c r="AIA3236" s="0"/>
      <c r="AIB3236" s="0"/>
      <c r="AIC3236" s="0"/>
      <c r="AID3236" s="0"/>
      <c r="AIE3236" s="0"/>
      <c r="AIF3236" s="0"/>
      <c r="AIG3236" s="0"/>
      <c r="AIH3236" s="0"/>
      <c r="AII3236" s="0"/>
      <c r="AIJ3236" s="0"/>
      <c r="AIK3236" s="0"/>
      <c r="AIL3236" s="0"/>
      <c r="AIM3236" s="0"/>
      <c r="AIN3236" s="0"/>
      <c r="AIO3236" s="0"/>
      <c r="AIP3236" s="0"/>
      <c r="AIQ3236" s="0"/>
      <c r="AIR3236" s="0"/>
      <c r="AIS3236" s="0"/>
      <c r="AIT3236" s="0"/>
      <c r="AIU3236" s="0"/>
      <c r="AIV3236" s="0"/>
      <c r="AIW3236" s="0"/>
      <c r="AIX3236" s="0"/>
      <c r="AIY3236" s="0"/>
      <c r="AIZ3236" s="0"/>
      <c r="AJA3236" s="0"/>
      <c r="AJB3236" s="0"/>
      <c r="AJC3236" s="0"/>
      <c r="AJD3236" s="0"/>
      <c r="AJE3236" s="0"/>
      <c r="AJF3236" s="0"/>
      <c r="AJG3236" s="0"/>
      <c r="AJH3236" s="0"/>
      <c r="AJI3236" s="0"/>
      <c r="AJJ3236" s="0"/>
      <c r="AJK3236" s="0"/>
      <c r="AJL3236" s="0"/>
      <c r="AJM3236" s="0"/>
      <c r="AJN3236" s="0"/>
      <c r="AJO3236" s="0"/>
      <c r="AJP3236" s="0"/>
      <c r="AJQ3236" s="0"/>
      <c r="AJR3236" s="0"/>
      <c r="AJS3236" s="0"/>
      <c r="AJT3236" s="0"/>
      <c r="AJU3236" s="0"/>
      <c r="AJV3236" s="0"/>
      <c r="AJW3236" s="0"/>
      <c r="AJX3236" s="0"/>
      <c r="AJY3236" s="0"/>
      <c r="AJZ3236" s="0"/>
      <c r="AKA3236" s="0"/>
      <c r="AKB3236" s="0"/>
      <c r="AKC3236" s="0"/>
      <c r="AKD3236" s="0"/>
      <c r="AKE3236" s="0"/>
      <c r="AKF3236" s="0"/>
      <c r="AKG3236" s="0"/>
      <c r="AKH3236" s="0"/>
      <c r="AKI3236" s="0"/>
      <c r="AKJ3236" s="0"/>
      <c r="AKK3236" s="0"/>
      <c r="AKL3236" s="0"/>
      <c r="AKM3236" s="0"/>
      <c r="AKN3236" s="0"/>
      <c r="AKO3236" s="0"/>
      <c r="AKP3236" s="0"/>
      <c r="AKQ3236" s="0"/>
      <c r="AKR3236" s="0"/>
      <c r="AKS3236" s="0"/>
      <c r="AKT3236" s="0"/>
      <c r="AKU3236" s="0"/>
      <c r="AKV3236" s="0"/>
      <c r="AKW3236" s="0"/>
      <c r="AKX3236" s="0"/>
      <c r="AKY3236" s="0"/>
      <c r="AKZ3236" s="0"/>
      <c r="ALA3236" s="0"/>
      <c r="ALB3236" s="0"/>
      <c r="ALC3236" s="0"/>
      <c r="ALD3236" s="0"/>
      <c r="ALE3236" s="0"/>
      <c r="ALF3236" s="0"/>
      <c r="ALG3236" s="0"/>
      <c r="ALH3236" s="0"/>
      <c r="ALI3236" s="0"/>
      <c r="ALJ3236" s="0"/>
      <c r="ALK3236" s="0"/>
      <c r="ALL3236" s="0"/>
      <c r="ALM3236" s="0"/>
      <c r="ALN3236" s="0"/>
      <c r="ALO3236" s="0"/>
      <c r="ALP3236" s="0"/>
      <c r="ALQ3236" s="0"/>
      <c r="ALR3236" s="0"/>
      <c r="ALS3236" s="0"/>
      <c r="ALT3236" s="0"/>
      <c r="ALU3236" s="0"/>
      <c r="ALV3236" s="0"/>
      <c r="ALW3236" s="0"/>
      <c r="ALX3236" s="0"/>
      <c r="ALY3236" s="0"/>
      <c r="ALZ3236" s="0"/>
      <c r="AMA3236" s="0"/>
      <c r="AMB3236" s="0"/>
      <c r="AMC3236" s="0"/>
      <c r="AMD3236" s="0"/>
      <c r="AME3236" s="0"/>
      <c r="AMF3236" s="0"/>
      <c r="AMG3236" s="0"/>
      <c r="AMH3236" s="0"/>
      <c r="AMI3236" s="0"/>
    </row>
    <row r="3237" customFormat="false" ht="12.75" hidden="false" customHeight="false" outlineLevel="0" collapsed="false">
      <c r="A3237" s="1" t="s">
        <v>3482</v>
      </c>
      <c r="C3237" s="27" t="s">
        <v>3483</v>
      </c>
      <c r="D3237" s="27" t="s">
        <v>51</v>
      </c>
      <c r="E3237" s="97"/>
      <c r="F3237" s="31"/>
      <c r="G3237" s="27"/>
      <c r="H3237" s="30" t="s">
        <v>168</v>
      </c>
      <c r="I3237" s="31" t="n">
        <v>0.23</v>
      </c>
      <c r="J3237" s="31" t="s">
        <v>3470</v>
      </c>
      <c r="BM3237" s="0"/>
      <c r="BN3237" s="0"/>
      <c r="BO3237" s="0"/>
      <c r="BP3237" s="0"/>
      <c r="BQ3237" s="0"/>
      <c r="BR3237" s="0"/>
      <c r="BS3237" s="0"/>
      <c r="BT3237" s="0"/>
      <c r="BU3237" s="0"/>
      <c r="BV3237" s="0"/>
      <c r="BW3237" s="0"/>
      <c r="BX3237" s="0"/>
      <c r="BY3237" s="0"/>
      <c r="BZ3237" s="0"/>
      <c r="CA3237" s="0"/>
      <c r="CB3237" s="0"/>
      <c r="CC3237" s="0"/>
      <c r="CD3237" s="0"/>
      <c r="CE3237" s="0"/>
      <c r="CF3237" s="0"/>
      <c r="CG3237" s="0"/>
      <c r="CH3237" s="0"/>
      <c r="CI3237" s="0"/>
      <c r="CJ3237" s="0"/>
      <c r="CK3237" s="0"/>
      <c r="CL3237" s="0"/>
      <c r="CM3237" s="0"/>
      <c r="CN3237" s="0"/>
      <c r="CO3237" s="0"/>
      <c r="CP3237" s="0"/>
      <c r="CQ3237" s="0"/>
      <c r="CR3237" s="0"/>
      <c r="CS3237" s="0"/>
      <c r="CT3237" s="0"/>
      <c r="CU3237" s="0"/>
      <c r="CV3237" s="0"/>
      <c r="CW3237" s="0"/>
      <c r="CX3237" s="0"/>
      <c r="CY3237" s="0"/>
      <c r="CZ3237" s="0"/>
      <c r="DA3237" s="0"/>
      <c r="DB3237" s="0"/>
      <c r="DC3237" s="0"/>
      <c r="DD3237" s="0"/>
      <c r="DE3237" s="0"/>
      <c r="DF3237" s="0"/>
      <c r="DG3237" s="0"/>
      <c r="DH3237" s="0"/>
      <c r="DI3237" s="0"/>
      <c r="DJ3237" s="0"/>
      <c r="DK3237" s="0"/>
      <c r="DL3237" s="0"/>
      <c r="DM3237" s="0"/>
      <c r="DN3237" s="0"/>
      <c r="DO3237" s="0"/>
      <c r="DP3237" s="0"/>
      <c r="DQ3237" s="0"/>
      <c r="DR3237" s="0"/>
      <c r="DS3237" s="0"/>
      <c r="DT3237" s="0"/>
      <c r="DU3237" s="0"/>
      <c r="DV3237" s="0"/>
      <c r="DW3237" s="0"/>
      <c r="DX3237" s="0"/>
      <c r="DY3237" s="0"/>
      <c r="DZ3237" s="0"/>
      <c r="EA3237" s="0"/>
      <c r="EB3237" s="0"/>
      <c r="EC3237" s="0"/>
      <c r="ED3237" s="0"/>
      <c r="EE3237" s="0"/>
      <c r="EF3237" s="0"/>
      <c r="EG3237" s="0"/>
      <c r="EH3237" s="0"/>
      <c r="EI3237" s="0"/>
      <c r="EJ3237" s="0"/>
      <c r="EK3237" s="0"/>
      <c r="EL3237" s="0"/>
      <c r="EM3237" s="0"/>
      <c r="EN3237" s="0"/>
      <c r="EO3237" s="0"/>
      <c r="EP3237" s="0"/>
      <c r="EQ3237" s="0"/>
      <c r="ER3237" s="0"/>
      <c r="ES3237" s="0"/>
      <c r="ET3237" s="0"/>
      <c r="EU3237" s="0"/>
      <c r="EV3237" s="0"/>
      <c r="EW3237" s="0"/>
      <c r="EX3237" s="0"/>
      <c r="EY3237" s="0"/>
      <c r="EZ3237" s="0"/>
      <c r="FA3237" s="0"/>
      <c r="FB3237" s="0"/>
      <c r="FC3237" s="0"/>
      <c r="FD3237" s="0"/>
      <c r="FE3237" s="0"/>
      <c r="FF3237" s="0"/>
      <c r="FG3237" s="0"/>
      <c r="FH3237" s="0"/>
      <c r="FI3237" s="0"/>
      <c r="FJ3237" s="0"/>
      <c r="FK3237" s="0"/>
      <c r="FL3237" s="0"/>
      <c r="FM3237" s="0"/>
      <c r="FN3237" s="0"/>
      <c r="FO3237" s="0"/>
      <c r="FP3237" s="0"/>
      <c r="FQ3237" s="0"/>
      <c r="FR3237" s="0"/>
      <c r="FS3237" s="0"/>
      <c r="FT3237" s="0"/>
      <c r="FU3237" s="0"/>
      <c r="FV3237" s="0"/>
      <c r="FW3237" s="0"/>
      <c r="FX3237" s="0"/>
      <c r="FY3237" s="0"/>
      <c r="FZ3237" s="0"/>
      <c r="GA3237" s="0"/>
      <c r="GB3237" s="0"/>
      <c r="GC3237" s="0"/>
      <c r="GD3237" s="0"/>
      <c r="GE3237" s="0"/>
      <c r="GF3237" s="0"/>
      <c r="GG3237" s="0"/>
      <c r="GH3237" s="0"/>
      <c r="GI3237" s="0"/>
      <c r="GJ3237" s="0"/>
      <c r="GK3237" s="0"/>
      <c r="GL3237" s="0"/>
      <c r="GM3237" s="0"/>
      <c r="GN3237" s="0"/>
      <c r="GO3237" s="0"/>
      <c r="GP3237" s="0"/>
      <c r="GQ3237" s="0"/>
      <c r="GR3237" s="0"/>
      <c r="GS3237" s="0"/>
      <c r="GT3237" s="0"/>
      <c r="GU3237" s="0"/>
      <c r="GV3237" s="0"/>
      <c r="GW3237" s="0"/>
      <c r="GX3237" s="0"/>
      <c r="GY3237" s="0"/>
      <c r="GZ3237" s="0"/>
      <c r="HA3237" s="0"/>
      <c r="HB3237" s="0"/>
      <c r="HC3237" s="0"/>
      <c r="HD3237" s="0"/>
      <c r="HE3237" s="0"/>
      <c r="HF3237" s="0"/>
      <c r="HG3237" s="0"/>
      <c r="HH3237" s="0"/>
      <c r="HI3237" s="0"/>
      <c r="HJ3237" s="0"/>
      <c r="HK3237" s="0"/>
      <c r="HL3237" s="0"/>
      <c r="HM3237" s="0"/>
      <c r="HN3237" s="0"/>
      <c r="HO3237" s="0"/>
      <c r="HP3237" s="0"/>
      <c r="HQ3237" s="0"/>
      <c r="HR3237" s="0"/>
      <c r="HS3237" s="0"/>
      <c r="HT3237" s="0"/>
      <c r="HU3237" s="0"/>
      <c r="HV3237" s="0"/>
      <c r="HW3237" s="0"/>
      <c r="HX3237" s="0"/>
      <c r="HY3237" s="0"/>
      <c r="HZ3237" s="0"/>
      <c r="IA3237" s="0"/>
      <c r="IB3237" s="0"/>
      <c r="IC3237" s="0"/>
      <c r="ID3237" s="0"/>
      <c r="IE3237" s="0"/>
      <c r="IF3237" s="0"/>
      <c r="IG3237" s="0"/>
      <c r="IH3237" s="0"/>
      <c r="II3237" s="0"/>
      <c r="IJ3237" s="0"/>
      <c r="IK3237" s="0"/>
      <c r="IL3237" s="0"/>
      <c r="IM3237" s="0"/>
      <c r="IN3237" s="0"/>
      <c r="IO3237" s="0"/>
      <c r="IP3237" s="0"/>
      <c r="IQ3237" s="0"/>
      <c r="IR3237" s="0"/>
      <c r="IS3237" s="0"/>
      <c r="IT3237" s="0"/>
      <c r="IU3237" s="0"/>
      <c r="IV3237" s="0"/>
      <c r="IW3237" s="0"/>
      <c r="IX3237" s="0"/>
      <c r="IY3237" s="0"/>
      <c r="IZ3237" s="0"/>
      <c r="JA3237" s="0"/>
      <c r="JB3237" s="0"/>
      <c r="JC3237" s="0"/>
      <c r="JD3237" s="0"/>
      <c r="JE3237" s="0"/>
      <c r="JF3237" s="0"/>
      <c r="JG3237" s="0"/>
      <c r="JH3237" s="0"/>
      <c r="JI3237" s="0"/>
      <c r="JJ3237" s="0"/>
      <c r="JK3237" s="0"/>
      <c r="JL3237" s="0"/>
      <c r="JM3237" s="0"/>
      <c r="JN3237" s="0"/>
      <c r="JO3237" s="0"/>
      <c r="JP3237" s="0"/>
      <c r="JQ3237" s="0"/>
      <c r="JR3237" s="0"/>
      <c r="JS3237" s="0"/>
      <c r="JT3237" s="0"/>
      <c r="JU3237" s="0"/>
      <c r="JV3237" s="0"/>
      <c r="JW3237" s="0"/>
      <c r="JX3237" s="0"/>
      <c r="JY3237" s="0"/>
      <c r="JZ3237" s="0"/>
      <c r="KA3237" s="0"/>
      <c r="KB3237" s="0"/>
      <c r="KC3237" s="0"/>
      <c r="KD3237" s="0"/>
      <c r="KE3237" s="0"/>
      <c r="KF3237" s="0"/>
      <c r="KG3237" s="0"/>
      <c r="KH3237" s="0"/>
      <c r="KI3237" s="0"/>
      <c r="KJ3237" s="0"/>
      <c r="KK3237" s="0"/>
      <c r="KL3237" s="0"/>
      <c r="KM3237" s="0"/>
      <c r="KN3237" s="0"/>
      <c r="KO3237" s="0"/>
      <c r="KP3237" s="0"/>
      <c r="KQ3237" s="0"/>
      <c r="KR3237" s="0"/>
      <c r="KS3237" s="0"/>
      <c r="KT3237" s="0"/>
      <c r="KU3237" s="0"/>
      <c r="KV3237" s="0"/>
      <c r="KW3237" s="0"/>
      <c r="KX3237" s="0"/>
      <c r="KY3237" s="0"/>
      <c r="KZ3237" s="0"/>
      <c r="LA3237" s="0"/>
      <c r="LB3237" s="0"/>
      <c r="LC3237" s="0"/>
      <c r="LD3237" s="0"/>
      <c r="LE3237" s="0"/>
      <c r="LF3237" s="0"/>
      <c r="LG3237" s="0"/>
      <c r="LH3237" s="0"/>
      <c r="LI3237" s="0"/>
      <c r="LJ3237" s="0"/>
      <c r="LK3237" s="0"/>
      <c r="LL3237" s="0"/>
      <c r="LM3237" s="0"/>
      <c r="LN3237" s="0"/>
      <c r="LO3237" s="0"/>
      <c r="LP3237" s="0"/>
      <c r="LQ3237" s="0"/>
      <c r="LR3237" s="0"/>
      <c r="LS3237" s="0"/>
      <c r="LT3237" s="0"/>
      <c r="LU3237" s="0"/>
      <c r="LV3237" s="0"/>
      <c r="LW3237" s="0"/>
      <c r="LX3237" s="0"/>
      <c r="LY3237" s="0"/>
      <c r="LZ3237" s="0"/>
      <c r="MA3237" s="0"/>
      <c r="MB3237" s="0"/>
      <c r="MC3237" s="0"/>
      <c r="MD3237" s="0"/>
      <c r="ME3237" s="0"/>
      <c r="MF3237" s="0"/>
      <c r="MG3237" s="0"/>
      <c r="MH3237" s="0"/>
      <c r="MI3237" s="0"/>
      <c r="MJ3237" s="0"/>
      <c r="MK3237" s="0"/>
      <c r="ML3237" s="0"/>
      <c r="MM3237" s="0"/>
      <c r="MN3237" s="0"/>
      <c r="MO3237" s="0"/>
      <c r="MP3237" s="0"/>
      <c r="MQ3237" s="0"/>
      <c r="MR3237" s="0"/>
      <c r="MS3237" s="0"/>
      <c r="MT3237" s="0"/>
      <c r="MU3237" s="0"/>
      <c r="MV3237" s="0"/>
      <c r="MW3237" s="0"/>
      <c r="MX3237" s="0"/>
      <c r="MY3237" s="0"/>
      <c r="MZ3237" s="0"/>
      <c r="NA3237" s="0"/>
      <c r="NB3237" s="0"/>
      <c r="NC3237" s="0"/>
      <c r="ND3237" s="0"/>
      <c r="NE3237" s="0"/>
      <c r="NF3237" s="0"/>
      <c r="NG3237" s="0"/>
      <c r="NH3237" s="0"/>
      <c r="NI3237" s="0"/>
      <c r="NJ3237" s="0"/>
      <c r="NK3237" s="0"/>
      <c r="NL3237" s="0"/>
      <c r="NM3237" s="0"/>
      <c r="NN3237" s="0"/>
      <c r="NO3237" s="0"/>
      <c r="NP3237" s="0"/>
      <c r="NQ3237" s="0"/>
      <c r="NR3237" s="0"/>
      <c r="NS3237" s="0"/>
      <c r="NT3237" s="0"/>
      <c r="NU3237" s="0"/>
      <c r="NV3237" s="0"/>
      <c r="NW3237" s="0"/>
      <c r="NX3237" s="0"/>
      <c r="NY3237" s="0"/>
      <c r="NZ3237" s="0"/>
      <c r="OA3237" s="0"/>
      <c r="OB3237" s="0"/>
      <c r="OC3237" s="0"/>
      <c r="OD3237" s="0"/>
      <c r="OE3237" s="0"/>
      <c r="OF3237" s="0"/>
      <c r="OG3237" s="0"/>
      <c r="OH3237" s="0"/>
      <c r="OI3237" s="0"/>
      <c r="OJ3237" s="0"/>
      <c r="OK3237" s="0"/>
      <c r="OL3237" s="0"/>
      <c r="OM3237" s="0"/>
      <c r="ON3237" s="0"/>
      <c r="OO3237" s="0"/>
      <c r="OP3237" s="0"/>
      <c r="OQ3237" s="0"/>
      <c r="OR3237" s="0"/>
      <c r="OS3237" s="0"/>
      <c r="OT3237" s="0"/>
      <c r="OU3237" s="0"/>
      <c r="OV3237" s="0"/>
      <c r="OW3237" s="0"/>
      <c r="OX3237" s="0"/>
      <c r="OY3237" s="0"/>
      <c r="OZ3237" s="0"/>
      <c r="PA3237" s="0"/>
      <c r="PB3237" s="0"/>
      <c r="PC3237" s="0"/>
      <c r="PD3237" s="0"/>
      <c r="PE3237" s="0"/>
      <c r="PF3237" s="0"/>
      <c r="PG3237" s="0"/>
      <c r="PH3237" s="0"/>
      <c r="PI3237" s="0"/>
      <c r="PJ3237" s="0"/>
      <c r="PK3237" s="0"/>
      <c r="PL3237" s="0"/>
      <c r="PM3237" s="0"/>
      <c r="PN3237" s="0"/>
      <c r="PO3237" s="0"/>
      <c r="PP3237" s="0"/>
      <c r="PQ3237" s="0"/>
      <c r="PR3237" s="0"/>
      <c r="PS3237" s="0"/>
      <c r="PT3237" s="0"/>
      <c r="PU3237" s="0"/>
      <c r="PV3237" s="0"/>
      <c r="PW3237" s="0"/>
      <c r="PX3237" s="0"/>
      <c r="PY3237" s="0"/>
      <c r="PZ3237" s="0"/>
      <c r="QA3237" s="0"/>
      <c r="QB3237" s="0"/>
      <c r="QC3237" s="0"/>
      <c r="QD3237" s="0"/>
      <c r="QE3237" s="0"/>
      <c r="QF3237" s="0"/>
      <c r="QG3237" s="0"/>
      <c r="QH3237" s="0"/>
      <c r="QI3237" s="0"/>
      <c r="QJ3237" s="0"/>
      <c r="QK3237" s="0"/>
      <c r="QL3237" s="0"/>
      <c r="QM3237" s="0"/>
      <c r="QN3237" s="0"/>
      <c r="QO3237" s="0"/>
      <c r="QP3237" s="0"/>
      <c r="QQ3237" s="0"/>
      <c r="QR3237" s="0"/>
      <c r="QS3237" s="0"/>
      <c r="QT3237" s="0"/>
      <c r="QU3237" s="0"/>
      <c r="QV3237" s="0"/>
      <c r="QW3237" s="0"/>
      <c r="QX3237" s="0"/>
      <c r="QY3237" s="0"/>
      <c r="QZ3237" s="0"/>
      <c r="RA3237" s="0"/>
      <c r="RB3237" s="0"/>
      <c r="RC3237" s="0"/>
      <c r="RD3237" s="0"/>
      <c r="RE3237" s="0"/>
      <c r="RF3237" s="0"/>
      <c r="RG3237" s="0"/>
      <c r="RH3237" s="0"/>
      <c r="RI3237" s="0"/>
      <c r="RJ3237" s="0"/>
      <c r="RK3237" s="0"/>
      <c r="RL3237" s="0"/>
      <c r="RM3237" s="0"/>
      <c r="RN3237" s="0"/>
      <c r="RO3237" s="0"/>
      <c r="RP3237" s="0"/>
      <c r="RQ3237" s="0"/>
      <c r="RR3237" s="0"/>
      <c r="RS3237" s="0"/>
      <c r="RT3237" s="0"/>
      <c r="RU3237" s="0"/>
      <c r="RV3237" s="0"/>
      <c r="RW3237" s="0"/>
      <c r="RX3237" s="0"/>
      <c r="RY3237" s="0"/>
      <c r="RZ3237" s="0"/>
      <c r="SA3237" s="0"/>
      <c r="SB3237" s="0"/>
      <c r="SC3237" s="0"/>
      <c r="SD3237" s="0"/>
      <c r="SE3237" s="0"/>
      <c r="SF3237" s="0"/>
      <c r="SG3237" s="0"/>
      <c r="SH3237" s="0"/>
      <c r="SI3237" s="0"/>
      <c r="SJ3237" s="0"/>
      <c r="SK3237" s="0"/>
      <c r="SL3237" s="0"/>
      <c r="SM3237" s="0"/>
      <c r="SN3237" s="0"/>
      <c r="SO3237" s="0"/>
      <c r="SP3237" s="0"/>
      <c r="SQ3237" s="0"/>
      <c r="SR3237" s="0"/>
      <c r="SS3237" s="0"/>
      <c r="ST3237" s="0"/>
      <c r="SU3237" s="0"/>
      <c r="SV3237" s="0"/>
      <c r="SW3237" s="0"/>
      <c r="SX3237" s="0"/>
      <c r="SY3237" s="0"/>
      <c r="SZ3237" s="0"/>
      <c r="TA3237" s="0"/>
      <c r="TB3237" s="0"/>
      <c r="TC3237" s="0"/>
      <c r="TD3237" s="0"/>
      <c r="TE3237" s="0"/>
      <c r="TF3237" s="0"/>
      <c r="TG3237" s="0"/>
      <c r="TH3237" s="0"/>
      <c r="TI3237" s="0"/>
      <c r="TJ3237" s="0"/>
      <c r="TK3237" s="0"/>
      <c r="TL3237" s="0"/>
      <c r="TM3237" s="0"/>
      <c r="TN3237" s="0"/>
      <c r="TO3237" s="0"/>
      <c r="TP3237" s="0"/>
      <c r="TQ3237" s="0"/>
      <c r="TR3237" s="0"/>
      <c r="TS3237" s="0"/>
      <c r="TT3237" s="0"/>
      <c r="TU3237" s="0"/>
      <c r="TV3237" s="0"/>
      <c r="TW3237" s="0"/>
      <c r="TX3237" s="0"/>
      <c r="TY3237" s="0"/>
      <c r="TZ3237" s="0"/>
      <c r="UA3237" s="0"/>
      <c r="UB3237" s="0"/>
      <c r="UC3237" s="0"/>
      <c r="UD3237" s="0"/>
      <c r="UE3237" s="0"/>
      <c r="UF3237" s="0"/>
      <c r="UG3237" s="0"/>
      <c r="UH3237" s="0"/>
      <c r="UI3237" s="0"/>
      <c r="UJ3237" s="0"/>
      <c r="UK3237" s="0"/>
      <c r="UL3237" s="0"/>
      <c r="UM3237" s="0"/>
      <c r="UN3237" s="0"/>
      <c r="UO3237" s="0"/>
      <c r="UP3237" s="0"/>
      <c r="UQ3237" s="0"/>
      <c r="UR3237" s="0"/>
      <c r="US3237" s="0"/>
      <c r="UT3237" s="0"/>
      <c r="UU3237" s="0"/>
      <c r="UV3237" s="0"/>
      <c r="UW3237" s="0"/>
      <c r="UX3237" s="0"/>
      <c r="UY3237" s="0"/>
      <c r="UZ3237" s="0"/>
      <c r="VA3237" s="0"/>
      <c r="VB3237" s="0"/>
      <c r="VC3237" s="0"/>
      <c r="VD3237" s="0"/>
      <c r="VE3237" s="0"/>
      <c r="VF3237" s="0"/>
      <c r="VG3237" s="0"/>
      <c r="VH3237" s="0"/>
      <c r="VI3237" s="0"/>
      <c r="VJ3237" s="0"/>
      <c r="VK3237" s="0"/>
      <c r="VL3237" s="0"/>
      <c r="VM3237" s="0"/>
      <c r="VN3237" s="0"/>
      <c r="VO3237" s="0"/>
      <c r="VP3237" s="0"/>
      <c r="VQ3237" s="0"/>
      <c r="VR3237" s="0"/>
      <c r="VS3237" s="0"/>
      <c r="VT3237" s="0"/>
      <c r="VU3237" s="0"/>
      <c r="VV3237" s="0"/>
      <c r="VW3237" s="0"/>
      <c r="VX3237" s="0"/>
      <c r="VY3237" s="0"/>
      <c r="VZ3237" s="0"/>
      <c r="WA3237" s="0"/>
      <c r="WB3237" s="0"/>
      <c r="WC3237" s="0"/>
      <c r="WD3237" s="0"/>
      <c r="WE3237" s="0"/>
      <c r="WF3237" s="0"/>
      <c r="WG3237" s="0"/>
      <c r="WH3237" s="0"/>
      <c r="WI3237" s="0"/>
      <c r="WJ3237" s="0"/>
      <c r="WK3237" s="0"/>
      <c r="WL3237" s="0"/>
      <c r="WM3237" s="0"/>
      <c r="WN3237" s="0"/>
      <c r="WO3237" s="0"/>
      <c r="WP3237" s="0"/>
      <c r="WQ3237" s="0"/>
      <c r="WR3237" s="0"/>
      <c r="WS3237" s="0"/>
      <c r="WT3237" s="0"/>
      <c r="WU3237" s="0"/>
      <c r="WV3237" s="0"/>
      <c r="WW3237" s="0"/>
      <c r="WX3237" s="0"/>
      <c r="WY3237" s="0"/>
      <c r="WZ3237" s="0"/>
      <c r="XA3237" s="0"/>
      <c r="XB3237" s="0"/>
      <c r="XC3237" s="0"/>
      <c r="XD3237" s="0"/>
      <c r="XE3237" s="0"/>
      <c r="XF3237" s="0"/>
      <c r="XG3237" s="0"/>
      <c r="XH3237" s="0"/>
      <c r="XI3237" s="0"/>
      <c r="XJ3237" s="0"/>
      <c r="XK3237" s="0"/>
      <c r="XL3237" s="0"/>
      <c r="XM3237" s="0"/>
      <c r="XN3237" s="0"/>
      <c r="XO3237" s="0"/>
      <c r="XP3237" s="0"/>
      <c r="XQ3237" s="0"/>
      <c r="XR3237" s="0"/>
      <c r="XS3237" s="0"/>
      <c r="XT3237" s="0"/>
      <c r="XU3237" s="0"/>
      <c r="XV3237" s="0"/>
      <c r="XW3237" s="0"/>
      <c r="XX3237" s="0"/>
      <c r="XY3237" s="0"/>
      <c r="XZ3237" s="0"/>
      <c r="YA3237" s="0"/>
      <c r="YB3237" s="0"/>
      <c r="YC3237" s="0"/>
      <c r="YD3237" s="0"/>
      <c r="YE3237" s="0"/>
      <c r="YF3237" s="0"/>
      <c r="YG3237" s="0"/>
      <c r="YH3237" s="0"/>
      <c r="YI3237" s="0"/>
      <c r="YJ3237" s="0"/>
      <c r="YK3237" s="0"/>
      <c r="YL3237" s="0"/>
      <c r="YM3237" s="0"/>
      <c r="YN3237" s="0"/>
      <c r="YO3237" s="0"/>
      <c r="YP3237" s="0"/>
      <c r="YQ3237" s="0"/>
      <c r="YR3237" s="0"/>
      <c r="YS3237" s="0"/>
      <c r="YT3237" s="0"/>
      <c r="YU3237" s="0"/>
      <c r="YV3237" s="0"/>
      <c r="YW3237" s="0"/>
      <c r="YX3237" s="0"/>
      <c r="YY3237" s="0"/>
      <c r="YZ3237" s="0"/>
      <c r="ZA3237" s="0"/>
      <c r="ZB3237" s="0"/>
      <c r="ZC3237" s="0"/>
      <c r="ZD3237" s="0"/>
      <c r="ZE3237" s="0"/>
      <c r="ZF3237" s="0"/>
      <c r="ZG3237" s="0"/>
      <c r="ZH3237" s="0"/>
      <c r="ZI3237" s="0"/>
      <c r="ZJ3237" s="0"/>
      <c r="ZK3237" s="0"/>
      <c r="ZL3237" s="0"/>
      <c r="ZM3237" s="0"/>
      <c r="ZN3237" s="0"/>
      <c r="ZO3237" s="0"/>
      <c r="ZP3237" s="0"/>
      <c r="ZQ3237" s="0"/>
      <c r="ZR3237" s="0"/>
      <c r="ZS3237" s="0"/>
      <c r="ZT3237" s="0"/>
      <c r="ZU3237" s="0"/>
      <c r="ZV3237" s="0"/>
      <c r="ZW3237" s="0"/>
      <c r="ZX3237" s="0"/>
      <c r="ZY3237" s="0"/>
      <c r="ZZ3237" s="0"/>
      <c r="AAA3237" s="0"/>
      <c r="AAB3237" s="0"/>
      <c r="AAC3237" s="0"/>
      <c r="AAD3237" s="0"/>
      <c r="AAE3237" s="0"/>
      <c r="AAF3237" s="0"/>
      <c r="AAG3237" s="0"/>
      <c r="AAH3237" s="0"/>
      <c r="AAI3237" s="0"/>
      <c r="AAJ3237" s="0"/>
      <c r="AAK3237" s="0"/>
      <c r="AAL3237" s="0"/>
      <c r="AAM3237" s="0"/>
      <c r="AAN3237" s="0"/>
      <c r="AAO3237" s="0"/>
      <c r="AAP3237" s="0"/>
      <c r="AAQ3237" s="0"/>
      <c r="AAR3237" s="0"/>
      <c r="AAS3237" s="0"/>
      <c r="AAT3237" s="0"/>
      <c r="AAU3237" s="0"/>
      <c r="AAV3237" s="0"/>
      <c r="AAW3237" s="0"/>
      <c r="AAX3237" s="0"/>
      <c r="AAY3237" s="0"/>
      <c r="AAZ3237" s="0"/>
      <c r="ABA3237" s="0"/>
      <c r="ABB3237" s="0"/>
      <c r="ABC3237" s="0"/>
      <c r="ABD3237" s="0"/>
      <c r="ABE3237" s="0"/>
      <c r="ABF3237" s="0"/>
      <c r="ABG3237" s="0"/>
      <c r="ABH3237" s="0"/>
      <c r="ABI3237" s="0"/>
      <c r="ABJ3237" s="0"/>
      <c r="ABK3237" s="0"/>
      <c r="ABL3237" s="0"/>
      <c r="ABM3237" s="0"/>
      <c r="ABN3237" s="0"/>
      <c r="ABO3237" s="0"/>
      <c r="ABP3237" s="0"/>
      <c r="ABQ3237" s="0"/>
      <c r="ABR3237" s="0"/>
      <c r="ABS3237" s="0"/>
      <c r="ABT3237" s="0"/>
      <c r="ABU3237" s="0"/>
      <c r="ABV3237" s="0"/>
      <c r="ABW3237" s="0"/>
      <c r="ABX3237" s="0"/>
      <c r="ABY3237" s="0"/>
      <c r="ABZ3237" s="0"/>
      <c r="ACA3237" s="0"/>
      <c r="ACB3237" s="0"/>
      <c r="ACC3237" s="0"/>
      <c r="ACD3237" s="0"/>
      <c r="ACE3237" s="0"/>
      <c r="ACF3237" s="0"/>
      <c r="ACG3237" s="0"/>
      <c r="ACH3237" s="0"/>
      <c r="ACI3237" s="0"/>
      <c r="ACJ3237" s="0"/>
      <c r="ACK3237" s="0"/>
      <c r="ACL3237" s="0"/>
      <c r="ACM3237" s="0"/>
      <c r="ACN3237" s="0"/>
      <c r="ACO3237" s="0"/>
      <c r="ACP3237" s="0"/>
      <c r="ACQ3237" s="0"/>
      <c r="ACR3237" s="0"/>
      <c r="ACS3237" s="0"/>
      <c r="ACT3237" s="0"/>
      <c r="ACU3237" s="0"/>
      <c r="ACV3237" s="0"/>
      <c r="ACW3237" s="0"/>
      <c r="ACX3237" s="0"/>
      <c r="ACY3237" s="0"/>
      <c r="ACZ3237" s="0"/>
      <c r="ADA3237" s="0"/>
      <c r="ADB3237" s="0"/>
      <c r="ADC3237" s="0"/>
      <c r="ADD3237" s="0"/>
      <c r="ADE3237" s="0"/>
      <c r="ADF3237" s="0"/>
      <c r="ADG3237" s="0"/>
      <c r="ADH3237" s="0"/>
      <c r="ADI3237" s="0"/>
      <c r="ADJ3237" s="0"/>
      <c r="ADK3237" s="0"/>
      <c r="ADL3237" s="0"/>
      <c r="ADM3237" s="0"/>
      <c r="ADN3237" s="0"/>
      <c r="ADO3237" s="0"/>
      <c r="ADP3237" s="0"/>
      <c r="ADQ3237" s="0"/>
      <c r="ADR3237" s="0"/>
      <c r="ADS3237" s="0"/>
      <c r="ADT3237" s="0"/>
      <c r="ADU3237" s="0"/>
      <c r="ADV3237" s="0"/>
      <c r="ADW3237" s="0"/>
      <c r="ADX3237" s="0"/>
      <c r="ADY3237" s="0"/>
      <c r="ADZ3237" s="0"/>
      <c r="AEA3237" s="0"/>
      <c r="AEB3237" s="0"/>
      <c r="AEC3237" s="0"/>
      <c r="AED3237" s="0"/>
      <c r="AEE3237" s="0"/>
      <c r="AEF3237" s="0"/>
      <c r="AEG3237" s="0"/>
      <c r="AEH3237" s="0"/>
      <c r="AEI3237" s="0"/>
      <c r="AEJ3237" s="0"/>
      <c r="AEK3237" s="0"/>
      <c r="AEL3237" s="0"/>
      <c r="AEM3237" s="0"/>
      <c r="AEN3237" s="0"/>
      <c r="AEO3237" s="0"/>
      <c r="AEP3237" s="0"/>
      <c r="AEQ3237" s="0"/>
      <c r="AER3237" s="0"/>
      <c r="AES3237" s="0"/>
      <c r="AET3237" s="0"/>
      <c r="AEU3237" s="0"/>
      <c r="AEV3237" s="0"/>
      <c r="AEW3237" s="0"/>
      <c r="AEX3237" s="0"/>
      <c r="AEY3237" s="0"/>
      <c r="AEZ3237" s="0"/>
      <c r="AFA3237" s="0"/>
      <c r="AFB3237" s="0"/>
      <c r="AFC3237" s="0"/>
      <c r="AFD3237" s="0"/>
      <c r="AFE3237" s="0"/>
      <c r="AFF3237" s="0"/>
      <c r="AFG3237" s="0"/>
      <c r="AFH3237" s="0"/>
      <c r="AFI3237" s="0"/>
      <c r="AFJ3237" s="0"/>
      <c r="AFK3237" s="0"/>
      <c r="AFL3237" s="0"/>
      <c r="AFM3237" s="0"/>
      <c r="AFN3237" s="0"/>
      <c r="AFO3237" s="0"/>
      <c r="AFP3237" s="0"/>
      <c r="AFQ3237" s="0"/>
      <c r="AFR3237" s="0"/>
      <c r="AFS3237" s="0"/>
      <c r="AFT3237" s="0"/>
      <c r="AFU3237" s="0"/>
      <c r="AFV3237" s="0"/>
      <c r="AFW3237" s="0"/>
      <c r="AFX3237" s="0"/>
      <c r="AFY3237" s="0"/>
      <c r="AFZ3237" s="0"/>
      <c r="AGA3237" s="0"/>
      <c r="AGB3237" s="0"/>
      <c r="AGC3237" s="0"/>
      <c r="AGD3237" s="0"/>
      <c r="AGE3237" s="0"/>
      <c r="AGF3237" s="0"/>
      <c r="AGG3237" s="0"/>
      <c r="AGH3237" s="0"/>
      <c r="AGI3237" s="0"/>
      <c r="AGJ3237" s="0"/>
      <c r="AGK3237" s="0"/>
      <c r="AGL3237" s="0"/>
      <c r="AGM3237" s="0"/>
      <c r="AGN3237" s="0"/>
      <c r="AGO3237" s="0"/>
      <c r="AGP3237" s="0"/>
      <c r="AGQ3237" s="0"/>
      <c r="AGR3237" s="0"/>
      <c r="AGS3237" s="0"/>
      <c r="AGT3237" s="0"/>
      <c r="AGU3237" s="0"/>
      <c r="AGV3237" s="0"/>
      <c r="AGW3237" s="0"/>
      <c r="AGX3237" s="0"/>
      <c r="AGY3237" s="0"/>
      <c r="AGZ3237" s="0"/>
      <c r="AHA3237" s="0"/>
      <c r="AHB3237" s="0"/>
      <c r="AHC3237" s="0"/>
      <c r="AHD3237" s="0"/>
      <c r="AHE3237" s="0"/>
      <c r="AHF3237" s="0"/>
      <c r="AHG3237" s="0"/>
      <c r="AHH3237" s="0"/>
      <c r="AHI3237" s="0"/>
      <c r="AHJ3237" s="0"/>
      <c r="AHK3237" s="0"/>
      <c r="AHL3237" s="0"/>
      <c r="AHM3237" s="0"/>
      <c r="AHN3237" s="0"/>
      <c r="AHO3237" s="0"/>
      <c r="AHP3237" s="0"/>
      <c r="AHQ3237" s="0"/>
      <c r="AHR3237" s="0"/>
      <c r="AHS3237" s="0"/>
      <c r="AHT3237" s="0"/>
      <c r="AHU3237" s="0"/>
      <c r="AHV3237" s="0"/>
      <c r="AHW3237" s="0"/>
      <c r="AHX3237" s="0"/>
      <c r="AHY3237" s="0"/>
      <c r="AHZ3237" s="0"/>
      <c r="AIA3237" s="0"/>
      <c r="AIB3237" s="0"/>
      <c r="AIC3237" s="0"/>
      <c r="AID3237" s="0"/>
      <c r="AIE3237" s="0"/>
      <c r="AIF3237" s="0"/>
      <c r="AIG3237" s="0"/>
      <c r="AIH3237" s="0"/>
      <c r="AII3237" s="0"/>
      <c r="AIJ3237" s="0"/>
      <c r="AIK3237" s="0"/>
      <c r="AIL3237" s="0"/>
      <c r="AIM3237" s="0"/>
      <c r="AIN3237" s="0"/>
      <c r="AIO3237" s="0"/>
      <c r="AIP3237" s="0"/>
      <c r="AIQ3237" s="0"/>
      <c r="AIR3237" s="0"/>
      <c r="AIS3237" s="0"/>
      <c r="AIT3237" s="0"/>
      <c r="AIU3237" s="0"/>
      <c r="AIV3237" s="0"/>
      <c r="AIW3237" s="0"/>
      <c r="AIX3237" s="0"/>
      <c r="AIY3237" s="0"/>
      <c r="AIZ3237" s="0"/>
      <c r="AJA3237" s="0"/>
      <c r="AJB3237" s="0"/>
      <c r="AJC3237" s="0"/>
      <c r="AJD3237" s="0"/>
      <c r="AJE3237" s="0"/>
      <c r="AJF3237" s="0"/>
      <c r="AJG3237" s="0"/>
      <c r="AJH3237" s="0"/>
      <c r="AJI3237" s="0"/>
      <c r="AJJ3237" s="0"/>
      <c r="AJK3237" s="0"/>
      <c r="AJL3237" s="0"/>
      <c r="AJM3237" s="0"/>
      <c r="AJN3237" s="0"/>
      <c r="AJO3237" s="0"/>
      <c r="AJP3237" s="0"/>
      <c r="AJQ3237" s="0"/>
      <c r="AJR3237" s="0"/>
      <c r="AJS3237" s="0"/>
      <c r="AJT3237" s="0"/>
      <c r="AJU3237" s="0"/>
      <c r="AJV3237" s="0"/>
      <c r="AJW3237" s="0"/>
      <c r="AJX3237" s="0"/>
      <c r="AJY3237" s="0"/>
      <c r="AJZ3237" s="0"/>
      <c r="AKA3237" s="0"/>
      <c r="AKB3237" s="0"/>
      <c r="AKC3237" s="0"/>
      <c r="AKD3237" s="0"/>
      <c r="AKE3237" s="0"/>
      <c r="AKF3237" s="0"/>
      <c r="AKG3237" s="0"/>
      <c r="AKH3237" s="0"/>
      <c r="AKI3237" s="0"/>
      <c r="AKJ3237" s="0"/>
      <c r="AKK3237" s="0"/>
      <c r="AKL3237" s="0"/>
      <c r="AKM3237" s="0"/>
      <c r="AKN3237" s="0"/>
      <c r="AKO3237" s="0"/>
      <c r="AKP3237" s="0"/>
      <c r="AKQ3237" s="0"/>
      <c r="AKR3237" s="0"/>
      <c r="AKS3237" s="0"/>
      <c r="AKT3237" s="0"/>
      <c r="AKU3237" s="0"/>
      <c r="AKV3237" s="0"/>
      <c r="AKW3237" s="0"/>
      <c r="AKX3237" s="0"/>
      <c r="AKY3237" s="0"/>
      <c r="AKZ3237" s="0"/>
      <c r="ALA3237" s="0"/>
      <c r="ALB3237" s="0"/>
      <c r="ALC3237" s="0"/>
      <c r="ALD3237" s="0"/>
      <c r="ALE3237" s="0"/>
      <c r="ALF3237" s="0"/>
      <c r="ALG3237" s="0"/>
      <c r="ALH3237" s="0"/>
      <c r="ALI3237" s="0"/>
      <c r="ALJ3237" s="0"/>
      <c r="ALK3237" s="0"/>
      <c r="ALL3237" s="0"/>
      <c r="ALM3237" s="0"/>
      <c r="ALN3237" s="0"/>
      <c r="ALO3237" s="0"/>
      <c r="ALP3237" s="0"/>
      <c r="ALQ3237" s="0"/>
      <c r="ALR3237" s="0"/>
      <c r="ALS3237" s="0"/>
      <c r="ALT3237" s="0"/>
      <c r="ALU3237" s="0"/>
      <c r="ALV3237" s="0"/>
      <c r="ALW3237" s="0"/>
      <c r="ALX3237" s="0"/>
      <c r="ALY3237" s="0"/>
      <c r="ALZ3237" s="0"/>
      <c r="AMA3237" s="0"/>
      <c r="AMB3237" s="0"/>
      <c r="AMC3237" s="0"/>
      <c r="AMD3237" s="0"/>
      <c r="AME3237" s="0"/>
      <c r="AMF3237" s="0"/>
      <c r="AMG3237" s="0"/>
      <c r="AMH3237" s="0"/>
      <c r="AMI3237" s="0"/>
    </row>
    <row r="3238" customFormat="false" ht="12.75" hidden="false" customHeight="false" outlineLevel="0" collapsed="false">
      <c r="A3238" s="1" t="s">
        <v>3482</v>
      </c>
      <c r="C3238" s="27" t="s">
        <v>3484</v>
      </c>
      <c r="D3238" s="27" t="s">
        <v>13</v>
      </c>
      <c r="E3238" s="97"/>
      <c r="F3238" s="31"/>
      <c r="G3238" s="27"/>
      <c r="H3238" s="30" t="s">
        <v>168</v>
      </c>
      <c r="I3238" s="31" t="n">
        <v>0.3</v>
      </c>
      <c r="J3238" s="31" t="s">
        <v>3470</v>
      </c>
      <c r="BM3238" s="0"/>
      <c r="BN3238" s="0"/>
      <c r="BO3238" s="0"/>
      <c r="BP3238" s="0"/>
      <c r="BQ3238" s="0"/>
      <c r="BR3238" s="0"/>
      <c r="BS3238" s="0"/>
      <c r="BT3238" s="0"/>
      <c r="BU3238" s="0"/>
      <c r="BV3238" s="0"/>
      <c r="BW3238" s="0"/>
      <c r="BX3238" s="0"/>
      <c r="BY3238" s="0"/>
      <c r="BZ3238" s="0"/>
      <c r="CA3238" s="0"/>
      <c r="CB3238" s="0"/>
      <c r="CC3238" s="0"/>
      <c r="CD3238" s="0"/>
      <c r="CE3238" s="0"/>
      <c r="CF3238" s="0"/>
      <c r="CG3238" s="0"/>
      <c r="CH3238" s="0"/>
      <c r="CI3238" s="0"/>
      <c r="CJ3238" s="0"/>
      <c r="CK3238" s="0"/>
      <c r="CL3238" s="0"/>
      <c r="CM3238" s="0"/>
      <c r="CN3238" s="0"/>
      <c r="CO3238" s="0"/>
      <c r="CP3238" s="0"/>
      <c r="CQ3238" s="0"/>
      <c r="CR3238" s="0"/>
      <c r="CS3238" s="0"/>
      <c r="CT3238" s="0"/>
      <c r="CU3238" s="0"/>
      <c r="CV3238" s="0"/>
      <c r="CW3238" s="0"/>
      <c r="CX3238" s="0"/>
      <c r="CY3238" s="0"/>
      <c r="CZ3238" s="0"/>
      <c r="DA3238" s="0"/>
      <c r="DB3238" s="0"/>
      <c r="DC3238" s="0"/>
      <c r="DD3238" s="0"/>
      <c r="DE3238" s="0"/>
      <c r="DF3238" s="0"/>
      <c r="DG3238" s="0"/>
      <c r="DH3238" s="0"/>
      <c r="DI3238" s="0"/>
      <c r="DJ3238" s="0"/>
      <c r="DK3238" s="0"/>
      <c r="DL3238" s="0"/>
      <c r="DM3238" s="0"/>
      <c r="DN3238" s="0"/>
      <c r="DO3238" s="0"/>
      <c r="DP3238" s="0"/>
      <c r="DQ3238" s="0"/>
      <c r="DR3238" s="0"/>
      <c r="DS3238" s="0"/>
      <c r="DT3238" s="0"/>
      <c r="DU3238" s="0"/>
      <c r="DV3238" s="0"/>
      <c r="DW3238" s="0"/>
      <c r="DX3238" s="0"/>
      <c r="DY3238" s="0"/>
      <c r="DZ3238" s="0"/>
      <c r="EA3238" s="0"/>
      <c r="EB3238" s="0"/>
      <c r="EC3238" s="0"/>
      <c r="ED3238" s="0"/>
      <c r="EE3238" s="0"/>
      <c r="EF3238" s="0"/>
      <c r="EG3238" s="0"/>
      <c r="EH3238" s="0"/>
      <c r="EI3238" s="0"/>
      <c r="EJ3238" s="0"/>
      <c r="EK3238" s="0"/>
      <c r="EL3238" s="0"/>
      <c r="EM3238" s="0"/>
      <c r="EN3238" s="0"/>
      <c r="EO3238" s="0"/>
      <c r="EP3238" s="0"/>
      <c r="EQ3238" s="0"/>
      <c r="ER3238" s="0"/>
      <c r="ES3238" s="0"/>
      <c r="ET3238" s="0"/>
      <c r="EU3238" s="0"/>
      <c r="EV3238" s="0"/>
      <c r="EW3238" s="0"/>
      <c r="EX3238" s="0"/>
      <c r="EY3238" s="0"/>
      <c r="EZ3238" s="0"/>
      <c r="FA3238" s="0"/>
      <c r="FB3238" s="0"/>
      <c r="FC3238" s="0"/>
      <c r="FD3238" s="0"/>
      <c r="FE3238" s="0"/>
      <c r="FF3238" s="0"/>
      <c r="FG3238" s="0"/>
      <c r="FH3238" s="0"/>
      <c r="FI3238" s="0"/>
      <c r="FJ3238" s="0"/>
      <c r="FK3238" s="0"/>
      <c r="FL3238" s="0"/>
      <c r="FM3238" s="0"/>
      <c r="FN3238" s="0"/>
      <c r="FO3238" s="0"/>
      <c r="FP3238" s="0"/>
      <c r="FQ3238" s="0"/>
      <c r="FR3238" s="0"/>
      <c r="FS3238" s="0"/>
      <c r="FT3238" s="0"/>
      <c r="FU3238" s="0"/>
      <c r="FV3238" s="0"/>
      <c r="FW3238" s="0"/>
      <c r="FX3238" s="0"/>
      <c r="FY3238" s="0"/>
      <c r="FZ3238" s="0"/>
      <c r="GA3238" s="0"/>
      <c r="GB3238" s="0"/>
      <c r="GC3238" s="0"/>
      <c r="GD3238" s="0"/>
      <c r="GE3238" s="0"/>
      <c r="GF3238" s="0"/>
      <c r="GG3238" s="0"/>
      <c r="GH3238" s="0"/>
      <c r="GI3238" s="0"/>
      <c r="GJ3238" s="0"/>
      <c r="GK3238" s="0"/>
      <c r="GL3238" s="0"/>
      <c r="GM3238" s="0"/>
      <c r="GN3238" s="0"/>
      <c r="GO3238" s="0"/>
      <c r="GP3238" s="0"/>
      <c r="GQ3238" s="0"/>
      <c r="GR3238" s="0"/>
      <c r="GS3238" s="0"/>
      <c r="GT3238" s="0"/>
      <c r="GU3238" s="0"/>
      <c r="GV3238" s="0"/>
      <c r="GW3238" s="0"/>
      <c r="GX3238" s="0"/>
      <c r="GY3238" s="0"/>
      <c r="GZ3238" s="0"/>
      <c r="HA3238" s="0"/>
      <c r="HB3238" s="0"/>
      <c r="HC3238" s="0"/>
      <c r="HD3238" s="0"/>
      <c r="HE3238" s="0"/>
      <c r="HF3238" s="0"/>
      <c r="HG3238" s="0"/>
      <c r="HH3238" s="0"/>
      <c r="HI3238" s="0"/>
      <c r="HJ3238" s="0"/>
      <c r="HK3238" s="0"/>
      <c r="HL3238" s="0"/>
      <c r="HM3238" s="0"/>
      <c r="HN3238" s="0"/>
      <c r="HO3238" s="0"/>
      <c r="HP3238" s="0"/>
      <c r="HQ3238" s="0"/>
      <c r="HR3238" s="0"/>
      <c r="HS3238" s="0"/>
      <c r="HT3238" s="0"/>
      <c r="HU3238" s="0"/>
      <c r="HV3238" s="0"/>
      <c r="HW3238" s="0"/>
      <c r="HX3238" s="0"/>
      <c r="HY3238" s="0"/>
      <c r="HZ3238" s="0"/>
      <c r="IA3238" s="0"/>
      <c r="IB3238" s="0"/>
      <c r="IC3238" s="0"/>
      <c r="ID3238" s="0"/>
      <c r="IE3238" s="0"/>
      <c r="IF3238" s="0"/>
      <c r="IG3238" s="0"/>
      <c r="IH3238" s="0"/>
      <c r="II3238" s="0"/>
      <c r="IJ3238" s="0"/>
      <c r="IK3238" s="0"/>
      <c r="IL3238" s="0"/>
      <c r="IM3238" s="0"/>
      <c r="IN3238" s="0"/>
      <c r="IO3238" s="0"/>
      <c r="IP3238" s="0"/>
      <c r="IQ3238" s="0"/>
      <c r="IR3238" s="0"/>
      <c r="IS3238" s="0"/>
      <c r="IT3238" s="0"/>
      <c r="IU3238" s="0"/>
      <c r="IV3238" s="0"/>
      <c r="IW3238" s="0"/>
      <c r="IX3238" s="0"/>
      <c r="IY3238" s="0"/>
      <c r="IZ3238" s="0"/>
      <c r="JA3238" s="0"/>
      <c r="JB3238" s="0"/>
      <c r="JC3238" s="0"/>
      <c r="JD3238" s="0"/>
      <c r="JE3238" s="0"/>
      <c r="JF3238" s="0"/>
      <c r="JG3238" s="0"/>
      <c r="JH3238" s="0"/>
      <c r="JI3238" s="0"/>
      <c r="JJ3238" s="0"/>
      <c r="JK3238" s="0"/>
      <c r="JL3238" s="0"/>
      <c r="JM3238" s="0"/>
      <c r="JN3238" s="0"/>
      <c r="JO3238" s="0"/>
      <c r="JP3238" s="0"/>
      <c r="JQ3238" s="0"/>
      <c r="JR3238" s="0"/>
      <c r="JS3238" s="0"/>
      <c r="JT3238" s="0"/>
      <c r="JU3238" s="0"/>
      <c r="JV3238" s="0"/>
      <c r="JW3238" s="0"/>
      <c r="JX3238" s="0"/>
      <c r="JY3238" s="0"/>
      <c r="JZ3238" s="0"/>
      <c r="KA3238" s="0"/>
      <c r="KB3238" s="0"/>
      <c r="KC3238" s="0"/>
      <c r="KD3238" s="0"/>
      <c r="KE3238" s="0"/>
      <c r="KF3238" s="0"/>
      <c r="KG3238" s="0"/>
      <c r="KH3238" s="0"/>
      <c r="KI3238" s="0"/>
      <c r="KJ3238" s="0"/>
      <c r="KK3238" s="0"/>
      <c r="KL3238" s="0"/>
      <c r="KM3238" s="0"/>
      <c r="KN3238" s="0"/>
      <c r="KO3238" s="0"/>
      <c r="KP3238" s="0"/>
      <c r="KQ3238" s="0"/>
      <c r="KR3238" s="0"/>
      <c r="KS3238" s="0"/>
      <c r="KT3238" s="0"/>
      <c r="KU3238" s="0"/>
      <c r="KV3238" s="0"/>
      <c r="KW3238" s="0"/>
      <c r="KX3238" s="0"/>
      <c r="KY3238" s="0"/>
      <c r="KZ3238" s="0"/>
      <c r="LA3238" s="0"/>
      <c r="LB3238" s="0"/>
      <c r="LC3238" s="0"/>
      <c r="LD3238" s="0"/>
      <c r="LE3238" s="0"/>
      <c r="LF3238" s="0"/>
      <c r="LG3238" s="0"/>
      <c r="LH3238" s="0"/>
      <c r="LI3238" s="0"/>
      <c r="LJ3238" s="0"/>
      <c r="LK3238" s="0"/>
      <c r="LL3238" s="0"/>
      <c r="LM3238" s="0"/>
      <c r="LN3238" s="0"/>
      <c r="LO3238" s="0"/>
      <c r="LP3238" s="0"/>
      <c r="LQ3238" s="0"/>
      <c r="LR3238" s="0"/>
      <c r="LS3238" s="0"/>
      <c r="LT3238" s="0"/>
      <c r="LU3238" s="0"/>
      <c r="LV3238" s="0"/>
      <c r="LW3238" s="0"/>
      <c r="LX3238" s="0"/>
      <c r="LY3238" s="0"/>
      <c r="LZ3238" s="0"/>
      <c r="MA3238" s="0"/>
      <c r="MB3238" s="0"/>
      <c r="MC3238" s="0"/>
      <c r="MD3238" s="0"/>
      <c r="ME3238" s="0"/>
      <c r="MF3238" s="0"/>
      <c r="MG3238" s="0"/>
      <c r="MH3238" s="0"/>
      <c r="MI3238" s="0"/>
      <c r="MJ3238" s="0"/>
      <c r="MK3238" s="0"/>
      <c r="ML3238" s="0"/>
      <c r="MM3238" s="0"/>
      <c r="MN3238" s="0"/>
      <c r="MO3238" s="0"/>
      <c r="MP3238" s="0"/>
      <c r="MQ3238" s="0"/>
      <c r="MR3238" s="0"/>
      <c r="MS3238" s="0"/>
      <c r="MT3238" s="0"/>
      <c r="MU3238" s="0"/>
      <c r="MV3238" s="0"/>
      <c r="MW3238" s="0"/>
      <c r="MX3238" s="0"/>
      <c r="MY3238" s="0"/>
      <c r="MZ3238" s="0"/>
      <c r="NA3238" s="0"/>
      <c r="NB3238" s="0"/>
      <c r="NC3238" s="0"/>
      <c r="ND3238" s="0"/>
      <c r="NE3238" s="0"/>
      <c r="NF3238" s="0"/>
      <c r="NG3238" s="0"/>
      <c r="NH3238" s="0"/>
      <c r="NI3238" s="0"/>
      <c r="NJ3238" s="0"/>
      <c r="NK3238" s="0"/>
      <c r="NL3238" s="0"/>
      <c r="NM3238" s="0"/>
      <c r="NN3238" s="0"/>
      <c r="NO3238" s="0"/>
      <c r="NP3238" s="0"/>
      <c r="NQ3238" s="0"/>
      <c r="NR3238" s="0"/>
      <c r="NS3238" s="0"/>
      <c r="NT3238" s="0"/>
      <c r="NU3238" s="0"/>
      <c r="NV3238" s="0"/>
      <c r="NW3238" s="0"/>
      <c r="NX3238" s="0"/>
      <c r="NY3238" s="0"/>
      <c r="NZ3238" s="0"/>
      <c r="OA3238" s="0"/>
      <c r="OB3238" s="0"/>
      <c r="OC3238" s="0"/>
      <c r="OD3238" s="0"/>
      <c r="OE3238" s="0"/>
      <c r="OF3238" s="0"/>
      <c r="OG3238" s="0"/>
      <c r="OH3238" s="0"/>
      <c r="OI3238" s="0"/>
      <c r="OJ3238" s="0"/>
      <c r="OK3238" s="0"/>
      <c r="OL3238" s="0"/>
      <c r="OM3238" s="0"/>
      <c r="ON3238" s="0"/>
      <c r="OO3238" s="0"/>
      <c r="OP3238" s="0"/>
      <c r="OQ3238" s="0"/>
      <c r="OR3238" s="0"/>
      <c r="OS3238" s="0"/>
      <c r="OT3238" s="0"/>
      <c r="OU3238" s="0"/>
      <c r="OV3238" s="0"/>
      <c r="OW3238" s="0"/>
      <c r="OX3238" s="0"/>
      <c r="OY3238" s="0"/>
      <c r="OZ3238" s="0"/>
      <c r="PA3238" s="0"/>
      <c r="PB3238" s="0"/>
      <c r="PC3238" s="0"/>
      <c r="PD3238" s="0"/>
      <c r="PE3238" s="0"/>
      <c r="PF3238" s="0"/>
      <c r="PG3238" s="0"/>
      <c r="PH3238" s="0"/>
      <c r="PI3238" s="0"/>
      <c r="PJ3238" s="0"/>
      <c r="PK3238" s="0"/>
      <c r="PL3238" s="0"/>
      <c r="PM3238" s="0"/>
      <c r="PN3238" s="0"/>
      <c r="PO3238" s="0"/>
      <c r="PP3238" s="0"/>
      <c r="PQ3238" s="0"/>
      <c r="PR3238" s="0"/>
      <c r="PS3238" s="0"/>
      <c r="PT3238" s="0"/>
      <c r="PU3238" s="0"/>
      <c r="PV3238" s="0"/>
      <c r="PW3238" s="0"/>
      <c r="PX3238" s="0"/>
      <c r="PY3238" s="0"/>
      <c r="PZ3238" s="0"/>
      <c r="QA3238" s="0"/>
      <c r="QB3238" s="0"/>
      <c r="QC3238" s="0"/>
      <c r="QD3238" s="0"/>
      <c r="QE3238" s="0"/>
      <c r="QF3238" s="0"/>
      <c r="QG3238" s="0"/>
      <c r="QH3238" s="0"/>
      <c r="QI3238" s="0"/>
      <c r="QJ3238" s="0"/>
      <c r="QK3238" s="0"/>
      <c r="QL3238" s="0"/>
      <c r="QM3238" s="0"/>
      <c r="QN3238" s="0"/>
      <c r="QO3238" s="0"/>
      <c r="QP3238" s="0"/>
      <c r="QQ3238" s="0"/>
      <c r="QR3238" s="0"/>
      <c r="QS3238" s="0"/>
      <c r="QT3238" s="0"/>
      <c r="QU3238" s="0"/>
      <c r="QV3238" s="0"/>
      <c r="QW3238" s="0"/>
      <c r="QX3238" s="0"/>
      <c r="QY3238" s="0"/>
      <c r="QZ3238" s="0"/>
      <c r="RA3238" s="0"/>
      <c r="RB3238" s="0"/>
      <c r="RC3238" s="0"/>
      <c r="RD3238" s="0"/>
      <c r="RE3238" s="0"/>
      <c r="RF3238" s="0"/>
      <c r="RG3238" s="0"/>
      <c r="RH3238" s="0"/>
      <c r="RI3238" s="0"/>
      <c r="RJ3238" s="0"/>
      <c r="RK3238" s="0"/>
      <c r="RL3238" s="0"/>
      <c r="RM3238" s="0"/>
      <c r="RN3238" s="0"/>
      <c r="RO3238" s="0"/>
      <c r="RP3238" s="0"/>
      <c r="RQ3238" s="0"/>
      <c r="RR3238" s="0"/>
      <c r="RS3238" s="0"/>
      <c r="RT3238" s="0"/>
      <c r="RU3238" s="0"/>
      <c r="RV3238" s="0"/>
      <c r="RW3238" s="0"/>
      <c r="RX3238" s="0"/>
      <c r="RY3238" s="0"/>
      <c r="RZ3238" s="0"/>
      <c r="SA3238" s="0"/>
      <c r="SB3238" s="0"/>
      <c r="SC3238" s="0"/>
      <c r="SD3238" s="0"/>
      <c r="SE3238" s="0"/>
      <c r="SF3238" s="0"/>
      <c r="SG3238" s="0"/>
      <c r="SH3238" s="0"/>
      <c r="SI3238" s="0"/>
      <c r="SJ3238" s="0"/>
      <c r="SK3238" s="0"/>
      <c r="SL3238" s="0"/>
      <c r="SM3238" s="0"/>
      <c r="SN3238" s="0"/>
      <c r="SO3238" s="0"/>
      <c r="SP3238" s="0"/>
      <c r="SQ3238" s="0"/>
      <c r="SR3238" s="0"/>
      <c r="SS3238" s="0"/>
      <c r="ST3238" s="0"/>
      <c r="SU3238" s="0"/>
      <c r="SV3238" s="0"/>
      <c r="SW3238" s="0"/>
      <c r="SX3238" s="0"/>
      <c r="SY3238" s="0"/>
      <c r="SZ3238" s="0"/>
      <c r="TA3238" s="0"/>
      <c r="TB3238" s="0"/>
      <c r="TC3238" s="0"/>
      <c r="TD3238" s="0"/>
      <c r="TE3238" s="0"/>
      <c r="TF3238" s="0"/>
      <c r="TG3238" s="0"/>
      <c r="TH3238" s="0"/>
      <c r="TI3238" s="0"/>
      <c r="TJ3238" s="0"/>
      <c r="TK3238" s="0"/>
      <c r="TL3238" s="0"/>
      <c r="TM3238" s="0"/>
      <c r="TN3238" s="0"/>
      <c r="TO3238" s="0"/>
      <c r="TP3238" s="0"/>
      <c r="TQ3238" s="0"/>
      <c r="TR3238" s="0"/>
      <c r="TS3238" s="0"/>
      <c r="TT3238" s="0"/>
      <c r="TU3238" s="0"/>
      <c r="TV3238" s="0"/>
      <c r="TW3238" s="0"/>
      <c r="TX3238" s="0"/>
      <c r="TY3238" s="0"/>
      <c r="TZ3238" s="0"/>
      <c r="UA3238" s="0"/>
      <c r="UB3238" s="0"/>
      <c r="UC3238" s="0"/>
      <c r="UD3238" s="0"/>
      <c r="UE3238" s="0"/>
      <c r="UF3238" s="0"/>
      <c r="UG3238" s="0"/>
      <c r="UH3238" s="0"/>
      <c r="UI3238" s="0"/>
      <c r="UJ3238" s="0"/>
      <c r="UK3238" s="0"/>
      <c r="UL3238" s="0"/>
      <c r="UM3238" s="0"/>
      <c r="UN3238" s="0"/>
      <c r="UO3238" s="0"/>
      <c r="UP3238" s="0"/>
      <c r="UQ3238" s="0"/>
      <c r="UR3238" s="0"/>
      <c r="US3238" s="0"/>
      <c r="UT3238" s="0"/>
      <c r="UU3238" s="0"/>
      <c r="UV3238" s="0"/>
      <c r="UW3238" s="0"/>
      <c r="UX3238" s="0"/>
      <c r="UY3238" s="0"/>
      <c r="UZ3238" s="0"/>
      <c r="VA3238" s="0"/>
      <c r="VB3238" s="0"/>
      <c r="VC3238" s="0"/>
      <c r="VD3238" s="0"/>
      <c r="VE3238" s="0"/>
      <c r="VF3238" s="0"/>
      <c r="VG3238" s="0"/>
      <c r="VH3238" s="0"/>
      <c r="VI3238" s="0"/>
      <c r="VJ3238" s="0"/>
      <c r="VK3238" s="0"/>
      <c r="VL3238" s="0"/>
      <c r="VM3238" s="0"/>
      <c r="VN3238" s="0"/>
      <c r="VO3238" s="0"/>
      <c r="VP3238" s="0"/>
      <c r="VQ3238" s="0"/>
      <c r="VR3238" s="0"/>
      <c r="VS3238" s="0"/>
      <c r="VT3238" s="0"/>
      <c r="VU3238" s="0"/>
      <c r="VV3238" s="0"/>
      <c r="VW3238" s="0"/>
      <c r="VX3238" s="0"/>
      <c r="VY3238" s="0"/>
      <c r="VZ3238" s="0"/>
      <c r="WA3238" s="0"/>
      <c r="WB3238" s="0"/>
      <c r="WC3238" s="0"/>
      <c r="WD3238" s="0"/>
      <c r="WE3238" s="0"/>
      <c r="WF3238" s="0"/>
      <c r="WG3238" s="0"/>
      <c r="WH3238" s="0"/>
      <c r="WI3238" s="0"/>
      <c r="WJ3238" s="0"/>
      <c r="WK3238" s="0"/>
      <c r="WL3238" s="0"/>
      <c r="WM3238" s="0"/>
      <c r="WN3238" s="0"/>
      <c r="WO3238" s="0"/>
      <c r="WP3238" s="0"/>
      <c r="WQ3238" s="0"/>
      <c r="WR3238" s="0"/>
      <c r="WS3238" s="0"/>
      <c r="WT3238" s="0"/>
      <c r="WU3238" s="0"/>
      <c r="WV3238" s="0"/>
      <c r="WW3238" s="0"/>
      <c r="WX3238" s="0"/>
      <c r="WY3238" s="0"/>
      <c r="WZ3238" s="0"/>
      <c r="XA3238" s="0"/>
      <c r="XB3238" s="0"/>
      <c r="XC3238" s="0"/>
      <c r="XD3238" s="0"/>
      <c r="XE3238" s="0"/>
      <c r="XF3238" s="0"/>
      <c r="XG3238" s="0"/>
      <c r="XH3238" s="0"/>
      <c r="XI3238" s="0"/>
      <c r="XJ3238" s="0"/>
      <c r="XK3238" s="0"/>
      <c r="XL3238" s="0"/>
      <c r="XM3238" s="0"/>
      <c r="XN3238" s="0"/>
      <c r="XO3238" s="0"/>
      <c r="XP3238" s="0"/>
      <c r="XQ3238" s="0"/>
      <c r="XR3238" s="0"/>
      <c r="XS3238" s="0"/>
      <c r="XT3238" s="0"/>
      <c r="XU3238" s="0"/>
      <c r="XV3238" s="0"/>
      <c r="XW3238" s="0"/>
      <c r="XX3238" s="0"/>
      <c r="XY3238" s="0"/>
      <c r="XZ3238" s="0"/>
      <c r="YA3238" s="0"/>
      <c r="YB3238" s="0"/>
      <c r="YC3238" s="0"/>
      <c r="YD3238" s="0"/>
      <c r="YE3238" s="0"/>
      <c r="YF3238" s="0"/>
      <c r="YG3238" s="0"/>
      <c r="YH3238" s="0"/>
      <c r="YI3238" s="0"/>
      <c r="YJ3238" s="0"/>
      <c r="YK3238" s="0"/>
      <c r="YL3238" s="0"/>
      <c r="YM3238" s="0"/>
      <c r="YN3238" s="0"/>
      <c r="YO3238" s="0"/>
      <c r="YP3238" s="0"/>
      <c r="YQ3238" s="0"/>
      <c r="YR3238" s="0"/>
      <c r="YS3238" s="0"/>
      <c r="YT3238" s="0"/>
      <c r="YU3238" s="0"/>
      <c r="YV3238" s="0"/>
      <c r="YW3238" s="0"/>
      <c r="YX3238" s="0"/>
      <c r="YY3238" s="0"/>
      <c r="YZ3238" s="0"/>
      <c r="ZA3238" s="0"/>
      <c r="ZB3238" s="0"/>
      <c r="ZC3238" s="0"/>
      <c r="ZD3238" s="0"/>
      <c r="ZE3238" s="0"/>
      <c r="ZF3238" s="0"/>
      <c r="ZG3238" s="0"/>
      <c r="ZH3238" s="0"/>
      <c r="ZI3238" s="0"/>
      <c r="ZJ3238" s="0"/>
      <c r="ZK3238" s="0"/>
      <c r="ZL3238" s="0"/>
      <c r="ZM3238" s="0"/>
      <c r="ZN3238" s="0"/>
      <c r="ZO3238" s="0"/>
      <c r="ZP3238" s="0"/>
      <c r="ZQ3238" s="0"/>
      <c r="ZR3238" s="0"/>
      <c r="ZS3238" s="0"/>
      <c r="ZT3238" s="0"/>
      <c r="ZU3238" s="0"/>
      <c r="ZV3238" s="0"/>
      <c r="ZW3238" s="0"/>
      <c r="ZX3238" s="0"/>
      <c r="ZY3238" s="0"/>
      <c r="ZZ3238" s="0"/>
      <c r="AAA3238" s="0"/>
      <c r="AAB3238" s="0"/>
      <c r="AAC3238" s="0"/>
      <c r="AAD3238" s="0"/>
      <c r="AAE3238" s="0"/>
      <c r="AAF3238" s="0"/>
      <c r="AAG3238" s="0"/>
      <c r="AAH3238" s="0"/>
      <c r="AAI3238" s="0"/>
      <c r="AAJ3238" s="0"/>
      <c r="AAK3238" s="0"/>
      <c r="AAL3238" s="0"/>
      <c r="AAM3238" s="0"/>
      <c r="AAN3238" s="0"/>
      <c r="AAO3238" s="0"/>
      <c r="AAP3238" s="0"/>
      <c r="AAQ3238" s="0"/>
      <c r="AAR3238" s="0"/>
      <c r="AAS3238" s="0"/>
      <c r="AAT3238" s="0"/>
      <c r="AAU3238" s="0"/>
      <c r="AAV3238" s="0"/>
      <c r="AAW3238" s="0"/>
      <c r="AAX3238" s="0"/>
      <c r="AAY3238" s="0"/>
      <c r="AAZ3238" s="0"/>
      <c r="ABA3238" s="0"/>
      <c r="ABB3238" s="0"/>
      <c r="ABC3238" s="0"/>
      <c r="ABD3238" s="0"/>
      <c r="ABE3238" s="0"/>
      <c r="ABF3238" s="0"/>
      <c r="ABG3238" s="0"/>
      <c r="ABH3238" s="0"/>
      <c r="ABI3238" s="0"/>
      <c r="ABJ3238" s="0"/>
      <c r="ABK3238" s="0"/>
      <c r="ABL3238" s="0"/>
      <c r="ABM3238" s="0"/>
      <c r="ABN3238" s="0"/>
      <c r="ABO3238" s="0"/>
      <c r="ABP3238" s="0"/>
      <c r="ABQ3238" s="0"/>
      <c r="ABR3238" s="0"/>
      <c r="ABS3238" s="0"/>
      <c r="ABT3238" s="0"/>
      <c r="ABU3238" s="0"/>
      <c r="ABV3238" s="0"/>
      <c r="ABW3238" s="0"/>
      <c r="ABX3238" s="0"/>
      <c r="ABY3238" s="0"/>
      <c r="ABZ3238" s="0"/>
      <c r="ACA3238" s="0"/>
      <c r="ACB3238" s="0"/>
      <c r="ACC3238" s="0"/>
      <c r="ACD3238" s="0"/>
      <c r="ACE3238" s="0"/>
      <c r="ACF3238" s="0"/>
      <c r="ACG3238" s="0"/>
      <c r="ACH3238" s="0"/>
      <c r="ACI3238" s="0"/>
      <c r="ACJ3238" s="0"/>
      <c r="ACK3238" s="0"/>
      <c r="ACL3238" s="0"/>
      <c r="ACM3238" s="0"/>
      <c r="ACN3238" s="0"/>
      <c r="ACO3238" s="0"/>
      <c r="ACP3238" s="0"/>
      <c r="ACQ3238" s="0"/>
      <c r="ACR3238" s="0"/>
      <c r="ACS3238" s="0"/>
      <c r="ACT3238" s="0"/>
      <c r="ACU3238" s="0"/>
      <c r="ACV3238" s="0"/>
      <c r="ACW3238" s="0"/>
      <c r="ACX3238" s="0"/>
      <c r="ACY3238" s="0"/>
      <c r="ACZ3238" s="0"/>
      <c r="ADA3238" s="0"/>
      <c r="ADB3238" s="0"/>
      <c r="ADC3238" s="0"/>
      <c r="ADD3238" s="0"/>
      <c r="ADE3238" s="0"/>
      <c r="ADF3238" s="0"/>
      <c r="ADG3238" s="0"/>
      <c r="ADH3238" s="0"/>
      <c r="ADI3238" s="0"/>
      <c r="ADJ3238" s="0"/>
      <c r="ADK3238" s="0"/>
      <c r="ADL3238" s="0"/>
      <c r="ADM3238" s="0"/>
      <c r="ADN3238" s="0"/>
      <c r="ADO3238" s="0"/>
      <c r="ADP3238" s="0"/>
      <c r="ADQ3238" s="0"/>
      <c r="ADR3238" s="0"/>
      <c r="ADS3238" s="0"/>
      <c r="ADT3238" s="0"/>
      <c r="ADU3238" s="0"/>
      <c r="ADV3238" s="0"/>
      <c r="ADW3238" s="0"/>
      <c r="ADX3238" s="0"/>
      <c r="ADY3238" s="0"/>
      <c r="ADZ3238" s="0"/>
      <c r="AEA3238" s="0"/>
      <c r="AEB3238" s="0"/>
      <c r="AEC3238" s="0"/>
      <c r="AED3238" s="0"/>
      <c r="AEE3238" s="0"/>
      <c r="AEF3238" s="0"/>
      <c r="AEG3238" s="0"/>
      <c r="AEH3238" s="0"/>
      <c r="AEI3238" s="0"/>
      <c r="AEJ3238" s="0"/>
      <c r="AEK3238" s="0"/>
      <c r="AEL3238" s="0"/>
      <c r="AEM3238" s="0"/>
      <c r="AEN3238" s="0"/>
      <c r="AEO3238" s="0"/>
      <c r="AEP3238" s="0"/>
      <c r="AEQ3238" s="0"/>
      <c r="AER3238" s="0"/>
      <c r="AES3238" s="0"/>
      <c r="AET3238" s="0"/>
      <c r="AEU3238" s="0"/>
      <c r="AEV3238" s="0"/>
      <c r="AEW3238" s="0"/>
      <c r="AEX3238" s="0"/>
      <c r="AEY3238" s="0"/>
      <c r="AEZ3238" s="0"/>
      <c r="AFA3238" s="0"/>
      <c r="AFB3238" s="0"/>
      <c r="AFC3238" s="0"/>
      <c r="AFD3238" s="0"/>
      <c r="AFE3238" s="0"/>
      <c r="AFF3238" s="0"/>
      <c r="AFG3238" s="0"/>
      <c r="AFH3238" s="0"/>
      <c r="AFI3238" s="0"/>
      <c r="AFJ3238" s="0"/>
      <c r="AFK3238" s="0"/>
      <c r="AFL3238" s="0"/>
      <c r="AFM3238" s="0"/>
      <c r="AFN3238" s="0"/>
      <c r="AFO3238" s="0"/>
      <c r="AFP3238" s="0"/>
      <c r="AFQ3238" s="0"/>
      <c r="AFR3238" s="0"/>
      <c r="AFS3238" s="0"/>
      <c r="AFT3238" s="0"/>
      <c r="AFU3238" s="0"/>
      <c r="AFV3238" s="0"/>
      <c r="AFW3238" s="0"/>
      <c r="AFX3238" s="0"/>
      <c r="AFY3238" s="0"/>
      <c r="AFZ3238" s="0"/>
      <c r="AGA3238" s="0"/>
      <c r="AGB3238" s="0"/>
      <c r="AGC3238" s="0"/>
      <c r="AGD3238" s="0"/>
      <c r="AGE3238" s="0"/>
      <c r="AGF3238" s="0"/>
      <c r="AGG3238" s="0"/>
      <c r="AGH3238" s="0"/>
      <c r="AGI3238" s="0"/>
      <c r="AGJ3238" s="0"/>
      <c r="AGK3238" s="0"/>
      <c r="AGL3238" s="0"/>
      <c r="AGM3238" s="0"/>
      <c r="AGN3238" s="0"/>
      <c r="AGO3238" s="0"/>
      <c r="AGP3238" s="0"/>
      <c r="AGQ3238" s="0"/>
      <c r="AGR3238" s="0"/>
      <c r="AGS3238" s="0"/>
      <c r="AGT3238" s="0"/>
      <c r="AGU3238" s="0"/>
      <c r="AGV3238" s="0"/>
      <c r="AGW3238" s="0"/>
      <c r="AGX3238" s="0"/>
      <c r="AGY3238" s="0"/>
      <c r="AGZ3238" s="0"/>
      <c r="AHA3238" s="0"/>
      <c r="AHB3238" s="0"/>
      <c r="AHC3238" s="0"/>
      <c r="AHD3238" s="0"/>
      <c r="AHE3238" s="0"/>
      <c r="AHF3238" s="0"/>
      <c r="AHG3238" s="0"/>
      <c r="AHH3238" s="0"/>
      <c r="AHI3238" s="0"/>
      <c r="AHJ3238" s="0"/>
      <c r="AHK3238" s="0"/>
      <c r="AHL3238" s="0"/>
      <c r="AHM3238" s="0"/>
      <c r="AHN3238" s="0"/>
      <c r="AHO3238" s="0"/>
      <c r="AHP3238" s="0"/>
      <c r="AHQ3238" s="0"/>
      <c r="AHR3238" s="0"/>
      <c r="AHS3238" s="0"/>
      <c r="AHT3238" s="0"/>
      <c r="AHU3238" s="0"/>
      <c r="AHV3238" s="0"/>
      <c r="AHW3238" s="0"/>
      <c r="AHX3238" s="0"/>
      <c r="AHY3238" s="0"/>
      <c r="AHZ3238" s="0"/>
      <c r="AIA3238" s="0"/>
      <c r="AIB3238" s="0"/>
      <c r="AIC3238" s="0"/>
      <c r="AID3238" s="0"/>
      <c r="AIE3238" s="0"/>
      <c r="AIF3238" s="0"/>
      <c r="AIG3238" s="0"/>
      <c r="AIH3238" s="0"/>
      <c r="AII3238" s="0"/>
      <c r="AIJ3238" s="0"/>
      <c r="AIK3238" s="0"/>
      <c r="AIL3238" s="0"/>
      <c r="AIM3238" s="0"/>
      <c r="AIN3238" s="0"/>
      <c r="AIO3238" s="0"/>
      <c r="AIP3238" s="0"/>
      <c r="AIQ3238" s="0"/>
      <c r="AIR3238" s="0"/>
      <c r="AIS3238" s="0"/>
      <c r="AIT3238" s="0"/>
      <c r="AIU3238" s="0"/>
      <c r="AIV3238" s="0"/>
      <c r="AIW3238" s="0"/>
      <c r="AIX3238" s="0"/>
      <c r="AIY3238" s="0"/>
      <c r="AIZ3238" s="0"/>
      <c r="AJA3238" s="0"/>
      <c r="AJB3238" s="0"/>
      <c r="AJC3238" s="0"/>
      <c r="AJD3238" s="0"/>
      <c r="AJE3238" s="0"/>
      <c r="AJF3238" s="0"/>
      <c r="AJG3238" s="0"/>
      <c r="AJH3238" s="0"/>
      <c r="AJI3238" s="0"/>
      <c r="AJJ3238" s="0"/>
      <c r="AJK3238" s="0"/>
      <c r="AJL3238" s="0"/>
      <c r="AJM3238" s="0"/>
      <c r="AJN3238" s="0"/>
      <c r="AJO3238" s="0"/>
      <c r="AJP3238" s="0"/>
      <c r="AJQ3238" s="0"/>
      <c r="AJR3238" s="0"/>
      <c r="AJS3238" s="0"/>
      <c r="AJT3238" s="0"/>
      <c r="AJU3238" s="0"/>
      <c r="AJV3238" s="0"/>
      <c r="AJW3238" s="0"/>
      <c r="AJX3238" s="0"/>
      <c r="AJY3238" s="0"/>
      <c r="AJZ3238" s="0"/>
      <c r="AKA3238" s="0"/>
      <c r="AKB3238" s="0"/>
      <c r="AKC3238" s="0"/>
      <c r="AKD3238" s="0"/>
      <c r="AKE3238" s="0"/>
      <c r="AKF3238" s="0"/>
      <c r="AKG3238" s="0"/>
      <c r="AKH3238" s="0"/>
      <c r="AKI3238" s="0"/>
      <c r="AKJ3238" s="0"/>
      <c r="AKK3238" s="0"/>
      <c r="AKL3238" s="0"/>
      <c r="AKM3238" s="0"/>
      <c r="AKN3238" s="0"/>
      <c r="AKO3238" s="0"/>
      <c r="AKP3238" s="0"/>
      <c r="AKQ3238" s="0"/>
      <c r="AKR3238" s="0"/>
      <c r="AKS3238" s="0"/>
      <c r="AKT3238" s="0"/>
      <c r="AKU3238" s="0"/>
      <c r="AKV3238" s="0"/>
      <c r="AKW3238" s="0"/>
      <c r="AKX3238" s="0"/>
      <c r="AKY3238" s="0"/>
      <c r="AKZ3238" s="0"/>
      <c r="ALA3238" s="0"/>
      <c r="ALB3238" s="0"/>
      <c r="ALC3238" s="0"/>
      <c r="ALD3238" s="0"/>
      <c r="ALE3238" s="0"/>
      <c r="ALF3238" s="0"/>
      <c r="ALG3238" s="0"/>
      <c r="ALH3238" s="0"/>
      <c r="ALI3238" s="0"/>
      <c r="ALJ3238" s="0"/>
      <c r="ALK3238" s="0"/>
      <c r="ALL3238" s="0"/>
      <c r="ALM3238" s="0"/>
      <c r="ALN3238" s="0"/>
      <c r="ALO3238" s="0"/>
      <c r="ALP3238" s="0"/>
      <c r="ALQ3238" s="0"/>
      <c r="ALR3238" s="0"/>
      <c r="ALS3238" s="0"/>
      <c r="ALT3238" s="0"/>
      <c r="ALU3238" s="0"/>
      <c r="ALV3238" s="0"/>
      <c r="ALW3238" s="0"/>
      <c r="ALX3238" s="0"/>
      <c r="ALY3238" s="0"/>
      <c r="ALZ3238" s="0"/>
      <c r="AMA3238" s="0"/>
      <c r="AMB3238" s="0"/>
      <c r="AMC3238" s="0"/>
      <c r="AMD3238" s="0"/>
      <c r="AME3238" s="0"/>
      <c r="AMF3238" s="0"/>
      <c r="AMG3238" s="0"/>
      <c r="AMH3238" s="0"/>
      <c r="AMI3238" s="0"/>
    </row>
    <row r="3239" customFormat="false" ht="12.75" hidden="false" customHeight="false" outlineLevel="0" collapsed="false">
      <c r="I3239" s="3"/>
      <c r="BM3239" s="0"/>
      <c r="BN3239" s="0"/>
      <c r="BO3239" s="0"/>
      <c r="BP3239" s="0"/>
      <c r="BQ3239" s="0"/>
      <c r="BR3239" s="0"/>
      <c r="BS3239" s="0"/>
      <c r="BT3239" s="0"/>
      <c r="BU3239" s="0"/>
      <c r="BV3239" s="0"/>
      <c r="BW3239" s="0"/>
      <c r="BX3239" s="0"/>
      <c r="BY3239" s="0"/>
      <c r="BZ3239" s="0"/>
      <c r="CA3239" s="0"/>
      <c r="CB3239" s="0"/>
      <c r="CC3239" s="0"/>
      <c r="CD3239" s="0"/>
      <c r="CE3239" s="0"/>
      <c r="CF3239" s="0"/>
      <c r="CG3239" s="0"/>
      <c r="CH3239" s="0"/>
      <c r="CI3239" s="0"/>
      <c r="CJ3239" s="0"/>
      <c r="CK3239" s="0"/>
      <c r="CL3239" s="0"/>
      <c r="CM3239" s="0"/>
      <c r="CN3239" s="0"/>
      <c r="CO3239" s="0"/>
      <c r="CP3239" s="0"/>
      <c r="CQ3239" s="0"/>
      <c r="CR3239" s="0"/>
      <c r="CS3239" s="0"/>
      <c r="CT3239" s="0"/>
      <c r="CU3239" s="0"/>
      <c r="CV3239" s="0"/>
      <c r="CW3239" s="0"/>
      <c r="CX3239" s="0"/>
      <c r="CY3239" s="0"/>
      <c r="CZ3239" s="0"/>
      <c r="DA3239" s="0"/>
      <c r="DB3239" s="0"/>
      <c r="DC3239" s="0"/>
      <c r="DD3239" s="0"/>
      <c r="DE3239" s="0"/>
      <c r="DF3239" s="0"/>
      <c r="DG3239" s="0"/>
      <c r="DH3239" s="0"/>
      <c r="DI3239" s="0"/>
      <c r="DJ3239" s="0"/>
      <c r="DK3239" s="0"/>
      <c r="DL3239" s="0"/>
      <c r="DM3239" s="0"/>
      <c r="DN3239" s="0"/>
      <c r="DO3239" s="0"/>
      <c r="DP3239" s="0"/>
      <c r="DQ3239" s="0"/>
      <c r="DR3239" s="0"/>
      <c r="DS3239" s="0"/>
      <c r="DT3239" s="0"/>
      <c r="DU3239" s="0"/>
      <c r="DV3239" s="0"/>
      <c r="DW3239" s="0"/>
      <c r="DX3239" s="0"/>
      <c r="DY3239" s="0"/>
      <c r="DZ3239" s="0"/>
      <c r="EA3239" s="0"/>
      <c r="EB3239" s="0"/>
      <c r="EC3239" s="0"/>
      <c r="ED3239" s="0"/>
      <c r="EE3239" s="0"/>
      <c r="EF3239" s="0"/>
      <c r="EG3239" s="0"/>
      <c r="EH3239" s="0"/>
      <c r="EI3239" s="0"/>
      <c r="EJ3239" s="0"/>
      <c r="EK3239" s="0"/>
      <c r="EL3239" s="0"/>
      <c r="EM3239" s="0"/>
      <c r="EN3239" s="0"/>
      <c r="EO3239" s="0"/>
      <c r="EP3239" s="0"/>
      <c r="EQ3239" s="0"/>
      <c r="ER3239" s="0"/>
      <c r="ES3239" s="0"/>
      <c r="ET3239" s="0"/>
      <c r="EU3239" s="0"/>
      <c r="EV3239" s="0"/>
      <c r="EW3239" s="0"/>
      <c r="EX3239" s="0"/>
      <c r="EY3239" s="0"/>
      <c r="EZ3239" s="0"/>
      <c r="FA3239" s="0"/>
      <c r="FB3239" s="0"/>
      <c r="FC3239" s="0"/>
      <c r="FD3239" s="0"/>
      <c r="FE3239" s="0"/>
      <c r="FF3239" s="0"/>
      <c r="FG3239" s="0"/>
      <c r="FH3239" s="0"/>
      <c r="FI3239" s="0"/>
      <c r="FJ3239" s="0"/>
      <c r="FK3239" s="0"/>
      <c r="FL3239" s="0"/>
      <c r="FM3239" s="0"/>
      <c r="FN3239" s="0"/>
      <c r="FO3239" s="0"/>
      <c r="FP3239" s="0"/>
      <c r="FQ3239" s="0"/>
      <c r="FR3239" s="0"/>
      <c r="FS3239" s="0"/>
      <c r="FT3239" s="0"/>
      <c r="FU3239" s="0"/>
      <c r="FV3239" s="0"/>
      <c r="FW3239" s="0"/>
      <c r="FX3239" s="0"/>
      <c r="FY3239" s="0"/>
      <c r="FZ3239" s="0"/>
      <c r="GA3239" s="0"/>
      <c r="GB3239" s="0"/>
      <c r="GC3239" s="0"/>
      <c r="GD3239" s="0"/>
      <c r="GE3239" s="0"/>
      <c r="GF3239" s="0"/>
      <c r="GG3239" s="0"/>
      <c r="GH3239" s="0"/>
      <c r="GI3239" s="0"/>
      <c r="GJ3239" s="0"/>
      <c r="GK3239" s="0"/>
      <c r="GL3239" s="0"/>
      <c r="GM3239" s="0"/>
      <c r="GN3239" s="0"/>
      <c r="GO3239" s="0"/>
      <c r="GP3239" s="0"/>
      <c r="GQ3239" s="0"/>
      <c r="GR3239" s="0"/>
      <c r="GS3239" s="0"/>
      <c r="GT3239" s="0"/>
      <c r="GU3239" s="0"/>
      <c r="GV3239" s="0"/>
      <c r="GW3239" s="0"/>
      <c r="GX3239" s="0"/>
      <c r="GY3239" s="0"/>
      <c r="GZ3239" s="0"/>
      <c r="HA3239" s="0"/>
      <c r="HB3239" s="0"/>
      <c r="HC3239" s="0"/>
      <c r="HD3239" s="0"/>
      <c r="HE3239" s="0"/>
      <c r="HF3239" s="0"/>
      <c r="HG3239" s="0"/>
      <c r="HH3239" s="0"/>
      <c r="HI3239" s="0"/>
      <c r="HJ3239" s="0"/>
      <c r="HK3239" s="0"/>
      <c r="HL3239" s="0"/>
      <c r="HM3239" s="0"/>
      <c r="HN3239" s="0"/>
      <c r="HO3239" s="0"/>
      <c r="HP3239" s="0"/>
      <c r="HQ3239" s="0"/>
      <c r="HR3239" s="0"/>
      <c r="HS3239" s="0"/>
      <c r="HT3239" s="0"/>
      <c r="HU3239" s="0"/>
      <c r="HV3239" s="0"/>
      <c r="HW3239" s="0"/>
      <c r="HX3239" s="0"/>
      <c r="HY3239" s="0"/>
      <c r="HZ3239" s="0"/>
      <c r="IA3239" s="0"/>
      <c r="IB3239" s="0"/>
      <c r="IC3239" s="0"/>
      <c r="ID3239" s="0"/>
      <c r="IE3239" s="0"/>
      <c r="IF3239" s="0"/>
      <c r="IG3239" s="0"/>
      <c r="IH3239" s="0"/>
      <c r="II3239" s="0"/>
      <c r="IJ3239" s="0"/>
      <c r="IK3239" s="0"/>
      <c r="IL3239" s="0"/>
      <c r="IM3239" s="0"/>
      <c r="IN3239" s="0"/>
      <c r="IO3239" s="0"/>
      <c r="IP3239" s="0"/>
      <c r="IQ3239" s="0"/>
      <c r="IR3239" s="0"/>
      <c r="IS3239" s="0"/>
      <c r="IT3239" s="0"/>
      <c r="IU3239" s="0"/>
      <c r="IV3239" s="0"/>
      <c r="IW3239" s="0"/>
      <c r="IX3239" s="0"/>
      <c r="IY3239" s="0"/>
      <c r="IZ3239" s="0"/>
      <c r="JA3239" s="0"/>
      <c r="JB3239" s="0"/>
      <c r="JC3239" s="0"/>
      <c r="JD3239" s="0"/>
      <c r="JE3239" s="0"/>
      <c r="JF3239" s="0"/>
      <c r="JG3239" s="0"/>
      <c r="JH3239" s="0"/>
      <c r="JI3239" s="0"/>
      <c r="JJ3239" s="0"/>
      <c r="JK3239" s="0"/>
      <c r="JL3239" s="0"/>
      <c r="JM3239" s="0"/>
      <c r="JN3239" s="0"/>
      <c r="JO3239" s="0"/>
      <c r="JP3239" s="0"/>
      <c r="JQ3239" s="0"/>
      <c r="JR3239" s="0"/>
      <c r="JS3239" s="0"/>
      <c r="JT3239" s="0"/>
      <c r="JU3239" s="0"/>
      <c r="JV3239" s="0"/>
      <c r="JW3239" s="0"/>
      <c r="JX3239" s="0"/>
      <c r="JY3239" s="0"/>
      <c r="JZ3239" s="0"/>
      <c r="KA3239" s="0"/>
      <c r="KB3239" s="0"/>
      <c r="KC3239" s="0"/>
      <c r="KD3239" s="0"/>
      <c r="KE3239" s="0"/>
      <c r="KF3239" s="0"/>
      <c r="KG3239" s="0"/>
      <c r="KH3239" s="0"/>
      <c r="KI3239" s="0"/>
      <c r="KJ3239" s="0"/>
      <c r="KK3239" s="0"/>
      <c r="KL3239" s="0"/>
      <c r="KM3239" s="0"/>
      <c r="KN3239" s="0"/>
      <c r="KO3239" s="0"/>
      <c r="KP3239" s="0"/>
      <c r="KQ3239" s="0"/>
      <c r="KR3239" s="0"/>
      <c r="KS3239" s="0"/>
      <c r="KT3239" s="0"/>
      <c r="KU3239" s="0"/>
      <c r="KV3239" s="0"/>
      <c r="KW3239" s="0"/>
      <c r="KX3239" s="0"/>
      <c r="KY3239" s="0"/>
      <c r="KZ3239" s="0"/>
      <c r="LA3239" s="0"/>
      <c r="LB3239" s="0"/>
      <c r="LC3239" s="0"/>
      <c r="LD3239" s="0"/>
      <c r="LE3239" s="0"/>
      <c r="LF3239" s="0"/>
      <c r="LG3239" s="0"/>
      <c r="LH3239" s="0"/>
      <c r="LI3239" s="0"/>
      <c r="LJ3239" s="0"/>
      <c r="LK3239" s="0"/>
      <c r="LL3239" s="0"/>
      <c r="LM3239" s="0"/>
      <c r="LN3239" s="0"/>
      <c r="LO3239" s="0"/>
      <c r="LP3239" s="0"/>
      <c r="LQ3239" s="0"/>
      <c r="LR3239" s="0"/>
      <c r="LS3239" s="0"/>
      <c r="LT3239" s="0"/>
      <c r="LU3239" s="0"/>
      <c r="LV3239" s="0"/>
      <c r="LW3239" s="0"/>
      <c r="LX3239" s="0"/>
      <c r="LY3239" s="0"/>
      <c r="LZ3239" s="0"/>
      <c r="MA3239" s="0"/>
      <c r="MB3239" s="0"/>
      <c r="MC3239" s="0"/>
      <c r="MD3239" s="0"/>
      <c r="ME3239" s="0"/>
      <c r="MF3239" s="0"/>
      <c r="MG3239" s="0"/>
      <c r="MH3239" s="0"/>
      <c r="MI3239" s="0"/>
      <c r="MJ3239" s="0"/>
      <c r="MK3239" s="0"/>
      <c r="ML3239" s="0"/>
      <c r="MM3239" s="0"/>
      <c r="MN3239" s="0"/>
      <c r="MO3239" s="0"/>
      <c r="MP3239" s="0"/>
      <c r="MQ3239" s="0"/>
      <c r="MR3239" s="0"/>
      <c r="MS3239" s="0"/>
      <c r="MT3239" s="0"/>
      <c r="MU3239" s="0"/>
      <c r="MV3239" s="0"/>
      <c r="MW3239" s="0"/>
      <c r="MX3239" s="0"/>
      <c r="MY3239" s="0"/>
      <c r="MZ3239" s="0"/>
      <c r="NA3239" s="0"/>
      <c r="NB3239" s="0"/>
      <c r="NC3239" s="0"/>
      <c r="ND3239" s="0"/>
      <c r="NE3239" s="0"/>
      <c r="NF3239" s="0"/>
      <c r="NG3239" s="0"/>
      <c r="NH3239" s="0"/>
      <c r="NI3239" s="0"/>
      <c r="NJ3239" s="0"/>
      <c r="NK3239" s="0"/>
      <c r="NL3239" s="0"/>
      <c r="NM3239" s="0"/>
      <c r="NN3239" s="0"/>
      <c r="NO3239" s="0"/>
      <c r="NP3239" s="0"/>
      <c r="NQ3239" s="0"/>
      <c r="NR3239" s="0"/>
      <c r="NS3239" s="0"/>
      <c r="NT3239" s="0"/>
      <c r="NU3239" s="0"/>
      <c r="NV3239" s="0"/>
      <c r="NW3239" s="0"/>
      <c r="NX3239" s="0"/>
      <c r="NY3239" s="0"/>
      <c r="NZ3239" s="0"/>
      <c r="OA3239" s="0"/>
      <c r="OB3239" s="0"/>
      <c r="OC3239" s="0"/>
      <c r="OD3239" s="0"/>
      <c r="OE3239" s="0"/>
      <c r="OF3239" s="0"/>
      <c r="OG3239" s="0"/>
      <c r="OH3239" s="0"/>
      <c r="OI3239" s="0"/>
      <c r="OJ3239" s="0"/>
      <c r="OK3239" s="0"/>
      <c r="OL3239" s="0"/>
      <c r="OM3239" s="0"/>
      <c r="ON3239" s="0"/>
      <c r="OO3239" s="0"/>
      <c r="OP3239" s="0"/>
      <c r="OQ3239" s="0"/>
      <c r="OR3239" s="0"/>
      <c r="OS3239" s="0"/>
      <c r="OT3239" s="0"/>
      <c r="OU3239" s="0"/>
      <c r="OV3239" s="0"/>
      <c r="OW3239" s="0"/>
      <c r="OX3239" s="0"/>
      <c r="OY3239" s="0"/>
      <c r="OZ3239" s="0"/>
      <c r="PA3239" s="0"/>
      <c r="PB3239" s="0"/>
      <c r="PC3239" s="0"/>
      <c r="PD3239" s="0"/>
      <c r="PE3239" s="0"/>
      <c r="PF3239" s="0"/>
      <c r="PG3239" s="0"/>
      <c r="PH3239" s="0"/>
      <c r="PI3239" s="0"/>
      <c r="PJ3239" s="0"/>
      <c r="PK3239" s="0"/>
      <c r="PL3239" s="0"/>
      <c r="PM3239" s="0"/>
      <c r="PN3239" s="0"/>
      <c r="PO3239" s="0"/>
      <c r="PP3239" s="0"/>
      <c r="PQ3239" s="0"/>
      <c r="PR3239" s="0"/>
      <c r="PS3239" s="0"/>
      <c r="PT3239" s="0"/>
      <c r="PU3239" s="0"/>
      <c r="PV3239" s="0"/>
      <c r="PW3239" s="0"/>
      <c r="PX3239" s="0"/>
      <c r="PY3239" s="0"/>
      <c r="PZ3239" s="0"/>
      <c r="QA3239" s="0"/>
      <c r="QB3239" s="0"/>
      <c r="QC3239" s="0"/>
      <c r="QD3239" s="0"/>
      <c r="QE3239" s="0"/>
      <c r="QF3239" s="0"/>
      <c r="QG3239" s="0"/>
      <c r="QH3239" s="0"/>
      <c r="QI3239" s="0"/>
      <c r="QJ3239" s="0"/>
      <c r="QK3239" s="0"/>
      <c r="QL3239" s="0"/>
      <c r="QM3239" s="0"/>
      <c r="QN3239" s="0"/>
      <c r="QO3239" s="0"/>
      <c r="QP3239" s="0"/>
      <c r="QQ3239" s="0"/>
      <c r="QR3239" s="0"/>
      <c r="QS3239" s="0"/>
      <c r="QT3239" s="0"/>
      <c r="QU3239" s="0"/>
      <c r="QV3239" s="0"/>
      <c r="QW3239" s="0"/>
      <c r="QX3239" s="0"/>
      <c r="QY3239" s="0"/>
      <c r="QZ3239" s="0"/>
      <c r="RA3239" s="0"/>
      <c r="RB3239" s="0"/>
      <c r="RC3239" s="0"/>
      <c r="RD3239" s="0"/>
      <c r="RE3239" s="0"/>
      <c r="RF3239" s="0"/>
      <c r="RG3239" s="0"/>
      <c r="RH3239" s="0"/>
      <c r="RI3239" s="0"/>
      <c r="RJ3239" s="0"/>
      <c r="RK3239" s="0"/>
      <c r="RL3239" s="0"/>
      <c r="RM3239" s="0"/>
      <c r="RN3239" s="0"/>
      <c r="RO3239" s="0"/>
      <c r="RP3239" s="0"/>
      <c r="RQ3239" s="0"/>
      <c r="RR3239" s="0"/>
      <c r="RS3239" s="0"/>
      <c r="RT3239" s="0"/>
      <c r="RU3239" s="0"/>
      <c r="RV3239" s="0"/>
      <c r="RW3239" s="0"/>
      <c r="RX3239" s="0"/>
      <c r="RY3239" s="0"/>
      <c r="RZ3239" s="0"/>
      <c r="SA3239" s="0"/>
      <c r="SB3239" s="0"/>
      <c r="SC3239" s="0"/>
      <c r="SD3239" s="0"/>
      <c r="SE3239" s="0"/>
      <c r="SF3239" s="0"/>
      <c r="SG3239" s="0"/>
      <c r="SH3239" s="0"/>
      <c r="SI3239" s="0"/>
      <c r="SJ3239" s="0"/>
      <c r="SK3239" s="0"/>
      <c r="SL3239" s="0"/>
      <c r="SM3239" s="0"/>
      <c r="SN3239" s="0"/>
      <c r="SO3239" s="0"/>
      <c r="SP3239" s="0"/>
      <c r="SQ3239" s="0"/>
      <c r="SR3239" s="0"/>
      <c r="SS3239" s="0"/>
      <c r="ST3239" s="0"/>
      <c r="SU3239" s="0"/>
      <c r="SV3239" s="0"/>
      <c r="SW3239" s="0"/>
      <c r="SX3239" s="0"/>
      <c r="SY3239" s="0"/>
      <c r="SZ3239" s="0"/>
      <c r="TA3239" s="0"/>
      <c r="TB3239" s="0"/>
      <c r="TC3239" s="0"/>
      <c r="TD3239" s="0"/>
      <c r="TE3239" s="0"/>
      <c r="TF3239" s="0"/>
      <c r="TG3239" s="0"/>
      <c r="TH3239" s="0"/>
      <c r="TI3239" s="0"/>
      <c r="TJ3239" s="0"/>
      <c r="TK3239" s="0"/>
      <c r="TL3239" s="0"/>
      <c r="TM3239" s="0"/>
      <c r="TN3239" s="0"/>
      <c r="TO3239" s="0"/>
      <c r="TP3239" s="0"/>
      <c r="TQ3239" s="0"/>
      <c r="TR3239" s="0"/>
      <c r="TS3239" s="0"/>
      <c r="TT3239" s="0"/>
      <c r="TU3239" s="0"/>
      <c r="TV3239" s="0"/>
      <c r="TW3239" s="0"/>
      <c r="TX3239" s="0"/>
      <c r="TY3239" s="0"/>
      <c r="TZ3239" s="0"/>
      <c r="UA3239" s="0"/>
      <c r="UB3239" s="0"/>
      <c r="UC3239" s="0"/>
      <c r="UD3239" s="0"/>
      <c r="UE3239" s="0"/>
      <c r="UF3239" s="0"/>
      <c r="UG3239" s="0"/>
      <c r="UH3239" s="0"/>
      <c r="UI3239" s="0"/>
      <c r="UJ3239" s="0"/>
      <c r="UK3239" s="0"/>
      <c r="UL3239" s="0"/>
      <c r="UM3239" s="0"/>
      <c r="UN3239" s="0"/>
      <c r="UO3239" s="0"/>
      <c r="UP3239" s="0"/>
      <c r="UQ3239" s="0"/>
      <c r="UR3239" s="0"/>
      <c r="US3239" s="0"/>
      <c r="UT3239" s="0"/>
      <c r="UU3239" s="0"/>
      <c r="UV3239" s="0"/>
      <c r="UW3239" s="0"/>
      <c r="UX3239" s="0"/>
      <c r="UY3239" s="0"/>
      <c r="UZ3239" s="0"/>
      <c r="VA3239" s="0"/>
      <c r="VB3239" s="0"/>
      <c r="VC3239" s="0"/>
      <c r="VD3239" s="0"/>
      <c r="VE3239" s="0"/>
      <c r="VF3239" s="0"/>
      <c r="VG3239" s="0"/>
      <c r="VH3239" s="0"/>
      <c r="VI3239" s="0"/>
      <c r="VJ3239" s="0"/>
      <c r="VK3239" s="0"/>
      <c r="VL3239" s="0"/>
      <c r="VM3239" s="0"/>
      <c r="VN3239" s="0"/>
      <c r="VO3239" s="0"/>
      <c r="VP3239" s="0"/>
      <c r="VQ3239" s="0"/>
      <c r="VR3239" s="0"/>
      <c r="VS3239" s="0"/>
      <c r="VT3239" s="0"/>
      <c r="VU3239" s="0"/>
      <c r="VV3239" s="0"/>
      <c r="VW3239" s="0"/>
      <c r="VX3239" s="0"/>
      <c r="VY3239" s="0"/>
      <c r="VZ3239" s="0"/>
      <c r="WA3239" s="0"/>
      <c r="WB3239" s="0"/>
      <c r="WC3239" s="0"/>
      <c r="WD3239" s="0"/>
      <c r="WE3239" s="0"/>
      <c r="WF3239" s="0"/>
      <c r="WG3239" s="0"/>
      <c r="WH3239" s="0"/>
      <c r="WI3239" s="0"/>
      <c r="WJ3239" s="0"/>
      <c r="WK3239" s="0"/>
      <c r="WL3239" s="0"/>
      <c r="WM3239" s="0"/>
      <c r="WN3239" s="0"/>
      <c r="WO3239" s="0"/>
      <c r="WP3239" s="0"/>
      <c r="WQ3239" s="0"/>
      <c r="WR3239" s="0"/>
      <c r="WS3239" s="0"/>
      <c r="WT3239" s="0"/>
      <c r="WU3239" s="0"/>
      <c r="WV3239" s="0"/>
      <c r="WW3239" s="0"/>
      <c r="WX3239" s="0"/>
      <c r="WY3239" s="0"/>
      <c r="WZ3239" s="0"/>
      <c r="XA3239" s="0"/>
      <c r="XB3239" s="0"/>
      <c r="XC3239" s="0"/>
      <c r="XD3239" s="0"/>
      <c r="XE3239" s="0"/>
      <c r="XF3239" s="0"/>
      <c r="XG3239" s="0"/>
      <c r="XH3239" s="0"/>
      <c r="XI3239" s="0"/>
      <c r="XJ3239" s="0"/>
      <c r="XK3239" s="0"/>
      <c r="XL3239" s="0"/>
      <c r="XM3239" s="0"/>
      <c r="XN3239" s="0"/>
      <c r="XO3239" s="0"/>
      <c r="XP3239" s="0"/>
      <c r="XQ3239" s="0"/>
      <c r="XR3239" s="0"/>
      <c r="XS3239" s="0"/>
      <c r="XT3239" s="0"/>
      <c r="XU3239" s="0"/>
      <c r="XV3239" s="0"/>
      <c r="XW3239" s="0"/>
      <c r="XX3239" s="0"/>
      <c r="XY3239" s="0"/>
      <c r="XZ3239" s="0"/>
      <c r="YA3239" s="0"/>
      <c r="YB3239" s="0"/>
      <c r="YC3239" s="0"/>
      <c r="YD3239" s="0"/>
      <c r="YE3239" s="0"/>
      <c r="YF3239" s="0"/>
      <c r="YG3239" s="0"/>
      <c r="YH3239" s="0"/>
      <c r="YI3239" s="0"/>
      <c r="YJ3239" s="0"/>
      <c r="YK3239" s="0"/>
      <c r="YL3239" s="0"/>
      <c r="YM3239" s="0"/>
      <c r="YN3239" s="0"/>
      <c r="YO3239" s="0"/>
      <c r="YP3239" s="0"/>
      <c r="YQ3239" s="0"/>
      <c r="YR3239" s="0"/>
      <c r="YS3239" s="0"/>
      <c r="YT3239" s="0"/>
      <c r="YU3239" s="0"/>
      <c r="YV3239" s="0"/>
      <c r="YW3239" s="0"/>
      <c r="YX3239" s="0"/>
      <c r="YY3239" s="0"/>
      <c r="YZ3239" s="0"/>
      <c r="ZA3239" s="0"/>
      <c r="ZB3239" s="0"/>
      <c r="ZC3239" s="0"/>
      <c r="ZD3239" s="0"/>
      <c r="ZE3239" s="0"/>
      <c r="ZF3239" s="0"/>
      <c r="ZG3239" s="0"/>
      <c r="ZH3239" s="0"/>
      <c r="ZI3239" s="0"/>
      <c r="ZJ3239" s="0"/>
      <c r="ZK3239" s="0"/>
      <c r="ZL3239" s="0"/>
      <c r="ZM3239" s="0"/>
      <c r="ZN3239" s="0"/>
      <c r="ZO3239" s="0"/>
      <c r="ZP3239" s="0"/>
      <c r="ZQ3239" s="0"/>
      <c r="ZR3239" s="0"/>
      <c r="ZS3239" s="0"/>
      <c r="ZT3239" s="0"/>
      <c r="ZU3239" s="0"/>
      <c r="ZV3239" s="0"/>
      <c r="ZW3239" s="0"/>
      <c r="ZX3239" s="0"/>
      <c r="ZY3239" s="0"/>
      <c r="ZZ3239" s="0"/>
      <c r="AAA3239" s="0"/>
      <c r="AAB3239" s="0"/>
      <c r="AAC3239" s="0"/>
      <c r="AAD3239" s="0"/>
      <c r="AAE3239" s="0"/>
      <c r="AAF3239" s="0"/>
      <c r="AAG3239" s="0"/>
      <c r="AAH3239" s="0"/>
      <c r="AAI3239" s="0"/>
      <c r="AAJ3239" s="0"/>
      <c r="AAK3239" s="0"/>
      <c r="AAL3239" s="0"/>
      <c r="AAM3239" s="0"/>
      <c r="AAN3239" s="0"/>
      <c r="AAO3239" s="0"/>
      <c r="AAP3239" s="0"/>
      <c r="AAQ3239" s="0"/>
      <c r="AAR3239" s="0"/>
      <c r="AAS3239" s="0"/>
      <c r="AAT3239" s="0"/>
      <c r="AAU3239" s="0"/>
      <c r="AAV3239" s="0"/>
      <c r="AAW3239" s="0"/>
      <c r="AAX3239" s="0"/>
      <c r="AAY3239" s="0"/>
      <c r="AAZ3239" s="0"/>
      <c r="ABA3239" s="0"/>
      <c r="ABB3239" s="0"/>
      <c r="ABC3239" s="0"/>
      <c r="ABD3239" s="0"/>
      <c r="ABE3239" s="0"/>
      <c r="ABF3239" s="0"/>
      <c r="ABG3239" s="0"/>
      <c r="ABH3239" s="0"/>
      <c r="ABI3239" s="0"/>
      <c r="ABJ3239" s="0"/>
      <c r="ABK3239" s="0"/>
      <c r="ABL3239" s="0"/>
      <c r="ABM3239" s="0"/>
      <c r="ABN3239" s="0"/>
      <c r="ABO3239" s="0"/>
      <c r="ABP3239" s="0"/>
      <c r="ABQ3239" s="0"/>
      <c r="ABR3239" s="0"/>
      <c r="ABS3239" s="0"/>
      <c r="ABT3239" s="0"/>
      <c r="ABU3239" s="0"/>
      <c r="ABV3239" s="0"/>
      <c r="ABW3239" s="0"/>
      <c r="ABX3239" s="0"/>
      <c r="ABY3239" s="0"/>
      <c r="ABZ3239" s="0"/>
      <c r="ACA3239" s="0"/>
      <c r="ACB3239" s="0"/>
      <c r="ACC3239" s="0"/>
      <c r="ACD3239" s="0"/>
      <c r="ACE3239" s="0"/>
      <c r="ACF3239" s="0"/>
      <c r="ACG3239" s="0"/>
      <c r="ACH3239" s="0"/>
      <c r="ACI3239" s="0"/>
      <c r="ACJ3239" s="0"/>
      <c r="ACK3239" s="0"/>
      <c r="ACL3239" s="0"/>
      <c r="ACM3239" s="0"/>
      <c r="ACN3239" s="0"/>
      <c r="ACO3239" s="0"/>
      <c r="ACP3239" s="0"/>
      <c r="ACQ3239" s="0"/>
      <c r="ACR3239" s="0"/>
      <c r="ACS3239" s="0"/>
      <c r="ACT3239" s="0"/>
      <c r="ACU3239" s="0"/>
      <c r="ACV3239" s="0"/>
      <c r="ACW3239" s="0"/>
      <c r="ACX3239" s="0"/>
      <c r="ACY3239" s="0"/>
      <c r="ACZ3239" s="0"/>
      <c r="ADA3239" s="0"/>
      <c r="ADB3239" s="0"/>
      <c r="ADC3239" s="0"/>
      <c r="ADD3239" s="0"/>
      <c r="ADE3239" s="0"/>
      <c r="ADF3239" s="0"/>
      <c r="ADG3239" s="0"/>
      <c r="ADH3239" s="0"/>
      <c r="ADI3239" s="0"/>
      <c r="ADJ3239" s="0"/>
      <c r="ADK3239" s="0"/>
      <c r="ADL3239" s="0"/>
      <c r="ADM3239" s="0"/>
      <c r="ADN3239" s="0"/>
      <c r="ADO3239" s="0"/>
      <c r="ADP3239" s="0"/>
      <c r="ADQ3239" s="0"/>
      <c r="ADR3239" s="0"/>
      <c r="ADS3239" s="0"/>
      <c r="ADT3239" s="0"/>
      <c r="ADU3239" s="0"/>
      <c r="ADV3239" s="0"/>
      <c r="ADW3239" s="0"/>
      <c r="ADX3239" s="0"/>
      <c r="ADY3239" s="0"/>
      <c r="ADZ3239" s="0"/>
      <c r="AEA3239" s="0"/>
      <c r="AEB3239" s="0"/>
      <c r="AEC3239" s="0"/>
      <c r="AED3239" s="0"/>
      <c r="AEE3239" s="0"/>
      <c r="AEF3239" s="0"/>
      <c r="AEG3239" s="0"/>
      <c r="AEH3239" s="0"/>
      <c r="AEI3239" s="0"/>
      <c r="AEJ3239" s="0"/>
      <c r="AEK3239" s="0"/>
      <c r="AEL3239" s="0"/>
      <c r="AEM3239" s="0"/>
      <c r="AEN3239" s="0"/>
      <c r="AEO3239" s="0"/>
      <c r="AEP3239" s="0"/>
      <c r="AEQ3239" s="0"/>
      <c r="AER3239" s="0"/>
      <c r="AES3239" s="0"/>
      <c r="AET3239" s="0"/>
      <c r="AEU3239" s="0"/>
      <c r="AEV3239" s="0"/>
      <c r="AEW3239" s="0"/>
      <c r="AEX3239" s="0"/>
      <c r="AEY3239" s="0"/>
      <c r="AEZ3239" s="0"/>
      <c r="AFA3239" s="0"/>
      <c r="AFB3239" s="0"/>
      <c r="AFC3239" s="0"/>
      <c r="AFD3239" s="0"/>
      <c r="AFE3239" s="0"/>
      <c r="AFF3239" s="0"/>
      <c r="AFG3239" s="0"/>
      <c r="AFH3239" s="0"/>
      <c r="AFI3239" s="0"/>
      <c r="AFJ3239" s="0"/>
      <c r="AFK3239" s="0"/>
      <c r="AFL3239" s="0"/>
      <c r="AFM3239" s="0"/>
      <c r="AFN3239" s="0"/>
      <c r="AFO3239" s="0"/>
      <c r="AFP3239" s="0"/>
      <c r="AFQ3239" s="0"/>
      <c r="AFR3239" s="0"/>
      <c r="AFS3239" s="0"/>
      <c r="AFT3239" s="0"/>
      <c r="AFU3239" s="0"/>
      <c r="AFV3239" s="0"/>
      <c r="AFW3239" s="0"/>
      <c r="AFX3239" s="0"/>
      <c r="AFY3239" s="0"/>
      <c r="AFZ3239" s="0"/>
      <c r="AGA3239" s="0"/>
      <c r="AGB3239" s="0"/>
      <c r="AGC3239" s="0"/>
      <c r="AGD3239" s="0"/>
      <c r="AGE3239" s="0"/>
      <c r="AGF3239" s="0"/>
      <c r="AGG3239" s="0"/>
      <c r="AGH3239" s="0"/>
      <c r="AGI3239" s="0"/>
      <c r="AGJ3239" s="0"/>
      <c r="AGK3239" s="0"/>
      <c r="AGL3239" s="0"/>
      <c r="AGM3239" s="0"/>
      <c r="AGN3239" s="0"/>
      <c r="AGO3239" s="0"/>
      <c r="AGP3239" s="0"/>
      <c r="AGQ3239" s="0"/>
      <c r="AGR3239" s="0"/>
      <c r="AGS3239" s="0"/>
      <c r="AGT3239" s="0"/>
      <c r="AGU3239" s="0"/>
      <c r="AGV3239" s="0"/>
      <c r="AGW3239" s="0"/>
      <c r="AGX3239" s="0"/>
      <c r="AGY3239" s="0"/>
      <c r="AGZ3239" s="0"/>
      <c r="AHA3239" s="0"/>
      <c r="AHB3239" s="0"/>
      <c r="AHC3239" s="0"/>
      <c r="AHD3239" s="0"/>
      <c r="AHE3239" s="0"/>
      <c r="AHF3239" s="0"/>
      <c r="AHG3239" s="0"/>
      <c r="AHH3239" s="0"/>
      <c r="AHI3239" s="0"/>
      <c r="AHJ3239" s="0"/>
      <c r="AHK3239" s="0"/>
      <c r="AHL3239" s="0"/>
      <c r="AHM3239" s="0"/>
      <c r="AHN3239" s="0"/>
      <c r="AHO3239" s="0"/>
      <c r="AHP3239" s="0"/>
      <c r="AHQ3239" s="0"/>
      <c r="AHR3239" s="0"/>
      <c r="AHS3239" s="0"/>
      <c r="AHT3239" s="0"/>
      <c r="AHU3239" s="0"/>
      <c r="AHV3239" s="0"/>
      <c r="AHW3239" s="0"/>
      <c r="AHX3239" s="0"/>
      <c r="AHY3239" s="0"/>
      <c r="AHZ3239" s="0"/>
      <c r="AIA3239" s="0"/>
      <c r="AIB3239" s="0"/>
      <c r="AIC3239" s="0"/>
      <c r="AID3239" s="0"/>
      <c r="AIE3239" s="0"/>
      <c r="AIF3239" s="0"/>
      <c r="AIG3239" s="0"/>
      <c r="AIH3239" s="0"/>
      <c r="AII3239" s="0"/>
      <c r="AIJ3239" s="0"/>
      <c r="AIK3239" s="0"/>
      <c r="AIL3239" s="0"/>
      <c r="AIM3239" s="0"/>
      <c r="AIN3239" s="0"/>
      <c r="AIO3239" s="0"/>
      <c r="AIP3239" s="0"/>
      <c r="AIQ3239" s="0"/>
      <c r="AIR3239" s="0"/>
      <c r="AIS3239" s="0"/>
      <c r="AIT3239" s="0"/>
      <c r="AIU3239" s="0"/>
      <c r="AIV3239" s="0"/>
      <c r="AIW3239" s="0"/>
      <c r="AIX3239" s="0"/>
      <c r="AIY3239" s="0"/>
      <c r="AIZ3239" s="0"/>
      <c r="AJA3239" s="0"/>
      <c r="AJB3239" s="0"/>
      <c r="AJC3239" s="0"/>
      <c r="AJD3239" s="0"/>
      <c r="AJE3239" s="0"/>
      <c r="AJF3239" s="0"/>
      <c r="AJG3239" s="0"/>
      <c r="AJH3239" s="0"/>
      <c r="AJI3239" s="0"/>
      <c r="AJJ3239" s="0"/>
      <c r="AJK3239" s="0"/>
      <c r="AJL3239" s="0"/>
      <c r="AJM3239" s="0"/>
      <c r="AJN3239" s="0"/>
      <c r="AJO3239" s="0"/>
      <c r="AJP3239" s="0"/>
      <c r="AJQ3239" s="0"/>
      <c r="AJR3239" s="0"/>
      <c r="AJS3239" s="0"/>
      <c r="AJT3239" s="0"/>
      <c r="AJU3239" s="0"/>
      <c r="AJV3239" s="0"/>
      <c r="AJW3239" s="0"/>
      <c r="AJX3239" s="0"/>
      <c r="AJY3239" s="0"/>
      <c r="AJZ3239" s="0"/>
      <c r="AKA3239" s="0"/>
      <c r="AKB3239" s="0"/>
      <c r="AKC3239" s="0"/>
      <c r="AKD3239" s="0"/>
      <c r="AKE3239" s="0"/>
      <c r="AKF3239" s="0"/>
      <c r="AKG3239" s="0"/>
      <c r="AKH3239" s="0"/>
      <c r="AKI3239" s="0"/>
      <c r="AKJ3239" s="0"/>
      <c r="AKK3239" s="0"/>
      <c r="AKL3239" s="0"/>
      <c r="AKM3239" s="0"/>
      <c r="AKN3239" s="0"/>
      <c r="AKO3239" s="0"/>
      <c r="AKP3239" s="0"/>
      <c r="AKQ3239" s="0"/>
      <c r="AKR3239" s="0"/>
      <c r="AKS3239" s="0"/>
      <c r="AKT3239" s="0"/>
      <c r="AKU3239" s="0"/>
      <c r="AKV3239" s="0"/>
      <c r="AKW3239" s="0"/>
      <c r="AKX3239" s="0"/>
      <c r="AKY3239" s="0"/>
      <c r="AKZ3239" s="0"/>
      <c r="ALA3239" s="0"/>
      <c r="ALB3239" s="0"/>
      <c r="ALC3239" s="0"/>
      <c r="ALD3239" s="0"/>
      <c r="ALE3239" s="0"/>
      <c r="ALF3239" s="0"/>
      <c r="ALG3239" s="0"/>
      <c r="ALH3239" s="0"/>
      <c r="ALI3239" s="0"/>
      <c r="ALJ3239" s="0"/>
      <c r="ALK3239" s="0"/>
      <c r="ALL3239" s="0"/>
      <c r="ALM3239" s="0"/>
      <c r="ALN3239" s="0"/>
      <c r="ALO3239" s="0"/>
      <c r="ALP3239" s="0"/>
      <c r="ALQ3239" s="0"/>
      <c r="ALR3239" s="0"/>
      <c r="ALS3239" s="0"/>
      <c r="ALT3239" s="0"/>
      <c r="ALU3239" s="0"/>
      <c r="ALV3239" s="0"/>
      <c r="ALW3239" s="0"/>
      <c r="ALX3239" s="0"/>
      <c r="ALY3239" s="0"/>
      <c r="ALZ3239" s="0"/>
      <c r="AMA3239" s="0"/>
      <c r="AMB3239" s="0"/>
      <c r="AMC3239" s="0"/>
      <c r="AMD3239" s="0"/>
      <c r="AME3239" s="0"/>
      <c r="AMF3239" s="0"/>
      <c r="AMG3239" s="0"/>
      <c r="AMH3239" s="0"/>
      <c r="AMI3239" s="0"/>
    </row>
    <row r="3240" customFormat="false" ht="17.35" hidden="false" customHeight="false" outlineLevel="0" collapsed="false">
      <c r="C3240" s="52" t="s">
        <v>3485</v>
      </c>
      <c r="D3240" s="45" t="s">
        <v>1</v>
      </c>
      <c r="I3240" s="3"/>
      <c r="BM3240" s="0"/>
      <c r="BN3240" s="0"/>
      <c r="BO3240" s="0"/>
      <c r="BP3240" s="0"/>
      <c r="BQ3240" s="0"/>
      <c r="BR3240" s="0"/>
      <c r="BS3240" s="0"/>
      <c r="BT3240" s="0"/>
      <c r="BU3240" s="0"/>
      <c r="BV3240" s="0"/>
      <c r="BW3240" s="0"/>
      <c r="BX3240" s="0"/>
      <c r="BY3240" s="0"/>
      <c r="BZ3240" s="0"/>
      <c r="CA3240" s="0"/>
      <c r="CB3240" s="0"/>
      <c r="CC3240" s="0"/>
      <c r="CD3240" s="0"/>
      <c r="CE3240" s="0"/>
      <c r="CF3240" s="0"/>
      <c r="CG3240" s="0"/>
      <c r="CH3240" s="0"/>
      <c r="CI3240" s="0"/>
      <c r="CJ3240" s="0"/>
      <c r="CK3240" s="0"/>
      <c r="CL3240" s="0"/>
      <c r="CM3240" s="0"/>
      <c r="CN3240" s="0"/>
      <c r="CO3240" s="0"/>
      <c r="CP3240" s="0"/>
      <c r="CQ3240" s="0"/>
      <c r="CR3240" s="0"/>
      <c r="CS3240" s="0"/>
      <c r="CT3240" s="0"/>
      <c r="CU3240" s="0"/>
      <c r="CV3240" s="0"/>
      <c r="CW3240" s="0"/>
      <c r="CX3240" s="0"/>
      <c r="CY3240" s="0"/>
      <c r="CZ3240" s="0"/>
      <c r="DA3240" s="0"/>
      <c r="DB3240" s="0"/>
      <c r="DC3240" s="0"/>
      <c r="DD3240" s="0"/>
      <c r="DE3240" s="0"/>
      <c r="DF3240" s="0"/>
      <c r="DG3240" s="0"/>
      <c r="DH3240" s="0"/>
      <c r="DI3240" s="0"/>
      <c r="DJ3240" s="0"/>
      <c r="DK3240" s="0"/>
      <c r="DL3240" s="0"/>
      <c r="DM3240" s="0"/>
      <c r="DN3240" s="0"/>
      <c r="DO3240" s="0"/>
      <c r="DP3240" s="0"/>
      <c r="DQ3240" s="0"/>
      <c r="DR3240" s="0"/>
      <c r="DS3240" s="0"/>
      <c r="DT3240" s="0"/>
      <c r="DU3240" s="0"/>
      <c r="DV3240" s="0"/>
      <c r="DW3240" s="0"/>
      <c r="DX3240" s="0"/>
      <c r="DY3240" s="0"/>
      <c r="DZ3240" s="0"/>
      <c r="EA3240" s="0"/>
      <c r="EB3240" s="0"/>
      <c r="EC3240" s="0"/>
      <c r="ED3240" s="0"/>
      <c r="EE3240" s="0"/>
      <c r="EF3240" s="0"/>
      <c r="EG3240" s="0"/>
      <c r="EH3240" s="0"/>
      <c r="EI3240" s="0"/>
      <c r="EJ3240" s="0"/>
      <c r="EK3240" s="0"/>
      <c r="EL3240" s="0"/>
      <c r="EM3240" s="0"/>
      <c r="EN3240" s="0"/>
      <c r="EO3240" s="0"/>
      <c r="EP3240" s="0"/>
      <c r="EQ3240" s="0"/>
      <c r="ER3240" s="0"/>
      <c r="ES3240" s="0"/>
      <c r="ET3240" s="0"/>
      <c r="EU3240" s="0"/>
      <c r="EV3240" s="0"/>
      <c r="EW3240" s="0"/>
      <c r="EX3240" s="0"/>
      <c r="EY3240" s="0"/>
      <c r="EZ3240" s="0"/>
      <c r="FA3240" s="0"/>
      <c r="FB3240" s="0"/>
      <c r="FC3240" s="0"/>
      <c r="FD3240" s="0"/>
      <c r="FE3240" s="0"/>
      <c r="FF3240" s="0"/>
      <c r="FG3240" s="0"/>
      <c r="FH3240" s="0"/>
      <c r="FI3240" s="0"/>
      <c r="FJ3240" s="0"/>
      <c r="FK3240" s="0"/>
      <c r="FL3240" s="0"/>
      <c r="FM3240" s="0"/>
      <c r="FN3240" s="0"/>
      <c r="FO3240" s="0"/>
      <c r="FP3240" s="0"/>
      <c r="FQ3240" s="0"/>
      <c r="FR3240" s="0"/>
      <c r="FS3240" s="0"/>
      <c r="FT3240" s="0"/>
      <c r="FU3240" s="0"/>
      <c r="FV3240" s="0"/>
      <c r="FW3240" s="0"/>
      <c r="FX3240" s="0"/>
      <c r="FY3240" s="0"/>
      <c r="FZ3240" s="0"/>
      <c r="GA3240" s="0"/>
      <c r="GB3240" s="0"/>
      <c r="GC3240" s="0"/>
      <c r="GD3240" s="0"/>
      <c r="GE3240" s="0"/>
      <c r="GF3240" s="0"/>
      <c r="GG3240" s="0"/>
      <c r="GH3240" s="0"/>
      <c r="GI3240" s="0"/>
      <c r="GJ3240" s="0"/>
      <c r="GK3240" s="0"/>
      <c r="GL3240" s="0"/>
      <c r="GM3240" s="0"/>
      <c r="GN3240" s="0"/>
      <c r="GO3240" s="0"/>
      <c r="GP3240" s="0"/>
      <c r="GQ3240" s="0"/>
      <c r="GR3240" s="0"/>
      <c r="GS3240" s="0"/>
      <c r="GT3240" s="0"/>
      <c r="GU3240" s="0"/>
      <c r="GV3240" s="0"/>
      <c r="GW3240" s="0"/>
      <c r="GX3240" s="0"/>
      <c r="GY3240" s="0"/>
      <c r="GZ3240" s="0"/>
      <c r="HA3240" s="0"/>
      <c r="HB3240" s="0"/>
      <c r="HC3240" s="0"/>
      <c r="HD3240" s="0"/>
      <c r="HE3240" s="0"/>
      <c r="HF3240" s="0"/>
      <c r="HG3240" s="0"/>
      <c r="HH3240" s="0"/>
      <c r="HI3240" s="0"/>
      <c r="HJ3240" s="0"/>
      <c r="HK3240" s="0"/>
      <c r="HL3240" s="0"/>
      <c r="HM3240" s="0"/>
      <c r="HN3240" s="0"/>
      <c r="HO3240" s="0"/>
      <c r="HP3240" s="0"/>
      <c r="HQ3240" s="0"/>
      <c r="HR3240" s="0"/>
      <c r="HS3240" s="0"/>
      <c r="HT3240" s="0"/>
      <c r="HU3240" s="0"/>
      <c r="HV3240" s="0"/>
      <c r="HW3240" s="0"/>
      <c r="HX3240" s="0"/>
      <c r="HY3240" s="0"/>
      <c r="HZ3240" s="0"/>
      <c r="IA3240" s="0"/>
      <c r="IB3240" s="0"/>
      <c r="IC3240" s="0"/>
      <c r="ID3240" s="0"/>
      <c r="IE3240" s="0"/>
      <c r="IF3240" s="0"/>
      <c r="IG3240" s="0"/>
      <c r="IH3240" s="0"/>
      <c r="II3240" s="0"/>
      <c r="IJ3240" s="0"/>
      <c r="IK3240" s="0"/>
      <c r="IL3240" s="0"/>
      <c r="IM3240" s="0"/>
      <c r="IN3240" s="0"/>
      <c r="IO3240" s="0"/>
      <c r="IP3240" s="0"/>
      <c r="IQ3240" s="0"/>
      <c r="IR3240" s="0"/>
      <c r="IS3240" s="0"/>
      <c r="IT3240" s="0"/>
      <c r="IU3240" s="0"/>
      <c r="IV3240" s="0"/>
      <c r="IW3240" s="0"/>
      <c r="IX3240" s="0"/>
      <c r="IY3240" s="0"/>
      <c r="IZ3240" s="0"/>
      <c r="JA3240" s="0"/>
      <c r="JB3240" s="0"/>
      <c r="JC3240" s="0"/>
      <c r="JD3240" s="0"/>
      <c r="JE3240" s="0"/>
      <c r="JF3240" s="0"/>
      <c r="JG3240" s="0"/>
      <c r="JH3240" s="0"/>
      <c r="JI3240" s="0"/>
      <c r="JJ3240" s="0"/>
      <c r="JK3240" s="0"/>
      <c r="JL3240" s="0"/>
      <c r="JM3240" s="0"/>
      <c r="JN3240" s="0"/>
      <c r="JO3240" s="0"/>
      <c r="JP3240" s="0"/>
      <c r="JQ3240" s="0"/>
      <c r="JR3240" s="0"/>
      <c r="JS3240" s="0"/>
      <c r="JT3240" s="0"/>
      <c r="JU3240" s="0"/>
      <c r="JV3240" s="0"/>
      <c r="JW3240" s="0"/>
      <c r="JX3240" s="0"/>
      <c r="JY3240" s="0"/>
      <c r="JZ3240" s="0"/>
      <c r="KA3240" s="0"/>
      <c r="KB3240" s="0"/>
      <c r="KC3240" s="0"/>
      <c r="KD3240" s="0"/>
      <c r="KE3240" s="0"/>
      <c r="KF3240" s="0"/>
      <c r="KG3240" s="0"/>
      <c r="KH3240" s="0"/>
      <c r="KI3240" s="0"/>
      <c r="KJ3240" s="0"/>
      <c r="KK3240" s="0"/>
      <c r="KL3240" s="0"/>
      <c r="KM3240" s="0"/>
      <c r="KN3240" s="0"/>
      <c r="KO3240" s="0"/>
      <c r="KP3240" s="0"/>
      <c r="KQ3240" s="0"/>
      <c r="KR3240" s="0"/>
      <c r="KS3240" s="0"/>
      <c r="KT3240" s="0"/>
      <c r="KU3240" s="0"/>
      <c r="KV3240" s="0"/>
      <c r="KW3240" s="0"/>
      <c r="KX3240" s="0"/>
      <c r="KY3240" s="0"/>
      <c r="KZ3240" s="0"/>
      <c r="LA3240" s="0"/>
      <c r="LB3240" s="0"/>
      <c r="LC3240" s="0"/>
      <c r="LD3240" s="0"/>
      <c r="LE3240" s="0"/>
      <c r="LF3240" s="0"/>
      <c r="LG3240" s="0"/>
      <c r="LH3240" s="0"/>
      <c r="LI3240" s="0"/>
      <c r="LJ3240" s="0"/>
      <c r="LK3240" s="0"/>
      <c r="LL3240" s="0"/>
      <c r="LM3240" s="0"/>
      <c r="LN3240" s="0"/>
      <c r="LO3240" s="0"/>
      <c r="LP3240" s="0"/>
      <c r="LQ3240" s="0"/>
      <c r="LR3240" s="0"/>
      <c r="LS3240" s="0"/>
      <c r="LT3240" s="0"/>
      <c r="LU3240" s="0"/>
      <c r="LV3240" s="0"/>
      <c r="LW3240" s="0"/>
      <c r="LX3240" s="0"/>
      <c r="LY3240" s="0"/>
      <c r="LZ3240" s="0"/>
      <c r="MA3240" s="0"/>
      <c r="MB3240" s="0"/>
      <c r="MC3240" s="0"/>
      <c r="MD3240" s="0"/>
      <c r="ME3240" s="0"/>
      <c r="MF3240" s="0"/>
      <c r="MG3240" s="0"/>
      <c r="MH3240" s="0"/>
      <c r="MI3240" s="0"/>
      <c r="MJ3240" s="0"/>
      <c r="MK3240" s="0"/>
      <c r="ML3240" s="0"/>
      <c r="MM3240" s="0"/>
      <c r="MN3240" s="0"/>
      <c r="MO3240" s="0"/>
      <c r="MP3240" s="0"/>
      <c r="MQ3240" s="0"/>
      <c r="MR3240" s="0"/>
      <c r="MS3240" s="0"/>
      <c r="MT3240" s="0"/>
      <c r="MU3240" s="0"/>
      <c r="MV3240" s="0"/>
      <c r="MW3240" s="0"/>
      <c r="MX3240" s="0"/>
      <c r="MY3240" s="0"/>
      <c r="MZ3240" s="0"/>
      <c r="NA3240" s="0"/>
      <c r="NB3240" s="0"/>
      <c r="NC3240" s="0"/>
      <c r="ND3240" s="0"/>
      <c r="NE3240" s="0"/>
      <c r="NF3240" s="0"/>
      <c r="NG3240" s="0"/>
      <c r="NH3240" s="0"/>
      <c r="NI3240" s="0"/>
      <c r="NJ3240" s="0"/>
      <c r="NK3240" s="0"/>
      <c r="NL3240" s="0"/>
      <c r="NM3240" s="0"/>
      <c r="NN3240" s="0"/>
      <c r="NO3240" s="0"/>
      <c r="NP3240" s="0"/>
      <c r="NQ3240" s="0"/>
      <c r="NR3240" s="0"/>
      <c r="NS3240" s="0"/>
      <c r="NT3240" s="0"/>
      <c r="NU3240" s="0"/>
      <c r="NV3240" s="0"/>
      <c r="NW3240" s="0"/>
      <c r="NX3240" s="0"/>
      <c r="NY3240" s="0"/>
      <c r="NZ3240" s="0"/>
      <c r="OA3240" s="0"/>
      <c r="OB3240" s="0"/>
      <c r="OC3240" s="0"/>
      <c r="OD3240" s="0"/>
      <c r="OE3240" s="0"/>
      <c r="OF3240" s="0"/>
      <c r="OG3240" s="0"/>
      <c r="OH3240" s="0"/>
      <c r="OI3240" s="0"/>
      <c r="OJ3240" s="0"/>
      <c r="OK3240" s="0"/>
      <c r="OL3240" s="0"/>
      <c r="OM3240" s="0"/>
      <c r="ON3240" s="0"/>
      <c r="OO3240" s="0"/>
      <c r="OP3240" s="0"/>
      <c r="OQ3240" s="0"/>
      <c r="OR3240" s="0"/>
      <c r="OS3240" s="0"/>
      <c r="OT3240" s="0"/>
      <c r="OU3240" s="0"/>
      <c r="OV3240" s="0"/>
      <c r="OW3240" s="0"/>
      <c r="OX3240" s="0"/>
      <c r="OY3240" s="0"/>
      <c r="OZ3240" s="0"/>
      <c r="PA3240" s="0"/>
      <c r="PB3240" s="0"/>
      <c r="PC3240" s="0"/>
      <c r="PD3240" s="0"/>
      <c r="PE3240" s="0"/>
      <c r="PF3240" s="0"/>
      <c r="PG3240" s="0"/>
      <c r="PH3240" s="0"/>
      <c r="PI3240" s="0"/>
      <c r="PJ3240" s="0"/>
      <c r="PK3240" s="0"/>
      <c r="PL3240" s="0"/>
      <c r="PM3240" s="0"/>
      <c r="PN3240" s="0"/>
      <c r="PO3240" s="0"/>
      <c r="PP3240" s="0"/>
      <c r="PQ3240" s="0"/>
      <c r="PR3240" s="0"/>
      <c r="PS3240" s="0"/>
      <c r="PT3240" s="0"/>
      <c r="PU3240" s="0"/>
      <c r="PV3240" s="0"/>
      <c r="PW3240" s="0"/>
      <c r="PX3240" s="0"/>
      <c r="PY3240" s="0"/>
      <c r="PZ3240" s="0"/>
      <c r="QA3240" s="0"/>
      <c r="QB3240" s="0"/>
      <c r="QC3240" s="0"/>
      <c r="QD3240" s="0"/>
      <c r="QE3240" s="0"/>
      <c r="QF3240" s="0"/>
      <c r="QG3240" s="0"/>
      <c r="QH3240" s="0"/>
      <c r="QI3240" s="0"/>
      <c r="QJ3240" s="0"/>
      <c r="QK3240" s="0"/>
      <c r="QL3240" s="0"/>
      <c r="QM3240" s="0"/>
      <c r="QN3240" s="0"/>
      <c r="QO3240" s="0"/>
      <c r="QP3240" s="0"/>
      <c r="QQ3240" s="0"/>
      <c r="QR3240" s="0"/>
      <c r="QS3240" s="0"/>
      <c r="QT3240" s="0"/>
      <c r="QU3240" s="0"/>
      <c r="QV3240" s="0"/>
      <c r="QW3240" s="0"/>
      <c r="QX3240" s="0"/>
      <c r="QY3240" s="0"/>
      <c r="QZ3240" s="0"/>
      <c r="RA3240" s="0"/>
      <c r="RB3240" s="0"/>
      <c r="RC3240" s="0"/>
      <c r="RD3240" s="0"/>
      <c r="RE3240" s="0"/>
      <c r="RF3240" s="0"/>
      <c r="RG3240" s="0"/>
      <c r="RH3240" s="0"/>
      <c r="RI3240" s="0"/>
      <c r="RJ3240" s="0"/>
      <c r="RK3240" s="0"/>
      <c r="RL3240" s="0"/>
      <c r="RM3240" s="0"/>
      <c r="RN3240" s="0"/>
      <c r="RO3240" s="0"/>
      <c r="RP3240" s="0"/>
      <c r="RQ3240" s="0"/>
      <c r="RR3240" s="0"/>
      <c r="RS3240" s="0"/>
      <c r="RT3240" s="0"/>
      <c r="RU3240" s="0"/>
      <c r="RV3240" s="0"/>
      <c r="RW3240" s="0"/>
      <c r="RX3240" s="0"/>
      <c r="RY3240" s="0"/>
      <c r="RZ3240" s="0"/>
      <c r="SA3240" s="0"/>
      <c r="SB3240" s="0"/>
      <c r="SC3240" s="0"/>
      <c r="SD3240" s="0"/>
      <c r="SE3240" s="0"/>
      <c r="SF3240" s="0"/>
      <c r="SG3240" s="0"/>
      <c r="SH3240" s="0"/>
      <c r="SI3240" s="0"/>
      <c r="SJ3240" s="0"/>
      <c r="SK3240" s="0"/>
      <c r="SL3240" s="0"/>
      <c r="SM3240" s="0"/>
      <c r="SN3240" s="0"/>
      <c r="SO3240" s="0"/>
      <c r="SP3240" s="0"/>
      <c r="SQ3240" s="0"/>
      <c r="SR3240" s="0"/>
      <c r="SS3240" s="0"/>
      <c r="ST3240" s="0"/>
      <c r="SU3240" s="0"/>
      <c r="SV3240" s="0"/>
      <c r="SW3240" s="0"/>
      <c r="SX3240" s="0"/>
      <c r="SY3240" s="0"/>
      <c r="SZ3240" s="0"/>
      <c r="TA3240" s="0"/>
      <c r="TB3240" s="0"/>
      <c r="TC3240" s="0"/>
      <c r="TD3240" s="0"/>
      <c r="TE3240" s="0"/>
      <c r="TF3240" s="0"/>
      <c r="TG3240" s="0"/>
      <c r="TH3240" s="0"/>
      <c r="TI3240" s="0"/>
      <c r="TJ3240" s="0"/>
      <c r="TK3240" s="0"/>
      <c r="TL3240" s="0"/>
      <c r="TM3240" s="0"/>
      <c r="TN3240" s="0"/>
      <c r="TO3240" s="0"/>
      <c r="TP3240" s="0"/>
      <c r="TQ3240" s="0"/>
      <c r="TR3240" s="0"/>
      <c r="TS3240" s="0"/>
      <c r="TT3240" s="0"/>
      <c r="TU3240" s="0"/>
      <c r="TV3240" s="0"/>
      <c r="TW3240" s="0"/>
      <c r="TX3240" s="0"/>
      <c r="TY3240" s="0"/>
      <c r="TZ3240" s="0"/>
      <c r="UA3240" s="0"/>
      <c r="UB3240" s="0"/>
      <c r="UC3240" s="0"/>
      <c r="UD3240" s="0"/>
      <c r="UE3240" s="0"/>
      <c r="UF3240" s="0"/>
      <c r="UG3240" s="0"/>
      <c r="UH3240" s="0"/>
      <c r="UI3240" s="0"/>
      <c r="UJ3240" s="0"/>
      <c r="UK3240" s="0"/>
      <c r="UL3240" s="0"/>
      <c r="UM3240" s="0"/>
      <c r="UN3240" s="0"/>
      <c r="UO3240" s="0"/>
      <c r="UP3240" s="0"/>
      <c r="UQ3240" s="0"/>
      <c r="UR3240" s="0"/>
      <c r="US3240" s="0"/>
      <c r="UT3240" s="0"/>
      <c r="UU3240" s="0"/>
      <c r="UV3240" s="0"/>
      <c r="UW3240" s="0"/>
      <c r="UX3240" s="0"/>
      <c r="UY3240" s="0"/>
      <c r="UZ3240" s="0"/>
      <c r="VA3240" s="0"/>
      <c r="VB3240" s="0"/>
      <c r="VC3240" s="0"/>
      <c r="VD3240" s="0"/>
      <c r="VE3240" s="0"/>
      <c r="VF3240" s="0"/>
      <c r="VG3240" s="0"/>
      <c r="VH3240" s="0"/>
      <c r="VI3240" s="0"/>
      <c r="VJ3240" s="0"/>
      <c r="VK3240" s="0"/>
      <c r="VL3240" s="0"/>
      <c r="VM3240" s="0"/>
      <c r="VN3240" s="0"/>
      <c r="VO3240" s="0"/>
      <c r="VP3240" s="0"/>
      <c r="VQ3240" s="0"/>
      <c r="VR3240" s="0"/>
      <c r="VS3240" s="0"/>
      <c r="VT3240" s="0"/>
      <c r="VU3240" s="0"/>
      <c r="VV3240" s="0"/>
      <c r="VW3240" s="0"/>
      <c r="VX3240" s="0"/>
      <c r="VY3240" s="0"/>
      <c r="VZ3240" s="0"/>
      <c r="WA3240" s="0"/>
      <c r="WB3240" s="0"/>
      <c r="WC3240" s="0"/>
      <c r="WD3240" s="0"/>
      <c r="WE3240" s="0"/>
      <c r="WF3240" s="0"/>
      <c r="WG3240" s="0"/>
      <c r="WH3240" s="0"/>
      <c r="WI3240" s="0"/>
      <c r="WJ3240" s="0"/>
      <c r="WK3240" s="0"/>
      <c r="WL3240" s="0"/>
      <c r="WM3240" s="0"/>
      <c r="WN3240" s="0"/>
      <c r="WO3240" s="0"/>
      <c r="WP3240" s="0"/>
      <c r="WQ3240" s="0"/>
      <c r="WR3240" s="0"/>
      <c r="WS3240" s="0"/>
      <c r="WT3240" s="0"/>
      <c r="WU3240" s="0"/>
      <c r="WV3240" s="0"/>
      <c r="WW3240" s="0"/>
      <c r="WX3240" s="0"/>
      <c r="WY3240" s="0"/>
      <c r="WZ3240" s="0"/>
      <c r="XA3240" s="0"/>
      <c r="XB3240" s="0"/>
      <c r="XC3240" s="0"/>
      <c r="XD3240" s="0"/>
      <c r="XE3240" s="0"/>
      <c r="XF3240" s="0"/>
      <c r="XG3240" s="0"/>
      <c r="XH3240" s="0"/>
      <c r="XI3240" s="0"/>
      <c r="XJ3240" s="0"/>
      <c r="XK3240" s="0"/>
      <c r="XL3240" s="0"/>
      <c r="XM3240" s="0"/>
      <c r="XN3240" s="0"/>
      <c r="XO3240" s="0"/>
      <c r="XP3240" s="0"/>
      <c r="XQ3240" s="0"/>
      <c r="XR3240" s="0"/>
      <c r="XS3240" s="0"/>
      <c r="XT3240" s="0"/>
      <c r="XU3240" s="0"/>
      <c r="XV3240" s="0"/>
      <c r="XW3240" s="0"/>
      <c r="XX3240" s="0"/>
      <c r="XY3240" s="0"/>
      <c r="XZ3240" s="0"/>
      <c r="YA3240" s="0"/>
      <c r="YB3240" s="0"/>
      <c r="YC3240" s="0"/>
      <c r="YD3240" s="0"/>
      <c r="YE3240" s="0"/>
      <c r="YF3240" s="0"/>
      <c r="YG3240" s="0"/>
      <c r="YH3240" s="0"/>
      <c r="YI3240" s="0"/>
      <c r="YJ3240" s="0"/>
      <c r="YK3240" s="0"/>
      <c r="YL3240" s="0"/>
      <c r="YM3240" s="0"/>
      <c r="YN3240" s="0"/>
      <c r="YO3240" s="0"/>
      <c r="YP3240" s="0"/>
      <c r="YQ3240" s="0"/>
      <c r="YR3240" s="0"/>
      <c r="YS3240" s="0"/>
      <c r="YT3240" s="0"/>
      <c r="YU3240" s="0"/>
      <c r="YV3240" s="0"/>
      <c r="YW3240" s="0"/>
      <c r="YX3240" s="0"/>
      <c r="YY3240" s="0"/>
      <c r="YZ3240" s="0"/>
      <c r="ZA3240" s="0"/>
      <c r="ZB3240" s="0"/>
      <c r="ZC3240" s="0"/>
      <c r="ZD3240" s="0"/>
      <c r="ZE3240" s="0"/>
      <c r="ZF3240" s="0"/>
      <c r="ZG3240" s="0"/>
      <c r="ZH3240" s="0"/>
      <c r="ZI3240" s="0"/>
      <c r="ZJ3240" s="0"/>
      <c r="ZK3240" s="0"/>
      <c r="ZL3240" s="0"/>
      <c r="ZM3240" s="0"/>
      <c r="ZN3240" s="0"/>
      <c r="ZO3240" s="0"/>
      <c r="ZP3240" s="0"/>
      <c r="ZQ3240" s="0"/>
      <c r="ZR3240" s="0"/>
      <c r="ZS3240" s="0"/>
      <c r="ZT3240" s="0"/>
      <c r="ZU3240" s="0"/>
      <c r="ZV3240" s="0"/>
      <c r="ZW3240" s="0"/>
      <c r="ZX3240" s="0"/>
      <c r="ZY3240" s="0"/>
      <c r="ZZ3240" s="0"/>
      <c r="AAA3240" s="0"/>
      <c r="AAB3240" s="0"/>
      <c r="AAC3240" s="0"/>
      <c r="AAD3240" s="0"/>
      <c r="AAE3240" s="0"/>
      <c r="AAF3240" s="0"/>
      <c r="AAG3240" s="0"/>
      <c r="AAH3240" s="0"/>
      <c r="AAI3240" s="0"/>
      <c r="AAJ3240" s="0"/>
      <c r="AAK3240" s="0"/>
      <c r="AAL3240" s="0"/>
      <c r="AAM3240" s="0"/>
      <c r="AAN3240" s="0"/>
      <c r="AAO3240" s="0"/>
      <c r="AAP3240" s="0"/>
      <c r="AAQ3240" s="0"/>
      <c r="AAR3240" s="0"/>
      <c r="AAS3240" s="0"/>
      <c r="AAT3240" s="0"/>
      <c r="AAU3240" s="0"/>
      <c r="AAV3240" s="0"/>
      <c r="AAW3240" s="0"/>
      <c r="AAX3240" s="0"/>
      <c r="AAY3240" s="0"/>
      <c r="AAZ3240" s="0"/>
      <c r="ABA3240" s="0"/>
      <c r="ABB3240" s="0"/>
      <c r="ABC3240" s="0"/>
      <c r="ABD3240" s="0"/>
      <c r="ABE3240" s="0"/>
      <c r="ABF3240" s="0"/>
      <c r="ABG3240" s="0"/>
      <c r="ABH3240" s="0"/>
      <c r="ABI3240" s="0"/>
      <c r="ABJ3240" s="0"/>
      <c r="ABK3240" s="0"/>
      <c r="ABL3240" s="0"/>
      <c r="ABM3240" s="0"/>
      <c r="ABN3240" s="0"/>
      <c r="ABO3240" s="0"/>
      <c r="ABP3240" s="0"/>
      <c r="ABQ3240" s="0"/>
      <c r="ABR3240" s="0"/>
      <c r="ABS3240" s="0"/>
      <c r="ABT3240" s="0"/>
      <c r="ABU3240" s="0"/>
      <c r="ABV3240" s="0"/>
      <c r="ABW3240" s="0"/>
      <c r="ABX3240" s="0"/>
      <c r="ABY3240" s="0"/>
      <c r="ABZ3240" s="0"/>
      <c r="ACA3240" s="0"/>
      <c r="ACB3240" s="0"/>
      <c r="ACC3240" s="0"/>
      <c r="ACD3240" s="0"/>
      <c r="ACE3240" s="0"/>
      <c r="ACF3240" s="0"/>
      <c r="ACG3240" s="0"/>
      <c r="ACH3240" s="0"/>
      <c r="ACI3240" s="0"/>
      <c r="ACJ3240" s="0"/>
      <c r="ACK3240" s="0"/>
      <c r="ACL3240" s="0"/>
      <c r="ACM3240" s="0"/>
      <c r="ACN3240" s="0"/>
      <c r="ACO3240" s="0"/>
      <c r="ACP3240" s="0"/>
      <c r="ACQ3240" s="0"/>
      <c r="ACR3240" s="0"/>
      <c r="ACS3240" s="0"/>
      <c r="ACT3240" s="0"/>
      <c r="ACU3240" s="0"/>
      <c r="ACV3240" s="0"/>
      <c r="ACW3240" s="0"/>
      <c r="ACX3240" s="0"/>
      <c r="ACY3240" s="0"/>
      <c r="ACZ3240" s="0"/>
      <c r="ADA3240" s="0"/>
      <c r="ADB3240" s="0"/>
      <c r="ADC3240" s="0"/>
      <c r="ADD3240" s="0"/>
      <c r="ADE3240" s="0"/>
      <c r="ADF3240" s="0"/>
      <c r="ADG3240" s="0"/>
      <c r="ADH3240" s="0"/>
      <c r="ADI3240" s="0"/>
      <c r="ADJ3240" s="0"/>
      <c r="ADK3240" s="0"/>
      <c r="ADL3240" s="0"/>
      <c r="ADM3240" s="0"/>
      <c r="ADN3240" s="0"/>
      <c r="ADO3240" s="0"/>
      <c r="ADP3240" s="0"/>
      <c r="ADQ3240" s="0"/>
      <c r="ADR3240" s="0"/>
      <c r="ADS3240" s="0"/>
      <c r="ADT3240" s="0"/>
      <c r="ADU3240" s="0"/>
      <c r="ADV3240" s="0"/>
      <c r="ADW3240" s="0"/>
      <c r="ADX3240" s="0"/>
      <c r="ADY3240" s="0"/>
      <c r="ADZ3240" s="0"/>
      <c r="AEA3240" s="0"/>
      <c r="AEB3240" s="0"/>
      <c r="AEC3240" s="0"/>
      <c r="AED3240" s="0"/>
      <c r="AEE3240" s="0"/>
      <c r="AEF3240" s="0"/>
      <c r="AEG3240" s="0"/>
      <c r="AEH3240" s="0"/>
      <c r="AEI3240" s="0"/>
      <c r="AEJ3240" s="0"/>
      <c r="AEK3240" s="0"/>
      <c r="AEL3240" s="0"/>
      <c r="AEM3240" s="0"/>
      <c r="AEN3240" s="0"/>
      <c r="AEO3240" s="0"/>
      <c r="AEP3240" s="0"/>
      <c r="AEQ3240" s="0"/>
      <c r="AER3240" s="0"/>
      <c r="AES3240" s="0"/>
      <c r="AET3240" s="0"/>
      <c r="AEU3240" s="0"/>
      <c r="AEV3240" s="0"/>
      <c r="AEW3240" s="0"/>
      <c r="AEX3240" s="0"/>
      <c r="AEY3240" s="0"/>
      <c r="AEZ3240" s="0"/>
      <c r="AFA3240" s="0"/>
      <c r="AFB3240" s="0"/>
      <c r="AFC3240" s="0"/>
      <c r="AFD3240" s="0"/>
      <c r="AFE3240" s="0"/>
      <c r="AFF3240" s="0"/>
      <c r="AFG3240" s="0"/>
      <c r="AFH3240" s="0"/>
      <c r="AFI3240" s="0"/>
      <c r="AFJ3240" s="0"/>
      <c r="AFK3240" s="0"/>
      <c r="AFL3240" s="0"/>
      <c r="AFM3240" s="0"/>
      <c r="AFN3240" s="0"/>
      <c r="AFO3240" s="0"/>
      <c r="AFP3240" s="0"/>
      <c r="AFQ3240" s="0"/>
      <c r="AFR3240" s="0"/>
      <c r="AFS3240" s="0"/>
      <c r="AFT3240" s="0"/>
      <c r="AFU3240" s="0"/>
      <c r="AFV3240" s="0"/>
      <c r="AFW3240" s="0"/>
      <c r="AFX3240" s="0"/>
      <c r="AFY3240" s="0"/>
      <c r="AFZ3240" s="0"/>
      <c r="AGA3240" s="0"/>
      <c r="AGB3240" s="0"/>
      <c r="AGC3240" s="0"/>
      <c r="AGD3240" s="0"/>
      <c r="AGE3240" s="0"/>
      <c r="AGF3240" s="0"/>
      <c r="AGG3240" s="0"/>
      <c r="AGH3240" s="0"/>
      <c r="AGI3240" s="0"/>
      <c r="AGJ3240" s="0"/>
      <c r="AGK3240" s="0"/>
      <c r="AGL3240" s="0"/>
      <c r="AGM3240" s="0"/>
      <c r="AGN3240" s="0"/>
      <c r="AGO3240" s="0"/>
      <c r="AGP3240" s="0"/>
      <c r="AGQ3240" s="0"/>
      <c r="AGR3240" s="0"/>
      <c r="AGS3240" s="0"/>
      <c r="AGT3240" s="0"/>
      <c r="AGU3240" s="0"/>
      <c r="AGV3240" s="0"/>
      <c r="AGW3240" s="0"/>
      <c r="AGX3240" s="0"/>
      <c r="AGY3240" s="0"/>
      <c r="AGZ3240" s="0"/>
      <c r="AHA3240" s="0"/>
      <c r="AHB3240" s="0"/>
      <c r="AHC3240" s="0"/>
      <c r="AHD3240" s="0"/>
      <c r="AHE3240" s="0"/>
      <c r="AHF3240" s="0"/>
      <c r="AHG3240" s="0"/>
      <c r="AHH3240" s="0"/>
      <c r="AHI3240" s="0"/>
      <c r="AHJ3240" s="0"/>
      <c r="AHK3240" s="0"/>
      <c r="AHL3240" s="0"/>
      <c r="AHM3240" s="0"/>
      <c r="AHN3240" s="0"/>
      <c r="AHO3240" s="0"/>
      <c r="AHP3240" s="0"/>
      <c r="AHQ3240" s="0"/>
      <c r="AHR3240" s="0"/>
      <c r="AHS3240" s="0"/>
      <c r="AHT3240" s="0"/>
      <c r="AHU3240" s="0"/>
      <c r="AHV3240" s="0"/>
      <c r="AHW3240" s="0"/>
      <c r="AHX3240" s="0"/>
      <c r="AHY3240" s="0"/>
      <c r="AHZ3240" s="0"/>
      <c r="AIA3240" s="0"/>
      <c r="AIB3240" s="0"/>
      <c r="AIC3240" s="0"/>
      <c r="AID3240" s="0"/>
      <c r="AIE3240" s="0"/>
      <c r="AIF3240" s="0"/>
      <c r="AIG3240" s="0"/>
      <c r="AIH3240" s="0"/>
      <c r="AII3240" s="0"/>
      <c r="AIJ3240" s="0"/>
      <c r="AIK3240" s="0"/>
      <c r="AIL3240" s="0"/>
      <c r="AIM3240" s="0"/>
      <c r="AIN3240" s="0"/>
      <c r="AIO3240" s="0"/>
      <c r="AIP3240" s="0"/>
      <c r="AIQ3240" s="0"/>
      <c r="AIR3240" s="0"/>
      <c r="AIS3240" s="0"/>
      <c r="AIT3240" s="0"/>
      <c r="AIU3240" s="0"/>
      <c r="AIV3240" s="0"/>
      <c r="AIW3240" s="0"/>
      <c r="AIX3240" s="0"/>
      <c r="AIY3240" s="0"/>
      <c r="AIZ3240" s="0"/>
      <c r="AJA3240" s="0"/>
      <c r="AJB3240" s="0"/>
      <c r="AJC3240" s="0"/>
      <c r="AJD3240" s="0"/>
      <c r="AJE3240" s="0"/>
      <c r="AJF3240" s="0"/>
      <c r="AJG3240" s="0"/>
      <c r="AJH3240" s="0"/>
      <c r="AJI3240" s="0"/>
      <c r="AJJ3240" s="0"/>
      <c r="AJK3240" s="0"/>
      <c r="AJL3240" s="0"/>
      <c r="AJM3240" s="0"/>
      <c r="AJN3240" s="0"/>
      <c r="AJO3240" s="0"/>
      <c r="AJP3240" s="0"/>
      <c r="AJQ3240" s="0"/>
      <c r="AJR3240" s="0"/>
      <c r="AJS3240" s="0"/>
      <c r="AJT3240" s="0"/>
      <c r="AJU3240" s="0"/>
      <c r="AJV3240" s="0"/>
      <c r="AJW3240" s="0"/>
      <c r="AJX3240" s="0"/>
      <c r="AJY3240" s="0"/>
      <c r="AJZ3240" s="0"/>
      <c r="AKA3240" s="0"/>
      <c r="AKB3240" s="0"/>
      <c r="AKC3240" s="0"/>
      <c r="AKD3240" s="0"/>
      <c r="AKE3240" s="0"/>
      <c r="AKF3240" s="0"/>
      <c r="AKG3240" s="0"/>
      <c r="AKH3240" s="0"/>
      <c r="AKI3240" s="0"/>
      <c r="AKJ3240" s="0"/>
      <c r="AKK3240" s="0"/>
      <c r="AKL3240" s="0"/>
      <c r="AKM3240" s="0"/>
      <c r="AKN3240" s="0"/>
      <c r="AKO3240" s="0"/>
      <c r="AKP3240" s="0"/>
      <c r="AKQ3240" s="0"/>
      <c r="AKR3240" s="0"/>
      <c r="AKS3240" s="0"/>
      <c r="AKT3240" s="0"/>
      <c r="AKU3240" s="0"/>
      <c r="AKV3240" s="0"/>
      <c r="AKW3240" s="0"/>
      <c r="AKX3240" s="0"/>
      <c r="AKY3240" s="0"/>
      <c r="AKZ3240" s="0"/>
      <c r="ALA3240" s="0"/>
      <c r="ALB3240" s="0"/>
      <c r="ALC3240" s="0"/>
      <c r="ALD3240" s="0"/>
      <c r="ALE3240" s="0"/>
      <c r="ALF3240" s="0"/>
      <c r="ALG3240" s="0"/>
      <c r="ALH3240" s="0"/>
      <c r="ALI3240" s="0"/>
      <c r="ALJ3240" s="0"/>
      <c r="ALK3240" s="0"/>
      <c r="ALL3240" s="0"/>
      <c r="ALM3240" s="0"/>
      <c r="ALN3240" s="0"/>
      <c r="ALO3240" s="0"/>
      <c r="ALP3240" s="0"/>
      <c r="ALQ3240" s="0"/>
      <c r="ALR3240" s="0"/>
      <c r="ALS3240" s="0"/>
      <c r="ALT3240" s="0"/>
      <c r="ALU3240" s="0"/>
      <c r="ALV3240" s="0"/>
      <c r="ALW3240" s="0"/>
      <c r="ALX3240" s="0"/>
      <c r="ALY3240" s="0"/>
      <c r="ALZ3240" s="0"/>
      <c r="AMA3240" s="0"/>
      <c r="AMB3240" s="0"/>
      <c r="AMC3240" s="0"/>
      <c r="AMD3240" s="0"/>
      <c r="AME3240" s="0"/>
      <c r="AMF3240" s="0"/>
      <c r="AMG3240" s="0"/>
      <c r="AMH3240" s="0"/>
      <c r="AMI3240" s="0"/>
    </row>
    <row r="3241" customFormat="false" ht="12.75" hidden="false" customHeight="false" outlineLevel="0" collapsed="false">
      <c r="A3241" s="1" t="s">
        <v>3486</v>
      </c>
      <c r="C3241" s="27" t="s">
        <v>3487</v>
      </c>
      <c r="D3241" s="27" t="s">
        <v>77</v>
      </c>
      <c r="E3241" s="97"/>
      <c r="F3241" s="31"/>
      <c r="G3241" s="27"/>
      <c r="H3241" s="30" t="s">
        <v>61</v>
      </c>
      <c r="I3241" s="31" t="n">
        <v>2.79</v>
      </c>
      <c r="J3241" s="31" t="s">
        <v>3470</v>
      </c>
      <c r="BM3241" s="0"/>
      <c r="BN3241" s="0"/>
      <c r="BO3241" s="0"/>
      <c r="BP3241" s="0"/>
      <c r="BQ3241" s="0"/>
      <c r="BR3241" s="0"/>
      <c r="BS3241" s="0"/>
      <c r="BT3241" s="0"/>
      <c r="BU3241" s="0"/>
      <c r="BV3241" s="0"/>
      <c r="BW3241" s="0"/>
      <c r="BX3241" s="0"/>
      <c r="BY3241" s="0"/>
      <c r="BZ3241" s="0"/>
      <c r="CA3241" s="0"/>
      <c r="CB3241" s="0"/>
      <c r="CC3241" s="0"/>
      <c r="CD3241" s="0"/>
      <c r="CE3241" s="0"/>
      <c r="CF3241" s="0"/>
      <c r="CG3241" s="0"/>
      <c r="CH3241" s="0"/>
      <c r="CI3241" s="0"/>
      <c r="CJ3241" s="0"/>
      <c r="CK3241" s="0"/>
      <c r="CL3241" s="0"/>
      <c r="CM3241" s="0"/>
      <c r="CN3241" s="0"/>
      <c r="CO3241" s="0"/>
      <c r="CP3241" s="0"/>
      <c r="CQ3241" s="0"/>
      <c r="CR3241" s="0"/>
      <c r="CS3241" s="0"/>
      <c r="CT3241" s="0"/>
      <c r="CU3241" s="0"/>
      <c r="CV3241" s="0"/>
      <c r="CW3241" s="0"/>
      <c r="CX3241" s="0"/>
      <c r="CY3241" s="0"/>
      <c r="CZ3241" s="0"/>
      <c r="DA3241" s="0"/>
      <c r="DB3241" s="0"/>
      <c r="DC3241" s="0"/>
      <c r="DD3241" s="0"/>
      <c r="DE3241" s="0"/>
      <c r="DF3241" s="0"/>
      <c r="DG3241" s="0"/>
      <c r="DH3241" s="0"/>
      <c r="DI3241" s="0"/>
      <c r="DJ3241" s="0"/>
      <c r="DK3241" s="0"/>
      <c r="DL3241" s="0"/>
      <c r="DM3241" s="0"/>
      <c r="DN3241" s="0"/>
      <c r="DO3241" s="0"/>
      <c r="DP3241" s="0"/>
      <c r="DQ3241" s="0"/>
      <c r="DR3241" s="0"/>
      <c r="DS3241" s="0"/>
      <c r="DT3241" s="0"/>
      <c r="DU3241" s="0"/>
      <c r="DV3241" s="0"/>
      <c r="DW3241" s="0"/>
      <c r="DX3241" s="0"/>
      <c r="DY3241" s="0"/>
      <c r="DZ3241" s="0"/>
      <c r="EA3241" s="0"/>
      <c r="EB3241" s="0"/>
      <c r="EC3241" s="0"/>
      <c r="ED3241" s="0"/>
      <c r="EE3241" s="0"/>
      <c r="EF3241" s="0"/>
      <c r="EG3241" s="0"/>
      <c r="EH3241" s="0"/>
      <c r="EI3241" s="0"/>
      <c r="EJ3241" s="0"/>
      <c r="EK3241" s="0"/>
      <c r="EL3241" s="0"/>
      <c r="EM3241" s="0"/>
      <c r="EN3241" s="0"/>
      <c r="EO3241" s="0"/>
      <c r="EP3241" s="0"/>
      <c r="EQ3241" s="0"/>
      <c r="ER3241" s="0"/>
      <c r="ES3241" s="0"/>
      <c r="ET3241" s="0"/>
      <c r="EU3241" s="0"/>
      <c r="EV3241" s="0"/>
      <c r="EW3241" s="0"/>
      <c r="EX3241" s="0"/>
      <c r="EY3241" s="0"/>
      <c r="EZ3241" s="0"/>
      <c r="FA3241" s="0"/>
      <c r="FB3241" s="0"/>
      <c r="FC3241" s="0"/>
      <c r="FD3241" s="0"/>
      <c r="FE3241" s="0"/>
      <c r="FF3241" s="0"/>
      <c r="FG3241" s="0"/>
      <c r="FH3241" s="0"/>
      <c r="FI3241" s="0"/>
      <c r="FJ3241" s="0"/>
      <c r="FK3241" s="0"/>
      <c r="FL3241" s="0"/>
      <c r="FM3241" s="0"/>
      <c r="FN3241" s="0"/>
      <c r="FO3241" s="0"/>
      <c r="FP3241" s="0"/>
      <c r="FQ3241" s="0"/>
      <c r="FR3241" s="0"/>
      <c r="FS3241" s="0"/>
      <c r="FT3241" s="0"/>
      <c r="FU3241" s="0"/>
      <c r="FV3241" s="0"/>
      <c r="FW3241" s="0"/>
      <c r="FX3241" s="0"/>
      <c r="FY3241" s="0"/>
      <c r="FZ3241" s="0"/>
      <c r="GA3241" s="0"/>
      <c r="GB3241" s="0"/>
      <c r="GC3241" s="0"/>
      <c r="GD3241" s="0"/>
      <c r="GE3241" s="0"/>
      <c r="GF3241" s="0"/>
      <c r="GG3241" s="0"/>
      <c r="GH3241" s="0"/>
      <c r="GI3241" s="0"/>
      <c r="GJ3241" s="0"/>
      <c r="GK3241" s="0"/>
      <c r="GL3241" s="0"/>
      <c r="GM3241" s="0"/>
      <c r="GN3241" s="0"/>
      <c r="GO3241" s="0"/>
      <c r="GP3241" s="0"/>
      <c r="GQ3241" s="0"/>
      <c r="GR3241" s="0"/>
      <c r="GS3241" s="0"/>
      <c r="GT3241" s="0"/>
      <c r="GU3241" s="0"/>
      <c r="GV3241" s="0"/>
      <c r="GW3241" s="0"/>
      <c r="GX3241" s="0"/>
      <c r="GY3241" s="0"/>
      <c r="GZ3241" s="0"/>
      <c r="HA3241" s="0"/>
      <c r="HB3241" s="0"/>
      <c r="HC3241" s="0"/>
      <c r="HD3241" s="0"/>
      <c r="HE3241" s="0"/>
      <c r="HF3241" s="0"/>
      <c r="HG3241" s="0"/>
      <c r="HH3241" s="0"/>
      <c r="HI3241" s="0"/>
      <c r="HJ3241" s="0"/>
      <c r="HK3241" s="0"/>
      <c r="HL3241" s="0"/>
      <c r="HM3241" s="0"/>
      <c r="HN3241" s="0"/>
      <c r="HO3241" s="0"/>
      <c r="HP3241" s="0"/>
      <c r="HQ3241" s="0"/>
      <c r="HR3241" s="0"/>
      <c r="HS3241" s="0"/>
      <c r="HT3241" s="0"/>
      <c r="HU3241" s="0"/>
      <c r="HV3241" s="0"/>
      <c r="HW3241" s="0"/>
      <c r="HX3241" s="0"/>
      <c r="HY3241" s="0"/>
      <c r="HZ3241" s="0"/>
      <c r="IA3241" s="0"/>
      <c r="IB3241" s="0"/>
      <c r="IC3241" s="0"/>
      <c r="ID3241" s="0"/>
      <c r="IE3241" s="0"/>
      <c r="IF3241" s="0"/>
      <c r="IG3241" s="0"/>
      <c r="IH3241" s="0"/>
      <c r="II3241" s="0"/>
      <c r="IJ3241" s="0"/>
      <c r="IK3241" s="0"/>
      <c r="IL3241" s="0"/>
      <c r="IM3241" s="0"/>
      <c r="IN3241" s="0"/>
      <c r="IO3241" s="0"/>
      <c r="IP3241" s="0"/>
      <c r="IQ3241" s="0"/>
      <c r="IR3241" s="0"/>
      <c r="IS3241" s="0"/>
      <c r="IT3241" s="0"/>
      <c r="IU3241" s="0"/>
      <c r="IV3241" s="0"/>
      <c r="IW3241" s="0"/>
      <c r="IX3241" s="0"/>
      <c r="IY3241" s="0"/>
      <c r="IZ3241" s="0"/>
      <c r="JA3241" s="0"/>
      <c r="JB3241" s="0"/>
      <c r="JC3241" s="0"/>
      <c r="JD3241" s="0"/>
      <c r="JE3241" s="0"/>
      <c r="JF3241" s="0"/>
      <c r="JG3241" s="0"/>
      <c r="JH3241" s="0"/>
      <c r="JI3241" s="0"/>
      <c r="JJ3241" s="0"/>
      <c r="JK3241" s="0"/>
      <c r="JL3241" s="0"/>
      <c r="JM3241" s="0"/>
      <c r="JN3241" s="0"/>
      <c r="JO3241" s="0"/>
      <c r="JP3241" s="0"/>
      <c r="JQ3241" s="0"/>
      <c r="JR3241" s="0"/>
      <c r="JS3241" s="0"/>
      <c r="JT3241" s="0"/>
      <c r="JU3241" s="0"/>
      <c r="JV3241" s="0"/>
      <c r="JW3241" s="0"/>
      <c r="JX3241" s="0"/>
      <c r="JY3241" s="0"/>
      <c r="JZ3241" s="0"/>
      <c r="KA3241" s="0"/>
      <c r="KB3241" s="0"/>
      <c r="KC3241" s="0"/>
      <c r="KD3241" s="0"/>
      <c r="KE3241" s="0"/>
      <c r="KF3241" s="0"/>
      <c r="KG3241" s="0"/>
      <c r="KH3241" s="0"/>
      <c r="KI3241" s="0"/>
      <c r="KJ3241" s="0"/>
      <c r="KK3241" s="0"/>
      <c r="KL3241" s="0"/>
      <c r="KM3241" s="0"/>
      <c r="KN3241" s="0"/>
      <c r="KO3241" s="0"/>
      <c r="KP3241" s="0"/>
      <c r="KQ3241" s="0"/>
      <c r="KR3241" s="0"/>
      <c r="KS3241" s="0"/>
      <c r="KT3241" s="0"/>
      <c r="KU3241" s="0"/>
      <c r="KV3241" s="0"/>
      <c r="KW3241" s="0"/>
      <c r="KX3241" s="0"/>
      <c r="KY3241" s="0"/>
      <c r="KZ3241" s="0"/>
      <c r="LA3241" s="0"/>
      <c r="LB3241" s="0"/>
      <c r="LC3241" s="0"/>
      <c r="LD3241" s="0"/>
      <c r="LE3241" s="0"/>
      <c r="LF3241" s="0"/>
      <c r="LG3241" s="0"/>
      <c r="LH3241" s="0"/>
      <c r="LI3241" s="0"/>
      <c r="LJ3241" s="0"/>
      <c r="LK3241" s="0"/>
      <c r="LL3241" s="0"/>
      <c r="LM3241" s="0"/>
      <c r="LN3241" s="0"/>
      <c r="LO3241" s="0"/>
      <c r="LP3241" s="0"/>
      <c r="LQ3241" s="0"/>
      <c r="LR3241" s="0"/>
      <c r="LS3241" s="0"/>
      <c r="LT3241" s="0"/>
      <c r="LU3241" s="0"/>
      <c r="LV3241" s="0"/>
      <c r="LW3241" s="0"/>
      <c r="LX3241" s="0"/>
      <c r="LY3241" s="0"/>
      <c r="LZ3241" s="0"/>
      <c r="MA3241" s="0"/>
      <c r="MB3241" s="0"/>
      <c r="MC3241" s="0"/>
      <c r="MD3241" s="0"/>
      <c r="ME3241" s="0"/>
      <c r="MF3241" s="0"/>
      <c r="MG3241" s="0"/>
      <c r="MH3241" s="0"/>
      <c r="MI3241" s="0"/>
      <c r="MJ3241" s="0"/>
      <c r="MK3241" s="0"/>
      <c r="ML3241" s="0"/>
      <c r="MM3241" s="0"/>
      <c r="MN3241" s="0"/>
      <c r="MO3241" s="0"/>
      <c r="MP3241" s="0"/>
      <c r="MQ3241" s="0"/>
      <c r="MR3241" s="0"/>
      <c r="MS3241" s="0"/>
      <c r="MT3241" s="0"/>
      <c r="MU3241" s="0"/>
      <c r="MV3241" s="0"/>
      <c r="MW3241" s="0"/>
      <c r="MX3241" s="0"/>
      <c r="MY3241" s="0"/>
      <c r="MZ3241" s="0"/>
      <c r="NA3241" s="0"/>
      <c r="NB3241" s="0"/>
      <c r="NC3241" s="0"/>
      <c r="ND3241" s="0"/>
      <c r="NE3241" s="0"/>
      <c r="NF3241" s="0"/>
      <c r="NG3241" s="0"/>
      <c r="NH3241" s="0"/>
      <c r="NI3241" s="0"/>
      <c r="NJ3241" s="0"/>
      <c r="NK3241" s="0"/>
      <c r="NL3241" s="0"/>
      <c r="NM3241" s="0"/>
      <c r="NN3241" s="0"/>
      <c r="NO3241" s="0"/>
      <c r="NP3241" s="0"/>
      <c r="NQ3241" s="0"/>
      <c r="NR3241" s="0"/>
      <c r="NS3241" s="0"/>
      <c r="NT3241" s="0"/>
      <c r="NU3241" s="0"/>
      <c r="NV3241" s="0"/>
      <c r="NW3241" s="0"/>
      <c r="NX3241" s="0"/>
      <c r="NY3241" s="0"/>
      <c r="NZ3241" s="0"/>
      <c r="OA3241" s="0"/>
      <c r="OB3241" s="0"/>
      <c r="OC3241" s="0"/>
      <c r="OD3241" s="0"/>
      <c r="OE3241" s="0"/>
      <c r="OF3241" s="0"/>
      <c r="OG3241" s="0"/>
      <c r="OH3241" s="0"/>
      <c r="OI3241" s="0"/>
      <c r="OJ3241" s="0"/>
      <c r="OK3241" s="0"/>
      <c r="OL3241" s="0"/>
      <c r="OM3241" s="0"/>
      <c r="ON3241" s="0"/>
      <c r="OO3241" s="0"/>
      <c r="OP3241" s="0"/>
      <c r="OQ3241" s="0"/>
      <c r="OR3241" s="0"/>
      <c r="OS3241" s="0"/>
      <c r="OT3241" s="0"/>
      <c r="OU3241" s="0"/>
      <c r="OV3241" s="0"/>
      <c r="OW3241" s="0"/>
      <c r="OX3241" s="0"/>
      <c r="OY3241" s="0"/>
      <c r="OZ3241" s="0"/>
      <c r="PA3241" s="0"/>
      <c r="PB3241" s="0"/>
      <c r="PC3241" s="0"/>
      <c r="PD3241" s="0"/>
      <c r="PE3241" s="0"/>
      <c r="PF3241" s="0"/>
      <c r="PG3241" s="0"/>
      <c r="PH3241" s="0"/>
      <c r="PI3241" s="0"/>
      <c r="PJ3241" s="0"/>
      <c r="PK3241" s="0"/>
      <c r="PL3241" s="0"/>
      <c r="PM3241" s="0"/>
      <c r="PN3241" s="0"/>
      <c r="PO3241" s="0"/>
      <c r="PP3241" s="0"/>
      <c r="PQ3241" s="0"/>
      <c r="PR3241" s="0"/>
      <c r="PS3241" s="0"/>
      <c r="PT3241" s="0"/>
      <c r="PU3241" s="0"/>
      <c r="PV3241" s="0"/>
      <c r="PW3241" s="0"/>
      <c r="PX3241" s="0"/>
      <c r="PY3241" s="0"/>
      <c r="PZ3241" s="0"/>
      <c r="QA3241" s="0"/>
      <c r="QB3241" s="0"/>
      <c r="QC3241" s="0"/>
      <c r="QD3241" s="0"/>
      <c r="QE3241" s="0"/>
      <c r="QF3241" s="0"/>
      <c r="QG3241" s="0"/>
      <c r="QH3241" s="0"/>
      <c r="QI3241" s="0"/>
      <c r="QJ3241" s="0"/>
      <c r="QK3241" s="0"/>
      <c r="QL3241" s="0"/>
      <c r="QM3241" s="0"/>
      <c r="QN3241" s="0"/>
      <c r="QO3241" s="0"/>
      <c r="QP3241" s="0"/>
      <c r="QQ3241" s="0"/>
      <c r="QR3241" s="0"/>
      <c r="QS3241" s="0"/>
      <c r="QT3241" s="0"/>
      <c r="QU3241" s="0"/>
      <c r="QV3241" s="0"/>
      <c r="QW3241" s="0"/>
      <c r="QX3241" s="0"/>
      <c r="QY3241" s="0"/>
      <c r="QZ3241" s="0"/>
      <c r="RA3241" s="0"/>
      <c r="RB3241" s="0"/>
      <c r="RC3241" s="0"/>
      <c r="RD3241" s="0"/>
      <c r="RE3241" s="0"/>
      <c r="RF3241" s="0"/>
      <c r="RG3241" s="0"/>
      <c r="RH3241" s="0"/>
      <c r="RI3241" s="0"/>
      <c r="RJ3241" s="0"/>
      <c r="RK3241" s="0"/>
      <c r="RL3241" s="0"/>
      <c r="RM3241" s="0"/>
      <c r="RN3241" s="0"/>
      <c r="RO3241" s="0"/>
      <c r="RP3241" s="0"/>
      <c r="RQ3241" s="0"/>
      <c r="RR3241" s="0"/>
      <c r="RS3241" s="0"/>
      <c r="RT3241" s="0"/>
      <c r="RU3241" s="0"/>
      <c r="RV3241" s="0"/>
      <c r="RW3241" s="0"/>
      <c r="RX3241" s="0"/>
      <c r="RY3241" s="0"/>
      <c r="RZ3241" s="0"/>
      <c r="SA3241" s="0"/>
      <c r="SB3241" s="0"/>
      <c r="SC3241" s="0"/>
      <c r="SD3241" s="0"/>
      <c r="SE3241" s="0"/>
      <c r="SF3241" s="0"/>
      <c r="SG3241" s="0"/>
      <c r="SH3241" s="0"/>
      <c r="SI3241" s="0"/>
      <c r="SJ3241" s="0"/>
      <c r="SK3241" s="0"/>
      <c r="SL3241" s="0"/>
      <c r="SM3241" s="0"/>
      <c r="SN3241" s="0"/>
      <c r="SO3241" s="0"/>
      <c r="SP3241" s="0"/>
      <c r="SQ3241" s="0"/>
      <c r="SR3241" s="0"/>
      <c r="SS3241" s="0"/>
      <c r="ST3241" s="0"/>
      <c r="SU3241" s="0"/>
      <c r="SV3241" s="0"/>
      <c r="SW3241" s="0"/>
      <c r="SX3241" s="0"/>
      <c r="SY3241" s="0"/>
      <c r="SZ3241" s="0"/>
      <c r="TA3241" s="0"/>
      <c r="TB3241" s="0"/>
      <c r="TC3241" s="0"/>
      <c r="TD3241" s="0"/>
      <c r="TE3241" s="0"/>
      <c r="TF3241" s="0"/>
      <c r="TG3241" s="0"/>
      <c r="TH3241" s="0"/>
      <c r="TI3241" s="0"/>
      <c r="TJ3241" s="0"/>
      <c r="TK3241" s="0"/>
      <c r="TL3241" s="0"/>
      <c r="TM3241" s="0"/>
      <c r="TN3241" s="0"/>
      <c r="TO3241" s="0"/>
      <c r="TP3241" s="0"/>
      <c r="TQ3241" s="0"/>
      <c r="TR3241" s="0"/>
      <c r="TS3241" s="0"/>
      <c r="TT3241" s="0"/>
      <c r="TU3241" s="0"/>
      <c r="TV3241" s="0"/>
      <c r="TW3241" s="0"/>
      <c r="TX3241" s="0"/>
      <c r="TY3241" s="0"/>
      <c r="TZ3241" s="0"/>
      <c r="UA3241" s="0"/>
      <c r="UB3241" s="0"/>
      <c r="UC3241" s="0"/>
      <c r="UD3241" s="0"/>
      <c r="UE3241" s="0"/>
      <c r="UF3241" s="0"/>
      <c r="UG3241" s="0"/>
      <c r="UH3241" s="0"/>
      <c r="UI3241" s="0"/>
      <c r="UJ3241" s="0"/>
      <c r="UK3241" s="0"/>
      <c r="UL3241" s="0"/>
      <c r="UM3241" s="0"/>
      <c r="UN3241" s="0"/>
      <c r="UO3241" s="0"/>
      <c r="UP3241" s="0"/>
      <c r="UQ3241" s="0"/>
      <c r="UR3241" s="0"/>
      <c r="US3241" s="0"/>
      <c r="UT3241" s="0"/>
      <c r="UU3241" s="0"/>
      <c r="UV3241" s="0"/>
      <c r="UW3241" s="0"/>
      <c r="UX3241" s="0"/>
      <c r="UY3241" s="0"/>
      <c r="UZ3241" s="0"/>
      <c r="VA3241" s="0"/>
      <c r="VB3241" s="0"/>
      <c r="VC3241" s="0"/>
      <c r="VD3241" s="0"/>
      <c r="VE3241" s="0"/>
      <c r="VF3241" s="0"/>
      <c r="VG3241" s="0"/>
      <c r="VH3241" s="0"/>
      <c r="VI3241" s="0"/>
      <c r="VJ3241" s="0"/>
      <c r="VK3241" s="0"/>
      <c r="VL3241" s="0"/>
      <c r="VM3241" s="0"/>
      <c r="VN3241" s="0"/>
      <c r="VO3241" s="0"/>
      <c r="VP3241" s="0"/>
      <c r="VQ3241" s="0"/>
      <c r="VR3241" s="0"/>
      <c r="VS3241" s="0"/>
      <c r="VT3241" s="0"/>
      <c r="VU3241" s="0"/>
      <c r="VV3241" s="0"/>
      <c r="VW3241" s="0"/>
      <c r="VX3241" s="0"/>
      <c r="VY3241" s="0"/>
      <c r="VZ3241" s="0"/>
      <c r="WA3241" s="0"/>
      <c r="WB3241" s="0"/>
      <c r="WC3241" s="0"/>
      <c r="WD3241" s="0"/>
      <c r="WE3241" s="0"/>
      <c r="WF3241" s="0"/>
      <c r="WG3241" s="0"/>
      <c r="WH3241" s="0"/>
      <c r="WI3241" s="0"/>
      <c r="WJ3241" s="0"/>
      <c r="WK3241" s="0"/>
      <c r="WL3241" s="0"/>
      <c r="WM3241" s="0"/>
      <c r="WN3241" s="0"/>
      <c r="WO3241" s="0"/>
      <c r="WP3241" s="0"/>
      <c r="WQ3241" s="0"/>
      <c r="WR3241" s="0"/>
      <c r="WS3241" s="0"/>
      <c r="WT3241" s="0"/>
      <c r="WU3241" s="0"/>
      <c r="WV3241" s="0"/>
      <c r="WW3241" s="0"/>
      <c r="WX3241" s="0"/>
      <c r="WY3241" s="0"/>
      <c r="WZ3241" s="0"/>
      <c r="XA3241" s="0"/>
      <c r="XB3241" s="0"/>
      <c r="XC3241" s="0"/>
      <c r="XD3241" s="0"/>
      <c r="XE3241" s="0"/>
      <c r="XF3241" s="0"/>
      <c r="XG3241" s="0"/>
      <c r="XH3241" s="0"/>
      <c r="XI3241" s="0"/>
      <c r="XJ3241" s="0"/>
      <c r="XK3241" s="0"/>
      <c r="XL3241" s="0"/>
      <c r="XM3241" s="0"/>
      <c r="XN3241" s="0"/>
      <c r="XO3241" s="0"/>
      <c r="XP3241" s="0"/>
      <c r="XQ3241" s="0"/>
      <c r="XR3241" s="0"/>
      <c r="XS3241" s="0"/>
      <c r="XT3241" s="0"/>
      <c r="XU3241" s="0"/>
      <c r="XV3241" s="0"/>
      <c r="XW3241" s="0"/>
      <c r="XX3241" s="0"/>
      <c r="XY3241" s="0"/>
      <c r="XZ3241" s="0"/>
      <c r="YA3241" s="0"/>
      <c r="YB3241" s="0"/>
      <c r="YC3241" s="0"/>
      <c r="YD3241" s="0"/>
      <c r="YE3241" s="0"/>
      <c r="YF3241" s="0"/>
      <c r="YG3241" s="0"/>
      <c r="YH3241" s="0"/>
      <c r="YI3241" s="0"/>
      <c r="YJ3241" s="0"/>
      <c r="YK3241" s="0"/>
      <c r="YL3241" s="0"/>
      <c r="YM3241" s="0"/>
      <c r="YN3241" s="0"/>
      <c r="YO3241" s="0"/>
      <c r="YP3241" s="0"/>
      <c r="YQ3241" s="0"/>
      <c r="YR3241" s="0"/>
      <c r="YS3241" s="0"/>
      <c r="YT3241" s="0"/>
      <c r="YU3241" s="0"/>
      <c r="YV3241" s="0"/>
      <c r="YW3241" s="0"/>
      <c r="YX3241" s="0"/>
      <c r="YY3241" s="0"/>
      <c r="YZ3241" s="0"/>
      <c r="ZA3241" s="0"/>
      <c r="ZB3241" s="0"/>
      <c r="ZC3241" s="0"/>
      <c r="ZD3241" s="0"/>
      <c r="ZE3241" s="0"/>
      <c r="ZF3241" s="0"/>
      <c r="ZG3241" s="0"/>
      <c r="ZH3241" s="0"/>
      <c r="ZI3241" s="0"/>
      <c r="ZJ3241" s="0"/>
      <c r="ZK3241" s="0"/>
      <c r="ZL3241" s="0"/>
      <c r="ZM3241" s="0"/>
      <c r="ZN3241" s="0"/>
      <c r="ZO3241" s="0"/>
      <c r="ZP3241" s="0"/>
      <c r="ZQ3241" s="0"/>
      <c r="ZR3241" s="0"/>
      <c r="ZS3241" s="0"/>
      <c r="ZT3241" s="0"/>
      <c r="ZU3241" s="0"/>
      <c r="ZV3241" s="0"/>
      <c r="ZW3241" s="0"/>
      <c r="ZX3241" s="0"/>
      <c r="ZY3241" s="0"/>
      <c r="ZZ3241" s="0"/>
      <c r="AAA3241" s="0"/>
      <c r="AAB3241" s="0"/>
      <c r="AAC3241" s="0"/>
      <c r="AAD3241" s="0"/>
      <c r="AAE3241" s="0"/>
      <c r="AAF3241" s="0"/>
      <c r="AAG3241" s="0"/>
      <c r="AAH3241" s="0"/>
      <c r="AAI3241" s="0"/>
      <c r="AAJ3241" s="0"/>
      <c r="AAK3241" s="0"/>
      <c r="AAL3241" s="0"/>
      <c r="AAM3241" s="0"/>
      <c r="AAN3241" s="0"/>
      <c r="AAO3241" s="0"/>
      <c r="AAP3241" s="0"/>
      <c r="AAQ3241" s="0"/>
      <c r="AAR3241" s="0"/>
      <c r="AAS3241" s="0"/>
      <c r="AAT3241" s="0"/>
      <c r="AAU3241" s="0"/>
      <c r="AAV3241" s="0"/>
      <c r="AAW3241" s="0"/>
      <c r="AAX3241" s="0"/>
      <c r="AAY3241" s="0"/>
      <c r="AAZ3241" s="0"/>
      <c r="ABA3241" s="0"/>
      <c r="ABB3241" s="0"/>
      <c r="ABC3241" s="0"/>
      <c r="ABD3241" s="0"/>
      <c r="ABE3241" s="0"/>
      <c r="ABF3241" s="0"/>
      <c r="ABG3241" s="0"/>
      <c r="ABH3241" s="0"/>
      <c r="ABI3241" s="0"/>
      <c r="ABJ3241" s="0"/>
      <c r="ABK3241" s="0"/>
      <c r="ABL3241" s="0"/>
      <c r="ABM3241" s="0"/>
      <c r="ABN3241" s="0"/>
      <c r="ABO3241" s="0"/>
      <c r="ABP3241" s="0"/>
      <c r="ABQ3241" s="0"/>
      <c r="ABR3241" s="0"/>
      <c r="ABS3241" s="0"/>
      <c r="ABT3241" s="0"/>
      <c r="ABU3241" s="0"/>
      <c r="ABV3241" s="0"/>
      <c r="ABW3241" s="0"/>
      <c r="ABX3241" s="0"/>
      <c r="ABY3241" s="0"/>
      <c r="ABZ3241" s="0"/>
      <c r="ACA3241" s="0"/>
      <c r="ACB3241" s="0"/>
      <c r="ACC3241" s="0"/>
      <c r="ACD3241" s="0"/>
      <c r="ACE3241" s="0"/>
      <c r="ACF3241" s="0"/>
      <c r="ACG3241" s="0"/>
      <c r="ACH3241" s="0"/>
      <c r="ACI3241" s="0"/>
      <c r="ACJ3241" s="0"/>
      <c r="ACK3241" s="0"/>
      <c r="ACL3241" s="0"/>
      <c r="ACM3241" s="0"/>
      <c r="ACN3241" s="0"/>
      <c r="ACO3241" s="0"/>
      <c r="ACP3241" s="0"/>
      <c r="ACQ3241" s="0"/>
      <c r="ACR3241" s="0"/>
      <c r="ACS3241" s="0"/>
      <c r="ACT3241" s="0"/>
      <c r="ACU3241" s="0"/>
      <c r="ACV3241" s="0"/>
      <c r="ACW3241" s="0"/>
      <c r="ACX3241" s="0"/>
      <c r="ACY3241" s="0"/>
      <c r="ACZ3241" s="0"/>
      <c r="ADA3241" s="0"/>
      <c r="ADB3241" s="0"/>
      <c r="ADC3241" s="0"/>
      <c r="ADD3241" s="0"/>
      <c r="ADE3241" s="0"/>
      <c r="ADF3241" s="0"/>
      <c r="ADG3241" s="0"/>
      <c r="ADH3241" s="0"/>
      <c r="ADI3241" s="0"/>
      <c r="ADJ3241" s="0"/>
      <c r="ADK3241" s="0"/>
      <c r="ADL3241" s="0"/>
      <c r="ADM3241" s="0"/>
      <c r="ADN3241" s="0"/>
      <c r="ADO3241" s="0"/>
      <c r="ADP3241" s="0"/>
      <c r="ADQ3241" s="0"/>
      <c r="ADR3241" s="0"/>
      <c r="ADS3241" s="0"/>
      <c r="ADT3241" s="0"/>
      <c r="ADU3241" s="0"/>
      <c r="ADV3241" s="0"/>
      <c r="ADW3241" s="0"/>
      <c r="ADX3241" s="0"/>
      <c r="ADY3241" s="0"/>
      <c r="ADZ3241" s="0"/>
      <c r="AEA3241" s="0"/>
      <c r="AEB3241" s="0"/>
      <c r="AEC3241" s="0"/>
      <c r="AED3241" s="0"/>
      <c r="AEE3241" s="0"/>
      <c r="AEF3241" s="0"/>
      <c r="AEG3241" s="0"/>
      <c r="AEH3241" s="0"/>
      <c r="AEI3241" s="0"/>
      <c r="AEJ3241" s="0"/>
      <c r="AEK3241" s="0"/>
      <c r="AEL3241" s="0"/>
      <c r="AEM3241" s="0"/>
      <c r="AEN3241" s="0"/>
      <c r="AEO3241" s="0"/>
      <c r="AEP3241" s="0"/>
      <c r="AEQ3241" s="0"/>
      <c r="AER3241" s="0"/>
      <c r="AES3241" s="0"/>
      <c r="AET3241" s="0"/>
      <c r="AEU3241" s="0"/>
      <c r="AEV3241" s="0"/>
      <c r="AEW3241" s="0"/>
      <c r="AEX3241" s="0"/>
      <c r="AEY3241" s="0"/>
      <c r="AEZ3241" s="0"/>
      <c r="AFA3241" s="0"/>
      <c r="AFB3241" s="0"/>
      <c r="AFC3241" s="0"/>
      <c r="AFD3241" s="0"/>
      <c r="AFE3241" s="0"/>
      <c r="AFF3241" s="0"/>
      <c r="AFG3241" s="0"/>
      <c r="AFH3241" s="0"/>
      <c r="AFI3241" s="0"/>
      <c r="AFJ3241" s="0"/>
      <c r="AFK3241" s="0"/>
      <c r="AFL3241" s="0"/>
      <c r="AFM3241" s="0"/>
      <c r="AFN3241" s="0"/>
      <c r="AFO3241" s="0"/>
      <c r="AFP3241" s="0"/>
      <c r="AFQ3241" s="0"/>
      <c r="AFR3241" s="0"/>
      <c r="AFS3241" s="0"/>
      <c r="AFT3241" s="0"/>
      <c r="AFU3241" s="0"/>
      <c r="AFV3241" s="0"/>
      <c r="AFW3241" s="0"/>
      <c r="AFX3241" s="0"/>
      <c r="AFY3241" s="0"/>
      <c r="AFZ3241" s="0"/>
      <c r="AGA3241" s="0"/>
      <c r="AGB3241" s="0"/>
      <c r="AGC3241" s="0"/>
      <c r="AGD3241" s="0"/>
      <c r="AGE3241" s="0"/>
      <c r="AGF3241" s="0"/>
      <c r="AGG3241" s="0"/>
      <c r="AGH3241" s="0"/>
      <c r="AGI3241" s="0"/>
      <c r="AGJ3241" s="0"/>
      <c r="AGK3241" s="0"/>
      <c r="AGL3241" s="0"/>
      <c r="AGM3241" s="0"/>
      <c r="AGN3241" s="0"/>
      <c r="AGO3241" s="0"/>
      <c r="AGP3241" s="0"/>
      <c r="AGQ3241" s="0"/>
      <c r="AGR3241" s="0"/>
      <c r="AGS3241" s="0"/>
      <c r="AGT3241" s="0"/>
      <c r="AGU3241" s="0"/>
      <c r="AGV3241" s="0"/>
      <c r="AGW3241" s="0"/>
      <c r="AGX3241" s="0"/>
      <c r="AGY3241" s="0"/>
      <c r="AGZ3241" s="0"/>
      <c r="AHA3241" s="0"/>
      <c r="AHB3241" s="0"/>
      <c r="AHC3241" s="0"/>
      <c r="AHD3241" s="0"/>
      <c r="AHE3241" s="0"/>
      <c r="AHF3241" s="0"/>
      <c r="AHG3241" s="0"/>
      <c r="AHH3241" s="0"/>
      <c r="AHI3241" s="0"/>
      <c r="AHJ3241" s="0"/>
      <c r="AHK3241" s="0"/>
      <c r="AHL3241" s="0"/>
      <c r="AHM3241" s="0"/>
      <c r="AHN3241" s="0"/>
      <c r="AHO3241" s="0"/>
      <c r="AHP3241" s="0"/>
      <c r="AHQ3241" s="0"/>
      <c r="AHR3241" s="0"/>
      <c r="AHS3241" s="0"/>
      <c r="AHT3241" s="0"/>
      <c r="AHU3241" s="0"/>
      <c r="AHV3241" s="0"/>
      <c r="AHW3241" s="0"/>
      <c r="AHX3241" s="0"/>
      <c r="AHY3241" s="0"/>
      <c r="AHZ3241" s="0"/>
      <c r="AIA3241" s="0"/>
      <c r="AIB3241" s="0"/>
      <c r="AIC3241" s="0"/>
      <c r="AID3241" s="0"/>
      <c r="AIE3241" s="0"/>
      <c r="AIF3241" s="0"/>
      <c r="AIG3241" s="0"/>
      <c r="AIH3241" s="0"/>
      <c r="AII3241" s="0"/>
      <c r="AIJ3241" s="0"/>
      <c r="AIK3241" s="0"/>
      <c r="AIL3241" s="0"/>
      <c r="AIM3241" s="0"/>
      <c r="AIN3241" s="0"/>
      <c r="AIO3241" s="0"/>
      <c r="AIP3241" s="0"/>
      <c r="AIQ3241" s="0"/>
      <c r="AIR3241" s="0"/>
      <c r="AIS3241" s="0"/>
      <c r="AIT3241" s="0"/>
      <c r="AIU3241" s="0"/>
      <c r="AIV3241" s="0"/>
      <c r="AIW3241" s="0"/>
      <c r="AIX3241" s="0"/>
      <c r="AIY3241" s="0"/>
      <c r="AIZ3241" s="0"/>
      <c r="AJA3241" s="0"/>
      <c r="AJB3241" s="0"/>
      <c r="AJC3241" s="0"/>
      <c r="AJD3241" s="0"/>
      <c r="AJE3241" s="0"/>
      <c r="AJF3241" s="0"/>
      <c r="AJG3241" s="0"/>
      <c r="AJH3241" s="0"/>
      <c r="AJI3241" s="0"/>
      <c r="AJJ3241" s="0"/>
      <c r="AJK3241" s="0"/>
      <c r="AJL3241" s="0"/>
      <c r="AJM3241" s="0"/>
      <c r="AJN3241" s="0"/>
      <c r="AJO3241" s="0"/>
      <c r="AJP3241" s="0"/>
      <c r="AJQ3241" s="0"/>
      <c r="AJR3241" s="0"/>
      <c r="AJS3241" s="0"/>
      <c r="AJT3241" s="0"/>
      <c r="AJU3241" s="0"/>
      <c r="AJV3241" s="0"/>
      <c r="AJW3241" s="0"/>
      <c r="AJX3241" s="0"/>
      <c r="AJY3241" s="0"/>
      <c r="AJZ3241" s="0"/>
      <c r="AKA3241" s="0"/>
      <c r="AKB3241" s="0"/>
      <c r="AKC3241" s="0"/>
      <c r="AKD3241" s="0"/>
      <c r="AKE3241" s="0"/>
      <c r="AKF3241" s="0"/>
      <c r="AKG3241" s="0"/>
      <c r="AKH3241" s="0"/>
      <c r="AKI3241" s="0"/>
      <c r="AKJ3241" s="0"/>
      <c r="AKK3241" s="0"/>
      <c r="AKL3241" s="0"/>
      <c r="AKM3241" s="0"/>
      <c r="AKN3241" s="0"/>
      <c r="AKO3241" s="0"/>
      <c r="AKP3241" s="0"/>
      <c r="AKQ3241" s="0"/>
      <c r="AKR3241" s="0"/>
      <c r="AKS3241" s="0"/>
      <c r="AKT3241" s="0"/>
      <c r="AKU3241" s="0"/>
      <c r="AKV3241" s="0"/>
      <c r="AKW3241" s="0"/>
      <c r="AKX3241" s="0"/>
      <c r="AKY3241" s="0"/>
      <c r="AKZ3241" s="0"/>
      <c r="ALA3241" s="0"/>
      <c r="ALB3241" s="0"/>
      <c r="ALC3241" s="0"/>
      <c r="ALD3241" s="0"/>
      <c r="ALE3241" s="0"/>
      <c r="ALF3241" s="0"/>
      <c r="ALG3241" s="0"/>
      <c r="ALH3241" s="0"/>
      <c r="ALI3241" s="0"/>
      <c r="ALJ3241" s="0"/>
      <c r="ALK3241" s="0"/>
      <c r="ALL3241" s="0"/>
      <c r="ALM3241" s="0"/>
      <c r="ALN3241" s="0"/>
      <c r="ALO3241" s="0"/>
      <c r="ALP3241" s="0"/>
      <c r="ALQ3241" s="0"/>
      <c r="ALR3241" s="0"/>
      <c r="ALS3241" s="0"/>
      <c r="ALT3241" s="0"/>
      <c r="ALU3241" s="0"/>
      <c r="ALV3241" s="0"/>
      <c r="ALW3241" s="0"/>
      <c r="ALX3241" s="0"/>
      <c r="ALY3241" s="0"/>
      <c r="ALZ3241" s="0"/>
      <c r="AMA3241" s="0"/>
      <c r="AMB3241" s="0"/>
      <c r="AMC3241" s="0"/>
      <c r="AMD3241" s="0"/>
      <c r="AME3241" s="0"/>
      <c r="AMF3241" s="0"/>
      <c r="AMG3241" s="0"/>
      <c r="AMH3241" s="0"/>
      <c r="AMI3241" s="0"/>
    </row>
    <row r="3242" customFormat="false" ht="12.75" hidden="false" customHeight="false" outlineLevel="0" collapsed="false">
      <c r="A3242" s="1" t="s">
        <v>3486</v>
      </c>
      <c r="C3242" s="27" t="s">
        <v>3488</v>
      </c>
      <c r="D3242" s="27" t="s">
        <v>507</v>
      </c>
      <c r="E3242" s="97"/>
      <c r="F3242" s="31"/>
      <c r="G3242" s="27"/>
      <c r="H3242" s="30" t="s">
        <v>61</v>
      </c>
      <c r="I3242" s="31" t="n">
        <v>2.59</v>
      </c>
      <c r="J3242" s="31" t="s">
        <v>3470</v>
      </c>
      <c r="BM3242" s="0"/>
      <c r="BN3242" s="0"/>
      <c r="BO3242" s="0"/>
      <c r="BP3242" s="0"/>
      <c r="BQ3242" s="0"/>
      <c r="BR3242" s="0"/>
      <c r="BS3242" s="0"/>
      <c r="BT3242" s="0"/>
      <c r="BU3242" s="0"/>
      <c r="BV3242" s="0"/>
      <c r="BW3242" s="0"/>
      <c r="BX3242" s="0"/>
      <c r="BY3242" s="0"/>
      <c r="BZ3242" s="0"/>
      <c r="CA3242" s="0"/>
      <c r="CB3242" s="0"/>
      <c r="CC3242" s="0"/>
      <c r="CD3242" s="0"/>
      <c r="CE3242" s="0"/>
      <c r="CF3242" s="0"/>
      <c r="CG3242" s="0"/>
      <c r="CH3242" s="0"/>
      <c r="CI3242" s="0"/>
      <c r="CJ3242" s="0"/>
      <c r="CK3242" s="0"/>
      <c r="CL3242" s="0"/>
      <c r="CM3242" s="0"/>
      <c r="CN3242" s="0"/>
      <c r="CO3242" s="0"/>
      <c r="CP3242" s="0"/>
      <c r="CQ3242" s="0"/>
      <c r="CR3242" s="0"/>
      <c r="CS3242" s="0"/>
      <c r="CT3242" s="0"/>
      <c r="CU3242" s="0"/>
      <c r="CV3242" s="0"/>
      <c r="CW3242" s="0"/>
      <c r="CX3242" s="0"/>
      <c r="CY3242" s="0"/>
      <c r="CZ3242" s="0"/>
      <c r="DA3242" s="0"/>
      <c r="DB3242" s="0"/>
      <c r="DC3242" s="0"/>
      <c r="DD3242" s="0"/>
      <c r="DE3242" s="0"/>
      <c r="DF3242" s="0"/>
      <c r="DG3242" s="0"/>
      <c r="DH3242" s="0"/>
      <c r="DI3242" s="0"/>
      <c r="DJ3242" s="0"/>
      <c r="DK3242" s="0"/>
      <c r="DL3242" s="0"/>
      <c r="DM3242" s="0"/>
      <c r="DN3242" s="0"/>
      <c r="DO3242" s="0"/>
      <c r="DP3242" s="0"/>
      <c r="DQ3242" s="0"/>
      <c r="DR3242" s="0"/>
      <c r="DS3242" s="0"/>
      <c r="DT3242" s="0"/>
      <c r="DU3242" s="0"/>
      <c r="DV3242" s="0"/>
      <c r="DW3242" s="0"/>
      <c r="DX3242" s="0"/>
      <c r="DY3242" s="0"/>
      <c r="DZ3242" s="0"/>
      <c r="EA3242" s="0"/>
      <c r="EB3242" s="0"/>
      <c r="EC3242" s="0"/>
      <c r="ED3242" s="0"/>
      <c r="EE3242" s="0"/>
      <c r="EF3242" s="0"/>
      <c r="EG3242" s="0"/>
      <c r="EH3242" s="0"/>
      <c r="EI3242" s="0"/>
      <c r="EJ3242" s="0"/>
      <c r="EK3242" s="0"/>
      <c r="EL3242" s="0"/>
      <c r="EM3242" s="0"/>
      <c r="EN3242" s="0"/>
      <c r="EO3242" s="0"/>
      <c r="EP3242" s="0"/>
      <c r="EQ3242" s="0"/>
      <c r="ER3242" s="0"/>
      <c r="ES3242" s="0"/>
      <c r="ET3242" s="0"/>
      <c r="EU3242" s="0"/>
      <c r="EV3242" s="0"/>
      <c r="EW3242" s="0"/>
      <c r="EX3242" s="0"/>
      <c r="EY3242" s="0"/>
      <c r="EZ3242" s="0"/>
      <c r="FA3242" s="0"/>
      <c r="FB3242" s="0"/>
      <c r="FC3242" s="0"/>
      <c r="FD3242" s="0"/>
      <c r="FE3242" s="0"/>
      <c r="FF3242" s="0"/>
      <c r="FG3242" s="0"/>
      <c r="FH3242" s="0"/>
      <c r="FI3242" s="0"/>
      <c r="FJ3242" s="0"/>
      <c r="FK3242" s="0"/>
      <c r="FL3242" s="0"/>
      <c r="FM3242" s="0"/>
      <c r="FN3242" s="0"/>
      <c r="FO3242" s="0"/>
      <c r="FP3242" s="0"/>
      <c r="FQ3242" s="0"/>
      <c r="FR3242" s="0"/>
      <c r="FS3242" s="0"/>
      <c r="FT3242" s="0"/>
      <c r="FU3242" s="0"/>
      <c r="FV3242" s="0"/>
      <c r="FW3242" s="0"/>
      <c r="FX3242" s="0"/>
      <c r="FY3242" s="0"/>
      <c r="FZ3242" s="0"/>
      <c r="GA3242" s="0"/>
      <c r="GB3242" s="0"/>
      <c r="GC3242" s="0"/>
      <c r="GD3242" s="0"/>
      <c r="GE3242" s="0"/>
      <c r="GF3242" s="0"/>
      <c r="GG3242" s="0"/>
      <c r="GH3242" s="0"/>
      <c r="GI3242" s="0"/>
      <c r="GJ3242" s="0"/>
      <c r="GK3242" s="0"/>
      <c r="GL3242" s="0"/>
      <c r="GM3242" s="0"/>
      <c r="GN3242" s="0"/>
      <c r="GO3242" s="0"/>
      <c r="GP3242" s="0"/>
      <c r="GQ3242" s="0"/>
      <c r="GR3242" s="0"/>
      <c r="GS3242" s="0"/>
      <c r="GT3242" s="0"/>
      <c r="GU3242" s="0"/>
      <c r="GV3242" s="0"/>
      <c r="GW3242" s="0"/>
      <c r="GX3242" s="0"/>
      <c r="GY3242" s="0"/>
      <c r="GZ3242" s="0"/>
      <c r="HA3242" s="0"/>
      <c r="HB3242" s="0"/>
      <c r="HC3242" s="0"/>
      <c r="HD3242" s="0"/>
      <c r="HE3242" s="0"/>
      <c r="HF3242" s="0"/>
      <c r="HG3242" s="0"/>
      <c r="HH3242" s="0"/>
      <c r="HI3242" s="0"/>
      <c r="HJ3242" s="0"/>
      <c r="HK3242" s="0"/>
      <c r="HL3242" s="0"/>
      <c r="HM3242" s="0"/>
      <c r="HN3242" s="0"/>
      <c r="HO3242" s="0"/>
      <c r="HP3242" s="0"/>
      <c r="HQ3242" s="0"/>
      <c r="HR3242" s="0"/>
      <c r="HS3242" s="0"/>
      <c r="HT3242" s="0"/>
      <c r="HU3242" s="0"/>
      <c r="HV3242" s="0"/>
      <c r="HW3242" s="0"/>
      <c r="HX3242" s="0"/>
      <c r="HY3242" s="0"/>
      <c r="HZ3242" s="0"/>
      <c r="IA3242" s="0"/>
      <c r="IB3242" s="0"/>
      <c r="IC3242" s="0"/>
      <c r="ID3242" s="0"/>
      <c r="IE3242" s="0"/>
      <c r="IF3242" s="0"/>
      <c r="IG3242" s="0"/>
      <c r="IH3242" s="0"/>
      <c r="II3242" s="0"/>
      <c r="IJ3242" s="0"/>
      <c r="IK3242" s="0"/>
      <c r="IL3242" s="0"/>
      <c r="IM3242" s="0"/>
      <c r="IN3242" s="0"/>
      <c r="IO3242" s="0"/>
      <c r="IP3242" s="0"/>
      <c r="IQ3242" s="0"/>
      <c r="IR3242" s="0"/>
      <c r="IS3242" s="0"/>
      <c r="IT3242" s="0"/>
      <c r="IU3242" s="0"/>
      <c r="IV3242" s="0"/>
      <c r="IW3242" s="0"/>
      <c r="IX3242" s="0"/>
      <c r="IY3242" s="0"/>
      <c r="IZ3242" s="0"/>
      <c r="JA3242" s="0"/>
      <c r="JB3242" s="0"/>
      <c r="JC3242" s="0"/>
      <c r="JD3242" s="0"/>
      <c r="JE3242" s="0"/>
      <c r="JF3242" s="0"/>
      <c r="JG3242" s="0"/>
      <c r="JH3242" s="0"/>
      <c r="JI3242" s="0"/>
      <c r="JJ3242" s="0"/>
      <c r="JK3242" s="0"/>
      <c r="JL3242" s="0"/>
      <c r="JM3242" s="0"/>
      <c r="JN3242" s="0"/>
      <c r="JO3242" s="0"/>
      <c r="JP3242" s="0"/>
      <c r="JQ3242" s="0"/>
      <c r="JR3242" s="0"/>
      <c r="JS3242" s="0"/>
      <c r="JT3242" s="0"/>
      <c r="JU3242" s="0"/>
      <c r="JV3242" s="0"/>
      <c r="JW3242" s="0"/>
      <c r="JX3242" s="0"/>
      <c r="JY3242" s="0"/>
      <c r="JZ3242" s="0"/>
      <c r="KA3242" s="0"/>
      <c r="KB3242" s="0"/>
      <c r="KC3242" s="0"/>
      <c r="KD3242" s="0"/>
      <c r="KE3242" s="0"/>
      <c r="KF3242" s="0"/>
      <c r="KG3242" s="0"/>
      <c r="KH3242" s="0"/>
      <c r="KI3242" s="0"/>
      <c r="KJ3242" s="0"/>
      <c r="KK3242" s="0"/>
      <c r="KL3242" s="0"/>
      <c r="KM3242" s="0"/>
      <c r="KN3242" s="0"/>
      <c r="KO3242" s="0"/>
      <c r="KP3242" s="0"/>
      <c r="KQ3242" s="0"/>
      <c r="KR3242" s="0"/>
      <c r="KS3242" s="0"/>
      <c r="KT3242" s="0"/>
      <c r="KU3242" s="0"/>
      <c r="KV3242" s="0"/>
      <c r="KW3242" s="0"/>
      <c r="KX3242" s="0"/>
      <c r="KY3242" s="0"/>
      <c r="KZ3242" s="0"/>
      <c r="LA3242" s="0"/>
      <c r="LB3242" s="0"/>
      <c r="LC3242" s="0"/>
      <c r="LD3242" s="0"/>
      <c r="LE3242" s="0"/>
      <c r="LF3242" s="0"/>
      <c r="LG3242" s="0"/>
      <c r="LH3242" s="0"/>
      <c r="LI3242" s="0"/>
      <c r="LJ3242" s="0"/>
      <c r="LK3242" s="0"/>
      <c r="LL3242" s="0"/>
      <c r="LM3242" s="0"/>
      <c r="LN3242" s="0"/>
      <c r="LO3242" s="0"/>
      <c r="LP3242" s="0"/>
      <c r="LQ3242" s="0"/>
      <c r="LR3242" s="0"/>
      <c r="LS3242" s="0"/>
      <c r="LT3242" s="0"/>
      <c r="LU3242" s="0"/>
      <c r="LV3242" s="0"/>
      <c r="LW3242" s="0"/>
      <c r="LX3242" s="0"/>
      <c r="LY3242" s="0"/>
      <c r="LZ3242" s="0"/>
      <c r="MA3242" s="0"/>
      <c r="MB3242" s="0"/>
      <c r="MC3242" s="0"/>
      <c r="MD3242" s="0"/>
      <c r="ME3242" s="0"/>
      <c r="MF3242" s="0"/>
      <c r="MG3242" s="0"/>
      <c r="MH3242" s="0"/>
      <c r="MI3242" s="0"/>
      <c r="MJ3242" s="0"/>
      <c r="MK3242" s="0"/>
      <c r="ML3242" s="0"/>
      <c r="MM3242" s="0"/>
      <c r="MN3242" s="0"/>
      <c r="MO3242" s="0"/>
      <c r="MP3242" s="0"/>
      <c r="MQ3242" s="0"/>
      <c r="MR3242" s="0"/>
      <c r="MS3242" s="0"/>
      <c r="MT3242" s="0"/>
      <c r="MU3242" s="0"/>
      <c r="MV3242" s="0"/>
      <c r="MW3242" s="0"/>
      <c r="MX3242" s="0"/>
      <c r="MY3242" s="0"/>
      <c r="MZ3242" s="0"/>
      <c r="NA3242" s="0"/>
      <c r="NB3242" s="0"/>
      <c r="NC3242" s="0"/>
      <c r="ND3242" s="0"/>
      <c r="NE3242" s="0"/>
      <c r="NF3242" s="0"/>
      <c r="NG3242" s="0"/>
      <c r="NH3242" s="0"/>
      <c r="NI3242" s="0"/>
      <c r="NJ3242" s="0"/>
      <c r="NK3242" s="0"/>
      <c r="NL3242" s="0"/>
      <c r="NM3242" s="0"/>
      <c r="NN3242" s="0"/>
      <c r="NO3242" s="0"/>
      <c r="NP3242" s="0"/>
      <c r="NQ3242" s="0"/>
      <c r="NR3242" s="0"/>
      <c r="NS3242" s="0"/>
      <c r="NT3242" s="0"/>
      <c r="NU3242" s="0"/>
      <c r="NV3242" s="0"/>
      <c r="NW3242" s="0"/>
      <c r="NX3242" s="0"/>
      <c r="NY3242" s="0"/>
      <c r="NZ3242" s="0"/>
      <c r="OA3242" s="0"/>
      <c r="OB3242" s="0"/>
      <c r="OC3242" s="0"/>
      <c r="OD3242" s="0"/>
      <c r="OE3242" s="0"/>
      <c r="OF3242" s="0"/>
      <c r="OG3242" s="0"/>
      <c r="OH3242" s="0"/>
      <c r="OI3242" s="0"/>
      <c r="OJ3242" s="0"/>
      <c r="OK3242" s="0"/>
      <c r="OL3242" s="0"/>
      <c r="OM3242" s="0"/>
      <c r="ON3242" s="0"/>
      <c r="OO3242" s="0"/>
      <c r="OP3242" s="0"/>
      <c r="OQ3242" s="0"/>
      <c r="OR3242" s="0"/>
      <c r="OS3242" s="0"/>
      <c r="OT3242" s="0"/>
      <c r="OU3242" s="0"/>
      <c r="OV3242" s="0"/>
      <c r="OW3242" s="0"/>
      <c r="OX3242" s="0"/>
      <c r="OY3242" s="0"/>
      <c r="OZ3242" s="0"/>
      <c r="PA3242" s="0"/>
      <c r="PB3242" s="0"/>
      <c r="PC3242" s="0"/>
      <c r="PD3242" s="0"/>
      <c r="PE3242" s="0"/>
      <c r="PF3242" s="0"/>
      <c r="PG3242" s="0"/>
      <c r="PH3242" s="0"/>
      <c r="PI3242" s="0"/>
      <c r="PJ3242" s="0"/>
      <c r="PK3242" s="0"/>
      <c r="PL3242" s="0"/>
      <c r="PM3242" s="0"/>
      <c r="PN3242" s="0"/>
      <c r="PO3242" s="0"/>
      <c r="PP3242" s="0"/>
      <c r="PQ3242" s="0"/>
      <c r="PR3242" s="0"/>
      <c r="PS3242" s="0"/>
      <c r="PT3242" s="0"/>
      <c r="PU3242" s="0"/>
      <c r="PV3242" s="0"/>
      <c r="PW3242" s="0"/>
      <c r="PX3242" s="0"/>
      <c r="PY3242" s="0"/>
      <c r="PZ3242" s="0"/>
      <c r="QA3242" s="0"/>
      <c r="QB3242" s="0"/>
      <c r="QC3242" s="0"/>
      <c r="QD3242" s="0"/>
      <c r="QE3242" s="0"/>
      <c r="QF3242" s="0"/>
      <c r="QG3242" s="0"/>
      <c r="QH3242" s="0"/>
      <c r="QI3242" s="0"/>
      <c r="QJ3242" s="0"/>
      <c r="QK3242" s="0"/>
      <c r="QL3242" s="0"/>
      <c r="QM3242" s="0"/>
      <c r="QN3242" s="0"/>
      <c r="QO3242" s="0"/>
      <c r="QP3242" s="0"/>
      <c r="QQ3242" s="0"/>
      <c r="QR3242" s="0"/>
      <c r="QS3242" s="0"/>
      <c r="QT3242" s="0"/>
      <c r="QU3242" s="0"/>
      <c r="QV3242" s="0"/>
      <c r="QW3242" s="0"/>
      <c r="QX3242" s="0"/>
      <c r="QY3242" s="0"/>
      <c r="QZ3242" s="0"/>
      <c r="RA3242" s="0"/>
      <c r="RB3242" s="0"/>
      <c r="RC3242" s="0"/>
      <c r="RD3242" s="0"/>
      <c r="RE3242" s="0"/>
      <c r="RF3242" s="0"/>
      <c r="RG3242" s="0"/>
      <c r="RH3242" s="0"/>
      <c r="RI3242" s="0"/>
      <c r="RJ3242" s="0"/>
      <c r="RK3242" s="0"/>
      <c r="RL3242" s="0"/>
      <c r="RM3242" s="0"/>
      <c r="RN3242" s="0"/>
      <c r="RO3242" s="0"/>
      <c r="RP3242" s="0"/>
      <c r="RQ3242" s="0"/>
      <c r="RR3242" s="0"/>
      <c r="RS3242" s="0"/>
      <c r="RT3242" s="0"/>
      <c r="RU3242" s="0"/>
      <c r="RV3242" s="0"/>
      <c r="RW3242" s="0"/>
      <c r="RX3242" s="0"/>
      <c r="RY3242" s="0"/>
      <c r="RZ3242" s="0"/>
      <c r="SA3242" s="0"/>
      <c r="SB3242" s="0"/>
      <c r="SC3242" s="0"/>
      <c r="SD3242" s="0"/>
      <c r="SE3242" s="0"/>
      <c r="SF3242" s="0"/>
      <c r="SG3242" s="0"/>
      <c r="SH3242" s="0"/>
      <c r="SI3242" s="0"/>
      <c r="SJ3242" s="0"/>
      <c r="SK3242" s="0"/>
      <c r="SL3242" s="0"/>
      <c r="SM3242" s="0"/>
      <c r="SN3242" s="0"/>
      <c r="SO3242" s="0"/>
      <c r="SP3242" s="0"/>
      <c r="SQ3242" s="0"/>
      <c r="SR3242" s="0"/>
      <c r="SS3242" s="0"/>
      <c r="ST3242" s="0"/>
      <c r="SU3242" s="0"/>
      <c r="SV3242" s="0"/>
      <c r="SW3242" s="0"/>
      <c r="SX3242" s="0"/>
      <c r="SY3242" s="0"/>
      <c r="SZ3242" s="0"/>
      <c r="TA3242" s="0"/>
      <c r="TB3242" s="0"/>
      <c r="TC3242" s="0"/>
      <c r="TD3242" s="0"/>
      <c r="TE3242" s="0"/>
      <c r="TF3242" s="0"/>
      <c r="TG3242" s="0"/>
      <c r="TH3242" s="0"/>
      <c r="TI3242" s="0"/>
      <c r="TJ3242" s="0"/>
      <c r="TK3242" s="0"/>
      <c r="TL3242" s="0"/>
      <c r="TM3242" s="0"/>
      <c r="TN3242" s="0"/>
      <c r="TO3242" s="0"/>
      <c r="TP3242" s="0"/>
      <c r="TQ3242" s="0"/>
      <c r="TR3242" s="0"/>
      <c r="TS3242" s="0"/>
      <c r="TT3242" s="0"/>
      <c r="TU3242" s="0"/>
      <c r="TV3242" s="0"/>
      <c r="TW3242" s="0"/>
      <c r="TX3242" s="0"/>
      <c r="TY3242" s="0"/>
      <c r="TZ3242" s="0"/>
      <c r="UA3242" s="0"/>
      <c r="UB3242" s="0"/>
      <c r="UC3242" s="0"/>
      <c r="UD3242" s="0"/>
      <c r="UE3242" s="0"/>
      <c r="UF3242" s="0"/>
      <c r="UG3242" s="0"/>
      <c r="UH3242" s="0"/>
      <c r="UI3242" s="0"/>
      <c r="UJ3242" s="0"/>
      <c r="UK3242" s="0"/>
      <c r="UL3242" s="0"/>
      <c r="UM3242" s="0"/>
      <c r="UN3242" s="0"/>
      <c r="UO3242" s="0"/>
      <c r="UP3242" s="0"/>
      <c r="UQ3242" s="0"/>
      <c r="UR3242" s="0"/>
      <c r="US3242" s="0"/>
      <c r="UT3242" s="0"/>
      <c r="UU3242" s="0"/>
      <c r="UV3242" s="0"/>
      <c r="UW3242" s="0"/>
      <c r="UX3242" s="0"/>
      <c r="UY3242" s="0"/>
      <c r="UZ3242" s="0"/>
      <c r="VA3242" s="0"/>
      <c r="VB3242" s="0"/>
      <c r="VC3242" s="0"/>
      <c r="VD3242" s="0"/>
      <c r="VE3242" s="0"/>
      <c r="VF3242" s="0"/>
      <c r="VG3242" s="0"/>
      <c r="VH3242" s="0"/>
      <c r="VI3242" s="0"/>
      <c r="VJ3242" s="0"/>
      <c r="VK3242" s="0"/>
      <c r="VL3242" s="0"/>
      <c r="VM3242" s="0"/>
      <c r="VN3242" s="0"/>
      <c r="VO3242" s="0"/>
      <c r="VP3242" s="0"/>
      <c r="VQ3242" s="0"/>
      <c r="VR3242" s="0"/>
      <c r="VS3242" s="0"/>
      <c r="VT3242" s="0"/>
      <c r="VU3242" s="0"/>
      <c r="VV3242" s="0"/>
      <c r="VW3242" s="0"/>
      <c r="VX3242" s="0"/>
      <c r="VY3242" s="0"/>
      <c r="VZ3242" s="0"/>
      <c r="WA3242" s="0"/>
      <c r="WB3242" s="0"/>
      <c r="WC3242" s="0"/>
      <c r="WD3242" s="0"/>
      <c r="WE3242" s="0"/>
      <c r="WF3242" s="0"/>
      <c r="WG3242" s="0"/>
      <c r="WH3242" s="0"/>
      <c r="WI3242" s="0"/>
      <c r="WJ3242" s="0"/>
      <c r="WK3242" s="0"/>
      <c r="WL3242" s="0"/>
      <c r="WM3242" s="0"/>
      <c r="WN3242" s="0"/>
      <c r="WO3242" s="0"/>
      <c r="WP3242" s="0"/>
      <c r="WQ3242" s="0"/>
      <c r="WR3242" s="0"/>
      <c r="WS3242" s="0"/>
      <c r="WT3242" s="0"/>
      <c r="WU3242" s="0"/>
      <c r="WV3242" s="0"/>
      <c r="WW3242" s="0"/>
      <c r="WX3242" s="0"/>
      <c r="WY3242" s="0"/>
      <c r="WZ3242" s="0"/>
      <c r="XA3242" s="0"/>
      <c r="XB3242" s="0"/>
      <c r="XC3242" s="0"/>
      <c r="XD3242" s="0"/>
      <c r="XE3242" s="0"/>
      <c r="XF3242" s="0"/>
      <c r="XG3242" s="0"/>
      <c r="XH3242" s="0"/>
      <c r="XI3242" s="0"/>
      <c r="XJ3242" s="0"/>
      <c r="XK3242" s="0"/>
      <c r="XL3242" s="0"/>
      <c r="XM3242" s="0"/>
      <c r="XN3242" s="0"/>
      <c r="XO3242" s="0"/>
      <c r="XP3242" s="0"/>
      <c r="XQ3242" s="0"/>
      <c r="XR3242" s="0"/>
      <c r="XS3242" s="0"/>
      <c r="XT3242" s="0"/>
      <c r="XU3242" s="0"/>
      <c r="XV3242" s="0"/>
      <c r="XW3242" s="0"/>
      <c r="XX3242" s="0"/>
      <c r="XY3242" s="0"/>
      <c r="XZ3242" s="0"/>
      <c r="YA3242" s="0"/>
      <c r="YB3242" s="0"/>
      <c r="YC3242" s="0"/>
      <c r="YD3242" s="0"/>
      <c r="YE3242" s="0"/>
      <c r="YF3242" s="0"/>
      <c r="YG3242" s="0"/>
      <c r="YH3242" s="0"/>
      <c r="YI3242" s="0"/>
      <c r="YJ3242" s="0"/>
      <c r="YK3242" s="0"/>
      <c r="YL3242" s="0"/>
      <c r="YM3242" s="0"/>
      <c r="YN3242" s="0"/>
      <c r="YO3242" s="0"/>
      <c r="YP3242" s="0"/>
      <c r="YQ3242" s="0"/>
      <c r="YR3242" s="0"/>
      <c r="YS3242" s="0"/>
      <c r="YT3242" s="0"/>
      <c r="YU3242" s="0"/>
      <c r="YV3242" s="0"/>
      <c r="YW3242" s="0"/>
      <c r="YX3242" s="0"/>
      <c r="YY3242" s="0"/>
      <c r="YZ3242" s="0"/>
      <c r="ZA3242" s="0"/>
      <c r="ZB3242" s="0"/>
      <c r="ZC3242" s="0"/>
      <c r="ZD3242" s="0"/>
      <c r="ZE3242" s="0"/>
      <c r="ZF3242" s="0"/>
      <c r="ZG3242" s="0"/>
      <c r="ZH3242" s="0"/>
      <c r="ZI3242" s="0"/>
      <c r="ZJ3242" s="0"/>
      <c r="ZK3242" s="0"/>
      <c r="ZL3242" s="0"/>
      <c r="ZM3242" s="0"/>
      <c r="ZN3242" s="0"/>
      <c r="ZO3242" s="0"/>
      <c r="ZP3242" s="0"/>
      <c r="ZQ3242" s="0"/>
      <c r="ZR3242" s="0"/>
      <c r="ZS3242" s="0"/>
      <c r="ZT3242" s="0"/>
      <c r="ZU3242" s="0"/>
      <c r="ZV3242" s="0"/>
      <c r="ZW3242" s="0"/>
      <c r="ZX3242" s="0"/>
      <c r="ZY3242" s="0"/>
      <c r="ZZ3242" s="0"/>
      <c r="AAA3242" s="0"/>
      <c r="AAB3242" s="0"/>
      <c r="AAC3242" s="0"/>
      <c r="AAD3242" s="0"/>
      <c r="AAE3242" s="0"/>
      <c r="AAF3242" s="0"/>
      <c r="AAG3242" s="0"/>
      <c r="AAH3242" s="0"/>
      <c r="AAI3242" s="0"/>
      <c r="AAJ3242" s="0"/>
      <c r="AAK3242" s="0"/>
      <c r="AAL3242" s="0"/>
      <c r="AAM3242" s="0"/>
      <c r="AAN3242" s="0"/>
      <c r="AAO3242" s="0"/>
      <c r="AAP3242" s="0"/>
      <c r="AAQ3242" s="0"/>
      <c r="AAR3242" s="0"/>
      <c r="AAS3242" s="0"/>
      <c r="AAT3242" s="0"/>
      <c r="AAU3242" s="0"/>
      <c r="AAV3242" s="0"/>
      <c r="AAW3242" s="0"/>
      <c r="AAX3242" s="0"/>
      <c r="AAY3242" s="0"/>
      <c r="AAZ3242" s="0"/>
      <c r="ABA3242" s="0"/>
      <c r="ABB3242" s="0"/>
      <c r="ABC3242" s="0"/>
      <c r="ABD3242" s="0"/>
      <c r="ABE3242" s="0"/>
      <c r="ABF3242" s="0"/>
      <c r="ABG3242" s="0"/>
      <c r="ABH3242" s="0"/>
      <c r="ABI3242" s="0"/>
      <c r="ABJ3242" s="0"/>
      <c r="ABK3242" s="0"/>
      <c r="ABL3242" s="0"/>
      <c r="ABM3242" s="0"/>
      <c r="ABN3242" s="0"/>
      <c r="ABO3242" s="0"/>
      <c r="ABP3242" s="0"/>
      <c r="ABQ3242" s="0"/>
      <c r="ABR3242" s="0"/>
      <c r="ABS3242" s="0"/>
      <c r="ABT3242" s="0"/>
      <c r="ABU3242" s="0"/>
      <c r="ABV3242" s="0"/>
      <c r="ABW3242" s="0"/>
      <c r="ABX3242" s="0"/>
      <c r="ABY3242" s="0"/>
      <c r="ABZ3242" s="0"/>
      <c r="ACA3242" s="0"/>
      <c r="ACB3242" s="0"/>
      <c r="ACC3242" s="0"/>
      <c r="ACD3242" s="0"/>
      <c r="ACE3242" s="0"/>
      <c r="ACF3242" s="0"/>
      <c r="ACG3242" s="0"/>
      <c r="ACH3242" s="0"/>
      <c r="ACI3242" s="0"/>
      <c r="ACJ3242" s="0"/>
      <c r="ACK3242" s="0"/>
      <c r="ACL3242" s="0"/>
      <c r="ACM3242" s="0"/>
      <c r="ACN3242" s="0"/>
      <c r="ACO3242" s="0"/>
      <c r="ACP3242" s="0"/>
      <c r="ACQ3242" s="0"/>
      <c r="ACR3242" s="0"/>
      <c r="ACS3242" s="0"/>
      <c r="ACT3242" s="0"/>
      <c r="ACU3242" s="0"/>
      <c r="ACV3242" s="0"/>
      <c r="ACW3242" s="0"/>
      <c r="ACX3242" s="0"/>
      <c r="ACY3242" s="0"/>
      <c r="ACZ3242" s="0"/>
      <c r="ADA3242" s="0"/>
      <c r="ADB3242" s="0"/>
      <c r="ADC3242" s="0"/>
      <c r="ADD3242" s="0"/>
      <c r="ADE3242" s="0"/>
      <c r="ADF3242" s="0"/>
      <c r="ADG3242" s="0"/>
      <c r="ADH3242" s="0"/>
      <c r="ADI3242" s="0"/>
      <c r="ADJ3242" s="0"/>
      <c r="ADK3242" s="0"/>
      <c r="ADL3242" s="0"/>
      <c r="ADM3242" s="0"/>
      <c r="ADN3242" s="0"/>
      <c r="ADO3242" s="0"/>
      <c r="ADP3242" s="0"/>
      <c r="ADQ3242" s="0"/>
      <c r="ADR3242" s="0"/>
      <c r="ADS3242" s="0"/>
      <c r="ADT3242" s="0"/>
      <c r="ADU3242" s="0"/>
      <c r="ADV3242" s="0"/>
      <c r="ADW3242" s="0"/>
      <c r="ADX3242" s="0"/>
      <c r="ADY3242" s="0"/>
      <c r="ADZ3242" s="0"/>
      <c r="AEA3242" s="0"/>
      <c r="AEB3242" s="0"/>
      <c r="AEC3242" s="0"/>
      <c r="AED3242" s="0"/>
      <c r="AEE3242" s="0"/>
      <c r="AEF3242" s="0"/>
      <c r="AEG3242" s="0"/>
      <c r="AEH3242" s="0"/>
      <c r="AEI3242" s="0"/>
      <c r="AEJ3242" s="0"/>
      <c r="AEK3242" s="0"/>
      <c r="AEL3242" s="0"/>
      <c r="AEM3242" s="0"/>
      <c r="AEN3242" s="0"/>
      <c r="AEO3242" s="0"/>
      <c r="AEP3242" s="0"/>
      <c r="AEQ3242" s="0"/>
      <c r="AER3242" s="0"/>
      <c r="AES3242" s="0"/>
      <c r="AET3242" s="0"/>
      <c r="AEU3242" s="0"/>
      <c r="AEV3242" s="0"/>
      <c r="AEW3242" s="0"/>
      <c r="AEX3242" s="0"/>
      <c r="AEY3242" s="0"/>
      <c r="AEZ3242" s="0"/>
      <c r="AFA3242" s="0"/>
      <c r="AFB3242" s="0"/>
      <c r="AFC3242" s="0"/>
      <c r="AFD3242" s="0"/>
      <c r="AFE3242" s="0"/>
      <c r="AFF3242" s="0"/>
      <c r="AFG3242" s="0"/>
      <c r="AFH3242" s="0"/>
      <c r="AFI3242" s="0"/>
      <c r="AFJ3242" s="0"/>
      <c r="AFK3242" s="0"/>
      <c r="AFL3242" s="0"/>
      <c r="AFM3242" s="0"/>
      <c r="AFN3242" s="0"/>
      <c r="AFO3242" s="0"/>
      <c r="AFP3242" s="0"/>
      <c r="AFQ3242" s="0"/>
      <c r="AFR3242" s="0"/>
      <c r="AFS3242" s="0"/>
      <c r="AFT3242" s="0"/>
      <c r="AFU3242" s="0"/>
      <c r="AFV3242" s="0"/>
      <c r="AFW3242" s="0"/>
      <c r="AFX3242" s="0"/>
      <c r="AFY3242" s="0"/>
      <c r="AFZ3242" s="0"/>
      <c r="AGA3242" s="0"/>
      <c r="AGB3242" s="0"/>
      <c r="AGC3242" s="0"/>
      <c r="AGD3242" s="0"/>
      <c r="AGE3242" s="0"/>
      <c r="AGF3242" s="0"/>
      <c r="AGG3242" s="0"/>
      <c r="AGH3242" s="0"/>
      <c r="AGI3242" s="0"/>
      <c r="AGJ3242" s="0"/>
      <c r="AGK3242" s="0"/>
      <c r="AGL3242" s="0"/>
      <c r="AGM3242" s="0"/>
      <c r="AGN3242" s="0"/>
      <c r="AGO3242" s="0"/>
      <c r="AGP3242" s="0"/>
      <c r="AGQ3242" s="0"/>
      <c r="AGR3242" s="0"/>
      <c r="AGS3242" s="0"/>
      <c r="AGT3242" s="0"/>
      <c r="AGU3242" s="0"/>
      <c r="AGV3242" s="0"/>
      <c r="AGW3242" s="0"/>
      <c r="AGX3242" s="0"/>
      <c r="AGY3242" s="0"/>
      <c r="AGZ3242" s="0"/>
      <c r="AHA3242" s="0"/>
      <c r="AHB3242" s="0"/>
      <c r="AHC3242" s="0"/>
      <c r="AHD3242" s="0"/>
      <c r="AHE3242" s="0"/>
      <c r="AHF3242" s="0"/>
      <c r="AHG3242" s="0"/>
      <c r="AHH3242" s="0"/>
      <c r="AHI3242" s="0"/>
      <c r="AHJ3242" s="0"/>
      <c r="AHK3242" s="0"/>
      <c r="AHL3242" s="0"/>
      <c r="AHM3242" s="0"/>
      <c r="AHN3242" s="0"/>
      <c r="AHO3242" s="0"/>
      <c r="AHP3242" s="0"/>
      <c r="AHQ3242" s="0"/>
      <c r="AHR3242" s="0"/>
      <c r="AHS3242" s="0"/>
      <c r="AHT3242" s="0"/>
      <c r="AHU3242" s="0"/>
      <c r="AHV3242" s="0"/>
      <c r="AHW3242" s="0"/>
      <c r="AHX3242" s="0"/>
      <c r="AHY3242" s="0"/>
      <c r="AHZ3242" s="0"/>
      <c r="AIA3242" s="0"/>
      <c r="AIB3242" s="0"/>
      <c r="AIC3242" s="0"/>
      <c r="AID3242" s="0"/>
      <c r="AIE3242" s="0"/>
      <c r="AIF3242" s="0"/>
      <c r="AIG3242" s="0"/>
      <c r="AIH3242" s="0"/>
      <c r="AII3242" s="0"/>
      <c r="AIJ3242" s="0"/>
      <c r="AIK3242" s="0"/>
      <c r="AIL3242" s="0"/>
      <c r="AIM3242" s="0"/>
      <c r="AIN3242" s="0"/>
      <c r="AIO3242" s="0"/>
      <c r="AIP3242" s="0"/>
      <c r="AIQ3242" s="0"/>
      <c r="AIR3242" s="0"/>
      <c r="AIS3242" s="0"/>
      <c r="AIT3242" s="0"/>
      <c r="AIU3242" s="0"/>
      <c r="AIV3242" s="0"/>
      <c r="AIW3242" s="0"/>
      <c r="AIX3242" s="0"/>
      <c r="AIY3242" s="0"/>
      <c r="AIZ3242" s="0"/>
      <c r="AJA3242" s="0"/>
      <c r="AJB3242" s="0"/>
      <c r="AJC3242" s="0"/>
      <c r="AJD3242" s="0"/>
      <c r="AJE3242" s="0"/>
      <c r="AJF3242" s="0"/>
      <c r="AJG3242" s="0"/>
      <c r="AJH3242" s="0"/>
      <c r="AJI3242" s="0"/>
      <c r="AJJ3242" s="0"/>
      <c r="AJK3242" s="0"/>
      <c r="AJL3242" s="0"/>
      <c r="AJM3242" s="0"/>
      <c r="AJN3242" s="0"/>
      <c r="AJO3242" s="0"/>
      <c r="AJP3242" s="0"/>
      <c r="AJQ3242" s="0"/>
      <c r="AJR3242" s="0"/>
      <c r="AJS3242" s="0"/>
      <c r="AJT3242" s="0"/>
      <c r="AJU3242" s="0"/>
      <c r="AJV3242" s="0"/>
      <c r="AJW3242" s="0"/>
      <c r="AJX3242" s="0"/>
      <c r="AJY3242" s="0"/>
      <c r="AJZ3242" s="0"/>
      <c r="AKA3242" s="0"/>
      <c r="AKB3242" s="0"/>
      <c r="AKC3242" s="0"/>
      <c r="AKD3242" s="0"/>
      <c r="AKE3242" s="0"/>
      <c r="AKF3242" s="0"/>
      <c r="AKG3242" s="0"/>
      <c r="AKH3242" s="0"/>
      <c r="AKI3242" s="0"/>
      <c r="AKJ3242" s="0"/>
      <c r="AKK3242" s="0"/>
      <c r="AKL3242" s="0"/>
      <c r="AKM3242" s="0"/>
      <c r="AKN3242" s="0"/>
      <c r="AKO3242" s="0"/>
      <c r="AKP3242" s="0"/>
      <c r="AKQ3242" s="0"/>
      <c r="AKR3242" s="0"/>
      <c r="AKS3242" s="0"/>
      <c r="AKT3242" s="0"/>
      <c r="AKU3242" s="0"/>
      <c r="AKV3242" s="0"/>
      <c r="AKW3242" s="0"/>
      <c r="AKX3242" s="0"/>
      <c r="AKY3242" s="0"/>
      <c r="AKZ3242" s="0"/>
      <c r="ALA3242" s="0"/>
      <c r="ALB3242" s="0"/>
      <c r="ALC3242" s="0"/>
      <c r="ALD3242" s="0"/>
      <c r="ALE3242" s="0"/>
      <c r="ALF3242" s="0"/>
      <c r="ALG3242" s="0"/>
      <c r="ALH3242" s="0"/>
      <c r="ALI3242" s="0"/>
      <c r="ALJ3242" s="0"/>
      <c r="ALK3242" s="0"/>
      <c r="ALL3242" s="0"/>
      <c r="ALM3242" s="0"/>
      <c r="ALN3242" s="0"/>
      <c r="ALO3242" s="0"/>
      <c r="ALP3242" s="0"/>
      <c r="ALQ3242" s="0"/>
      <c r="ALR3242" s="0"/>
      <c r="ALS3242" s="0"/>
      <c r="ALT3242" s="0"/>
      <c r="ALU3242" s="0"/>
      <c r="ALV3242" s="0"/>
      <c r="ALW3242" s="0"/>
      <c r="ALX3242" s="0"/>
      <c r="ALY3242" s="0"/>
      <c r="ALZ3242" s="0"/>
      <c r="AMA3242" s="0"/>
      <c r="AMB3242" s="0"/>
      <c r="AMC3242" s="0"/>
      <c r="AMD3242" s="0"/>
      <c r="AME3242" s="0"/>
      <c r="AMF3242" s="0"/>
      <c r="AMG3242" s="0"/>
      <c r="AMH3242" s="0"/>
      <c r="AMI3242" s="0"/>
    </row>
    <row r="3243" customFormat="false" ht="12.75" hidden="false" customHeight="false" outlineLevel="0" collapsed="false">
      <c r="A3243" s="1" t="s">
        <v>3486</v>
      </c>
      <c r="C3243" s="27" t="s">
        <v>3489</v>
      </c>
      <c r="D3243" s="27" t="s">
        <v>16</v>
      </c>
      <c r="E3243" s="97"/>
      <c r="F3243" s="31"/>
      <c r="G3243" s="27"/>
      <c r="H3243" s="30" t="s">
        <v>61</v>
      </c>
      <c r="I3243" s="31" t="n">
        <v>2.49</v>
      </c>
      <c r="J3243" s="31" t="s">
        <v>3470</v>
      </c>
      <c r="BM3243" s="0"/>
      <c r="BN3243" s="0"/>
      <c r="BO3243" s="0"/>
      <c r="BP3243" s="0"/>
      <c r="BQ3243" s="0"/>
      <c r="BR3243" s="0"/>
      <c r="BS3243" s="0"/>
      <c r="BT3243" s="0"/>
      <c r="BU3243" s="0"/>
      <c r="BV3243" s="0"/>
      <c r="BW3243" s="0"/>
      <c r="BX3243" s="0"/>
      <c r="BY3243" s="0"/>
      <c r="BZ3243" s="0"/>
      <c r="CA3243" s="0"/>
      <c r="CB3243" s="0"/>
      <c r="CC3243" s="0"/>
      <c r="CD3243" s="0"/>
      <c r="CE3243" s="0"/>
      <c r="CF3243" s="0"/>
      <c r="CG3243" s="0"/>
      <c r="CH3243" s="0"/>
      <c r="CI3243" s="0"/>
      <c r="CJ3243" s="0"/>
      <c r="CK3243" s="0"/>
      <c r="CL3243" s="0"/>
      <c r="CM3243" s="0"/>
      <c r="CN3243" s="0"/>
      <c r="CO3243" s="0"/>
      <c r="CP3243" s="0"/>
      <c r="CQ3243" s="0"/>
      <c r="CR3243" s="0"/>
      <c r="CS3243" s="0"/>
      <c r="CT3243" s="0"/>
      <c r="CU3243" s="0"/>
      <c r="CV3243" s="0"/>
      <c r="CW3243" s="0"/>
      <c r="CX3243" s="0"/>
      <c r="CY3243" s="0"/>
      <c r="CZ3243" s="0"/>
      <c r="DA3243" s="0"/>
      <c r="DB3243" s="0"/>
      <c r="DC3243" s="0"/>
      <c r="DD3243" s="0"/>
      <c r="DE3243" s="0"/>
      <c r="DF3243" s="0"/>
      <c r="DG3243" s="0"/>
      <c r="DH3243" s="0"/>
      <c r="DI3243" s="0"/>
      <c r="DJ3243" s="0"/>
      <c r="DK3243" s="0"/>
      <c r="DL3243" s="0"/>
      <c r="DM3243" s="0"/>
      <c r="DN3243" s="0"/>
      <c r="DO3243" s="0"/>
      <c r="DP3243" s="0"/>
      <c r="DQ3243" s="0"/>
      <c r="DR3243" s="0"/>
      <c r="DS3243" s="0"/>
      <c r="DT3243" s="0"/>
      <c r="DU3243" s="0"/>
      <c r="DV3243" s="0"/>
      <c r="DW3243" s="0"/>
      <c r="DX3243" s="0"/>
      <c r="DY3243" s="0"/>
      <c r="DZ3243" s="0"/>
      <c r="EA3243" s="0"/>
      <c r="EB3243" s="0"/>
      <c r="EC3243" s="0"/>
      <c r="ED3243" s="0"/>
      <c r="EE3243" s="0"/>
      <c r="EF3243" s="0"/>
      <c r="EG3243" s="0"/>
      <c r="EH3243" s="0"/>
      <c r="EI3243" s="0"/>
      <c r="EJ3243" s="0"/>
      <c r="EK3243" s="0"/>
      <c r="EL3243" s="0"/>
      <c r="EM3243" s="0"/>
      <c r="EN3243" s="0"/>
      <c r="EO3243" s="0"/>
      <c r="EP3243" s="0"/>
      <c r="EQ3243" s="0"/>
      <c r="ER3243" s="0"/>
      <c r="ES3243" s="0"/>
      <c r="ET3243" s="0"/>
      <c r="EU3243" s="0"/>
      <c r="EV3243" s="0"/>
      <c r="EW3243" s="0"/>
      <c r="EX3243" s="0"/>
      <c r="EY3243" s="0"/>
      <c r="EZ3243" s="0"/>
      <c r="FA3243" s="0"/>
      <c r="FB3243" s="0"/>
      <c r="FC3243" s="0"/>
      <c r="FD3243" s="0"/>
      <c r="FE3243" s="0"/>
      <c r="FF3243" s="0"/>
      <c r="FG3243" s="0"/>
      <c r="FH3243" s="0"/>
      <c r="FI3243" s="0"/>
      <c r="FJ3243" s="0"/>
      <c r="FK3243" s="0"/>
      <c r="FL3243" s="0"/>
      <c r="FM3243" s="0"/>
      <c r="FN3243" s="0"/>
      <c r="FO3243" s="0"/>
      <c r="FP3243" s="0"/>
      <c r="FQ3243" s="0"/>
      <c r="FR3243" s="0"/>
      <c r="FS3243" s="0"/>
      <c r="FT3243" s="0"/>
      <c r="FU3243" s="0"/>
      <c r="FV3243" s="0"/>
      <c r="FW3243" s="0"/>
      <c r="FX3243" s="0"/>
      <c r="FY3243" s="0"/>
      <c r="FZ3243" s="0"/>
      <c r="GA3243" s="0"/>
      <c r="GB3243" s="0"/>
      <c r="GC3243" s="0"/>
      <c r="GD3243" s="0"/>
      <c r="GE3243" s="0"/>
      <c r="GF3243" s="0"/>
      <c r="GG3243" s="0"/>
      <c r="GH3243" s="0"/>
      <c r="GI3243" s="0"/>
      <c r="GJ3243" s="0"/>
      <c r="GK3243" s="0"/>
      <c r="GL3243" s="0"/>
      <c r="GM3243" s="0"/>
      <c r="GN3243" s="0"/>
      <c r="GO3243" s="0"/>
      <c r="GP3243" s="0"/>
      <c r="GQ3243" s="0"/>
      <c r="GR3243" s="0"/>
      <c r="GS3243" s="0"/>
      <c r="GT3243" s="0"/>
      <c r="GU3243" s="0"/>
      <c r="GV3243" s="0"/>
      <c r="GW3243" s="0"/>
      <c r="GX3243" s="0"/>
      <c r="GY3243" s="0"/>
      <c r="GZ3243" s="0"/>
      <c r="HA3243" s="0"/>
      <c r="HB3243" s="0"/>
      <c r="HC3243" s="0"/>
      <c r="HD3243" s="0"/>
      <c r="HE3243" s="0"/>
      <c r="HF3243" s="0"/>
      <c r="HG3243" s="0"/>
      <c r="HH3243" s="0"/>
      <c r="HI3243" s="0"/>
      <c r="HJ3243" s="0"/>
      <c r="HK3243" s="0"/>
      <c r="HL3243" s="0"/>
      <c r="HM3243" s="0"/>
      <c r="HN3243" s="0"/>
      <c r="HO3243" s="0"/>
      <c r="HP3243" s="0"/>
      <c r="HQ3243" s="0"/>
      <c r="HR3243" s="0"/>
      <c r="HS3243" s="0"/>
      <c r="HT3243" s="0"/>
      <c r="HU3243" s="0"/>
      <c r="HV3243" s="0"/>
      <c r="HW3243" s="0"/>
      <c r="HX3243" s="0"/>
      <c r="HY3243" s="0"/>
      <c r="HZ3243" s="0"/>
      <c r="IA3243" s="0"/>
      <c r="IB3243" s="0"/>
      <c r="IC3243" s="0"/>
      <c r="ID3243" s="0"/>
      <c r="IE3243" s="0"/>
      <c r="IF3243" s="0"/>
      <c r="IG3243" s="0"/>
      <c r="IH3243" s="0"/>
      <c r="II3243" s="0"/>
      <c r="IJ3243" s="0"/>
      <c r="IK3243" s="0"/>
      <c r="IL3243" s="0"/>
      <c r="IM3243" s="0"/>
      <c r="IN3243" s="0"/>
      <c r="IO3243" s="0"/>
      <c r="IP3243" s="0"/>
      <c r="IQ3243" s="0"/>
      <c r="IR3243" s="0"/>
      <c r="IS3243" s="0"/>
      <c r="IT3243" s="0"/>
      <c r="IU3243" s="0"/>
      <c r="IV3243" s="0"/>
      <c r="IW3243" s="0"/>
      <c r="IX3243" s="0"/>
      <c r="IY3243" s="0"/>
      <c r="IZ3243" s="0"/>
      <c r="JA3243" s="0"/>
      <c r="JB3243" s="0"/>
      <c r="JC3243" s="0"/>
      <c r="JD3243" s="0"/>
      <c r="JE3243" s="0"/>
      <c r="JF3243" s="0"/>
      <c r="JG3243" s="0"/>
      <c r="JH3243" s="0"/>
      <c r="JI3243" s="0"/>
      <c r="JJ3243" s="0"/>
      <c r="JK3243" s="0"/>
      <c r="JL3243" s="0"/>
      <c r="JM3243" s="0"/>
      <c r="JN3243" s="0"/>
      <c r="JO3243" s="0"/>
      <c r="JP3243" s="0"/>
      <c r="JQ3243" s="0"/>
      <c r="JR3243" s="0"/>
      <c r="JS3243" s="0"/>
      <c r="JT3243" s="0"/>
      <c r="JU3243" s="0"/>
      <c r="JV3243" s="0"/>
      <c r="JW3243" s="0"/>
      <c r="JX3243" s="0"/>
      <c r="JY3243" s="0"/>
      <c r="JZ3243" s="0"/>
      <c r="KA3243" s="0"/>
      <c r="KB3243" s="0"/>
      <c r="KC3243" s="0"/>
      <c r="KD3243" s="0"/>
      <c r="KE3243" s="0"/>
      <c r="KF3243" s="0"/>
      <c r="KG3243" s="0"/>
      <c r="KH3243" s="0"/>
      <c r="KI3243" s="0"/>
      <c r="KJ3243" s="0"/>
      <c r="KK3243" s="0"/>
      <c r="KL3243" s="0"/>
      <c r="KM3243" s="0"/>
      <c r="KN3243" s="0"/>
      <c r="KO3243" s="0"/>
      <c r="KP3243" s="0"/>
      <c r="KQ3243" s="0"/>
      <c r="KR3243" s="0"/>
      <c r="KS3243" s="0"/>
      <c r="KT3243" s="0"/>
      <c r="KU3243" s="0"/>
      <c r="KV3243" s="0"/>
      <c r="KW3243" s="0"/>
      <c r="KX3243" s="0"/>
      <c r="KY3243" s="0"/>
      <c r="KZ3243" s="0"/>
      <c r="LA3243" s="0"/>
      <c r="LB3243" s="0"/>
      <c r="LC3243" s="0"/>
      <c r="LD3243" s="0"/>
      <c r="LE3243" s="0"/>
      <c r="LF3243" s="0"/>
      <c r="LG3243" s="0"/>
      <c r="LH3243" s="0"/>
      <c r="LI3243" s="0"/>
      <c r="LJ3243" s="0"/>
      <c r="LK3243" s="0"/>
      <c r="LL3243" s="0"/>
      <c r="LM3243" s="0"/>
      <c r="LN3243" s="0"/>
      <c r="LO3243" s="0"/>
      <c r="LP3243" s="0"/>
      <c r="LQ3243" s="0"/>
      <c r="LR3243" s="0"/>
      <c r="LS3243" s="0"/>
      <c r="LT3243" s="0"/>
      <c r="LU3243" s="0"/>
      <c r="LV3243" s="0"/>
      <c r="LW3243" s="0"/>
      <c r="LX3243" s="0"/>
      <c r="LY3243" s="0"/>
      <c r="LZ3243" s="0"/>
      <c r="MA3243" s="0"/>
      <c r="MB3243" s="0"/>
      <c r="MC3243" s="0"/>
      <c r="MD3243" s="0"/>
      <c r="ME3243" s="0"/>
      <c r="MF3243" s="0"/>
      <c r="MG3243" s="0"/>
      <c r="MH3243" s="0"/>
      <c r="MI3243" s="0"/>
      <c r="MJ3243" s="0"/>
      <c r="MK3243" s="0"/>
      <c r="ML3243" s="0"/>
      <c r="MM3243" s="0"/>
      <c r="MN3243" s="0"/>
      <c r="MO3243" s="0"/>
      <c r="MP3243" s="0"/>
      <c r="MQ3243" s="0"/>
      <c r="MR3243" s="0"/>
      <c r="MS3243" s="0"/>
      <c r="MT3243" s="0"/>
      <c r="MU3243" s="0"/>
      <c r="MV3243" s="0"/>
      <c r="MW3243" s="0"/>
      <c r="MX3243" s="0"/>
      <c r="MY3243" s="0"/>
      <c r="MZ3243" s="0"/>
      <c r="NA3243" s="0"/>
      <c r="NB3243" s="0"/>
      <c r="NC3243" s="0"/>
      <c r="ND3243" s="0"/>
      <c r="NE3243" s="0"/>
      <c r="NF3243" s="0"/>
      <c r="NG3243" s="0"/>
      <c r="NH3243" s="0"/>
      <c r="NI3243" s="0"/>
      <c r="NJ3243" s="0"/>
      <c r="NK3243" s="0"/>
      <c r="NL3243" s="0"/>
      <c r="NM3243" s="0"/>
      <c r="NN3243" s="0"/>
      <c r="NO3243" s="0"/>
      <c r="NP3243" s="0"/>
      <c r="NQ3243" s="0"/>
      <c r="NR3243" s="0"/>
      <c r="NS3243" s="0"/>
      <c r="NT3243" s="0"/>
      <c r="NU3243" s="0"/>
      <c r="NV3243" s="0"/>
      <c r="NW3243" s="0"/>
      <c r="NX3243" s="0"/>
      <c r="NY3243" s="0"/>
      <c r="NZ3243" s="0"/>
      <c r="OA3243" s="0"/>
      <c r="OB3243" s="0"/>
      <c r="OC3243" s="0"/>
      <c r="OD3243" s="0"/>
      <c r="OE3243" s="0"/>
      <c r="OF3243" s="0"/>
      <c r="OG3243" s="0"/>
      <c r="OH3243" s="0"/>
      <c r="OI3243" s="0"/>
      <c r="OJ3243" s="0"/>
      <c r="OK3243" s="0"/>
      <c r="OL3243" s="0"/>
      <c r="OM3243" s="0"/>
      <c r="ON3243" s="0"/>
      <c r="OO3243" s="0"/>
      <c r="OP3243" s="0"/>
      <c r="OQ3243" s="0"/>
      <c r="OR3243" s="0"/>
      <c r="OS3243" s="0"/>
      <c r="OT3243" s="0"/>
      <c r="OU3243" s="0"/>
      <c r="OV3243" s="0"/>
      <c r="OW3243" s="0"/>
      <c r="OX3243" s="0"/>
      <c r="OY3243" s="0"/>
      <c r="OZ3243" s="0"/>
      <c r="PA3243" s="0"/>
      <c r="PB3243" s="0"/>
      <c r="PC3243" s="0"/>
      <c r="PD3243" s="0"/>
      <c r="PE3243" s="0"/>
      <c r="PF3243" s="0"/>
      <c r="PG3243" s="0"/>
      <c r="PH3243" s="0"/>
      <c r="PI3243" s="0"/>
      <c r="PJ3243" s="0"/>
      <c r="PK3243" s="0"/>
      <c r="PL3243" s="0"/>
      <c r="PM3243" s="0"/>
      <c r="PN3243" s="0"/>
      <c r="PO3243" s="0"/>
      <c r="PP3243" s="0"/>
      <c r="PQ3243" s="0"/>
      <c r="PR3243" s="0"/>
      <c r="PS3243" s="0"/>
      <c r="PT3243" s="0"/>
      <c r="PU3243" s="0"/>
      <c r="PV3243" s="0"/>
      <c r="PW3243" s="0"/>
      <c r="PX3243" s="0"/>
      <c r="PY3243" s="0"/>
      <c r="PZ3243" s="0"/>
      <c r="QA3243" s="0"/>
      <c r="QB3243" s="0"/>
      <c r="QC3243" s="0"/>
      <c r="QD3243" s="0"/>
      <c r="QE3243" s="0"/>
      <c r="QF3243" s="0"/>
      <c r="QG3243" s="0"/>
      <c r="QH3243" s="0"/>
      <c r="QI3243" s="0"/>
      <c r="QJ3243" s="0"/>
      <c r="QK3243" s="0"/>
      <c r="QL3243" s="0"/>
      <c r="QM3243" s="0"/>
      <c r="QN3243" s="0"/>
      <c r="QO3243" s="0"/>
      <c r="QP3243" s="0"/>
      <c r="QQ3243" s="0"/>
      <c r="QR3243" s="0"/>
      <c r="QS3243" s="0"/>
      <c r="QT3243" s="0"/>
      <c r="QU3243" s="0"/>
      <c r="QV3243" s="0"/>
      <c r="QW3243" s="0"/>
      <c r="QX3243" s="0"/>
      <c r="QY3243" s="0"/>
      <c r="QZ3243" s="0"/>
      <c r="RA3243" s="0"/>
      <c r="RB3243" s="0"/>
      <c r="RC3243" s="0"/>
      <c r="RD3243" s="0"/>
      <c r="RE3243" s="0"/>
      <c r="RF3243" s="0"/>
      <c r="RG3243" s="0"/>
      <c r="RH3243" s="0"/>
      <c r="RI3243" s="0"/>
      <c r="RJ3243" s="0"/>
      <c r="RK3243" s="0"/>
      <c r="RL3243" s="0"/>
      <c r="RM3243" s="0"/>
      <c r="RN3243" s="0"/>
      <c r="RO3243" s="0"/>
      <c r="RP3243" s="0"/>
      <c r="RQ3243" s="0"/>
      <c r="RR3243" s="0"/>
      <c r="RS3243" s="0"/>
      <c r="RT3243" s="0"/>
      <c r="RU3243" s="0"/>
      <c r="RV3243" s="0"/>
      <c r="RW3243" s="0"/>
      <c r="RX3243" s="0"/>
      <c r="RY3243" s="0"/>
      <c r="RZ3243" s="0"/>
      <c r="SA3243" s="0"/>
      <c r="SB3243" s="0"/>
      <c r="SC3243" s="0"/>
      <c r="SD3243" s="0"/>
      <c r="SE3243" s="0"/>
      <c r="SF3243" s="0"/>
      <c r="SG3243" s="0"/>
      <c r="SH3243" s="0"/>
      <c r="SI3243" s="0"/>
      <c r="SJ3243" s="0"/>
      <c r="SK3243" s="0"/>
      <c r="SL3243" s="0"/>
      <c r="SM3243" s="0"/>
      <c r="SN3243" s="0"/>
      <c r="SO3243" s="0"/>
      <c r="SP3243" s="0"/>
      <c r="SQ3243" s="0"/>
      <c r="SR3243" s="0"/>
      <c r="SS3243" s="0"/>
      <c r="ST3243" s="0"/>
      <c r="SU3243" s="0"/>
      <c r="SV3243" s="0"/>
      <c r="SW3243" s="0"/>
      <c r="SX3243" s="0"/>
      <c r="SY3243" s="0"/>
      <c r="SZ3243" s="0"/>
      <c r="TA3243" s="0"/>
      <c r="TB3243" s="0"/>
      <c r="TC3243" s="0"/>
      <c r="TD3243" s="0"/>
      <c r="TE3243" s="0"/>
      <c r="TF3243" s="0"/>
      <c r="TG3243" s="0"/>
      <c r="TH3243" s="0"/>
      <c r="TI3243" s="0"/>
      <c r="TJ3243" s="0"/>
      <c r="TK3243" s="0"/>
      <c r="TL3243" s="0"/>
      <c r="TM3243" s="0"/>
      <c r="TN3243" s="0"/>
      <c r="TO3243" s="0"/>
      <c r="TP3243" s="0"/>
      <c r="TQ3243" s="0"/>
      <c r="TR3243" s="0"/>
      <c r="TS3243" s="0"/>
      <c r="TT3243" s="0"/>
      <c r="TU3243" s="0"/>
      <c r="TV3243" s="0"/>
      <c r="TW3243" s="0"/>
      <c r="TX3243" s="0"/>
      <c r="TY3243" s="0"/>
      <c r="TZ3243" s="0"/>
      <c r="UA3243" s="0"/>
      <c r="UB3243" s="0"/>
      <c r="UC3243" s="0"/>
      <c r="UD3243" s="0"/>
      <c r="UE3243" s="0"/>
      <c r="UF3243" s="0"/>
      <c r="UG3243" s="0"/>
      <c r="UH3243" s="0"/>
      <c r="UI3243" s="0"/>
      <c r="UJ3243" s="0"/>
      <c r="UK3243" s="0"/>
      <c r="UL3243" s="0"/>
      <c r="UM3243" s="0"/>
      <c r="UN3243" s="0"/>
      <c r="UO3243" s="0"/>
      <c r="UP3243" s="0"/>
      <c r="UQ3243" s="0"/>
      <c r="UR3243" s="0"/>
      <c r="US3243" s="0"/>
      <c r="UT3243" s="0"/>
      <c r="UU3243" s="0"/>
      <c r="UV3243" s="0"/>
      <c r="UW3243" s="0"/>
      <c r="UX3243" s="0"/>
      <c r="UY3243" s="0"/>
      <c r="UZ3243" s="0"/>
      <c r="VA3243" s="0"/>
      <c r="VB3243" s="0"/>
      <c r="VC3243" s="0"/>
      <c r="VD3243" s="0"/>
      <c r="VE3243" s="0"/>
      <c r="VF3243" s="0"/>
      <c r="VG3243" s="0"/>
      <c r="VH3243" s="0"/>
      <c r="VI3243" s="0"/>
      <c r="VJ3243" s="0"/>
      <c r="VK3243" s="0"/>
      <c r="VL3243" s="0"/>
      <c r="VM3243" s="0"/>
      <c r="VN3243" s="0"/>
      <c r="VO3243" s="0"/>
      <c r="VP3243" s="0"/>
      <c r="VQ3243" s="0"/>
      <c r="VR3243" s="0"/>
      <c r="VS3243" s="0"/>
      <c r="VT3243" s="0"/>
      <c r="VU3243" s="0"/>
      <c r="VV3243" s="0"/>
      <c r="VW3243" s="0"/>
      <c r="VX3243" s="0"/>
      <c r="VY3243" s="0"/>
      <c r="VZ3243" s="0"/>
      <c r="WA3243" s="0"/>
      <c r="WB3243" s="0"/>
      <c r="WC3243" s="0"/>
      <c r="WD3243" s="0"/>
      <c r="WE3243" s="0"/>
      <c r="WF3243" s="0"/>
      <c r="WG3243" s="0"/>
      <c r="WH3243" s="0"/>
      <c r="WI3243" s="0"/>
      <c r="WJ3243" s="0"/>
      <c r="WK3243" s="0"/>
      <c r="WL3243" s="0"/>
      <c r="WM3243" s="0"/>
      <c r="WN3243" s="0"/>
      <c r="WO3243" s="0"/>
      <c r="WP3243" s="0"/>
      <c r="WQ3243" s="0"/>
      <c r="WR3243" s="0"/>
      <c r="WS3243" s="0"/>
      <c r="WT3243" s="0"/>
      <c r="WU3243" s="0"/>
      <c r="WV3243" s="0"/>
      <c r="WW3243" s="0"/>
      <c r="WX3243" s="0"/>
      <c r="WY3243" s="0"/>
      <c r="WZ3243" s="0"/>
      <c r="XA3243" s="0"/>
      <c r="XB3243" s="0"/>
      <c r="XC3243" s="0"/>
      <c r="XD3243" s="0"/>
      <c r="XE3243" s="0"/>
      <c r="XF3243" s="0"/>
      <c r="XG3243" s="0"/>
      <c r="XH3243" s="0"/>
      <c r="XI3243" s="0"/>
      <c r="XJ3243" s="0"/>
      <c r="XK3243" s="0"/>
      <c r="XL3243" s="0"/>
      <c r="XM3243" s="0"/>
      <c r="XN3243" s="0"/>
      <c r="XO3243" s="0"/>
      <c r="XP3243" s="0"/>
      <c r="XQ3243" s="0"/>
      <c r="XR3243" s="0"/>
      <c r="XS3243" s="0"/>
      <c r="XT3243" s="0"/>
      <c r="XU3243" s="0"/>
      <c r="XV3243" s="0"/>
      <c r="XW3243" s="0"/>
      <c r="XX3243" s="0"/>
      <c r="XY3243" s="0"/>
      <c r="XZ3243" s="0"/>
      <c r="YA3243" s="0"/>
      <c r="YB3243" s="0"/>
      <c r="YC3243" s="0"/>
      <c r="YD3243" s="0"/>
      <c r="YE3243" s="0"/>
      <c r="YF3243" s="0"/>
      <c r="YG3243" s="0"/>
      <c r="YH3243" s="0"/>
      <c r="YI3243" s="0"/>
      <c r="YJ3243" s="0"/>
      <c r="YK3243" s="0"/>
      <c r="YL3243" s="0"/>
      <c r="YM3243" s="0"/>
      <c r="YN3243" s="0"/>
      <c r="YO3243" s="0"/>
      <c r="YP3243" s="0"/>
      <c r="YQ3243" s="0"/>
      <c r="YR3243" s="0"/>
      <c r="YS3243" s="0"/>
      <c r="YT3243" s="0"/>
      <c r="YU3243" s="0"/>
      <c r="YV3243" s="0"/>
      <c r="YW3243" s="0"/>
      <c r="YX3243" s="0"/>
      <c r="YY3243" s="0"/>
      <c r="YZ3243" s="0"/>
      <c r="ZA3243" s="0"/>
      <c r="ZB3243" s="0"/>
      <c r="ZC3243" s="0"/>
      <c r="ZD3243" s="0"/>
      <c r="ZE3243" s="0"/>
      <c r="ZF3243" s="0"/>
      <c r="ZG3243" s="0"/>
      <c r="ZH3243" s="0"/>
      <c r="ZI3243" s="0"/>
      <c r="ZJ3243" s="0"/>
      <c r="ZK3243" s="0"/>
      <c r="ZL3243" s="0"/>
      <c r="ZM3243" s="0"/>
      <c r="ZN3243" s="0"/>
      <c r="ZO3243" s="0"/>
      <c r="ZP3243" s="0"/>
      <c r="ZQ3243" s="0"/>
      <c r="ZR3243" s="0"/>
      <c r="ZS3243" s="0"/>
      <c r="ZT3243" s="0"/>
      <c r="ZU3243" s="0"/>
      <c r="ZV3243" s="0"/>
      <c r="ZW3243" s="0"/>
      <c r="ZX3243" s="0"/>
      <c r="ZY3243" s="0"/>
      <c r="ZZ3243" s="0"/>
      <c r="AAA3243" s="0"/>
      <c r="AAB3243" s="0"/>
      <c r="AAC3243" s="0"/>
      <c r="AAD3243" s="0"/>
      <c r="AAE3243" s="0"/>
      <c r="AAF3243" s="0"/>
      <c r="AAG3243" s="0"/>
      <c r="AAH3243" s="0"/>
      <c r="AAI3243" s="0"/>
      <c r="AAJ3243" s="0"/>
      <c r="AAK3243" s="0"/>
      <c r="AAL3243" s="0"/>
      <c r="AAM3243" s="0"/>
      <c r="AAN3243" s="0"/>
      <c r="AAO3243" s="0"/>
      <c r="AAP3243" s="0"/>
      <c r="AAQ3243" s="0"/>
      <c r="AAR3243" s="0"/>
      <c r="AAS3243" s="0"/>
      <c r="AAT3243" s="0"/>
      <c r="AAU3243" s="0"/>
      <c r="AAV3243" s="0"/>
      <c r="AAW3243" s="0"/>
      <c r="AAX3243" s="0"/>
      <c r="AAY3243" s="0"/>
      <c r="AAZ3243" s="0"/>
      <c r="ABA3243" s="0"/>
      <c r="ABB3243" s="0"/>
      <c r="ABC3243" s="0"/>
      <c r="ABD3243" s="0"/>
      <c r="ABE3243" s="0"/>
      <c r="ABF3243" s="0"/>
      <c r="ABG3243" s="0"/>
      <c r="ABH3243" s="0"/>
      <c r="ABI3243" s="0"/>
      <c r="ABJ3243" s="0"/>
      <c r="ABK3243" s="0"/>
      <c r="ABL3243" s="0"/>
      <c r="ABM3243" s="0"/>
      <c r="ABN3243" s="0"/>
      <c r="ABO3243" s="0"/>
      <c r="ABP3243" s="0"/>
      <c r="ABQ3243" s="0"/>
      <c r="ABR3243" s="0"/>
      <c r="ABS3243" s="0"/>
      <c r="ABT3243" s="0"/>
      <c r="ABU3243" s="0"/>
      <c r="ABV3243" s="0"/>
      <c r="ABW3243" s="0"/>
      <c r="ABX3243" s="0"/>
      <c r="ABY3243" s="0"/>
      <c r="ABZ3243" s="0"/>
      <c r="ACA3243" s="0"/>
      <c r="ACB3243" s="0"/>
      <c r="ACC3243" s="0"/>
      <c r="ACD3243" s="0"/>
      <c r="ACE3243" s="0"/>
      <c r="ACF3243" s="0"/>
      <c r="ACG3243" s="0"/>
      <c r="ACH3243" s="0"/>
      <c r="ACI3243" s="0"/>
      <c r="ACJ3243" s="0"/>
      <c r="ACK3243" s="0"/>
      <c r="ACL3243" s="0"/>
      <c r="ACM3243" s="0"/>
      <c r="ACN3243" s="0"/>
      <c r="ACO3243" s="0"/>
      <c r="ACP3243" s="0"/>
      <c r="ACQ3243" s="0"/>
      <c r="ACR3243" s="0"/>
      <c r="ACS3243" s="0"/>
      <c r="ACT3243" s="0"/>
      <c r="ACU3243" s="0"/>
      <c r="ACV3243" s="0"/>
      <c r="ACW3243" s="0"/>
      <c r="ACX3243" s="0"/>
      <c r="ACY3243" s="0"/>
      <c r="ACZ3243" s="0"/>
      <c r="ADA3243" s="0"/>
      <c r="ADB3243" s="0"/>
      <c r="ADC3243" s="0"/>
      <c r="ADD3243" s="0"/>
      <c r="ADE3243" s="0"/>
      <c r="ADF3243" s="0"/>
      <c r="ADG3243" s="0"/>
      <c r="ADH3243" s="0"/>
      <c r="ADI3243" s="0"/>
      <c r="ADJ3243" s="0"/>
      <c r="ADK3243" s="0"/>
      <c r="ADL3243" s="0"/>
      <c r="ADM3243" s="0"/>
      <c r="ADN3243" s="0"/>
      <c r="ADO3243" s="0"/>
      <c r="ADP3243" s="0"/>
      <c r="ADQ3243" s="0"/>
      <c r="ADR3243" s="0"/>
      <c r="ADS3243" s="0"/>
      <c r="ADT3243" s="0"/>
      <c r="ADU3243" s="0"/>
      <c r="ADV3243" s="0"/>
      <c r="ADW3243" s="0"/>
      <c r="ADX3243" s="0"/>
      <c r="ADY3243" s="0"/>
      <c r="ADZ3243" s="0"/>
      <c r="AEA3243" s="0"/>
      <c r="AEB3243" s="0"/>
      <c r="AEC3243" s="0"/>
      <c r="AED3243" s="0"/>
      <c r="AEE3243" s="0"/>
      <c r="AEF3243" s="0"/>
      <c r="AEG3243" s="0"/>
      <c r="AEH3243" s="0"/>
      <c r="AEI3243" s="0"/>
      <c r="AEJ3243" s="0"/>
      <c r="AEK3243" s="0"/>
      <c r="AEL3243" s="0"/>
      <c r="AEM3243" s="0"/>
      <c r="AEN3243" s="0"/>
      <c r="AEO3243" s="0"/>
      <c r="AEP3243" s="0"/>
      <c r="AEQ3243" s="0"/>
      <c r="AER3243" s="0"/>
      <c r="AES3243" s="0"/>
      <c r="AET3243" s="0"/>
      <c r="AEU3243" s="0"/>
      <c r="AEV3243" s="0"/>
      <c r="AEW3243" s="0"/>
      <c r="AEX3243" s="0"/>
      <c r="AEY3243" s="0"/>
      <c r="AEZ3243" s="0"/>
      <c r="AFA3243" s="0"/>
      <c r="AFB3243" s="0"/>
      <c r="AFC3243" s="0"/>
      <c r="AFD3243" s="0"/>
      <c r="AFE3243" s="0"/>
      <c r="AFF3243" s="0"/>
      <c r="AFG3243" s="0"/>
      <c r="AFH3243" s="0"/>
      <c r="AFI3243" s="0"/>
      <c r="AFJ3243" s="0"/>
      <c r="AFK3243" s="0"/>
      <c r="AFL3243" s="0"/>
      <c r="AFM3243" s="0"/>
      <c r="AFN3243" s="0"/>
      <c r="AFO3243" s="0"/>
      <c r="AFP3243" s="0"/>
      <c r="AFQ3243" s="0"/>
      <c r="AFR3243" s="0"/>
      <c r="AFS3243" s="0"/>
      <c r="AFT3243" s="0"/>
      <c r="AFU3243" s="0"/>
      <c r="AFV3243" s="0"/>
      <c r="AFW3243" s="0"/>
      <c r="AFX3243" s="0"/>
      <c r="AFY3243" s="0"/>
      <c r="AFZ3243" s="0"/>
      <c r="AGA3243" s="0"/>
      <c r="AGB3243" s="0"/>
      <c r="AGC3243" s="0"/>
      <c r="AGD3243" s="0"/>
      <c r="AGE3243" s="0"/>
      <c r="AGF3243" s="0"/>
      <c r="AGG3243" s="0"/>
      <c r="AGH3243" s="0"/>
      <c r="AGI3243" s="0"/>
      <c r="AGJ3243" s="0"/>
      <c r="AGK3243" s="0"/>
      <c r="AGL3243" s="0"/>
      <c r="AGM3243" s="0"/>
      <c r="AGN3243" s="0"/>
      <c r="AGO3243" s="0"/>
      <c r="AGP3243" s="0"/>
      <c r="AGQ3243" s="0"/>
      <c r="AGR3243" s="0"/>
      <c r="AGS3243" s="0"/>
      <c r="AGT3243" s="0"/>
      <c r="AGU3243" s="0"/>
      <c r="AGV3243" s="0"/>
      <c r="AGW3243" s="0"/>
      <c r="AGX3243" s="0"/>
      <c r="AGY3243" s="0"/>
      <c r="AGZ3243" s="0"/>
      <c r="AHA3243" s="0"/>
      <c r="AHB3243" s="0"/>
      <c r="AHC3243" s="0"/>
      <c r="AHD3243" s="0"/>
      <c r="AHE3243" s="0"/>
      <c r="AHF3243" s="0"/>
      <c r="AHG3243" s="0"/>
      <c r="AHH3243" s="0"/>
      <c r="AHI3243" s="0"/>
      <c r="AHJ3243" s="0"/>
      <c r="AHK3243" s="0"/>
      <c r="AHL3243" s="0"/>
      <c r="AHM3243" s="0"/>
      <c r="AHN3243" s="0"/>
      <c r="AHO3243" s="0"/>
      <c r="AHP3243" s="0"/>
      <c r="AHQ3243" s="0"/>
      <c r="AHR3243" s="0"/>
      <c r="AHS3243" s="0"/>
      <c r="AHT3243" s="0"/>
      <c r="AHU3243" s="0"/>
      <c r="AHV3243" s="0"/>
      <c r="AHW3243" s="0"/>
      <c r="AHX3243" s="0"/>
      <c r="AHY3243" s="0"/>
      <c r="AHZ3243" s="0"/>
      <c r="AIA3243" s="0"/>
      <c r="AIB3243" s="0"/>
      <c r="AIC3243" s="0"/>
      <c r="AID3243" s="0"/>
      <c r="AIE3243" s="0"/>
      <c r="AIF3243" s="0"/>
      <c r="AIG3243" s="0"/>
      <c r="AIH3243" s="0"/>
      <c r="AII3243" s="0"/>
      <c r="AIJ3243" s="0"/>
      <c r="AIK3243" s="0"/>
      <c r="AIL3243" s="0"/>
      <c r="AIM3243" s="0"/>
      <c r="AIN3243" s="0"/>
      <c r="AIO3243" s="0"/>
      <c r="AIP3243" s="0"/>
      <c r="AIQ3243" s="0"/>
      <c r="AIR3243" s="0"/>
      <c r="AIS3243" s="0"/>
      <c r="AIT3243" s="0"/>
      <c r="AIU3243" s="0"/>
      <c r="AIV3243" s="0"/>
      <c r="AIW3243" s="0"/>
      <c r="AIX3243" s="0"/>
      <c r="AIY3243" s="0"/>
      <c r="AIZ3243" s="0"/>
      <c r="AJA3243" s="0"/>
      <c r="AJB3243" s="0"/>
      <c r="AJC3243" s="0"/>
      <c r="AJD3243" s="0"/>
      <c r="AJE3243" s="0"/>
      <c r="AJF3243" s="0"/>
      <c r="AJG3243" s="0"/>
      <c r="AJH3243" s="0"/>
      <c r="AJI3243" s="0"/>
      <c r="AJJ3243" s="0"/>
      <c r="AJK3243" s="0"/>
      <c r="AJL3243" s="0"/>
      <c r="AJM3243" s="0"/>
      <c r="AJN3243" s="0"/>
      <c r="AJO3243" s="0"/>
      <c r="AJP3243" s="0"/>
      <c r="AJQ3243" s="0"/>
      <c r="AJR3243" s="0"/>
      <c r="AJS3243" s="0"/>
      <c r="AJT3243" s="0"/>
      <c r="AJU3243" s="0"/>
      <c r="AJV3243" s="0"/>
      <c r="AJW3243" s="0"/>
      <c r="AJX3243" s="0"/>
      <c r="AJY3243" s="0"/>
      <c r="AJZ3243" s="0"/>
      <c r="AKA3243" s="0"/>
      <c r="AKB3243" s="0"/>
      <c r="AKC3243" s="0"/>
      <c r="AKD3243" s="0"/>
      <c r="AKE3243" s="0"/>
      <c r="AKF3243" s="0"/>
      <c r="AKG3243" s="0"/>
      <c r="AKH3243" s="0"/>
      <c r="AKI3243" s="0"/>
      <c r="AKJ3243" s="0"/>
      <c r="AKK3243" s="0"/>
      <c r="AKL3243" s="0"/>
      <c r="AKM3243" s="0"/>
      <c r="AKN3243" s="0"/>
      <c r="AKO3243" s="0"/>
      <c r="AKP3243" s="0"/>
      <c r="AKQ3243" s="0"/>
      <c r="AKR3243" s="0"/>
      <c r="AKS3243" s="0"/>
      <c r="AKT3243" s="0"/>
      <c r="AKU3243" s="0"/>
      <c r="AKV3243" s="0"/>
      <c r="AKW3243" s="0"/>
      <c r="AKX3243" s="0"/>
      <c r="AKY3243" s="0"/>
      <c r="AKZ3243" s="0"/>
      <c r="ALA3243" s="0"/>
      <c r="ALB3243" s="0"/>
      <c r="ALC3243" s="0"/>
      <c r="ALD3243" s="0"/>
      <c r="ALE3243" s="0"/>
      <c r="ALF3243" s="0"/>
      <c r="ALG3243" s="0"/>
      <c r="ALH3243" s="0"/>
      <c r="ALI3243" s="0"/>
      <c r="ALJ3243" s="0"/>
      <c r="ALK3243" s="0"/>
      <c r="ALL3243" s="0"/>
      <c r="ALM3243" s="0"/>
      <c r="ALN3243" s="0"/>
      <c r="ALO3243" s="0"/>
      <c r="ALP3243" s="0"/>
      <c r="ALQ3243" s="0"/>
      <c r="ALR3243" s="0"/>
      <c r="ALS3243" s="0"/>
      <c r="ALT3243" s="0"/>
      <c r="ALU3243" s="0"/>
      <c r="ALV3243" s="0"/>
      <c r="ALW3243" s="0"/>
      <c r="ALX3243" s="0"/>
      <c r="ALY3243" s="0"/>
      <c r="ALZ3243" s="0"/>
      <c r="AMA3243" s="0"/>
      <c r="AMB3243" s="0"/>
      <c r="AMC3243" s="0"/>
      <c r="AMD3243" s="0"/>
      <c r="AME3243" s="0"/>
      <c r="AMF3243" s="0"/>
      <c r="AMG3243" s="0"/>
      <c r="AMH3243" s="0"/>
      <c r="AMI3243" s="0"/>
    </row>
    <row r="3244" customFormat="false" ht="12.75" hidden="false" customHeight="false" outlineLevel="0" collapsed="false">
      <c r="A3244" s="1" t="s">
        <v>3486</v>
      </c>
      <c r="C3244" s="27" t="s">
        <v>3490</v>
      </c>
      <c r="D3244" s="27" t="s">
        <v>20</v>
      </c>
      <c r="E3244" s="97"/>
      <c r="F3244" s="31"/>
      <c r="G3244" s="27"/>
      <c r="H3244" s="30" t="s">
        <v>61</v>
      </c>
      <c r="I3244" s="31" t="n">
        <v>2.49</v>
      </c>
      <c r="J3244" s="31" t="s">
        <v>3470</v>
      </c>
      <c r="BM3244" s="0"/>
      <c r="BN3244" s="0"/>
      <c r="BO3244" s="0"/>
      <c r="BP3244" s="0"/>
      <c r="BQ3244" s="0"/>
      <c r="BR3244" s="0"/>
      <c r="BS3244" s="0"/>
      <c r="BT3244" s="0"/>
      <c r="BU3244" s="0"/>
      <c r="BV3244" s="0"/>
      <c r="BW3244" s="0"/>
      <c r="BX3244" s="0"/>
      <c r="BY3244" s="0"/>
      <c r="BZ3244" s="0"/>
      <c r="CA3244" s="0"/>
      <c r="CB3244" s="0"/>
      <c r="CC3244" s="0"/>
      <c r="CD3244" s="0"/>
      <c r="CE3244" s="0"/>
      <c r="CF3244" s="0"/>
      <c r="CG3244" s="0"/>
      <c r="CH3244" s="0"/>
      <c r="CI3244" s="0"/>
      <c r="CJ3244" s="0"/>
      <c r="CK3244" s="0"/>
      <c r="CL3244" s="0"/>
      <c r="CM3244" s="0"/>
      <c r="CN3244" s="0"/>
      <c r="CO3244" s="0"/>
      <c r="CP3244" s="0"/>
      <c r="CQ3244" s="0"/>
      <c r="CR3244" s="0"/>
      <c r="CS3244" s="0"/>
      <c r="CT3244" s="0"/>
      <c r="CU3244" s="0"/>
      <c r="CV3244" s="0"/>
      <c r="CW3244" s="0"/>
      <c r="CX3244" s="0"/>
      <c r="CY3244" s="0"/>
      <c r="CZ3244" s="0"/>
      <c r="DA3244" s="0"/>
      <c r="DB3244" s="0"/>
      <c r="DC3244" s="0"/>
      <c r="DD3244" s="0"/>
      <c r="DE3244" s="0"/>
      <c r="DF3244" s="0"/>
      <c r="DG3244" s="0"/>
      <c r="DH3244" s="0"/>
      <c r="DI3244" s="0"/>
      <c r="DJ3244" s="0"/>
      <c r="DK3244" s="0"/>
      <c r="DL3244" s="0"/>
      <c r="DM3244" s="0"/>
      <c r="DN3244" s="0"/>
      <c r="DO3244" s="0"/>
      <c r="DP3244" s="0"/>
      <c r="DQ3244" s="0"/>
      <c r="DR3244" s="0"/>
      <c r="DS3244" s="0"/>
      <c r="DT3244" s="0"/>
      <c r="DU3244" s="0"/>
      <c r="DV3244" s="0"/>
      <c r="DW3244" s="0"/>
      <c r="DX3244" s="0"/>
      <c r="DY3244" s="0"/>
      <c r="DZ3244" s="0"/>
      <c r="EA3244" s="0"/>
      <c r="EB3244" s="0"/>
      <c r="EC3244" s="0"/>
      <c r="ED3244" s="0"/>
      <c r="EE3244" s="0"/>
      <c r="EF3244" s="0"/>
      <c r="EG3244" s="0"/>
      <c r="EH3244" s="0"/>
      <c r="EI3244" s="0"/>
      <c r="EJ3244" s="0"/>
      <c r="EK3244" s="0"/>
      <c r="EL3244" s="0"/>
      <c r="EM3244" s="0"/>
      <c r="EN3244" s="0"/>
      <c r="EO3244" s="0"/>
      <c r="EP3244" s="0"/>
      <c r="EQ3244" s="0"/>
      <c r="ER3244" s="0"/>
      <c r="ES3244" s="0"/>
      <c r="ET3244" s="0"/>
      <c r="EU3244" s="0"/>
      <c r="EV3244" s="0"/>
      <c r="EW3244" s="0"/>
      <c r="EX3244" s="0"/>
      <c r="EY3244" s="0"/>
      <c r="EZ3244" s="0"/>
      <c r="FA3244" s="0"/>
      <c r="FB3244" s="0"/>
      <c r="FC3244" s="0"/>
      <c r="FD3244" s="0"/>
      <c r="FE3244" s="0"/>
      <c r="FF3244" s="0"/>
      <c r="FG3244" s="0"/>
      <c r="FH3244" s="0"/>
      <c r="FI3244" s="0"/>
      <c r="FJ3244" s="0"/>
      <c r="FK3244" s="0"/>
      <c r="FL3244" s="0"/>
      <c r="FM3244" s="0"/>
      <c r="FN3244" s="0"/>
      <c r="FO3244" s="0"/>
      <c r="FP3244" s="0"/>
      <c r="FQ3244" s="0"/>
      <c r="FR3244" s="0"/>
      <c r="FS3244" s="0"/>
      <c r="FT3244" s="0"/>
      <c r="FU3244" s="0"/>
      <c r="FV3244" s="0"/>
      <c r="FW3244" s="0"/>
      <c r="FX3244" s="0"/>
      <c r="FY3244" s="0"/>
      <c r="FZ3244" s="0"/>
      <c r="GA3244" s="0"/>
      <c r="GB3244" s="0"/>
      <c r="GC3244" s="0"/>
      <c r="GD3244" s="0"/>
      <c r="GE3244" s="0"/>
      <c r="GF3244" s="0"/>
      <c r="GG3244" s="0"/>
      <c r="GH3244" s="0"/>
      <c r="GI3244" s="0"/>
      <c r="GJ3244" s="0"/>
      <c r="GK3244" s="0"/>
      <c r="GL3244" s="0"/>
      <c r="GM3244" s="0"/>
      <c r="GN3244" s="0"/>
      <c r="GO3244" s="0"/>
      <c r="GP3244" s="0"/>
      <c r="GQ3244" s="0"/>
      <c r="GR3244" s="0"/>
      <c r="GS3244" s="0"/>
      <c r="GT3244" s="0"/>
      <c r="GU3244" s="0"/>
      <c r="GV3244" s="0"/>
      <c r="GW3244" s="0"/>
      <c r="GX3244" s="0"/>
      <c r="GY3244" s="0"/>
      <c r="GZ3244" s="0"/>
      <c r="HA3244" s="0"/>
      <c r="HB3244" s="0"/>
      <c r="HC3244" s="0"/>
      <c r="HD3244" s="0"/>
      <c r="HE3244" s="0"/>
      <c r="HF3244" s="0"/>
      <c r="HG3244" s="0"/>
      <c r="HH3244" s="0"/>
      <c r="HI3244" s="0"/>
      <c r="HJ3244" s="0"/>
      <c r="HK3244" s="0"/>
      <c r="HL3244" s="0"/>
      <c r="HM3244" s="0"/>
      <c r="HN3244" s="0"/>
      <c r="HO3244" s="0"/>
      <c r="HP3244" s="0"/>
      <c r="HQ3244" s="0"/>
      <c r="HR3244" s="0"/>
      <c r="HS3244" s="0"/>
      <c r="HT3244" s="0"/>
      <c r="HU3244" s="0"/>
      <c r="HV3244" s="0"/>
      <c r="HW3244" s="0"/>
      <c r="HX3244" s="0"/>
      <c r="HY3244" s="0"/>
      <c r="HZ3244" s="0"/>
      <c r="IA3244" s="0"/>
      <c r="IB3244" s="0"/>
      <c r="IC3244" s="0"/>
      <c r="ID3244" s="0"/>
      <c r="IE3244" s="0"/>
      <c r="IF3244" s="0"/>
      <c r="IG3244" s="0"/>
      <c r="IH3244" s="0"/>
      <c r="II3244" s="0"/>
      <c r="IJ3244" s="0"/>
      <c r="IK3244" s="0"/>
      <c r="IL3244" s="0"/>
      <c r="IM3244" s="0"/>
      <c r="IN3244" s="0"/>
      <c r="IO3244" s="0"/>
      <c r="IP3244" s="0"/>
      <c r="IQ3244" s="0"/>
      <c r="IR3244" s="0"/>
      <c r="IS3244" s="0"/>
      <c r="IT3244" s="0"/>
      <c r="IU3244" s="0"/>
      <c r="IV3244" s="0"/>
      <c r="IW3244" s="0"/>
      <c r="IX3244" s="0"/>
      <c r="IY3244" s="0"/>
      <c r="IZ3244" s="0"/>
      <c r="JA3244" s="0"/>
      <c r="JB3244" s="0"/>
      <c r="JC3244" s="0"/>
      <c r="JD3244" s="0"/>
      <c r="JE3244" s="0"/>
      <c r="JF3244" s="0"/>
      <c r="JG3244" s="0"/>
      <c r="JH3244" s="0"/>
      <c r="JI3244" s="0"/>
      <c r="JJ3244" s="0"/>
      <c r="JK3244" s="0"/>
      <c r="JL3244" s="0"/>
      <c r="JM3244" s="0"/>
      <c r="JN3244" s="0"/>
      <c r="JO3244" s="0"/>
      <c r="JP3244" s="0"/>
      <c r="JQ3244" s="0"/>
      <c r="JR3244" s="0"/>
      <c r="JS3244" s="0"/>
      <c r="JT3244" s="0"/>
      <c r="JU3244" s="0"/>
      <c r="JV3244" s="0"/>
      <c r="JW3244" s="0"/>
      <c r="JX3244" s="0"/>
      <c r="JY3244" s="0"/>
      <c r="JZ3244" s="0"/>
      <c r="KA3244" s="0"/>
      <c r="KB3244" s="0"/>
      <c r="KC3244" s="0"/>
      <c r="KD3244" s="0"/>
      <c r="KE3244" s="0"/>
      <c r="KF3244" s="0"/>
      <c r="KG3244" s="0"/>
      <c r="KH3244" s="0"/>
      <c r="KI3244" s="0"/>
      <c r="KJ3244" s="0"/>
      <c r="KK3244" s="0"/>
      <c r="KL3244" s="0"/>
      <c r="KM3244" s="0"/>
      <c r="KN3244" s="0"/>
      <c r="KO3244" s="0"/>
      <c r="KP3244" s="0"/>
      <c r="KQ3244" s="0"/>
      <c r="KR3244" s="0"/>
      <c r="KS3244" s="0"/>
      <c r="KT3244" s="0"/>
      <c r="KU3244" s="0"/>
      <c r="KV3244" s="0"/>
      <c r="KW3244" s="0"/>
      <c r="KX3244" s="0"/>
      <c r="KY3244" s="0"/>
      <c r="KZ3244" s="0"/>
      <c r="LA3244" s="0"/>
      <c r="LB3244" s="0"/>
      <c r="LC3244" s="0"/>
      <c r="LD3244" s="0"/>
      <c r="LE3244" s="0"/>
      <c r="LF3244" s="0"/>
      <c r="LG3244" s="0"/>
      <c r="LH3244" s="0"/>
      <c r="LI3244" s="0"/>
      <c r="LJ3244" s="0"/>
      <c r="LK3244" s="0"/>
      <c r="LL3244" s="0"/>
      <c r="LM3244" s="0"/>
      <c r="LN3244" s="0"/>
      <c r="LO3244" s="0"/>
      <c r="LP3244" s="0"/>
      <c r="LQ3244" s="0"/>
      <c r="LR3244" s="0"/>
      <c r="LS3244" s="0"/>
      <c r="LT3244" s="0"/>
      <c r="LU3244" s="0"/>
      <c r="LV3244" s="0"/>
      <c r="LW3244" s="0"/>
      <c r="LX3244" s="0"/>
      <c r="LY3244" s="0"/>
      <c r="LZ3244" s="0"/>
      <c r="MA3244" s="0"/>
      <c r="MB3244" s="0"/>
      <c r="MC3244" s="0"/>
      <c r="MD3244" s="0"/>
      <c r="ME3244" s="0"/>
      <c r="MF3244" s="0"/>
      <c r="MG3244" s="0"/>
      <c r="MH3244" s="0"/>
      <c r="MI3244" s="0"/>
      <c r="MJ3244" s="0"/>
      <c r="MK3244" s="0"/>
      <c r="ML3244" s="0"/>
      <c r="MM3244" s="0"/>
      <c r="MN3244" s="0"/>
      <c r="MO3244" s="0"/>
      <c r="MP3244" s="0"/>
      <c r="MQ3244" s="0"/>
      <c r="MR3244" s="0"/>
      <c r="MS3244" s="0"/>
      <c r="MT3244" s="0"/>
      <c r="MU3244" s="0"/>
      <c r="MV3244" s="0"/>
      <c r="MW3244" s="0"/>
      <c r="MX3244" s="0"/>
      <c r="MY3244" s="0"/>
      <c r="MZ3244" s="0"/>
      <c r="NA3244" s="0"/>
      <c r="NB3244" s="0"/>
      <c r="NC3244" s="0"/>
      <c r="ND3244" s="0"/>
      <c r="NE3244" s="0"/>
      <c r="NF3244" s="0"/>
      <c r="NG3244" s="0"/>
      <c r="NH3244" s="0"/>
      <c r="NI3244" s="0"/>
      <c r="NJ3244" s="0"/>
      <c r="NK3244" s="0"/>
      <c r="NL3244" s="0"/>
      <c r="NM3244" s="0"/>
      <c r="NN3244" s="0"/>
      <c r="NO3244" s="0"/>
      <c r="NP3244" s="0"/>
      <c r="NQ3244" s="0"/>
      <c r="NR3244" s="0"/>
      <c r="NS3244" s="0"/>
      <c r="NT3244" s="0"/>
      <c r="NU3244" s="0"/>
      <c r="NV3244" s="0"/>
      <c r="NW3244" s="0"/>
      <c r="NX3244" s="0"/>
      <c r="NY3244" s="0"/>
      <c r="NZ3244" s="0"/>
      <c r="OA3244" s="0"/>
      <c r="OB3244" s="0"/>
      <c r="OC3244" s="0"/>
      <c r="OD3244" s="0"/>
      <c r="OE3244" s="0"/>
      <c r="OF3244" s="0"/>
      <c r="OG3244" s="0"/>
      <c r="OH3244" s="0"/>
      <c r="OI3244" s="0"/>
      <c r="OJ3244" s="0"/>
      <c r="OK3244" s="0"/>
      <c r="OL3244" s="0"/>
      <c r="OM3244" s="0"/>
      <c r="ON3244" s="0"/>
      <c r="OO3244" s="0"/>
      <c r="OP3244" s="0"/>
      <c r="OQ3244" s="0"/>
      <c r="OR3244" s="0"/>
      <c r="OS3244" s="0"/>
      <c r="OT3244" s="0"/>
      <c r="OU3244" s="0"/>
      <c r="OV3244" s="0"/>
      <c r="OW3244" s="0"/>
      <c r="OX3244" s="0"/>
      <c r="OY3244" s="0"/>
      <c r="OZ3244" s="0"/>
      <c r="PA3244" s="0"/>
      <c r="PB3244" s="0"/>
      <c r="PC3244" s="0"/>
      <c r="PD3244" s="0"/>
      <c r="PE3244" s="0"/>
      <c r="PF3244" s="0"/>
      <c r="PG3244" s="0"/>
      <c r="PH3244" s="0"/>
      <c r="PI3244" s="0"/>
      <c r="PJ3244" s="0"/>
      <c r="PK3244" s="0"/>
      <c r="PL3244" s="0"/>
      <c r="PM3244" s="0"/>
      <c r="PN3244" s="0"/>
      <c r="PO3244" s="0"/>
      <c r="PP3244" s="0"/>
      <c r="PQ3244" s="0"/>
      <c r="PR3244" s="0"/>
      <c r="PS3244" s="0"/>
      <c r="PT3244" s="0"/>
      <c r="PU3244" s="0"/>
      <c r="PV3244" s="0"/>
      <c r="PW3244" s="0"/>
      <c r="PX3244" s="0"/>
      <c r="PY3244" s="0"/>
      <c r="PZ3244" s="0"/>
      <c r="QA3244" s="0"/>
      <c r="QB3244" s="0"/>
      <c r="QC3244" s="0"/>
      <c r="QD3244" s="0"/>
      <c r="QE3244" s="0"/>
      <c r="QF3244" s="0"/>
      <c r="QG3244" s="0"/>
      <c r="QH3244" s="0"/>
      <c r="QI3244" s="0"/>
      <c r="QJ3244" s="0"/>
      <c r="QK3244" s="0"/>
      <c r="QL3244" s="0"/>
      <c r="QM3244" s="0"/>
      <c r="QN3244" s="0"/>
      <c r="QO3244" s="0"/>
      <c r="QP3244" s="0"/>
      <c r="QQ3244" s="0"/>
      <c r="QR3244" s="0"/>
      <c r="QS3244" s="0"/>
      <c r="QT3244" s="0"/>
      <c r="QU3244" s="0"/>
      <c r="QV3244" s="0"/>
      <c r="QW3244" s="0"/>
      <c r="QX3244" s="0"/>
      <c r="QY3244" s="0"/>
      <c r="QZ3244" s="0"/>
      <c r="RA3244" s="0"/>
      <c r="RB3244" s="0"/>
      <c r="RC3244" s="0"/>
      <c r="RD3244" s="0"/>
      <c r="RE3244" s="0"/>
      <c r="RF3244" s="0"/>
      <c r="RG3244" s="0"/>
      <c r="RH3244" s="0"/>
      <c r="RI3244" s="0"/>
      <c r="RJ3244" s="0"/>
      <c r="RK3244" s="0"/>
      <c r="RL3244" s="0"/>
      <c r="RM3244" s="0"/>
      <c r="RN3244" s="0"/>
      <c r="RO3244" s="0"/>
      <c r="RP3244" s="0"/>
      <c r="RQ3244" s="0"/>
      <c r="RR3244" s="0"/>
      <c r="RS3244" s="0"/>
      <c r="RT3244" s="0"/>
      <c r="RU3244" s="0"/>
      <c r="RV3244" s="0"/>
      <c r="RW3244" s="0"/>
      <c r="RX3244" s="0"/>
      <c r="RY3244" s="0"/>
      <c r="RZ3244" s="0"/>
      <c r="SA3244" s="0"/>
      <c r="SB3244" s="0"/>
      <c r="SC3244" s="0"/>
      <c r="SD3244" s="0"/>
      <c r="SE3244" s="0"/>
      <c r="SF3244" s="0"/>
      <c r="SG3244" s="0"/>
      <c r="SH3244" s="0"/>
      <c r="SI3244" s="0"/>
      <c r="SJ3244" s="0"/>
      <c r="SK3244" s="0"/>
      <c r="SL3244" s="0"/>
      <c r="SM3244" s="0"/>
      <c r="SN3244" s="0"/>
      <c r="SO3244" s="0"/>
      <c r="SP3244" s="0"/>
      <c r="SQ3244" s="0"/>
      <c r="SR3244" s="0"/>
      <c r="SS3244" s="0"/>
      <c r="ST3244" s="0"/>
      <c r="SU3244" s="0"/>
      <c r="SV3244" s="0"/>
      <c r="SW3244" s="0"/>
      <c r="SX3244" s="0"/>
      <c r="SY3244" s="0"/>
      <c r="SZ3244" s="0"/>
      <c r="TA3244" s="0"/>
      <c r="TB3244" s="0"/>
      <c r="TC3244" s="0"/>
      <c r="TD3244" s="0"/>
      <c r="TE3244" s="0"/>
      <c r="TF3244" s="0"/>
      <c r="TG3244" s="0"/>
      <c r="TH3244" s="0"/>
      <c r="TI3244" s="0"/>
      <c r="TJ3244" s="0"/>
      <c r="TK3244" s="0"/>
      <c r="TL3244" s="0"/>
      <c r="TM3244" s="0"/>
      <c r="TN3244" s="0"/>
      <c r="TO3244" s="0"/>
      <c r="TP3244" s="0"/>
      <c r="TQ3244" s="0"/>
      <c r="TR3244" s="0"/>
      <c r="TS3244" s="0"/>
      <c r="TT3244" s="0"/>
      <c r="TU3244" s="0"/>
      <c r="TV3244" s="0"/>
      <c r="TW3244" s="0"/>
      <c r="TX3244" s="0"/>
      <c r="TY3244" s="0"/>
      <c r="TZ3244" s="0"/>
      <c r="UA3244" s="0"/>
      <c r="UB3244" s="0"/>
      <c r="UC3244" s="0"/>
      <c r="UD3244" s="0"/>
      <c r="UE3244" s="0"/>
      <c r="UF3244" s="0"/>
      <c r="UG3244" s="0"/>
      <c r="UH3244" s="0"/>
      <c r="UI3244" s="0"/>
      <c r="UJ3244" s="0"/>
      <c r="UK3244" s="0"/>
      <c r="UL3244" s="0"/>
      <c r="UM3244" s="0"/>
      <c r="UN3244" s="0"/>
      <c r="UO3244" s="0"/>
      <c r="UP3244" s="0"/>
      <c r="UQ3244" s="0"/>
      <c r="UR3244" s="0"/>
      <c r="US3244" s="0"/>
      <c r="UT3244" s="0"/>
      <c r="UU3244" s="0"/>
      <c r="UV3244" s="0"/>
      <c r="UW3244" s="0"/>
      <c r="UX3244" s="0"/>
      <c r="UY3244" s="0"/>
      <c r="UZ3244" s="0"/>
      <c r="VA3244" s="0"/>
      <c r="VB3244" s="0"/>
      <c r="VC3244" s="0"/>
      <c r="VD3244" s="0"/>
      <c r="VE3244" s="0"/>
      <c r="VF3244" s="0"/>
      <c r="VG3244" s="0"/>
      <c r="VH3244" s="0"/>
      <c r="VI3244" s="0"/>
      <c r="VJ3244" s="0"/>
      <c r="VK3244" s="0"/>
      <c r="VL3244" s="0"/>
      <c r="VM3244" s="0"/>
      <c r="VN3244" s="0"/>
      <c r="VO3244" s="0"/>
      <c r="VP3244" s="0"/>
      <c r="VQ3244" s="0"/>
      <c r="VR3244" s="0"/>
      <c r="VS3244" s="0"/>
      <c r="VT3244" s="0"/>
      <c r="VU3244" s="0"/>
      <c r="VV3244" s="0"/>
      <c r="VW3244" s="0"/>
      <c r="VX3244" s="0"/>
      <c r="VY3244" s="0"/>
      <c r="VZ3244" s="0"/>
      <c r="WA3244" s="0"/>
      <c r="WB3244" s="0"/>
      <c r="WC3244" s="0"/>
      <c r="WD3244" s="0"/>
      <c r="WE3244" s="0"/>
      <c r="WF3244" s="0"/>
      <c r="WG3244" s="0"/>
      <c r="WH3244" s="0"/>
      <c r="WI3244" s="0"/>
      <c r="WJ3244" s="0"/>
      <c r="WK3244" s="0"/>
      <c r="WL3244" s="0"/>
      <c r="WM3244" s="0"/>
      <c r="WN3244" s="0"/>
      <c r="WO3244" s="0"/>
      <c r="WP3244" s="0"/>
      <c r="WQ3244" s="0"/>
      <c r="WR3244" s="0"/>
      <c r="WS3244" s="0"/>
      <c r="WT3244" s="0"/>
      <c r="WU3244" s="0"/>
      <c r="WV3244" s="0"/>
      <c r="WW3244" s="0"/>
      <c r="WX3244" s="0"/>
      <c r="WY3244" s="0"/>
      <c r="WZ3244" s="0"/>
      <c r="XA3244" s="0"/>
      <c r="XB3244" s="0"/>
      <c r="XC3244" s="0"/>
      <c r="XD3244" s="0"/>
      <c r="XE3244" s="0"/>
      <c r="XF3244" s="0"/>
      <c r="XG3244" s="0"/>
      <c r="XH3244" s="0"/>
      <c r="XI3244" s="0"/>
      <c r="XJ3244" s="0"/>
      <c r="XK3244" s="0"/>
      <c r="XL3244" s="0"/>
      <c r="XM3244" s="0"/>
      <c r="XN3244" s="0"/>
      <c r="XO3244" s="0"/>
      <c r="XP3244" s="0"/>
      <c r="XQ3244" s="0"/>
      <c r="XR3244" s="0"/>
      <c r="XS3244" s="0"/>
      <c r="XT3244" s="0"/>
      <c r="XU3244" s="0"/>
      <c r="XV3244" s="0"/>
      <c r="XW3244" s="0"/>
      <c r="XX3244" s="0"/>
      <c r="XY3244" s="0"/>
      <c r="XZ3244" s="0"/>
      <c r="YA3244" s="0"/>
      <c r="YB3244" s="0"/>
      <c r="YC3244" s="0"/>
      <c r="YD3244" s="0"/>
      <c r="YE3244" s="0"/>
      <c r="YF3244" s="0"/>
      <c r="YG3244" s="0"/>
      <c r="YH3244" s="0"/>
      <c r="YI3244" s="0"/>
      <c r="YJ3244" s="0"/>
      <c r="YK3244" s="0"/>
      <c r="YL3244" s="0"/>
      <c r="YM3244" s="0"/>
      <c r="YN3244" s="0"/>
      <c r="YO3244" s="0"/>
      <c r="YP3244" s="0"/>
      <c r="YQ3244" s="0"/>
      <c r="YR3244" s="0"/>
      <c r="YS3244" s="0"/>
      <c r="YT3244" s="0"/>
      <c r="YU3244" s="0"/>
      <c r="YV3244" s="0"/>
      <c r="YW3244" s="0"/>
      <c r="YX3244" s="0"/>
      <c r="YY3244" s="0"/>
      <c r="YZ3244" s="0"/>
      <c r="ZA3244" s="0"/>
      <c r="ZB3244" s="0"/>
      <c r="ZC3244" s="0"/>
      <c r="ZD3244" s="0"/>
      <c r="ZE3244" s="0"/>
      <c r="ZF3244" s="0"/>
      <c r="ZG3244" s="0"/>
      <c r="ZH3244" s="0"/>
      <c r="ZI3244" s="0"/>
      <c r="ZJ3244" s="0"/>
      <c r="ZK3244" s="0"/>
      <c r="ZL3244" s="0"/>
      <c r="ZM3244" s="0"/>
      <c r="ZN3244" s="0"/>
      <c r="ZO3244" s="0"/>
      <c r="ZP3244" s="0"/>
      <c r="ZQ3244" s="0"/>
      <c r="ZR3244" s="0"/>
      <c r="ZS3244" s="0"/>
      <c r="ZT3244" s="0"/>
      <c r="ZU3244" s="0"/>
      <c r="ZV3244" s="0"/>
      <c r="ZW3244" s="0"/>
      <c r="ZX3244" s="0"/>
      <c r="ZY3244" s="0"/>
      <c r="ZZ3244" s="0"/>
      <c r="AAA3244" s="0"/>
      <c r="AAB3244" s="0"/>
      <c r="AAC3244" s="0"/>
      <c r="AAD3244" s="0"/>
      <c r="AAE3244" s="0"/>
      <c r="AAF3244" s="0"/>
      <c r="AAG3244" s="0"/>
      <c r="AAH3244" s="0"/>
      <c r="AAI3244" s="0"/>
      <c r="AAJ3244" s="0"/>
      <c r="AAK3244" s="0"/>
      <c r="AAL3244" s="0"/>
      <c r="AAM3244" s="0"/>
      <c r="AAN3244" s="0"/>
      <c r="AAO3244" s="0"/>
      <c r="AAP3244" s="0"/>
      <c r="AAQ3244" s="0"/>
      <c r="AAR3244" s="0"/>
      <c r="AAS3244" s="0"/>
      <c r="AAT3244" s="0"/>
      <c r="AAU3244" s="0"/>
      <c r="AAV3244" s="0"/>
      <c r="AAW3244" s="0"/>
      <c r="AAX3244" s="0"/>
      <c r="AAY3244" s="0"/>
      <c r="AAZ3244" s="0"/>
      <c r="ABA3244" s="0"/>
      <c r="ABB3244" s="0"/>
      <c r="ABC3244" s="0"/>
      <c r="ABD3244" s="0"/>
      <c r="ABE3244" s="0"/>
      <c r="ABF3244" s="0"/>
      <c r="ABG3244" s="0"/>
      <c r="ABH3244" s="0"/>
      <c r="ABI3244" s="0"/>
      <c r="ABJ3244" s="0"/>
      <c r="ABK3244" s="0"/>
      <c r="ABL3244" s="0"/>
      <c r="ABM3244" s="0"/>
      <c r="ABN3244" s="0"/>
      <c r="ABO3244" s="0"/>
      <c r="ABP3244" s="0"/>
      <c r="ABQ3244" s="0"/>
      <c r="ABR3244" s="0"/>
      <c r="ABS3244" s="0"/>
      <c r="ABT3244" s="0"/>
      <c r="ABU3244" s="0"/>
      <c r="ABV3244" s="0"/>
      <c r="ABW3244" s="0"/>
      <c r="ABX3244" s="0"/>
      <c r="ABY3244" s="0"/>
      <c r="ABZ3244" s="0"/>
      <c r="ACA3244" s="0"/>
      <c r="ACB3244" s="0"/>
      <c r="ACC3244" s="0"/>
      <c r="ACD3244" s="0"/>
      <c r="ACE3244" s="0"/>
      <c r="ACF3244" s="0"/>
      <c r="ACG3244" s="0"/>
      <c r="ACH3244" s="0"/>
      <c r="ACI3244" s="0"/>
      <c r="ACJ3244" s="0"/>
      <c r="ACK3244" s="0"/>
      <c r="ACL3244" s="0"/>
      <c r="ACM3244" s="0"/>
      <c r="ACN3244" s="0"/>
      <c r="ACO3244" s="0"/>
      <c r="ACP3244" s="0"/>
      <c r="ACQ3244" s="0"/>
      <c r="ACR3244" s="0"/>
      <c r="ACS3244" s="0"/>
      <c r="ACT3244" s="0"/>
      <c r="ACU3244" s="0"/>
      <c r="ACV3244" s="0"/>
      <c r="ACW3244" s="0"/>
      <c r="ACX3244" s="0"/>
      <c r="ACY3244" s="0"/>
      <c r="ACZ3244" s="0"/>
      <c r="ADA3244" s="0"/>
      <c r="ADB3244" s="0"/>
      <c r="ADC3244" s="0"/>
      <c r="ADD3244" s="0"/>
      <c r="ADE3244" s="0"/>
      <c r="ADF3244" s="0"/>
      <c r="ADG3244" s="0"/>
      <c r="ADH3244" s="0"/>
      <c r="ADI3244" s="0"/>
      <c r="ADJ3244" s="0"/>
      <c r="ADK3244" s="0"/>
      <c r="ADL3244" s="0"/>
      <c r="ADM3244" s="0"/>
      <c r="ADN3244" s="0"/>
      <c r="ADO3244" s="0"/>
      <c r="ADP3244" s="0"/>
      <c r="ADQ3244" s="0"/>
      <c r="ADR3244" s="0"/>
      <c r="ADS3244" s="0"/>
      <c r="ADT3244" s="0"/>
      <c r="ADU3244" s="0"/>
      <c r="ADV3244" s="0"/>
      <c r="ADW3244" s="0"/>
      <c r="ADX3244" s="0"/>
      <c r="ADY3244" s="0"/>
      <c r="ADZ3244" s="0"/>
      <c r="AEA3244" s="0"/>
      <c r="AEB3244" s="0"/>
      <c r="AEC3244" s="0"/>
      <c r="AED3244" s="0"/>
      <c r="AEE3244" s="0"/>
      <c r="AEF3244" s="0"/>
      <c r="AEG3244" s="0"/>
      <c r="AEH3244" s="0"/>
      <c r="AEI3244" s="0"/>
      <c r="AEJ3244" s="0"/>
      <c r="AEK3244" s="0"/>
      <c r="AEL3244" s="0"/>
      <c r="AEM3244" s="0"/>
      <c r="AEN3244" s="0"/>
      <c r="AEO3244" s="0"/>
      <c r="AEP3244" s="0"/>
      <c r="AEQ3244" s="0"/>
      <c r="AER3244" s="0"/>
      <c r="AES3244" s="0"/>
      <c r="AET3244" s="0"/>
      <c r="AEU3244" s="0"/>
      <c r="AEV3244" s="0"/>
      <c r="AEW3244" s="0"/>
      <c r="AEX3244" s="0"/>
      <c r="AEY3244" s="0"/>
      <c r="AEZ3244" s="0"/>
      <c r="AFA3244" s="0"/>
      <c r="AFB3244" s="0"/>
      <c r="AFC3244" s="0"/>
      <c r="AFD3244" s="0"/>
      <c r="AFE3244" s="0"/>
      <c r="AFF3244" s="0"/>
      <c r="AFG3244" s="0"/>
      <c r="AFH3244" s="0"/>
      <c r="AFI3244" s="0"/>
      <c r="AFJ3244" s="0"/>
      <c r="AFK3244" s="0"/>
      <c r="AFL3244" s="0"/>
      <c r="AFM3244" s="0"/>
      <c r="AFN3244" s="0"/>
      <c r="AFO3244" s="0"/>
      <c r="AFP3244" s="0"/>
      <c r="AFQ3244" s="0"/>
      <c r="AFR3244" s="0"/>
      <c r="AFS3244" s="0"/>
      <c r="AFT3244" s="0"/>
      <c r="AFU3244" s="0"/>
      <c r="AFV3244" s="0"/>
      <c r="AFW3244" s="0"/>
      <c r="AFX3244" s="0"/>
      <c r="AFY3244" s="0"/>
      <c r="AFZ3244" s="0"/>
      <c r="AGA3244" s="0"/>
      <c r="AGB3244" s="0"/>
      <c r="AGC3244" s="0"/>
      <c r="AGD3244" s="0"/>
      <c r="AGE3244" s="0"/>
      <c r="AGF3244" s="0"/>
      <c r="AGG3244" s="0"/>
      <c r="AGH3244" s="0"/>
      <c r="AGI3244" s="0"/>
      <c r="AGJ3244" s="0"/>
      <c r="AGK3244" s="0"/>
      <c r="AGL3244" s="0"/>
      <c r="AGM3244" s="0"/>
      <c r="AGN3244" s="0"/>
      <c r="AGO3244" s="0"/>
      <c r="AGP3244" s="0"/>
      <c r="AGQ3244" s="0"/>
      <c r="AGR3244" s="0"/>
      <c r="AGS3244" s="0"/>
      <c r="AGT3244" s="0"/>
      <c r="AGU3244" s="0"/>
      <c r="AGV3244" s="0"/>
      <c r="AGW3244" s="0"/>
      <c r="AGX3244" s="0"/>
      <c r="AGY3244" s="0"/>
      <c r="AGZ3244" s="0"/>
      <c r="AHA3244" s="0"/>
      <c r="AHB3244" s="0"/>
      <c r="AHC3244" s="0"/>
      <c r="AHD3244" s="0"/>
      <c r="AHE3244" s="0"/>
      <c r="AHF3244" s="0"/>
      <c r="AHG3244" s="0"/>
      <c r="AHH3244" s="0"/>
      <c r="AHI3244" s="0"/>
      <c r="AHJ3244" s="0"/>
      <c r="AHK3244" s="0"/>
      <c r="AHL3244" s="0"/>
      <c r="AHM3244" s="0"/>
      <c r="AHN3244" s="0"/>
      <c r="AHO3244" s="0"/>
      <c r="AHP3244" s="0"/>
      <c r="AHQ3244" s="0"/>
      <c r="AHR3244" s="0"/>
      <c r="AHS3244" s="0"/>
      <c r="AHT3244" s="0"/>
      <c r="AHU3244" s="0"/>
      <c r="AHV3244" s="0"/>
      <c r="AHW3244" s="0"/>
      <c r="AHX3244" s="0"/>
      <c r="AHY3244" s="0"/>
      <c r="AHZ3244" s="0"/>
      <c r="AIA3244" s="0"/>
      <c r="AIB3244" s="0"/>
      <c r="AIC3244" s="0"/>
      <c r="AID3244" s="0"/>
      <c r="AIE3244" s="0"/>
      <c r="AIF3244" s="0"/>
      <c r="AIG3244" s="0"/>
      <c r="AIH3244" s="0"/>
      <c r="AII3244" s="0"/>
      <c r="AIJ3244" s="0"/>
      <c r="AIK3244" s="0"/>
      <c r="AIL3244" s="0"/>
      <c r="AIM3244" s="0"/>
      <c r="AIN3244" s="0"/>
      <c r="AIO3244" s="0"/>
      <c r="AIP3244" s="0"/>
      <c r="AIQ3244" s="0"/>
      <c r="AIR3244" s="0"/>
      <c r="AIS3244" s="0"/>
      <c r="AIT3244" s="0"/>
      <c r="AIU3244" s="0"/>
      <c r="AIV3244" s="0"/>
      <c r="AIW3244" s="0"/>
      <c r="AIX3244" s="0"/>
      <c r="AIY3244" s="0"/>
      <c r="AIZ3244" s="0"/>
      <c r="AJA3244" s="0"/>
      <c r="AJB3244" s="0"/>
      <c r="AJC3244" s="0"/>
      <c r="AJD3244" s="0"/>
      <c r="AJE3244" s="0"/>
      <c r="AJF3244" s="0"/>
      <c r="AJG3244" s="0"/>
      <c r="AJH3244" s="0"/>
      <c r="AJI3244" s="0"/>
      <c r="AJJ3244" s="0"/>
      <c r="AJK3244" s="0"/>
      <c r="AJL3244" s="0"/>
      <c r="AJM3244" s="0"/>
      <c r="AJN3244" s="0"/>
      <c r="AJO3244" s="0"/>
      <c r="AJP3244" s="0"/>
      <c r="AJQ3244" s="0"/>
      <c r="AJR3244" s="0"/>
      <c r="AJS3244" s="0"/>
      <c r="AJT3244" s="0"/>
      <c r="AJU3244" s="0"/>
      <c r="AJV3244" s="0"/>
      <c r="AJW3244" s="0"/>
      <c r="AJX3244" s="0"/>
      <c r="AJY3244" s="0"/>
      <c r="AJZ3244" s="0"/>
      <c r="AKA3244" s="0"/>
      <c r="AKB3244" s="0"/>
      <c r="AKC3244" s="0"/>
      <c r="AKD3244" s="0"/>
      <c r="AKE3244" s="0"/>
      <c r="AKF3244" s="0"/>
      <c r="AKG3244" s="0"/>
      <c r="AKH3244" s="0"/>
      <c r="AKI3244" s="0"/>
      <c r="AKJ3244" s="0"/>
      <c r="AKK3244" s="0"/>
      <c r="AKL3244" s="0"/>
      <c r="AKM3244" s="0"/>
      <c r="AKN3244" s="0"/>
      <c r="AKO3244" s="0"/>
      <c r="AKP3244" s="0"/>
      <c r="AKQ3244" s="0"/>
      <c r="AKR3244" s="0"/>
      <c r="AKS3244" s="0"/>
      <c r="AKT3244" s="0"/>
      <c r="AKU3244" s="0"/>
      <c r="AKV3244" s="0"/>
      <c r="AKW3244" s="0"/>
      <c r="AKX3244" s="0"/>
      <c r="AKY3244" s="0"/>
      <c r="AKZ3244" s="0"/>
      <c r="ALA3244" s="0"/>
      <c r="ALB3244" s="0"/>
      <c r="ALC3244" s="0"/>
      <c r="ALD3244" s="0"/>
      <c r="ALE3244" s="0"/>
      <c r="ALF3244" s="0"/>
      <c r="ALG3244" s="0"/>
      <c r="ALH3244" s="0"/>
      <c r="ALI3244" s="0"/>
      <c r="ALJ3244" s="0"/>
      <c r="ALK3244" s="0"/>
      <c r="ALL3244" s="0"/>
      <c r="ALM3244" s="0"/>
      <c r="ALN3244" s="0"/>
      <c r="ALO3244" s="0"/>
      <c r="ALP3244" s="0"/>
      <c r="ALQ3244" s="0"/>
      <c r="ALR3244" s="0"/>
      <c r="ALS3244" s="0"/>
      <c r="ALT3244" s="0"/>
      <c r="ALU3244" s="0"/>
      <c r="ALV3244" s="0"/>
      <c r="ALW3244" s="0"/>
      <c r="ALX3244" s="0"/>
      <c r="ALY3244" s="0"/>
      <c r="ALZ3244" s="0"/>
      <c r="AMA3244" s="0"/>
      <c r="AMB3244" s="0"/>
      <c r="AMC3244" s="0"/>
      <c r="AMD3244" s="0"/>
      <c r="AME3244" s="0"/>
      <c r="AMF3244" s="0"/>
      <c r="AMG3244" s="0"/>
      <c r="AMH3244" s="0"/>
      <c r="AMI3244" s="0"/>
    </row>
    <row r="3245" customFormat="false" ht="12.75" hidden="false" customHeight="false" outlineLevel="0" collapsed="false">
      <c r="A3245" s="1" t="s">
        <v>3486</v>
      </c>
      <c r="C3245" s="27" t="s">
        <v>3491</v>
      </c>
      <c r="D3245" s="27" t="s">
        <v>18</v>
      </c>
      <c r="E3245" s="97"/>
      <c r="F3245" s="31"/>
      <c r="G3245" s="27"/>
      <c r="H3245" s="30" t="s">
        <v>61</v>
      </c>
      <c r="I3245" s="31" t="n">
        <v>2.49</v>
      </c>
      <c r="J3245" s="31" t="s">
        <v>3470</v>
      </c>
      <c r="BM3245" s="0"/>
      <c r="BN3245" s="0"/>
      <c r="BO3245" s="0"/>
      <c r="BP3245" s="0"/>
      <c r="BQ3245" s="0"/>
      <c r="BR3245" s="0"/>
      <c r="BS3245" s="0"/>
      <c r="BT3245" s="0"/>
      <c r="BU3245" s="0"/>
      <c r="BV3245" s="0"/>
      <c r="BW3245" s="0"/>
      <c r="BX3245" s="0"/>
      <c r="BY3245" s="0"/>
      <c r="BZ3245" s="0"/>
      <c r="CA3245" s="0"/>
      <c r="CB3245" s="0"/>
      <c r="CC3245" s="0"/>
      <c r="CD3245" s="0"/>
      <c r="CE3245" s="0"/>
      <c r="CF3245" s="0"/>
      <c r="CG3245" s="0"/>
      <c r="CH3245" s="0"/>
      <c r="CI3245" s="0"/>
      <c r="CJ3245" s="0"/>
      <c r="CK3245" s="0"/>
      <c r="CL3245" s="0"/>
      <c r="CM3245" s="0"/>
      <c r="CN3245" s="0"/>
      <c r="CO3245" s="0"/>
      <c r="CP3245" s="0"/>
      <c r="CQ3245" s="0"/>
      <c r="CR3245" s="0"/>
      <c r="CS3245" s="0"/>
      <c r="CT3245" s="0"/>
      <c r="CU3245" s="0"/>
      <c r="CV3245" s="0"/>
      <c r="CW3245" s="0"/>
      <c r="CX3245" s="0"/>
      <c r="CY3245" s="0"/>
      <c r="CZ3245" s="0"/>
      <c r="DA3245" s="0"/>
      <c r="DB3245" s="0"/>
      <c r="DC3245" s="0"/>
      <c r="DD3245" s="0"/>
      <c r="DE3245" s="0"/>
      <c r="DF3245" s="0"/>
      <c r="DG3245" s="0"/>
      <c r="DH3245" s="0"/>
      <c r="DI3245" s="0"/>
      <c r="DJ3245" s="0"/>
      <c r="DK3245" s="0"/>
      <c r="DL3245" s="0"/>
      <c r="DM3245" s="0"/>
      <c r="DN3245" s="0"/>
      <c r="DO3245" s="0"/>
      <c r="DP3245" s="0"/>
      <c r="DQ3245" s="0"/>
      <c r="DR3245" s="0"/>
      <c r="DS3245" s="0"/>
      <c r="DT3245" s="0"/>
      <c r="DU3245" s="0"/>
      <c r="DV3245" s="0"/>
      <c r="DW3245" s="0"/>
      <c r="DX3245" s="0"/>
      <c r="DY3245" s="0"/>
      <c r="DZ3245" s="0"/>
      <c r="EA3245" s="0"/>
      <c r="EB3245" s="0"/>
      <c r="EC3245" s="0"/>
      <c r="ED3245" s="0"/>
      <c r="EE3245" s="0"/>
      <c r="EF3245" s="0"/>
      <c r="EG3245" s="0"/>
      <c r="EH3245" s="0"/>
      <c r="EI3245" s="0"/>
      <c r="EJ3245" s="0"/>
      <c r="EK3245" s="0"/>
      <c r="EL3245" s="0"/>
      <c r="EM3245" s="0"/>
      <c r="EN3245" s="0"/>
      <c r="EO3245" s="0"/>
      <c r="EP3245" s="0"/>
      <c r="EQ3245" s="0"/>
      <c r="ER3245" s="0"/>
      <c r="ES3245" s="0"/>
      <c r="ET3245" s="0"/>
      <c r="EU3245" s="0"/>
      <c r="EV3245" s="0"/>
      <c r="EW3245" s="0"/>
      <c r="EX3245" s="0"/>
      <c r="EY3245" s="0"/>
      <c r="EZ3245" s="0"/>
      <c r="FA3245" s="0"/>
      <c r="FB3245" s="0"/>
      <c r="FC3245" s="0"/>
      <c r="FD3245" s="0"/>
      <c r="FE3245" s="0"/>
      <c r="FF3245" s="0"/>
      <c r="FG3245" s="0"/>
      <c r="FH3245" s="0"/>
      <c r="FI3245" s="0"/>
      <c r="FJ3245" s="0"/>
      <c r="FK3245" s="0"/>
      <c r="FL3245" s="0"/>
      <c r="FM3245" s="0"/>
      <c r="FN3245" s="0"/>
      <c r="FO3245" s="0"/>
      <c r="FP3245" s="0"/>
      <c r="FQ3245" s="0"/>
      <c r="FR3245" s="0"/>
      <c r="FS3245" s="0"/>
      <c r="FT3245" s="0"/>
      <c r="FU3245" s="0"/>
      <c r="FV3245" s="0"/>
      <c r="FW3245" s="0"/>
      <c r="FX3245" s="0"/>
      <c r="FY3245" s="0"/>
      <c r="FZ3245" s="0"/>
      <c r="GA3245" s="0"/>
      <c r="GB3245" s="0"/>
      <c r="GC3245" s="0"/>
      <c r="GD3245" s="0"/>
      <c r="GE3245" s="0"/>
      <c r="GF3245" s="0"/>
      <c r="GG3245" s="0"/>
      <c r="GH3245" s="0"/>
      <c r="GI3245" s="0"/>
      <c r="GJ3245" s="0"/>
      <c r="GK3245" s="0"/>
      <c r="GL3245" s="0"/>
      <c r="GM3245" s="0"/>
      <c r="GN3245" s="0"/>
      <c r="GO3245" s="0"/>
      <c r="GP3245" s="0"/>
      <c r="GQ3245" s="0"/>
      <c r="GR3245" s="0"/>
      <c r="GS3245" s="0"/>
      <c r="GT3245" s="0"/>
      <c r="GU3245" s="0"/>
      <c r="GV3245" s="0"/>
      <c r="GW3245" s="0"/>
      <c r="GX3245" s="0"/>
      <c r="GY3245" s="0"/>
      <c r="GZ3245" s="0"/>
      <c r="HA3245" s="0"/>
      <c r="HB3245" s="0"/>
      <c r="HC3245" s="0"/>
      <c r="HD3245" s="0"/>
      <c r="HE3245" s="0"/>
      <c r="HF3245" s="0"/>
      <c r="HG3245" s="0"/>
      <c r="HH3245" s="0"/>
      <c r="HI3245" s="0"/>
      <c r="HJ3245" s="0"/>
      <c r="HK3245" s="0"/>
      <c r="HL3245" s="0"/>
      <c r="HM3245" s="0"/>
      <c r="HN3245" s="0"/>
      <c r="HO3245" s="0"/>
      <c r="HP3245" s="0"/>
      <c r="HQ3245" s="0"/>
      <c r="HR3245" s="0"/>
      <c r="HS3245" s="0"/>
      <c r="HT3245" s="0"/>
      <c r="HU3245" s="0"/>
      <c r="HV3245" s="0"/>
      <c r="HW3245" s="0"/>
      <c r="HX3245" s="0"/>
      <c r="HY3245" s="0"/>
      <c r="HZ3245" s="0"/>
      <c r="IA3245" s="0"/>
      <c r="IB3245" s="0"/>
      <c r="IC3245" s="0"/>
      <c r="ID3245" s="0"/>
      <c r="IE3245" s="0"/>
      <c r="IF3245" s="0"/>
      <c r="IG3245" s="0"/>
      <c r="IH3245" s="0"/>
      <c r="II3245" s="0"/>
      <c r="IJ3245" s="0"/>
      <c r="IK3245" s="0"/>
      <c r="IL3245" s="0"/>
      <c r="IM3245" s="0"/>
      <c r="IN3245" s="0"/>
      <c r="IO3245" s="0"/>
      <c r="IP3245" s="0"/>
      <c r="IQ3245" s="0"/>
      <c r="IR3245" s="0"/>
      <c r="IS3245" s="0"/>
      <c r="IT3245" s="0"/>
      <c r="IU3245" s="0"/>
      <c r="IV3245" s="0"/>
      <c r="IW3245" s="0"/>
      <c r="IX3245" s="0"/>
      <c r="IY3245" s="0"/>
      <c r="IZ3245" s="0"/>
      <c r="JA3245" s="0"/>
      <c r="JB3245" s="0"/>
      <c r="JC3245" s="0"/>
      <c r="JD3245" s="0"/>
      <c r="JE3245" s="0"/>
      <c r="JF3245" s="0"/>
      <c r="JG3245" s="0"/>
      <c r="JH3245" s="0"/>
      <c r="JI3245" s="0"/>
      <c r="JJ3245" s="0"/>
      <c r="JK3245" s="0"/>
      <c r="JL3245" s="0"/>
      <c r="JM3245" s="0"/>
      <c r="JN3245" s="0"/>
      <c r="JO3245" s="0"/>
      <c r="JP3245" s="0"/>
      <c r="JQ3245" s="0"/>
      <c r="JR3245" s="0"/>
      <c r="JS3245" s="0"/>
      <c r="JT3245" s="0"/>
      <c r="JU3245" s="0"/>
      <c r="JV3245" s="0"/>
      <c r="JW3245" s="0"/>
      <c r="JX3245" s="0"/>
      <c r="JY3245" s="0"/>
      <c r="JZ3245" s="0"/>
      <c r="KA3245" s="0"/>
      <c r="KB3245" s="0"/>
      <c r="KC3245" s="0"/>
      <c r="KD3245" s="0"/>
      <c r="KE3245" s="0"/>
      <c r="KF3245" s="0"/>
      <c r="KG3245" s="0"/>
      <c r="KH3245" s="0"/>
      <c r="KI3245" s="0"/>
      <c r="KJ3245" s="0"/>
      <c r="KK3245" s="0"/>
      <c r="KL3245" s="0"/>
      <c r="KM3245" s="0"/>
      <c r="KN3245" s="0"/>
      <c r="KO3245" s="0"/>
      <c r="KP3245" s="0"/>
      <c r="KQ3245" s="0"/>
      <c r="KR3245" s="0"/>
      <c r="KS3245" s="0"/>
      <c r="KT3245" s="0"/>
      <c r="KU3245" s="0"/>
      <c r="KV3245" s="0"/>
      <c r="KW3245" s="0"/>
      <c r="KX3245" s="0"/>
      <c r="KY3245" s="0"/>
      <c r="KZ3245" s="0"/>
      <c r="LA3245" s="0"/>
      <c r="LB3245" s="0"/>
      <c r="LC3245" s="0"/>
      <c r="LD3245" s="0"/>
      <c r="LE3245" s="0"/>
      <c r="LF3245" s="0"/>
      <c r="LG3245" s="0"/>
      <c r="LH3245" s="0"/>
      <c r="LI3245" s="0"/>
      <c r="LJ3245" s="0"/>
      <c r="LK3245" s="0"/>
      <c r="LL3245" s="0"/>
      <c r="LM3245" s="0"/>
      <c r="LN3245" s="0"/>
      <c r="LO3245" s="0"/>
      <c r="LP3245" s="0"/>
      <c r="LQ3245" s="0"/>
      <c r="LR3245" s="0"/>
      <c r="LS3245" s="0"/>
      <c r="LT3245" s="0"/>
      <c r="LU3245" s="0"/>
      <c r="LV3245" s="0"/>
      <c r="LW3245" s="0"/>
      <c r="LX3245" s="0"/>
      <c r="LY3245" s="0"/>
      <c r="LZ3245" s="0"/>
      <c r="MA3245" s="0"/>
      <c r="MB3245" s="0"/>
      <c r="MC3245" s="0"/>
      <c r="MD3245" s="0"/>
      <c r="ME3245" s="0"/>
      <c r="MF3245" s="0"/>
      <c r="MG3245" s="0"/>
      <c r="MH3245" s="0"/>
      <c r="MI3245" s="0"/>
      <c r="MJ3245" s="0"/>
      <c r="MK3245" s="0"/>
      <c r="ML3245" s="0"/>
      <c r="MM3245" s="0"/>
      <c r="MN3245" s="0"/>
      <c r="MO3245" s="0"/>
      <c r="MP3245" s="0"/>
      <c r="MQ3245" s="0"/>
      <c r="MR3245" s="0"/>
      <c r="MS3245" s="0"/>
      <c r="MT3245" s="0"/>
      <c r="MU3245" s="0"/>
      <c r="MV3245" s="0"/>
      <c r="MW3245" s="0"/>
      <c r="MX3245" s="0"/>
      <c r="MY3245" s="0"/>
      <c r="MZ3245" s="0"/>
      <c r="NA3245" s="0"/>
      <c r="NB3245" s="0"/>
      <c r="NC3245" s="0"/>
      <c r="ND3245" s="0"/>
      <c r="NE3245" s="0"/>
      <c r="NF3245" s="0"/>
      <c r="NG3245" s="0"/>
      <c r="NH3245" s="0"/>
      <c r="NI3245" s="0"/>
      <c r="NJ3245" s="0"/>
      <c r="NK3245" s="0"/>
      <c r="NL3245" s="0"/>
      <c r="NM3245" s="0"/>
      <c r="NN3245" s="0"/>
      <c r="NO3245" s="0"/>
      <c r="NP3245" s="0"/>
      <c r="NQ3245" s="0"/>
      <c r="NR3245" s="0"/>
      <c r="NS3245" s="0"/>
      <c r="NT3245" s="0"/>
      <c r="NU3245" s="0"/>
      <c r="NV3245" s="0"/>
      <c r="NW3245" s="0"/>
      <c r="NX3245" s="0"/>
      <c r="NY3245" s="0"/>
      <c r="NZ3245" s="0"/>
      <c r="OA3245" s="0"/>
      <c r="OB3245" s="0"/>
      <c r="OC3245" s="0"/>
      <c r="OD3245" s="0"/>
      <c r="OE3245" s="0"/>
      <c r="OF3245" s="0"/>
      <c r="OG3245" s="0"/>
      <c r="OH3245" s="0"/>
      <c r="OI3245" s="0"/>
      <c r="OJ3245" s="0"/>
      <c r="OK3245" s="0"/>
      <c r="OL3245" s="0"/>
      <c r="OM3245" s="0"/>
      <c r="ON3245" s="0"/>
      <c r="OO3245" s="0"/>
      <c r="OP3245" s="0"/>
      <c r="OQ3245" s="0"/>
      <c r="OR3245" s="0"/>
      <c r="OS3245" s="0"/>
      <c r="OT3245" s="0"/>
      <c r="OU3245" s="0"/>
      <c r="OV3245" s="0"/>
      <c r="OW3245" s="0"/>
      <c r="OX3245" s="0"/>
      <c r="OY3245" s="0"/>
      <c r="OZ3245" s="0"/>
      <c r="PA3245" s="0"/>
      <c r="PB3245" s="0"/>
      <c r="PC3245" s="0"/>
      <c r="PD3245" s="0"/>
      <c r="PE3245" s="0"/>
      <c r="PF3245" s="0"/>
      <c r="PG3245" s="0"/>
      <c r="PH3245" s="0"/>
      <c r="PI3245" s="0"/>
      <c r="PJ3245" s="0"/>
      <c r="PK3245" s="0"/>
      <c r="PL3245" s="0"/>
      <c r="PM3245" s="0"/>
      <c r="PN3245" s="0"/>
      <c r="PO3245" s="0"/>
      <c r="PP3245" s="0"/>
      <c r="PQ3245" s="0"/>
      <c r="PR3245" s="0"/>
      <c r="PS3245" s="0"/>
      <c r="PT3245" s="0"/>
      <c r="PU3245" s="0"/>
      <c r="PV3245" s="0"/>
      <c r="PW3245" s="0"/>
      <c r="PX3245" s="0"/>
      <c r="PY3245" s="0"/>
      <c r="PZ3245" s="0"/>
      <c r="QA3245" s="0"/>
      <c r="QB3245" s="0"/>
      <c r="QC3245" s="0"/>
      <c r="QD3245" s="0"/>
      <c r="QE3245" s="0"/>
      <c r="QF3245" s="0"/>
      <c r="QG3245" s="0"/>
      <c r="QH3245" s="0"/>
      <c r="QI3245" s="0"/>
      <c r="QJ3245" s="0"/>
      <c r="QK3245" s="0"/>
      <c r="QL3245" s="0"/>
      <c r="QM3245" s="0"/>
      <c r="QN3245" s="0"/>
      <c r="QO3245" s="0"/>
      <c r="QP3245" s="0"/>
      <c r="QQ3245" s="0"/>
      <c r="QR3245" s="0"/>
      <c r="QS3245" s="0"/>
      <c r="QT3245" s="0"/>
      <c r="QU3245" s="0"/>
      <c r="QV3245" s="0"/>
      <c r="QW3245" s="0"/>
      <c r="QX3245" s="0"/>
      <c r="QY3245" s="0"/>
      <c r="QZ3245" s="0"/>
      <c r="RA3245" s="0"/>
      <c r="RB3245" s="0"/>
      <c r="RC3245" s="0"/>
      <c r="RD3245" s="0"/>
      <c r="RE3245" s="0"/>
      <c r="RF3245" s="0"/>
      <c r="RG3245" s="0"/>
      <c r="RH3245" s="0"/>
      <c r="RI3245" s="0"/>
      <c r="RJ3245" s="0"/>
      <c r="RK3245" s="0"/>
      <c r="RL3245" s="0"/>
      <c r="RM3245" s="0"/>
      <c r="RN3245" s="0"/>
      <c r="RO3245" s="0"/>
      <c r="RP3245" s="0"/>
      <c r="RQ3245" s="0"/>
      <c r="RR3245" s="0"/>
      <c r="RS3245" s="0"/>
      <c r="RT3245" s="0"/>
      <c r="RU3245" s="0"/>
      <c r="RV3245" s="0"/>
      <c r="RW3245" s="0"/>
      <c r="RX3245" s="0"/>
      <c r="RY3245" s="0"/>
      <c r="RZ3245" s="0"/>
      <c r="SA3245" s="0"/>
      <c r="SB3245" s="0"/>
      <c r="SC3245" s="0"/>
      <c r="SD3245" s="0"/>
      <c r="SE3245" s="0"/>
      <c r="SF3245" s="0"/>
      <c r="SG3245" s="0"/>
      <c r="SH3245" s="0"/>
      <c r="SI3245" s="0"/>
      <c r="SJ3245" s="0"/>
      <c r="SK3245" s="0"/>
      <c r="SL3245" s="0"/>
      <c r="SM3245" s="0"/>
      <c r="SN3245" s="0"/>
      <c r="SO3245" s="0"/>
      <c r="SP3245" s="0"/>
      <c r="SQ3245" s="0"/>
      <c r="SR3245" s="0"/>
      <c r="SS3245" s="0"/>
      <c r="ST3245" s="0"/>
      <c r="SU3245" s="0"/>
      <c r="SV3245" s="0"/>
      <c r="SW3245" s="0"/>
      <c r="SX3245" s="0"/>
      <c r="SY3245" s="0"/>
      <c r="SZ3245" s="0"/>
      <c r="TA3245" s="0"/>
      <c r="TB3245" s="0"/>
      <c r="TC3245" s="0"/>
      <c r="TD3245" s="0"/>
      <c r="TE3245" s="0"/>
      <c r="TF3245" s="0"/>
      <c r="TG3245" s="0"/>
      <c r="TH3245" s="0"/>
      <c r="TI3245" s="0"/>
      <c r="TJ3245" s="0"/>
      <c r="TK3245" s="0"/>
      <c r="TL3245" s="0"/>
      <c r="TM3245" s="0"/>
      <c r="TN3245" s="0"/>
      <c r="TO3245" s="0"/>
      <c r="TP3245" s="0"/>
      <c r="TQ3245" s="0"/>
      <c r="TR3245" s="0"/>
      <c r="TS3245" s="0"/>
      <c r="TT3245" s="0"/>
      <c r="TU3245" s="0"/>
      <c r="TV3245" s="0"/>
      <c r="TW3245" s="0"/>
      <c r="TX3245" s="0"/>
      <c r="TY3245" s="0"/>
      <c r="TZ3245" s="0"/>
      <c r="UA3245" s="0"/>
      <c r="UB3245" s="0"/>
      <c r="UC3245" s="0"/>
      <c r="UD3245" s="0"/>
      <c r="UE3245" s="0"/>
      <c r="UF3245" s="0"/>
      <c r="UG3245" s="0"/>
      <c r="UH3245" s="0"/>
      <c r="UI3245" s="0"/>
      <c r="UJ3245" s="0"/>
      <c r="UK3245" s="0"/>
      <c r="UL3245" s="0"/>
      <c r="UM3245" s="0"/>
      <c r="UN3245" s="0"/>
      <c r="UO3245" s="0"/>
      <c r="UP3245" s="0"/>
      <c r="UQ3245" s="0"/>
      <c r="UR3245" s="0"/>
      <c r="US3245" s="0"/>
      <c r="UT3245" s="0"/>
      <c r="UU3245" s="0"/>
      <c r="UV3245" s="0"/>
      <c r="UW3245" s="0"/>
      <c r="UX3245" s="0"/>
      <c r="UY3245" s="0"/>
      <c r="UZ3245" s="0"/>
      <c r="VA3245" s="0"/>
      <c r="VB3245" s="0"/>
      <c r="VC3245" s="0"/>
      <c r="VD3245" s="0"/>
      <c r="VE3245" s="0"/>
      <c r="VF3245" s="0"/>
      <c r="VG3245" s="0"/>
      <c r="VH3245" s="0"/>
      <c r="VI3245" s="0"/>
      <c r="VJ3245" s="0"/>
      <c r="VK3245" s="0"/>
      <c r="VL3245" s="0"/>
      <c r="VM3245" s="0"/>
      <c r="VN3245" s="0"/>
      <c r="VO3245" s="0"/>
      <c r="VP3245" s="0"/>
      <c r="VQ3245" s="0"/>
      <c r="VR3245" s="0"/>
      <c r="VS3245" s="0"/>
      <c r="VT3245" s="0"/>
      <c r="VU3245" s="0"/>
      <c r="VV3245" s="0"/>
      <c r="VW3245" s="0"/>
      <c r="VX3245" s="0"/>
      <c r="VY3245" s="0"/>
      <c r="VZ3245" s="0"/>
      <c r="WA3245" s="0"/>
      <c r="WB3245" s="0"/>
      <c r="WC3245" s="0"/>
      <c r="WD3245" s="0"/>
      <c r="WE3245" s="0"/>
      <c r="WF3245" s="0"/>
      <c r="WG3245" s="0"/>
      <c r="WH3245" s="0"/>
      <c r="WI3245" s="0"/>
      <c r="WJ3245" s="0"/>
      <c r="WK3245" s="0"/>
      <c r="WL3245" s="0"/>
      <c r="WM3245" s="0"/>
      <c r="WN3245" s="0"/>
      <c r="WO3245" s="0"/>
      <c r="WP3245" s="0"/>
      <c r="WQ3245" s="0"/>
      <c r="WR3245" s="0"/>
      <c r="WS3245" s="0"/>
      <c r="WT3245" s="0"/>
      <c r="WU3245" s="0"/>
      <c r="WV3245" s="0"/>
      <c r="WW3245" s="0"/>
      <c r="WX3245" s="0"/>
      <c r="WY3245" s="0"/>
      <c r="WZ3245" s="0"/>
      <c r="XA3245" s="0"/>
      <c r="XB3245" s="0"/>
      <c r="XC3245" s="0"/>
      <c r="XD3245" s="0"/>
      <c r="XE3245" s="0"/>
      <c r="XF3245" s="0"/>
      <c r="XG3245" s="0"/>
      <c r="XH3245" s="0"/>
      <c r="XI3245" s="0"/>
      <c r="XJ3245" s="0"/>
      <c r="XK3245" s="0"/>
      <c r="XL3245" s="0"/>
      <c r="XM3245" s="0"/>
      <c r="XN3245" s="0"/>
      <c r="XO3245" s="0"/>
      <c r="XP3245" s="0"/>
      <c r="XQ3245" s="0"/>
      <c r="XR3245" s="0"/>
      <c r="XS3245" s="0"/>
      <c r="XT3245" s="0"/>
      <c r="XU3245" s="0"/>
      <c r="XV3245" s="0"/>
      <c r="XW3245" s="0"/>
      <c r="XX3245" s="0"/>
      <c r="XY3245" s="0"/>
      <c r="XZ3245" s="0"/>
      <c r="YA3245" s="0"/>
      <c r="YB3245" s="0"/>
      <c r="YC3245" s="0"/>
      <c r="YD3245" s="0"/>
      <c r="YE3245" s="0"/>
      <c r="YF3245" s="0"/>
      <c r="YG3245" s="0"/>
      <c r="YH3245" s="0"/>
      <c r="YI3245" s="0"/>
      <c r="YJ3245" s="0"/>
      <c r="YK3245" s="0"/>
      <c r="YL3245" s="0"/>
      <c r="YM3245" s="0"/>
      <c r="YN3245" s="0"/>
      <c r="YO3245" s="0"/>
      <c r="YP3245" s="0"/>
      <c r="YQ3245" s="0"/>
      <c r="YR3245" s="0"/>
      <c r="YS3245" s="0"/>
      <c r="YT3245" s="0"/>
      <c r="YU3245" s="0"/>
      <c r="YV3245" s="0"/>
      <c r="YW3245" s="0"/>
      <c r="YX3245" s="0"/>
      <c r="YY3245" s="0"/>
      <c r="YZ3245" s="0"/>
      <c r="ZA3245" s="0"/>
      <c r="ZB3245" s="0"/>
      <c r="ZC3245" s="0"/>
      <c r="ZD3245" s="0"/>
      <c r="ZE3245" s="0"/>
      <c r="ZF3245" s="0"/>
      <c r="ZG3245" s="0"/>
      <c r="ZH3245" s="0"/>
      <c r="ZI3245" s="0"/>
      <c r="ZJ3245" s="0"/>
      <c r="ZK3245" s="0"/>
      <c r="ZL3245" s="0"/>
      <c r="ZM3245" s="0"/>
      <c r="ZN3245" s="0"/>
      <c r="ZO3245" s="0"/>
      <c r="ZP3245" s="0"/>
      <c r="ZQ3245" s="0"/>
      <c r="ZR3245" s="0"/>
      <c r="ZS3245" s="0"/>
      <c r="ZT3245" s="0"/>
      <c r="ZU3245" s="0"/>
      <c r="ZV3245" s="0"/>
      <c r="ZW3245" s="0"/>
      <c r="ZX3245" s="0"/>
      <c r="ZY3245" s="0"/>
      <c r="ZZ3245" s="0"/>
      <c r="AAA3245" s="0"/>
      <c r="AAB3245" s="0"/>
      <c r="AAC3245" s="0"/>
      <c r="AAD3245" s="0"/>
      <c r="AAE3245" s="0"/>
      <c r="AAF3245" s="0"/>
      <c r="AAG3245" s="0"/>
      <c r="AAH3245" s="0"/>
      <c r="AAI3245" s="0"/>
      <c r="AAJ3245" s="0"/>
      <c r="AAK3245" s="0"/>
      <c r="AAL3245" s="0"/>
      <c r="AAM3245" s="0"/>
      <c r="AAN3245" s="0"/>
      <c r="AAO3245" s="0"/>
      <c r="AAP3245" s="0"/>
      <c r="AAQ3245" s="0"/>
      <c r="AAR3245" s="0"/>
      <c r="AAS3245" s="0"/>
      <c r="AAT3245" s="0"/>
      <c r="AAU3245" s="0"/>
      <c r="AAV3245" s="0"/>
      <c r="AAW3245" s="0"/>
      <c r="AAX3245" s="0"/>
      <c r="AAY3245" s="0"/>
      <c r="AAZ3245" s="0"/>
      <c r="ABA3245" s="0"/>
      <c r="ABB3245" s="0"/>
      <c r="ABC3245" s="0"/>
      <c r="ABD3245" s="0"/>
      <c r="ABE3245" s="0"/>
      <c r="ABF3245" s="0"/>
      <c r="ABG3245" s="0"/>
      <c r="ABH3245" s="0"/>
      <c r="ABI3245" s="0"/>
      <c r="ABJ3245" s="0"/>
      <c r="ABK3245" s="0"/>
      <c r="ABL3245" s="0"/>
      <c r="ABM3245" s="0"/>
      <c r="ABN3245" s="0"/>
      <c r="ABO3245" s="0"/>
      <c r="ABP3245" s="0"/>
      <c r="ABQ3245" s="0"/>
      <c r="ABR3245" s="0"/>
      <c r="ABS3245" s="0"/>
      <c r="ABT3245" s="0"/>
      <c r="ABU3245" s="0"/>
      <c r="ABV3245" s="0"/>
      <c r="ABW3245" s="0"/>
      <c r="ABX3245" s="0"/>
      <c r="ABY3245" s="0"/>
      <c r="ABZ3245" s="0"/>
      <c r="ACA3245" s="0"/>
      <c r="ACB3245" s="0"/>
      <c r="ACC3245" s="0"/>
      <c r="ACD3245" s="0"/>
      <c r="ACE3245" s="0"/>
      <c r="ACF3245" s="0"/>
      <c r="ACG3245" s="0"/>
      <c r="ACH3245" s="0"/>
      <c r="ACI3245" s="0"/>
      <c r="ACJ3245" s="0"/>
      <c r="ACK3245" s="0"/>
      <c r="ACL3245" s="0"/>
      <c r="ACM3245" s="0"/>
      <c r="ACN3245" s="0"/>
      <c r="ACO3245" s="0"/>
      <c r="ACP3245" s="0"/>
      <c r="ACQ3245" s="0"/>
      <c r="ACR3245" s="0"/>
      <c r="ACS3245" s="0"/>
      <c r="ACT3245" s="0"/>
      <c r="ACU3245" s="0"/>
      <c r="ACV3245" s="0"/>
      <c r="ACW3245" s="0"/>
      <c r="ACX3245" s="0"/>
      <c r="ACY3245" s="0"/>
      <c r="ACZ3245" s="0"/>
      <c r="ADA3245" s="0"/>
      <c r="ADB3245" s="0"/>
      <c r="ADC3245" s="0"/>
      <c r="ADD3245" s="0"/>
      <c r="ADE3245" s="0"/>
      <c r="ADF3245" s="0"/>
      <c r="ADG3245" s="0"/>
      <c r="ADH3245" s="0"/>
      <c r="ADI3245" s="0"/>
      <c r="ADJ3245" s="0"/>
      <c r="ADK3245" s="0"/>
      <c r="ADL3245" s="0"/>
      <c r="ADM3245" s="0"/>
      <c r="ADN3245" s="0"/>
      <c r="ADO3245" s="0"/>
      <c r="ADP3245" s="0"/>
      <c r="ADQ3245" s="0"/>
      <c r="ADR3245" s="0"/>
      <c r="ADS3245" s="0"/>
      <c r="ADT3245" s="0"/>
      <c r="ADU3245" s="0"/>
      <c r="ADV3245" s="0"/>
      <c r="ADW3245" s="0"/>
      <c r="ADX3245" s="0"/>
      <c r="ADY3245" s="0"/>
      <c r="ADZ3245" s="0"/>
      <c r="AEA3245" s="0"/>
      <c r="AEB3245" s="0"/>
      <c r="AEC3245" s="0"/>
      <c r="AED3245" s="0"/>
      <c r="AEE3245" s="0"/>
      <c r="AEF3245" s="0"/>
      <c r="AEG3245" s="0"/>
      <c r="AEH3245" s="0"/>
      <c r="AEI3245" s="0"/>
      <c r="AEJ3245" s="0"/>
      <c r="AEK3245" s="0"/>
      <c r="AEL3245" s="0"/>
      <c r="AEM3245" s="0"/>
      <c r="AEN3245" s="0"/>
      <c r="AEO3245" s="0"/>
      <c r="AEP3245" s="0"/>
      <c r="AEQ3245" s="0"/>
      <c r="AER3245" s="0"/>
      <c r="AES3245" s="0"/>
      <c r="AET3245" s="0"/>
      <c r="AEU3245" s="0"/>
      <c r="AEV3245" s="0"/>
      <c r="AEW3245" s="0"/>
      <c r="AEX3245" s="0"/>
      <c r="AEY3245" s="0"/>
      <c r="AEZ3245" s="0"/>
      <c r="AFA3245" s="0"/>
      <c r="AFB3245" s="0"/>
      <c r="AFC3245" s="0"/>
      <c r="AFD3245" s="0"/>
      <c r="AFE3245" s="0"/>
      <c r="AFF3245" s="0"/>
      <c r="AFG3245" s="0"/>
      <c r="AFH3245" s="0"/>
      <c r="AFI3245" s="0"/>
      <c r="AFJ3245" s="0"/>
      <c r="AFK3245" s="0"/>
      <c r="AFL3245" s="0"/>
      <c r="AFM3245" s="0"/>
      <c r="AFN3245" s="0"/>
      <c r="AFO3245" s="0"/>
      <c r="AFP3245" s="0"/>
      <c r="AFQ3245" s="0"/>
      <c r="AFR3245" s="0"/>
      <c r="AFS3245" s="0"/>
      <c r="AFT3245" s="0"/>
      <c r="AFU3245" s="0"/>
      <c r="AFV3245" s="0"/>
      <c r="AFW3245" s="0"/>
      <c r="AFX3245" s="0"/>
      <c r="AFY3245" s="0"/>
      <c r="AFZ3245" s="0"/>
      <c r="AGA3245" s="0"/>
      <c r="AGB3245" s="0"/>
      <c r="AGC3245" s="0"/>
      <c r="AGD3245" s="0"/>
      <c r="AGE3245" s="0"/>
      <c r="AGF3245" s="0"/>
      <c r="AGG3245" s="0"/>
      <c r="AGH3245" s="0"/>
      <c r="AGI3245" s="0"/>
      <c r="AGJ3245" s="0"/>
      <c r="AGK3245" s="0"/>
      <c r="AGL3245" s="0"/>
      <c r="AGM3245" s="0"/>
      <c r="AGN3245" s="0"/>
      <c r="AGO3245" s="0"/>
      <c r="AGP3245" s="0"/>
      <c r="AGQ3245" s="0"/>
      <c r="AGR3245" s="0"/>
      <c r="AGS3245" s="0"/>
      <c r="AGT3245" s="0"/>
      <c r="AGU3245" s="0"/>
      <c r="AGV3245" s="0"/>
      <c r="AGW3245" s="0"/>
      <c r="AGX3245" s="0"/>
      <c r="AGY3245" s="0"/>
      <c r="AGZ3245" s="0"/>
      <c r="AHA3245" s="0"/>
      <c r="AHB3245" s="0"/>
      <c r="AHC3245" s="0"/>
      <c r="AHD3245" s="0"/>
      <c r="AHE3245" s="0"/>
      <c r="AHF3245" s="0"/>
      <c r="AHG3245" s="0"/>
      <c r="AHH3245" s="0"/>
      <c r="AHI3245" s="0"/>
      <c r="AHJ3245" s="0"/>
      <c r="AHK3245" s="0"/>
      <c r="AHL3245" s="0"/>
      <c r="AHM3245" s="0"/>
      <c r="AHN3245" s="0"/>
      <c r="AHO3245" s="0"/>
      <c r="AHP3245" s="0"/>
      <c r="AHQ3245" s="0"/>
      <c r="AHR3245" s="0"/>
      <c r="AHS3245" s="0"/>
      <c r="AHT3245" s="0"/>
      <c r="AHU3245" s="0"/>
      <c r="AHV3245" s="0"/>
      <c r="AHW3245" s="0"/>
      <c r="AHX3245" s="0"/>
      <c r="AHY3245" s="0"/>
      <c r="AHZ3245" s="0"/>
      <c r="AIA3245" s="0"/>
      <c r="AIB3245" s="0"/>
      <c r="AIC3245" s="0"/>
      <c r="AID3245" s="0"/>
      <c r="AIE3245" s="0"/>
      <c r="AIF3245" s="0"/>
      <c r="AIG3245" s="0"/>
      <c r="AIH3245" s="0"/>
      <c r="AII3245" s="0"/>
      <c r="AIJ3245" s="0"/>
      <c r="AIK3245" s="0"/>
      <c r="AIL3245" s="0"/>
      <c r="AIM3245" s="0"/>
      <c r="AIN3245" s="0"/>
      <c r="AIO3245" s="0"/>
      <c r="AIP3245" s="0"/>
      <c r="AIQ3245" s="0"/>
      <c r="AIR3245" s="0"/>
      <c r="AIS3245" s="0"/>
      <c r="AIT3245" s="0"/>
      <c r="AIU3245" s="0"/>
      <c r="AIV3245" s="0"/>
      <c r="AIW3245" s="0"/>
      <c r="AIX3245" s="0"/>
      <c r="AIY3245" s="0"/>
      <c r="AIZ3245" s="0"/>
      <c r="AJA3245" s="0"/>
      <c r="AJB3245" s="0"/>
      <c r="AJC3245" s="0"/>
      <c r="AJD3245" s="0"/>
      <c r="AJE3245" s="0"/>
      <c r="AJF3245" s="0"/>
      <c r="AJG3245" s="0"/>
      <c r="AJH3245" s="0"/>
      <c r="AJI3245" s="0"/>
      <c r="AJJ3245" s="0"/>
      <c r="AJK3245" s="0"/>
      <c r="AJL3245" s="0"/>
      <c r="AJM3245" s="0"/>
      <c r="AJN3245" s="0"/>
      <c r="AJO3245" s="0"/>
      <c r="AJP3245" s="0"/>
      <c r="AJQ3245" s="0"/>
      <c r="AJR3245" s="0"/>
      <c r="AJS3245" s="0"/>
      <c r="AJT3245" s="0"/>
      <c r="AJU3245" s="0"/>
      <c r="AJV3245" s="0"/>
      <c r="AJW3245" s="0"/>
      <c r="AJX3245" s="0"/>
      <c r="AJY3245" s="0"/>
      <c r="AJZ3245" s="0"/>
      <c r="AKA3245" s="0"/>
      <c r="AKB3245" s="0"/>
      <c r="AKC3245" s="0"/>
      <c r="AKD3245" s="0"/>
      <c r="AKE3245" s="0"/>
      <c r="AKF3245" s="0"/>
      <c r="AKG3245" s="0"/>
      <c r="AKH3245" s="0"/>
      <c r="AKI3245" s="0"/>
      <c r="AKJ3245" s="0"/>
      <c r="AKK3245" s="0"/>
      <c r="AKL3245" s="0"/>
      <c r="AKM3245" s="0"/>
      <c r="AKN3245" s="0"/>
      <c r="AKO3245" s="0"/>
      <c r="AKP3245" s="0"/>
      <c r="AKQ3245" s="0"/>
      <c r="AKR3245" s="0"/>
      <c r="AKS3245" s="0"/>
      <c r="AKT3245" s="0"/>
      <c r="AKU3245" s="0"/>
      <c r="AKV3245" s="0"/>
      <c r="AKW3245" s="0"/>
      <c r="AKX3245" s="0"/>
      <c r="AKY3245" s="0"/>
      <c r="AKZ3245" s="0"/>
      <c r="ALA3245" s="0"/>
      <c r="ALB3245" s="0"/>
      <c r="ALC3245" s="0"/>
      <c r="ALD3245" s="0"/>
      <c r="ALE3245" s="0"/>
      <c r="ALF3245" s="0"/>
      <c r="ALG3245" s="0"/>
      <c r="ALH3245" s="0"/>
      <c r="ALI3245" s="0"/>
      <c r="ALJ3245" s="0"/>
      <c r="ALK3245" s="0"/>
      <c r="ALL3245" s="0"/>
      <c r="ALM3245" s="0"/>
      <c r="ALN3245" s="0"/>
      <c r="ALO3245" s="0"/>
      <c r="ALP3245" s="0"/>
      <c r="ALQ3245" s="0"/>
      <c r="ALR3245" s="0"/>
      <c r="ALS3245" s="0"/>
      <c r="ALT3245" s="0"/>
      <c r="ALU3245" s="0"/>
      <c r="ALV3245" s="0"/>
      <c r="ALW3245" s="0"/>
      <c r="ALX3245" s="0"/>
      <c r="ALY3245" s="0"/>
      <c r="ALZ3245" s="0"/>
      <c r="AMA3245" s="0"/>
      <c r="AMB3245" s="0"/>
      <c r="AMC3245" s="0"/>
      <c r="AMD3245" s="0"/>
      <c r="AME3245" s="0"/>
      <c r="AMF3245" s="0"/>
      <c r="AMG3245" s="0"/>
      <c r="AMH3245" s="0"/>
      <c r="AMI3245" s="0"/>
    </row>
    <row r="3246" customFormat="false" ht="12.75" hidden="false" customHeight="false" outlineLevel="0" collapsed="false">
      <c r="A3246" s="1" t="s">
        <v>3486</v>
      </c>
      <c r="C3246" s="27" t="s">
        <v>3492</v>
      </c>
      <c r="D3246" s="27" t="s">
        <v>24</v>
      </c>
      <c r="E3246" s="97"/>
      <c r="F3246" s="31"/>
      <c r="G3246" s="27"/>
      <c r="H3246" s="30" t="s">
        <v>61</v>
      </c>
      <c r="I3246" s="31" t="n">
        <v>2.49</v>
      </c>
      <c r="J3246" s="31" t="s">
        <v>3470</v>
      </c>
      <c r="BM3246" s="0"/>
      <c r="BN3246" s="0"/>
      <c r="BO3246" s="0"/>
      <c r="BP3246" s="0"/>
      <c r="BQ3246" s="0"/>
      <c r="BR3246" s="0"/>
      <c r="BS3246" s="0"/>
      <c r="BT3246" s="0"/>
      <c r="BU3246" s="0"/>
      <c r="BV3246" s="0"/>
      <c r="BW3246" s="0"/>
      <c r="BX3246" s="0"/>
      <c r="BY3246" s="0"/>
      <c r="BZ3246" s="0"/>
      <c r="CA3246" s="0"/>
      <c r="CB3246" s="0"/>
      <c r="CC3246" s="0"/>
      <c r="CD3246" s="0"/>
      <c r="CE3246" s="0"/>
      <c r="CF3246" s="0"/>
      <c r="CG3246" s="0"/>
      <c r="CH3246" s="0"/>
      <c r="CI3246" s="0"/>
      <c r="CJ3246" s="0"/>
      <c r="CK3246" s="0"/>
      <c r="CL3246" s="0"/>
      <c r="CM3246" s="0"/>
      <c r="CN3246" s="0"/>
      <c r="CO3246" s="0"/>
      <c r="CP3246" s="0"/>
      <c r="CQ3246" s="0"/>
      <c r="CR3246" s="0"/>
      <c r="CS3246" s="0"/>
      <c r="CT3246" s="0"/>
      <c r="CU3246" s="0"/>
      <c r="CV3246" s="0"/>
      <c r="CW3246" s="0"/>
      <c r="CX3246" s="0"/>
      <c r="CY3246" s="0"/>
      <c r="CZ3246" s="0"/>
      <c r="DA3246" s="0"/>
      <c r="DB3246" s="0"/>
      <c r="DC3246" s="0"/>
      <c r="DD3246" s="0"/>
      <c r="DE3246" s="0"/>
      <c r="DF3246" s="0"/>
      <c r="DG3246" s="0"/>
      <c r="DH3246" s="0"/>
      <c r="DI3246" s="0"/>
      <c r="DJ3246" s="0"/>
      <c r="DK3246" s="0"/>
      <c r="DL3246" s="0"/>
      <c r="DM3246" s="0"/>
      <c r="DN3246" s="0"/>
      <c r="DO3246" s="0"/>
      <c r="DP3246" s="0"/>
      <c r="DQ3246" s="0"/>
      <c r="DR3246" s="0"/>
      <c r="DS3246" s="0"/>
      <c r="DT3246" s="0"/>
      <c r="DU3246" s="0"/>
      <c r="DV3246" s="0"/>
      <c r="DW3246" s="0"/>
      <c r="DX3246" s="0"/>
      <c r="DY3246" s="0"/>
      <c r="DZ3246" s="0"/>
      <c r="EA3246" s="0"/>
      <c r="EB3246" s="0"/>
      <c r="EC3246" s="0"/>
      <c r="ED3246" s="0"/>
      <c r="EE3246" s="0"/>
      <c r="EF3246" s="0"/>
      <c r="EG3246" s="0"/>
      <c r="EH3246" s="0"/>
      <c r="EI3246" s="0"/>
      <c r="EJ3246" s="0"/>
      <c r="EK3246" s="0"/>
      <c r="EL3246" s="0"/>
      <c r="EM3246" s="0"/>
      <c r="EN3246" s="0"/>
      <c r="EO3246" s="0"/>
      <c r="EP3246" s="0"/>
      <c r="EQ3246" s="0"/>
      <c r="ER3246" s="0"/>
      <c r="ES3246" s="0"/>
      <c r="ET3246" s="0"/>
      <c r="EU3246" s="0"/>
      <c r="EV3246" s="0"/>
      <c r="EW3246" s="0"/>
      <c r="EX3246" s="0"/>
      <c r="EY3246" s="0"/>
      <c r="EZ3246" s="0"/>
      <c r="FA3246" s="0"/>
      <c r="FB3246" s="0"/>
      <c r="FC3246" s="0"/>
      <c r="FD3246" s="0"/>
      <c r="FE3246" s="0"/>
      <c r="FF3246" s="0"/>
      <c r="FG3246" s="0"/>
      <c r="FH3246" s="0"/>
      <c r="FI3246" s="0"/>
      <c r="FJ3246" s="0"/>
      <c r="FK3246" s="0"/>
      <c r="FL3246" s="0"/>
      <c r="FM3246" s="0"/>
      <c r="FN3246" s="0"/>
      <c r="FO3246" s="0"/>
      <c r="FP3246" s="0"/>
      <c r="FQ3246" s="0"/>
      <c r="FR3246" s="0"/>
      <c r="FS3246" s="0"/>
      <c r="FT3246" s="0"/>
      <c r="FU3246" s="0"/>
      <c r="FV3246" s="0"/>
      <c r="FW3246" s="0"/>
      <c r="FX3246" s="0"/>
      <c r="FY3246" s="0"/>
      <c r="FZ3246" s="0"/>
      <c r="GA3246" s="0"/>
      <c r="GB3246" s="0"/>
      <c r="GC3246" s="0"/>
      <c r="GD3246" s="0"/>
      <c r="GE3246" s="0"/>
      <c r="GF3246" s="0"/>
      <c r="GG3246" s="0"/>
      <c r="GH3246" s="0"/>
      <c r="GI3246" s="0"/>
      <c r="GJ3246" s="0"/>
      <c r="GK3246" s="0"/>
      <c r="GL3246" s="0"/>
      <c r="GM3246" s="0"/>
      <c r="GN3246" s="0"/>
      <c r="GO3246" s="0"/>
      <c r="GP3246" s="0"/>
      <c r="GQ3246" s="0"/>
      <c r="GR3246" s="0"/>
      <c r="GS3246" s="0"/>
      <c r="GT3246" s="0"/>
      <c r="GU3246" s="0"/>
      <c r="GV3246" s="0"/>
      <c r="GW3246" s="0"/>
      <c r="GX3246" s="0"/>
      <c r="GY3246" s="0"/>
      <c r="GZ3246" s="0"/>
      <c r="HA3246" s="0"/>
      <c r="HB3246" s="0"/>
      <c r="HC3246" s="0"/>
      <c r="HD3246" s="0"/>
      <c r="HE3246" s="0"/>
      <c r="HF3246" s="0"/>
      <c r="HG3246" s="0"/>
      <c r="HH3246" s="0"/>
      <c r="HI3246" s="0"/>
      <c r="HJ3246" s="0"/>
      <c r="HK3246" s="0"/>
      <c r="HL3246" s="0"/>
      <c r="HM3246" s="0"/>
      <c r="HN3246" s="0"/>
      <c r="HO3246" s="0"/>
      <c r="HP3246" s="0"/>
      <c r="HQ3246" s="0"/>
      <c r="HR3246" s="0"/>
      <c r="HS3246" s="0"/>
      <c r="HT3246" s="0"/>
      <c r="HU3246" s="0"/>
      <c r="HV3246" s="0"/>
      <c r="HW3246" s="0"/>
      <c r="HX3246" s="0"/>
      <c r="HY3246" s="0"/>
      <c r="HZ3246" s="0"/>
      <c r="IA3246" s="0"/>
      <c r="IB3246" s="0"/>
      <c r="IC3246" s="0"/>
      <c r="ID3246" s="0"/>
      <c r="IE3246" s="0"/>
      <c r="IF3246" s="0"/>
      <c r="IG3246" s="0"/>
      <c r="IH3246" s="0"/>
      <c r="II3246" s="0"/>
      <c r="IJ3246" s="0"/>
      <c r="IK3246" s="0"/>
      <c r="IL3246" s="0"/>
      <c r="IM3246" s="0"/>
      <c r="IN3246" s="0"/>
      <c r="IO3246" s="0"/>
      <c r="IP3246" s="0"/>
      <c r="IQ3246" s="0"/>
      <c r="IR3246" s="0"/>
      <c r="IS3246" s="0"/>
      <c r="IT3246" s="0"/>
      <c r="IU3246" s="0"/>
      <c r="IV3246" s="0"/>
      <c r="IW3246" s="0"/>
      <c r="IX3246" s="0"/>
      <c r="IY3246" s="0"/>
      <c r="IZ3246" s="0"/>
      <c r="JA3246" s="0"/>
      <c r="JB3246" s="0"/>
      <c r="JC3246" s="0"/>
      <c r="JD3246" s="0"/>
      <c r="JE3246" s="0"/>
      <c r="JF3246" s="0"/>
      <c r="JG3246" s="0"/>
      <c r="JH3246" s="0"/>
      <c r="JI3246" s="0"/>
      <c r="JJ3246" s="0"/>
      <c r="JK3246" s="0"/>
      <c r="JL3246" s="0"/>
      <c r="JM3246" s="0"/>
      <c r="JN3246" s="0"/>
      <c r="JO3246" s="0"/>
      <c r="JP3246" s="0"/>
      <c r="JQ3246" s="0"/>
      <c r="JR3246" s="0"/>
      <c r="JS3246" s="0"/>
      <c r="JT3246" s="0"/>
      <c r="JU3246" s="0"/>
      <c r="JV3246" s="0"/>
      <c r="JW3246" s="0"/>
      <c r="JX3246" s="0"/>
      <c r="JY3246" s="0"/>
      <c r="JZ3246" s="0"/>
      <c r="KA3246" s="0"/>
      <c r="KB3246" s="0"/>
      <c r="KC3246" s="0"/>
      <c r="KD3246" s="0"/>
      <c r="KE3246" s="0"/>
      <c r="KF3246" s="0"/>
      <c r="KG3246" s="0"/>
      <c r="KH3246" s="0"/>
      <c r="KI3246" s="0"/>
      <c r="KJ3246" s="0"/>
      <c r="KK3246" s="0"/>
      <c r="KL3246" s="0"/>
      <c r="KM3246" s="0"/>
      <c r="KN3246" s="0"/>
      <c r="KO3246" s="0"/>
      <c r="KP3246" s="0"/>
      <c r="KQ3246" s="0"/>
      <c r="KR3246" s="0"/>
      <c r="KS3246" s="0"/>
      <c r="KT3246" s="0"/>
      <c r="KU3246" s="0"/>
      <c r="KV3246" s="0"/>
      <c r="KW3246" s="0"/>
      <c r="KX3246" s="0"/>
      <c r="KY3246" s="0"/>
      <c r="KZ3246" s="0"/>
      <c r="LA3246" s="0"/>
      <c r="LB3246" s="0"/>
      <c r="LC3246" s="0"/>
      <c r="LD3246" s="0"/>
      <c r="LE3246" s="0"/>
      <c r="LF3246" s="0"/>
      <c r="LG3246" s="0"/>
      <c r="LH3246" s="0"/>
      <c r="LI3246" s="0"/>
      <c r="LJ3246" s="0"/>
      <c r="LK3246" s="0"/>
      <c r="LL3246" s="0"/>
      <c r="LM3246" s="0"/>
      <c r="LN3246" s="0"/>
      <c r="LO3246" s="0"/>
      <c r="LP3246" s="0"/>
      <c r="LQ3246" s="0"/>
      <c r="LR3246" s="0"/>
      <c r="LS3246" s="0"/>
      <c r="LT3246" s="0"/>
      <c r="LU3246" s="0"/>
      <c r="LV3246" s="0"/>
      <c r="LW3246" s="0"/>
      <c r="LX3246" s="0"/>
      <c r="LY3246" s="0"/>
      <c r="LZ3246" s="0"/>
      <c r="MA3246" s="0"/>
      <c r="MB3246" s="0"/>
      <c r="MC3246" s="0"/>
      <c r="MD3246" s="0"/>
      <c r="ME3246" s="0"/>
      <c r="MF3246" s="0"/>
      <c r="MG3246" s="0"/>
      <c r="MH3246" s="0"/>
      <c r="MI3246" s="0"/>
      <c r="MJ3246" s="0"/>
      <c r="MK3246" s="0"/>
      <c r="ML3246" s="0"/>
      <c r="MM3246" s="0"/>
      <c r="MN3246" s="0"/>
      <c r="MO3246" s="0"/>
      <c r="MP3246" s="0"/>
      <c r="MQ3246" s="0"/>
      <c r="MR3246" s="0"/>
      <c r="MS3246" s="0"/>
      <c r="MT3246" s="0"/>
      <c r="MU3246" s="0"/>
      <c r="MV3246" s="0"/>
      <c r="MW3246" s="0"/>
      <c r="MX3246" s="0"/>
      <c r="MY3246" s="0"/>
      <c r="MZ3246" s="0"/>
      <c r="NA3246" s="0"/>
      <c r="NB3246" s="0"/>
      <c r="NC3246" s="0"/>
      <c r="ND3246" s="0"/>
      <c r="NE3246" s="0"/>
      <c r="NF3246" s="0"/>
      <c r="NG3246" s="0"/>
      <c r="NH3246" s="0"/>
      <c r="NI3246" s="0"/>
      <c r="NJ3246" s="0"/>
      <c r="NK3246" s="0"/>
      <c r="NL3246" s="0"/>
      <c r="NM3246" s="0"/>
      <c r="NN3246" s="0"/>
      <c r="NO3246" s="0"/>
      <c r="NP3246" s="0"/>
      <c r="NQ3246" s="0"/>
      <c r="NR3246" s="0"/>
      <c r="NS3246" s="0"/>
      <c r="NT3246" s="0"/>
      <c r="NU3246" s="0"/>
      <c r="NV3246" s="0"/>
      <c r="NW3246" s="0"/>
      <c r="NX3246" s="0"/>
      <c r="NY3246" s="0"/>
      <c r="NZ3246" s="0"/>
      <c r="OA3246" s="0"/>
      <c r="OB3246" s="0"/>
      <c r="OC3246" s="0"/>
      <c r="OD3246" s="0"/>
      <c r="OE3246" s="0"/>
      <c r="OF3246" s="0"/>
      <c r="OG3246" s="0"/>
      <c r="OH3246" s="0"/>
      <c r="OI3246" s="0"/>
      <c r="OJ3246" s="0"/>
      <c r="OK3246" s="0"/>
      <c r="OL3246" s="0"/>
      <c r="OM3246" s="0"/>
      <c r="ON3246" s="0"/>
      <c r="OO3246" s="0"/>
      <c r="OP3246" s="0"/>
      <c r="OQ3246" s="0"/>
      <c r="OR3246" s="0"/>
      <c r="OS3246" s="0"/>
      <c r="OT3246" s="0"/>
      <c r="OU3246" s="0"/>
      <c r="OV3246" s="0"/>
      <c r="OW3246" s="0"/>
      <c r="OX3246" s="0"/>
      <c r="OY3246" s="0"/>
      <c r="OZ3246" s="0"/>
      <c r="PA3246" s="0"/>
      <c r="PB3246" s="0"/>
      <c r="PC3246" s="0"/>
      <c r="PD3246" s="0"/>
      <c r="PE3246" s="0"/>
      <c r="PF3246" s="0"/>
      <c r="PG3246" s="0"/>
      <c r="PH3246" s="0"/>
      <c r="PI3246" s="0"/>
      <c r="PJ3246" s="0"/>
      <c r="PK3246" s="0"/>
      <c r="PL3246" s="0"/>
      <c r="PM3246" s="0"/>
      <c r="PN3246" s="0"/>
      <c r="PO3246" s="0"/>
      <c r="PP3246" s="0"/>
      <c r="PQ3246" s="0"/>
      <c r="PR3246" s="0"/>
      <c r="PS3246" s="0"/>
      <c r="PT3246" s="0"/>
      <c r="PU3246" s="0"/>
      <c r="PV3246" s="0"/>
      <c r="PW3246" s="0"/>
      <c r="PX3246" s="0"/>
      <c r="PY3246" s="0"/>
      <c r="PZ3246" s="0"/>
      <c r="QA3246" s="0"/>
      <c r="QB3246" s="0"/>
      <c r="QC3246" s="0"/>
      <c r="QD3246" s="0"/>
      <c r="QE3246" s="0"/>
      <c r="QF3246" s="0"/>
      <c r="QG3246" s="0"/>
      <c r="QH3246" s="0"/>
      <c r="QI3246" s="0"/>
      <c r="QJ3246" s="0"/>
      <c r="QK3246" s="0"/>
      <c r="QL3246" s="0"/>
      <c r="QM3246" s="0"/>
      <c r="QN3246" s="0"/>
      <c r="QO3246" s="0"/>
      <c r="QP3246" s="0"/>
      <c r="QQ3246" s="0"/>
      <c r="QR3246" s="0"/>
      <c r="QS3246" s="0"/>
      <c r="QT3246" s="0"/>
      <c r="QU3246" s="0"/>
      <c r="QV3246" s="0"/>
      <c r="QW3246" s="0"/>
      <c r="QX3246" s="0"/>
      <c r="QY3246" s="0"/>
      <c r="QZ3246" s="0"/>
      <c r="RA3246" s="0"/>
      <c r="RB3246" s="0"/>
      <c r="RC3246" s="0"/>
      <c r="RD3246" s="0"/>
      <c r="RE3246" s="0"/>
      <c r="RF3246" s="0"/>
      <c r="RG3246" s="0"/>
      <c r="RH3246" s="0"/>
      <c r="RI3246" s="0"/>
      <c r="RJ3246" s="0"/>
      <c r="RK3246" s="0"/>
      <c r="RL3246" s="0"/>
      <c r="RM3246" s="0"/>
      <c r="RN3246" s="0"/>
      <c r="RO3246" s="0"/>
      <c r="RP3246" s="0"/>
      <c r="RQ3246" s="0"/>
      <c r="RR3246" s="0"/>
      <c r="RS3246" s="0"/>
      <c r="RT3246" s="0"/>
      <c r="RU3246" s="0"/>
      <c r="RV3246" s="0"/>
      <c r="RW3246" s="0"/>
      <c r="RX3246" s="0"/>
      <c r="RY3246" s="0"/>
      <c r="RZ3246" s="0"/>
      <c r="SA3246" s="0"/>
      <c r="SB3246" s="0"/>
      <c r="SC3246" s="0"/>
      <c r="SD3246" s="0"/>
      <c r="SE3246" s="0"/>
      <c r="SF3246" s="0"/>
      <c r="SG3246" s="0"/>
      <c r="SH3246" s="0"/>
      <c r="SI3246" s="0"/>
      <c r="SJ3246" s="0"/>
      <c r="SK3246" s="0"/>
      <c r="SL3246" s="0"/>
      <c r="SM3246" s="0"/>
      <c r="SN3246" s="0"/>
      <c r="SO3246" s="0"/>
      <c r="SP3246" s="0"/>
      <c r="SQ3246" s="0"/>
      <c r="SR3246" s="0"/>
      <c r="SS3246" s="0"/>
      <c r="ST3246" s="0"/>
      <c r="SU3246" s="0"/>
      <c r="SV3246" s="0"/>
      <c r="SW3246" s="0"/>
      <c r="SX3246" s="0"/>
      <c r="SY3246" s="0"/>
      <c r="SZ3246" s="0"/>
      <c r="TA3246" s="0"/>
      <c r="TB3246" s="0"/>
      <c r="TC3246" s="0"/>
      <c r="TD3246" s="0"/>
      <c r="TE3246" s="0"/>
      <c r="TF3246" s="0"/>
      <c r="TG3246" s="0"/>
      <c r="TH3246" s="0"/>
      <c r="TI3246" s="0"/>
      <c r="TJ3246" s="0"/>
      <c r="TK3246" s="0"/>
      <c r="TL3246" s="0"/>
      <c r="TM3246" s="0"/>
      <c r="TN3246" s="0"/>
      <c r="TO3246" s="0"/>
      <c r="TP3246" s="0"/>
      <c r="TQ3246" s="0"/>
      <c r="TR3246" s="0"/>
      <c r="TS3246" s="0"/>
      <c r="TT3246" s="0"/>
      <c r="TU3246" s="0"/>
      <c r="TV3246" s="0"/>
      <c r="TW3246" s="0"/>
      <c r="TX3246" s="0"/>
      <c r="TY3246" s="0"/>
      <c r="TZ3246" s="0"/>
      <c r="UA3246" s="0"/>
      <c r="UB3246" s="0"/>
      <c r="UC3246" s="0"/>
      <c r="UD3246" s="0"/>
      <c r="UE3246" s="0"/>
      <c r="UF3246" s="0"/>
      <c r="UG3246" s="0"/>
      <c r="UH3246" s="0"/>
      <c r="UI3246" s="0"/>
      <c r="UJ3246" s="0"/>
      <c r="UK3246" s="0"/>
      <c r="UL3246" s="0"/>
      <c r="UM3246" s="0"/>
      <c r="UN3246" s="0"/>
      <c r="UO3246" s="0"/>
      <c r="UP3246" s="0"/>
      <c r="UQ3246" s="0"/>
      <c r="UR3246" s="0"/>
      <c r="US3246" s="0"/>
      <c r="UT3246" s="0"/>
      <c r="UU3246" s="0"/>
      <c r="UV3246" s="0"/>
      <c r="UW3246" s="0"/>
      <c r="UX3246" s="0"/>
      <c r="UY3246" s="0"/>
      <c r="UZ3246" s="0"/>
      <c r="VA3246" s="0"/>
      <c r="VB3246" s="0"/>
      <c r="VC3246" s="0"/>
      <c r="VD3246" s="0"/>
      <c r="VE3246" s="0"/>
      <c r="VF3246" s="0"/>
      <c r="VG3246" s="0"/>
      <c r="VH3246" s="0"/>
      <c r="VI3246" s="0"/>
      <c r="VJ3246" s="0"/>
      <c r="VK3246" s="0"/>
      <c r="VL3246" s="0"/>
      <c r="VM3246" s="0"/>
      <c r="VN3246" s="0"/>
      <c r="VO3246" s="0"/>
      <c r="VP3246" s="0"/>
      <c r="VQ3246" s="0"/>
      <c r="VR3246" s="0"/>
      <c r="VS3246" s="0"/>
      <c r="VT3246" s="0"/>
      <c r="VU3246" s="0"/>
      <c r="VV3246" s="0"/>
      <c r="VW3246" s="0"/>
      <c r="VX3246" s="0"/>
      <c r="VY3246" s="0"/>
      <c r="VZ3246" s="0"/>
      <c r="WA3246" s="0"/>
      <c r="WB3246" s="0"/>
      <c r="WC3246" s="0"/>
      <c r="WD3246" s="0"/>
      <c r="WE3246" s="0"/>
      <c r="WF3246" s="0"/>
      <c r="WG3246" s="0"/>
      <c r="WH3246" s="0"/>
      <c r="WI3246" s="0"/>
      <c r="WJ3246" s="0"/>
      <c r="WK3246" s="0"/>
      <c r="WL3246" s="0"/>
      <c r="WM3246" s="0"/>
      <c r="WN3246" s="0"/>
      <c r="WO3246" s="0"/>
      <c r="WP3246" s="0"/>
      <c r="WQ3246" s="0"/>
      <c r="WR3246" s="0"/>
      <c r="WS3246" s="0"/>
      <c r="WT3246" s="0"/>
      <c r="WU3246" s="0"/>
      <c r="WV3246" s="0"/>
      <c r="WW3246" s="0"/>
      <c r="WX3246" s="0"/>
      <c r="WY3246" s="0"/>
      <c r="WZ3246" s="0"/>
      <c r="XA3246" s="0"/>
      <c r="XB3246" s="0"/>
      <c r="XC3246" s="0"/>
      <c r="XD3246" s="0"/>
      <c r="XE3246" s="0"/>
      <c r="XF3246" s="0"/>
      <c r="XG3246" s="0"/>
      <c r="XH3246" s="0"/>
      <c r="XI3246" s="0"/>
      <c r="XJ3246" s="0"/>
      <c r="XK3246" s="0"/>
      <c r="XL3246" s="0"/>
      <c r="XM3246" s="0"/>
      <c r="XN3246" s="0"/>
      <c r="XO3246" s="0"/>
      <c r="XP3246" s="0"/>
      <c r="XQ3246" s="0"/>
      <c r="XR3246" s="0"/>
      <c r="XS3246" s="0"/>
      <c r="XT3246" s="0"/>
      <c r="XU3246" s="0"/>
      <c r="XV3246" s="0"/>
      <c r="XW3246" s="0"/>
      <c r="XX3246" s="0"/>
      <c r="XY3246" s="0"/>
      <c r="XZ3246" s="0"/>
      <c r="YA3246" s="0"/>
      <c r="YB3246" s="0"/>
      <c r="YC3246" s="0"/>
      <c r="YD3246" s="0"/>
      <c r="YE3246" s="0"/>
      <c r="YF3246" s="0"/>
      <c r="YG3246" s="0"/>
      <c r="YH3246" s="0"/>
      <c r="YI3246" s="0"/>
      <c r="YJ3246" s="0"/>
      <c r="YK3246" s="0"/>
      <c r="YL3246" s="0"/>
      <c r="YM3246" s="0"/>
      <c r="YN3246" s="0"/>
      <c r="YO3246" s="0"/>
      <c r="YP3246" s="0"/>
      <c r="YQ3246" s="0"/>
      <c r="YR3246" s="0"/>
      <c r="YS3246" s="0"/>
      <c r="YT3246" s="0"/>
      <c r="YU3246" s="0"/>
      <c r="YV3246" s="0"/>
      <c r="YW3246" s="0"/>
      <c r="YX3246" s="0"/>
      <c r="YY3246" s="0"/>
      <c r="YZ3246" s="0"/>
      <c r="ZA3246" s="0"/>
      <c r="ZB3246" s="0"/>
      <c r="ZC3246" s="0"/>
      <c r="ZD3246" s="0"/>
      <c r="ZE3246" s="0"/>
      <c r="ZF3246" s="0"/>
      <c r="ZG3246" s="0"/>
      <c r="ZH3246" s="0"/>
      <c r="ZI3246" s="0"/>
      <c r="ZJ3246" s="0"/>
      <c r="ZK3246" s="0"/>
      <c r="ZL3246" s="0"/>
      <c r="ZM3246" s="0"/>
      <c r="ZN3246" s="0"/>
      <c r="ZO3246" s="0"/>
      <c r="ZP3246" s="0"/>
      <c r="ZQ3246" s="0"/>
      <c r="ZR3246" s="0"/>
      <c r="ZS3246" s="0"/>
      <c r="ZT3246" s="0"/>
      <c r="ZU3246" s="0"/>
      <c r="ZV3246" s="0"/>
      <c r="ZW3246" s="0"/>
      <c r="ZX3246" s="0"/>
      <c r="ZY3246" s="0"/>
      <c r="ZZ3246" s="0"/>
      <c r="AAA3246" s="0"/>
      <c r="AAB3246" s="0"/>
      <c r="AAC3246" s="0"/>
      <c r="AAD3246" s="0"/>
      <c r="AAE3246" s="0"/>
      <c r="AAF3246" s="0"/>
      <c r="AAG3246" s="0"/>
      <c r="AAH3246" s="0"/>
      <c r="AAI3246" s="0"/>
      <c r="AAJ3246" s="0"/>
      <c r="AAK3246" s="0"/>
      <c r="AAL3246" s="0"/>
      <c r="AAM3246" s="0"/>
      <c r="AAN3246" s="0"/>
      <c r="AAO3246" s="0"/>
      <c r="AAP3246" s="0"/>
      <c r="AAQ3246" s="0"/>
      <c r="AAR3246" s="0"/>
      <c r="AAS3246" s="0"/>
      <c r="AAT3246" s="0"/>
      <c r="AAU3246" s="0"/>
      <c r="AAV3246" s="0"/>
      <c r="AAW3246" s="0"/>
      <c r="AAX3246" s="0"/>
      <c r="AAY3246" s="0"/>
      <c r="AAZ3246" s="0"/>
      <c r="ABA3246" s="0"/>
      <c r="ABB3246" s="0"/>
      <c r="ABC3246" s="0"/>
      <c r="ABD3246" s="0"/>
      <c r="ABE3246" s="0"/>
      <c r="ABF3246" s="0"/>
      <c r="ABG3246" s="0"/>
      <c r="ABH3246" s="0"/>
      <c r="ABI3246" s="0"/>
      <c r="ABJ3246" s="0"/>
      <c r="ABK3246" s="0"/>
      <c r="ABL3246" s="0"/>
      <c r="ABM3246" s="0"/>
      <c r="ABN3246" s="0"/>
      <c r="ABO3246" s="0"/>
      <c r="ABP3246" s="0"/>
      <c r="ABQ3246" s="0"/>
      <c r="ABR3246" s="0"/>
      <c r="ABS3246" s="0"/>
      <c r="ABT3246" s="0"/>
      <c r="ABU3246" s="0"/>
      <c r="ABV3246" s="0"/>
      <c r="ABW3246" s="0"/>
      <c r="ABX3246" s="0"/>
      <c r="ABY3246" s="0"/>
      <c r="ABZ3246" s="0"/>
      <c r="ACA3246" s="0"/>
      <c r="ACB3246" s="0"/>
      <c r="ACC3246" s="0"/>
      <c r="ACD3246" s="0"/>
      <c r="ACE3246" s="0"/>
      <c r="ACF3246" s="0"/>
      <c r="ACG3246" s="0"/>
      <c r="ACH3246" s="0"/>
      <c r="ACI3246" s="0"/>
      <c r="ACJ3246" s="0"/>
      <c r="ACK3246" s="0"/>
      <c r="ACL3246" s="0"/>
      <c r="ACM3246" s="0"/>
      <c r="ACN3246" s="0"/>
      <c r="ACO3246" s="0"/>
      <c r="ACP3246" s="0"/>
      <c r="ACQ3246" s="0"/>
      <c r="ACR3246" s="0"/>
      <c r="ACS3246" s="0"/>
      <c r="ACT3246" s="0"/>
      <c r="ACU3246" s="0"/>
      <c r="ACV3246" s="0"/>
      <c r="ACW3246" s="0"/>
      <c r="ACX3246" s="0"/>
      <c r="ACY3246" s="0"/>
      <c r="ACZ3246" s="0"/>
      <c r="ADA3246" s="0"/>
      <c r="ADB3246" s="0"/>
      <c r="ADC3246" s="0"/>
      <c r="ADD3246" s="0"/>
      <c r="ADE3246" s="0"/>
      <c r="ADF3246" s="0"/>
      <c r="ADG3246" s="0"/>
      <c r="ADH3246" s="0"/>
      <c r="ADI3246" s="0"/>
      <c r="ADJ3246" s="0"/>
      <c r="ADK3246" s="0"/>
      <c r="ADL3246" s="0"/>
      <c r="ADM3246" s="0"/>
      <c r="ADN3246" s="0"/>
      <c r="ADO3246" s="0"/>
      <c r="ADP3246" s="0"/>
      <c r="ADQ3246" s="0"/>
      <c r="ADR3246" s="0"/>
      <c r="ADS3246" s="0"/>
      <c r="ADT3246" s="0"/>
      <c r="ADU3246" s="0"/>
      <c r="ADV3246" s="0"/>
      <c r="ADW3246" s="0"/>
      <c r="ADX3246" s="0"/>
      <c r="ADY3246" s="0"/>
      <c r="ADZ3246" s="0"/>
      <c r="AEA3246" s="0"/>
      <c r="AEB3246" s="0"/>
      <c r="AEC3246" s="0"/>
      <c r="AED3246" s="0"/>
      <c r="AEE3246" s="0"/>
      <c r="AEF3246" s="0"/>
      <c r="AEG3246" s="0"/>
      <c r="AEH3246" s="0"/>
      <c r="AEI3246" s="0"/>
      <c r="AEJ3246" s="0"/>
      <c r="AEK3246" s="0"/>
      <c r="AEL3246" s="0"/>
      <c r="AEM3246" s="0"/>
      <c r="AEN3246" s="0"/>
      <c r="AEO3246" s="0"/>
      <c r="AEP3246" s="0"/>
      <c r="AEQ3246" s="0"/>
      <c r="AER3246" s="0"/>
      <c r="AES3246" s="0"/>
      <c r="AET3246" s="0"/>
      <c r="AEU3246" s="0"/>
      <c r="AEV3246" s="0"/>
      <c r="AEW3246" s="0"/>
      <c r="AEX3246" s="0"/>
      <c r="AEY3246" s="0"/>
      <c r="AEZ3246" s="0"/>
      <c r="AFA3246" s="0"/>
      <c r="AFB3246" s="0"/>
      <c r="AFC3246" s="0"/>
      <c r="AFD3246" s="0"/>
      <c r="AFE3246" s="0"/>
      <c r="AFF3246" s="0"/>
      <c r="AFG3246" s="0"/>
      <c r="AFH3246" s="0"/>
      <c r="AFI3246" s="0"/>
      <c r="AFJ3246" s="0"/>
      <c r="AFK3246" s="0"/>
      <c r="AFL3246" s="0"/>
      <c r="AFM3246" s="0"/>
      <c r="AFN3246" s="0"/>
      <c r="AFO3246" s="0"/>
      <c r="AFP3246" s="0"/>
      <c r="AFQ3246" s="0"/>
      <c r="AFR3246" s="0"/>
      <c r="AFS3246" s="0"/>
      <c r="AFT3246" s="0"/>
      <c r="AFU3246" s="0"/>
      <c r="AFV3246" s="0"/>
      <c r="AFW3246" s="0"/>
      <c r="AFX3246" s="0"/>
      <c r="AFY3246" s="0"/>
      <c r="AFZ3246" s="0"/>
      <c r="AGA3246" s="0"/>
      <c r="AGB3246" s="0"/>
      <c r="AGC3246" s="0"/>
      <c r="AGD3246" s="0"/>
      <c r="AGE3246" s="0"/>
      <c r="AGF3246" s="0"/>
      <c r="AGG3246" s="0"/>
      <c r="AGH3246" s="0"/>
      <c r="AGI3246" s="0"/>
      <c r="AGJ3246" s="0"/>
      <c r="AGK3246" s="0"/>
      <c r="AGL3246" s="0"/>
      <c r="AGM3246" s="0"/>
      <c r="AGN3246" s="0"/>
      <c r="AGO3246" s="0"/>
      <c r="AGP3246" s="0"/>
      <c r="AGQ3246" s="0"/>
      <c r="AGR3246" s="0"/>
      <c r="AGS3246" s="0"/>
      <c r="AGT3246" s="0"/>
      <c r="AGU3246" s="0"/>
      <c r="AGV3246" s="0"/>
      <c r="AGW3246" s="0"/>
      <c r="AGX3246" s="0"/>
      <c r="AGY3246" s="0"/>
      <c r="AGZ3246" s="0"/>
      <c r="AHA3246" s="0"/>
      <c r="AHB3246" s="0"/>
      <c r="AHC3246" s="0"/>
      <c r="AHD3246" s="0"/>
      <c r="AHE3246" s="0"/>
      <c r="AHF3246" s="0"/>
      <c r="AHG3246" s="0"/>
      <c r="AHH3246" s="0"/>
      <c r="AHI3246" s="0"/>
      <c r="AHJ3246" s="0"/>
      <c r="AHK3246" s="0"/>
      <c r="AHL3246" s="0"/>
      <c r="AHM3246" s="0"/>
      <c r="AHN3246" s="0"/>
      <c r="AHO3246" s="0"/>
      <c r="AHP3246" s="0"/>
      <c r="AHQ3246" s="0"/>
      <c r="AHR3246" s="0"/>
      <c r="AHS3246" s="0"/>
      <c r="AHT3246" s="0"/>
      <c r="AHU3246" s="0"/>
      <c r="AHV3246" s="0"/>
      <c r="AHW3246" s="0"/>
      <c r="AHX3246" s="0"/>
      <c r="AHY3246" s="0"/>
      <c r="AHZ3246" s="0"/>
      <c r="AIA3246" s="0"/>
      <c r="AIB3246" s="0"/>
      <c r="AIC3246" s="0"/>
      <c r="AID3246" s="0"/>
      <c r="AIE3246" s="0"/>
      <c r="AIF3246" s="0"/>
      <c r="AIG3246" s="0"/>
      <c r="AIH3246" s="0"/>
      <c r="AII3246" s="0"/>
      <c r="AIJ3246" s="0"/>
      <c r="AIK3246" s="0"/>
      <c r="AIL3246" s="0"/>
      <c r="AIM3246" s="0"/>
      <c r="AIN3246" s="0"/>
      <c r="AIO3246" s="0"/>
      <c r="AIP3246" s="0"/>
      <c r="AIQ3246" s="0"/>
      <c r="AIR3246" s="0"/>
      <c r="AIS3246" s="0"/>
      <c r="AIT3246" s="0"/>
      <c r="AIU3246" s="0"/>
      <c r="AIV3246" s="0"/>
      <c r="AIW3246" s="0"/>
      <c r="AIX3246" s="0"/>
      <c r="AIY3246" s="0"/>
      <c r="AIZ3246" s="0"/>
      <c r="AJA3246" s="0"/>
      <c r="AJB3246" s="0"/>
      <c r="AJC3246" s="0"/>
      <c r="AJD3246" s="0"/>
      <c r="AJE3246" s="0"/>
      <c r="AJF3246" s="0"/>
      <c r="AJG3246" s="0"/>
      <c r="AJH3246" s="0"/>
      <c r="AJI3246" s="0"/>
      <c r="AJJ3246" s="0"/>
      <c r="AJK3246" s="0"/>
      <c r="AJL3246" s="0"/>
      <c r="AJM3246" s="0"/>
      <c r="AJN3246" s="0"/>
      <c r="AJO3246" s="0"/>
      <c r="AJP3246" s="0"/>
      <c r="AJQ3246" s="0"/>
      <c r="AJR3246" s="0"/>
      <c r="AJS3246" s="0"/>
      <c r="AJT3246" s="0"/>
      <c r="AJU3246" s="0"/>
      <c r="AJV3246" s="0"/>
      <c r="AJW3246" s="0"/>
      <c r="AJX3246" s="0"/>
      <c r="AJY3246" s="0"/>
      <c r="AJZ3246" s="0"/>
      <c r="AKA3246" s="0"/>
      <c r="AKB3246" s="0"/>
      <c r="AKC3246" s="0"/>
      <c r="AKD3246" s="0"/>
      <c r="AKE3246" s="0"/>
      <c r="AKF3246" s="0"/>
      <c r="AKG3246" s="0"/>
      <c r="AKH3246" s="0"/>
      <c r="AKI3246" s="0"/>
      <c r="AKJ3246" s="0"/>
      <c r="AKK3246" s="0"/>
      <c r="AKL3246" s="0"/>
      <c r="AKM3246" s="0"/>
      <c r="AKN3246" s="0"/>
      <c r="AKO3246" s="0"/>
      <c r="AKP3246" s="0"/>
      <c r="AKQ3246" s="0"/>
      <c r="AKR3246" s="0"/>
      <c r="AKS3246" s="0"/>
      <c r="AKT3246" s="0"/>
      <c r="AKU3246" s="0"/>
      <c r="AKV3246" s="0"/>
      <c r="AKW3246" s="0"/>
      <c r="AKX3246" s="0"/>
      <c r="AKY3246" s="0"/>
      <c r="AKZ3246" s="0"/>
      <c r="ALA3246" s="0"/>
      <c r="ALB3246" s="0"/>
      <c r="ALC3246" s="0"/>
      <c r="ALD3246" s="0"/>
      <c r="ALE3246" s="0"/>
      <c r="ALF3246" s="0"/>
      <c r="ALG3246" s="0"/>
      <c r="ALH3246" s="0"/>
      <c r="ALI3246" s="0"/>
      <c r="ALJ3246" s="0"/>
      <c r="ALK3246" s="0"/>
      <c r="ALL3246" s="0"/>
      <c r="ALM3246" s="0"/>
      <c r="ALN3246" s="0"/>
      <c r="ALO3246" s="0"/>
      <c r="ALP3246" s="0"/>
      <c r="ALQ3246" s="0"/>
      <c r="ALR3246" s="0"/>
      <c r="ALS3246" s="0"/>
      <c r="ALT3246" s="0"/>
      <c r="ALU3246" s="0"/>
      <c r="ALV3246" s="0"/>
      <c r="ALW3246" s="0"/>
      <c r="ALX3246" s="0"/>
      <c r="ALY3246" s="0"/>
      <c r="ALZ3246" s="0"/>
      <c r="AMA3246" s="0"/>
      <c r="AMB3246" s="0"/>
      <c r="AMC3246" s="0"/>
      <c r="AMD3246" s="0"/>
      <c r="AME3246" s="0"/>
      <c r="AMF3246" s="0"/>
      <c r="AMG3246" s="0"/>
      <c r="AMH3246" s="0"/>
      <c r="AMI3246" s="0"/>
    </row>
    <row r="3247" customFormat="false" ht="12.75" hidden="false" customHeight="false" outlineLevel="0" collapsed="false">
      <c r="A3247" s="1" t="s">
        <v>3486</v>
      </c>
      <c r="C3247" s="27" t="s">
        <v>3493</v>
      </c>
      <c r="D3247" s="27" t="s">
        <v>13</v>
      </c>
      <c r="E3247" s="97"/>
      <c r="F3247" s="31"/>
      <c r="G3247" s="27"/>
      <c r="H3247" s="30" t="s">
        <v>61</v>
      </c>
      <c r="I3247" s="31" t="n">
        <v>2.99</v>
      </c>
      <c r="J3247" s="31" t="s">
        <v>3470</v>
      </c>
      <c r="BM3247" s="0"/>
      <c r="BN3247" s="0"/>
      <c r="BO3247" s="0"/>
      <c r="BP3247" s="0"/>
      <c r="BQ3247" s="0"/>
      <c r="BR3247" s="0"/>
      <c r="BS3247" s="0"/>
      <c r="BT3247" s="0"/>
      <c r="BU3247" s="0"/>
      <c r="BV3247" s="0"/>
      <c r="BW3247" s="0"/>
      <c r="BX3247" s="0"/>
      <c r="BY3247" s="0"/>
      <c r="BZ3247" s="0"/>
      <c r="CA3247" s="0"/>
      <c r="CB3247" s="0"/>
      <c r="CC3247" s="0"/>
      <c r="CD3247" s="0"/>
      <c r="CE3247" s="0"/>
      <c r="CF3247" s="0"/>
      <c r="CG3247" s="0"/>
      <c r="CH3247" s="0"/>
      <c r="CI3247" s="0"/>
      <c r="CJ3247" s="0"/>
      <c r="CK3247" s="0"/>
      <c r="CL3247" s="0"/>
      <c r="CM3247" s="0"/>
      <c r="CN3247" s="0"/>
      <c r="CO3247" s="0"/>
      <c r="CP3247" s="0"/>
      <c r="CQ3247" s="0"/>
      <c r="CR3247" s="0"/>
      <c r="CS3247" s="0"/>
      <c r="CT3247" s="0"/>
      <c r="CU3247" s="0"/>
      <c r="CV3247" s="0"/>
      <c r="CW3247" s="0"/>
      <c r="CX3247" s="0"/>
      <c r="CY3247" s="0"/>
      <c r="CZ3247" s="0"/>
      <c r="DA3247" s="0"/>
      <c r="DB3247" s="0"/>
      <c r="DC3247" s="0"/>
      <c r="DD3247" s="0"/>
      <c r="DE3247" s="0"/>
      <c r="DF3247" s="0"/>
      <c r="DG3247" s="0"/>
      <c r="DH3247" s="0"/>
      <c r="DI3247" s="0"/>
      <c r="DJ3247" s="0"/>
      <c r="DK3247" s="0"/>
      <c r="DL3247" s="0"/>
      <c r="DM3247" s="0"/>
      <c r="DN3247" s="0"/>
      <c r="DO3247" s="0"/>
      <c r="DP3247" s="0"/>
      <c r="DQ3247" s="0"/>
      <c r="DR3247" s="0"/>
      <c r="DS3247" s="0"/>
      <c r="DT3247" s="0"/>
      <c r="DU3247" s="0"/>
      <c r="DV3247" s="0"/>
      <c r="DW3247" s="0"/>
      <c r="DX3247" s="0"/>
      <c r="DY3247" s="0"/>
      <c r="DZ3247" s="0"/>
      <c r="EA3247" s="0"/>
      <c r="EB3247" s="0"/>
      <c r="EC3247" s="0"/>
      <c r="ED3247" s="0"/>
      <c r="EE3247" s="0"/>
      <c r="EF3247" s="0"/>
      <c r="EG3247" s="0"/>
      <c r="EH3247" s="0"/>
      <c r="EI3247" s="0"/>
      <c r="EJ3247" s="0"/>
      <c r="EK3247" s="0"/>
      <c r="EL3247" s="0"/>
      <c r="EM3247" s="0"/>
      <c r="EN3247" s="0"/>
      <c r="EO3247" s="0"/>
      <c r="EP3247" s="0"/>
      <c r="EQ3247" s="0"/>
      <c r="ER3247" s="0"/>
      <c r="ES3247" s="0"/>
      <c r="ET3247" s="0"/>
      <c r="EU3247" s="0"/>
      <c r="EV3247" s="0"/>
      <c r="EW3247" s="0"/>
      <c r="EX3247" s="0"/>
      <c r="EY3247" s="0"/>
      <c r="EZ3247" s="0"/>
      <c r="FA3247" s="0"/>
      <c r="FB3247" s="0"/>
      <c r="FC3247" s="0"/>
      <c r="FD3247" s="0"/>
      <c r="FE3247" s="0"/>
      <c r="FF3247" s="0"/>
      <c r="FG3247" s="0"/>
      <c r="FH3247" s="0"/>
      <c r="FI3247" s="0"/>
      <c r="FJ3247" s="0"/>
      <c r="FK3247" s="0"/>
      <c r="FL3247" s="0"/>
      <c r="FM3247" s="0"/>
      <c r="FN3247" s="0"/>
      <c r="FO3247" s="0"/>
      <c r="FP3247" s="0"/>
      <c r="FQ3247" s="0"/>
      <c r="FR3247" s="0"/>
      <c r="FS3247" s="0"/>
      <c r="FT3247" s="0"/>
      <c r="FU3247" s="0"/>
      <c r="FV3247" s="0"/>
      <c r="FW3247" s="0"/>
      <c r="FX3247" s="0"/>
      <c r="FY3247" s="0"/>
      <c r="FZ3247" s="0"/>
      <c r="GA3247" s="0"/>
      <c r="GB3247" s="0"/>
      <c r="GC3247" s="0"/>
      <c r="GD3247" s="0"/>
      <c r="GE3247" s="0"/>
      <c r="GF3247" s="0"/>
      <c r="GG3247" s="0"/>
      <c r="GH3247" s="0"/>
      <c r="GI3247" s="0"/>
      <c r="GJ3247" s="0"/>
      <c r="GK3247" s="0"/>
      <c r="GL3247" s="0"/>
      <c r="GM3247" s="0"/>
      <c r="GN3247" s="0"/>
      <c r="GO3247" s="0"/>
      <c r="GP3247" s="0"/>
      <c r="GQ3247" s="0"/>
      <c r="GR3247" s="0"/>
      <c r="GS3247" s="0"/>
      <c r="GT3247" s="0"/>
      <c r="GU3247" s="0"/>
      <c r="GV3247" s="0"/>
      <c r="GW3247" s="0"/>
      <c r="GX3247" s="0"/>
      <c r="GY3247" s="0"/>
      <c r="GZ3247" s="0"/>
      <c r="HA3247" s="0"/>
      <c r="HB3247" s="0"/>
      <c r="HC3247" s="0"/>
      <c r="HD3247" s="0"/>
      <c r="HE3247" s="0"/>
      <c r="HF3247" s="0"/>
      <c r="HG3247" s="0"/>
      <c r="HH3247" s="0"/>
      <c r="HI3247" s="0"/>
      <c r="HJ3247" s="0"/>
      <c r="HK3247" s="0"/>
      <c r="HL3247" s="0"/>
      <c r="HM3247" s="0"/>
      <c r="HN3247" s="0"/>
      <c r="HO3247" s="0"/>
      <c r="HP3247" s="0"/>
      <c r="HQ3247" s="0"/>
      <c r="HR3247" s="0"/>
      <c r="HS3247" s="0"/>
      <c r="HT3247" s="0"/>
      <c r="HU3247" s="0"/>
      <c r="HV3247" s="0"/>
      <c r="HW3247" s="0"/>
      <c r="HX3247" s="0"/>
      <c r="HY3247" s="0"/>
      <c r="HZ3247" s="0"/>
      <c r="IA3247" s="0"/>
      <c r="IB3247" s="0"/>
      <c r="IC3247" s="0"/>
      <c r="ID3247" s="0"/>
      <c r="IE3247" s="0"/>
      <c r="IF3247" s="0"/>
      <c r="IG3247" s="0"/>
      <c r="IH3247" s="0"/>
      <c r="II3247" s="0"/>
      <c r="IJ3247" s="0"/>
      <c r="IK3247" s="0"/>
      <c r="IL3247" s="0"/>
      <c r="IM3247" s="0"/>
      <c r="IN3247" s="0"/>
      <c r="IO3247" s="0"/>
      <c r="IP3247" s="0"/>
      <c r="IQ3247" s="0"/>
      <c r="IR3247" s="0"/>
      <c r="IS3247" s="0"/>
      <c r="IT3247" s="0"/>
      <c r="IU3247" s="0"/>
      <c r="IV3247" s="0"/>
      <c r="IW3247" s="0"/>
      <c r="IX3247" s="0"/>
      <c r="IY3247" s="0"/>
      <c r="IZ3247" s="0"/>
      <c r="JA3247" s="0"/>
      <c r="JB3247" s="0"/>
      <c r="JC3247" s="0"/>
      <c r="JD3247" s="0"/>
      <c r="JE3247" s="0"/>
      <c r="JF3247" s="0"/>
      <c r="JG3247" s="0"/>
      <c r="JH3247" s="0"/>
      <c r="JI3247" s="0"/>
      <c r="JJ3247" s="0"/>
      <c r="JK3247" s="0"/>
      <c r="JL3247" s="0"/>
      <c r="JM3247" s="0"/>
      <c r="JN3247" s="0"/>
      <c r="JO3247" s="0"/>
      <c r="JP3247" s="0"/>
      <c r="JQ3247" s="0"/>
      <c r="JR3247" s="0"/>
      <c r="JS3247" s="0"/>
      <c r="JT3247" s="0"/>
      <c r="JU3247" s="0"/>
      <c r="JV3247" s="0"/>
      <c r="JW3247" s="0"/>
      <c r="JX3247" s="0"/>
      <c r="JY3247" s="0"/>
      <c r="JZ3247" s="0"/>
      <c r="KA3247" s="0"/>
      <c r="KB3247" s="0"/>
      <c r="KC3247" s="0"/>
      <c r="KD3247" s="0"/>
      <c r="KE3247" s="0"/>
      <c r="KF3247" s="0"/>
      <c r="KG3247" s="0"/>
      <c r="KH3247" s="0"/>
      <c r="KI3247" s="0"/>
      <c r="KJ3247" s="0"/>
      <c r="KK3247" s="0"/>
      <c r="KL3247" s="0"/>
      <c r="KM3247" s="0"/>
      <c r="KN3247" s="0"/>
      <c r="KO3247" s="0"/>
      <c r="KP3247" s="0"/>
      <c r="KQ3247" s="0"/>
      <c r="KR3247" s="0"/>
      <c r="KS3247" s="0"/>
      <c r="KT3247" s="0"/>
      <c r="KU3247" s="0"/>
      <c r="KV3247" s="0"/>
      <c r="KW3247" s="0"/>
      <c r="KX3247" s="0"/>
      <c r="KY3247" s="0"/>
      <c r="KZ3247" s="0"/>
      <c r="LA3247" s="0"/>
      <c r="LB3247" s="0"/>
      <c r="LC3247" s="0"/>
      <c r="LD3247" s="0"/>
      <c r="LE3247" s="0"/>
      <c r="LF3247" s="0"/>
      <c r="LG3247" s="0"/>
      <c r="LH3247" s="0"/>
      <c r="LI3247" s="0"/>
      <c r="LJ3247" s="0"/>
      <c r="LK3247" s="0"/>
      <c r="LL3247" s="0"/>
      <c r="LM3247" s="0"/>
      <c r="LN3247" s="0"/>
      <c r="LO3247" s="0"/>
      <c r="LP3247" s="0"/>
      <c r="LQ3247" s="0"/>
      <c r="LR3247" s="0"/>
      <c r="LS3247" s="0"/>
      <c r="LT3247" s="0"/>
      <c r="LU3247" s="0"/>
      <c r="LV3247" s="0"/>
      <c r="LW3247" s="0"/>
      <c r="LX3247" s="0"/>
      <c r="LY3247" s="0"/>
      <c r="LZ3247" s="0"/>
      <c r="MA3247" s="0"/>
      <c r="MB3247" s="0"/>
      <c r="MC3247" s="0"/>
      <c r="MD3247" s="0"/>
      <c r="ME3247" s="0"/>
      <c r="MF3247" s="0"/>
      <c r="MG3247" s="0"/>
      <c r="MH3247" s="0"/>
      <c r="MI3247" s="0"/>
      <c r="MJ3247" s="0"/>
      <c r="MK3247" s="0"/>
      <c r="ML3247" s="0"/>
      <c r="MM3247" s="0"/>
      <c r="MN3247" s="0"/>
      <c r="MO3247" s="0"/>
      <c r="MP3247" s="0"/>
      <c r="MQ3247" s="0"/>
      <c r="MR3247" s="0"/>
      <c r="MS3247" s="0"/>
      <c r="MT3247" s="0"/>
      <c r="MU3247" s="0"/>
      <c r="MV3247" s="0"/>
      <c r="MW3247" s="0"/>
      <c r="MX3247" s="0"/>
      <c r="MY3247" s="0"/>
      <c r="MZ3247" s="0"/>
      <c r="NA3247" s="0"/>
      <c r="NB3247" s="0"/>
      <c r="NC3247" s="0"/>
      <c r="ND3247" s="0"/>
      <c r="NE3247" s="0"/>
      <c r="NF3247" s="0"/>
      <c r="NG3247" s="0"/>
      <c r="NH3247" s="0"/>
      <c r="NI3247" s="0"/>
      <c r="NJ3247" s="0"/>
      <c r="NK3247" s="0"/>
      <c r="NL3247" s="0"/>
      <c r="NM3247" s="0"/>
      <c r="NN3247" s="0"/>
      <c r="NO3247" s="0"/>
      <c r="NP3247" s="0"/>
      <c r="NQ3247" s="0"/>
      <c r="NR3247" s="0"/>
      <c r="NS3247" s="0"/>
      <c r="NT3247" s="0"/>
      <c r="NU3247" s="0"/>
      <c r="NV3247" s="0"/>
      <c r="NW3247" s="0"/>
      <c r="NX3247" s="0"/>
      <c r="NY3247" s="0"/>
      <c r="NZ3247" s="0"/>
      <c r="OA3247" s="0"/>
      <c r="OB3247" s="0"/>
      <c r="OC3247" s="0"/>
      <c r="OD3247" s="0"/>
      <c r="OE3247" s="0"/>
      <c r="OF3247" s="0"/>
      <c r="OG3247" s="0"/>
      <c r="OH3247" s="0"/>
      <c r="OI3247" s="0"/>
      <c r="OJ3247" s="0"/>
      <c r="OK3247" s="0"/>
      <c r="OL3247" s="0"/>
      <c r="OM3247" s="0"/>
      <c r="ON3247" s="0"/>
      <c r="OO3247" s="0"/>
      <c r="OP3247" s="0"/>
      <c r="OQ3247" s="0"/>
      <c r="OR3247" s="0"/>
      <c r="OS3247" s="0"/>
      <c r="OT3247" s="0"/>
      <c r="OU3247" s="0"/>
      <c r="OV3247" s="0"/>
      <c r="OW3247" s="0"/>
      <c r="OX3247" s="0"/>
      <c r="OY3247" s="0"/>
      <c r="OZ3247" s="0"/>
      <c r="PA3247" s="0"/>
      <c r="PB3247" s="0"/>
      <c r="PC3247" s="0"/>
      <c r="PD3247" s="0"/>
      <c r="PE3247" s="0"/>
      <c r="PF3247" s="0"/>
      <c r="PG3247" s="0"/>
      <c r="PH3247" s="0"/>
      <c r="PI3247" s="0"/>
      <c r="PJ3247" s="0"/>
      <c r="PK3247" s="0"/>
      <c r="PL3247" s="0"/>
      <c r="PM3247" s="0"/>
      <c r="PN3247" s="0"/>
      <c r="PO3247" s="0"/>
      <c r="PP3247" s="0"/>
      <c r="PQ3247" s="0"/>
      <c r="PR3247" s="0"/>
      <c r="PS3247" s="0"/>
      <c r="PT3247" s="0"/>
      <c r="PU3247" s="0"/>
      <c r="PV3247" s="0"/>
      <c r="PW3247" s="0"/>
      <c r="PX3247" s="0"/>
      <c r="PY3247" s="0"/>
      <c r="PZ3247" s="0"/>
      <c r="QA3247" s="0"/>
      <c r="QB3247" s="0"/>
      <c r="QC3247" s="0"/>
      <c r="QD3247" s="0"/>
      <c r="QE3247" s="0"/>
      <c r="QF3247" s="0"/>
      <c r="QG3247" s="0"/>
      <c r="QH3247" s="0"/>
      <c r="QI3247" s="0"/>
      <c r="QJ3247" s="0"/>
      <c r="QK3247" s="0"/>
      <c r="QL3247" s="0"/>
      <c r="QM3247" s="0"/>
      <c r="QN3247" s="0"/>
      <c r="QO3247" s="0"/>
      <c r="QP3247" s="0"/>
      <c r="QQ3247" s="0"/>
      <c r="QR3247" s="0"/>
      <c r="QS3247" s="0"/>
      <c r="QT3247" s="0"/>
      <c r="QU3247" s="0"/>
      <c r="QV3247" s="0"/>
      <c r="QW3247" s="0"/>
      <c r="QX3247" s="0"/>
      <c r="QY3247" s="0"/>
      <c r="QZ3247" s="0"/>
      <c r="RA3247" s="0"/>
      <c r="RB3247" s="0"/>
      <c r="RC3247" s="0"/>
      <c r="RD3247" s="0"/>
      <c r="RE3247" s="0"/>
      <c r="RF3247" s="0"/>
      <c r="RG3247" s="0"/>
      <c r="RH3247" s="0"/>
      <c r="RI3247" s="0"/>
      <c r="RJ3247" s="0"/>
      <c r="RK3247" s="0"/>
      <c r="RL3247" s="0"/>
      <c r="RM3247" s="0"/>
      <c r="RN3247" s="0"/>
      <c r="RO3247" s="0"/>
      <c r="RP3247" s="0"/>
      <c r="RQ3247" s="0"/>
      <c r="RR3247" s="0"/>
      <c r="RS3247" s="0"/>
      <c r="RT3247" s="0"/>
      <c r="RU3247" s="0"/>
      <c r="RV3247" s="0"/>
      <c r="RW3247" s="0"/>
      <c r="RX3247" s="0"/>
      <c r="RY3247" s="0"/>
      <c r="RZ3247" s="0"/>
      <c r="SA3247" s="0"/>
      <c r="SB3247" s="0"/>
      <c r="SC3247" s="0"/>
      <c r="SD3247" s="0"/>
      <c r="SE3247" s="0"/>
      <c r="SF3247" s="0"/>
      <c r="SG3247" s="0"/>
      <c r="SH3247" s="0"/>
      <c r="SI3247" s="0"/>
      <c r="SJ3247" s="0"/>
      <c r="SK3247" s="0"/>
      <c r="SL3247" s="0"/>
      <c r="SM3247" s="0"/>
      <c r="SN3247" s="0"/>
      <c r="SO3247" s="0"/>
      <c r="SP3247" s="0"/>
      <c r="SQ3247" s="0"/>
      <c r="SR3247" s="0"/>
      <c r="SS3247" s="0"/>
      <c r="ST3247" s="0"/>
      <c r="SU3247" s="0"/>
      <c r="SV3247" s="0"/>
      <c r="SW3247" s="0"/>
      <c r="SX3247" s="0"/>
      <c r="SY3247" s="0"/>
      <c r="SZ3247" s="0"/>
      <c r="TA3247" s="0"/>
      <c r="TB3247" s="0"/>
      <c r="TC3247" s="0"/>
      <c r="TD3247" s="0"/>
      <c r="TE3247" s="0"/>
      <c r="TF3247" s="0"/>
      <c r="TG3247" s="0"/>
      <c r="TH3247" s="0"/>
      <c r="TI3247" s="0"/>
      <c r="TJ3247" s="0"/>
      <c r="TK3247" s="0"/>
      <c r="TL3247" s="0"/>
      <c r="TM3247" s="0"/>
      <c r="TN3247" s="0"/>
      <c r="TO3247" s="0"/>
      <c r="TP3247" s="0"/>
      <c r="TQ3247" s="0"/>
      <c r="TR3247" s="0"/>
      <c r="TS3247" s="0"/>
      <c r="TT3247" s="0"/>
      <c r="TU3247" s="0"/>
      <c r="TV3247" s="0"/>
      <c r="TW3247" s="0"/>
      <c r="TX3247" s="0"/>
      <c r="TY3247" s="0"/>
      <c r="TZ3247" s="0"/>
      <c r="UA3247" s="0"/>
      <c r="UB3247" s="0"/>
      <c r="UC3247" s="0"/>
      <c r="UD3247" s="0"/>
      <c r="UE3247" s="0"/>
      <c r="UF3247" s="0"/>
      <c r="UG3247" s="0"/>
      <c r="UH3247" s="0"/>
      <c r="UI3247" s="0"/>
      <c r="UJ3247" s="0"/>
      <c r="UK3247" s="0"/>
      <c r="UL3247" s="0"/>
      <c r="UM3247" s="0"/>
      <c r="UN3247" s="0"/>
      <c r="UO3247" s="0"/>
      <c r="UP3247" s="0"/>
      <c r="UQ3247" s="0"/>
      <c r="UR3247" s="0"/>
      <c r="US3247" s="0"/>
      <c r="UT3247" s="0"/>
      <c r="UU3247" s="0"/>
      <c r="UV3247" s="0"/>
      <c r="UW3247" s="0"/>
      <c r="UX3247" s="0"/>
      <c r="UY3247" s="0"/>
      <c r="UZ3247" s="0"/>
      <c r="VA3247" s="0"/>
      <c r="VB3247" s="0"/>
      <c r="VC3247" s="0"/>
      <c r="VD3247" s="0"/>
      <c r="VE3247" s="0"/>
      <c r="VF3247" s="0"/>
      <c r="VG3247" s="0"/>
      <c r="VH3247" s="0"/>
      <c r="VI3247" s="0"/>
      <c r="VJ3247" s="0"/>
      <c r="VK3247" s="0"/>
      <c r="VL3247" s="0"/>
      <c r="VM3247" s="0"/>
      <c r="VN3247" s="0"/>
      <c r="VO3247" s="0"/>
      <c r="VP3247" s="0"/>
      <c r="VQ3247" s="0"/>
      <c r="VR3247" s="0"/>
      <c r="VS3247" s="0"/>
      <c r="VT3247" s="0"/>
      <c r="VU3247" s="0"/>
      <c r="VV3247" s="0"/>
      <c r="VW3247" s="0"/>
      <c r="VX3247" s="0"/>
      <c r="VY3247" s="0"/>
      <c r="VZ3247" s="0"/>
      <c r="WA3247" s="0"/>
      <c r="WB3247" s="0"/>
      <c r="WC3247" s="0"/>
      <c r="WD3247" s="0"/>
      <c r="WE3247" s="0"/>
      <c r="WF3247" s="0"/>
      <c r="WG3247" s="0"/>
      <c r="WH3247" s="0"/>
      <c r="WI3247" s="0"/>
      <c r="WJ3247" s="0"/>
      <c r="WK3247" s="0"/>
      <c r="WL3247" s="0"/>
      <c r="WM3247" s="0"/>
      <c r="WN3247" s="0"/>
      <c r="WO3247" s="0"/>
      <c r="WP3247" s="0"/>
      <c r="WQ3247" s="0"/>
      <c r="WR3247" s="0"/>
      <c r="WS3247" s="0"/>
      <c r="WT3247" s="0"/>
      <c r="WU3247" s="0"/>
      <c r="WV3247" s="0"/>
      <c r="WW3247" s="0"/>
      <c r="WX3247" s="0"/>
      <c r="WY3247" s="0"/>
      <c r="WZ3247" s="0"/>
      <c r="XA3247" s="0"/>
      <c r="XB3247" s="0"/>
      <c r="XC3247" s="0"/>
      <c r="XD3247" s="0"/>
      <c r="XE3247" s="0"/>
      <c r="XF3247" s="0"/>
      <c r="XG3247" s="0"/>
      <c r="XH3247" s="0"/>
      <c r="XI3247" s="0"/>
      <c r="XJ3247" s="0"/>
      <c r="XK3247" s="0"/>
      <c r="XL3247" s="0"/>
      <c r="XM3247" s="0"/>
      <c r="XN3247" s="0"/>
      <c r="XO3247" s="0"/>
      <c r="XP3247" s="0"/>
      <c r="XQ3247" s="0"/>
      <c r="XR3247" s="0"/>
      <c r="XS3247" s="0"/>
      <c r="XT3247" s="0"/>
      <c r="XU3247" s="0"/>
      <c r="XV3247" s="0"/>
      <c r="XW3247" s="0"/>
      <c r="XX3247" s="0"/>
      <c r="XY3247" s="0"/>
      <c r="XZ3247" s="0"/>
      <c r="YA3247" s="0"/>
      <c r="YB3247" s="0"/>
      <c r="YC3247" s="0"/>
      <c r="YD3247" s="0"/>
      <c r="YE3247" s="0"/>
      <c r="YF3247" s="0"/>
      <c r="YG3247" s="0"/>
      <c r="YH3247" s="0"/>
      <c r="YI3247" s="0"/>
      <c r="YJ3247" s="0"/>
      <c r="YK3247" s="0"/>
      <c r="YL3247" s="0"/>
      <c r="YM3247" s="0"/>
      <c r="YN3247" s="0"/>
      <c r="YO3247" s="0"/>
      <c r="YP3247" s="0"/>
      <c r="YQ3247" s="0"/>
      <c r="YR3247" s="0"/>
      <c r="YS3247" s="0"/>
      <c r="YT3247" s="0"/>
      <c r="YU3247" s="0"/>
      <c r="YV3247" s="0"/>
      <c r="YW3247" s="0"/>
      <c r="YX3247" s="0"/>
      <c r="YY3247" s="0"/>
      <c r="YZ3247" s="0"/>
      <c r="ZA3247" s="0"/>
      <c r="ZB3247" s="0"/>
      <c r="ZC3247" s="0"/>
      <c r="ZD3247" s="0"/>
      <c r="ZE3247" s="0"/>
      <c r="ZF3247" s="0"/>
      <c r="ZG3247" s="0"/>
      <c r="ZH3247" s="0"/>
      <c r="ZI3247" s="0"/>
      <c r="ZJ3247" s="0"/>
      <c r="ZK3247" s="0"/>
      <c r="ZL3247" s="0"/>
      <c r="ZM3247" s="0"/>
      <c r="ZN3247" s="0"/>
      <c r="ZO3247" s="0"/>
      <c r="ZP3247" s="0"/>
      <c r="ZQ3247" s="0"/>
      <c r="ZR3247" s="0"/>
      <c r="ZS3247" s="0"/>
      <c r="ZT3247" s="0"/>
      <c r="ZU3247" s="0"/>
      <c r="ZV3247" s="0"/>
      <c r="ZW3247" s="0"/>
      <c r="ZX3247" s="0"/>
      <c r="ZY3247" s="0"/>
      <c r="ZZ3247" s="0"/>
      <c r="AAA3247" s="0"/>
      <c r="AAB3247" s="0"/>
      <c r="AAC3247" s="0"/>
      <c r="AAD3247" s="0"/>
      <c r="AAE3247" s="0"/>
      <c r="AAF3247" s="0"/>
      <c r="AAG3247" s="0"/>
      <c r="AAH3247" s="0"/>
      <c r="AAI3247" s="0"/>
      <c r="AAJ3247" s="0"/>
      <c r="AAK3247" s="0"/>
      <c r="AAL3247" s="0"/>
      <c r="AAM3247" s="0"/>
      <c r="AAN3247" s="0"/>
      <c r="AAO3247" s="0"/>
      <c r="AAP3247" s="0"/>
      <c r="AAQ3247" s="0"/>
      <c r="AAR3247" s="0"/>
      <c r="AAS3247" s="0"/>
      <c r="AAT3247" s="0"/>
      <c r="AAU3247" s="0"/>
      <c r="AAV3247" s="0"/>
      <c r="AAW3247" s="0"/>
      <c r="AAX3247" s="0"/>
      <c r="AAY3247" s="0"/>
      <c r="AAZ3247" s="0"/>
      <c r="ABA3247" s="0"/>
      <c r="ABB3247" s="0"/>
      <c r="ABC3247" s="0"/>
      <c r="ABD3247" s="0"/>
      <c r="ABE3247" s="0"/>
      <c r="ABF3247" s="0"/>
      <c r="ABG3247" s="0"/>
      <c r="ABH3247" s="0"/>
      <c r="ABI3247" s="0"/>
      <c r="ABJ3247" s="0"/>
      <c r="ABK3247" s="0"/>
      <c r="ABL3247" s="0"/>
      <c r="ABM3247" s="0"/>
      <c r="ABN3247" s="0"/>
      <c r="ABO3247" s="0"/>
      <c r="ABP3247" s="0"/>
      <c r="ABQ3247" s="0"/>
      <c r="ABR3247" s="0"/>
      <c r="ABS3247" s="0"/>
      <c r="ABT3247" s="0"/>
      <c r="ABU3247" s="0"/>
      <c r="ABV3247" s="0"/>
      <c r="ABW3247" s="0"/>
      <c r="ABX3247" s="0"/>
      <c r="ABY3247" s="0"/>
      <c r="ABZ3247" s="0"/>
      <c r="ACA3247" s="0"/>
      <c r="ACB3247" s="0"/>
      <c r="ACC3247" s="0"/>
      <c r="ACD3247" s="0"/>
      <c r="ACE3247" s="0"/>
      <c r="ACF3247" s="0"/>
      <c r="ACG3247" s="0"/>
      <c r="ACH3247" s="0"/>
      <c r="ACI3247" s="0"/>
      <c r="ACJ3247" s="0"/>
      <c r="ACK3247" s="0"/>
      <c r="ACL3247" s="0"/>
      <c r="ACM3247" s="0"/>
      <c r="ACN3247" s="0"/>
      <c r="ACO3247" s="0"/>
      <c r="ACP3247" s="0"/>
      <c r="ACQ3247" s="0"/>
      <c r="ACR3247" s="0"/>
      <c r="ACS3247" s="0"/>
      <c r="ACT3247" s="0"/>
      <c r="ACU3247" s="0"/>
      <c r="ACV3247" s="0"/>
      <c r="ACW3247" s="0"/>
      <c r="ACX3247" s="0"/>
      <c r="ACY3247" s="0"/>
      <c r="ACZ3247" s="0"/>
      <c r="ADA3247" s="0"/>
      <c r="ADB3247" s="0"/>
      <c r="ADC3247" s="0"/>
      <c r="ADD3247" s="0"/>
      <c r="ADE3247" s="0"/>
      <c r="ADF3247" s="0"/>
      <c r="ADG3247" s="0"/>
      <c r="ADH3247" s="0"/>
      <c r="ADI3247" s="0"/>
      <c r="ADJ3247" s="0"/>
      <c r="ADK3247" s="0"/>
      <c r="ADL3247" s="0"/>
      <c r="ADM3247" s="0"/>
      <c r="ADN3247" s="0"/>
      <c r="ADO3247" s="0"/>
      <c r="ADP3247" s="0"/>
      <c r="ADQ3247" s="0"/>
      <c r="ADR3247" s="0"/>
      <c r="ADS3247" s="0"/>
      <c r="ADT3247" s="0"/>
      <c r="ADU3247" s="0"/>
      <c r="ADV3247" s="0"/>
      <c r="ADW3247" s="0"/>
      <c r="ADX3247" s="0"/>
      <c r="ADY3247" s="0"/>
      <c r="ADZ3247" s="0"/>
      <c r="AEA3247" s="0"/>
      <c r="AEB3247" s="0"/>
      <c r="AEC3247" s="0"/>
      <c r="AED3247" s="0"/>
      <c r="AEE3247" s="0"/>
      <c r="AEF3247" s="0"/>
      <c r="AEG3247" s="0"/>
      <c r="AEH3247" s="0"/>
      <c r="AEI3247" s="0"/>
      <c r="AEJ3247" s="0"/>
      <c r="AEK3247" s="0"/>
      <c r="AEL3247" s="0"/>
      <c r="AEM3247" s="0"/>
      <c r="AEN3247" s="0"/>
      <c r="AEO3247" s="0"/>
      <c r="AEP3247" s="0"/>
      <c r="AEQ3247" s="0"/>
      <c r="AER3247" s="0"/>
      <c r="AES3247" s="0"/>
      <c r="AET3247" s="0"/>
      <c r="AEU3247" s="0"/>
      <c r="AEV3247" s="0"/>
      <c r="AEW3247" s="0"/>
      <c r="AEX3247" s="0"/>
      <c r="AEY3247" s="0"/>
      <c r="AEZ3247" s="0"/>
      <c r="AFA3247" s="0"/>
      <c r="AFB3247" s="0"/>
      <c r="AFC3247" s="0"/>
      <c r="AFD3247" s="0"/>
      <c r="AFE3247" s="0"/>
      <c r="AFF3247" s="0"/>
      <c r="AFG3247" s="0"/>
      <c r="AFH3247" s="0"/>
      <c r="AFI3247" s="0"/>
      <c r="AFJ3247" s="0"/>
      <c r="AFK3247" s="0"/>
      <c r="AFL3247" s="0"/>
      <c r="AFM3247" s="0"/>
      <c r="AFN3247" s="0"/>
      <c r="AFO3247" s="0"/>
      <c r="AFP3247" s="0"/>
      <c r="AFQ3247" s="0"/>
      <c r="AFR3247" s="0"/>
      <c r="AFS3247" s="0"/>
      <c r="AFT3247" s="0"/>
      <c r="AFU3247" s="0"/>
      <c r="AFV3247" s="0"/>
      <c r="AFW3247" s="0"/>
      <c r="AFX3247" s="0"/>
      <c r="AFY3247" s="0"/>
      <c r="AFZ3247" s="0"/>
      <c r="AGA3247" s="0"/>
      <c r="AGB3247" s="0"/>
      <c r="AGC3247" s="0"/>
      <c r="AGD3247" s="0"/>
      <c r="AGE3247" s="0"/>
      <c r="AGF3247" s="0"/>
      <c r="AGG3247" s="0"/>
      <c r="AGH3247" s="0"/>
      <c r="AGI3247" s="0"/>
      <c r="AGJ3247" s="0"/>
      <c r="AGK3247" s="0"/>
      <c r="AGL3247" s="0"/>
      <c r="AGM3247" s="0"/>
      <c r="AGN3247" s="0"/>
      <c r="AGO3247" s="0"/>
      <c r="AGP3247" s="0"/>
      <c r="AGQ3247" s="0"/>
      <c r="AGR3247" s="0"/>
      <c r="AGS3247" s="0"/>
      <c r="AGT3247" s="0"/>
      <c r="AGU3247" s="0"/>
      <c r="AGV3247" s="0"/>
      <c r="AGW3247" s="0"/>
      <c r="AGX3247" s="0"/>
      <c r="AGY3247" s="0"/>
      <c r="AGZ3247" s="0"/>
      <c r="AHA3247" s="0"/>
      <c r="AHB3247" s="0"/>
      <c r="AHC3247" s="0"/>
      <c r="AHD3247" s="0"/>
      <c r="AHE3247" s="0"/>
      <c r="AHF3247" s="0"/>
      <c r="AHG3247" s="0"/>
      <c r="AHH3247" s="0"/>
      <c r="AHI3247" s="0"/>
      <c r="AHJ3247" s="0"/>
      <c r="AHK3247" s="0"/>
      <c r="AHL3247" s="0"/>
      <c r="AHM3247" s="0"/>
      <c r="AHN3247" s="0"/>
      <c r="AHO3247" s="0"/>
      <c r="AHP3247" s="0"/>
      <c r="AHQ3247" s="0"/>
      <c r="AHR3247" s="0"/>
      <c r="AHS3247" s="0"/>
      <c r="AHT3247" s="0"/>
      <c r="AHU3247" s="0"/>
      <c r="AHV3247" s="0"/>
      <c r="AHW3247" s="0"/>
      <c r="AHX3247" s="0"/>
      <c r="AHY3247" s="0"/>
      <c r="AHZ3247" s="0"/>
      <c r="AIA3247" s="0"/>
      <c r="AIB3247" s="0"/>
      <c r="AIC3247" s="0"/>
      <c r="AID3247" s="0"/>
      <c r="AIE3247" s="0"/>
      <c r="AIF3247" s="0"/>
      <c r="AIG3247" s="0"/>
      <c r="AIH3247" s="0"/>
      <c r="AII3247" s="0"/>
      <c r="AIJ3247" s="0"/>
      <c r="AIK3247" s="0"/>
      <c r="AIL3247" s="0"/>
      <c r="AIM3247" s="0"/>
      <c r="AIN3247" s="0"/>
      <c r="AIO3247" s="0"/>
      <c r="AIP3247" s="0"/>
      <c r="AIQ3247" s="0"/>
      <c r="AIR3247" s="0"/>
      <c r="AIS3247" s="0"/>
      <c r="AIT3247" s="0"/>
      <c r="AIU3247" s="0"/>
      <c r="AIV3247" s="0"/>
      <c r="AIW3247" s="0"/>
      <c r="AIX3247" s="0"/>
      <c r="AIY3247" s="0"/>
      <c r="AIZ3247" s="0"/>
      <c r="AJA3247" s="0"/>
      <c r="AJB3247" s="0"/>
      <c r="AJC3247" s="0"/>
      <c r="AJD3247" s="0"/>
      <c r="AJE3247" s="0"/>
      <c r="AJF3247" s="0"/>
      <c r="AJG3247" s="0"/>
      <c r="AJH3247" s="0"/>
      <c r="AJI3247" s="0"/>
      <c r="AJJ3247" s="0"/>
      <c r="AJK3247" s="0"/>
      <c r="AJL3247" s="0"/>
      <c r="AJM3247" s="0"/>
      <c r="AJN3247" s="0"/>
      <c r="AJO3247" s="0"/>
      <c r="AJP3247" s="0"/>
      <c r="AJQ3247" s="0"/>
      <c r="AJR3247" s="0"/>
      <c r="AJS3247" s="0"/>
      <c r="AJT3247" s="0"/>
      <c r="AJU3247" s="0"/>
      <c r="AJV3247" s="0"/>
      <c r="AJW3247" s="0"/>
      <c r="AJX3247" s="0"/>
      <c r="AJY3247" s="0"/>
      <c r="AJZ3247" s="0"/>
      <c r="AKA3247" s="0"/>
      <c r="AKB3247" s="0"/>
      <c r="AKC3247" s="0"/>
      <c r="AKD3247" s="0"/>
      <c r="AKE3247" s="0"/>
      <c r="AKF3247" s="0"/>
      <c r="AKG3247" s="0"/>
      <c r="AKH3247" s="0"/>
      <c r="AKI3247" s="0"/>
      <c r="AKJ3247" s="0"/>
      <c r="AKK3247" s="0"/>
      <c r="AKL3247" s="0"/>
      <c r="AKM3247" s="0"/>
      <c r="AKN3247" s="0"/>
      <c r="AKO3247" s="0"/>
      <c r="AKP3247" s="0"/>
      <c r="AKQ3247" s="0"/>
      <c r="AKR3247" s="0"/>
      <c r="AKS3247" s="0"/>
      <c r="AKT3247" s="0"/>
      <c r="AKU3247" s="0"/>
      <c r="AKV3247" s="0"/>
      <c r="AKW3247" s="0"/>
      <c r="AKX3247" s="0"/>
      <c r="AKY3247" s="0"/>
      <c r="AKZ3247" s="0"/>
      <c r="ALA3247" s="0"/>
      <c r="ALB3247" s="0"/>
      <c r="ALC3247" s="0"/>
      <c r="ALD3247" s="0"/>
      <c r="ALE3247" s="0"/>
      <c r="ALF3247" s="0"/>
      <c r="ALG3247" s="0"/>
      <c r="ALH3247" s="0"/>
      <c r="ALI3247" s="0"/>
      <c r="ALJ3247" s="0"/>
      <c r="ALK3247" s="0"/>
      <c r="ALL3247" s="0"/>
      <c r="ALM3247" s="0"/>
      <c r="ALN3247" s="0"/>
      <c r="ALO3247" s="0"/>
      <c r="ALP3247" s="0"/>
      <c r="ALQ3247" s="0"/>
      <c r="ALR3247" s="0"/>
      <c r="ALS3247" s="0"/>
      <c r="ALT3247" s="0"/>
      <c r="ALU3247" s="0"/>
      <c r="ALV3247" s="0"/>
      <c r="ALW3247" s="0"/>
      <c r="ALX3247" s="0"/>
      <c r="ALY3247" s="0"/>
      <c r="ALZ3247" s="0"/>
      <c r="AMA3247" s="0"/>
      <c r="AMB3247" s="0"/>
      <c r="AMC3247" s="0"/>
      <c r="AMD3247" s="0"/>
      <c r="AME3247" s="0"/>
      <c r="AMF3247" s="0"/>
      <c r="AMG3247" s="0"/>
      <c r="AMH3247" s="0"/>
      <c r="AMI3247" s="0"/>
    </row>
    <row r="3248" customFormat="false" ht="12.75" hidden="false" customHeight="false" outlineLevel="0" collapsed="false">
      <c r="A3248" s="1" t="s">
        <v>3486</v>
      </c>
      <c r="C3248" s="27" t="s">
        <v>3494</v>
      </c>
      <c r="D3248" s="27" t="s">
        <v>13</v>
      </c>
      <c r="E3248" s="97"/>
      <c r="F3248" s="31"/>
      <c r="G3248" s="27"/>
      <c r="H3248" s="30" t="s">
        <v>168</v>
      </c>
      <c r="I3248" s="31" t="n">
        <v>2.49</v>
      </c>
      <c r="J3248" s="31" t="s">
        <v>3470</v>
      </c>
      <c r="BM3248" s="0"/>
      <c r="BN3248" s="0"/>
      <c r="BO3248" s="0"/>
      <c r="BP3248" s="0"/>
      <c r="BQ3248" s="0"/>
      <c r="BR3248" s="0"/>
      <c r="BS3248" s="0"/>
      <c r="BT3248" s="0"/>
      <c r="BU3248" s="0"/>
      <c r="BV3248" s="0"/>
      <c r="BW3248" s="0"/>
      <c r="BX3248" s="0"/>
      <c r="BY3248" s="0"/>
      <c r="BZ3248" s="0"/>
      <c r="CA3248" s="0"/>
      <c r="CB3248" s="0"/>
      <c r="CC3248" s="0"/>
      <c r="CD3248" s="0"/>
      <c r="CE3248" s="0"/>
      <c r="CF3248" s="0"/>
      <c r="CG3248" s="0"/>
      <c r="CH3248" s="0"/>
      <c r="CI3248" s="0"/>
      <c r="CJ3248" s="0"/>
      <c r="CK3248" s="0"/>
      <c r="CL3248" s="0"/>
      <c r="CM3248" s="0"/>
      <c r="CN3248" s="0"/>
      <c r="CO3248" s="0"/>
      <c r="CP3248" s="0"/>
      <c r="CQ3248" s="0"/>
      <c r="CR3248" s="0"/>
      <c r="CS3248" s="0"/>
      <c r="CT3248" s="0"/>
      <c r="CU3248" s="0"/>
      <c r="CV3248" s="0"/>
      <c r="CW3248" s="0"/>
      <c r="CX3248" s="0"/>
      <c r="CY3248" s="0"/>
      <c r="CZ3248" s="0"/>
      <c r="DA3248" s="0"/>
      <c r="DB3248" s="0"/>
      <c r="DC3248" s="0"/>
      <c r="DD3248" s="0"/>
      <c r="DE3248" s="0"/>
      <c r="DF3248" s="0"/>
      <c r="DG3248" s="0"/>
      <c r="DH3248" s="0"/>
      <c r="DI3248" s="0"/>
      <c r="DJ3248" s="0"/>
      <c r="DK3248" s="0"/>
      <c r="DL3248" s="0"/>
      <c r="DM3248" s="0"/>
      <c r="DN3248" s="0"/>
      <c r="DO3248" s="0"/>
      <c r="DP3248" s="0"/>
      <c r="DQ3248" s="0"/>
      <c r="DR3248" s="0"/>
      <c r="DS3248" s="0"/>
      <c r="DT3248" s="0"/>
      <c r="DU3248" s="0"/>
      <c r="DV3248" s="0"/>
      <c r="DW3248" s="0"/>
      <c r="DX3248" s="0"/>
      <c r="DY3248" s="0"/>
      <c r="DZ3248" s="0"/>
      <c r="EA3248" s="0"/>
      <c r="EB3248" s="0"/>
      <c r="EC3248" s="0"/>
      <c r="ED3248" s="0"/>
      <c r="EE3248" s="0"/>
      <c r="EF3248" s="0"/>
      <c r="EG3248" s="0"/>
      <c r="EH3248" s="0"/>
      <c r="EI3248" s="0"/>
      <c r="EJ3248" s="0"/>
      <c r="EK3248" s="0"/>
      <c r="EL3248" s="0"/>
      <c r="EM3248" s="0"/>
      <c r="EN3248" s="0"/>
      <c r="EO3248" s="0"/>
      <c r="EP3248" s="0"/>
      <c r="EQ3248" s="0"/>
      <c r="ER3248" s="0"/>
      <c r="ES3248" s="0"/>
      <c r="ET3248" s="0"/>
      <c r="EU3248" s="0"/>
      <c r="EV3248" s="0"/>
      <c r="EW3248" s="0"/>
      <c r="EX3248" s="0"/>
      <c r="EY3248" s="0"/>
      <c r="EZ3248" s="0"/>
      <c r="FA3248" s="0"/>
      <c r="FB3248" s="0"/>
      <c r="FC3248" s="0"/>
      <c r="FD3248" s="0"/>
      <c r="FE3248" s="0"/>
      <c r="FF3248" s="0"/>
      <c r="FG3248" s="0"/>
      <c r="FH3248" s="0"/>
      <c r="FI3248" s="0"/>
      <c r="FJ3248" s="0"/>
      <c r="FK3248" s="0"/>
      <c r="FL3248" s="0"/>
      <c r="FM3248" s="0"/>
      <c r="FN3248" s="0"/>
      <c r="FO3248" s="0"/>
      <c r="FP3248" s="0"/>
      <c r="FQ3248" s="0"/>
      <c r="FR3248" s="0"/>
      <c r="FS3248" s="0"/>
      <c r="FT3248" s="0"/>
      <c r="FU3248" s="0"/>
      <c r="FV3248" s="0"/>
      <c r="FW3248" s="0"/>
      <c r="FX3248" s="0"/>
      <c r="FY3248" s="0"/>
      <c r="FZ3248" s="0"/>
      <c r="GA3248" s="0"/>
      <c r="GB3248" s="0"/>
      <c r="GC3248" s="0"/>
      <c r="GD3248" s="0"/>
      <c r="GE3248" s="0"/>
      <c r="GF3248" s="0"/>
      <c r="GG3248" s="0"/>
      <c r="GH3248" s="0"/>
      <c r="GI3248" s="0"/>
      <c r="GJ3248" s="0"/>
      <c r="GK3248" s="0"/>
      <c r="GL3248" s="0"/>
      <c r="GM3248" s="0"/>
      <c r="GN3248" s="0"/>
      <c r="GO3248" s="0"/>
      <c r="GP3248" s="0"/>
      <c r="GQ3248" s="0"/>
      <c r="GR3248" s="0"/>
      <c r="GS3248" s="0"/>
      <c r="GT3248" s="0"/>
      <c r="GU3248" s="0"/>
      <c r="GV3248" s="0"/>
      <c r="GW3248" s="0"/>
      <c r="GX3248" s="0"/>
      <c r="GY3248" s="0"/>
      <c r="GZ3248" s="0"/>
      <c r="HA3248" s="0"/>
      <c r="HB3248" s="0"/>
      <c r="HC3248" s="0"/>
      <c r="HD3248" s="0"/>
      <c r="HE3248" s="0"/>
      <c r="HF3248" s="0"/>
      <c r="HG3248" s="0"/>
      <c r="HH3248" s="0"/>
      <c r="HI3248" s="0"/>
      <c r="HJ3248" s="0"/>
      <c r="HK3248" s="0"/>
      <c r="HL3248" s="0"/>
      <c r="HM3248" s="0"/>
      <c r="HN3248" s="0"/>
      <c r="HO3248" s="0"/>
      <c r="HP3248" s="0"/>
      <c r="HQ3248" s="0"/>
      <c r="HR3248" s="0"/>
      <c r="HS3248" s="0"/>
      <c r="HT3248" s="0"/>
      <c r="HU3248" s="0"/>
      <c r="HV3248" s="0"/>
      <c r="HW3248" s="0"/>
      <c r="HX3248" s="0"/>
      <c r="HY3248" s="0"/>
      <c r="HZ3248" s="0"/>
      <c r="IA3248" s="0"/>
      <c r="IB3248" s="0"/>
      <c r="IC3248" s="0"/>
      <c r="ID3248" s="0"/>
      <c r="IE3248" s="0"/>
      <c r="IF3248" s="0"/>
      <c r="IG3248" s="0"/>
      <c r="IH3248" s="0"/>
      <c r="II3248" s="0"/>
      <c r="IJ3248" s="0"/>
      <c r="IK3248" s="0"/>
      <c r="IL3248" s="0"/>
      <c r="IM3248" s="0"/>
      <c r="IN3248" s="0"/>
      <c r="IO3248" s="0"/>
      <c r="IP3248" s="0"/>
      <c r="IQ3248" s="0"/>
      <c r="IR3248" s="0"/>
      <c r="IS3248" s="0"/>
      <c r="IT3248" s="0"/>
      <c r="IU3248" s="0"/>
      <c r="IV3248" s="0"/>
      <c r="IW3248" s="0"/>
      <c r="IX3248" s="0"/>
      <c r="IY3248" s="0"/>
      <c r="IZ3248" s="0"/>
      <c r="JA3248" s="0"/>
      <c r="JB3248" s="0"/>
      <c r="JC3248" s="0"/>
      <c r="JD3248" s="0"/>
      <c r="JE3248" s="0"/>
      <c r="JF3248" s="0"/>
      <c r="JG3248" s="0"/>
      <c r="JH3248" s="0"/>
      <c r="JI3248" s="0"/>
      <c r="JJ3248" s="0"/>
      <c r="JK3248" s="0"/>
      <c r="JL3248" s="0"/>
      <c r="JM3248" s="0"/>
      <c r="JN3248" s="0"/>
      <c r="JO3248" s="0"/>
      <c r="JP3248" s="0"/>
      <c r="JQ3248" s="0"/>
      <c r="JR3248" s="0"/>
      <c r="JS3248" s="0"/>
      <c r="JT3248" s="0"/>
      <c r="JU3248" s="0"/>
      <c r="JV3248" s="0"/>
      <c r="JW3248" s="0"/>
      <c r="JX3248" s="0"/>
      <c r="JY3248" s="0"/>
      <c r="JZ3248" s="0"/>
      <c r="KA3248" s="0"/>
      <c r="KB3248" s="0"/>
      <c r="KC3248" s="0"/>
      <c r="KD3248" s="0"/>
      <c r="KE3248" s="0"/>
      <c r="KF3248" s="0"/>
      <c r="KG3248" s="0"/>
      <c r="KH3248" s="0"/>
      <c r="KI3248" s="0"/>
      <c r="KJ3248" s="0"/>
      <c r="KK3248" s="0"/>
      <c r="KL3248" s="0"/>
      <c r="KM3248" s="0"/>
      <c r="KN3248" s="0"/>
      <c r="KO3248" s="0"/>
      <c r="KP3248" s="0"/>
      <c r="KQ3248" s="0"/>
      <c r="KR3248" s="0"/>
      <c r="KS3248" s="0"/>
      <c r="KT3248" s="0"/>
      <c r="KU3248" s="0"/>
      <c r="KV3248" s="0"/>
      <c r="KW3248" s="0"/>
      <c r="KX3248" s="0"/>
      <c r="KY3248" s="0"/>
      <c r="KZ3248" s="0"/>
      <c r="LA3248" s="0"/>
      <c r="LB3248" s="0"/>
      <c r="LC3248" s="0"/>
      <c r="LD3248" s="0"/>
      <c r="LE3248" s="0"/>
      <c r="LF3248" s="0"/>
      <c r="LG3248" s="0"/>
      <c r="LH3248" s="0"/>
      <c r="LI3248" s="0"/>
      <c r="LJ3248" s="0"/>
      <c r="LK3248" s="0"/>
      <c r="LL3248" s="0"/>
      <c r="LM3248" s="0"/>
      <c r="LN3248" s="0"/>
      <c r="LO3248" s="0"/>
      <c r="LP3248" s="0"/>
      <c r="LQ3248" s="0"/>
      <c r="LR3248" s="0"/>
      <c r="LS3248" s="0"/>
      <c r="LT3248" s="0"/>
      <c r="LU3248" s="0"/>
      <c r="LV3248" s="0"/>
      <c r="LW3248" s="0"/>
      <c r="LX3248" s="0"/>
      <c r="LY3248" s="0"/>
      <c r="LZ3248" s="0"/>
      <c r="MA3248" s="0"/>
      <c r="MB3248" s="0"/>
      <c r="MC3248" s="0"/>
      <c r="MD3248" s="0"/>
      <c r="ME3248" s="0"/>
      <c r="MF3248" s="0"/>
      <c r="MG3248" s="0"/>
      <c r="MH3248" s="0"/>
      <c r="MI3248" s="0"/>
      <c r="MJ3248" s="0"/>
      <c r="MK3248" s="0"/>
      <c r="ML3248" s="0"/>
      <c r="MM3248" s="0"/>
      <c r="MN3248" s="0"/>
      <c r="MO3248" s="0"/>
      <c r="MP3248" s="0"/>
      <c r="MQ3248" s="0"/>
      <c r="MR3248" s="0"/>
      <c r="MS3248" s="0"/>
      <c r="MT3248" s="0"/>
      <c r="MU3248" s="0"/>
      <c r="MV3248" s="0"/>
      <c r="MW3248" s="0"/>
      <c r="MX3248" s="0"/>
      <c r="MY3248" s="0"/>
      <c r="MZ3248" s="0"/>
      <c r="NA3248" s="0"/>
      <c r="NB3248" s="0"/>
      <c r="NC3248" s="0"/>
      <c r="ND3248" s="0"/>
      <c r="NE3248" s="0"/>
      <c r="NF3248" s="0"/>
      <c r="NG3248" s="0"/>
      <c r="NH3248" s="0"/>
      <c r="NI3248" s="0"/>
      <c r="NJ3248" s="0"/>
      <c r="NK3248" s="0"/>
      <c r="NL3248" s="0"/>
      <c r="NM3248" s="0"/>
      <c r="NN3248" s="0"/>
      <c r="NO3248" s="0"/>
      <c r="NP3248" s="0"/>
      <c r="NQ3248" s="0"/>
      <c r="NR3248" s="0"/>
      <c r="NS3248" s="0"/>
      <c r="NT3248" s="0"/>
      <c r="NU3248" s="0"/>
      <c r="NV3248" s="0"/>
      <c r="NW3248" s="0"/>
      <c r="NX3248" s="0"/>
      <c r="NY3248" s="0"/>
      <c r="NZ3248" s="0"/>
      <c r="OA3248" s="0"/>
      <c r="OB3248" s="0"/>
      <c r="OC3248" s="0"/>
      <c r="OD3248" s="0"/>
      <c r="OE3248" s="0"/>
      <c r="OF3248" s="0"/>
      <c r="OG3248" s="0"/>
      <c r="OH3248" s="0"/>
      <c r="OI3248" s="0"/>
      <c r="OJ3248" s="0"/>
      <c r="OK3248" s="0"/>
      <c r="OL3248" s="0"/>
      <c r="OM3248" s="0"/>
      <c r="ON3248" s="0"/>
      <c r="OO3248" s="0"/>
      <c r="OP3248" s="0"/>
      <c r="OQ3248" s="0"/>
      <c r="OR3248" s="0"/>
      <c r="OS3248" s="0"/>
      <c r="OT3248" s="0"/>
      <c r="OU3248" s="0"/>
      <c r="OV3248" s="0"/>
      <c r="OW3248" s="0"/>
      <c r="OX3248" s="0"/>
      <c r="OY3248" s="0"/>
      <c r="OZ3248" s="0"/>
      <c r="PA3248" s="0"/>
      <c r="PB3248" s="0"/>
      <c r="PC3248" s="0"/>
      <c r="PD3248" s="0"/>
      <c r="PE3248" s="0"/>
      <c r="PF3248" s="0"/>
      <c r="PG3248" s="0"/>
      <c r="PH3248" s="0"/>
      <c r="PI3248" s="0"/>
      <c r="PJ3248" s="0"/>
      <c r="PK3248" s="0"/>
      <c r="PL3248" s="0"/>
      <c r="PM3248" s="0"/>
      <c r="PN3248" s="0"/>
      <c r="PO3248" s="0"/>
      <c r="PP3248" s="0"/>
      <c r="PQ3248" s="0"/>
      <c r="PR3248" s="0"/>
      <c r="PS3248" s="0"/>
      <c r="PT3248" s="0"/>
      <c r="PU3248" s="0"/>
      <c r="PV3248" s="0"/>
      <c r="PW3248" s="0"/>
      <c r="PX3248" s="0"/>
      <c r="PY3248" s="0"/>
      <c r="PZ3248" s="0"/>
      <c r="QA3248" s="0"/>
      <c r="QB3248" s="0"/>
      <c r="QC3248" s="0"/>
      <c r="QD3248" s="0"/>
      <c r="QE3248" s="0"/>
      <c r="QF3248" s="0"/>
      <c r="QG3248" s="0"/>
      <c r="QH3248" s="0"/>
      <c r="QI3248" s="0"/>
      <c r="QJ3248" s="0"/>
      <c r="QK3248" s="0"/>
      <c r="QL3248" s="0"/>
      <c r="QM3248" s="0"/>
      <c r="QN3248" s="0"/>
      <c r="QO3248" s="0"/>
      <c r="QP3248" s="0"/>
      <c r="QQ3248" s="0"/>
      <c r="QR3248" s="0"/>
      <c r="QS3248" s="0"/>
      <c r="QT3248" s="0"/>
      <c r="QU3248" s="0"/>
      <c r="QV3248" s="0"/>
      <c r="QW3248" s="0"/>
      <c r="QX3248" s="0"/>
      <c r="QY3248" s="0"/>
      <c r="QZ3248" s="0"/>
      <c r="RA3248" s="0"/>
      <c r="RB3248" s="0"/>
      <c r="RC3248" s="0"/>
      <c r="RD3248" s="0"/>
      <c r="RE3248" s="0"/>
      <c r="RF3248" s="0"/>
      <c r="RG3248" s="0"/>
      <c r="RH3248" s="0"/>
      <c r="RI3248" s="0"/>
      <c r="RJ3248" s="0"/>
      <c r="RK3248" s="0"/>
      <c r="RL3248" s="0"/>
      <c r="RM3248" s="0"/>
      <c r="RN3248" s="0"/>
      <c r="RO3248" s="0"/>
      <c r="RP3248" s="0"/>
      <c r="RQ3248" s="0"/>
      <c r="RR3248" s="0"/>
      <c r="RS3248" s="0"/>
      <c r="RT3248" s="0"/>
      <c r="RU3248" s="0"/>
      <c r="RV3248" s="0"/>
      <c r="RW3248" s="0"/>
      <c r="RX3248" s="0"/>
      <c r="RY3248" s="0"/>
      <c r="RZ3248" s="0"/>
      <c r="SA3248" s="0"/>
      <c r="SB3248" s="0"/>
      <c r="SC3248" s="0"/>
      <c r="SD3248" s="0"/>
      <c r="SE3248" s="0"/>
      <c r="SF3248" s="0"/>
      <c r="SG3248" s="0"/>
      <c r="SH3248" s="0"/>
      <c r="SI3248" s="0"/>
      <c r="SJ3248" s="0"/>
      <c r="SK3248" s="0"/>
      <c r="SL3248" s="0"/>
      <c r="SM3248" s="0"/>
      <c r="SN3248" s="0"/>
      <c r="SO3248" s="0"/>
      <c r="SP3248" s="0"/>
      <c r="SQ3248" s="0"/>
      <c r="SR3248" s="0"/>
      <c r="SS3248" s="0"/>
      <c r="ST3248" s="0"/>
      <c r="SU3248" s="0"/>
      <c r="SV3248" s="0"/>
      <c r="SW3248" s="0"/>
      <c r="SX3248" s="0"/>
      <c r="SY3248" s="0"/>
      <c r="SZ3248" s="0"/>
      <c r="TA3248" s="0"/>
      <c r="TB3248" s="0"/>
      <c r="TC3248" s="0"/>
      <c r="TD3248" s="0"/>
      <c r="TE3248" s="0"/>
      <c r="TF3248" s="0"/>
      <c r="TG3248" s="0"/>
      <c r="TH3248" s="0"/>
      <c r="TI3248" s="0"/>
      <c r="TJ3248" s="0"/>
      <c r="TK3248" s="0"/>
      <c r="TL3248" s="0"/>
      <c r="TM3248" s="0"/>
      <c r="TN3248" s="0"/>
      <c r="TO3248" s="0"/>
      <c r="TP3248" s="0"/>
      <c r="TQ3248" s="0"/>
      <c r="TR3248" s="0"/>
      <c r="TS3248" s="0"/>
      <c r="TT3248" s="0"/>
      <c r="TU3248" s="0"/>
      <c r="TV3248" s="0"/>
      <c r="TW3248" s="0"/>
      <c r="TX3248" s="0"/>
      <c r="TY3248" s="0"/>
      <c r="TZ3248" s="0"/>
      <c r="UA3248" s="0"/>
      <c r="UB3248" s="0"/>
      <c r="UC3248" s="0"/>
      <c r="UD3248" s="0"/>
      <c r="UE3248" s="0"/>
      <c r="UF3248" s="0"/>
      <c r="UG3248" s="0"/>
      <c r="UH3248" s="0"/>
      <c r="UI3248" s="0"/>
      <c r="UJ3248" s="0"/>
      <c r="UK3248" s="0"/>
      <c r="UL3248" s="0"/>
      <c r="UM3248" s="0"/>
      <c r="UN3248" s="0"/>
      <c r="UO3248" s="0"/>
      <c r="UP3248" s="0"/>
      <c r="UQ3248" s="0"/>
      <c r="UR3248" s="0"/>
      <c r="US3248" s="0"/>
      <c r="UT3248" s="0"/>
      <c r="UU3248" s="0"/>
      <c r="UV3248" s="0"/>
      <c r="UW3248" s="0"/>
      <c r="UX3248" s="0"/>
      <c r="UY3248" s="0"/>
      <c r="UZ3248" s="0"/>
      <c r="VA3248" s="0"/>
      <c r="VB3248" s="0"/>
      <c r="VC3248" s="0"/>
      <c r="VD3248" s="0"/>
      <c r="VE3248" s="0"/>
      <c r="VF3248" s="0"/>
      <c r="VG3248" s="0"/>
      <c r="VH3248" s="0"/>
      <c r="VI3248" s="0"/>
      <c r="VJ3248" s="0"/>
      <c r="VK3248" s="0"/>
      <c r="VL3248" s="0"/>
      <c r="VM3248" s="0"/>
      <c r="VN3248" s="0"/>
      <c r="VO3248" s="0"/>
      <c r="VP3248" s="0"/>
      <c r="VQ3248" s="0"/>
      <c r="VR3248" s="0"/>
      <c r="VS3248" s="0"/>
      <c r="VT3248" s="0"/>
      <c r="VU3248" s="0"/>
      <c r="VV3248" s="0"/>
      <c r="VW3248" s="0"/>
      <c r="VX3248" s="0"/>
      <c r="VY3248" s="0"/>
      <c r="VZ3248" s="0"/>
      <c r="WA3248" s="0"/>
      <c r="WB3248" s="0"/>
      <c r="WC3248" s="0"/>
      <c r="WD3248" s="0"/>
      <c r="WE3248" s="0"/>
      <c r="WF3248" s="0"/>
      <c r="WG3248" s="0"/>
      <c r="WH3248" s="0"/>
      <c r="WI3248" s="0"/>
      <c r="WJ3248" s="0"/>
      <c r="WK3248" s="0"/>
      <c r="WL3248" s="0"/>
      <c r="WM3248" s="0"/>
      <c r="WN3248" s="0"/>
      <c r="WO3248" s="0"/>
      <c r="WP3248" s="0"/>
      <c r="WQ3248" s="0"/>
      <c r="WR3248" s="0"/>
      <c r="WS3248" s="0"/>
      <c r="WT3248" s="0"/>
      <c r="WU3248" s="0"/>
      <c r="WV3248" s="0"/>
      <c r="WW3248" s="0"/>
      <c r="WX3248" s="0"/>
      <c r="WY3248" s="0"/>
      <c r="WZ3248" s="0"/>
      <c r="XA3248" s="0"/>
      <c r="XB3248" s="0"/>
      <c r="XC3248" s="0"/>
      <c r="XD3248" s="0"/>
      <c r="XE3248" s="0"/>
      <c r="XF3248" s="0"/>
      <c r="XG3248" s="0"/>
      <c r="XH3248" s="0"/>
      <c r="XI3248" s="0"/>
      <c r="XJ3248" s="0"/>
      <c r="XK3248" s="0"/>
      <c r="XL3248" s="0"/>
      <c r="XM3248" s="0"/>
      <c r="XN3248" s="0"/>
      <c r="XO3248" s="0"/>
      <c r="XP3248" s="0"/>
      <c r="XQ3248" s="0"/>
      <c r="XR3248" s="0"/>
      <c r="XS3248" s="0"/>
      <c r="XT3248" s="0"/>
      <c r="XU3248" s="0"/>
      <c r="XV3248" s="0"/>
      <c r="XW3248" s="0"/>
      <c r="XX3248" s="0"/>
      <c r="XY3248" s="0"/>
      <c r="XZ3248" s="0"/>
      <c r="YA3248" s="0"/>
      <c r="YB3248" s="0"/>
      <c r="YC3248" s="0"/>
      <c r="YD3248" s="0"/>
      <c r="YE3248" s="0"/>
      <c r="YF3248" s="0"/>
      <c r="YG3248" s="0"/>
      <c r="YH3248" s="0"/>
      <c r="YI3248" s="0"/>
      <c r="YJ3248" s="0"/>
      <c r="YK3248" s="0"/>
      <c r="YL3248" s="0"/>
      <c r="YM3248" s="0"/>
      <c r="YN3248" s="0"/>
      <c r="YO3248" s="0"/>
      <c r="YP3248" s="0"/>
      <c r="YQ3248" s="0"/>
      <c r="YR3248" s="0"/>
      <c r="YS3248" s="0"/>
      <c r="YT3248" s="0"/>
      <c r="YU3248" s="0"/>
      <c r="YV3248" s="0"/>
      <c r="YW3248" s="0"/>
      <c r="YX3248" s="0"/>
      <c r="YY3248" s="0"/>
      <c r="YZ3248" s="0"/>
      <c r="ZA3248" s="0"/>
      <c r="ZB3248" s="0"/>
      <c r="ZC3248" s="0"/>
      <c r="ZD3248" s="0"/>
      <c r="ZE3248" s="0"/>
      <c r="ZF3248" s="0"/>
      <c r="ZG3248" s="0"/>
      <c r="ZH3248" s="0"/>
      <c r="ZI3248" s="0"/>
      <c r="ZJ3248" s="0"/>
      <c r="ZK3248" s="0"/>
      <c r="ZL3248" s="0"/>
      <c r="ZM3248" s="0"/>
      <c r="ZN3248" s="0"/>
      <c r="ZO3248" s="0"/>
      <c r="ZP3248" s="0"/>
      <c r="ZQ3248" s="0"/>
      <c r="ZR3248" s="0"/>
      <c r="ZS3248" s="0"/>
      <c r="ZT3248" s="0"/>
      <c r="ZU3248" s="0"/>
      <c r="ZV3248" s="0"/>
      <c r="ZW3248" s="0"/>
      <c r="ZX3248" s="0"/>
      <c r="ZY3248" s="0"/>
      <c r="ZZ3248" s="0"/>
      <c r="AAA3248" s="0"/>
      <c r="AAB3248" s="0"/>
      <c r="AAC3248" s="0"/>
      <c r="AAD3248" s="0"/>
      <c r="AAE3248" s="0"/>
      <c r="AAF3248" s="0"/>
      <c r="AAG3248" s="0"/>
      <c r="AAH3248" s="0"/>
      <c r="AAI3248" s="0"/>
      <c r="AAJ3248" s="0"/>
      <c r="AAK3248" s="0"/>
      <c r="AAL3248" s="0"/>
      <c r="AAM3248" s="0"/>
      <c r="AAN3248" s="0"/>
      <c r="AAO3248" s="0"/>
      <c r="AAP3248" s="0"/>
      <c r="AAQ3248" s="0"/>
      <c r="AAR3248" s="0"/>
      <c r="AAS3248" s="0"/>
      <c r="AAT3248" s="0"/>
      <c r="AAU3248" s="0"/>
      <c r="AAV3248" s="0"/>
      <c r="AAW3248" s="0"/>
      <c r="AAX3248" s="0"/>
      <c r="AAY3248" s="0"/>
      <c r="AAZ3248" s="0"/>
      <c r="ABA3248" s="0"/>
      <c r="ABB3248" s="0"/>
      <c r="ABC3248" s="0"/>
      <c r="ABD3248" s="0"/>
      <c r="ABE3248" s="0"/>
      <c r="ABF3248" s="0"/>
      <c r="ABG3248" s="0"/>
      <c r="ABH3248" s="0"/>
      <c r="ABI3248" s="0"/>
      <c r="ABJ3248" s="0"/>
      <c r="ABK3248" s="0"/>
      <c r="ABL3248" s="0"/>
      <c r="ABM3248" s="0"/>
      <c r="ABN3248" s="0"/>
      <c r="ABO3248" s="0"/>
      <c r="ABP3248" s="0"/>
      <c r="ABQ3248" s="0"/>
      <c r="ABR3248" s="0"/>
      <c r="ABS3248" s="0"/>
      <c r="ABT3248" s="0"/>
      <c r="ABU3248" s="0"/>
      <c r="ABV3248" s="0"/>
      <c r="ABW3248" s="0"/>
      <c r="ABX3248" s="0"/>
      <c r="ABY3248" s="0"/>
      <c r="ABZ3248" s="0"/>
      <c r="ACA3248" s="0"/>
      <c r="ACB3248" s="0"/>
      <c r="ACC3248" s="0"/>
      <c r="ACD3248" s="0"/>
      <c r="ACE3248" s="0"/>
      <c r="ACF3248" s="0"/>
      <c r="ACG3248" s="0"/>
      <c r="ACH3248" s="0"/>
      <c r="ACI3248" s="0"/>
      <c r="ACJ3248" s="0"/>
      <c r="ACK3248" s="0"/>
      <c r="ACL3248" s="0"/>
      <c r="ACM3248" s="0"/>
      <c r="ACN3248" s="0"/>
      <c r="ACO3248" s="0"/>
      <c r="ACP3248" s="0"/>
      <c r="ACQ3248" s="0"/>
      <c r="ACR3248" s="0"/>
      <c r="ACS3248" s="0"/>
      <c r="ACT3248" s="0"/>
      <c r="ACU3248" s="0"/>
      <c r="ACV3248" s="0"/>
      <c r="ACW3248" s="0"/>
      <c r="ACX3248" s="0"/>
      <c r="ACY3248" s="0"/>
      <c r="ACZ3248" s="0"/>
      <c r="ADA3248" s="0"/>
      <c r="ADB3248" s="0"/>
      <c r="ADC3248" s="0"/>
      <c r="ADD3248" s="0"/>
      <c r="ADE3248" s="0"/>
      <c r="ADF3248" s="0"/>
      <c r="ADG3248" s="0"/>
      <c r="ADH3248" s="0"/>
      <c r="ADI3248" s="0"/>
      <c r="ADJ3248" s="0"/>
      <c r="ADK3248" s="0"/>
      <c r="ADL3248" s="0"/>
      <c r="ADM3248" s="0"/>
      <c r="ADN3248" s="0"/>
      <c r="ADO3248" s="0"/>
      <c r="ADP3248" s="0"/>
      <c r="ADQ3248" s="0"/>
      <c r="ADR3248" s="0"/>
      <c r="ADS3248" s="0"/>
      <c r="ADT3248" s="0"/>
      <c r="ADU3248" s="0"/>
      <c r="ADV3248" s="0"/>
      <c r="ADW3248" s="0"/>
      <c r="ADX3248" s="0"/>
      <c r="ADY3248" s="0"/>
      <c r="ADZ3248" s="0"/>
      <c r="AEA3248" s="0"/>
      <c r="AEB3248" s="0"/>
      <c r="AEC3248" s="0"/>
      <c r="AED3248" s="0"/>
      <c r="AEE3248" s="0"/>
      <c r="AEF3248" s="0"/>
      <c r="AEG3248" s="0"/>
      <c r="AEH3248" s="0"/>
      <c r="AEI3248" s="0"/>
      <c r="AEJ3248" s="0"/>
      <c r="AEK3248" s="0"/>
      <c r="AEL3248" s="0"/>
      <c r="AEM3248" s="0"/>
      <c r="AEN3248" s="0"/>
      <c r="AEO3248" s="0"/>
      <c r="AEP3248" s="0"/>
      <c r="AEQ3248" s="0"/>
      <c r="AER3248" s="0"/>
      <c r="AES3248" s="0"/>
      <c r="AET3248" s="0"/>
      <c r="AEU3248" s="0"/>
      <c r="AEV3248" s="0"/>
      <c r="AEW3248" s="0"/>
      <c r="AEX3248" s="0"/>
      <c r="AEY3248" s="0"/>
      <c r="AEZ3248" s="0"/>
      <c r="AFA3248" s="0"/>
      <c r="AFB3248" s="0"/>
      <c r="AFC3248" s="0"/>
      <c r="AFD3248" s="0"/>
      <c r="AFE3248" s="0"/>
      <c r="AFF3248" s="0"/>
      <c r="AFG3248" s="0"/>
      <c r="AFH3248" s="0"/>
      <c r="AFI3248" s="0"/>
      <c r="AFJ3248" s="0"/>
      <c r="AFK3248" s="0"/>
      <c r="AFL3248" s="0"/>
      <c r="AFM3248" s="0"/>
      <c r="AFN3248" s="0"/>
      <c r="AFO3248" s="0"/>
      <c r="AFP3248" s="0"/>
      <c r="AFQ3248" s="0"/>
      <c r="AFR3248" s="0"/>
      <c r="AFS3248" s="0"/>
      <c r="AFT3248" s="0"/>
      <c r="AFU3248" s="0"/>
      <c r="AFV3248" s="0"/>
      <c r="AFW3248" s="0"/>
      <c r="AFX3248" s="0"/>
      <c r="AFY3248" s="0"/>
      <c r="AFZ3248" s="0"/>
      <c r="AGA3248" s="0"/>
      <c r="AGB3248" s="0"/>
      <c r="AGC3248" s="0"/>
      <c r="AGD3248" s="0"/>
      <c r="AGE3248" s="0"/>
      <c r="AGF3248" s="0"/>
      <c r="AGG3248" s="0"/>
      <c r="AGH3248" s="0"/>
      <c r="AGI3248" s="0"/>
      <c r="AGJ3248" s="0"/>
      <c r="AGK3248" s="0"/>
      <c r="AGL3248" s="0"/>
      <c r="AGM3248" s="0"/>
      <c r="AGN3248" s="0"/>
      <c r="AGO3248" s="0"/>
      <c r="AGP3248" s="0"/>
      <c r="AGQ3248" s="0"/>
      <c r="AGR3248" s="0"/>
      <c r="AGS3248" s="0"/>
      <c r="AGT3248" s="0"/>
      <c r="AGU3248" s="0"/>
      <c r="AGV3248" s="0"/>
      <c r="AGW3248" s="0"/>
      <c r="AGX3248" s="0"/>
      <c r="AGY3248" s="0"/>
      <c r="AGZ3248" s="0"/>
      <c r="AHA3248" s="0"/>
      <c r="AHB3248" s="0"/>
      <c r="AHC3248" s="0"/>
      <c r="AHD3248" s="0"/>
      <c r="AHE3248" s="0"/>
      <c r="AHF3248" s="0"/>
      <c r="AHG3248" s="0"/>
      <c r="AHH3248" s="0"/>
      <c r="AHI3248" s="0"/>
      <c r="AHJ3248" s="0"/>
      <c r="AHK3248" s="0"/>
      <c r="AHL3248" s="0"/>
      <c r="AHM3248" s="0"/>
      <c r="AHN3248" s="0"/>
      <c r="AHO3248" s="0"/>
      <c r="AHP3248" s="0"/>
      <c r="AHQ3248" s="0"/>
      <c r="AHR3248" s="0"/>
      <c r="AHS3248" s="0"/>
      <c r="AHT3248" s="0"/>
      <c r="AHU3248" s="0"/>
      <c r="AHV3248" s="0"/>
      <c r="AHW3248" s="0"/>
      <c r="AHX3248" s="0"/>
      <c r="AHY3248" s="0"/>
      <c r="AHZ3248" s="0"/>
      <c r="AIA3248" s="0"/>
      <c r="AIB3248" s="0"/>
      <c r="AIC3248" s="0"/>
      <c r="AID3248" s="0"/>
      <c r="AIE3248" s="0"/>
      <c r="AIF3248" s="0"/>
      <c r="AIG3248" s="0"/>
      <c r="AIH3248" s="0"/>
      <c r="AII3248" s="0"/>
      <c r="AIJ3248" s="0"/>
      <c r="AIK3248" s="0"/>
      <c r="AIL3248" s="0"/>
      <c r="AIM3248" s="0"/>
      <c r="AIN3248" s="0"/>
      <c r="AIO3248" s="0"/>
      <c r="AIP3248" s="0"/>
      <c r="AIQ3248" s="0"/>
      <c r="AIR3248" s="0"/>
      <c r="AIS3248" s="0"/>
      <c r="AIT3248" s="0"/>
      <c r="AIU3248" s="0"/>
      <c r="AIV3248" s="0"/>
      <c r="AIW3248" s="0"/>
      <c r="AIX3248" s="0"/>
      <c r="AIY3248" s="0"/>
      <c r="AIZ3248" s="0"/>
      <c r="AJA3248" s="0"/>
      <c r="AJB3248" s="0"/>
      <c r="AJC3248" s="0"/>
      <c r="AJD3248" s="0"/>
      <c r="AJE3248" s="0"/>
      <c r="AJF3248" s="0"/>
      <c r="AJG3248" s="0"/>
      <c r="AJH3248" s="0"/>
      <c r="AJI3248" s="0"/>
      <c r="AJJ3248" s="0"/>
      <c r="AJK3248" s="0"/>
      <c r="AJL3248" s="0"/>
      <c r="AJM3248" s="0"/>
      <c r="AJN3248" s="0"/>
      <c r="AJO3248" s="0"/>
      <c r="AJP3248" s="0"/>
      <c r="AJQ3248" s="0"/>
      <c r="AJR3248" s="0"/>
      <c r="AJS3248" s="0"/>
      <c r="AJT3248" s="0"/>
      <c r="AJU3248" s="0"/>
      <c r="AJV3248" s="0"/>
      <c r="AJW3248" s="0"/>
      <c r="AJX3248" s="0"/>
      <c r="AJY3248" s="0"/>
      <c r="AJZ3248" s="0"/>
      <c r="AKA3248" s="0"/>
      <c r="AKB3248" s="0"/>
      <c r="AKC3248" s="0"/>
      <c r="AKD3248" s="0"/>
      <c r="AKE3248" s="0"/>
      <c r="AKF3248" s="0"/>
      <c r="AKG3248" s="0"/>
      <c r="AKH3248" s="0"/>
      <c r="AKI3248" s="0"/>
      <c r="AKJ3248" s="0"/>
      <c r="AKK3248" s="0"/>
      <c r="AKL3248" s="0"/>
      <c r="AKM3248" s="0"/>
      <c r="AKN3248" s="0"/>
      <c r="AKO3248" s="0"/>
      <c r="AKP3248" s="0"/>
      <c r="AKQ3248" s="0"/>
      <c r="AKR3248" s="0"/>
      <c r="AKS3248" s="0"/>
      <c r="AKT3248" s="0"/>
      <c r="AKU3248" s="0"/>
      <c r="AKV3248" s="0"/>
      <c r="AKW3248" s="0"/>
      <c r="AKX3248" s="0"/>
      <c r="AKY3248" s="0"/>
      <c r="AKZ3248" s="0"/>
      <c r="ALA3248" s="0"/>
      <c r="ALB3248" s="0"/>
      <c r="ALC3248" s="0"/>
      <c r="ALD3248" s="0"/>
      <c r="ALE3248" s="0"/>
      <c r="ALF3248" s="0"/>
      <c r="ALG3248" s="0"/>
      <c r="ALH3248" s="0"/>
      <c r="ALI3248" s="0"/>
      <c r="ALJ3248" s="0"/>
      <c r="ALK3248" s="0"/>
      <c r="ALL3248" s="0"/>
      <c r="ALM3248" s="0"/>
      <c r="ALN3248" s="0"/>
      <c r="ALO3248" s="0"/>
      <c r="ALP3248" s="0"/>
      <c r="ALQ3248" s="0"/>
      <c r="ALR3248" s="0"/>
      <c r="ALS3248" s="0"/>
      <c r="ALT3248" s="0"/>
      <c r="ALU3248" s="0"/>
      <c r="ALV3248" s="0"/>
      <c r="ALW3248" s="0"/>
      <c r="ALX3248" s="0"/>
      <c r="ALY3248" s="0"/>
      <c r="ALZ3248" s="0"/>
      <c r="AMA3248" s="0"/>
      <c r="AMB3248" s="0"/>
      <c r="AMC3248" s="0"/>
      <c r="AMD3248" s="0"/>
      <c r="AME3248" s="0"/>
      <c r="AMF3248" s="0"/>
      <c r="AMG3248" s="0"/>
      <c r="AMH3248" s="0"/>
      <c r="AMI3248" s="0"/>
    </row>
    <row r="3249" customFormat="false" ht="12.75" hidden="false" customHeight="false" outlineLevel="0" collapsed="false">
      <c r="A3249" s="1" t="s">
        <v>3495</v>
      </c>
      <c r="C3249" s="27" t="s">
        <v>3496</v>
      </c>
      <c r="D3249" s="27" t="s">
        <v>26</v>
      </c>
      <c r="E3249" s="97"/>
      <c r="F3249" s="31"/>
      <c r="G3249" s="27"/>
      <c r="H3249" s="30" t="s">
        <v>61</v>
      </c>
      <c r="I3249" s="31" t="n">
        <v>1.39</v>
      </c>
      <c r="J3249" s="31" t="s">
        <v>3470</v>
      </c>
      <c r="BM3249" s="0"/>
      <c r="BN3249" s="0"/>
      <c r="BO3249" s="0"/>
      <c r="BP3249" s="0"/>
      <c r="BQ3249" s="0"/>
      <c r="BR3249" s="0"/>
      <c r="BS3249" s="0"/>
      <c r="BT3249" s="0"/>
      <c r="BU3249" s="0"/>
      <c r="BV3249" s="0"/>
      <c r="BW3249" s="0"/>
      <c r="BX3249" s="0"/>
      <c r="BY3249" s="0"/>
      <c r="BZ3249" s="0"/>
      <c r="CA3249" s="0"/>
      <c r="CB3249" s="0"/>
      <c r="CC3249" s="0"/>
      <c r="CD3249" s="0"/>
      <c r="CE3249" s="0"/>
      <c r="CF3249" s="0"/>
      <c r="CG3249" s="0"/>
      <c r="CH3249" s="0"/>
      <c r="CI3249" s="0"/>
      <c r="CJ3249" s="0"/>
      <c r="CK3249" s="0"/>
      <c r="CL3249" s="0"/>
      <c r="CM3249" s="0"/>
      <c r="CN3249" s="0"/>
      <c r="CO3249" s="0"/>
      <c r="CP3249" s="0"/>
      <c r="CQ3249" s="0"/>
      <c r="CR3249" s="0"/>
      <c r="CS3249" s="0"/>
      <c r="CT3249" s="0"/>
      <c r="CU3249" s="0"/>
      <c r="CV3249" s="0"/>
      <c r="CW3249" s="0"/>
      <c r="CX3249" s="0"/>
      <c r="CY3249" s="0"/>
      <c r="CZ3249" s="0"/>
      <c r="DA3249" s="0"/>
      <c r="DB3249" s="0"/>
      <c r="DC3249" s="0"/>
      <c r="DD3249" s="0"/>
      <c r="DE3249" s="0"/>
      <c r="DF3249" s="0"/>
      <c r="DG3249" s="0"/>
      <c r="DH3249" s="0"/>
      <c r="DI3249" s="0"/>
      <c r="DJ3249" s="0"/>
      <c r="DK3249" s="0"/>
      <c r="DL3249" s="0"/>
      <c r="DM3249" s="0"/>
      <c r="DN3249" s="0"/>
      <c r="DO3249" s="0"/>
      <c r="DP3249" s="0"/>
      <c r="DQ3249" s="0"/>
      <c r="DR3249" s="0"/>
      <c r="DS3249" s="0"/>
      <c r="DT3249" s="0"/>
      <c r="DU3249" s="0"/>
      <c r="DV3249" s="0"/>
      <c r="DW3249" s="0"/>
      <c r="DX3249" s="0"/>
      <c r="DY3249" s="0"/>
      <c r="DZ3249" s="0"/>
      <c r="EA3249" s="0"/>
      <c r="EB3249" s="0"/>
      <c r="EC3249" s="0"/>
      <c r="ED3249" s="0"/>
      <c r="EE3249" s="0"/>
      <c r="EF3249" s="0"/>
      <c r="EG3249" s="0"/>
      <c r="EH3249" s="0"/>
      <c r="EI3249" s="0"/>
      <c r="EJ3249" s="0"/>
      <c r="EK3249" s="0"/>
      <c r="EL3249" s="0"/>
      <c r="EM3249" s="0"/>
      <c r="EN3249" s="0"/>
      <c r="EO3249" s="0"/>
      <c r="EP3249" s="0"/>
      <c r="EQ3249" s="0"/>
      <c r="ER3249" s="0"/>
      <c r="ES3249" s="0"/>
      <c r="ET3249" s="0"/>
      <c r="EU3249" s="0"/>
      <c r="EV3249" s="0"/>
      <c r="EW3249" s="0"/>
      <c r="EX3249" s="0"/>
      <c r="EY3249" s="0"/>
      <c r="EZ3249" s="0"/>
      <c r="FA3249" s="0"/>
      <c r="FB3249" s="0"/>
      <c r="FC3249" s="0"/>
      <c r="FD3249" s="0"/>
      <c r="FE3249" s="0"/>
      <c r="FF3249" s="0"/>
      <c r="FG3249" s="0"/>
      <c r="FH3249" s="0"/>
      <c r="FI3249" s="0"/>
      <c r="FJ3249" s="0"/>
      <c r="FK3249" s="0"/>
      <c r="FL3249" s="0"/>
      <c r="FM3249" s="0"/>
      <c r="FN3249" s="0"/>
      <c r="FO3249" s="0"/>
      <c r="FP3249" s="0"/>
      <c r="FQ3249" s="0"/>
      <c r="FR3249" s="0"/>
      <c r="FS3249" s="0"/>
      <c r="FT3249" s="0"/>
      <c r="FU3249" s="0"/>
      <c r="FV3249" s="0"/>
      <c r="FW3249" s="0"/>
      <c r="FX3249" s="0"/>
      <c r="FY3249" s="0"/>
      <c r="FZ3249" s="0"/>
      <c r="GA3249" s="0"/>
      <c r="GB3249" s="0"/>
      <c r="GC3249" s="0"/>
      <c r="GD3249" s="0"/>
      <c r="GE3249" s="0"/>
      <c r="GF3249" s="0"/>
      <c r="GG3249" s="0"/>
      <c r="GH3249" s="0"/>
      <c r="GI3249" s="0"/>
      <c r="GJ3249" s="0"/>
      <c r="GK3249" s="0"/>
      <c r="GL3249" s="0"/>
      <c r="GM3249" s="0"/>
      <c r="GN3249" s="0"/>
      <c r="GO3249" s="0"/>
      <c r="GP3249" s="0"/>
      <c r="GQ3249" s="0"/>
      <c r="GR3249" s="0"/>
      <c r="GS3249" s="0"/>
      <c r="GT3249" s="0"/>
      <c r="GU3249" s="0"/>
      <c r="GV3249" s="0"/>
      <c r="GW3249" s="0"/>
      <c r="GX3249" s="0"/>
      <c r="GY3249" s="0"/>
      <c r="GZ3249" s="0"/>
      <c r="HA3249" s="0"/>
      <c r="HB3249" s="0"/>
      <c r="HC3249" s="0"/>
      <c r="HD3249" s="0"/>
      <c r="HE3249" s="0"/>
      <c r="HF3249" s="0"/>
      <c r="HG3249" s="0"/>
      <c r="HH3249" s="0"/>
      <c r="HI3249" s="0"/>
      <c r="HJ3249" s="0"/>
      <c r="HK3249" s="0"/>
      <c r="HL3249" s="0"/>
      <c r="HM3249" s="0"/>
      <c r="HN3249" s="0"/>
      <c r="HO3249" s="0"/>
      <c r="HP3249" s="0"/>
      <c r="HQ3249" s="0"/>
      <c r="HR3249" s="0"/>
      <c r="HS3249" s="0"/>
      <c r="HT3249" s="0"/>
      <c r="HU3249" s="0"/>
      <c r="HV3249" s="0"/>
      <c r="HW3249" s="0"/>
      <c r="HX3249" s="0"/>
      <c r="HY3249" s="0"/>
      <c r="HZ3249" s="0"/>
      <c r="IA3249" s="0"/>
      <c r="IB3249" s="0"/>
      <c r="IC3249" s="0"/>
      <c r="ID3249" s="0"/>
      <c r="IE3249" s="0"/>
      <c r="IF3249" s="0"/>
      <c r="IG3249" s="0"/>
      <c r="IH3249" s="0"/>
      <c r="II3249" s="0"/>
      <c r="IJ3249" s="0"/>
      <c r="IK3249" s="0"/>
      <c r="IL3249" s="0"/>
      <c r="IM3249" s="0"/>
      <c r="IN3249" s="0"/>
      <c r="IO3249" s="0"/>
      <c r="IP3249" s="0"/>
      <c r="IQ3249" s="0"/>
      <c r="IR3249" s="0"/>
      <c r="IS3249" s="0"/>
      <c r="IT3249" s="0"/>
      <c r="IU3249" s="0"/>
      <c r="IV3249" s="0"/>
      <c r="IW3249" s="0"/>
      <c r="IX3249" s="0"/>
      <c r="IY3249" s="0"/>
      <c r="IZ3249" s="0"/>
      <c r="JA3249" s="0"/>
      <c r="JB3249" s="0"/>
      <c r="JC3249" s="0"/>
      <c r="JD3249" s="0"/>
      <c r="JE3249" s="0"/>
      <c r="JF3249" s="0"/>
      <c r="JG3249" s="0"/>
      <c r="JH3249" s="0"/>
      <c r="JI3249" s="0"/>
      <c r="JJ3249" s="0"/>
      <c r="JK3249" s="0"/>
      <c r="JL3249" s="0"/>
      <c r="JM3249" s="0"/>
      <c r="JN3249" s="0"/>
      <c r="JO3249" s="0"/>
      <c r="JP3249" s="0"/>
      <c r="JQ3249" s="0"/>
      <c r="JR3249" s="0"/>
      <c r="JS3249" s="0"/>
      <c r="JT3249" s="0"/>
      <c r="JU3249" s="0"/>
      <c r="JV3249" s="0"/>
      <c r="JW3249" s="0"/>
      <c r="JX3249" s="0"/>
      <c r="JY3249" s="0"/>
      <c r="JZ3249" s="0"/>
      <c r="KA3249" s="0"/>
      <c r="KB3249" s="0"/>
      <c r="KC3249" s="0"/>
      <c r="KD3249" s="0"/>
      <c r="KE3249" s="0"/>
      <c r="KF3249" s="0"/>
      <c r="KG3249" s="0"/>
      <c r="KH3249" s="0"/>
      <c r="KI3249" s="0"/>
      <c r="KJ3249" s="0"/>
      <c r="KK3249" s="0"/>
      <c r="KL3249" s="0"/>
      <c r="KM3249" s="0"/>
      <c r="KN3249" s="0"/>
      <c r="KO3249" s="0"/>
      <c r="KP3249" s="0"/>
      <c r="KQ3249" s="0"/>
      <c r="KR3249" s="0"/>
      <c r="KS3249" s="0"/>
      <c r="KT3249" s="0"/>
      <c r="KU3249" s="0"/>
      <c r="KV3249" s="0"/>
      <c r="KW3249" s="0"/>
      <c r="KX3249" s="0"/>
      <c r="KY3249" s="0"/>
      <c r="KZ3249" s="0"/>
      <c r="LA3249" s="0"/>
      <c r="LB3249" s="0"/>
      <c r="LC3249" s="0"/>
      <c r="LD3249" s="0"/>
      <c r="LE3249" s="0"/>
      <c r="LF3249" s="0"/>
      <c r="LG3249" s="0"/>
      <c r="LH3249" s="0"/>
      <c r="LI3249" s="0"/>
      <c r="LJ3249" s="0"/>
      <c r="LK3249" s="0"/>
      <c r="LL3249" s="0"/>
      <c r="LM3249" s="0"/>
      <c r="LN3249" s="0"/>
      <c r="LO3249" s="0"/>
      <c r="LP3249" s="0"/>
      <c r="LQ3249" s="0"/>
      <c r="LR3249" s="0"/>
      <c r="LS3249" s="0"/>
      <c r="LT3249" s="0"/>
      <c r="LU3249" s="0"/>
      <c r="LV3249" s="0"/>
      <c r="LW3249" s="0"/>
      <c r="LX3249" s="0"/>
      <c r="LY3249" s="0"/>
      <c r="LZ3249" s="0"/>
      <c r="MA3249" s="0"/>
      <c r="MB3249" s="0"/>
      <c r="MC3249" s="0"/>
      <c r="MD3249" s="0"/>
      <c r="ME3249" s="0"/>
      <c r="MF3249" s="0"/>
      <c r="MG3249" s="0"/>
      <c r="MH3249" s="0"/>
      <c r="MI3249" s="0"/>
      <c r="MJ3249" s="0"/>
      <c r="MK3249" s="0"/>
      <c r="ML3249" s="0"/>
      <c r="MM3249" s="0"/>
      <c r="MN3249" s="0"/>
      <c r="MO3249" s="0"/>
      <c r="MP3249" s="0"/>
      <c r="MQ3249" s="0"/>
      <c r="MR3249" s="0"/>
      <c r="MS3249" s="0"/>
      <c r="MT3249" s="0"/>
      <c r="MU3249" s="0"/>
      <c r="MV3249" s="0"/>
      <c r="MW3249" s="0"/>
      <c r="MX3249" s="0"/>
      <c r="MY3249" s="0"/>
      <c r="MZ3249" s="0"/>
      <c r="NA3249" s="0"/>
      <c r="NB3249" s="0"/>
      <c r="NC3249" s="0"/>
      <c r="ND3249" s="0"/>
      <c r="NE3249" s="0"/>
      <c r="NF3249" s="0"/>
      <c r="NG3249" s="0"/>
      <c r="NH3249" s="0"/>
      <c r="NI3249" s="0"/>
      <c r="NJ3249" s="0"/>
      <c r="NK3249" s="0"/>
      <c r="NL3249" s="0"/>
      <c r="NM3249" s="0"/>
      <c r="NN3249" s="0"/>
      <c r="NO3249" s="0"/>
      <c r="NP3249" s="0"/>
      <c r="NQ3249" s="0"/>
      <c r="NR3249" s="0"/>
      <c r="NS3249" s="0"/>
      <c r="NT3249" s="0"/>
      <c r="NU3249" s="0"/>
      <c r="NV3249" s="0"/>
      <c r="NW3249" s="0"/>
      <c r="NX3249" s="0"/>
      <c r="NY3249" s="0"/>
      <c r="NZ3249" s="0"/>
      <c r="OA3249" s="0"/>
      <c r="OB3249" s="0"/>
      <c r="OC3249" s="0"/>
      <c r="OD3249" s="0"/>
      <c r="OE3249" s="0"/>
      <c r="OF3249" s="0"/>
      <c r="OG3249" s="0"/>
      <c r="OH3249" s="0"/>
      <c r="OI3249" s="0"/>
      <c r="OJ3249" s="0"/>
      <c r="OK3249" s="0"/>
      <c r="OL3249" s="0"/>
      <c r="OM3249" s="0"/>
      <c r="ON3249" s="0"/>
      <c r="OO3249" s="0"/>
      <c r="OP3249" s="0"/>
      <c r="OQ3249" s="0"/>
      <c r="OR3249" s="0"/>
      <c r="OS3249" s="0"/>
      <c r="OT3249" s="0"/>
      <c r="OU3249" s="0"/>
      <c r="OV3249" s="0"/>
      <c r="OW3249" s="0"/>
      <c r="OX3249" s="0"/>
      <c r="OY3249" s="0"/>
      <c r="OZ3249" s="0"/>
      <c r="PA3249" s="0"/>
      <c r="PB3249" s="0"/>
      <c r="PC3249" s="0"/>
      <c r="PD3249" s="0"/>
      <c r="PE3249" s="0"/>
      <c r="PF3249" s="0"/>
      <c r="PG3249" s="0"/>
      <c r="PH3249" s="0"/>
      <c r="PI3249" s="0"/>
      <c r="PJ3249" s="0"/>
      <c r="PK3249" s="0"/>
      <c r="PL3249" s="0"/>
      <c r="PM3249" s="0"/>
      <c r="PN3249" s="0"/>
      <c r="PO3249" s="0"/>
      <c r="PP3249" s="0"/>
      <c r="PQ3249" s="0"/>
      <c r="PR3249" s="0"/>
      <c r="PS3249" s="0"/>
      <c r="PT3249" s="0"/>
      <c r="PU3249" s="0"/>
      <c r="PV3249" s="0"/>
      <c r="PW3249" s="0"/>
      <c r="PX3249" s="0"/>
      <c r="PY3249" s="0"/>
      <c r="PZ3249" s="0"/>
      <c r="QA3249" s="0"/>
      <c r="QB3249" s="0"/>
      <c r="QC3249" s="0"/>
      <c r="QD3249" s="0"/>
      <c r="QE3249" s="0"/>
      <c r="QF3249" s="0"/>
      <c r="QG3249" s="0"/>
      <c r="QH3249" s="0"/>
      <c r="QI3249" s="0"/>
      <c r="QJ3249" s="0"/>
      <c r="QK3249" s="0"/>
      <c r="QL3249" s="0"/>
      <c r="QM3249" s="0"/>
      <c r="QN3249" s="0"/>
      <c r="QO3249" s="0"/>
      <c r="QP3249" s="0"/>
      <c r="QQ3249" s="0"/>
      <c r="QR3249" s="0"/>
      <c r="QS3249" s="0"/>
      <c r="QT3249" s="0"/>
      <c r="QU3249" s="0"/>
      <c r="QV3249" s="0"/>
      <c r="QW3249" s="0"/>
      <c r="QX3249" s="0"/>
      <c r="QY3249" s="0"/>
      <c r="QZ3249" s="0"/>
      <c r="RA3249" s="0"/>
      <c r="RB3249" s="0"/>
      <c r="RC3249" s="0"/>
      <c r="RD3249" s="0"/>
      <c r="RE3249" s="0"/>
      <c r="RF3249" s="0"/>
      <c r="RG3249" s="0"/>
      <c r="RH3249" s="0"/>
      <c r="RI3249" s="0"/>
      <c r="RJ3249" s="0"/>
      <c r="RK3249" s="0"/>
      <c r="RL3249" s="0"/>
      <c r="RM3249" s="0"/>
      <c r="RN3249" s="0"/>
      <c r="RO3249" s="0"/>
      <c r="RP3249" s="0"/>
      <c r="RQ3249" s="0"/>
      <c r="RR3249" s="0"/>
      <c r="RS3249" s="0"/>
      <c r="RT3249" s="0"/>
      <c r="RU3249" s="0"/>
      <c r="RV3249" s="0"/>
      <c r="RW3249" s="0"/>
      <c r="RX3249" s="0"/>
      <c r="RY3249" s="0"/>
      <c r="RZ3249" s="0"/>
      <c r="SA3249" s="0"/>
      <c r="SB3249" s="0"/>
      <c r="SC3249" s="0"/>
      <c r="SD3249" s="0"/>
      <c r="SE3249" s="0"/>
      <c r="SF3249" s="0"/>
      <c r="SG3249" s="0"/>
      <c r="SH3249" s="0"/>
      <c r="SI3249" s="0"/>
      <c r="SJ3249" s="0"/>
      <c r="SK3249" s="0"/>
      <c r="SL3249" s="0"/>
      <c r="SM3249" s="0"/>
      <c r="SN3249" s="0"/>
      <c r="SO3249" s="0"/>
      <c r="SP3249" s="0"/>
      <c r="SQ3249" s="0"/>
      <c r="SR3249" s="0"/>
      <c r="SS3249" s="0"/>
      <c r="ST3249" s="0"/>
      <c r="SU3249" s="0"/>
      <c r="SV3249" s="0"/>
      <c r="SW3249" s="0"/>
      <c r="SX3249" s="0"/>
      <c r="SY3249" s="0"/>
      <c r="SZ3249" s="0"/>
      <c r="TA3249" s="0"/>
      <c r="TB3249" s="0"/>
      <c r="TC3249" s="0"/>
      <c r="TD3249" s="0"/>
      <c r="TE3249" s="0"/>
      <c r="TF3249" s="0"/>
      <c r="TG3249" s="0"/>
      <c r="TH3249" s="0"/>
      <c r="TI3249" s="0"/>
      <c r="TJ3249" s="0"/>
      <c r="TK3249" s="0"/>
      <c r="TL3249" s="0"/>
      <c r="TM3249" s="0"/>
      <c r="TN3249" s="0"/>
      <c r="TO3249" s="0"/>
      <c r="TP3249" s="0"/>
      <c r="TQ3249" s="0"/>
      <c r="TR3249" s="0"/>
      <c r="TS3249" s="0"/>
      <c r="TT3249" s="0"/>
      <c r="TU3249" s="0"/>
      <c r="TV3249" s="0"/>
      <c r="TW3249" s="0"/>
      <c r="TX3249" s="0"/>
      <c r="TY3249" s="0"/>
      <c r="TZ3249" s="0"/>
      <c r="UA3249" s="0"/>
      <c r="UB3249" s="0"/>
      <c r="UC3249" s="0"/>
      <c r="UD3249" s="0"/>
      <c r="UE3249" s="0"/>
      <c r="UF3249" s="0"/>
      <c r="UG3249" s="0"/>
      <c r="UH3249" s="0"/>
      <c r="UI3249" s="0"/>
      <c r="UJ3249" s="0"/>
      <c r="UK3249" s="0"/>
      <c r="UL3249" s="0"/>
      <c r="UM3249" s="0"/>
      <c r="UN3249" s="0"/>
      <c r="UO3249" s="0"/>
      <c r="UP3249" s="0"/>
      <c r="UQ3249" s="0"/>
      <c r="UR3249" s="0"/>
      <c r="US3249" s="0"/>
      <c r="UT3249" s="0"/>
      <c r="UU3249" s="0"/>
      <c r="UV3249" s="0"/>
      <c r="UW3249" s="0"/>
      <c r="UX3249" s="0"/>
      <c r="UY3249" s="0"/>
      <c r="UZ3249" s="0"/>
      <c r="VA3249" s="0"/>
      <c r="VB3249" s="0"/>
      <c r="VC3249" s="0"/>
      <c r="VD3249" s="0"/>
      <c r="VE3249" s="0"/>
      <c r="VF3249" s="0"/>
      <c r="VG3249" s="0"/>
      <c r="VH3249" s="0"/>
      <c r="VI3249" s="0"/>
      <c r="VJ3249" s="0"/>
      <c r="VK3249" s="0"/>
      <c r="VL3249" s="0"/>
      <c r="VM3249" s="0"/>
      <c r="VN3249" s="0"/>
      <c r="VO3249" s="0"/>
      <c r="VP3249" s="0"/>
      <c r="VQ3249" s="0"/>
      <c r="VR3249" s="0"/>
      <c r="VS3249" s="0"/>
      <c r="VT3249" s="0"/>
      <c r="VU3249" s="0"/>
      <c r="VV3249" s="0"/>
      <c r="VW3249" s="0"/>
      <c r="VX3249" s="0"/>
      <c r="VY3249" s="0"/>
      <c r="VZ3249" s="0"/>
      <c r="WA3249" s="0"/>
      <c r="WB3249" s="0"/>
      <c r="WC3249" s="0"/>
      <c r="WD3249" s="0"/>
      <c r="WE3249" s="0"/>
      <c r="WF3249" s="0"/>
      <c r="WG3249" s="0"/>
      <c r="WH3249" s="0"/>
      <c r="WI3249" s="0"/>
      <c r="WJ3249" s="0"/>
      <c r="WK3249" s="0"/>
      <c r="WL3249" s="0"/>
      <c r="WM3249" s="0"/>
      <c r="WN3249" s="0"/>
      <c r="WO3249" s="0"/>
      <c r="WP3249" s="0"/>
      <c r="WQ3249" s="0"/>
      <c r="WR3249" s="0"/>
      <c r="WS3249" s="0"/>
      <c r="WT3249" s="0"/>
      <c r="WU3249" s="0"/>
      <c r="WV3249" s="0"/>
      <c r="WW3249" s="0"/>
      <c r="WX3249" s="0"/>
      <c r="WY3249" s="0"/>
      <c r="WZ3249" s="0"/>
      <c r="XA3249" s="0"/>
      <c r="XB3249" s="0"/>
      <c r="XC3249" s="0"/>
      <c r="XD3249" s="0"/>
      <c r="XE3249" s="0"/>
      <c r="XF3249" s="0"/>
      <c r="XG3249" s="0"/>
      <c r="XH3249" s="0"/>
      <c r="XI3249" s="0"/>
      <c r="XJ3249" s="0"/>
      <c r="XK3249" s="0"/>
      <c r="XL3249" s="0"/>
      <c r="XM3249" s="0"/>
      <c r="XN3249" s="0"/>
      <c r="XO3249" s="0"/>
      <c r="XP3249" s="0"/>
      <c r="XQ3249" s="0"/>
      <c r="XR3249" s="0"/>
      <c r="XS3249" s="0"/>
      <c r="XT3249" s="0"/>
      <c r="XU3249" s="0"/>
      <c r="XV3249" s="0"/>
      <c r="XW3249" s="0"/>
      <c r="XX3249" s="0"/>
      <c r="XY3249" s="0"/>
      <c r="XZ3249" s="0"/>
      <c r="YA3249" s="0"/>
      <c r="YB3249" s="0"/>
      <c r="YC3249" s="0"/>
      <c r="YD3249" s="0"/>
      <c r="YE3249" s="0"/>
      <c r="YF3249" s="0"/>
      <c r="YG3249" s="0"/>
      <c r="YH3249" s="0"/>
      <c r="YI3249" s="0"/>
      <c r="YJ3249" s="0"/>
      <c r="YK3249" s="0"/>
      <c r="YL3249" s="0"/>
      <c r="YM3249" s="0"/>
      <c r="YN3249" s="0"/>
      <c r="YO3249" s="0"/>
      <c r="YP3249" s="0"/>
      <c r="YQ3249" s="0"/>
      <c r="YR3249" s="0"/>
      <c r="YS3249" s="0"/>
      <c r="YT3249" s="0"/>
      <c r="YU3249" s="0"/>
      <c r="YV3249" s="0"/>
      <c r="YW3249" s="0"/>
      <c r="YX3249" s="0"/>
      <c r="YY3249" s="0"/>
      <c r="YZ3249" s="0"/>
      <c r="ZA3249" s="0"/>
      <c r="ZB3249" s="0"/>
      <c r="ZC3249" s="0"/>
      <c r="ZD3249" s="0"/>
      <c r="ZE3249" s="0"/>
      <c r="ZF3249" s="0"/>
      <c r="ZG3249" s="0"/>
      <c r="ZH3249" s="0"/>
      <c r="ZI3249" s="0"/>
      <c r="ZJ3249" s="0"/>
      <c r="ZK3249" s="0"/>
      <c r="ZL3249" s="0"/>
      <c r="ZM3249" s="0"/>
      <c r="ZN3249" s="0"/>
      <c r="ZO3249" s="0"/>
      <c r="ZP3249" s="0"/>
      <c r="ZQ3249" s="0"/>
      <c r="ZR3249" s="0"/>
      <c r="ZS3249" s="0"/>
      <c r="ZT3249" s="0"/>
      <c r="ZU3249" s="0"/>
      <c r="ZV3249" s="0"/>
      <c r="ZW3249" s="0"/>
      <c r="ZX3249" s="0"/>
      <c r="ZY3249" s="0"/>
      <c r="ZZ3249" s="0"/>
      <c r="AAA3249" s="0"/>
      <c r="AAB3249" s="0"/>
      <c r="AAC3249" s="0"/>
      <c r="AAD3249" s="0"/>
      <c r="AAE3249" s="0"/>
      <c r="AAF3249" s="0"/>
      <c r="AAG3249" s="0"/>
      <c r="AAH3249" s="0"/>
      <c r="AAI3249" s="0"/>
      <c r="AAJ3249" s="0"/>
      <c r="AAK3249" s="0"/>
      <c r="AAL3249" s="0"/>
      <c r="AAM3249" s="0"/>
      <c r="AAN3249" s="0"/>
      <c r="AAO3249" s="0"/>
      <c r="AAP3249" s="0"/>
      <c r="AAQ3249" s="0"/>
      <c r="AAR3249" s="0"/>
      <c r="AAS3249" s="0"/>
      <c r="AAT3249" s="0"/>
      <c r="AAU3249" s="0"/>
      <c r="AAV3249" s="0"/>
      <c r="AAW3249" s="0"/>
      <c r="AAX3249" s="0"/>
      <c r="AAY3249" s="0"/>
      <c r="AAZ3249" s="0"/>
      <c r="ABA3249" s="0"/>
      <c r="ABB3249" s="0"/>
      <c r="ABC3249" s="0"/>
      <c r="ABD3249" s="0"/>
      <c r="ABE3249" s="0"/>
      <c r="ABF3249" s="0"/>
      <c r="ABG3249" s="0"/>
      <c r="ABH3249" s="0"/>
      <c r="ABI3249" s="0"/>
      <c r="ABJ3249" s="0"/>
      <c r="ABK3249" s="0"/>
      <c r="ABL3249" s="0"/>
      <c r="ABM3249" s="0"/>
      <c r="ABN3249" s="0"/>
      <c r="ABO3249" s="0"/>
      <c r="ABP3249" s="0"/>
      <c r="ABQ3249" s="0"/>
      <c r="ABR3249" s="0"/>
      <c r="ABS3249" s="0"/>
      <c r="ABT3249" s="0"/>
      <c r="ABU3249" s="0"/>
      <c r="ABV3249" s="0"/>
      <c r="ABW3249" s="0"/>
      <c r="ABX3249" s="0"/>
      <c r="ABY3249" s="0"/>
      <c r="ABZ3249" s="0"/>
      <c r="ACA3249" s="0"/>
      <c r="ACB3249" s="0"/>
      <c r="ACC3249" s="0"/>
      <c r="ACD3249" s="0"/>
      <c r="ACE3249" s="0"/>
      <c r="ACF3249" s="0"/>
      <c r="ACG3249" s="0"/>
      <c r="ACH3249" s="0"/>
      <c r="ACI3249" s="0"/>
      <c r="ACJ3249" s="0"/>
      <c r="ACK3249" s="0"/>
      <c r="ACL3249" s="0"/>
      <c r="ACM3249" s="0"/>
      <c r="ACN3249" s="0"/>
      <c r="ACO3249" s="0"/>
      <c r="ACP3249" s="0"/>
      <c r="ACQ3249" s="0"/>
      <c r="ACR3249" s="0"/>
      <c r="ACS3249" s="0"/>
      <c r="ACT3249" s="0"/>
      <c r="ACU3249" s="0"/>
      <c r="ACV3249" s="0"/>
      <c r="ACW3249" s="0"/>
      <c r="ACX3249" s="0"/>
      <c r="ACY3249" s="0"/>
      <c r="ACZ3249" s="0"/>
      <c r="ADA3249" s="0"/>
      <c r="ADB3249" s="0"/>
      <c r="ADC3249" s="0"/>
      <c r="ADD3249" s="0"/>
      <c r="ADE3249" s="0"/>
      <c r="ADF3249" s="0"/>
      <c r="ADG3249" s="0"/>
      <c r="ADH3249" s="0"/>
      <c r="ADI3249" s="0"/>
      <c r="ADJ3249" s="0"/>
      <c r="ADK3249" s="0"/>
      <c r="ADL3249" s="0"/>
      <c r="ADM3249" s="0"/>
      <c r="ADN3249" s="0"/>
      <c r="ADO3249" s="0"/>
      <c r="ADP3249" s="0"/>
      <c r="ADQ3249" s="0"/>
      <c r="ADR3249" s="0"/>
      <c r="ADS3249" s="0"/>
      <c r="ADT3249" s="0"/>
      <c r="ADU3249" s="0"/>
      <c r="ADV3249" s="0"/>
      <c r="ADW3249" s="0"/>
      <c r="ADX3249" s="0"/>
      <c r="ADY3249" s="0"/>
      <c r="ADZ3249" s="0"/>
      <c r="AEA3249" s="0"/>
      <c r="AEB3249" s="0"/>
      <c r="AEC3249" s="0"/>
      <c r="AED3249" s="0"/>
      <c r="AEE3249" s="0"/>
      <c r="AEF3249" s="0"/>
      <c r="AEG3249" s="0"/>
      <c r="AEH3249" s="0"/>
      <c r="AEI3249" s="0"/>
      <c r="AEJ3249" s="0"/>
      <c r="AEK3249" s="0"/>
      <c r="AEL3249" s="0"/>
      <c r="AEM3249" s="0"/>
      <c r="AEN3249" s="0"/>
      <c r="AEO3249" s="0"/>
      <c r="AEP3249" s="0"/>
      <c r="AEQ3249" s="0"/>
      <c r="AER3249" s="0"/>
      <c r="AES3249" s="0"/>
      <c r="AET3249" s="0"/>
      <c r="AEU3249" s="0"/>
      <c r="AEV3249" s="0"/>
      <c r="AEW3249" s="0"/>
      <c r="AEX3249" s="0"/>
      <c r="AEY3249" s="0"/>
      <c r="AEZ3249" s="0"/>
      <c r="AFA3249" s="0"/>
      <c r="AFB3249" s="0"/>
      <c r="AFC3249" s="0"/>
      <c r="AFD3249" s="0"/>
      <c r="AFE3249" s="0"/>
      <c r="AFF3249" s="0"/>
      <c r="AFG3249" s="0"/>
      <c r="AFH3249" s="0"/>
      <c r="AFI3249" s="0"/>
      <c r="AFJ3249" s="0"/>
      <c r="AFK3249" s="0"/>
      <c r="AFL3249" s="0"/>
      <c r="AFM3249" s="0"/>
      <c r="AFN3249" s="0"/>
      <c r="AFO3249" s="0"/>
      <c r="AFP3249" s="0"/>
      <c r="AFQ3249" s="0"/>
      <c r="AFR3249" s="0"/>
      <c r="AFS3249" s="0"/>
      <c r="AFT3249" s="0"/>
      <c r="AFU3249" s="0"/>
      <c r="AFV3249" s="0"/>
      <c r="AFW3249" s="0"/>
      <c r="AFX3249" s="0"/>
      <c r="AFY3249" s="0"/>
      <c r="AFZ3249" s="0"/>
      <c r="AGA3249" s="0"/>
      <c r="AGB3249" s="0"/>
      <c r="AGC3249" s="0"/>
      <c r="AGD3249" s="0"/>
      <c r="AGE3249" s="0"/>
      <c r="AGF3249" s="0"/>
      <c r="AGG3249" s="0"/>
      <c r="AGH3249" s="0"/>
      <c r="AGI3249" s="0"/>
      <c r="AGJ3249" s="0"/>
      <c r="AGK3249" s="0"/>
      <c r="AGL3249" s="0"/>
      <c r="AGM3249" s="0"/>
      <c r="AGN3249" s="0"/>
      <c r="AGO3249" s="0"/>
      <c r="AGP3249" s="0"/>
      <c r="AGQ3249" s="0"/>
      <c r="AGR3249" s="0"/>
      <c r="AGS3249" s="0"/>
      <c r="AGT3249" s="0"/>
      <c r="AGU3249" s="0"/>
      <c r="AGV3249" s="0"/>
      <c r="AGW3249" s="0"/>
      <c r="AGX3249" s="0"/>
      <c r="AGY3249" s="0"/>
      <c r="AGZ3249" s="0"/>
      <c r="AHA3249" s="0"/>
      <c r="AHB3249" s="0"/>
      <c r="AHC3249" s="0"/>
      <c r="AHD3249" s="0"/>
      <c r="AHE3249" s="0"/>
      <c r="AHF3249" s="0"/>
      <c r="AHG3249" s="0"/>
      <c r="AHH3249" s="0"/>
      <c r="AHI3249" s="0"/>
      <c r="AHJ3249" s="0"/>
      <c r="AHK3249" s="0"/>
      <c r="AHL3249" s="0"/>
      <c r="AHM3249" s="0"/>
      <c r="AHN3249" s="0"/>
      <c r="AHO3249" s="0"/>
      <c r="AHP3249" s="0"/>
      <c r="AHQ3249" s="0"/>
      <c r="AHR3249" s="0"/>
      <c r="AHS3249" s="0"/>
      <c r="AHT3249" s="0"/>
      <c r="AHU3249" s="0"/>
      <c r="AHV3249" s="0"/>
      <c r="AHW3249" s="0"/>
      <c r="AHX3249" s="0"/>
      <c r="AHY3249" s="0"/>
      <c r="AHZ3249" s="0"/>
      <c r="AIA3249" s="0"/>
      <c r="AIB3249" s="0"/>
      <c r="AIC3249" s="0"/>
      <c r="AID3249" s="0"/>
      <c r="AIE3249" s="0"/>
      <c r="AIF3249" s="0"/>
      <c r="AIG3249" s="0"/>
      <c r="AIH3249" s="0"/>
      <c r="AII3249" s="0"/>
      <c r="AIJ3249" s="0"/>
      <c r="AIK3249" s="0"/>
      <c r="AIL3249" s="0"/>
      <c r="AIM3249" s="0"/>
      <c r="AIN3249" s="0"/>
      <c r="AIO3249" s="0"/>
      <c r="AIP3249" s="0"/>
      <c r="AIQ3249" s="0"/>
      <c r="AIR3249" s="0"/>
      <c r="AIS3249" s="0"/>
      <c r="AIT3249" s="0"/>
      <c r="AIU3249" s="0"/>
      <c r="AIV3249" s="0"/>
      <c r="AIW3249" s="0"/>
      <c r="AIX3249" s="0"/>
      <c r="AIY3249" s="0"/>
      <c r="AIZ3249" s="0"/>
      <c r="AJA3249" s="0"/>
      <c r="AJB3249" s="0"/>
      <c r="AJC3249" s="0"/>
      <c r="AJD3249" s="0"/>
      <c r="AJE3249" s="0"/>
      <c r="AJF3249" s="0"/>
      <c r="AJG3249" s="0"/>
      <c r="AJH3249" s="0"/>
      <c r="AJI3249" s="0"/>
      <c r="AJJ3249" s="0"/>
      <c r="AJK3249" s="0"/>
      <c r="AJL3249" s="0"/>
      <c r="AJM3249" s="0"/>
      <c r="AJN3249" s="0"/>
      <c r="AJO3249" s="0"/>
      <c r="AJP3249" s="0"/>
      <c r="AJQ3249" s="0"/>
      <c r="AJR3249" s="0"/>
      <c r="AJS3249" s="0"/>
      <c r="AJT3249" s="0"/>
      <c r="AJU3249" s="0"/>
      <c r="AJV3249" s="0"/>
      <c r="AJW3249" s="0"/>
      <c r="AJX3249" s="0"/>
      <c r="AJY3249" s="0"/>
      <c r="AJZ3249" s="0"/>
      <c r="AKA3249" s="0"/>
      <c r="AKB3249" s="0"/>
      <c r="AKC3249" s="0"/>
      <c r="AKD3249" s="0"/>
      <c r="AKE3249" s="0"/>
      <c r="AKF3249" s="0"/>
      <c r="AKG3249" s="0"/>
      <c r="AKH3249" s="0"/>
      <c r="AKI3249" s="0"/>
      <c r="AKJ3249" s="0"/>
      <c r="AKK3249" s="0"/>
      <c r="AKL3249" s="0"/>
      <c r="AKM3249" s="0"/>
      <c r="AKN3249" s="0"/>
      <c r="AKO3249" s="0"/>
      <c r="AKP3249" s="0"/>
      <c r="AKQ3249" s="0"/>
      <c r="AKR3249" s="0"/>
      <c r="AKS3249" s="0"/>
      <c r="AKT3249" s="0"/>
      <c r="AKU3249" s="0"/>
      <c r="AKV3249" s="0"/>
      <c r="AKW3249" s="0"/>
      <c r="AKX3249" s="0"/>
      <c r="AKY3249" s="0"/>
      <c r="AKZ3249" s="0"/>
      <c r="ALA3249" s="0"/>
      <c r="ALB3249" s="0"/>
      <c r="ALC3249" s="0"/>
      <c r="ALD3249" s="0"/>
      <c r="ALE3249" s="0"/>
      <c r="ALF3249" s="0"/>
      <c r="ALG3249" s="0"/>
      <c r="ALH3249" s="0"/>
      <c r="ALI3249" s="0"/>
      <c r="ALJ3249" s="0"/>
      <c r="ALK3249" s="0"/>
      <c r="ALL3249" s="0"/>
      <c r="ALM3249" s="0"/>
      <c r="ALN3249" s="0"/>
      <c r="ALO3249" s="0"/>
      <c r="ALP3249" s="0"/>
      <c r="ALQ3249" s="0"/>
      <c r="ALR3249" s="0"/>
      <c r="ALS3249" s="0"/>
      <c r="ALT3249" s="0"/>
      <c r="ALU3249" s="0"/>
      <c r="ALV3249" s="0"/>
      <c r="ALW3249" s="0"/>
      <c r="ALX3249" s="0"/>
      <c r="ALY3249" s="0"/>
      <c r="ALZ3249" s="0"/>
      <c r="AMA3249" s="0"/>
      <c r="AMB3249" s="0"/>
      <c r="AMC3249" s="0"/>
      <c r="AMD3249" s="0"/>
      <c r="AME3249" s="0"/>
      <c r="AMF3249" s="0"/>
      <c r="AMG3249" s="0"/>
      <c r="AMH3249" s="0"/>
      <c r="AMI3249" s="0"/>
    </row>
    <row r="3250" customFormat="false" ht="12.75" hidden="false" customHeight="false" outlineLevel="0" collapsed="false">
      <c r="A3250" s="1" t="s">
        <v>3495</v>
      </c>
      <c r="C3250" s="27" t="s">
        <v>3497</v>
      </c>
      <c r="D3250" s="27" t="s">
        <v>49</v>
      </c>
      <c r="E3250" s="97"/>
      <c r="F3250" s="31"/>
      <c r="G3250" s="27"/>
      <c r="H3250" s="30" t="s">
        <v>61</v>
      </c>
      <c r="I3250" s="31" t="n">
        <v>1.19</v>
      </c>
      <c r="J3250" s="31" t="s">
        <v>3470</v>
      </c>
      <c r="BM3250" s="0"/>
      <c r="BN3250" s="0"/>
      <c r="BO3250" s="0"/>
      <c r="BP3250" s="0"/>
      <c r="BQ3250" s="0"/>
      <c r="BR3250" s="0"/>
      <c r="BS3250" s="0"/>
      <c r="BT3250" s="0"/>
      <c r="BU3250" s="0"/>
      <c r="BV3250" s="0"/>
      <c r="BW3250" s="0"/>
      <c r="BX3250" s="0"/>
      <c r="BY3250" s="0"/>
      <c r="BZ3250" s="0"/>
      <c r="CA3250" s="0"/>
      <c r="CB3250" s="0"/>
      <c r="CC3250" s="0"/>
      <c r="CD3250" s="0"/>
      <c r="CE3250" s="0"/>
      <c r="CF3250" s="0"/>
      <c r="CG3250" s="0"/>
      <c r="CH3250" s="0"/>
      <c r="CI3250" s="0"/>
      <c r="CJ3250" s="0"/>
      <c r="CK3250" s="0"/>
      <c r="CL3250" s="0"/>
      <c r="CM3250" s="0"/>
      <c r="CN3250" s="0"/>
      <c r="CO3250" s="0"/>
      <c r="CP3250" s="0"/>
      <c r="CQ3250" s="0"/>
      <c r="CR3250" s="0"/>
      <c r="CS3250" s="0"/>
      <c r="CT3250" s="0"/>
      <c r="CU3250" s="0"/>
      <c r="CV3250" s="0"/>
      <c r="CW3250" s="0"/>
      <c r="CX3250" s="0"/>
      <c r="CY3250" s="0"/>
      <c r="CZ3250" s="0"/>
      <c r="DA3250" s="0"/>
      <c r="DB3250" s="0"/>
      <c r="DC3250" s="0"/>
      <c r="DD3250" s="0"/>
      <c r="DE3250" s="0"/>
      <c r="DF3250" s="0"/>
      <c r="DG3250" s="0"/>
      <c r="DH3250" s="0"/>
      <c r="DI3250" s="0"/>
      <c r="DJ3250" s="0"/>
      <c r="DK3250" s="0"/>
      <c r="DL3250" s="0"/>
      <c r="DM3250" s="0"/>
      <c r="DN3250" s="0"/>
      <c r="DO3250" s="0"/>
      <c r="DP3250" s="0"/>
      <c r="DQ3250" s="0"/>
      <c r="DR3250" s="0"/>
      <c r="DS3250" s="0"/>
      <c r="DT3250" s="0"/>
      <c r="DU3250" s="0"/>
      <c r="DV3250" s="0"/>
      <c r="DW3250" s="0"/>
      <c r="DX3250" s="0"/>
      <c r="DY3250" s="0"/>
      <c r="DZ3250" s="0"/>
      <c r="EA3250" s="0"/>
      <c r="EB3250" s="0"/>
      <c r="EC3250" s="0"/>
      <c r="ED3250" s="0"/>
      <c r="EE3250" s="0"/>
      <c r="EF3250" s="0"/>
      <c r="EG3250" s="0"/>
      <c r="EH3250" s="0"/>
      <c r="EI3250" s="0"/>
      <c r="EJ3250" s="0"/>
      <c r="EK3250" s="0"/>
      <c r="EL3250" s="0"/>
      <c r="EM3250" s="0"/>
      <c r="EN3250" s="0"/>
      <c r="EO3250" s="0"/>
      <c r="EP3250" s="0"/>
      <c r="EQ3250" s="0"/>
      <c r="ER3250" s="0"/>
      <c r="ES3250" s="0"/>
      <c r="ET3250" s="0"/>
      <c r="EU3250" s="0"/>
      <c r="EV3250" s="0"/>
      <c r="EW3250" s="0"/>
      <c r="EX3250" s="0"/>
      <c r="EY3250" s="0"/>
      <c r="EZ3250" s="0"/>
      <c r="FA3250" s="0"/>
      <c r="FB3250" s="0"/>
      <c r="FC3250" s="0"/>
      <c r="FD3250" s="0"/>
      <c r="FE3250" s="0"/>
      <c r="FF3250" s="0"/>
      <c r="FG3250" s="0"/>
      <c r="FH3250" s="0"/>
      <c r="FI3250" s="0"/>
      <c r="FJ3250" s="0"/>
      <c r="FK3250" s="0"/>
      <c r="FL3250" s="0"/>
      <c r="FM3250" s="0"/>
      <c r="FN3250" s="0"/>
      <c r="FO3250" s="0"/>
      <c r="FP3250" s="0"/>
      <c r="FQ3250" s="0"/>
      <c r="FR3250" s="0"/>
      <c r="FS3250" s="0"/>
      <c r="FT3250" s="0"/>
      <c r="FU3250" s="0"/>
      <c r="FV3250" s="0"/>
      <c r="FW3250" s="0"/>
      <c r="FX3250" s="0"/>
      <c r="FY3250" s="0"/>
      <c r="FZ3250" s="0"/>
      <c r="GA3250" s="0"/>
      <c r="GB3250" s="0"/>
      <c r="GC3250" s="0"/>
      <c r="GD3250" s="0"/>
      <c r="GE3250" s="0"/>
      <c r="GF3250" s="0"/>
      <c r="GG3250" s="0"/>
      <c r="GH3250" s="0"/>
      <c r="GI3250" s="0"/>
      <c r="GJ3250" s="0"/>
      <c r="GK3250" s="0"/>
      <c r="GL3250" s="0"/>
      <c r="GM3250" s="0"/>
      <c r="GN3250" s="0"/>
      <c r="GO3250" s="0"/>
      <c r="GP3250" s="0"/>
      <c r="GQ3250" s="0"/>
      <c r="GR3250" s="0"/>
      <c r="GS3250" s="0"/>
      <c r="GT3250" s="0"/>
      <c r="GU3250" s="0"/>
      <c r="GV3250" s="0"/>
      <c r="GW3250" s="0"/>
      <c r="GX3250" s="0"/>
      <c r="GY3250" s="0"/>
      <c r="GZ3250" s="0"/>
      <c r="HA3250" s="0"/>
      <c r="HB3250" s="0"/>
      <c r="HC3250" s="0"/>
      <c r="HD3250" s="0"/>
      <c r="HE3250" s="0"/>
      <c r="HF3250" s="0"/>
      <c r="HG3250" s="0"/>
      <c r="HH3250" s="0"/>
      <c r="HI3250" s="0"/>
      <c r="HJ3250" s="0"/>
      <c r="HK3250" s="0"/>
      <c r="HL3250" s="0"/>
      <c r="HM3250" s="0"/>
      <c r="HN3250" s="0"/>
      <c r="HO3250" s="0"/>
      <c r="HP3250" s="0"/>
      <c r="HQ3250" s="0"/>
      <c r="HR3250" s="0"/>
      <c r="HS3250" s="0"/>
      <c r="HT3250" s="0"/>
      <c r="HU3250" s="0"/>
      <c r="HV3250" s="0"/>
      <c r="HW3250" s="0"/>
      <c r="HX3250" s="0"/>
      <c r="HY3250" s="0"/>
      <c r="HZ3250" s="0"/>
      <c r="IA3250" s="0"/>
      <c r="IB3250" s="0"/>
      <c r="IC3250" s="0"/>
      <c r="ID3250" s="0"/>
      <c r="IE3250" s="0"/>
      <c r="IF3250" s="0"/>
      <c r="IG3250" s="0"/>
      <c r="IH3250" s="0"/>
      <c r="II3250" s="0"/>
      <c r="IJ3250" s="0"/>
      <c r="IK3250" s="0"/>
      <c r="IL3250" s="0"/>
      <c r="IM3250" s="0"/>
      <c r="IN3250" s="0"/>
      <c r="IO3250" s="0"/>
      <c r="IP3250" s="0"/>
      <c r="IQ3250" s="0"/>
      <c r="IR3250" s="0"/>
      <c r="IS3250" s="0"/>
      <c r="IT3250" s="0"/>
      <c r="IU3250" s="0"/>
      <c r="IV3250" s="0"/>
      <c r="IW3250" s="0"/>
      <c r="IX3250" s="0"/>
      <c r="IY3250" s="0"/>
      <c r="IZ3250" s="0"/>
      <c r="JA3250" s="0"/>
      <c r="JB3250" s="0"/>
      <c r="JC3250" s="0"/>
      <c r="JD3250" s="0"/>
      <c r="JE3250" s="0"/>
      <c r="JF3250" s="0"/>
      <c r="JG3250" s="0"/>
      <c r="JH3250" s="0"/>
      <c r="JI3250" s="0"/>
      <c r="JJ3250" s="0"/>
      <c r="JK3250" s="0"/>
      <c r="JL3250" s="0"/>
      <c r="JM3250" s="0"/>
      <c r="JN3250" s="0"/>
      <c r="JO3250" s="0"/>
      <c r="JP3250" s="0"/>
      <c r="JQ3250" s="0"/>
      <c r="JR3250" s="0"/>
      <c r="JS3250" s="0"/>
      <c r="JT3250" s="0"/>
      <c r="JU3250" s="0"/>
      <c r="JV3250" s="0"/>
      <c r="JW3250" s="0"/>
      <c r="JX3250" s="0"/>
      <c r="JY3250" s="0"/>
      <c r="JZ3250" s="0"/>
      <c r="KA3250" s="0"/>
      <c r="KB3250" s="0"/>
      <c r="KC3250" s="0"/>
      <c r="KD3250" s="0"/>
      <c r="KE3250" s="0"/>
      <c r="KF3250" s="0"/>
      <c r="KG3250" s="0"/>
      <c r="KH3250" s="0"/>
      <c r="KI3250" s="0"/>
      <c r="KJ3250" s="0"/>
      <c r="KK3250" s="0"/>
      <c r="KL3250" s="0"/>
      <c r="KM3250" s="0"/>
      <c r="KN3250" s="0"/>
      <c r="KO3250" s="0"/>
      <c r="KP3250" s="0"/>
      <c r="KQ3250" s="0"/>
      <c r="KR3250" s="0"/>
      <c r="KS3250" s="0"/>
      <c r="KT3250" s="0"/>
      <c r="KU3250" s="0"/>
      <c r="KV3250" s="0"/>
      <c r="KW3250" s="0"/>
      <c r="KX3250" s="0"/>
      <c r="KY3250" s="0"/>
      <c r="KZ3250" s="0"/>
      <c r="LA3250" s="0"/>
      <c r="LB3250" s="0"/>
      <c r="LC3250" s="0"/>
      <c r="LD3250" s="0"/>
      <c r="LE3250" s="0"/>
      <c r="LF3250" s="0"/>
      <c r="LG3250" s="0"/>
      <c r="LH3250" s="0"/>
      <c r="LI3250" s="0"/>
      <c r="LJ3250" s="0"/>
      <c r="LK3250" s="0"/>
      <c r="LL3250" s="0"/>
      <c r="LM3250" s="0"/>
      <c r="LN3250" s="0"/>
      <c r="LO3250" s="0"/>
      <c r="LP3250" s="0"/>
      <c r="LQ3250" s="0"/>
      <c r="LR3250" s="0"/>
      <c r="LS3250" s="0"/>
      <c r="LT3250" s="0"/>
      <c r="LU3250" s="0"/>
      <c r="LV3250" s="0"/>
      <c r="LW3250" s="0"/>
      <c r="LX3250" s="0"/>
      <c r="LY3250" s="0"/>
      <c r="LZ3250" s="0"/>
      <c r="MA3250" s="0"/>
      <c r="MB3250" s="0"/>
      <c r="MC3250" s="0"/>
      <c r="MD3250" s="0"/>
      <c r="ME3250" s="0"/>
      <c r="MF3250" s="0"/>
      <c r="MG3250" s="0"/>
      <c r="MH3250" s="0"/>
      <c r="MI3250" s="0"/>
      <c r="MJ3250" s="0"/>
      <c r="MK3250" s="0"/>
      <c r="ML3250" s="0"/>
      <c r="MM3250" s="0"/>
      <c r="MN3250" s="0"/>
      <c r="MO3250" s="0"/>
      <c r="MP3250" s="0"/>
      <c r="MQ3250" s="0"/>
      <c r="MR3250" s="0"/>
      <c r="MS3250" s="0"/>
      <c r="MT3250" s="0"/>
      <c r="MU3250" s="0"/>
      <c r="MV3250" s="0"/>
      <c r="MW3250" s="0"/>
      <c r="MX3250" s="0"/>
      <c r="MY3250" s="0"/>
      <c r="MZ3250" s="0"/>
      <c r="NA3250" s="0"/>
      <c r="NB3250" s="0"/>
      <c r="NC3250" s="0"/>
      <c r="ND3250" s="0"/>
      <c r="NE3250" s="0"/>
      <c r="NF3250" s="0"/>
      <c r="NG3250" s="0"/>
      <c r="NH3250" s="0"/>
      <c r="NI3250" s="0"/>
      <c r="NJ3250" s="0"/>
      <c r="NK3250" s="0"/>
      <c r="NL3250" s="0"/>
      <c r="NM3250" s="0"/>
      <c r="NN3250" s="0"/>
      <c r="NO3250" s="0"/>
      <c r="NP3250" s="0"/>
      <c r="NQ3250" s="0"/>
      <c r="NR3250" s="0"/>
      <c r="NS3250" s="0"/>
      <c r="NT3250" s="0"/>
      <c r="NU3250" s="0"/>
      <c r="NV3250" s="0"/>
      <c r="NW3250" s="0"/>
      <c r="NX3250" s="0"/>
      <c r="NY3250" s="0"/>
      <c r="NZ3250" s="0"/>
      <c r="OA3250" s="0"/>
      <c r="OB3250" s="0"/>
      <c r="OC3250" s="0"/>
      <c r="OD3250" s="0"/>
      <c r="OE3250" s="0"/>
      <c r="OF3250" s="0"/>
      <c r="OG3250" s="0"/>
      <c r="OH3250" s="0"/>
      <c r="OI3250" s="0"/>
      <c r="OJ3250" s="0"/>
      <c r="OK3250" s="0"/>
      <c r="OL3250" s="0"/>
      <c r="OM3250" s="0"/>
      <c r="ON3250" s="0"/>
      <c r="OO3250" s="0"/>
      <c r="OP3250" s="0"/>
      <c r="OQ3250" s="0"/>
      <c r="OR3250" s="0"/>
      <c r="OS3250" s="0"/>
      <c r="OT3250" s="0"/>
      <c r="OU3250" s="0"/>
      <c r="OV3250" s="0"/>
      <c r="OW3250" s="0"/>
      <c r="OX3250" s="0"/>
      <c r="OY3250" s="0"/>
      <c r="OZ3250" s="0"/>
      <c r="PA3250" s="0"/>
      <c r="PB3250" s="0"/>
      <c r="PC3250" s="0"/>
      <c r="PD3250" s="0"/>
      <c r="PE3250" s="0"/>
      <c r="PF3250" s="0"/>
      <c r="PG3250" s="0"/>
      <c r="PH3250" s="0"/>
      <c r="PI3250" s="0"/>
      <c r="PJ3250" s="0"/>
      <c r="PK3250" s="0"/>
      <c r="PL3250" s="0"/>
      <c r="PM3250" s="0"/>
      <c r="PN3250" s="0"/>
      <c r="PO3250" s="0"/>
      <c r="PP3250" s="0"/>
      <c r="PQ3250" s="0"/>
      <c r="PR3250" s="0"/>
      <c r="PS3250" s="0"/>
      <c r="PT3250" s="0"/>
      <c r="PU3250" s="0"/>
      <c r="PV3250" s="0"/>
      <c r="PW3250" s="0"/>
      <c r="PX3250" s="0"/>
      <c r="PY3250" s="0"/>
      <c r="PZ3250" s="0"/>
      <c r="QA3250" s="0"/>
      <c r="QB3250" s="0"/>
      <c r="QC3250" s="0"/>
      <c r="QD3250" s="0"/>
      <c r="QE3250" s="0"/>
      <c r="QF3250" s="0"/>
      <c r="QG3250" s="0"/>
      <c r="QH3250" s="0"/>
      <c r="QI3250" s="0"/>
      <c r="QJ3250" s="0"/>
      <c r="QK3250" s="0"/>
      <c r="QL3250" s="0"/>
      <c r="QM3250" s="0"/>
      <c r="QN3250" s="0"/>
      <c r="QO3250" s="0"/>
      <c r="QP3250" s="0"/>
      <c r="QQ3250" s="0"/>
      <c r="QR3250" s="0"/>
      <c r="QS3250" s="0"/>
      <c r="QT3250" s="0"/>
      <c r="QU3250" s="0"/>
      <c r="QV3250" s="0"/>
      <c r="QW3250" s="0"/>
      <c r="QX3250" s="0"/>
      <c r="QY3250" s="0"/>
      <c r="QZ3250" s="0"/>
      <c r="RA3250" s="0"/>
      <c r="RB3250" s="0"/>
      <c r="RC3250" s="0"/>
      <c r="RD3250" s="0"/>
      <c r="RE3250" s="0"/>
      <c r="RF3250" s="0"/>
      <c r="RG3250" s="0"/>
      <c r="RH3250" s="0"/>
      <c r="RI3250" s="0"/>
      <c r="RJ3250" s="0"/>
      <c r="RK3250" s="0"/>
      <c r="RL3250" s="0"/>
      <c r="RM3250" s="0"/>
      <c r="RN3250" s="0"/>
      <c r="RO3250" s="0"/>
      <c r="RP3250" s="0"/>
      <c r="RQ3250" s="0"/>
      <c r="RR3250" s="0"/>
      <c r="RS3250" s="0"/>
      <c r="RT3250" s="0"/>
      <c r="RU3250" s="0"/>
      <c r="RV3250" s="0"/>
      <c r="RW3250" s="0"/>
      <c r="RX3250" s="0"/>
      <c r="RY3250" s="0"/>
      <c r="RZ3250" s="0"/>
      <c r="SA3250" s="0"/>
      <c r="SB3250" s="0"/>
      <c r="SC3250" s="0"/>
      <c r="SD3250" s="0"/>
      <c r="SE3250" s="0"/>
      <c r="SF3250" s="0"/>
      <c r="SG3250" s="0"/>
      <c r="SH3250" s="0"/>
      <c r="SI3250" s="0"/>
      <c r="SJ3250" s="0"/>
      <c r="SK3250" s="0"/>
      <c r="SL3250" s="0"/>
      <c r="SM3250" s="0"/>
      <c r="SN3250" s="0"/>
      <c r="SO3250" s="0"/>
      <c r="SP3250" s="0"/>
      <c r="SQ3250" s="0"/>
      <c r="SR3250" s="0"/>
      <c r="SS3250" s="0"/>
      <c r="ST3250" s="0"/>
      <c r="SU3250" s="0"/>
      <c r="SV3250" s="0"/>
      <c r="SW3250" s="0"/>
      <c r="SX3250" s="0"/>
      <c r="SY3250" s="0"/>
      <c r="SZ3250" s="0"/>
      <c r="TA3250" s="0"/>
      <c r="TB3250" s="0"/>
      <c r="TC3250" s="0"/>
      <c r="TD3250" s="0"/>
      <c r="TE3250" s="0"/>
      <c r="TF3250" s="0"/>
      <c r="TG3250" s="0"/>
      <c r="TH3250" s="0"/>
      <c r="TI3250" s="0"/>
      <c r="TJ3250" s="0"/>
      <c r="TK3250" s="0"/>
      <c r="TL3250" s="0"/>
      <c r="TM3250" s="0"/>
      <c r="TN3250" s="0"/>
      <c r="TO3250" s="0"/>
      <c r="TP3250" s="0"/>
      <c r="TQ3250" s="0"/>
      <c r="TR3250" s="0"/>
      <c r="TS3250" s="0"/>
      <c r="TT3250" s="0"/>
      <c r="TU3250" s="0"/>
      <c r="TV3250" s="0"/>
      <c r="TW3250" s="0"/>
      <c r="TX3250" s="0"/>
      <c r="TY3250" s="0"/>
      <c r="TZ3250" s="0"/>
      <c r="UA3250" s="0"/>
      <c r="UB3250" s="0"/>
      <c r="UC3250" s="0"/>
      <c r="UD3250" s="0"/>
      <c r="UE3250" s="0"/>
      <c r="UF3250" s="0"/>
      <c r="UG3250" s="0"/>
      <c r="UH3250" s="0"/>
      <c r="UI3250" s="0"/>
      <c r="UJ3250" s="0"/>
      <c r="UK3250" s="0"/>
      <c r="UL3250" s="0"/>
      <c r="UM3250" s="0"/>
      <c r="UN3250" s="0"/>
      <c r="UO3250" s="0"/>
      <c r="UP3250" s="0"/>
      <c r="UQ3250" s="0"/>
      <c r="UR3250" s="0"/>
      <c r="US3250" s="0"/>
      <c r="UT3250" s="0"/>
      <c r="UU3250" s="0"/>
      <c r="UV3250" s="0"/>
      <c r="UW3250" s="0"/>
      <c r="UX3250" s="0"/>
      <c r="UY3250" s="0"/>
      <c r="UZ3250" s="0"/>
      <c r="VA3250" s="0"/>
      <c r="VB3250" s="0"/>
      <c r="VC3250" s="0"/>
      <c r="VD3250" s="0"/>
      <c r="VE3250" s="0"/>
      <c r="VF3250" s="0"/>
      <c r="VG3250" s="0"/>
      <c r="VH3250" s="0"/>
      <c r="VI3250" s="0"/>
      <c r="VJ3250" s="0"/>
      <c r="VK3250" s="0"/>
      <c r="VL3250" s="0"/>
      <c r="VM3250" s="0"/>
      <c r="VN3250" s="0"/>
      <c r="VO3250" s="0"/>
      <c r="VP3250" s="0"/>
      <c r="VQ3250" s="0"/>
      <c r="VR3250" s="0"/>
      <c r="VS3250" s="0"/>
      <c r="VT3250" s="0"/>
      <c r="VU3250" s="0"/>
      <c r="VV3250" s="0"/>
      <c r="VW3250" s="0"/>
      <c r="VX3250" s="0"/>
      <c r="VY3250" s="0"/>
      <c r="VZ3250" s="0"/>
      <c r="WA3250" s="0"/>
      <c r="WB3250" s="0"/>
      <c r="WC3250" s="0"/>
      <c r="WD3250" s="0"/>
      <c r="WE3250" s="0"/>
      <c r="WF3250" s="0"/>
      <c r="WG3250" s="0"/>
      <c r="WH3250" s="0"/>
      <c r="WI3250" s="0"/>
      <c r="WJ3250" s="0"/>
      <c r="WK3250" s="0"/>
      <c r="WL3250" s="0"/>
      <c r="WM3250" s="0"/>
      <c r="WN3250" s="0"/>
      <c r="WO3250" s="0"/>
      <c r="WP3250" s="0"/>
      <c r="WQ3250" s="0"/>
      <c r="WR3250" s="0"/>
      <c r="WS3250" s="0"/>
      <c r="WT3250" s="0"/>
      <c r="WU3250" s="0"/>
      <c r="WV3250" s="0"/>
      <c r="WW3250" s="0"/>
      <c r="WX3250" s="0"/>
      <c r="WY3250" s="0"/>
      <c r="WZ3250" s="0"/>
      <c r="XA3250" s="0"/>
      <c r="XB3250" s="0"/>
      <c r="XC3250" s="0"/>
      <c r="XD3250" s="0"/>
      <c r="XE3250" s="0"/>
      <c r="XF3250" s="0"/>
      <c r="XG3250" s="0"/>
      <c r="XH3250" s="0"/>
      <c r="XI3250" s="0"/>
      <c r="XJ3250" s="0"/>
      <c r="XK3250" s="0"/>
      <c r="XL3250" s="0"/>
      <c r="XM3250" s="0"/>
      <c r="XN3250" s="0"/>
      <c r="XO3250" s="0"/>
      <c r="XP3250" s="0"/>
      <c r="XQ3250" s="0"/>
      <c r="XR3250" s="0"/>
      <c r="XS3250" s="0"/>
      <c r="XT3250" s="0"/>
      <c r="XU3250" s="0"/>
      <c r="XV3250" s="0"/>
      <c r="XW3250" s="0"/>
      <c r="XX3250" s="0"/>
      <c r="XY3250" s="0"/>
      <c r="XZ3250" s="0"/>
      <c r="YA3250" s="0"/>
      <c r="YB3250" s="0"/>
      <c r="YC3250" s="0"/>
      <c r="YD3250" s="0"/>
      <c r="YE3250" s="0"/>
      <c r="YF3250" s="0"/>
      <c r="YG3250" s="0"/>
      <c r="YH3250" s="0"/>
      <c r="YI3250" s="0"/>
      <c r="YJ3250" s="0"/>
      <c r="YK3250" s="0"/>
      <c r="YL3250" s="0"/>
      <c r="YM3250" s="0"/>
      <c r="YN3250" s="0"/>
      <c r="YO3250" s="0"/>
      <c r="YP3250" s="0"/>
      <c r="YQ3250" s="0"/>
      <c r="YR3250" s="0"/>
      <c r="YS3250" s="0"/>
      <c r="YT3250" s="0"/>
      <c r="YU3250" s="0"/>
      <c r="YV3250" s="0"/>
      <c r="YW3250" s="0"/>
      <c r="YX3250" s="0"/>
      <c r="YY3250" s="0"/>
      <c r="YZ3250" s="0"/>
      <c r="ZA3250" s="0"/>
      <c r="ZB3250" s="0"/>
      <c r="ZC3250" s="0"/>
      <c r="ZD3250" s="0"/>
      <c r="ZE3250" s="0"/>
      <c r="ZF3250" s="0"/>
      <c r="ZG3250" s="0"/>
      <c r="ZH3250" s="0"/>
      <c r="ZI3250" s="0"/>
      <c r="ZJ3250" s="0"/>
      <c r="ZK3250" s="0"/>
      <c r="ZL3250" s="0"/>
      <c r="ZM3250" s="0"/>
      <c r="ZN3250" s="0"/>
      <c r="ZO3250" s="0"/>
      <c r="ZP3250" s="0"/>
      <c r="ZQ3250" s="0"/>
      <c r="ZR3250" s="0"/>
      <c r="ZS3250" s="0"/>
      <c r="ZT3250" s="0"/>
      <c r="ZU3250" s="0"/>
      <c r="ZV3250" s="0"/>
      <c r="ZW3250" s="0"/>
      <c r="ZX3250" s="0"/>
      <c r="ZY3250" s="0"/>
      <c r="ZZ3250" s="0"/>
      <c r="AAA3250" s="0"/>
      <c r="AAB3250" s="0"/>
      <c r="AAC3250" s="0"/>
      <c r="AAD3250" s="0"/>
      <c r="AAE3250" s="0"/>
      <c r="AAF3250" s="0"/>
      <c r="AAG3250" s="0"/>
      <c r="AAH3250" s="0"/>
      <c r="AAI3250" s="0"/>
      <c r="AAJ3250" s="0"/>
      <c r="AAK3250" s="0"/>
      <c r="AAL3250" s="0"/>
      <c r="AAM3250" s="0"/>
      <c r="AAN3250" s="0"/>
      <c r="AAO3250" s="0"/>
      <c r="AAP3250" s="0"/>
      <c r="AAQ3250" s="0"/>
      <c r="AAR3250" s="0"/>
      <c r="AAS3250" s="0"/>
      <c r="AAT3250" s="0"/>
      <c r="AAU3250" s="0"/>
      <c r="AAV3250" s="0"/>
      <c r="AAW3250" s="0"/>
      <c r="AAX3250" s="0"/>
      <c r="AAY3250" s="0"/>
      <c r="AAZ3250" s="0"/>
      <c r="ABA3250" s="0"/>
      <c r="ABB3250" s="0"/>
      <c r="ABC3250" s="0"/>
      <c r="ABD3250" s="0"/>
      <c r="ABE3250" s="0"/>
      <c r="ABF3250" s="0"/>
      <c r="ABG3250" s="0"/>
      <c r="ABH3250" s="0"/>
      <c r="ABI3250" s="0"/>
      <c r="ABJ3250" s="0"/>
      <c r="ABK3250" s="0"/>
      <c r="ABL3250" s="0"/>
      <c r="ABM3250" s="0"/>
      <c r="ABN3250" s="0"/>
      <c r="ABO3250" s="0"/>
      <c r="ABP3250" s="0"/>
      <c r="ABQ3250" s="0"/>
      <c r="ABR3250" s="0"/>
      <c r="ABS3250" s="0"/>
      <c r="ABT3250" s="0"/>
      <c r="ABU3250" s="0"/>
      <c r="ABV3250" s="0"/>
      <c r="ABW3250" s="0"/>
      <c r="ABX3250" s="0"/>
      <c r="ABY3250" s="0"/>
      <c r="ABZ3250" s="0"/>
      <c r="ACA3250" s="0"/>
      <c r="ACB3250" s="0"/>
      <c r="ACC3250" s="0"/>
      <c r="ACD3250" s="0"/>
      <c r="ACE3250" s="0"/>
      <c r="ACF3250" s="0"/>
      <c r="ACG3250" s="0"/>
      <c r="ACH3250" s="0"/>
      <c r="ACI3250" s="0"/>
      <c r="ACJ3250" s="0"/>
      <c r="ACK3250" s="0"/>
      <c r="ACL3250" s="0"/>
      <c r="ACM3250" s="0"/>
      <c r="ACN3250" s="0"/>
      <c r="ACO3250" s="0"/>
      <c r="ACP3250" s="0"/>
      <c r="ACQ3250" s="0"/>
      <c r="ACR3250" s="0"/>
      <c r="ACS3250" s="0"/>
      <c r="ACT3250" s="0"/>
      <c r="ACU3250" s="0"/>
      <c r="ACV3250" s="0"/>
      <c r="ACW3250" s="0"/>
      <c r="ACX3250" s="0"/>
      <c r="ACY3250" s="0"/>
      <c r="ACZ3250" s="0"/>
      <c r="ADA3250" s="0"/>
      <c r="ADB3250" s="0"/>
      <c r="ADC3250" s="0"/>
      <c r="ADD3250" s="0"/>
      <c r="ADE3250" s="0"/>
      <c r="ADF3250" s="0"/>
      <c r="ADG3250" s="0"/>
      <c r="ADH3250" s="0"/>
      <c r="ADI3250" s="0"/>
      <c r="ADJ3250" s="0"/>
      <c r="ADK3250" s="0"/>
      <c r="ADL3250" s="0"/>
      <c r="ADM3250" s="0"/>
      <c r="ADN3250" s="0"/>
      <c r="ADO3250" s="0"/>
      <c r="ADP3250" s="0"/>
      <c r="ADQ3250" s="0"/>
      <c r="ADR3250" s="0"/>
      <c r="ADS3250" s="0"/>
      <c r="ADT3250" s="0"/>
      <c r="ADU3250" s="0"/>
      <c r="ADV3250" s="0"/>
      <c r="ADW3250" s="0"/>
      <c r="ADX3250" s="0"/>
      <c r="ADY3250" s="0"/>
      <c r="ADZ3250" s="0"/>
      <c r="AEA3250" s="0"/>
      <c r="AEB3250" s="0"/>
      <c r="AEC3250" s="0"/>
      <c r="AED3250" s="0"/>
      <c r="AEE3250" s="0"/>
      <c r="AEF3250" s="0"/>
      <c r="AEG3250" s="0"/>
      <c r="AEH3250" s="0"/>
      <c r="AEI3250" s="0"/>
      <c r="AEJ3250" s="0"/>
      <c r="AEK3250" s="0"/>
      <c r="AEL3250" s="0"/>
      <c r="AEM3250" s="0"/>
      <c r="AEN3250" s="0"/>
      <c r="AEO3250" s="0"/>
      <c r="AEP3250" s="0"/>
      <c r="AEQ3250" s="0"/>
      <c r="AER3250" s="0"/>
      <c r="AES3250" s="0"/>
      <c r="AET3250" s="0"/>
      <c r="AEU3250" s="0"/>
      <c r="AEV3250" s="0"/>
      <c r="AEW3250" s="0"/>
      <c r="AEX3250" s="0"/>
      <c r="AEY3250" s="0"/>
      <c r="AEZ3250" s="0"/>
      <c r="AFA3250" s="0"/>
      <c r="AFB3250" s="0"/>
      <c r="AFC3250" s="0"/>
      <c r="AFD3250" s="0"/>
      <c r="AFE3250" s="0"/>
      <c r="AFF3250" s="0"/>
      <c r="AFG3250" s="0"/>
      <c r="AFH3250" s="0"/>
      <c r="AFI3250" s="0"/>
      <c r="AFJ3250" s="0"/>
      <c r="AFK3250" s="0"/>
      <c r="AFL3250" s="0"/>
      <c r="AFM3250" s="0"/>
      <c r="AFN3250" s="0"/>
      <c r="AFO3250" s="0"/>
      <c r="AFP3250" s="0"/>
      <c r="AFQ3250" s="0"/>
      <c r="AFR3250" s="0"/>
      <c r="AFS3250" s="0"/>
      <c r="AFT3250" s="0"/>
      <c r="AFU3250" s="0"/>
      <c r="AFV3250" s="0"/>
      <c r="AFW3250" s="0"/>
      <c r="AFX3250" s="0"/>
      <c r="AFY3250" s="0"/>
      <c r="AFZ3250" s="0"/>
      <c r="AGA3250" s="0"/>
      <c r="AGB3250" s="0"/>
      <c r="AGC3250" s="0"/>
      <c r="AGD3250" s="0"/>
      <c r="AGE3250" s="0"/>
      <c r="AGF3250" s="0"/>
      <c r="AGG3250" s="0"/>
      <c r="AGH3250" s="0"/>
      <c r="AGI3250" s="0"/>
      <c r="AGJ3250" s="0"/>
      <c r="AGK3250" s="0"/>
      <c r="AGL3250" s="0"/>
      <c r="AGM3250" s="0"/>
      <c r="AGN3250" s="0"/>
      <c r="AGO3250" s="0"/>
      <c r="AGP3250" s="0"/>
      <c r="AGQ3250" s="0"/>
      <c r="AGR3250" s="0"/>
      <c r="AGS3250" s="0"/>
      <c r="AGT3250" s="0"/>
      <c r="AGU3250" s="0"/>
      <c r="AGV3250" s="0"/>
      <c r="AGW3250" s="0"/>
      <c r="AGX3250" s="0"/>
      <c r="AGY3250" s="0"/>
      <c r="AGZ3250" s="0"/>
      <c r="AHA3250" s="0"/>
      <c r="AHB3250" s="0"/>
      <c r="AHC3250" s="0"/>
      <c r="AHD3250" s="0"/>
      <c r="AHE3250" s="0"/>
      <c r="AHF3250" s="0"/>
      <c r="AHG3250" s="0"/>
      <c r="AHH3250" s="0"/>
      <c r="AHI3250" s="0"/>
      <c r="AHJ3250" s="0"/>
      <c r="AHK3250" s="0"/>
      <c r="AHL3250" s="0"/>
      <c r="AHM3250" s="0"/>
      <c r="AHN3250" s="0"/>
      <c r="AHO3250" s="0"/>
      <c r="AHP3250" s="0"/>
      <c r="AHQ3250" s="0"/>
      <c r="AHR3250" s="0"/>
      <c r="AHS3250" s="0"/>
      <c r="AHT3250" s="0"/>
      <c r="AHU3250" s="0"/>
      <c r="AHV3250" s="0"/>
      <c r="AHW3250" s="0"/>
      <c r="AHX3250" s="0"/>
      <c r="AHY3250" s="0"/>
      <c r="AHZ3250" s="0"/>
      <c r="AIA3250" s="0"/>
      <c r="AIB3250" s="0"/>
      <c r="AIC3250" s="0"/>
      <c r="AID3250" s="0"/>
      <c r="AIE3250" s="0"/>
      <c r="AIF3250" s="0"/>
      <c r="AIG3250" s="0"/>
      <c r="AIH3250" s="0"/>
      <c r="AII3250" s="0"/>
      <c r="AIJ3250" s="0"/>
      <c r="AIK3250" s="0"/>
      <c r="AIL3250" s="0"/>
      <c r="AIM3250" s="0"/>
      <c r="AIN3250" s="0"/>
      <c r="AIO3250" s="0"/>
      <c r="AIP3250" s="0"/>
      <c r="AIQ3250" s="0"/>
      <c r="AIR3250" s="0"/>
      <c r="AIS3250" s="0"/>
      <c r="AIT3250" s="0"/>
      <c r="AIU3250" s="0"/>
      <c r="AIV3250" s="0"/>
      <c r="AIW3250" s="0"/>
      <c r="AIX3250" s="0"/>
      <c r="AIY3250" s="0"/>
      <c r="AIZ3250" s="0"/>
      <c r="AJA3250" s="0"/>
      <c r="AJB3250" s="0"/>
      <c r="AJC3250" s="0"/>
      <c r="AJD3250" s="0"/>
      <c r="AJE3250" s="0"/>
      <c r="AJF3250" s="0"/>
      <c r="AJG3250" s="0"/>
      <c r="AJH3250" s="0"/>
      <c r="AJI3250" s="0"/>
      <c r="AJJ3250" s="0"/>
      <c r="AJK3250" s="0"/>
      <c r="AJL3250" s="0"/>
      <c r="AJM3250" s="0"/>
      <c r="AJN3250" s="0"/>
      <c r="AJO3250" s="0"/>
      <c r="AJP3250" s="0"/>
      <c r="AJQ3250" s="0"/>
      <c r="AJR3250" s="0"/>
      <c r="AJS3250" s="0"/>
      <c r="AJT3250" s="0"/>
      <c r="AJU3250" s="0"/>
      <c r="AJV3250" s="0"/>
      <c r="AJW3250" s="0"/>
      <c r="AJX3250" s="0"/>
      <c r="AJY3250" s="0"/>
      <c r="AJZ3250" s="0"/>
      <c r="AKA3250" s="0"/>
      <c r="AKB3250" s="0"/>
      <c r="AKC3250" s="0"/>
      <c r="AKD3250" s="0"/>
      <c r="AKE3250" s="0"/>
      <c r="AKF3250" s="0"/>
      <c r="AKG3250" s="0"/>
      <c r="AKH3250" s="0"/>
      <c r="AKI3250" s="0"/>
      <c r="AKJ3250" s="0"/>
      <c r="AKK3250" s="0"/>
      <c r="AKL3250" s="0"/>
      <c r="AKM3250" s="0"/>
      <c r="AKN3250" s="0"/>
      <c r="AKO3250" s="0"/>
      <c r="AKP3250" s="0"/>
      <c r="AKQ3250" s="0"/>
      <c r="AKR3250" s="0"/>
      <c r="AKS3250" s="0"/>
      <c r="AKT3250" s="0"/>
      <c r="AKU3250" s="0"/>
      <c r="AKV3250" s="0"/>
      <c r="AKW3250" s="0"/>
      <c r="AKX3250" s="0"/>
      <c r="AKY3250" s="0"/>
      <c r="AKZ3250" s="0"/>
      <c r="ALA3250" s="0"/>
      <c r="ALB3250" s="0"/>
      <c r="ALC3250" s="0"/>
      <c r="ALD3250" s="0"/>
      <c r="ALE3250" s="0"/>
      <c r="ALF3250" s="0"/>
      <c r="ALG3250" s="0"/>
      <c r="ALH3250" s="0"/>
      <c r="ALI3250" s="0"/>
      <c r="ALJ3250" s="0"/>
      <c r="ALK3250" s="0"/>
      <c r="ALL3250" s="0"/>
      <c r="ALM3250" s="0"/>
      <c r="ALN3250" s="0"/>
      <c r="ALO3250" s="0"/>
      <c r="ALP3250" s="0"/>
      <c r="ALQ3250" s="0"/>
      <c r="ALR3250" s="0"/>
      <c r="ALS3250" s="0"/>
      <c r="ALT3250" s="0"/>
      <c r="ALU3250" s="0"/>
      <c r="ALV3250" s="0"/>
      <c r="ALW3250" s="0"/>
      <c r="ALX3250" s="0"/>
      <c r="ALY3250" s="0"/>
      <c r="ALZ3250" s="0"/>
      <c r="AMA3250" s="0"/>
      <c r="AMB3250" s="0"/>
      <c r="AMC3250" s="0"/>
      <c r="AMD3250" s="0"/>
      <c r="AME3250" s="0"/>
      <c r="AMF3250" s="0"/>
      <c r="AMG3250" s="0"/>
      <c r="AMH3250" s="0"/>
      <c r="AMI3250" s="0"/>
    </row>
    <row r="3251" customFormat="false" ht="12.75" hidden="false" customHeight="false" outlineLevel="0" collapsed="false">
      <c r="A3251" s="1" t="s">
        <v>3495</v>
      </c>
      <c r="C3251" s="27" t="s">
        <v>3498</v>
      </c>
      <c r="D3251" s="27" t="s">
        <v>16</v>
      </c>
      <c r="E3251" s="97"/>
      <c r="F3251" s="31"/>
      <c r="G3251" s="27"/>
      <c r="H3251" s="30" t="s">
        <v>61</v>
      </c>
      <c r="I3251" s="31" t="n">
        <v>1.59</v>
      </c>
      <c r="J3251" s="31" t="s">
        <v>3470</v>
      </c>
      <c r="BM3251" s="0"/>
      <c r="BN3251" s="0"/>
      <c r="BO3251" s="0"/>
      <c r="BP3251" s="0"/>
      <c r="BQ3251" s="0"/>
      <c r="BR3251" s="0"/>
      <c r="BS3251" s="0"/>
      <c r="BT3251" s="0"/>
      <c r="BU3251" s="0"/>
      <c r="BV3251" s="0"/>
      <c r="BW3251" s="0"/>
      <c r="BX3251" s="0"/>
      <c r="BY3251" s="0"/>
      <c r="BZ3251" s="0"/>
      <c r="CA3251" s="0"/>
      <c r="CB3251" s="0"/>
      <c r="CC3251" s="0"/>
      <c r="CD3251" s="0"/>
      <c r="CE3251" s="0"/>
      <c r="CF3251" s="0"/>
      <c r="CG3251" s="0"/>
      <c r="CH3251" s="0"/>
      <c r="CI3251" s="0"/>
      <c r="CJ3251" s="0"/>
      <c r="CK3251" s="0"/>
      <c r="CL3251" s="0"/>
      <c r="CM3251" s="0"/>
      <c r="CN3251" s="0"/>
      <c r="CO3251" s="0"/>
      <c r="CP3251" s="0"/>
      <c r="CQ3251" s="0"/>
      <c r="CR3251" s="0"/>
      <c r="CS3251" s="0"/>
      <c r="CT3251" s="0"/>
      <c r="CU3251" s="0"/>
      <c r="CV3251" s="0"/>
      <c r="CW3251" s="0"/>
      <c r="CX3251" s="0"/>
      <c r="CY3251" s="0"/>
      <c r="CZ3251" s="0"/>
      <c r="DA3251" s="0"/>
      <c r="DB3251" s="0"/>
      <c r="DC3251" s="0"/>
      <c r="DD3251" s="0"/>
      <c r="DE3251" s="0"/>
      <c r="DF3251" s="0"/>
      <c r="DG3251" s="0"/>
      <c r="DH3251" s="0"/>
      <c r="DI3251" s="0"/>
      <c r="DJ3251" s="0"/>
      <c r="DK3251" s="0"/>
      <c r="DL3251" s="0"/>
      <c r="DM3251" s="0"/>
      <c r="DN3251" s="0"/>
      <c r="DO3251" s="0"/>
      <c r="DP3251" s="0"/>
      <c r="DQ3251" s="0"/>
      <c r="DR3251" s="0"/>
      <c r="DS3251" s="0"/>
      <c r="DT3251" s="0"/>
      <c r="DU3251" s="0"/>
      <c r="DV3251" s="0"/>
      <c r="DW3251" s="0"/>
      <c r="DX3251" s="0"/>
      <c r="DY3251" s="0"/>
      <c r="DZ3251" s="0"/>
      <c r="EA3251" s="0"/>
      <c r="EB3251" s="0"/>
      <c r="EC3251" s="0"/>
      <c r="ED3251" s="0"/>
      <c r="EE3251" s="0"/>
      <c r="EF3251" s="0"/>
      <c r="EG3251" s="0"/>
      <c r="EH3251" s="0"/>
      <c r="EI3251" s="0"/>
      <c r="EJ3251" s="0"/>
      <c r="EK3251" s="0"/>
      <c r="EL3251" s="0"/>
      <c r="EM3251" s="0"/>
      <c r="EN3251" s="0"/>
      <c r="EO3251" s="0"/>
      <c r="EP3251" s="0"/>
      <c r="EQ3251" s="0"/>
      <c r="ER3251" s="0"/>
      <c r="ES3251" s="0"/>
      <c r="ET3251" s="0"/>
      <c r="EU3251" s="0"/>
      <c r="EV3251" s="0"/>
      <c r="EW3251" s="0"/>
      <c r="EX3251" s="0"/>
      <c r="EY3251" s="0"/>
      <c r="EZ3251" s="0"/>
      <c r="FA3251" s="0"/>
      <c r="FB3251" s="0"/>
      <c r="FC3251" s="0"/>
      <c r="FD3251" s="0"/>
      <c r="FE3251" s="0"/>
      <c r="FF3251" s="0"/>
      <c r="FG3251" s="0"/>
      <c r="FH3251" s="0"/>
      <c r="FI3251" s="0"/>
      <c r="FJ3251" s="0"/>
      <c r="FK3251" s="0"/>
      <c r="FL3251" s="0"/>
      <c r="FM3251" s="0"/>
      <c r="FN3251" s="0"/>
      <c r="FO3251" s="0"/>
      <c r="FP3251" s="0"/>
      <c r="FQ3251" s="0"/>
      <c r="FR3251" s="0"/>
      <c r="FS3251" s="0"/>
      <c r="FT3251" s="0"/>
      <c r="FU3251" s="0"/>
      <c r="FV3251" s="0"/>
      <c r="FW3251" s="0"/>
      <c r="FX3251" s="0"/>
      <c r="FY3251" s="0"/>
      <c r="FZ3251" s="0"/>
      <c r="GA3251" s="0"/>
      <c r="GB3251" s="0"/>
      <c r="GC3251" s="0"/>
      <c r="GD3251" s="0"/>
      <c r="GE3251" s="0"/>
      <c r="GF3251" s="0"/>
      <c r="GG3251" s="0"/>
      <c r="GH3251" s="0"/>
      <c r="GI3251" s="0"/>
      <c r="GJ3251" s="0"/>
      <c r="GK3251" s="0"/>
      <c r="GL3251" s="0"/>
      <c r="GM3251" s="0"/>
      <c r="GN3251" s="0"/>
      <c r="GO3251" s="0"/>
      <c r="GP3251" s="0"/>
      <c r="GQ3251" s="0"/>
      <c r="GR3251" s="0"/>
      <c r="GS3251" s="0"/>
      <c r="GT3251" s="0"/>
      <c r="GU3251" s="0"/>
      <c r="GV3251" s="0"/>
      <c r="GW3251" s="0"/>
      <c r="GX3251" s="0"/>
      <c r="GY3251" s="0"/>
      <c r="GZ3251" s="0"/>
      <c r="HA3251" s="0"/>
      <c r="HB3251" s="0"/>
      <c r="HC3251" s="0"/>
      <c r="HD3251" s="0"/>
      <c r="HE3251" s="0"/>
      <c r="HF3251" s="0"/>
      <c r="HG3251" s="0"/>
      <c r="HH3251" s="0"/>
      <c r="HI3251" s="0"/>
      <c r="HJ3251" s="0"/>
      <c r="HK3251" s="0"/>
      <c r="HL3251" s="0"/>
      <c r="HM3251" s="0"/>
      <c r="HN3251" s="0"/>
      <c r="HO3251" s="0"/>
      <c r="HP3251" s="0"/>
      <c r="HQ3251" s="0"/>
      <c r="HR3251" s="0"/>
      <c r="HS3251" s="0"/>
      <c r="HT3251" s="0"/>
      <c r="HU3251" s="0"/>
      <c r="HV3251" s="0"/>
      <c r="HW3251" s="0"/>
      <c r="HX3251" s="0"/>
      <c r="HY3251" s="0"/>
      <c r="HZ3251" s="0"/>
      <c r="IA3251" s="0"/>
      <c r="IB3251" s="0"/>
      <c r="IC3251" s="0"/>
      <c r="ID3251" s="0"/>
      <c r="IE3251" s="0"/>
      <c r="IF3251" s="0"/>
      <c r="IG3251" s="0"/>
      <c r="IH3251" s="0"/>
      <c r="II3251" s="0"/>
      <c r="IJ3251" s="0"/>
      <c r="IK3251" s="0"/>
      <c r="IL3251" s="0"/>
      <c r="IM3251" s="0"/>
      <c r="IN3251" s="0"/>
      <c r="IO3251" s="0"/>
      <c r="IP3251" s="0"/>
      <c r="IQ3251" s="0"/>
      <c r="IR3251" s="0"/>
      <c r="IS3251" s="0"/>
      <c r="IT3251" s="0"/>
      <c r="IU3251" s="0"/>
      <c r="IV3251" s="0"/>
      <c r="IW3251" s="0"/>
      <c r="IX3251" s="0"/>
      <c r="IY3251" s="0"/>
      <c r="IZ3251" s="0"/>
      <c r="JA3251" s="0"/>
      <c r="JB3251" s="0"/>
      <c r="JC3251" s="0"/>
      <c r="JD3251" s="0"/>
      <c r="JE3251" s="0"/>
      <c r="JF3251" s="0"/>
      <c r="JG3251" s="0"/>
      <c r="JH3251" s="0"/>
      <c r="JI3251" s="0"/>
      <c r="JJ3251" s="0"/>
      <c r="JK3251" s="0"/>
      <c r="JL3251" s="0"/>
      <c r="JM3251" s="0"/>
      <c r="JN3251" s="0"/>
      <c r="JO3251" s="0"/>
      <c r="JP3251" s="0"/>
      <c r="JQ3251" s="0"/>
      <c r="JR3251" s="0"/>
      <c r="JS3251" s="0"/>
      <c r="JT3251" s="0"/>
      <c r="JU3251" s="0"/>
      <c r="JV3251" s="0"/>
      <c r="JW3251" s="0"/>
      <c r="JX3251" s="0"/>
      <c r="JY3251" s="0"/>
      <c r="JZ3251" s="0"/>
      <c r="KA3251" s="0"/>
      <c r="KB3251" s="0"/>
      <c r="KC3251" s="0"/>
      <c r="KD3251" s="0"/>
      <c r="KE3251" s="0"/>
      <c r="KF3251" s="0"/>
      <c r="KG3251" s="0"/>
      <c r="KH3251" s="0"/>
      <c r="KI3251" s="0"/>
      <c r="KJ3251" s="0"/>
      <c r="KK3251" s="0"/>
      <c r="KL3251" s="0"/>
      <c r="KM3251" s="0"/>
      <c r="KN3251" s="0"/>
      <c r="KO3251" s="0"/>
      <c r="KP3251" s="0"/>
      <c r="KQ3251" s="0"/>
      <c r="KR3251" s="0"/>
      <c r="KS3251" s="0"/>
      <c r="KT3251" s="0"/>
      <c r="KU3251" s="0"/>
      <c r="KV3251" s="0"/>
      <c r="KW3251" s="0"/>
      <c r="KX3251" s="0"/>
      <c r="KY3251" s="0"/>
      <c r="KZ3251" s="0"/>
      <c r="LA3251" s="0"/>
      <c r="LB3251" s="0"/>
      <c r="LC3251" s="0"/>
      <c r="LD3251" s="0"/>
      <c r="LE3251" s="0"/>
      <c r="LF3251" s="0"/>
      <c r="LG3251" s="0"/>
      <c r="LH3251" s="0"/>
      <c r="LI3251" s="0"/>
      <c r="LJ3251" s="0"/>
      <c r="LK3251" s="0"/>
      <c r="LL3251" s="0"/>
      <c r="LM3251" s="0"/>
      <c r="LN3251" s="0"/>
      <c r="LO3251" s="0"/>
      <c r="LP3251" s="0"/>
      <c r="LQ3251" s="0"/>
      <c r="LR3251" s="0"/>
      <c r="LS3251" s="0"/>
      <c r="LT3251" s="0"/>
      <c r="LU3251" s="0"/>
      <c r="LV3251" s="0"/>
      <c r="LW3251" s="0"/>
      <c r="LX3251" s="0"/>
      <c r="LY3251" s="0"/>
      <c r="LZ3251" s="0"/>
      <c r="MA3251" s="0"/>
      <c r="MB3251" s="0"/>
      <c r="MC3251" s="0"/>
      <c r="MD3251" s="0"/>
      <c r="ME3251" s="0"/>
      <c r="MF3251" s="0"/>
      <c r="MG3251" s="0"/>
      <c r="MH3251" s="0"/>
      <c r="MI3251" s="0"/>
      <c r="MJ3251" s="0"/>
      <c r="MK3251" s="0"/>
      <c r="ML3251" s="0"/>
      <c r="MM3251" s="0"/>
      <c r="MN3251" s="0"/>
      <c r="MO3251" s="0"/>
      <c r="MP3251" s="0"/>
      <c r="MQ3251" s="0"/>
      <c r="MR3251" s="0"/>
      <c r="MS3251" s="0"/>
      <c r="MT3251" s="0"/>
      <c r="MU3251" s="0"/>
      <c r="MV3251" s="0"/>
      <c r="MW3251" s="0"/>
      <c r="MX3251" s="0"/>
      <c r="MY3251" s="0"/>
      <c r="MZ3251" s="0"/>
      <c r="NA3251" s="0"/>
      <c r="NB3251" s="0"/>
      <c r="NC3251" s="0"/>
      <c r="ND3251" s="0"/>
      <c r="NE3251" s="0"/>
      <c r="NF3251" s="0"/>
      <c r="NG3251" s="0"/>
      <c r="NH3251" s="0"/>
      <c r="NI3251" s="0"/>
      <c r="NJ3251" s="0"/>
      <c r="NK3251" s="0"/>
      <c r="NL3251" s="0"/>
      <c r="NM3251" s="0"/>
      <c r="NN3251" s="0"/>
      <c r="NO3251" s="0"/>
      <c r="NP3251" s="0"/>
      <c r="NQ3251" s="0"/>
      <c r="NR3251" s="0"/>
      <c r="NS3251" s="0"/>
      <c r="NT3251" s="0"/>
      <c r="NU3251" s="0"/>
      <c r="NV3251" s="0"/>
      <c r="NW3251" s="0"/>
      <c r="NX3251" s="0"/>
      <c r="NY3251" s="0"/>
      <c r="NZ3251" s="0"/>
      <c r="OA3251" s="0"/>
      <c r="OB3251" s="0"/>
      <c r="OC3251" s="0"/>
      <c r="OD3251" s="0"/>
      <c r="OE3251" s="0"/>
      <c r="OF3251" s="0"/>
      <c r="OG3251" s="0"/>
      <c r="OH3251" s="0"/>
      <c r="OI3251" s="0"/>
      <c r="OJ3251" s="0"/>
      <c r="OK3251" s="0"/>
      <c r="OL3251" s="0"/>
      <c r="OM3251" s="0"/>
      <c r="ON3251" s="0"/>
      <c r="OO3251" s="0"/>
      <c r="OP3251" s="0"/>
      <c r="OQ3251" s="0"/>
      <c r="OR3251" s="0"/>
      <c r="OS3251" s="0"/>
      <c r="OT3251" s="0"/>
      <c r="OU3251" s="0"/>
      <c r="OV3251" s="0"/>
      <c r="OW3251" s="0"/>
      <c r="OX3251" s="0"/>
      <c r="OY3251" s="0"/>
      <c r="OZ3251" s="0"/>
      <c r="PA3251" s="0"/>
      <c r="PB3251" s="0"/>
      <c r="PC3251" s="0"/>
      <c r="PD3251" s="0"/>
      <c r="PE3251" s="0"/>
      <c r="PF3251" s="0"/>
      <c r="PG3251" s="0"/>
      <c r="PH3251" s="0"/>
      <c r="PI3251" s="0"/>
      <c r="PJ3251" s="0"/>
      <c r="PK3251" s="0"/>
      <c r="PL3251" s="0"/>
      <c r="PM3251" s="0"/>
      <c r="PN3251" s="0"/>
      <c r="PO3251" s="0"/>
      <c r="PP3251" s="0"/>
      <c r="PQ3251" s="0"/>
      <c r="PR3251" s="0"/>
      <c r="PS3251" s="0"/>
      <c r="PT3251" s="0"/>
      <c r="PU3251" s="0"/>
      <c r="PV3251" s="0"/>
      <c r="PW3251" s="0"/>
      <c r="PX3251" s="0"/>
      <c r="PY3251" s="0"/>
      <c r="PZ3251" s="0"/>
      <c r="QA3251" s="0"/>
      <c r="QB3251" s="0"/>
      <c r="QC3251" s="0"/>
      <c r="QD3251" s="0"/>
      <c r="QE3251" s="0"/>
      <c r="QF3251" s="0"/>
      <c r="QG3251" s="0"/>
      <c r="QH3251" s="0"/>
      <c r="QI3251" s="0"/>
      <c r="QJ3251" s="0"/>
      <c r="QK3251" s="0"/>
      <c r="QL3251" s="0"/>
      <c r="QM3251" s="0"/>
      <c r="QN3251" s="0"/>
      <c r="QO3251" s="0"/>
      <c r="QP3251" s="0"/>
      <c r="QQ3251" s="0"/>
      <c r="QR3251" s="0"/>
      <c r="QS3251" s="0"/>
      <c r="QT3251" s="0"/>
      <c r="QU3251" s="0"/>
      <c r="QV3251" s="0"/>
      <c r="QW3251" s="0"/>
      <c r="QX3251" s="0"/>
      <c r="QY3251" s="0"/>
      <c r="QZ3251" s="0"/>
      <c r="RA3251" s="0"/>
      <c r="RB3251" s="0"/>
      <c r="RC3251" s="0"/>
      <c r="RD3251" s="0"/>
      <c r="RE3251" s="0"/>
      <c r="RF3251" s="0"/>
      <c r="RG3251" s="0"/>
      <c r="RH3251" s="0"/>
      <c r="RI3251" s="0"/>
      <c r="RJ3251" s="0"/>
      <c r="RK3251" s="0"/>
      <c r="RL3251" s="0"/>
      <c r="RM3251" s="0"/>
      <c r="RN3251" s="0"/>
      <c r="RO3251" s="0"/>
      <c r="RP3251" s="0"/>
      <c r="RQ3251" s="0"/>
      <c r="RR3251" s="0"/>
      <c r="RS3251" s="0"/>
      <c r="RT3251" s="0"/>
      <c r="RU3251" s="0"/>
      <c r="RV3251" s="0"/>
      <c r="RW3251" s="0"/>
      <c r="RX3251" s="0"/>
      <c r="RY3251" s="0"/>
      <c r="RZ3251" s="0"/>
      <c r="SA3251" s="0"/>
      <c r="SB3251" s="0"/>
      <c r="SC3251" s="0"/>
      <c r="SD3251" s="0"/>
      <c r="SE3251" s="0"/>
      <c r="SF3251" s="0"/>
      <c r="SG3251" s="0"/>
      <c r="SH3251" s="0"/>
      <c r="SI3251" s="0"/>
      <c r="SJ3251" s="0"/>
      <c r="SK3251" s="0"/>
      <c r="SL3251" s="0"/>
      <c r="SM3251" s="0"/>
      <c r="SN3251" s="0"/>
      <c r="SO3251" s="0"/>
      <c r="SP3251" s="0"/>
      <c r="SQ3251" s="0"/>
      <c r="SR3251" s="0"/>
      <c r="SS3251" s="0"/>
      <c r="ST3251" s="0"/>
      <c r="SU3251" s="0"/>
      <c r="SV3251" s="0"/>
      <c r="SW3251" s="0"/>
      <c r="SX3251" s="0"/>
      <c r="SY3251" s="0"/>
      <c r="SZ3251" s="0"/>
      <c r="TA3251" s="0"/>
      <c r="TB3251" s="0"/>
      <c r="TC3251" s="0"/>
      <c r="TD3251" s="0"/>
      <c r="TE3251" s="0"/>
      <c r="TF3251" s="0"/>
      <c r="TG3251" s="0"/>
      <c r="TH3251" s="0"/>
      <c r="TI3251" s="0"/>
      <c r="TJ3251" s="0"/>
      <c r="TK3251" s="0"/>
      <c r="TL3251" s="0"/>
      <c r="TM3251" s="0"/>
      <c r="TN3251" s="0"/>
      <c r="TO3251" s="0"/>
      <c r="TP3251" s="0"/>
      <c r="TQ3251" s="0"/>
      <c r="TR3251" s="0"/>
      <c r="TS3251" s="0"/>
      <c r="TT3251" s="0"/>
      <c r="TU3251" s="0"/>
      <c r="TV3251" s="0"/>
      <c r="TW3251" s="0"/>
      <c r="TX3251" s="0"/>
      <c r="TY3251" s="0"/>
      <c r="TZ3251" s="0"/>
      <c r="UA3251" s="0"/>
      <c r="UB3251" s="0"/>
      <c r="UC3251" s="0"/>
      <c r="UD3251" s="0"/>
      <c r="UE3251" s="0"/>
      <c r="UF3251" s="0"/>
      <c r="UG3251" s="0"/>
      <c r="UH3251" s="0"/>
      <c r="UI3251" s="0"/>
      <c r="UJ3251" s="0"/>
      <c r="UK3251" s="0"/>
      <c r="UL3251" s="0"/>
      <c r="UM3251" s="0"/>
      <c r="UN3251" s="0"/>
      <c r="UO3251" s="0"/>
      <c r="UP3251" s="0"/>
      <c r="UQ3251" s="0"/>
      <c r="UR3251" s="0"/>
      <c r="US3251" s="0"/>
      <c r="UT3251" s="0"/>
      <c r="UU3251" s="0"/>
      <c r="UV3251" s="0"/>
      <c r="UW3251" s="0"/>
      <c r="UX3251" s="0"/>
      <c r="UY3251" s="0"/>
      <c r="UZ3251" s="0"/>
      <c r="VA3251" s="0"/>
      <c r="VB3251" s="0"/>
      <c r="VC3251" s="0"/>
      <c r="VD3251" s="0"/>
      <c r="VE3251" s="0"/>
      <c r="VF3251" s="0"/>
      <c r="VG3251" s="0"/>
      <c r="VH3251" s="0"/>
      <c r="VI3251" s="0"/>
      <c r="VJ3251" s="0"/>
      <c r="VK3251" s="0"/>
      <c r="VL3251" s="0"/>
      <c r="VM3251" s="0"/>
      <c r="VN3251" s="0"/>
      <c r="VO3251" s="0"/>
      <c r="VP3251" s="0"/>
      <c r="VQ3251" s="0"/>
      <c r="VR3251" s="0"/>
      <c r="VS3251" s="0"/>
      <c r="VT3251" s="0"/>
      <c r="VU3251" s="0"/>
      <c r="VV3251" s="0"/>
      <c r="VW3251" s="0"/>
      <c r="VX3251" s="0"/>
      <c r="VY3251" s="0"/>
      <c r="VZ3251" s="0"/>
      <c r="WA3251" s="0"/>
      <c r="WB3251" s="0"/>
      <c r="WC3251" s="0"/>
      <c r="WD3251" s="0"/>
      <c r="WE3251" s="0"/>
      <c r="WF3251" s="0"/>
      <c r="WG3251" s="0"/>
      <c r="WH3251" s="0"/>
      <c r="WI3251" s="0"/>
      <c r="WJ3251" s="0"/>
      <c r="WK3251" s="0"/>
      <c r="WL3251" s="0"/>
      <c r="WM3251" s="0"/>
      <c r="WN3251" s="0"/>
      <c r="WO3251" s="0"/>
      <c r="WP3251" s="0"/>
      <c r="WQ3251" s="0"/>
      <c r="WR3251" s="0"/>
      <c r="WS3251" s="0"/>
      <c r="WT3251" s="0"/>
      <c r="WU3251" s="0"/>
      <c r="WV3251" s="0"/>
      <c r="WW3251" s="0"/>
      <c r="WX3251" s="0"/>
      <c r="WY3251" s="0"/>
      <c r="WZ3251" s="0"/>
      <c r="XA3251" s="0"/>
      <c r="XB3251" s="0"/>
      <c r="XC3251" s="0"/>
      <c r="XD3251" s="0"/>
      <c r="XE3251" s="0"/>
      <c r="XF3251" s="0"/>
      <c r="XG3251" s="0"/>
      <c r="XH3251" s="0"/>
      <c r="XI3251" s="0"/>
      <c r="XJ3251" s="0"/>
      <c r="XK3251" s="0"/>
      <c r="XL3251" s="0"/>
      <c r="XM3251" s="0"/>
      <c r="XN3251" s="0"/>
      <c r="XO3251" s="0"/>
      <c r="XP3251" s="0"/>
      <c r="XQ3251" s="0"/>
      <c r="XR3251" s="0"/>
      <c r="XS3251" s="0"/>
      <c r="XT3251" s="0"/>
      <c r="XU3251" s="0"/>
      <c r="XV3251" s="0"/>
      <c r="XW3251" s="0"/>
      <c r="XX3251" s="0"/>
      <c r="XY3251" s="0"/>
      <c r="XZ3251" s="0"/>
      <c r="YA3251" s="0"/>
      <c r="YB3251" s="0"/>
      <c r="YC3251" s="0"/>
      <c r="YD3251" s="0"/>
      <c r="YE3251" s="0"/>
      <c r="YF3251" s="0"/>
      <c r="YG3251" s="0"/>
      <c r="YH3251" s="0"/>
      <c r="YI3251" s="0"/>
      <c r="YJ3251" s="0"/>
      <c r="YK3251" s="0"/>
      <c r="YL3251" s="0"/>
      <c r="YM3251" s="0"/>
      <c r="YN3251" s="0"/>
      <c r="YO3251" s="0"/>
      <c r="YP3251" s="0"/>
      <c r="YQ3251" s="0"/>
      <c r="YR3251" s="0"/>
      <c r="YS3251" s="0"/>
      <c r="YT3251" s="0"/>
      <c r="YU3251" s="0"/>
      <c r="YV3251" s="0"/>
      <c r="YW3251" s="0"/>
      <c r="YX3251" s="0"/>
      <c r="YY3251" s="0"/>
      <c r="YZ3251" s="0"/>
      <c r="ZA3251" s="0"/>
      <c r="ZB3251" s="0"/>
      <c r="ZC3251" s="0"/>
      <c r="ZD3251" s="0"/>
      <c r="ZE3251" s="0"/>
      <c r="ZF3251" s="0"/>
      <c r="ZG3251" s="0"/>
      <c r="ZH3251" s="0"/>
      <c r="ZI3251" s="0"/>
      <c r="ZJ3251" s="0"/>
      <c r="ZK3251" s="0"/>
      <c r="ZL3251" s="0"/>
      <c r="ZM3251" s="0"/>
      <c r="ZN3251" s="0"/>
      <c r="ZO3251" s="0"/>
      <c r="ZP3251" s="0"/>
      <c r="ZQ3251" s="0"/>
      <c r="ZR3251" s="0"/>
      <c r="ZS3251" s="0"/>
      <c r="ZT3251" s="0"/>
      <c r="ZU3251" s="0"/>
      <c r="ZV3251" s="0"/>
      <c r="ZW3251" s="0"/>
      <c r="ZX3251" s="0"/>
      <c r="ZY3251" s="0"/>
      <c r="ZZ3251" s="0"/>
      <c r="AAA3251" s="0"/>
      <c r="AAB3251" s="0"/>
      <c r="AAC3251" s="0"/>
      <c r="AAD3251" s="0"/>
      <c r="AAE3251" s="0"/>
      <c r="AAF3251" s="0"/>
      <c r="AAG3251" s="0"/>
      <c r="AAH3251" s="0"/>
      <c r="AAI3251" s="0"/>
      <c r="AAJ3251" s="0"/>
      <c r="AAK3251" s="0"/>
      <c r="AAL3251" s="0"/>
      <c r="AAM3251" s="0"/>
      <c r="AAN3251" s="0"/>
      <c r="AAO3251" s="0"/>
      <c r="AAP3251" s="0"/>
      <c r="AAQ3251" s="0"/>
      <c r="AAR3251" s="0"/>
      <c r="AAS3251" s="0"/>
      <c r="AAT3251" s="0"/>
      <c r="AAU3251" s="0"/>
      <c r="AAV3251" s="0"/>
      <c r="AAW3251" s="0"/>
      <c r="AAX3251" s="0"/>
      <c r="AAY3251" s="0"/>
      <c r="AAZ3251" s="0"/>
      <c r="ABA3251" s="0"/>
      <c r="ABB3251" s="0"/>
      <c r="ABC3251" s="0"/>
      <c r="ABD3251" s="0"/>
      <c r="ABE3251" s="0"/>
      <c r="ABF3251" s="0"/>
      <c r="ABG3251" s="0"/>
      <c r="ABH3251" s="0"/>
      <c r="ABI3251" s="0"/>
      <c r="ABJ3251" s="0"/>
      <c r="ABK3251" s="0"/>
      <c r="ABL3251" s="0"/>
      <c r="ABM3251" s="0"/>
      <c r="ABN3251" s="0"/>
      <c r="ABO3251" s="0"/>
      <c r="ABP3251" s="0"/>
      <c r="ABQ3251" s="0"/>
      <c r="ABR3251" s="0"/>
      <c r="ABS3251" s="0"/>
      <c r="ABT3251" s="0"/>
      <c r="ABU3251" s="0"/>
      <c r="ABV3251" s="0"/>
      <c r="ABW3251" s="0"/>
      <c r="ABX3251" s="0"/>
      <c r="ABY3251" s="0"/>
      <c r="ABZ3251" s="0"/>
      <c r="ACA3251" s="0"/>
      <c r="ACB3251" s="0"/>
      <c r="ACC3251" s="0"/>
      <c r="ACD3251" s="0"/>
      <c r="ACE3251" s="0"/>
      <c r="ACF3251" s="0"/>
      <c r="ACG3251" s="0"/>
      <c r="ACH3251" s="0"/>
      <c r="ACI3251" s="0"/>
      <c r="ACJ3251" s="0"/>
      <c r="ACK3251" s="0"/>
      <c r="ACL3251" s="0"/>
      <c r="ACM3251" s="0"/>
      <c r="ACN3251" s="0"/>
      <c r="ACO3251" s="0"/>
      <c r="ACP3251" s="0"/>
      <c r="ACQ3251" s="0"/>
      <c r="ACR3251" s="0"/>
      <c r="ACS3251" s="0"/>
      <c r="ACT3251" s="0"/>
      <c r="ACU3251" s="0"/>
      <c r="ACV3251" s="0"/>
      <c r="ACW3251" s="0"/>
      <c r="ACX3251" s="0"/>
      <c r="ACY3251" s="0"/>
      <c r="ACZ3251" s="0"/>
      <c r="ADA3251" s="0"/>
      <c r="ADB3251" s="0"/>
      <c r="ADC3251" s="0"/>
      <c r="ADD3251" s="0"/>
      <c r="ADE3251" s="0"/>
      <c r="ADF3251" s="0"/>
      <c r="ADG3251" s="0"/>
      <c r="ADH3251" s="0"/>
      <c r="ADI3251" s="0"/>
      <c r="ADJ3251" s="0"/>
      <c r="ADK3251" s="0"/>
      <c r="ADL3251" s="0"/>
      <c r="ADM3251" s="0"/>
      <c r="ADN3251" s="0"/>
      <c r="ADO3251" s="0"/>
      <c r="ADP3251" s="0"/>
      <c r="ADQ3251" s="0"/>
      <c r="ADR3251" s="0"/>
      <c r="ADS3251" s="0"/>
      <c r="ADT3251" s="0"/>
      <c r="ADU3251" s="0"/>
      <c r="ADV3251" s="0"/>
      <c r="ADW3251" s="0"/>
      <c r="ADX3251" s="0"/>
      <c r="ADY3251" s="0"/>
      <c r="ADZ3251" s="0"/>
      <c r="AEA3251" s="0"/>
      <c r="AEB3251" s="0"/>
      <c r="AEC3251" s="0"/>
      <c r="AED3251" s="0"/>
      <c r="AEE3251" s="0"/>
      <c r="AEF3251" s="0"/>
      <c r="AEG3251" s="0"/>
      <c r="AEH3251" s="0"/>
      <c r="AEI3251" s="0"/>
      <c r="AEJ3251" s="0"/>
      <c r="AEK3251" s="0"/>
      <c r="AEL3251" s="0"/>
      <c r="AEM3251" s="0"/>
      <c r="AEN3251" s="0"/>
      <c r="AEO3251" s="0"/>
      <c r="AEP3251" s="0"/>
      <c r="AEQ3251" s="0"/>
      <c r="AER3251" s="0"/>
      <c r="AES3251" s="0"/>
      <c r="AET3251" s="0"/>
      <c r="AEU3251" s="0"/>
      <c r="AEV3251" s="0"/>
      <c r="AEW3251" s="0"/>
      <c r="AEX3251" s="0"/>
      <c r="AEY3251" s="0"/>
      <c r="AEZ3251" s="0"/>
      <c r="AFA3251" s="0"/>
      <c r="AFB3251" s="0"/>
      <c r="AFC3251" s="0"/>
      <c r="AFD3251" s="0"/>
      <c r="AFE3251" s="0"/>
      <c r="AFF3251" s="0"/>
      <c r="AFG3251" s="0"/>
      <c r="AFH3251" s="0"/>
      <c r="AFI3251" s="0"/>
      <c r="AFJ3251" s="0"/>
      <c r="AFK3251" s="0"/>
      <c r="AFL3251" s="0"/>
      <c r="AFM3251" s="0"/>
      <c r="AFN3251" s="0"/>
      <c r="AFO3251" s="0"/>
      <c r="AFP3251" s="0"/>
      <c r="AFQ3251" s="0"/>
      <c r="AFR3251" s="0"/>
      <c r="AFS3251" s="0"/>
      <c r="AFT3251" s="0"/>
      <c r="AFU3251" s="0"/>
      <c r="AFV3251" s="0"/>
      <c r="AFW3251" s="0"/>
      <c r="AFX3251" s="0"/>
      <c r="AFY3251" s="0"/>
      <c r="AFZ3251" s="0"/>
      <c r="AGA3251" s="0"/>
      <c r="AGB3251" s="0"/>
      <c r="AGC3251" s="0"/>
      <c r="AGD3251" s="0"/>
      <c r="AGE3251" s="0"/>
      <c r="AGF3251" s="0"/>
      <c r="AGG3251" s="0"/>
      <c r="AGH3251" s="0"/>
      <c r="AGI3251" s="0"/>
      <c r="AGJ3251" s="0"/>
      <c r="AGK3251" s="0"/>
      <c r="AGL3251" s="0"/>
      <c r="AGM3251" s="0"/>
      <c r="AGN3251" s="0"/>
      <c r="AGO3251" s="0"/>
      <c r="AGP3251" s="0"/>
      <c r="AGQ3251" s="0"/>
      <c r="AGR3251" s="0"/>
      <c r="AGS3251" s="0"/>
      <c r="AGT3251" s="0"/>
      <c r="AGU3251" s="0"/>
      <c r="AGV3251" s="0"/>
      <c r="AGW3251" s="0"/>
      <c r="AGX3251" s="0"/>
      <c r="AGY3251" s="0"/>
      <c r="AGZ3251" s="0"/>
      <c r="AHA3251" s="0"/>
      <c r="AHB3251" s="0"/>
      <c r="AHC3251" s="0"/>
      <c r="AHD3251" s="0"/>
      <c r="AHE3251" s="0"/>
      <c r="AHF3251" s="0"/>
      <c r="AHG3251" s="0"/>
      <c r="AHH3251" s="0"/>
      <c r="AHI3251" s="0"/>
      <c r="AHJ3251" s="0"/>
      <c r="AHK3251" s="0"/>
      <c r="AHL3251" s="0"/>
      <c r="AHM3251" s="0"/>
      <c r="AHN3251" s="0"/>
      <c r="AHO3251" s="0"/>
      <c r="AHP3251" s="0"/>
      <c r="AHQ3251" s="0"/>
      <c r="AHR3251" s="0"/>
      <c r="AHS3251" s="0"/>
      <c r="AHT3251" s="0"/>
      <c r="AHU3251" s="0"/>
      <c r="AHV3251" s="0"/>
      <c r="AHW3251" s="0"/>
      <c r="AHX3251" s="0"/>
      <c r="AHY3251" s="0"/>
      <c r="AHZ3251" s="0"/>
      <c r="AIA3251" s="0"/>
      <c r="AIB3251" s="0"/>
      <c r="AIC3251" s="0"/>
      <c r="AID3251" s="0"/>
      <c r="AIE3251" s="0"/>
      <c r="AIF3251" s="0"/>
      <c r="AIG3251" s="0"/>
      <c r="AIH3251" s="0"/>
      <c r="AII3251" s="0"/>
      <c r="AIJ3251" s="0"/>
      <c r="AIK3251" s="0"/>
      <c r="AIL3251" s="0"/>
      <c r="AIM3251" s="0"/>
      <c r="AIN3251" s="0"/>
      <c r="AIO3251" s="0"/>
      <c r="AIP3251" s="0"/>
      <c r="AIQ3251" s="0"/>
      <c r="AIR3251" s="0"/>
      <c r="AIS3251" s="0"/>
      <c r="AIT3251" s="0"/>
      <c r="AIU3251" s="0"/>
      <c r="AIV3251" s="0"/>
      <c r="AIW3251" s="0"/>
      <c r="AIX3251" s="0"/>
      <c r="AIY3251" s="0"/>
      <c r="AIZ3251" s="0"/>
      <c r="AJA3251" s="0"/>
      <c r="AJB3251" s="0"/>
      <c r="AJC3251" s="0"/>
      <c r="AJD3251" s="0"/>
      <c r="AJE3251" s="0"/>
      <c r="AJF3251" s="0"/>
      <c r="AJG3251" s="0"/>
      <c r="AJH3251" s="0"/>
      <c r="AJI3251" s="0"/>
      <c r="AJJ3251" s="0"/>
      <c r="AJK3251" s="0"/>
      <c r="AJL3251" s="0"/>
      <c r="AJM3251" s="0"/>
      <c r="AJN3251" s="0"/>
      <c r="AJO3251" s="0"/>
      <c r="AJP3251" s="0"/>
      <c r="AJQ3251" s="0"/>
      <c r="AJR3251" s="0"/>
      <c r="AJS3251" s="0"/>
      <c r="AJT3251" s="0"/>
      <c r="AJU3251" s="0"/>
      <c r="AJV3251" s="0"/>
      <c r="AJW3251" s="0"/>
      <c r="AJX3251" s="0"/>
      <c r="AJY3251" s="0"/>
      <c r="AJZ3251" s="0"/>
      <c r="AKA3251" s="0"/>
      <c r="AKB3251" s="0"/>
      <c r="AKC3251" s="0"/>
      <c r="AKD3251" s="0"/>
      <c r="AKE3251" s="0"/>
      <c r="AKF3251" s="0"/>
      <c r="AKG3251" s="0"/>
      <c r="AKH3251" s="0"/>
      <c r="AKI3251" s="0"/>
      <c r="AKJ3251" s="0"/>
      <c r="AKK3251" s="0"/>
      <c r="AKL3251" s="0"/>
      <c r="AKM3251" s="0"/>
      <c r="AKN3251" s="0"/>
      <c r="AKO3251" s="0"/>
      <c r="AKP3251" s="0"/>
      <c r="AKQ3251" s="0"/>
      <c r="AKR3251" s="0"/>
      <c r="AKS3251" s="0"/>
      <c r="AKT3251" s="0"/>
      <c r="AKU3251" s="0"/>
      <c r="AKV3251" s="0"/>
      <c r="AKW3251" s="0"/>
      <c r="AKX3251" s="0"/>
      <c r="AKY3251" s="0"/>
      <c r="AKZ3251" s="0"/>
      <c r="ALA3251" s="0"/>
      <c r="ALB3251" s="0"/>
      <c r="ALC3251" s="0"/>
      <c r="ALD3251" s="0"/>
      <c r="ALE3251" s="0"/>
      <c r="ALF3251" s="0"/>
      <c r="ALG3251" s="0"/>
      <c r="ALH3251" s="0"/>
      <c r="ALI3251" s="0"/>
      <c r="ALJ3251" s="0"/>
      <c r="ALK3251" s="0"/>
      <c r="ALL3251" s="0"/>
      <c r="ALM3251" s="0"/>
      <c r="ALN3251" s="0"/>
      <c r="ALO3251" s="0"/>
      <c r="ALP3251" s="0"/>
      <c r="ALQ3251" s="0"/>
      <c r="ALR3251" s="0"/>
      <c r="ALS3251" s="0"/>
      <c r="ALT3251" s="0"/>
      <c r="ALU3251" s="0"/>
      <c r="ALV3251" s="0"/>
      <c r="ALW3251" s="0"/>
      <c r="ALX3251" s="0"/>
      <c r="ALY3251" s="0"/>
      <c r="ALZ3251" s="0"/>
      <c r="AMA3251" s="0"/>
      <c r="AMB3251" s="0"/>
      <c r="AMC3251" s="0"/>
      <c r="AMD3251" s="0"/>
      <c r="AME3251" s="0"/>
      <c r="AMF3251" s="0"/>
      <c r="AMG3251" s="0"/>
      <c r="AMH3251" s="0"/>
      <c r="AMI3251" s="0"/>
    </row>
    <row r="3252" customFormat="false" ht="12.75" hidden="false" customHeight="false" outlineLevel="0" collapsed="false">
      <c r="A3252" s="1" t="s">
        <v>3495</v>
      </c>
      <c r="C3252" s="27" t="s">
        <v>3499</v>
      </c>
      <c r="D3252" s="27" t="s">
        <v>51</v>
      </c>
      <c r="E3252" s="97"/>
      <c r="F3252" s="31"/>
      <c r="G3252" s="27"/>
      <c r="H3252" s="30" t="s">
        <v>61</v>
      </c>
      <c r="I3252" s="31" t="n">
        <v>1.19</v>
      </c>
      <c r="J3252" s="31" t="s">
        <v>3470</v>
      </c>
      <c r="BM3252" s="0"/>
      <c r="BN3252" s="0"/>
      <c r="BO3252" s="0"/>
      <c r="BP3252" s="0"/>
      <c r="BQ3252" s="0"/>
      <c r="BR3252" s="0"/>
      <c r="BS3252" s="0"/>
      <c r="BT3252" s="0"/>
      <c r="BU3252" s="0"/>
      <c r="BV3252" s="0"/>
      <c r="BW3252" s="0"/>
      <c r="BX3252" s="0"/>
      <c r="BY3252" s="0"/>
      <c r="BZ3252" s="0"/>
      <c r="CA3252" s="0"/>
      <c r="CB3252" s="0"/>
      <c r="CC3252" s="0"/>
      <c r="CD3252" s="0"/>
      <c r="CE3252" s="0"/>
      <c r="CF3252" s="0"/>
      <c r="CG3252" s="0"/>
      <c r="CH3252" s="0"/>
      <c r="CI3252" s="0"/>
      <c r="CJ3252" s="0"/>
      <c r="CK3252" s="0"/>
      <c r="CL3252" s="0"/>
      <c r="CM3252" s="0"/>
      <c r="CN3252" s="0"/>
      <c r="CO3252" s="0"/>
      <c r="CP3252" s="0"/>
      <c r="CQ3252" s="0"/>
      <c r="CR3252" s="0"/>
      <c r="CS3252" s="0"/>
      <c r="CT3252" s="0"/>
      <c r="CU3252" s="0"/>
      <c r="CV3252" s="0"/>
      <c r="CW3252" s="0"/>
      <c r="CX3252" s="0"/>
      <c r="CY3252" s="0"/>
      <c r="CZ3252" s="0"/>
      <c r="DA3252" s="0"/>
      <c r="DB3252" s="0"/>
      <c r="DC3252" s="0"/>
      <c r="DD3252" s="0"/>
      <c r="DE3252" s="0"/>
      <c r="DF3252" s="0"/>
      <c r="DG3252" s="0"/>
      <c r="DH3252" s="0"/>
      <c r="DI3252" s="0"/>
      <c r="DJ3252" s="0"/>
      <c r="DK3252" s="0"/>
      <c r="DL3252" s="0"/>
      <c r="DM3252" s="0"/>
      <c r="DN3252" s="0"/>
      <c r="DO3252" s="0"/>
      <c r="DP3252" s="0"/>
      <c r="DQ3252" s="0"/>
      <c r="DR3252" s="0"/>
      <c r="DS3252" s="0"/>
      <c r="DT3252" s="0"/>
      <c r="DU3252" s="0"/>
      <c r="DV3252" s="0"/>
      <c r="DW3252" s="0"/>
      <c r="DX3252" s="0"/>
      <c r="DY3252" s="0"/>
      <c r="DZ3252" s="0"/>
      <c r="EA3252" s="0"/>
      <c r="EB3252" s="0"/>
      <c r="EC3252" s="0"/>
      <c r="ED3252" s="0"/>
      <c r="EE3252" s="0"/>
      <c r="EF3252" s="0"/>
      <c r="EG3252" s="0"/>
      <c r="EH3252" s="0"/>
      <c r="EI3252" s="0"/>
      <c r="EJ3252" s="0"/>
      <c r="EK3252" s="0"/>
      <c r="EL3252" s="0"/>
      <c r="EM3252" s="0"/>
      <c r="EN3252" s="0"/>
      <c r="EO3252" s="0"/>
      <c r="EP3252" s="0"/>
      <c r="EQ3252" s="0"/>
      <c r="ER3252" s="0"/>
      <c r="ES3252" s="0"/>
      <c r="ET3252" s="0"/>
      <c r="EU3252" s="0"/>
      <c r="EV3252" s="0"/>
      <c r="EW3252" s="0"/>
      <c r="EX3252" s="0"/>
      <c r="EY3252" s="0"/>
      <c r="EZ3252" s="0"/>
      <c r="FA3252" s="0"/>
      <c r="FB3252" s="0"/>
      <c r="FC3252" s="0"/>
      <c r="FD3252" s="0"/>
      <c r="FE3252" s="0"/>
      <c r="FF3252" s="0"/>
      <c r="FG3252" s="0"/>
      <c r="FH3252" s="0"/>
      <c r="FI3252" s="0"/>
      <c r="FJ3252" s="0"/>
      <c r="FK3252" s="0"/>
      <c r="FL3252" s="0"/>
      <c r="FM3252" s="0"/>
      <c r="FN3252" s="0"/>
      <c r="FO3252" s="0"/>
      <c r="FP3252" s="0"/>
      <c r="FQ3252" s="0"/>
      <c r="FR3252" s="0"/>
      <c r="FS3252" s="0"/>
      <c r="FT3252" s="0"/>
      <c r="FU3252" s="0"/>
      <c r="FV3252" s="0"/>
      <c r="FW3252" s="0"/>
      <c r="FX3252" s="0"/>
      <c r="FY3252" s="0"/>
      <c r="FZ3252" s="0"/>
      <c r="GA3252" s="0"/>
      <c r="GB3252" s="0"/>
      <c r="GC3252" s="0"/>
      <c r="GD3252" s="0"/>
      <c r="GE3252" s="0"/>
      <c r="GF3252" s="0"/>
      <c r="GG3252" s="0"/>
      <c r="GH3252" s="0"/>
      <c r="GI3252" s="0"/>
      <c r="GJ3252" s="0"/>
      <c r="GK3252" s="0"/>
      <c r="GL3252" s="0"/>
      <c r="GM3252" s="0"/>
      <c r="GN3252" s="0"/>
      <c r="GO3252" s="0"/>
      <c r="GP3252" s="0"/>
      <c r="GQ3252" s="0"/>
      <c r="GR3252" s="0"/>
      <c r="GS3252" s="0"/>
      <c r="GT3252" s="0"/>
      <c r="GU3252" s="0"/>
      <c r="GV3252" s="0"/>
      <c r="GW3252" s="0"/>
      <c r="GX3252" s="0"/>
      <c r="GY3252" s="0"/>
      <c r="GZ3252" s="0"/>
      <c r="HA3252" s="0"/>
      <c r="HB3252" s="0"/>
      <c r="HC3252" s="0"/>
      <c r="HD3252" s="0"/>
      <c r="HE3252" s="0"/>
      <c r="HF3252" s="0"/>
      <c r="HG3252" s="0"/>
      <c r="HH3252" s="0"/>
      <c r="HI3252" s="0"/>
      <c r="HJ3252" s="0"/>
      <c r="HK3252" s="0"/>
      <c r="HL3252" s="0"/>
      <c r="HM3252" s="0"/>
      <c r="HN3252" s="0"/>
      <c r="HO3252" s="0"/>
      <c r="HP3252" s="0"/>
      <c r="HQ3252" s="0"/>
      <c r="HR3252" s="0"/>
      <c r="HS3252" s="0"/>
      <c r="HT3252" s="0"/>
      <c r="HU3252" s="0"/>
      <c r="HV3252" s="0"/>
      <c r="HW3252" s="0"/>
      <c r="HX3252" s="0"/>
      <c r="HY3252" s="0"/>
      <c r="HZ3252" s="0"/>
      <c r="IA3252" s="0"/>
      <c r="IB3252" s="0"/>
      <c r="IC3252" s="0"/>
      <c r="ID3252" s="0"/>
      <c r="IE3252" s="0"/>
      <c r="IF3252" s="0"/>
      <c r="IG3252" s="0"/>
      <c r="IH3252" s="0"/>
      <c r="II3252" s="0"/>
      <c r="IJ3252" s="0"/>
      <c r="IK3252" s="0"/>
      <c r="IL3252" s="0"/>
      <c r="IM3252" s="0"/>
      <c r="IN3252" s="0"/>
      <c r="IO3252" s="0"/>
      <c r="IP3252" s="0"/>
      <c r="IQ3252" s="0"/>
      <c r="IR3252" s="0"/>
      <c r="IS3252" s="0"/>
      <c r="IT3252" s="0"/>
      <c r="IU3252" s="0"/>
      <c r="IV3252" s="0"/>
      <c r="IW3252" s="0"/>
      <c r="IX3252" s="0"/>
      <c r="IY3252" s="0"/>
      <c r="IZ3252" s="0"/>
      <c r="JA3252" s="0"/>
      <c r="JB3252" s="0"/>
      <c r="JC3252" s="0"/>
      <c r="JD3252" s="0"/>
      <c r="JE3252" s="0"/>
      <c r="JF3252" s="0"/>
      <c r="JG3252" s="0"/>
      <c r="JH3252" s="0"/>
      <c r="JI3252" s="0"/>
      <c r="JJ3252" s="0"/>
      <c r="JK3252" s="0"/>
      <c r="JL3252" s="0"/>
      <c r="JM3252" s="0"/>
      <c r="JN3252" s="0"/>
      <c r="JO3252" s="0"/>
      <c r="JP3252" s="0"/>
      <c r="JQ3252" s="0"/>
      <c r="JR3252" s="0"/>
      <c r="JS3252" s="0"/>
      <c r="JT3252" s="0"/>
      <c r="JU3252" s="0"/>
      <c r="JV3252" s="0"/>
      <c r="JW3252" s="0"/>
      <c r="JX3252" s="0"/>
      <c r="JY3252" s="0"/>
      <c r="JZ3252" s="0"/>
      <c r="KA3252" s="0"/>
      <c r="KB3252" s="0"/>
      <c r="KC3252" s="0"/>
      <c r="KD3252" s="0"/>
      <c r="KE3252" s="0"/>
      <c r="KF3252" s="0"/>
      <c r="KG3252" s="0"/>
      <c r="KH3252" s="0"/>
      <c r="KI3252" s="0"/>
      <c r="KJ3252" s="0"/>
      <c r="KK3252" s="0"/>
      <c r="KL3252" s="0"/>
      <c r="KM3252" s="0"/>
      <c r="KN3252" s="0"/>
      <c r="KO3252" s="0"/>
      <c r="KP3252" s="0"/>
      <c r="KQ3252" s="0"/>
      <c r="KR3252" s="0"/>
      <c r="KS3252" s="0"/>
      <c r="KT3252" s="0"/>
      <c r="KU3252" s="0"/>
      <c r="KV3252" s="0"/>
      <c r="KW3252" s="0"/>
      <c r="KX3252" s="0"/>
      <c r="KY3252" s="0"/>
      <c r="KZ3252" s="0"/>
      <c r="LA3252" s="0"/>
      <c r="LB3252" s="0"/>
      <c r="LC3252" s="0"/>
      <c r="LD3252" s="0"/>
      <c r="LE3252" s="0"/>
      <c r="LF3252" s="0"/>
      <c r="LG3252" s="0"/>
      <c r="LH3252" s="0"/>
      <c r="LI3252" s="0"/>
      <c r="LJ3252" s="0"/>
      <c r="LK3252" s="0"/>
      <c r="LL3252" s="0"/>
      <c r="LM3252" s="0"/>
      <c r="LN3252" s="0"/>
      <c r="LO3252" s="0"/>
      <c r="LP3252" s="0"/>
      <c r="LQ3252" s="0"/>
      <c r="LR3252" s="0"/>
      <c r="LS3252" s="0"/>
      <c r="LT3252" s="0"/>
      <c r="LU3252" s="0"/>
      <c r="LV3252" s="0"/>
      <c r="LW3252" s="0"/>
      <c r="LX3252" s="0"/>
      <c r="LY3252" s="0"/>
      <c r="LZ3252" s="0"/>
      <c r="MA3252" s="0"/>
      <c r="MB3252" s="0"/>
      <c r="MC3252" s="0"/>
      <c r="MD3252" s="0"/>
      <c r="ME3252" s="0"/>
      <c r="MF3252" s="0"/>
      <c r="MG3252" s="0"/>
      <c r="MH3252" s="0"/>
      <c r="MI3252" s="0"/>
      <c r="MJ3252" s="0"/>
      <c r="MK3252" s="0"/>
      <c r="ML3252" s="0"/>
      <c r="MM3252" s="0"/>
      <c r="MN3252" s="0"/>
      <c r="MO3252" s="0"/>
      <c r="MP3252" s="0"/>
      <c r="MQ3252" s="0"/>
      <c r="MR3252" s="0"/>
      <c r="MS3252" s="0"/>
      <c r="MT3252" s="0"/>
      <c r="MU3252" s="0"/>
      <c r="MV3252" s="0"/>
      <c r="MW3252" s="0"/>
      <c r="MX3252" s="0"/>
      <c r="MY3252" s="0"/>
      <c r="MZ3252" s="0"/>
      <c r="NA3252" s="0"/>
      <c r="NB3252" s="0"/>
      <c r="NC3252" s="0"/>
      <c r="ND3252" s="0"/>
      <c r="NE3252" s="0"/>
      <c r="NF3252" s="0"/>
      <c r="NG3252" s="0"/>
      <c r="NH3252" s="0"/>
      <c r="NI3252" s="0"/>
      <c r="NJ3252" s="0"/>
      <c r="NK3252" s="0"/>
      <c r="NL3252" s="0"/>
      <c r="NM3252" s="0"/>
      <c r="NN3252" s="0"/>
      <c r="NO3252" s="0"/>
      <c r="NP3252" s="0"/>
      <c r="NQ3252" s="0"/>
      <c r="NR3252" s="0"/>
      <c r="NS3252" s="0"/>
      <c r="NT3252" s="0"/>
      <c r="NU3252" s="0"/>
      <c r="NV3252" s="0"/>
      <c r="NW3252" s="0"/>
      <c r="NX3252" s="0"/>
      <c r="NY3252" s="0"/>
      <c r="NZ3252" s="0"/>
      <c r="OA3252" s="0"/>
      <c r="OB3252" s="0"/>
      <c r="OC3252" s="0"/>
      <c r="OD3252" s="0"/>
      <c r="OE3252" s="0"/>
      <c r="OF3252" s="0"/>
      <c r="OG3252" s="0"/>
      <c r="OH3252" s="0"/>
      <c r="OI3252" s="0"/>
      <c r="OJ3252" s="0"/>
      <c r="OK3252" s="0"/>
      <c r="OL3252" s="0"/>
      <c r="OM3252" s="0"/>
      <c r="ON3252" s="0"/>
      <c r="OO3252" s="0"/>
      <c r="OP3252" s="0"/>
      <c r="OQ3252" s="0"/>
      <c r="OR3252" s="0"/>
      <c r="OS3252" s="0"/>
      <c r="OT3252" s="0"/>
      <c r="OU3252" s="0"/>
      <c r="OV3252" s="0"/>
      <c r="OW3252" s="0"/>
      <c r="OX3252" s="0"/>
      <c r="OY3252" s="0"/>
      <c r="OZ3252" s="0"/>
      <c r="PA3252" s="0"/>
      <c r="PB3252" s="0"/>
      <c r="PC3252" s="0"/>
      <c r="PD3252" s="0"/>
      <c r="PE3252" s="0"/>
      <c r="PF3252" s="0"/>
      <c r="PG3252" s="0"/>
      <c r="PH3252" s="0"/>
      <c r="PI3252" s="0"/>
      <c r="PJ3252" s="0"/>
      <c r="PK3252" s="0"/>
      <c r="PL3252" s="0"/>
      <c r="PM3252" s="0"/>
      <c r="PN3252" s="0"/>
      <c r="PO3252" s="0"/>
      <c r="PP3252" s="0"/>
      <c r="PQ3252" s="0"/>
      <c r="PR3252" s="0"/>
      <c r="PS3252" s="0"/>
      <c r="PT3252" s="0"/>
      <c r="PU3252" s="0"/>
      <c r="PV3252" s="0"/>
      <c r="PW3252" s="0"/>
      <c r="PX3252" s="0"/>
      <c r="PY3252" s="0"/>
      <c r="PZ3252" s="0"/>
      <c r="QA3252" s="0"/>
      <c r="QB3252" s="0"/>
      <c r="QC3252" s="0"/>
      <c r="QD3252" s="0"/>
      <c r="QE3252" s="0"/>
      <c r="QF3252" s="0"/>
      <c r="QG3252" s="0"/>
      <c r="QH3252" s="0"/>
      <c r="QI3252" s="0"/>
      <c r="QJ3252" s="0"/>
      <c r="QK3252" s="0"/>
      <c r="QL3252" s="0"/>
      <c r="QM3252" s="0"/>
      <c r="QN3252" s="0"/>
      <c r="QO3252" s="0"/>
      <c r="QP3252" s="0"/>
      <c r="QQ3252" s="0"/>
      <c r="QR3252" s="0"/>
      <c r="QS3252" s="0"/>
      <c r="QT3252" s="0"/>
      <c r="QU3252" s="0"/>
      <c r="QV3252" s="0"/>
      <c r="QW3252" s="0"/>
      <c r="QX3252" s="0"/>
      <c r="QY3252" s="0"/>
      <c r="QZ3252" s="0"/>
      <c r="RA3252" s="0"/>
      <c r="RB3252" s="0"/>
      <c r="RC3252" s="0"/>
      <c r="RD3252" s="0"/>
      <c r="RE3252" s="0"/>
      <c r="RF3252" s="0"/>
      <c r="RG3252" s="0"/>
      <c r="RH3252" s="0"/>
      <c r="RI3252" s="0"/>
      <c r="RJ3252" s="0"/>
      <c r="RK3252" s="0"/>
      <c r="RL3252" s="0"/>
      <c r="RM3252" s="0"/>
      <c r="RN3252" s="0"/>
      <c r="RO3252" s="0"/>
      <c r="RP3252" s="0"/>
      <c r="RQ3252" s="0"/>
      <c r="RR3252" s="0"/>
      <c r="RS3252" s="0"/>
      <c r="RT3252" s="0"/>
      <c r="RU3252" s="0"/>
      <c r="RV3252" s="0"/>
      <c r="RW3252" s="0"/>
      <c r="RX3252" s="0"/>
      <c r="RY3252" s="0"/>
      <c r="RZ3252" s="0"/>
      <c r="SA3252" s="0"/>
      <c r="SB3252" s="0"/>
      <c r="SC3252" s="0"/>
      <c r="SD3252" s="0"/>
      <c r="SE3252" s="0"/>
      <c r="SF3252" s="0"/>
      <c r="SG3252" s="0"/>
      <c r="SH3252" s="0"/>
      <c r="SI3252" s="0"/>
      <c r="SJ3252" s="0"/>
      <c r="SK3252" s="0"/>
      <c r="SL3252" s="0"/>
      <c r="SM3252" s="0"/>
      <c r="SN3252" s="0"/>
      <c r="SO3252" s="0"/>
      <c r="SP3252" s="0"/>
      <c r="SQ3252" s="0"/>
      <c r="SR3252" s="0"/>
      <c r="SS3252" s="0"/>
      <c r="ST3252" s="0"/>
      <c r="SU3252" s="0"/>
      <c r="SV3252" s="0"/>
      <c r="SW3252" s="0"/>
      <c r="SX3252" s="0"/>
      <c r="SY3252" s="0"/>
      <c r="SZ3252" s="0"/>
      <c r="TA3252" s="0"/>
      <c r="TB3252" s="0"/>
      <c r="TC3252" s="0"/>
      <c r="TD3252" s="0"/>
      <c r="TE3252" s="0"/>
      <c r="TF3252" s="0"/>
      <c r="TG3252" s="0"/>
      <c r="TH3252" s="0"/>
      <c r="TI3252" s="0"/>
      <c r="TJ3252" s="0"/>
      <c r="TK3252" s="0"/>
      <c r="TL3252" s="0"/>
      <c r="TM3252" s="0"/>
      <c r="TN3252" s="0"/>
      <c r="TO3252" s="0"/>
      <c r="TP3252" s="0"/>
      <c r="TQ3252" s="0"/>
      <c r="TR3252" s="0"/>
      <c r="TS3252" s="0"/>
      <c r="TT3252" s="0"/>
      <c r="TU3252" s="0"/>
      <c r="TV3252" s="0"/>
      <c r="TW3252" s="0"/>
      <c r="TX3252" s="0"/>
      <c r="TY3252" s="0"/>
      <c r="TZ3252" s="0"/>
      <c r="UA3252" s="0"/>
      <c r="UB3252" s="0"/>
      <c r="UC3252" s="0"/>
      <c r="UD3252" s="0"/>
      <c r="UE3252" s="0"/>
      <c r="UF3252" s="0"/>
      <c r="UG3252" s="0"/>
      <c r="UH3252" s="0"/>
      <c r="UI3252" s="0"/>
      <c r="UJ3252" s="0"/>
      <c r="UK3252" s="0"/>
      <c r="UL3252" s="0"/>
      <c r="UM3252" s="0"/>
      <c r="UN3252" s="0"/>
      <c r="UO3252" s="0"/>
      <c r="UP3252" s="0"/>
      <c r="UQ3252" s="0"/>
      <c r="UR3252" s="0"/>
      <c r="US3252" s="0"/>
      <c r="UT3252" s="0"/>
      <c r="UU3252" s="0"/>
      <c r="UV3252" s="0"/>
      <c r="UW3252" s="0"/>
      <c r="UX3252" s="0"/>
      <c r="UY3252" s="0"/>
      <c r="UZ3252" s="0"/>
      <c r="VA3252" s="0"/>
      <c r="VB3252" s="0"/>
      <c r="VC3252" s="0"/>
      <c r="VD3252" s="0"/>
      <c r="VE3252" s="0"/>
      <c r="VF3252" s="0"/>
      <c r="VG3252" s="0"/>
      <c r="VH3252" s="0"/>
      <c r="VI3252" s="0"/>
      <c r="VJ3252" s="0"/>
      <c r="VK3252" s="0"/>
      <c r="VL3252" s="0"/>
      <c r="VM3252" s="0"/>
      <c r="VN3252" s="0"/>
      <c r="VO3252" s="0"/>
      <c r="VP3252" s="0"/>
      <c r="VQ3252" s="0"/>
      <c r="VR3252" s="0"/>
      <c r="VS3252" s="0"/>
      <c r="VT3252" s="0"/>
      <c r="VU3252" s="0"/>
      <c r="VV3252" s="0"/>
      <c r="VW3252" s="0"/>
      <c r="VX3252" s="0"/>
      <c r="VY3252" s="0"/>
      <c r="VZ3252" s="0"/>
      <c r="WA3252" s="0"/>
      <c r="WB3252" s="0"/>
      <c r="WC3252" s="0"/>
      <c r="WD3252" s="0"/>
      <c r="WE3252" s="0"/>
      <c r="WF3252" s="0"/>
      <c r="WG3252" s="0"/>
      <c r="WH3252" s="0"/>
      <c r="WI3252" s="0"/>
      <c r="WJ3252" s="0"/>
      <c r="WK3252" s="0"/>
      <c r="WL3252" s="0"/>
      <c r="WM3252" s="0"/>
      <c r="WN3252" s="0"/>
      <c r="WO3252" s="0"/>
      <c r="WP3252" s="0"/>
      <c r="WQ3252" s="0"/>
      <c r="WR3252" s="0"/>
      <c r="WS3252" s="0"/>
      <c r="WT3252" s="0"/>
      <c r="WU3252" s="0"/>
      <c r="WV3252" s="0"/>
      <c r="WW3252" s="0"/>
      <c r="WX3252" s="0"/>
      <c r="WY3252" s="0"/>
      <c r="WZ3252" s="0"/>
      <c r="XA3252" s="0"/>
      <c r="XB3252" s="0"/>
      <c r="XC3252" s="0"/>
      <c r="XD3252" s="0"/>
      <c r="XE3252" s="0"/>
      <c r="XF3252" s="0"/>
      <c r="XG3252" s="0"/>
      <c r="XH3252" s="0"/>
      <c r="XI3252" s="0"/>
      <c r="XJ3252" s="0"/>
      <c r="XK3252" s="0"/>
      <c r="XL3252" s="0"/>
      <c r="XM3252" s="0"/>
      <c r="XN3252" s="0"/>
      <c r="XO3252" s="0"/>
      <c r="XP3252" s="0"/>
      <c r="XQ3252" s="0"/>
      <c r="XR3252" s="0"/>
      <c r="XS3252" s="0"/>
      <c r="XT3252" s="0"/>
      <c r="XU3252" s="0"/>
      <c r="XV3252" s="0"/>
      <c r="XW3252" s="0"/>
      <c r="XX3252" s="0"/>
      <c r="XY3252" s="0"/>
      <c r="XZ3252" s="0"/>
      <c r="YA3252" s="0"/>
      <c r="YB3252" s="0"/>
      <c r="YC3252" s="0"/>
      <c r="YD3252" s="0"/>
      <c r="YE3252" s="0"/>
      <c r="YF3252" s="0"/>
      <c r="YG3252" s="0"/>
      <c r="YH3252" s="0"/>
      <c r="YI3252" s="0"/>
      <c r="YJ3252" s="0"/>
      <c r="YK3252" s="0"/>
      <c r="YL3252" s="0"/>
      <c r="YM3252" s="0"/>
      <c r="YN3252" s="0"/>
      <c r="YO3252" s="0"/>
      <c r="YP3252" s="0"/>
      <c r="YQ3252" s="0"/>
      <c r="YR3252" s="0"/>
      <c r="YS3252" s="0"/>
      <c r="YT3252" s="0"/>
      <c r="YU3252" s="0"/>
      <c r="YV3252" s="0"/>
      <c r="YW3252" s="0"/>
      <c r="YX3252" s="0"/>
      <c r="YY3252" s="0"/>
      <c r="YZ3252" s="0"/>
      <c r="ZA3252" s="0"/>
      <c r="ZB3252" s="0"/>
      <c r="ZC3252" s="0"/>
      <c r="ZD3252" s="0"/>
      <c r="ZE3252" s="0"/>
      <c r="ZF3252" s="0"/>
      <c r="ZG3252" s="0"/>
      <c r="ZH3252" s="0"/>
      <c r="ZI3252" s="0"/>
      <c r="ZJ3252" s="0"/>
      <c r="ZK3252" s="0"/>
      <c r="ZL3252" s="0"/>
      <c r="ZM3252" s="0"/>
      <c r="ZN3252" s="0"/>
      <c r="ZO3252" s="0"/>
      <c r="ZP3252" s="0"/>
      <c r="ZQ3252" s="0"/>
      <c r="ZR3252" s="0"/>
      <c r="ZS3252" s="0"/>
      <c r="ZT3252" s="0"/>
      <c r="ZU3252" s="0"/>
      <c r="ZV3252" s="0"/>
      <c r="ZW3252" s="0"/>
      <c r="ZX3252" s="0"/>
      <c r="ZY3252" s="0"/>
      <c r="ZZ3252" s="0"/>
      <c r="AAA3252" s="0"/>
      <c r="AAB3252" s="0"/>
      <c r="AAC3252" s="0"/>
      <c r="AAD3252" s="0"/>
      <c r="AAE3252" s="0"/>
      <c r="AAF3252" s="0"/>
      <c r="AAG3252" s="0"/>
      <c r="AAH3252" s="0"/>
      <c r="AAI3252" s="0"/>
      <c r="AAJ3252" s="0"/>
      <c r="AAK3252" s="0"/>
      <c r="AAL3252" s="0"/>
      <c r="AAM3252" s="0"/>
      <c r="AAN3252" s="0"/>
      <c r="AAO3252" s="0"/>
      <c r="AAP3252" s="0"/>
      <c r="AAQ3252" s="0"/>
      <c r="AAR3252" s="0"/>
      <c r="AAS3252" s="0"/>
      <c r="AAT3252" s="0"/>
      <c r="AAU3252" s="0"/>
      <c r="AAV3252" s="0"/>
      <c r="AAW3252" s="0"/>
      <c r="AAX3252" s="0"/>
      <c r="AAY3252" s="0"/>
      <c r="AAZ3252" s="0"/>
      <c r="ABA3252" s="0"/>
      <c r="ABB3252" s="0"/>
      <c r="ABC3252" s="0"/>
      <c r="ABD3252" s="0"/>
      <c r="ABE3252" s="0"/>
      <c r="ABF3252" s="0"/>
      <c r="ABG3252" s="0"/>
      <c r="ABH3252" s="0"/>
      <c r="ABI3252" s="0"/>
      <c r="ABJ3252" s="0"/>
      <c r="ABK3252" s="0"/>
      <c r="ABL3252" s="0"/>
      <c r="ABM3252" s="0"/>
      <c r="ABN3252" s="0"/>
      <c r="ABO3252" s="0"/>
      <c r="ABP3252" s="0"/>
      <c r="ABQ3252" s="0"/>
      <c r="ABR3252" s="0"/>
      <c r="ABS3252" s="0"/>
      <c r="ABT3252" s="0"/>
      <c r="ABU3252" s="0"/>
      <c r="ABV3252" s="0"/>
      <c r="ABW3252" s="0"/>
      <c r="ABX3252" s="0"/>
      <c r="ABY3252" s="0"/>
      <c r="ABZ3252" s="0"/>
      <c r="ACA3252" s="0"/>
      <c r="ACB3252" s="0"/>
      <c r="ACC3252" s="0"/>
      <c r="ACD3252" s="0"/>
      <c r="ACE3252" s="0"/>
      <c r="ACF3252" s="0"/>
      <c r="ACG3252" s="0"/>
      <c r="ACH3252" s="0"/>
      <c r="ACI3252" s="0"/>
      <c r="ACJ3252" s="0"/>
      <c r="ACK3252" s="0"/>
      <c r="ACL3252" s="0"/>
      <c r="ACM3252" s="0"/>
      <c r="ACN3252" s="0"/>
      <c r="ACO3252" s="0"/>
      <c r="ACP3252" s="0"/>
      <c r="ACQ3252" s="0"/>
      <c r="ACR3252" s="0"/>
      <c r="ACS3252" s="0"/>
      <c r="ACT3252" s="0"/>
      <c r="ACU3252" s="0"/>
      <c r="ACV3252" s="0"/>
      <c r="ACW3252" s="0"/>
      <c r="ACX3252" s="0"/>
      <c r="ACY3252" s="0"/>
      <c r="ACZ3252" s="0"/>
      <c r="ADA3252" s="0"/>
      <c r="ADB3252" s="0"/>
      <c r="ADC3252" s="0"/>
      <c r="ADD3252" s="0"/>
      <c r="ADE3252" s="0"/>
      <c r="ADF3252" s="0"/>
      <c r="ADG3252" s="0"/>
      <c r="ADH3252" s="0"/>
      <c r="ADI3252" s="0"/>
      <c r="ADJ3252" s="0"/>
      <c r="ADK3252" s="0"/>
      <c r="ADL3252" s="0"/>
      <c r="ADM3252" s="0"/>
      <c r="ADN3252" s="0"/>
      <c r="ADO3252" s="0"/>
      <c r="ADP3252" s="0"/>
      <c r="ADQ3252" s="0"/>
      <c r="ADR3252" s="0"/>
      <c r="ADS3252" s="0"/>
      <c r="ADT3252" s="0"/>
      <c r="ADU3252" s="0"/>
      <c r="ADV3252" s="0"/>
      <c r="ADW3252" s="0"/>
      <c r="ADX3252" s="0"/>
      <c r="ADY3252" s="0"/>
      <c r="ADZ3252" s="0"/>
      <c r="AEA3252" s="0"/>
      <c r="AEB3252" s="0"/>
      <c r="AEC3252" s="0"/>
      <c r="AED3252" s="0"/>
      <c r="AEE3252" s="0"/>
      <c r="AEF3252" s="0"/>
      <c r="AEG3252" s="0"/>
      <c r="AEH3252" s="0"/>
      <c r="AEI3252" s="0"/>
      <c r="AEJ3252" s="0"/>
      <c r="AEK3252" s="0"/>
      <c r="AEL3252" s="0"/>
      <c r="AEM3252" s="0"/>
      <c r="AEN3252" s="0"/>
      <c r="AEO3252" s="0"/>
      <c r="AEP3252" s="0"/>
      <c r="AEQ3252" s="0"/>
      <c r="AER3252" s="0"/>
      <c r="AES3252" s="0"/>
      <c r="AET3252" s="0"/>
      <c r="AEU3252" s="0"/>
      <c r="AEV3252" s="0"/>
      <c r="AEW3252" s="0"/>
      <c r="AEX3252" s="0"/>
      <c r="AEY3252" s="0"/>
      <c r="AEZ3252" s="0"/>
      <c r="AFA3252" s="0"/>
      <c r="AFB3252" s="0"/>
      <c r="AFC3252" s="0"/>
      <c r="AFD3252" s="0"/>
      <c r="AFE3252" s="0"/>
      <c r="AFF3252" s="0"/>
      <c r="AFG3252" s="0"/>
      <c r="AFH3252" s="0"/>
      <c r="AFI3252" s="0"/>
      <c r="AFJ3252" s="0"/>
      <c r="AFK3252" s="0"/>
      <c r="AFL3252" s="0"/>
      <c r="AFM3252" s="0"/>
      <c r="AFN3252" s="0"/>
      <c r="AFO3252" s="0"/>
      <c r="AFP3252" s="0"/>
      <c r="AFQ3252" s="0"/>
      <c r="AFR3252" s="0"/>
      <c r="AFS3252" s="0"/>
      <c r="AFT3252" s="0"/>
      <c r="AFU3252" s="0"/>
      <c r="AFV3252" s="0"/>
      <c r="AFW3252" s="0"/>
      <c r="AFX3252" s="0"/>
      <c r="AFY3252" s="0"/>
      <c r="AFZ3252" s="0"/>
      <c r="AGA3252" s="0"/>
      <c r="AGB3252" s="0"/>
      <c r="AGC3252" s="0"/>
      <c r="AGD3252" s="0"/>
      <c r="AGE3252" s="0"/>
      <c r="AGF3252" s="0"/>
      <c r="AGG3252" s="0"/>
      <c r="AGH3252" s="0"/>
      <c r="AGI3252" s="0"/>
      <c r="AGJ3252" s="0"/>
      <c r="AGK3252" s="0"/>
      <c r="AGL3252" s="0"/>
      <c r="AGM3252" s="0"/>
      <c r="AGN3252" s="0"/>
      <c r="AGO3252" s="0"/>
      <c r="AGP3252" s="0"/>
      <c r="AGQ3252" s="0"/>
      <c r="AGR3252" s="0"/>
      <c r="AGS3252" s="0"/>
      <c r="AGT3252" s="0"/>
      <c r="AGU3252" s="0"/>
      <c r="AGV3252" s="0"/>
      <c r="AGW3252" s="0"/>
      <c r="AGX3252" s="0"/>
      <c r="AGY3252" s="0"/>
      <c r="AGZ3252" s="0"/>
      <c r="AHA3252" s="0"/>
      <c r="AHB3252" s="0"/>
      <c r="AHC3252" s="0"/>
      <c r="AHD3252" s="0"/>
      <c r="AHE3252" s="0"/>
      <c r="AHF3252" s="0"/>
      <c r="AHG3252" s="0"/>
      <c r="AHH3252" s="0"/>
      <c r="AHI3252" s="0"/>
      <c r="AHJ3252" s="0"/>
      <c r="AHK3252" s="0"/>
      <c r="AHL3252" s="0"/>
      <c r="AHM3252" s="0"/>
      <c r="AHN3252" s="0"/>
      <c r="AHO3252" s="0"/>
      <c r="AHP3252" s="0"/>
      <c r="AHQ3252" s="0"/>
      <c r="AHR3252" s="0"/>
      <c r="AHS3252" s="0"/>
      <c r="AHT3252" s="0"/>
      <c r="AHU3252" s="0"/>
      <c r="AHV3252" s="0"/>
      <c r="AHW3252" s="0"/>
      <c r="AHX3252" s="0"/>
      <c r="AHY3252" s="0"/>
      <c r="AHZ3252" s="0"/>
      <c r="AIA3252" s="0"/>
      <c r="AIB3252" s="0"/>
      <c r="AIC3252" s="0"/>
      <c r="AID3252" s="0"/>
      <c r="AIE3252" s="0"/>
      <c r="AIF3252" s="0"/>
      <c r="AIG3252" s="0"/>
      <c r="AIH3252" s="0"/>
      <c r="AII3252" s="0"/>
      <c r="AIJ3252" s="0"/>
      <c r="AIK3252" s="0"/>
      <c r="AIL3252" s="0"/>
      <c r="AIM3252" s="0"/>
      <c r="AIN3252" s="0"/>
      <c r="AIO3252" s="0"/>
      <c r="AIP3252" s="0"/>
      <c r="AIQ3252" s="0"/>
      <c r="AIR3252" s="0"/>
      <c r="AIS3252" s="0"/>
      <c r="AIT3252" s="0"/>
      <c r="AIU3252" s="0"/>
      <c r="AIV3252" s="0"/>
      <c r="AIW3252" s="0"/>
      <c r="AIX3252" s="0"/>
      <c r="AIY3252" s="0"/>
      <c r="AIZ3252" s="0"/>
      <c r="AJA3252" s="0"/>
      <c r="AJB3252" s="0"/>
      <c r="AJC3252" s="0"/>
      <c r="AJD3252" s="0"/>
      <c r="AJE3252" s="0"/>
      <c r="AJF3252" s="0"/>
      <c r="AJG3252" s="0"/>
      <c r="AJH3252" s="0"/>
      <c r="AJI3252" s="0"/>
      <c r="AJJ3252" s="0"/>
      <c r="AJK3252" s="0"/>
      <c r="AJL3252" s="0"/>
      <c r="AJM3252" s="0"/>
      <c r="AJN3252" s="0"/>
      <c r="AJO3252" s="0"/>
      <c r="AJP3252" s="0"/>
      <c r="AJQ3252" s="0"/>
      <c r="AJR3252" s="0"/>
      <c r="AJS3252" s="0"/>
      <c r="AJT3252" s="0"/>
      <c r="AJU3252" s="0"/>
      <c r="AJV3252" s="0"/>
      <c r="AJW3252" s="0"/>
      <c r="AJX3252" s="0"/>
      <c r="AJY3252" s="0"/>
      <c r="AJZ3252" s="0"/>
      <c r="AKA3252" s="0"/>
      <c r="AKB3252" s="0"/>
      <c r="AKC3252" s="0"/>
      <c r="AKD3252" s="0"/>
      <c r="AKE3252" s="0"/>
      <c r="AKF3252" s="0"/>
      <c r="AKG3252" s="0"/>
      <c r="AKH3252" s="0"/>
      <c r="AKI3252" s="0"/>
      <c r="AKJ3252" s="0"/>
      <c r="AKK3252" s="0"/>
      <c r="AKL3252" s="0"/>
      <c r="AKM3252" s="0"/>
      <c r="AKN3252" s="0"/>
      <c r="AKO3252" s="0"/>
      <c r="AKP3252" s="0"/>
      <c r="AKQ3252" s="0"/>
      <c r="AKR3252" s="0"/>
      <c r="AKS3252" s="0"/>
      <c r="AKT3252" s="0"/>
      <c r="AKU3252" s="0"/>
      <c r="AKV3252" s="0"/>
      <c r="AKW3252" s="0"/>
      <c r="AKX3252" s="0"/>
      <c r="AKY3252" s="0"/>
      <c r="AKZ3252" s="0"/>
      <c r="ALA3252" s="0"/>
      <c r="ALB3252" s="0"/>
      <c r="ALC3252" s="0"/>
      <c r="ALD3252" s="0"/>
      <c r="ALE3252" s="0"/>
      <c r="ALF3252" s="0"/>
      <c r="ALG3252" s="0"/>
      <c r="ALH3252" s="0"/>
      <c r="ALI3252" s="0"/>
      <c r="ALJ3252" s="0"/>
      <c r="ALK3252" s="0"/>
      <c r="ALL3252" s="0"/>
      <c r="ALM3252" s="0"/>
      <c r="ALN3252" s="0"/>
      <c r="ALO3252" s="0"/>
      <c r="ALP3252" s="0"/>
      <c r="ALQ3252" s="0"/>
      <c r="ALR3252" s="0"/>
      <c r="ALS3252" s="0"/>
      <c r="ALT3252" s="0"/>
      <c r="ALU3252" s="0"/>
      <c r="ALV3252" s="0"/>
      <c r="ALW3252" s="0"/>
      <c r="ALX3252" s="0"/>
      <c r="ALY3252" s="0"/>
      <c r="ALZ3252" s="0"/>
      <c r="AMA3252" s="0"/>
      <c r="AMB3252" s="0"/>
      <c r="AMC3252" s="0"/>
      <c r="AMD3252" s="0"/>
      <c r="AME3252" s="0"/>
      <c r="AMF3252" s="0"/>
      <c r="AMG3252" s="0"/>
      <c r="AMH3252" s="0"/>
      <c r="AMI3252" s="0"/>
    </row>
    <row r="3253" customFormat="false" ht="12.75" hidden="false" customHeight="false" outlineLevel="0" collapsed="false">
      <c r="A3253" s="1" t="s">
        <v>3495</v>
      </c>
      <c r="C3253" s="27" t="s">
        <v>3500</v>
      </c>
      <c r="D3253" s="27" t="s">
        <v>13</v>
      </c>
      <c r="E3253" s="97"/>
      <c r="F3253" s="31"/>
      <c r="G3253" s="27"/>
      <c r="H3253" s="30" t="s">
        <v>168</v>
      </c>
      <c r="I3253" s="31" t="n">
        <v>1.79</v>
      </c>
      <c r="J3253" s="31" t="s">
        <v>3470</v>
      </c>
      <c r="BM3253" s="0"/>
      <c r="BN3253" s="0"/>
      <c r="BO3253" s="0"/>
      <c r="BP3253" s="0"/>
      <c r="BQ3253" s="0"/>
      <c r="BR3253" s="0"/>
      <c r="BS3253" s="0"/>
      <c r="BT3253" s="0"/>
      <c r="BU3253" s="0"/>
      <c r="BV3253" s="0"/>
      <c r="BW3253" s="0"/>
      <c r="BX3253" s="0"/>
      <c r="BY3253" s="0"/>
      <c r="BZ3253" s="0"/>
      <c r="CA3253" s="0"/>
      <c r="CB3253" s="0"/>
      <c r="CC3253" s="0"/>
      <c r="CD3253" s="0"/>
      <c r="CE3253" s="0"/>
      <c r="CF3253" s="0"/>
      <c r="CG3253" s="0"/>
      <c r="CH3253" s="0"/>
      <c r="CI3253" s="0"/>
      <c r="CJ3253" s="0"/>
      <c r="CK3253" s="0"/>
      <c r="CL3253" s="0"/>
      <c r="CM3253" s="0"/>
      <c r="CN3253" s="0"/>
      <c r="CO3253" s="0"/>
      <c r="CP3253" s="0"/>
      <c r="CQ3253" s="0"/>
      <c r="CR3253" s="0"/>
      <c r="CS3253" s="0"/>
      <c r="CT3253" s="0"/>
      <c r="CU3253" s="0"/>
      <c r="CV3253" s="0"/>
      <c r="CW3253" s="0"/>
      <c r="CX3253" s="0"/>
      <c r="CY3253" s="0"/>
      <c r="CZ3253" s="0"/>
      <c r="DA3253" s="0"/>
      <c r="DB3253" s="0"/>
      <c r="DC3253" s="0"/>
      <c r="DD3253" s="0"/>
      <c r="DE3253" s="0"/>
      <c r="DF3253" s="0"/>
      <c r="DG3253" s="0"/>
      <c r="DH3253" s="0"/>
      <c r="DI3253" s="0"/>
      <c r="DJ3253" s="0"/>
      <c r="DK3253" s="0"/>
      <c r="DL3253" s="0"/>
      <c r="DM3253" s="0"/>
      <c r="DN3253" s="0"/>
      <c r="DO3253" s="0"/>
      <c r="DP3253" s="0"/>
      <c r="DQ3253" s="0"/>
      <c r="DR3253" s="0"/>
      <c r="DS3253" s="0"/>
      <c r="DT3253" s="0"/>
      <c r="DU3253" s="0"/>
      <c r="DV3253" s="0"/>
      <c r="DW3253" s="0"/>
      <c r="DX3253" s="0"/>
      <c r="DY3253" s="0"/>
      <c r="DZ3253" s="0"/>
      <c r="EA3253" s="0"/>
      <c r="EB3253" s="0"/>
      <c r="EC3253" s="0"/>
      <c r="ED3253" s="0"/>
      <c r="EE3253" s="0"/>
      <c r="EF3253" s="0"/>
      <c r="EG3253" s="0"/>
      <c r="EH3253" s="0"/>
      <c r="EI3253" s="0"/>
      <c r="EJ3253" s="0"/>
      <c r="EK3253" s="0"/>
      <c r="EL3253" s="0"/>
      <c r="EM3253" s="0"/>
      <c r="EN3253" s="0"/>
      <c r="EO3253" s="0"/>
      <c r="EP3253" s="0"/>
      <c r="EQ3253" s="0"/>
      <c r="ER3253" s="0"/>
      <c r="ES3253" s="0"/>
      <c r="ET3253" s="0"/>
      <c r="EU3253" s="0"/>
      <c r="EV3253" s="0"/>
      <c r="EW3253" s="0"/>
      <c r="EX3253" s="0"/>
      <c r="EY3253" s="0"/>
      <c r="EZ3253" s="0"/>
      <c r="FA3253" s="0"/>
      <c r="FB3253" s="0"/>
      <c r="FC3253" s="0"/>
      <c r="FD3253" s="0"/>
      <c r="FE3253" s="0"/>
      <c r="FF3253" s="0"/>
      <c r="FG3253" s="0"/>
      <c r="FH3253" s="0"/>
      <c r="FI3253" s="0"/>
      <c r="FJ3253" s="0"/>
      <c r="FK3253" s="0"/>
      <c r="FL3253" s="0"/>
      <c r="FM3253" s="0"/>
      <c r="FN3253" s="0"/>
      <c r="FO3253" s="0"/>
      <c r="FP3253" s="0"/>
      <c r="FQ3253" s="0"/>
      <c r="FR3253" s="0"/>
      <c r="FS3253" s="0"/>
      <c r="FT3253" s="0"/>
      <c r="FU3253" s="0"/>
      <c r="FV3253" s="0"/>
      <c r="FW3253" s="0"/>
      <c r="FX3253" s="0"/>
      <c r="FY3253" s="0"/>
      <c r="FZ3253" s="0"/>
      <c r="GA3253" s="0"/>
      <c r="GB3253" s="0"/>
      <c r="GC3253" s="0"/>
      <c r="GD3253" s="0"/>
      <c r="GE3253" s="0"/>
      <c r="GF3253" s="0"/>
      <c r="GG3253" s="0"/>
      <c r="GH3253" s="0"/>
      <c r="GI3253" s="0"/>
      <c r="GJ3253" s="0"/>
      <c r="GK3253" s="0"/>
      <c r="GL3253" s="0"/>
      <c r="GM3253" s="0"/>
      <c r="GN3253" s="0"/>
      <c r="GO3253" s="0"/>
      <c r="GP3253" s="0"/>
      <c r="GQ3253" s="0"/>
      <c r="GR3253" s="0"/>
      <c r="GS3253" s="0"/>
      <c r="GT3253" s="0"/>
      <c r="GU3253" s="0"/>
      <c r="GV3253" s="0"/>
      <c r="GW3253" s="0"/>
      <c r="GX3253" s="0"/>
      <c r="GY3253" s="0"/>
      <c r="GZ3253" s="0"/>
      <c r="HA3253" s="0"/>
      <c r="HB3253" s="0"/>
      <c r="HC3253" s="0"/>
      <c r="HD3253" s="0"/>
      <c r="HE3253" s="0"/>
      <c r="HF3253" s="0"/>
      <c r="HG3253" s="0"/>
      <c r="HH3253" s="0"/>
      <c r="HI3253" s="0"/>
      <c r="HJ3253" s="0"/>
      <c r="HK3253" s="0"/>
      <c r="HL3253" s="0"/>
      <c r="HM3253" s="0"/>
      <c r="HN3253" s="0"/>
      <c r="HO3253" s="0"/>
      <c r="HP3253" s="0"/>
      <c r="HQ3253" s="0"/>
      <c r="HR3253" s="0"/>
      <c r="HS3253" s="0"/>
      <c r="HT3253" s="0"/>
      <c r="HU3253" s="0"/>
      <c r="HV3253" s="0"/>
      <c r="HW3253" s="0"/>
      <c r="HX3253" s="0"/>
      <c r="HY3253" s="0"/>
      <c r="HZ3253" s="0"/>
      <c r="IA3253" s="0"/>
      <c r="IB3253" s="0"/>
      <c r="IC3253" s="0"/>
      <c r="ID3253" s="0"/>
      <c r="IE3253" s="0"/>
      <c r="IF3253" s="0"/>
      <c r="IG3253" s="0"/>
      <c r="IH3253" s="0"/>
      <c r="II3253" s="0"/>
      <c r="IJ3253" s="0"/>
      <c r="IK3253" s="0"/>
      <c r="IL3253" s="0"/>
      <c r="IM3253" s="0"/>
      <c r="IN3253" s="0"/>
      <c r="IO3253" s="0"/>
      <c r="IP3253" s="0"/>
      <c r="IQ3253" s="0"/>
      <c r="IR3253" s="0"/>
      <c r="IS3253" s="0"/>
      <c r="IT3253" s="0"/>
      <c r="IU3253" s="0"/>
      <c r="IV3253" s="0"/>
      <c r="IW3253" s="0"/>
      <c r="IX3253" s="0"/>
      <c r="IY3253" s="0"/>
      <c r="IZ3253" s="0"/>
      <c r="JA3253" s="0"/>
      <c r="JB3253" s="0"/>
      <c r="JC3253" s="0"/>
      <c r="JD3253" s="0"/>
      <c r="JE3253" s="0"/>
      <c r="JF3253" s="0"/>
      <c r="JG3253" s="0"/>
      <c r="JH3253" s="0"/>
      <c r="JI3253" s="0"/>
      <c r="JJ3253" s="0"/>
      <c r="JK3253" s="0"/>
      <c r="JL3253" s="0"/>
      <c r="JM3253" s="0"/>
      <c r="JN3253" s="0"/>
      <c r="JO3253" s="0"/>
      <c r="JP3253" s="0"/>
      <c r="JQ3253" s="0"/>
      <c r="JR3253" s="0"/>
      <c r="JS3253" s="0"/>
      <c r="JT3253" s="0"/>
      <c r="JU3253" s="0"/>
      <c r="JV3253" s="0"/>
      <c r="JW3253" s="0"/>
      <c r="JX3253" s="0"/>
      <c r="JY3253" s="0"/>
      <c r="JZ3253" s="0"/>
      <c r="KA3253" s="0"/>
      <c r="KB3253" s="0"/>
      <c r="KC3253" s="0"/>
      <c r="KD3253" s="0"/>
      <c r="KE3253" s="0"/>
      <c r="KF3253" s="0"/>
      <c r="KG3253" s="0"/>
      <c r="KH3253" s="0"/>
      <c r="KI3253" s="0"/>
      <c r="KJ3253" s="0"/>
      <c r="KK3253" s="0"/>
      <c r="KL3253" s="0"/>
      <c r="KM3253" s="0"/>
      <c r="KN3253" s="0"/>
      <c r="KO3253" s="0"/>
      <c r="KP3253" s="0"/>
      <c r="KQ3253" s="0"/>
      <c r="KR3253" s="0"/>
      <c r="KS3253" s="0"/>
      <c r="KT3253" s="0"/>
      <c r="KU3253" s="0"/>
      <c r="KV3253" s="0"/>
      <c r="KW3253" s="0"/>
      <c r="KX3253" s="0"/>
      <c r="KY3253" s="0"/>
      <c r="KZ3253" s="0"/>
      <c r="LA3253" s="0"/>
      <c r="LB3253" s="0"/>
      <c r="LC3253" s="0"/>
      <c r="LD3253" s="0"/>
      <c r="LE3253" s="0"/>
      <c r="LF3253" s="0"/>
      <c r="LG3253" s="0"/>
      <c r="LH3253" s="0"/>
      <c r="LI3253" s="0"/>
      <c r="LJ3253" s="0"/>
      <c r="LK3253" s="0"/>
      <c r="LL3253" s="0"/>
      <c r="LM3253" s="0"/>
      <c r="LN3253" s="0"/>
      <c r="LO3253" s="0"/>
      <c r="LP3253" s="0"/>
      <c r="LQ3253" s="0"/>
      <c r="LR3253" s="0"/>
      <c r="LS3253" s="0"/>
      <c r="LT3253" s="0"/>
      <c r="LU3253" s="0"/>
      <c r="LV3253" s="0"/>
      <c r="LW3253" s="0"/>
      <c r="LX3253" s="0"/>
      <c r="LY3253" s="0"/>
      <c r="LZ3253" s="0"/>
      <c r="MA3253" s="0"/>
      <c r="MB3253" s="0"/>
      <c r="MC3253" s="0"/>
      <c r="MD3253" s="0"/>
      <c r="ME3253" s="0"/>
      <c r="MF3253" s="0"/>
      <c r="MG3253" s="0"/>
      <c r="MH3253" s="0"/>
      <c r="MI3253" s="0"/>
      <c r="MJ3253" s="0"/>
      <c r="MK3253" s="0"/>
      <c r="ML3253" s="0"/>
      <c r="MM3253" s="0"/>
      <c r="MN3253" s="0"/>
      <c r="MO3253" s="0"/>
      <c r="MP3253" s="0"/>
      <c r="MQ3253" s="0"/>
      <c r="MR3253" s="0"/>
      <c r="MS3253" s="0"/>
      <c r="MT3253" s="0"/>
      <c r="MU3253" s="0"/>
      <c r="MV3253" s="0"/>
      <c r="MW3253" s="0"/>
      <c r="MX3253" s="0"/>
      <c r="MY3253" s="0"/>
      <c r="MZ3253" s="0"/>
      <c r="NA3253" s="0"/>
      <c r="NB3253" s="0"/>
      <c r="NC3253" s="0"/>
      <c r="ND3253" s="0"/>
      <c r="NE3253" s="0"/>
      <c r="NF3253" s="0"/>
      <c r="NG3253" s="0"/>
      <c r="NH3253" s="0"/>
      <c r="NI3253" s="0"/>
      <c r="NJ3253" s="0"/>
      <c r="NK3253" s="0"/>
      <c r="NL3253" s="0"/>
      <c r="NM3253" s="0"/>
      <c r="NN3253" s="0"/>
      <c r="NO3253" s="0"/>
      <c r="NP3253" s="0"/>
      <c r="NQ3253" s="0"/>
      <c r="NR3253" s="0"/>
      <c r="NS3253" s="0"/>
      <c r="NT3253" s="0"/>
      <c r="NU3253" s="0"/>
      <c r="NV3253" s="0"/>
      <c r="NW3253" s="0"/>
      <c r="NX3253" s="0"/>
      <c r="NY3253" s="0"/>
      <c r="NZ3253" s="0"/>
      <c r="OA3253" s="0"/>
      <c r="OB3253" s="0"/>
      <c r="OC3253" s="0"/>
      <c r="OD3253" s="0"/>
      <c r="OE3253" s="0"/>
      <c r="OF3253" s="0"/>
      <c r="OG3253" s="0"/>
      <c r="OH3253" s="0"/>
      <c r="OI3253" s="0"/>
      <c r="OJ3253" s="0"/>
      <c r="OK3253" s="0"/>
      <c r="OL3253" s="0"/>
      <c r="OM3253" s="0"/>
      <c r="ON3253" s="0"/>
      <c r="OO3253" s="0"/>
      <c r="OP3253" s="0"/>
      <c r="OQ3253" s="0"/>
      <c r="OR3253" s="0"/>
      <c r="OS3253" s="0"/>
      <c r="OT3253" s="0"/>
      <c r="OU3253" s="0"/>
      <c r="OV3253" s="0"/>
      <c r="OW3253" s="0"/>
      <c r="OX3253" s="0"/>
      <c r="OY3253" s="0"/>
      <c r="OZ3253" s="0"/>
      <c r="PA3253" s="0"/>
      <c r="PB3253" s="0"/>
      <c r="PC3253" s="0"/>
      <c r="PD3253" s="0"/>
      <c r="PE3253" s="0"/>
      <c r="PF3253" s="0"/>
      <c r="PG3253" s="0"/>
      <c r="PH3253" s="0"/>
      <c r="PI3253" s="0"/>
      <c r="PJ3253" s="0"/>
      <c r="PK3253" s="0"/>
      <c r="PL3253" s="0"/>
      <c r="PM3253" s="0"/>
      <c r="PN3253" s="0"/>
      <c r="PO3253" s="0"/>
      <c r="PP3253" s="0"/>
      <c r="PQ3253" s="0"/>
      <c r="PR3253" s="0"/>
      <c r="PS3253" s="0"/>
      <c r="PT3253" s="0"/>
      <c r="PU3253" s="0"/>
      <c r="PV3253" s="0"/>
      <c r="PW3253" s="0"/>
      <c r="PX3253" s="0"/>
      <c r="PY3253" s="0"/>
      <c r="PZ3253" s="0"/>
      <c r="QA3253" s="0"/>
      <c r="QB3253" s="0"/>
      <c r="QC3253" s="0"/>
      <c r="QD3253" s="0"/>
      <c r="QE3253" s="0"/>
      <c r="QF3253" s="0"/>
      <c r="QG3253" s="0"/>
      <c r="QH3253" s="0"/>
      <c r="QI3253" s="0"/>
      <c r="QJ3253" s="0"/>
      <c r="QK3253" s="0"/>
      <c r="QL3253" s="0"/>
      <c r="QM3253" s="0"/>
      <c r="QN3253" s="0"/>
      <c r="QO3253" s="0"/>
      <c r="QP3253" s="0"/>
      <c r="QQ3253" s="0"/>
      <c r="QR3253" s="0"/>
      <c r="QS3253" s="0"/>
      <c r="QT3253" s="0"/>
      <c r="QU3253" s="0"/>
      <c r="QV3253" s="0"/>
      <c r="QW3253" s="0"/>
      <c r="QX3253" s="0"/>
      <c r="QY3253" s="0"/>
      <c r="QZ3253" s="0"/>
      <c r="RA3253" s="0"/>
      <c r="RB3253" s="0"/>
      <c r="RC3253" s="0"/>
      <c r="RD3253" s="0"/>
      <c r="RE3253" s="0"/>
      <c r="RF3253" s="0"/>
      <c r="RG3253" s="0"/>
      <c r="RH3253" s="0"/>
      <c r="RI3253" s="0"/>
      <c r="RJ3253" s="0"/>
      <c r="RK3253" s="0"/>
      <c r="RL3253" s="0"/>
      <c r="RM3253" s="0"/>
      <c r="RN3253" s="0"/>
      <c r="RO3253" s="0"/>
      <c r="RP3253" s="0"/>
      <c r="RQ3253" s="0"/>
      <c r="RR3253" s="0"/>
      <c r="RS3253" s="0"/>
      <c r="RT3253" s="0"/>
      <c r="RU3253" s="0"/>
      <c r="RV3253" s="0"/>
      <c r="RW3253" s="0"/>
      <c r="RX3253" s="0"/>
      <c r="RY3253" s="0"/>
      <c r="RZ3253" s="0"/>
      <c r="SA3253" s="0"/>
      <c r="SB3253" s="0"/>
      <c r="SC3253" s="0"/>
      <c r="SD3253" s="0"/>
      <c r="SE3253" s="0"/>
      <c r="SF3253" s="0"/>
      <c r="SG3253" s="0"/>
      <c r="SH3253" s="0"/>
      <c r="SI3253" s="0"/>
      <c r="SJ3253" s="0"/>
      <c r="SK3253" s="0"/>
      <c r="SL3253" s="0"/>
      <c r="SM3253" s="0"/>
      <c r="SN3253" s="0"/>
      <c r="SO3253" s="0"/>
      <c r="SP3253" s="0"/>
      <c r="SQ3253" s="0"/>
      <c r="SR3253" s="0"/>
      <c r="SS3253" s="0"/>
      <c r="ST3253" s="0"/>
      <c r="SU3253" s="0"/>
      <c r="SV3253" s="0"/>
      <c r="SW3253" s="0"/>
      <c r="SX3253" s="0"/>
      <c r="SY3253" s="0"/>
      <c r="SZ3253" s="0"/>
      <c r="TA3253" s="0"/>
      <c r="TB3253" s="0"/>
      <c r="TC3253" s="0"/>
      <c r="TD3253" s="0"/>
      <c r="TE3253" s="0"/>
      <c r="TF3253" s="0"/>
      <c r="TG3253" s="0"/>
      <c r="TH3253" s="0"/>
      <c r="TI3253" s="0"/>
      <c r="TJ3253" s="0"/>
      <c r="TK3253" s="0"/>
      <c r="TL3253" s="0"/>
      <c r="TM3253" s="0"/>
      <c r="TN3253" s="0"/>
      <c r="TO3253" s="0"/>
      <c r="TP3253" s="0"/>
      <c r="TQ3253" s="0"/>
      <c r="TR3253" s="0"/>
      <c r="TS3253" s="0"/>
      <c r="TT3253" s="0"/>
      <c r="TU3253" s="0"/>
      <c r="TV3253" s="0"/>
      <c r="TW3253" s="0"/>
      <c r="TX3253" s="0"/>
      <c r="TY3253" s="0"/>
      <c r="TZ3253" s="0"/>
      <c r="UA3253" s="0"/>
      <c r="UB3253" s="0"/>
      <c r="UC3253" s="0"/>
      <c r="UD3253" s="0"/>
      <c r="UE3253" s="0"/>
      <c r="UF3253" s="0"/>
      <c r="UG3253" s="0"/>
      <c r="UH3253" s="0"/>
      <c r="UI3253" s="0"/>
      <c r="UJ3253" s="0"/>
      <c r="UK3253" s="0"/>
      <c r="UL3253" s="0"/>
      <c r="UM3253" s="0"/>
      <c r="UN3253" s="0"/>
      <c r="UO3253" s="0"/>
      <c r="UP3253" s="0"/>
      <c r="UQ3253" s="0"/>
      <c r="UR3253" s="0"/>
      <c r="US3253" s="0"/>
      <c r="UT3253" s="0"/>
      <c r="UU3253" s="0"/>
      <c r="UV3253" s="0"/>
      <c r="UW3253" s="0"/>
      <c r="UX3253" s="0"/>
      <c r="UY3253" s="0"/>
      <c r="UZ3253" s="0"/>
      <c r="VA3253" s="0"/>
      <c r="VB3253" s="0"/>
      <c r="VC3253" s="0"/>
      <c r="VD3253" s="0"/>
      <c r="VE3253" s="0"/>
      <c r="VF3253" s="0"/>
      <c r="VG3253" s="0"/>
      <c r="VH3253" s="0"/>
      <c r="VI3253" s="0"/>
      <c r="VJ3253" s="0"/>
      <c r="VK3253" s="0"/>
      <c r="VL3253" s="0"/>
      <c r="VM3253" s="0"/>
      <c r="VN3253" s="0"/>
      <c r="VO3253" s="0"/>
      <c r="VP3253" s="0"/>
      <c r="VQ3253" s="0"/>
      <c r="VR3253" s="0"/>
      <c r="VS3253" s="0"/>
      <c r="VT3253" s="0"/>
      <c r="VU3253" s="0"/>
      <c r="VV3253" s="0"/>
      <c r="VW3253" s="0"/>
      <c r="VX3253" s="0"/>
      <c r="VY3253" s="0"/>
      <c r="VZ3253" s="0"/>
      <c r="WA3253" s="0"/>
      <c r="WB3253" s="0"/>
      <c r="WC3253" s="0"/>
      <c r="WD3253" s="0"/>
      <c r="WE3253" s="0"/>
      <c r="WF3253" s="0"/>
      <c r="WG3253" s="0"/>
      <c r="WH3253" s="0"/>
      <c r="WI3253" s="0"/>
      <c r="WJ3253" s="0"/>
      <c r="WK3253" s="0"/>
      <c r="WL3253" s="0"/>
      <c r="WM3253" s="0"/>
      <c r="WN3253" s="0"/>
      <c r="WO3253" s="0"/>
      <c r="WP3253" s="0"/>
      <c r="WQ3253" s="0"/>
      <c r="WR3253" s="0"/>
      <c r="WS3253" s="0"/>
      <c r="WT3253" s="0"/>
      <c r="WU3253" s="0"/>
      <c r="WV3253" s="0"/>
      <c r="WW3253" s="0"/>
      <c r="WX3253" s="0"/>
      <c r="WY3253" s="0"/>
      <c r="WZ3253" s="0"/>
      <c r="XA3253" s="0"/>
      <c r="XB3253" s="0"/>
      <c r="XC3253" s="0"/>
      <c r="XD3253" s="0"/>
      <c r="XE3253" s="0"/>
      <c r="XF3253" s="0"/>
      <c r="XG3253" s="0"/>
      <c r="XH3253" s="0"/>
      <c r="XI3253" s="0"/>
      <c r="XJ3253" s="0"/>
      <c r="XK3253" s="0"/>
      <c r="XL3253" s="0"/>
      <c r="XM3253" s="0"/>
      <c r="XN3253" s="0"/>
      <c r="XO3253" s="0"/>
      <c r="XP3253" s="0"/>
      <c r="XQ3253" s="0"/>
      <c r="XR3253" s="0"/>
      <c r="XS3253" s="0"/>
      <c r="XT3253" s="0"/>
      <c r="XU3253" s="0"/>
      <c r="XV3253" s="0"/>
      <c r="XW3253" s="0"/>
      <c r="XX3253" s="0"/>
      <c r="XY3253" s="0"/>
      <c r="XZ3253" s="0"/>
      <c r="YA3253" s="0"/>
      <c r="YB3253" s="0"/>
      <c r="YC3253" s="0"/>
      <c r="YD3253" s="0"/>
      <c r="YE3253" s="0"/>
      <c r="YF3253" s="0"/>
      <c r="YG3253" s="0"/>
      <c r="YH3253" s="0"/>
      <c r="YI3253" s="0"/>
      <c r="YJ3253" s="0"/>
      <c r="YK3253" s="0"/>
      <c r="YL3253" s="0"/>
      <c r="YM3253" s="0"/>
      <c r="YN3253" s="0"/>
      <c r="YO3253" s="0"/>
      <c r="YP3253" s="0"/>
      <c r="YQ3253" s="0"/>
      <c r="YR3253" s="0"/>
      <c r="YS3253" s="0"/>
      <c r="YT3253" s="0"/>
      <c r="YU3253" s="0"/>
      <c r="YV3253" s="0"/>
      <c r="YW3253" s="0"/>
      <c r="YX3253" s="0"/>
      <c r="YY3253" s="0"/>
      <c r="YZ3253" s="0"/>
      <c r="ZA3253" s="0"/>
      <c r="ZB3253" s="0"/>
      <c r="ZC3253" s="0"/>
      <c r="ZD3253" s="0"/>
      <c r="ZE3253" s="0"/>
      <c r="ZF3253" s="0"/>
      <c r="ZG3253" s="0"/>
      <c r="ZH3253" s="0"/>
      <c r="ZI3253" s="0"/>
      <c r="ZJ3253" s="0"/>
      <c r="ZK3253" s="0"/>
      <c r="ZL3253" s="0"/>
      <c r="ZM3253" s="0"/>
      <c r="ZN3253" s="0"/>
      <c r="ZO3253" s="0"/>
      <c r="ZP3253" s="0"/>
      <c r="ZQ3253" s="0"/>
      <c r="ZR3253" s="0"/>
      <c r="ZS3253" s="0"/>
      <c r="ZT3253" s="0"/>
      <c r="ZU3253" s="0"/>
      <c r="ZV3253" s="0"/>
      <c r="ZW3253" s="0"/>
      <c r="ZX3253" s="0"/>
      <c r="ZY3253" s="0"/>
      <c r="ZZ3253" s="0"/>
      <c r="AAA3253" s="0"/>
      <c r="AAB3253" s="0"/>
      <c r="AAC3253" s="0"/>
      <c r="AAD3253" s="0"/>
      <c r="AAE3253" s="0"/>
      <c r="AAF3253" s="0"/>
      <c r="AAG3253" s="0"/>
      <c r="AAH3253" s="0"/>
      <c r="AAI3253" s="0"/>
      <c r="AAJ3253" s="0"/>
      <c r="AAK3253" s="0"/>
      <c r="AAL3253" s="0"/>
      <c r="AAM3253" s="0"/>
      <c r="AAN3253" s="0"/>
      <c r="AAO3253" s="0"/>
      <c r="AAP3253" s="0"/>
      <c r="AAQ3253" s="0"/>
      <c r="AAR3253" s="0"/>
      <c r="AAS3253" s="0"/>
      <c r="AAT3253" s="0"/>
      <c r="AAU3253" s="0"/>
      <c r="AAV3253" s="0"/>
      <c r="AAW3253" s="0"/>
      <c r="AAX3253" s="0"/>
      <c r="AAY3253" s="0"/>
      <c r="AAZ3253" s="0"/>
      <c r="ABA3253" s="0"/>
      <c r="ABB3253" s="0"/>
      <c r="ABC3253" s="0"/>
      <c r="ABD3253" s="0"/>
      <c r="ABE3253" s="0"/>
      <c r="ABF3253" s="0"/>
      <c r="ABG3253" s="0"/>
      <c r="ABH3253" s="0"/>
      <c r="ABI3253" s="0"/>
      <c r="ABJ3253" s="0"/>
      <c r="ABK3253" s="0"/>
      <c r="ABL3253" s="0"/>
      <c r="ABM3253" s="0"/>
      <c r="ABN3253" s="0"/>
      <c r="ABO3253" s="0"/>
      <c r="ABP3253" s="0"/>
      <c r="ABQ3253" s="0"/>
      <c r="ABR3253" s="0"/>
      <c r="ABS3253" s="0"/>
      <c r="ABT3253" s="0"/>
      <c r="ABU3253" s="0"/>
      <c r="ABV3253" s="0"/>
      <c r="ABW3253" s="0"/>
      <c r="ABX3253" s="0"/>
      <c r="ABY3253" s="0"/>
      <c r="ABZ3253" s="0"/>
      <c r="ACA3253" s="0"/>
      <c r="ACB3253" s="0"/>
      <c r="ACC3253" s="0"/>
      <c r="ACD3253" s="0"/>
      <c r="ACE3253" s="0"/>
      <c r="ACF3253" s="0"/>
      <c r="ACG3253" s="0"/>
      <c r="ACH3253" s="0"/>
      <c r="ACI3253" s="0"/>
      <c r="ACJ3253" s="0"/>
      <c r="ACK3253" s="0"/>
      <c r="ACL3253" s="0"/>
      <c r="ACM3253" s="0"/>
      <c r="ACN3253" s="0"/>
      <c r="ACO3253" s="0"/>
      <c r="ACP3253" s="0"/>
      <c r="ACQ3253" s="0"/>
      <c r="ACR3253" s="0"/>
      <c r="ACS3253" s="0"/>
      <c r="ACT3253" s="0"/>
      <c r="ACU3253" s="0"/>
      <c r="ACV3253" s="0"/>
      <c r="ACW3253" s="0"/>
      <c r="ACX3253" s="0"/>
      <c r="ACY3253" s="0"/>
      <c r="ACZ3253" s="0"/>
      <c r="ADA3253" s="0"/>
      <c r="ADB3253" s="0"/>
      <c r="ADC3253" s="0"/>
      <c r="ADD3253" s="0"/>
      <c r="ADE3253" s="0"/>
      <c r="ADF3253" s="0"/>
      <c r="ADG3253" s="0"/>
      <c r="ADH3253" s="0"/>
      <c r="ADI3253" s="0"/>
      <c r="ADJ3253" s="0"/>
      <c r="ADK3253" s="0"/>
      <c r="ADL3253" s="0"/>
      <c r="ADM3253" s="0"/>
      <c r="ADN3253" s="0"/>
      <c r="ADO3253" s="0"/>
      <c r="ADP3253" s="0"/>
      <c r="ADQ3253" s="0"/>
      <c r="ADR3253" s="0"/>
      <c r="ADS3253" s="0"/>
      <c r="ADT3253" s="0"/>
      <c r="ADU3253" s="0"/>
      <c r="ADV3253" s="0"/>
      <c r="ADW3253" s="0"/>
      <c r="ADX3253" s="0"/>
      <c r="ADY3253" s="0"/>
      <c r="ADZ3253" s="0"/>
      <c r="AEA3253" s="0"/>
      <c r="AEB3253" s="0"/>
      <c r="AEC3253" s="0"/>
      <c r="AED3253" s="0"/>
      <c r="AEE3253" s="0"/>
      <c r="AEF3253" s="0"/>
      <c r="AEG3253" s="0"/>
      <c r="AEH3253" s="0"/>
      <c r="AEI3253" s="0"/>
      <c r="AEJ3253" s="0"/>
      <c r="AEK3253" s="0"/>
      <c r="AEL3253" s="0"/>
      <c r="AEM3253" s="0"/>
      <c r="AEN3253" s="0"/>
      <c r="AEO3253" s="0"/>
      <c r="AEP3253" s="0"/>
      <c r="AEQ3253" s="0"/>
      <c r="AER3253" s="0"/>
      <c r="AES3253" s="0"/>
      <c r="AET3253" s="0"/>
      <c r="AEU3253" s="0"/>
      <c r="AEV3253" s="0"/>
      <c r="AEW3253" s="0"/>
      <c r="AEX3253" s="0"/>
      <c r="AEY3253" s="0"/>
      <c r="AEZ3253" s="0"/>
      <c r="AFA3253" s="0"/>
      <c r="AFB3253" s="0"/>
      <c r="AFC3253" s="0"/>
      <c r="AFD3253" s="0"/>
      <c r="AFE3253" s="0"/>
      <c r="AFF3253" s="0"/>
      <c r="AFG3253" s="0"/>
      <c r="AFH3253" s="0"/>
      <c r="AFI3253" s="0"/>
      <c r="AFJ3253" s="0"/>
      <c r="AFK3253" s="0"/>
      <c r="AFL3253" s="0"/>
      <c r="AFM3253" s="0"/>
      <c r="AFN3253" s="0"/>
      <c r="AFO3253" s="0"/>
      <c r="AFP3253" s="0"/>
      <c r="AFQ3253" s="0"/>
      <c r="AFR3253" s="0"/>
      <c r="AFS3253" s="0"/>
      <c r="AFT3253" s="0"/>
      <c r="AFU3253" s="0"/>
      <c r="AFV3253" s="0"/>
      <c r="AFW3253" s="0"/>
      <c r="AFX3253" s="0"/>
      <c r="AFY3253" s="0"/>
      <c r="AFZ3253" s="0"/>
      <c r="AGA3253" s="0"/>
      <c r="AGB3253" s="0"/>
      <c r="AGC3253" s="0"/>
      <c r="AGD3253" s="0"/>
      <c r="AGE3253" s="0"/>
      <c r="AGF3253" s="0"/>
      <c r="AGG3253" s="0"/>
      <c r="AGH3253" s="0"/>
      <c r="AGI3253" s="0"/>
      <c r="AGJ3253" s="0"/>
      <c r="AGK3253" s="0"/>
      <c r="AGL3253" s="0"/>
      <c r="AGM3253" s="0"/>
      <c r="AGN3253" s="0"/>
      <c r="AGO3253" s="0"/>
      <c r="AGP3253" s="0"/>
      <c r="AGQ3253" s="0"/>
      <c r="AGR3253" s="0"/>
      <c r="AGS3253" s="0"/>
      <c r="AGT3253" s="0"/>
      <c r="AGU3253" s="0"/>
      <c r="AGV3253" s="0"/>
      <c r="AGW3253" s="0"/>
      <c r="AGX3253" s="0"/>
      <c r="AGY3253" s="0"/>
      <c r="AGZ3253" s="0"/>
      <c r="AHA3253" s="0"/>
      <c r="AHB3253" s="0"/>
      <c r="AHC3253" s="0"/>
      <c r="AHD3253" s="0"/>
      <c r="AHE3253" s="0"/>
      <c r="AHF3253" s="0"/>
      <c r="AHG3253" s="0"/>
      <c r="AHH3253" s="0"/>
      <c r="AHI3253" s="0"/>
      <c r="AHJ3253" s="0"/>
      <c r="AHK3253" s="0"/>
      <c r="AHL3253" s="0"/>
      <c r="AHM3253" s="0"/>
      <c r="AHN3253" s="0"/>
      <c r="AHO3253" s="0"/>
      <c r="AHP3253" s="0"/>
      <c r="AHQ3253" s="0"/>
      <c r="AHR3253" s="0"/>
      <c r="AHS3253" s="0"/>
      <c r="AHT3253" s="0"/>
      <c r="AHU3253" s="0"/>
      <c r="AHV3253" s="0"/>
      <c r="AHW3253" s="0"/>
      <c r="AHX3253" s="0"/>
      <c r="AHY3253" s="0"/>
      <c r="AHZ3253" s="0"/>
      <c r="AIA3253" s="0"/>
      <c r="AIB3253" s="0"/>
      <c r="AIC3253" s="0"/>
      <c r="AID3253" s="0"/>
      <c r="AIE3253" s="0"/>
      <c r="AIF3253" s="0"/>
      <c r="AIG3253" s="0"/>
      <c r="AIH3253" s="0"/>
      <c r="AII3253" s="0"/>
      <c r="AIJ3253" s="0"/>
      <c r="AIK3253" s="0"/>
      <c r="AIL3253" s="0"/>
      <c r="AIM3253" s="0"/>
      <c r="AIN3253" s="0"/>
      <c r="AIO3253" s="0"/>
      <c r="AIP3253" s="0"/>
      <c r="AIQ3253" s="0"/>
      <c r="AIR3253" s="0"/>
      <c r="AIS3253" s="0"/>
      <c r="AIT3253" s="0"/>
      <c r="AIU3253" s="0"/>
      <c r="AIV3253" s="0"/>
      <c r="AIW3253" s="0"/>
      <c r="AIX3253" s="0"/>
      <c r="AIY3253" s="0"/>
      <c r="AIZ3253" s="0"/>
      <c r="AJA3253" s="0"/>
      <c r="AJB3253" s="0"/>
      <c r="AJC3253" s="0"/>
      <c r="AJD3253" s="0"/>
      <c r="AJE3253" s="0"/>
      <c r="AJF3253" s="0"/>
      <c r="AJG3253" s="0"/>
      <c r="AJH3253" s="0"/>
      <c r="AJI3253" s="0"/>
      <c r="AJJ3253" s="0"/>
      <c r="AJK3253" s="0"/>
      <c r="AJL3253" s="0"/>
      <c r="AJM3253" s="0"/>
      <c r="AJN3253" s="0"/>
      <c r="AJO3253" s="0"/>
      <c r="AJP3253" s="0"/>
      <c r="AJQ3253" s="0"/>
      <c r="AJR3253" s="0"/>
      <c r="AJS3253" s="0"/>
      <c r="AJT3253" s="0"/>
      <c r="AJU3253" s="0"/>
      <c r="AJV3253" s="0"/>
      <c r="AJW3253" s="0"/>
      <c r="AJX3253" s="0"/>
      <c r="AJY3253" s="0"/>
      <c r="AJZ3253" s="0"/>
      <c r="AKA3253" s="0"/>
      <c r="AKB3253" s="0"/>
      <c r="AKC3253" s="0"/>
      <c r="AKD3253" s="0"/>
      <c r="AKE3253" s="0"/>
      <c r="AKF3253" s="0"/>
      <c r="AKG3253" s="0"/>
      <c r="AKH3253" s="0"/>
      <c r="AKI3253" s="0"/>
      <c r="AKJ3253" s="0"/>
      <c r="AKK3253" s="0"/>
      <c r="AKL3253" s="0"/>
      <c r="AKM3253" s="0"/>
      <c r="AKN3253" s="0"/>
      <c r="AKO3253" s="0"/>
      <c r="AKP3253" s="0"/>
      <c r="AKQ3253" s="0"/>
      <c r="AKR3253" s="0"/>
      <c r="AKS3253" s="0"/>
      <c r="AKT3253" s="0"/>
      <c r="AKU3253" s="0"/>
      <c r="AKV3253" s="0"/>
      <c r="AKW3253" s="0"/>
      <c r="AKX3253" s="0"/>
      <c r="AKY3253" s="0"/>
      <c r="AKZ3253" s="0"/>
      <c r="ALA3253" s="0"/>
      <c r="ALB3253" s="0"/>
      <c r="ALC3253" s="0"/>
      <c r="ALD3253" s="0"/>
      <c r="ALE3253" s="0"/>
      <c r="ALF3253" s="0"/>
      <c r="ALG3253" s="0"/>
      <c r="ALH3253" s="0"/>
      <c r="ALI3253" s="0"/>
      <c r="ALJ3253" s="0"/>
      <c r="ALK3253" s="0"/>
      <c r="ALL3253" s="0"/>
      <c r="ALM3253" s="0"/>
      <c r="ALN3253" s="0"/>
      <c r="ALO3253" s="0"/>
      <c r="ALP3253" s="0"/>
      <c r="ALQ3253" s="0"/>
      <c r="ALR3253" s="0"/>
      <c r="ALS3253" s="0"/>
      <c r="ALT3253" s="0"/>
      <c r="ALU3253" s="0"/>
      <c r="ALV3253" s="0"/>
      <c r="ALW3253" s="0"/>
      <c r="ALX3253" s="0"/>
      <c r="ALY3253" s="0"/>
      <c r="ALZ3253" s="0"/>
      <c r="AMA3253" s="0"/>
      <c r="AMB3253" s="0"/>
      <c r="AMC3253" s="0"/>
      <c r="AMD3253" s="0"/>
      <c r="AME3253" s="0"/>
      <c r="AMF3253" s="0"/>
      <c r="AMG3253" s="0"/>
      <c r="AMH3253" s="0"/>
      <c r="AMI3253" s="0"/>
    </row>
    <row r="3254" customFormat="false" ht="12.75" hidden="false" customHeight="false" outlineLevel="0" collapsed="false">
      <c r="A3254" s="1" t="s">
        <v>3495</v>
      </c>
      <c r="C3254" s="27" t="s">
        <v>3501</v>
      </c>
      <c r="D3254" s="27" t="s">
        <v>13</v>
      </c>
      <c r="E3254" s="97"/>
      <c r="F3254" s="31"/>
      <c r="G3254" s="27"/>
      <c r="H3254" s="30" t="s">
        <v>168</v>
      </c>
      <c r="I3254" s="31" t="n">
        <v>1.59</v>
      </c>
      <c r="J3254" s="31" t="s">
        <v>3470</v>
      </c>
      <c r="BM3254" s="0"/>
      <c r="BN3254" s="0"/>
      <c r="BO3254" s="0"/>
      <c r="BP3254" s="0"/>
      <c r="BQ3254" s="0"/>
      <c r="BR3254" s="0"/>
      <c r="BS3254" s="0"/>
      <c r="BT3254" s="0"/>
      <c r="BU3254" s="0"/>
      <c r="BV3254" s="0"/>
      <c r="BW3254" s="0"/>
      <c r="BX3254" s="0"/>
      <c r="BY3254" s="0"/>
      <c r="BZ3254" s="0"/>
      <c r="CA3254" s="0"/>
      <c r="CB3254" s="0"/>
      <c r="CC3254" s="0"/>
      <c r="CD3254" s="0"/>
      <c r="CE3254" s="0"/>
      <c r="CF3254" s="0"/>
      <c r="CG3254" s="0"/>
      <c r="CH3254" s="0"/>
      <c r="CI3254" s="0"/>
      <c r="CJ3254" s="0"/>
      <c r="CK3254" s="0"/>
      <c r="CL3254" s="0"/>
      <c r="CM3254" s="0"/>
      <c r="CN3254" s="0"/>
      <c r="CO3254" s="0"/>
      <c r="CP3254" s="0"/>
      <c r="CQ3254" s="0"/>
      <c r="CR3254" s="0"/>
      <c r="CS3254" s="0"/>
      <c r="CT3254" s="0"/>
      <c r="CU3254" s="0"/>
      <c r="CV3254" s="0"/>
      <c r="CW3254" s="0"/>
      <c r="CX3254" s="0"/>
      <c r="CY3254" s="0"/>
      <c r="CZ3254" s="0"/>
      <c r="DA3254" s="0"/>
      <c r="DB3254" s="0"/>
      <c r="DC3254" s="0"/>
      <c r="DD3254" s="0"/>
      <c r="DE3254" s="0"/>
      <c r="DF3254" s="0"/>
      <c r="DG3254" s="0"/>
      <c r="DH3254" s="0"/>
      <c r="DI3254" s="0"/>
      <c r="DJ3254" s="0"/>
      <c r="DK3254" s="0"/>
      <c r="DL3254" s="0"/>
      <c r="DM3254" s="0"/>
      <c r="DN3254" s="0"/>
      <c r="DO3254" s="0"/>
      <c r="DP3254" s="0"/>
      <c r="DQ3254" s="0"/>
      <c r="DR3254" s="0"/>
      <c r="DS3254" s="0"/>
      <c r="DT3254" s="0"/>
      <c r="DU3254" s="0"/>
      <c r="DV3254" s="0"/>
      <c r="DW3254" s="0"/>
      <c r="DX3254" s="0"/>
      <c r="DY3254" s="0"/>
      <c r="DZ3254" s="0"/>
      <c r="EA3254" s="0"/>
      <c r="EB3254" s="0"/>
      <c r="EC3254" s="0"/>
      <c r="ED3254" s="0"/>
      <c r="EE3254" s="0"/>
      <c r="EF3254" s="0"/>
      <c r="EG3254" s="0"/>
      <c r="EH3254" s="0"/>
      <c r="EI3254" s="0"/>
      <c r="EJ3254" s="0"/>
      <c r="EK3254" s="0"/>
      <c r="EL3254" s="0"/>
      <c r="EM3254" s="0"/>
      <c r="EN3254" s="0"/>
      <c r="EO3254" s="0"/>
      <c r="EP3254" s="0"/>
      <c r="EQ3254" s="0"/>
      <c r="ER3254" s="0"/>
      <c r="ES3254" s="0"/>
      <c r="ET3254" s="0"/>
      <c r="EU3254" s="0"/>
      <c r="EV3254" s="0"/>
      <c r="EW3254" s="0"/>
      <c r="EX3254" s="0"/>
      <c r="EY3254" s="0"/>
      <c r="EZ3254" s="0"/>
      <c r="FA3254" s="0"/>
      <c r="FB3254" s="0"/>
      <c r="FC3254" s="0"/>
      <c r="FD3254" s="0"/>
      <c r="FE3254" s="0"/>
      <c r="FF3254" s="0"/>
      <c r="FG3254" s="0"/>
      <c r="FH3254" s="0"/>
      <c r="FI3254" s="0"/>
      <c r="FJ3254" s="0"/>
      <c r="FK3254" s="0"/>
      <c r="FL3254" s="0"/>
      <c r="FM3254" s="0"/>
      <c r="FN3254" s="0"/>
      <c r="FO3254" s="0"/>
      <c r="FP3254" s="0"/>
      <c r="FQ3254" s="0"/>
      <c r="FR3254" s="0"/>
      <c r="FS3254" s="0"/>
      <c r="FT3254" s="0"/>
      <c r="FU3254" s="0"/>
      <c r="FV3254" s="0"/>
      <c r="FW3254" s="0"/>
      <c r="FX3254" s="0"/>
      <c r="FY3254" s="0"/>
      <c r="FZ3254" s="0"/>
      <c r="GA3254" s="0"/>
      <c r="GB3254" s="0"/>
      <c r="GC3254" s="0"/>
      <c r="GD3254" s="0"/>
      <c r="GE3254" s="0"/>
      <c r="GF3254" s="0"/>
      <c r="GG3254" s="0"/>
      <c r="GH3254" s="0"/>
      <c r="GI3254" s="0"/>
      <c r="GJ3254" s="0"/>
      <c r="GK3254" s="0"/>
      <c r="GL3254" s="0"/>
      <c r="GM3254" s="0"/>
      <c r="GN3254" s="0"/>
      <c r="GO3254" s="0"/>
      <c r="GP3254" s="0"/>
      <c r="GQ3254" s="0"/>
      <c r="GR3254" s="0"/>
      <c r="GS3254" s="0"/>
      <c r="GT3254" s="0"/>
      <c r="GU3254" s="0"/>
      <c r="GV3254" s="0"/>
      <c r="GW3254" s="0"/>
      <c r="GX3254" s="0"/>
      <c r="GY3254" s="0"/>
      <c r="GZ3254" s="0"/>
      <c r="HA3254" s="0"/>
      <c r="HB3254" s="0"/>
      <c r="HC3254" s="0"/>
      <c r="HD3254" s="0"/>
      <c r="HE3254" s="0"/>
      <c r="HF3254" s="0"/>
      <c r="HG3254" s="0"/>
      <c r="HH3254" s="0"/>
      <c r="HI3254" s="0"/>
      <c r="HJ3254" s="0"/>
      <c r="HK3254" s="0"/>
      <c r="HL3254" s="0"/>
      <c r="HM3254" s="0"/>
      <c r="HN3254" s="0"/>
      <c r="HO3254" s="0"/>
      <c r="HP3254" s="0"/>
      <c r="HQ3254" s="0"/>
      <c r="HR3254" s="0"/>
      <c r="HS3254" s="0"/>
      <c r="HT3254" s="0"/>
      <c r="HU3254" s="0"/>
      <c r="HV3254" s="0"/>
      <c r="HW3254" s="0"/>
      <c r="HX3254" s="0"/>
      <c r="HY3254" s="0"/>
      <c r="HZ3254" s="0"/>
      <c r="IA3254" s="0"/>
      <c r="IB3254" s="0"/>
      <c r="IC3254" s="0"/>
      <c r="ID3254" s="0"/>
      <c r="IE3254" s="0"/>
      <c r="IF3254" s="0"/>
      <c r="IG3254" s="0"/>
      <c r="IH3254" s="0"/>
      <c r="II3254" s="0"/>
      <c r="IJ3254" s="0"/>
      <c r="IK3254" s="0"/>
      <c r="IL3254" s="0"/>
      <c r="IM3254" s="0"/>
      <c r="IN3254" s="0"/>
      <c r="IO3254" s="0"/>
      <c r="IP3254" s="0"/>
      <c r="IQ3254" s="0"/>
      <c r="IR3254" s="0"/>
      <c r="IS3254" s="0"/>
      <c r="IT3254" s="0"/>
      <c r="IU3254" s="0"/>
      <c r="IV3254" s="0"/>
      <c r="IW3254" s="0"/>
      <c r="IX3254" s="0"/>
      <c r="IY3254" s="0"/>
      <c r="IZ3254" s="0"/>
      <c r="JA3254" s="0"/>
      <c r="JB3254" s="0"/>
      <c r="JC3254" s="0"/>
      <c r="JD3254" s="0"/>
      <c r="JE3254" s="0"/>
      <c r="JF3254" s="0"/>
      <c r="JG3254" s="0"/>
      <c r="JH3254" s="0"/>
      <c r="JI3254" s="0"/>
      <c r="JJ3254" s="0"/>
      <c r="JK3254" s="0"/>
      <c r="JL3254" s="0"/>
      <c r="JM3254" s="0"/>
      <c r="JN3254" s="0"/>
      <c r="JO3254" s="0"/>
      <c r="JP3254" s="0"/>
      <c r="JQ3254" s="0"/>
      <c r="JR3254" s="0"/>
      <c r="JS3254" s="0"/>
      <c r="JT3254" s="0"/>
      <c r="JU3254" s="0"/>
      <c r="JV3254" s="0"/>
      <c r="JW3254" s="0"/>
      <c r="JX3254" s="0"/>
      <c r="JY3254" s="0"/>
      <c r="JZ3254" s="0"/>
      <c r="KA3254" s="0"/>
      <c r="KB3254" s="0"/>
      <c r="KC3254" s="0"/>
      <c r="KD3254" s="0"/>
      <c r="KE3254" s="0"/>
      <c r="KF3254" s="0"/>
      <c r="KG3254" s="0"/>
      <c r="KH3254" s="0"/>
      <c r="KI3254" s="0"/>
      <c r="KJ3254" s="0"/>
      <c r="KK3254" s="0"/>
      <c r="KL3254" s="0"/>
      <c r="KM3254" s="0"/>
      <c r="KN3254" s="0"/>
      <c r="KO3254" s="0"/>
      <c r="KP3254" s="0"/>
      <c r="KQ3254" s="0"/>
      <c r="KR3254" s="0"/>
      <c r="KS3254" s="0"/>
      <c r="KT3254" s="0"/>
      <c r="KU3254" s="0"/>
      <c r="KV3254" s="0"/>
      <c r="KW3254" s="0"/>
      <c r="KX3254" s="0"/>
      <c r="KY3254" s="0"/>
      <c r="KZ3254" s="0"/>
      <c r="LA3254" s="0"/>
      <c r="LB3254" s="0"/>
      <c r="LC3254" s="0"/>
      <c r="LD3254" s="0"/>
      <c r="LE3254" s="0"/>
      <c r="LF3254" s="0"/>
      <c r="LG3254" s="0"/>
      <c r="LH3254" s="0"/>
      <c r="LI3254" s="0"/>
      <c r="LJ3254" s="0"/>
      <c r="LK3254" s="0"/>
      <c r="LL3254" s="0"/>
      <c r="LM3254" s="0"/>
      <c r="LN3254" s="0"/>
      <c r="LO3254" s="0"/>
      <c r="LP3254" s="0"/>
      <c r="LQ3254" s="0"/>
      <c r="LR3254" s="0"/>
      <c r="LS3254" s="0"/>
      <c r="LT3254" s="0"/>
      <c r="LU3254" s="0"/>
      <c r="LV3254" s="0"/>
      <c r="LW3254" s="0"/>
      <c r="LX3254" s="0"/>
      <c r="LY3254" s="0"/>
      <c r="LZ3254" s="0"/>
      <c r="MA3254" s="0"/>
      <c r="MB3254" s="0"/>
      <c r="MC3254" s="0"/>
      <c r="MD3254" s="0"/>
      <c r="ME3254" s="0"/>
      <c r="MF3254" s="0"/>
      <c r="MG3254" s="0"/>
      <c r="MH3254" s="0"/>
      <c r="MI3254" s="0"/>
      <c r="MJ3254" s="0"/>
      <c r="MK3254" s="0"/>
      <c r="ML3254" s="0"/>
      <c r="MM3254" s="0"/>
      <c r="MN3254" s="0"/>
      <c r="MO3254" s="0"/>
      <c r="MP3254" s="0"/>
      <c r="MQ3254" s="0"/>
      <c r="MR3254" s="0"/>
      <c r="MS3254" s="0"/>
      <c r="MT3254" s="0"/>
      <c r="MU3254" s="0"/>
      <c r="MV3254" s="0"/>
      <c r="MW3254" s="0"/>
      <c r="MX3254" s="0"/>
      <c r="MY3254" s="0"/>
      <c r="MZ3254" s="0"/>
      <c r="NA3254" s="0"/>
      <c r="NB3254" s="0"/>
      <c r="NC3254" s="0"/>
      <c r="ND3254" s="0"/>
      <c r="NE3254" s="0"/>
      <c r="NF3254" s="0"/>
      <c r="NG3254" s="0"/>
      <c r="NH3254" s="0"/>
      <c r="NI3254" s="0"/>
      <c r="NJ3254" s="0"/>
      <c r="NK3254" s="0"/>
      <c r="NL3254" s="0"/>
      <c r="NM3254" s="0"/>
      <c r="NN3254" s="0"/>
      <c r="NO3254" s="0"/>
      <c r="NP3254" s="0"/>
      <c r="NQ3254" s="0"/>
      <c r="NR3254" s="0"/>
      <c r="NS3254" s="0"/>
      <c r="NT3254" s="0"/>
      <c r="NU3254" s="0"/>
      <c r="NV3254" s="0"/>
      <c r="NW3254" s="0"/>
      <c r="NX3254" s="0"/>
      <c r="NY3254" s="0"/>
      <c r="NZ3254" s="0"/>
      <c r="OA3254" s="0"/>
      <c r="OB3254" s="0"/>
      <c r="OC3254" s="0"/>
      <c r="OD3254" s="0"/>
      <c r="OE3254" s="0"/>
      <c r="OF3254" s="0"/>
      <c r="OG3254" s="0"/>
      <c r="OH3254" s="0"/>
      <c r="OI3254" s="0"/>
      <c r="OJ3254" s="0"/>
      <c r="OK3254" s="0"/>
      <c r="OL3254" s="0"/>
      <c r="OM3254" s="0"/>
      <c r="ON3254" s="0"/>
      <c r="OO3254" s="0"/>
      <c r="OP3254" s="0"/>
      <c r="OQ3254" s="0"/>
      <c r="OR3254" s="0"/>
      <c r="OS3254" s="0"/>
      <c r="OT3254" s="0"/>
      <c r="OU3254" s="0"/>
      <c r="OV3254" s="0"/>
      <c r="OW3254" s="0"/>
      <c r="OX3254" s="0"/>
      <c r="OY3254" s="0"/>
      <c r="OZ3254" s="0"/>
      <c r="PA3254" s="0"/>
      <c r="PB3254" s="0"/>
      <c r="PC3254" s="0"/>
      <c r="PD3254" s="0"/>
      <c r="PE3254" s="0"/>
      <c r="PF3254" s="0"/>
      <c r="PG3254" s="0"/>
      <c r="PH3254" s="0"/>
      <c r="PI3254" s="0"/>
      <c r="PJ3254" s="0"/>
      <c r="PK3254" s="0"/>
      <c r="PL3254" s="0"/>
      <c r="PM3254" s="0"/>
      <c r="PN3254" s="0"/>
      <c r="PO3254" s="0"/>
      <c r="PP3254" s="0"/>
      <c r="PQ3254" s="0"/>
      <c r="PR3254" s="0"/>
      <c r="PS3254" s="0"/>
      <c r="PT3254" s="0"/>
      <c r="PU3254" s="0"/>
      <c r="PV3254" s="0"/>
      <c r="PW3254" s="0"/>
      <c r="PX3254" s="0"/>
      <c r="PY3254" s="0"/>
      <c r="PZ3254" s="0"/>
      <c r="QA3254" s="0"/>
      <c r="QB3254" s="0"/>
      <c r="QC3254" s="0"/>
      <c r="QD3254" s="0"/>
      <c r="QE3254" s="0"/>
      <c r="QF3254" s="0"/>
      <c r="QG3254" s="0"/>
      <c r="QH3254" s="0"/>
      <c r="QI3254" s="0"/>
      <c r="QJ3254" s="0"/>
      <c r="QK3254" s="0"/>
      <c r="QL3254" s="0"/>
      <c r="QM3254" s="0"/>
      <c r="QN3254" s="0"/>
      <c r="QO3254" s="0"/>
      <c r="QP3254" s="0"/>
      <c r="QQ3254" s="0"/>
      <c r="QR3254" s="0"/>
      <c r="QS3254" s="0"/>
      <c r="QT3254" s="0"/>
      <c r="QU3254" s="0"/>
      <c r="QV3254" s="0"/>
      <c r="QW3254" s="0"/>
      <c r="QX3254" s="0"/>
      <c r="QY3254" s="0"/>
      <c r="QZ3254" s="0"/>
      <c r="RA3254" s="0"/>
      <c r="RB3254" s="0"/>
      <c r="RC3254" s="0"/>
      <c r="RD3254" s="0"/>
      <c r="RE3254" s="0"/>
      <c r="RF3254" s="0"/>
      <c r="RG3254" s="0"/>
      <c r="RH3254" s="0"/>
      <c r="RI3254" s="0"/>
      <c r="RJ3254" s="0"/>
      <c r="RK3254" s="0"/>
      <c r="RL3254" s="0"/>
      <c r="RM3254" s="0"/>
      <c r="RN3254" s="0"/>
      <c r="RO3254" s="0"/>
      <c r="RP3254" s="0"/>
      <c r="RQ3254" s="0"/>
      <c r="RR3254" s="0"/>
      <c r="RS3254" s="0"/>
      <c r="RT3254" s="0"/>
      <c r="RU3254" s="0"/>
      <c r="RV3254" s="0"/>
      <c r="RW3254" s="0"/>
      <c r="RX3254" s="0"/>
      <c r="RY3254" s="0"/>
      <c r="RZ3254" s="0"/>
      <c r="SA3254" s="0"/>
      <c r="SB3254" s="0"/>
      <c r="SC3254" s="0"/>
      <c r="SD3254" s="0"/>
      <c r="SE3254" s="0"/>
      <c r="SF3254" s="0"/>
      <c r="SG3254" s="0"/>
      <c r="SH3254" s="0"/>
      <c r="SI3254" s="0"/>
      <c r="SJ3254" s="0"/>
      <c r="SK3254" s="0"/>
      <c r="SL3254" s="0"/>
      <c r="SM3254" s="0"/>
      <c r="SN3254" s="0"/>
      <c r="SO3254" s="0"/>
      <c r="SP3254" s="0"/>
      <c r="SQ3254" s="0"/>
      <c r="SR3254" s="0"/>
      <c r="SS3254" s="0"/>
      <c r="ST3254" s="0"/>
      <c r="SU3254" s="0"/>
      <c r="SV3254" s="0"/>
      <c r="SW3254" s="0"/>
      <c r="SX3254" s="0"/>
      <c r="SY3254" s="0"/>
      <c r="SZ3254" s="0"/>
      <c r="TA3254" s="0"/>
      <c r="TB3254" s="0"/>
      <c r="TC3254" s="0"/>
      <c r="TD3254" s="0"/>
      <c r="TE3254" s="0"/>
      <c r="TF3254" s="0"/>
      <c r="TG3254" s="0"/>
      <c r="TH3254" s="0"/>
      <c r="TI3254" s="0"/>
      <c r="TJ3254" s="0"/>
      <c r="TK3254" s="0"/>
      <c r="TL3254" s="0"/>
      <c r="TM3254" s="0"/>
      <c r="TN3254" s="0"/>
      <c r="TO3254" s="0"/>
      <c r="TP3254" s="0"/>
      <c r="TQ3254" s="0"/>
      <c r="TR3254" s="0"/>
      <c r="TS3254" s="0"/>
      <c r="TT3254" s="0"/>
      <c r="TU3254" s="0"/>
      <c r="TV3254" s="0"/>
      <c r="TW3254" s="0"/>
      <c r="TX3254" s="0"/>
      <c r="TY3254" s="0"/>
      <c r="TZ3254" s="0"/>
      <c r="UA3254" s="0"/>
      <c r="UB3254" s="0"/>
      <c r="UC3254" s="0"/>
      <c r="UD3254" s="0"/>
      <c r="UE3254" s="0"/>
      <c r="UF3254" s="0"/>
      <c r="UG3254" s="0"/>
      <c r="UH3254" s="0"/>
      <c r="UI3254" s="0"/>
      <c r="UJ3254" s="0"/>
      <c r="UK3254" s="0"/>
      <c r="UL3254" s="0"/>
      <c r="UM3254" s="0"/>
      <c r="UN3254" s="0"/>
      <c r="UO3254" s="0"/>
      <c r="UP3254" s="0"/>
      <c r="UQ3254" s="0"/>
      <c r="UR3254" s="0"/>
      <c r="US3254" s="0"/>
      <c r="UT3254" s="0"/>
      <c r="UU3254" s="0"/>
      <c r="UV3254" s="0"/>
      <c r="UW3254" s="0"/>
      <c r="UX3254" s="0"/>
      <c r="UY3254" s="0"/>
      <c r="UZ3254" s="0"/>
      <c r="VA3254" s="0"/>
      <c r="VB3254" s="0"/>
      <c r="VC3254" s="0"/>
      <c r="VD3254" s="0"/>
      <c r="VE3254" s="0"/>
      <c r="VF3254" s="0"/>
      <c r="VG3254" s="0"/>
      <c r="VH3254" s="0"/>
      <c r="VI3254" s="0"/>
      <c r="VJ3254" s="0"/>
      <c r="VK3254" s="0"/>
      <c r="VL3254" s="0"/>
      <c r="VM3254" s="0"/>
      <c r="VN3254" s="0"/>
      <c r="VO3254" s="0"/>
      <c r="VP3254" s="0"/>
      <c r="VQ3254" s="0"/>
      <c r="VR3254" s="0"/>
      <c r="VS3254" s="0"/>
      <c r="VT3254" s="0"/>
      <c r="VU3254" s="0"/>
      <c r="VV3254" s="0"/>
      <c r="VW3254" s="0"/>
      <c r="VX3254" s="0"/>
      <c r="VY3254" s="0"/>
      <c r="VZ3254" s="0"/>
      <c r="WA3254" s="0"/>
      <c r="WB3254" s="0"/>
      <c r="WC3254" s="0"/>
      <c r="WD3254" s="0"/>
      <c r="WE3254" s="0"/>
      <c r="WF3254" s="0"/>
      <c r="WG3254" s="0"/>
      <c r="WH3254" s="0"/>
      <c r="WI3254" s="0"/>
      <c r="WJ3254" s="0"/>
      <c r="WK3254" s="0"/>
      <c r="WL3254" s="0"/>
      <c r="WM3254" s="0"/>
      <c r="WN3254" s="0"/>
      <c r="WO3254" s="0"/>
      <c r="WP3254" s="0"/>
      <c r="WQ3254" s="0"/>
      <c r="WR3254" s="0"/>
      <c r="WS3254" s="0"/>
      <c r="WT3254" s="0"/>
      <c r="WU3254" s="0"/>
      <c r="WV3254" s="0"/>
      <c r="WW3254" s="0"/>
      <c r="WX3254" s="0"/>
      <c r="WY3254" s="0"/>
      <c r="WZ3254" s="0"/>
      <c r="XA3254" s="0"/>
      <c r="XB3254" s="0"/>
      <c r="XC3254" s="0"/>
      <c r="XD3254" s="0"/>
      <c r="XE3254" s="0"/>
      <c r="XF3254" s="0"/>
      <c r="XG3254" s="0"/>
      <c r="XH3254" s="0"/>
      <c r="XI3254" s="0"/>
      <c r="XJ3254" s="0"/>
      <c r="XK3254" s="0"/>
      <c r="XL3254" s="0"/>
      <c r="XM3254" s="0"/>
      <c r="XN3254" s="0"/>
      <c r="XO3254" s="0"/>
      <c r="XP3254" s="0"/>
      <c r="XQ3254" s="0"/>
      <c r="XR3254" s="0"/>
      <c r="XS3254" s="0"/>
      <c r="XT3254" s="0"/>
      <c r="XU3254" s="0"/>
      <c r="XV3254" s="0"/>
      <c r="XW3254" s="0"/>
      <c r="XX3254" s="0"/>
      <c r="XY3254" s="0"/>
      <c r="XZ3254" s="0"/>
      <c r="YA3254" s="0"/>
      <c r="YB3254" s="0"/>
      <c r="YC3254" s="0"/>
      <c r="YD3254" s="0"/>
      <c r="YE3254" s="0"/>
      <c r="YF3254" s="0"/>
      <c r="YG3254" s="0"/>
      <c r="YH3254" s="0"/>
      <c r="YI3254" s="0"/>
      <c r="YJ3254" s="0"/>
      <c r="YK3254" s="0"/>
      <c r="YL3254" s="0"/>
      <c r="YM3254" s="0"/>
      <c r="YN3254" s="0"/>
      <c r="YO3254" s="0"/>
      <c r="YP3254" s="0"/>
      <c r="YQ3254" s="0"/>
      <c r="YR3254" s="0"/>
      <c r="YS3254" s="0"/>
      <c r="YT3254" s="0"/>
      <c r="YU3254" s="0"/>
      <c r="YV3254" s="0"/>
      <c r="YW3254" s="0"/>
      <c r="YX3254" s="0"/>
      <c r="YY3254" s="0"/>
      <c r="YZ3254" s="0"/>
      <c r="ZA3254" s="0"/>
      <c r="ZB3254" s="0"/>
      <c r="ZC3254" s="0"/>
      <c r="ZD3254" s="0"/>
      <c r="ZE3254" s="0"/>
      <c r="ZF3254" s="0"/>
      <c r="ZG3254" s="0"/>
      <c r="ZH3254" s="0"/>
      <c r="ZI3254" s="0"/>
      <c r="ZJ3254" s="0"/>
      <c r="ZK3254" s="0"/>
      <c r="ZL3254" s="0"/>
      <c r="ZM3254" s="0"/>
      <c r="ZN3254" s="0"/>
      <c r="ZO3254" s="0"/>
      <c r="ZP3254" s="0"/>
      <c r="ZQ3254" s="0"/>
      <c r="ZR3254" s="0"/>
      <c r="ZS3254" s="0"/>
      <c r="ZT3254" s="0"/>
      <c r="ZU3254" s="0"/>
      <c r="ZV3254" s="0"/>
      <c r="ZW3254" s="0"/>
      <c r="ZX3254" s="0"/>
      <c r="ZY3254" s="0"/>
      <c r="ZZ3254" s="0"/>
      <c r="AAA3254" s="0"/>
      <c r="AAB3254" s="0"/>
      <c r="AAC3254" s="0"/>
      <c r="AAD3254" s="0"/>
      <c r="AAE3254" s="0"/>
      <c r="AAF3254" s="0"/>
      <c r="AAG3254" s="0"/>
      <c r="AAH3254" s="0"/>
      <c r="AAI3254" s="0"/>
      <c r="AAJ3254" s="0"/>
      <c r="AAK3254" s="0"/>
      <c r="AAL3254" s="0"/>
      <c r="AAM3254" s="0"/>
      <c r="AAN3254" s="0"/>
      <c r="AAO3254" s="0"/>
      <c r="AAP3254" s="0"/>
      <c r="AAQ3254" s="0"/>
      <c r="AAR3254" s="0"/>
      <c r="AAS3254" s="0"/>
      <c r="AAT3254" s="0"/>
      <c r="AAU3254" s="0"/>
      <c r="AAV3254" s="0"/>
      <c r="AAW3254" s="0"/>
      <c r="AAX3254" s="0"/>
      <c r="AAY3254" s="0"/>
      <c r="AAZ3254" s="0"/>
      <c r="ABA3254" s="0"/>
      <c r="ABB3254" s="0"/>
      <c r="ABC3254" s="0"/>
      <c r="ABD3254" s="0"/>
      <c r="ABE3254" s="0"/>
      <c r="ABF3254" s="0"/>
      <c r="ABG3254" s="0"/>
      <c r="ABH3254" s="0"/>
      <c r="ABI3254" s="0"/>
      <c r="ABJ3254" s="0"/>
      <c r="ABK3254" s="0"/>
      <c r="ABL3254" s="0"/>
      <c r="ABM3254" s="0"/>
      <c r="ABN3254" s="0"/>
      <c r="ABO3254" s="0"/>
      <c r="ABP3254" s="0"/>
      <c r="ABQ3254" s="0"/>
      <c r="ABR3254" s="0"/>
      <c r="ABS3254" s="0"/>
      <c r="ABT3254" s="0"/>
      <c r="ABU3254" s="0"/>
      <c r="ABV3254" s="0"/>
      <c r="ABW3254" s="0"/>
      <c r="ABX3254" s="0"/>
      <c r="ABY3254" s="0"/>
      <c r="ABZ3254" s="0"/>
      <c r="ACA3254" s="0"/>
      <c r="ACB3254" s="0"/>
      <c r="ACC3254" s="0"/>
      <c r="ACD3254" s="0"/>
      <c r="ACE3254" s="0"/>
      <c r="ACF3254" s="0"/>
      <c r="ACG3254" s="0"/>
      <c r="ACH3254" s="0"/>
      <c r="ACI3254" s="0"/>
      <c r="ACJ3254" s="0"/>
      <c r="ACK3254" s="0"/>
      <c r="ACL3254" s="0"/>
      <c r="ACM3254" s="0"/>
      <c r="ACN3254" s="0"/>
      <c r="ACO3254" s="0"/>
      <c r="ACP3254" s="0"/>
      <c r="ACQ3254" s="0"/>
      <c r="ACR3254" s="0"/>
      <c r="ACS3254" s="0"/>
      <c r="ACT3254" s="0"/>
      <c r="ACU3254" s="0"/>
      <c r="ACV3254" s="0"/>
      <c r="ACW3254" s="0"/>
      <c r="ACX3254" s="0"/>
      <c r="ACY3254" s="0"/>
      <c r="ACZ3254" s="0"/>
      <c r="ADA3254" s="0"/>
      <c r="ADB3254" s="0"/>
      <c r="ADC3254" s="0"/>
      <c r="ADD3254" s="0"/>
      <c r="ADE3254" s="0"/>
      <c r="ADF3254" s="0"/>
      <c r="ADG3254" s="0"/>
      <c r="ADH3254" s="0"/>
      <c r="ADI3254" s="0"/>
      <c r="ADJ3254" s="0"/>
      <c r="ADK3254" s="0"/>
      <c r="ADL3254" s="0"/>
      <c r="ADM3254" s="0"/>
      <c r="ADN3254" s="0"/>
      <c r="ADO3254" s="0"/>
      <c r="ADP3254" s="0"/>
      <c r="ADQ3254" s="0"/>
      <c r="ADR3254" s="0"/>
      <c r="ADS3254" s="0"/>
      <c r="ADT3254" s="0"/>
      <c r="ADU3254" s="0"/>
      <c r="ADV3254" s="0"/>
      <c r="ADW3254" s="0"/>
      <c r="ADX3254" s="0"/>
      <c r="ADY3254" s="0"/>
      <c r="ADZ3254" s="0"/>
      <c r="AEA3254" s="0"/>
      <c r="AEB3254" s="0"/>
      <c r="AEC3254" s="0"/>
      <c r="AED3254" s="0"/>
      <c r="AEE3254" s="0"/>
      <c r="AEF3254" s="0"/>
      <c r="AEG3254" s="0"/>
      <c r="AEH3254" s="0"/>
      <c r="AEI3254" s="0"/>
      <c r="AEJ3254" s="0"/>
      <c r="AEK3254" s="0"/>
      <c r="AEL3254" s="0"/>
      <c r="AEM3254" s="0"/>
      <c r="AEN3254" s="0"/>
      <c r="AEO3254" s="0"/>
      <c r="AEP3254" s="0"/>
      <c r="AEQ3254" s="0"/>
      <c r="AER3254" s="0"/>
      <c r="AES3254" s="0"/>
      <c r="AET3254" s="0"/>
      <c r="AEU3254" s="0"/>
      <c r="AEV3254" s="0"/>
      <c r="AEW3254" s="0"/>
      <c r="AEX3254" s="0"/>
      <c r="AEY3254" s="0"/>
      <c r="AEZ3254" s="0"/>
      <c r="AFA3254" s="0"/>
      <c r="AFB3254" s="0"/>
      <c r="AFC3254" s="0"/>
      <c r="AFD3254" s="0"/>
      <c r="AFE3254" s="0"/>
      <c r="AFF3254" s="0"/>
      <c r="AFG3254" s="0"/>
      <c r="AFH3254" s="0"/>
      <c r="AFI3254" s="0"/>
      <c r="AFJ3254" s="0"/>
      <c r="AFK3254" s="0"/>
      <c r="AFL3254" s="0"/>
      <c r="AFM3254" s="0"/>
      <c r="AFN3254" s="0"/>
      <c r="AFO3254" s="0"/>
      <c r="AFP3254" s="0"/>
      <c r="AFQ3254" s="0"/>
      <c r="AFR3254" s="0"/>
      <c r="AFS3254" s="0"/>
      <c r="AFT3254" s="0"/>
      <c r="AFU3254" s="0"/>
      <c r="AFV3254" s="0"/>
      <c r="AFW3254" s="0"/>
      <c r="AFX3254" s="0"/>
      <c r="AFY3254" s="0"/>
      <c r="AFZ3254" s="0"/>
      <c r="AGA3254" s="0"/>
      <c r="AGB3254" s="0"/>
      <c r="AGC3254" s="0"/>
      <c r="AGD3254" s="0"/>
      <c r="AGE3254" s="0"/>
      <c r="AGF3254" s="0"/>
      <c r="AGG3254" s="0"/>
      <c r="AGH3254" s="0"/>
      <c r="AGI3254" s="0"/>
      <c r="AGJ3254" s="0"/>
      <c r="AGK3254" s="0"/>
      <c r="AGL3254" s="0"/>
      <c r="AGM3254" s="0"/>
      <c r="AGN3254" s="0"/>
      <c r="AGO3254" s="0"/>
      <c r="AGP3254" s="0"/>
      <c r="AGQ3254" s="0"/>
      <c r="AGR3254" s="0"/>
      <c r="AGS3254" s="0"/>
      <c r="AGT3254" s="0"/>
      <c r="AGU3254" s="0"/>
      <c r="AGV3254" s="0"/>
      <c r="AGW3254" s="0"/>
      <c r="AGX3254" s="0"/>
      <c r="AGY3254" s="0"/>
      <c r="AGZ3254" s="0"/>
      <c r="AHA3254" s="0"/>
      <c r="AHB3254" s="0"/>
      <c r="AHC3254" s="0"/>
      <c r="AHD3254" s="0"/>
      <c r="AHE3254" s="0"/>
      <c r="AHF3254" s="0"/>
      <c r="AHG3254" s="0"/>
      <c r="AHH3254" s="0"/>
      <c r="AHI3254" s="0"/>
      <c r="AHJ3254" s="0"/>
      <c r="AHK3254" s="0"/>
      <c r="AHL3254" s="0"/>
      <c r="AHM3254" s="0"/>
      <c r="AHN3254" s="0"/>
      <c r="AHO3254" s="0"/>
      <c r="AHP3254" s="0"/>
      <c r="AHQ3254" s="0"/>
      <c r="AHR3254" s="0"/>
      <c r="AHS3254" s="0"/>
      <c r="AHT3254" s="0"/>
      <c r="AHU3254" s="0"/>
      <c r="AHV3254" s="0"/>
      <c r="AHW3254" s="0"/>
      <c r="AHX3254" s="0"/>
      <c r="AHY3254" s="0"/>
      <c r="AHZ3254" s="0"/>
      <c r="AIA3254" s="0"/>
      <c r="AIB3254" s="0"/>
      <c r="AIC3254" s="0"/>
      <c r="AID3254" s="0"/>
      <c r="AIE3254" s="0"/>
      <c r="AIF3254" s="0"/>
      <c r="AIG3254" s="0"/>
      <c r="AIH3254" s="0"/>
      <c r="AII3254" s="0"/>
      <c r="AIJ3254" s="0"/>
      <c r="AIK3254" s="0"/>
      <c r="AIL3254" s="0"/>
      <c r="AIM3254" s="0"/>
      <c r="AIN3254" s="0"/>
      <c r="AIO3254" s="0"/>
      <c r="AIP3254" s="0"/>
      <c r="AIQ3254" s="0"/>
      <c r="AIR3254" s="0"/>
      <c r="AIS3254" s="0"/>
      <c r="AIT3254" s="0"/>
      <c r="AIU3254" s="0"/>
      <c r="AIV3254" s="0"/>
      <c r="AIW3254" s="0"/>
      <c r="AIX3254" s="0"/>
      <c r="AIY3254" s="0"/>
      <c r="AIZ3254" s="0"/>
      <c r="AJA3254" s="0"/>
      <c r="AJB3254" s="0"/>
      <c r="AJC3254" s="0"/>
      <c r="AJD3254" s="0"/>
      <c r="AJE3254" s="0"/>
      <c r="AJF3254" s="0"/>
      <c r="AJG3254" s="0"/>
      <c r="AJH3254" s="0"/>
      <c r="AJI3254" s="0"/>
      <c r="AJJ3254" s="0"/>
      <c r="AJK3254" s="0"/>
      <c r="AJL3254" s="0"/>
      <c r="AJM3254" s="0"/>
      <c r="AJN3254" s="0"/>
      <c r="AJO3254" s="0"/>
      <c r="AJP3254" s="0"/>
      <c r="AJQ3254" s="0"/>
      <c r="AJR3254" s="0"/>
      <c r="AJS3254" s="0"/>
      <c r="AJT3254" s="0"/>
      <c r="AJU3254" s="0"/>
      <c r="AJV3254" s="0"/>
      <c r="AJW3254" s="0"/>
      <c r="AJX3254" s="0"/>
      <c r="AJY3254" s="0"/>
      <c r="AJZ3254" s="0"/>
      <c r="AKA3254" s="0"/>
      <c r="AKB3254" s="0"/>
      <c r="AKC3254" s="0"/>
      <c r="AKD3254" s="0"/>
      <c r="AKE3254" s="0"/>
      <c r="AKF3254" s="0"/>
      <c r="AKG3254" s="0"/>
      <c r="AKH3254" s="0"/>
      <c r="AKI3254" s="0"/>
      <c r="AKJ3254" s="0"/>
      <c r="AKK3254" s="0"/>
      <c r="AKL3254" s="0"/>
      <c r="AKM3254" s="0"/>
      <c r="AKN3254" s="0"/>
      <c r="AKO3254" s="0"/>
      <c r="AKP3254" s="0"/>
      <c r="AKQ3254" s="0"/>
      <c r="AKR3254" s="0"/>
      <c r="AKS3254" s="0"/>
      <c r="AKT3254" s="0"/>
      <c r="AKU3254" s="0"/>
      <c r="AKV3254" s="0"/>
      <c r="AKW3254" s="0"/>
      <c r="AKX3254" s="0"/>
      <c r="AKY3254" s="0"/>
      <c r="AKZ3254" s="0"/>
      <c r="ALA3254" s="0"/>
      <c r="ALB3254" s="0"/>
      <c r="ALC3254" s="0"/>
      <c r="ALD3254" s="0"/>
      <c r="ALE3254" s="0"/>
      <c r="ALF3254" s="0"/>
      <c r="ALG3254" s="0"/>
      <c r="ALH3254" s="0"/>
      <c r="ALI3254" s="0"/>
      <c r="ALJ3254" s="0"/>
      <c r="ALK3254" s="0"/>
      <c r="ALL3254" s="0"/>
      <c r="ALM3254" s="0"/>
      <c r="ALN3254" s="0"/>
      <c r="ALO3254" s="0"/>
      <c r="ALP3254" s="0"/>
      <c r="ALQ3254" s="0"/>
      <c r="ALR3254" s="0"/>
      <c r="ALS3254" s="0"/>
      <c r="ALT3254" s="0"/>
      <c r="ALU3254" s="0"/>
      <c r="ALV3254" s="0"/>
      <c r="ALW3254" s="0"/>
      <c r="ALX3254" s="0"/>
      <c r="ALY3254" s="0"/>
      <c r="ALZ3254" s="0"/>
      <c r="AMA3254" s="0"/>
      <c r="AMB3254" s="0"/>
      <c r="AMC3254" s="0"/>
      <c r="AMD3254" s="0"/>
      <c r="AME3254" s="0"/>
      <c r="AMF3254" s="0"/>
      <c r="AMG3254" s="0"/>
      <c r="AMH3254" s="0"/>
      <c r="AMI3254" s="0"/>
    </row>
    <row r="3255" customFormat="false" ht="12.75" hidden="false" customHeight="false" outlineLevel="0" collapsed="false">
      <c r="A3255" s="1" t="s">
        <v>3495</v>
      </c>
      <c r="C3255" s="27" t="s">
        <v>3502</v>
      </c>
      <c r="D3255" s="27" t="s">
        <v>20</v>
      </c>
      <c r="E3255" s="97"/>
      <c r="F3255" s="31"/>
      <c r="G3255" s="27"/>
      <c r="H3255" s="30" t="s">
        <v>168</v>
      </c>
      <c r="I3255" s="31" t="n">
        <v>1.59</v>
      </c>
      <c r="J3255" s="31" t="s">
        <v>3470</v>
      </c>
      <c r="BM3255" s="0"/>
      <c r="BN3255" s="0"/>
      <c r="BO3255" s="0"/>
      <c r="BP3255" s="0"/>
      <c r="BQ3255" s="0"/>
      <c r="BR3255" s="0"/>
      <c r="BS3255" s="0"/>
      <c r="BT3255" s="0"/>
      <c r="BU3255" s="0"/>
      <c r="BV3255" s="0"/>
      <c r="BW3255" s="0"/>
      <c r="BX3255" s="0"/>
      <c r="BY3255" s="0"/>
      <c r="BZ3255" s="0"/>
      <c r="CA3255" s="0"/>
      <c r="CB3255" s="0"/>
      <c r="CC3255" s="0"/>
      <c r="CD3255" s="0"/>
      <c r="CE3255" s="0"/>
      <c r="CF3255" s="0"/>
      <c r="CG3255" s="0"/>
      <c r="CH3255" s="0"/>
      <c r="CI3255" s="0"/>
      <c r="CJ3255" s="0"/>
      <c r="CK3255" s="0"/>
      <c r="CL3255" s="0"/>
      <c r="CM3255" s="0"/>
      <c r="CN3255" s="0"/>
      <c r="CO3255" s="0"/>
      <c r="CP3255" s="0"/>
      <c r="CQ3255" s="0"/>
      <c r="CR3255" s="0"/>
      <c r="CS3255" s="0"/>
      <c r="CT3255" s="0"/>
      <c r="CU3255" s="0"/>
      <c r="CV3255" s="0"/>
      <c r="CW3255" s="0"/>
      <c r="CX3255" s="0"/>
      <c r="CY3255" s="0"/>
      <c r="CZ3255" s="0"/>
      <c r="DA3255" s="0"/>
      <c r="DB3255" s="0"/>
      <c r="DC3255" s="0"/>
      <c r="DD3255" s="0"/>
      <c r="DE3255" s="0"/>
      <c r="DF3255" s="0"/>
      <c r="DG3255" s="0"/>
      <c r="DH3255" s="0"/>
      <c r="DI3255" s="0"/>
      <c r="DJ3255" s="0"/>
      <c r="DK3255" s="0"/>
      <c r="DL3255" s="0"/>
      <c r="DM3255" s="0"/>
      <c r="DN3255" s="0"/>
      <c r="DO3255" s="0"/>
      <c r="DP3255" s="0"/>
      <c r="DQ3255" s="0"/>
      <c r="DR3255" s="0"/>
      <c r="DS3255" s="0"/>
      <c r="DT3255" s="0"/>
      <c r="DU3255" s="0"/>
      <c r="DV3255" s="0"/>
      <c r="DW3255" s="0"/>
      <c r="DX3255" s="0"/>
      <c r="DY3255" s="0"/>
      <c r="DZ3255" s="0"/>
      <c r="EA3255" s="0"/>
      <c r="EB3255" s="0"/>
      <c r="EC3255" s="0"/>
      <c r="ED3255" s="0"/>
      <c r="EE3255" s="0"/>
      <c r="EF3255" s="0"/>
      <c r="EG3255" s="0"/>
      <c r="EH3255" s="0"/>
      <c r="EI3255" s="0"/>
      <c r="EJ3255" s="0"/>
      <c r="EK3255" s="0"/>
      <c r="EL3255" s="0"/>
      <c r="EM3255" s="0"/>
      <c r="EN3255" s="0"/>
      <c r="EO3255" s="0"/>
      <c r="EP3255" s="0"/>
      <c r="EQ3255" s="0"/>
      <c r="ER3255" s="0"/>
      <c r="ES3255" s="0"/>
      <c r="ET3255" s="0"/>
      <c r="EU3255" s="0"/>
      <c r="EV3255" s="0"/>
      <c r="EW3255" s="0"/>
      <c r="EX3255" s="0"/>
      <c r="EY3255" s="0"/>
      <c r="EZ3255" s="0"/>
      <c r="FA3255" s="0"/>
      <c r="FB3255" s="0"/>
      <c r="FC3255" s="0"/>
      <c r="FD3255" s="0"/>
      <c r="FE3255" s="0"/>
      <c r="FF3255" s="0"/>
      <c r="FG3255" s="0"/>
      <c r="FH3255" s="0"/>
      <c r="FI3255" s="0"/>
      <c r="FJ3255" s="0"/>
      <c r="FK3255" s="0"/>
      <c r="FL3255" s="0"/>
      <c r="FM3255" s="0"/>
      <c r="FN3255" s="0"/>
      <c r="FO3255" s="0"/>
      <c r="FP3255" s="0"/>
      <c r="FQ3255" s="0"/>
      <c r="FR3255" s="0"/>
      <c r="FS3255" s="0"/>
      <c r="FT3255" s="0"/>
      <c r="FU3255" s="0"/>
      <c r="FV3255" s="0"/>
      <c r="FW3255" s="0"/>
      <c r="FX3255" s="0"/>
      <c r="FY3255" s="0"/>
      <c r="FZ3255" s="0"/>
      <c r="GA3255" s="0"/>
      <c r="GB3255" s="0"/>
      <c r="GC3255" s="0"/>
      <c r="GD3255" s="0"/>
      <c r="GE3255" s="0"/>
      <c r="GF3255" s="0"/>
      <c r="GG3255" s="0"/>
      <c r="GH3255" s="0"/>
      <c r="GI3255" s="0"/>
      <c r="GJ3255" s="0"/>
      <c r="GK3255" s="0"/>
      <c r="GL3255" s="0"/>
      <c r="GM3255" s="0"/>
      <c r="GN3255" s="0"/>
      <c r="GO3255" s="0"/>
      <c r="GP3255" s="0"/>
      <c r="GQ3255" s="0"/>
      <c r="GR3255" s="0"/>
      <c r="GS3255" s="0"/>
      <c r="GT3255" s="0"/>
      <c r="GU3255" s="0"/>
      <c r="GV3255" s="0"/>
      <c r="GW3255" s="0"/>
      <c r="GX3255" s="0"/>
      <c r="GY3255" s="0"/>
      <c r="GZ3255" s="0"/>
      <c r="HA3255" s="0"/>
      <c r="HB3255" s="0"/>
      <c r="HC3255" s="0"/>
      <c r="HD3255" s="0"/>
      <c r="HE3255" s="0"/>
      <c r="HF3255" s="0"/>
      <c r="HG3255" s="0"/>
      <c r="HH3255" s="0"/>
      <c r="HI3255" s="0"/>
      <c r="HJ3255" s="0"/>
      <c r="HK3255" s="0"/>
      <c r="HL3255" s="0"/>
      <c r="HM3255" s="0"/>
      <c r="HN3255" s="0"/>
      <c r="HO3255" s="0"/>
      <c r="HP3255" s="0"/>
      <c r="HQ3255" s="0"/>
      <c r="HR3255" s="0"/>
      <c r="HS3255" s="0"/>
      <c r="HT3255" s="0"/>
      <c r="HU3255" s="0"/>
      <c r="HV3255" s="0"/>
      <c r="HW3255" s="0"/>
      <c r="HX3255" s="0"/>
      <c r="HY3255" s="0"/>
      <c r="HZ3255" s="0"/>
      <c r="IA3255" s="0"/>
      <c r="IB3255" s="0"/>
      <c r="IC3255" s="0"/>
      <c r="ID3255" s="0"/>
      <c r="IE3255" s="0"/>
      <c r="IF3255" s="0"/>
      <c r="IG3255" s="0"/>
      <c r="IH3255" s="0"/>
      <c r="II3255" s="0"/>
      <c r="IJ3255" s="0"/>
      <c r="IK3255" s="0"/>
      <c r="IL3255" s="0"/>
      <c r="IM3255" s="0"/>
      <c r="IN3255" s="0"/>
      <c r="IO3255" s="0"/>
      <c r="IP3255" s="0"/>
      <c r="IQ3255" s="0"/>
      <c r="IR3255" s="0"/>
      <c r="IS3255" s="0"/>
      <c r="IT3255" s="0"/>
      <c r="IU3255" s="0"/>
      <c r="IV3255" s="0"/>
      <c r="IW3255" s="0"/>
      <c r="IX3255" s="0"/>
      <c r="IY3255" s="0"/>
      <c r="IZ3255" s="0"/>
      <c r="JA3255" s="0"/>
      <c r="JB3255" s="0"/>
      <c r="JC3255" s="0"/>
      <c r="JD3255" s="0"/>
      <c r="JE3255" s="0"/>
      <c r="JF3255" s="0"/>
      <c r="JG3255" s="0"/>
      <c r="JH3255" s="0"/>
      <c r="JI3255" s="0"/>
      <c r="JJ3255" s="0"/>
      <c r="JK3255" s="0"/>
      <c r="JL3255" s="0"/>
      <c r="JM3255" s="0"/>
      <c r="JN3255" s="0"/>
      <c r="JO3255" s="0"/>
      <c r="JP3255" s="0"/>
      <c r="JQ3255" s="0"/>
      <c r="JR3255" s="0"/>
      <c r="JS3255" s="0"/>
      <c r="JT3255" s="0"/>
      <c r="JU3255" s="0"/>
      <c r="JV3255" s="0"/>
      <c r="JW3255" s="0"/>
      <c r="JX3255" s="0"/>
      <c r="JY3255" s="0"/>
      <c r="JZ3255" s="0"/>
      <c r="KA3255" s="0"/>
      <c r="KB3255" s="0"/>
      <c r="KC3255" s="0"/>
      <c r="KD3255" s="0"/>
      <c r="KE3255" s="0"/>
      <c r="KF3255" s="0"/>
      <c r="KG3255" s="0"/>
      <c r="KH3255" s="0"/>
      <c r="KI3255" s="0"/>
      <c r="KJ3255" s="0"/>
      <c r="KK3255" s="0"/>
      <c r="KL3255" s="0"/>
      <c r="KM3255" s="0"/>
      <c r="KN3255" s="0"/>
      <c r="KO3255" s="0"/>
      <c r="KP3255" s="0"/>
      <c r="KQ3255" s="0"/>
      <c r="KR3255" s="0"/>
      <c r="KS3255" s="0"/>
      <c r="KT3255" s="0"/>
      <c r="KU3255" s="0"/>
      <c r="KV3255" s="0"/>
      <c r="KW3255" s="0"/>
      <c r="KX3255" s="0"/>
      <c r="KY3255" s="0"/>
      <c r="KZ3255" s="0"/>
      <c r="LA3255" s="0"/>
      <c r="LB3255" s="0"/>
      <c r="LC3255" s="0"/>
      <c r="LD3255" s="0"/>
      <c r="LE3255" s="0"/>
      <c r="LF3255" s="0"/>
      <c r="LG3255" s="0"/>
      <c r="LH3255" s="0"/>
      <c r="LI3255" s="0"/>
      <c r="LJ3255" s="0"/>
      <c r="LK3255" s="0"/>
      <c r="LL3255" s="0"/>
      <c r="LM3255" s="0"/>
      <c r="LN3255" s="0"/>
      <c r="LO3255" s="0"/>
      <c r="LP3255" s="0"/>
      <c r="LQ3255" s="0"/>
      <c r="LR3255" s="0"/>
      <c r="LS3255" s="0"/>
      <c r="LT3255" s="0"/>
      <c r="LU3255" s="0"/>
      <c r="LV3255" s="0"/>
      <c r="LW3255" s="0"/>
      <c r="LX3255" s="0"/>
      <c r="LY3255" s="0"/>
      <c r="LZ3255" s="0"/>
      <c r="MA3255" s="0"/>
      <c r="MB3255" s="0"/>
      <c r="MC3255" s="0"/>
      <c r="MD3255" s="0"/>
      <c r="ME3255" s="0"/>
      <c r="MF3255" s="0"/>
      <c r="MG3255" s="0"/>
      <c r="MH3255" s="0"/>
      <c r="MI3255" s="0"/>
      <c r="MJ3255" s="0"/>
      <c r="MK3255" s="0"/>
      <c r="ML3255" s="0"/>
      <c r="MM3255" s="0"/>
      <c r="MN3255" s="0"/>
      <c r="MO3255" s="0"/>
      <c r="MP3255" s="0"/>
      <c r="MQ3255" s="0"/>
      <c r="MR3255" s="0"/>
      <c r="MS3255" s="0"/>
      <c r="MT3255" s="0"/>
      <c r="MU3255" s="0"/>
      <c r="MV3255" s="0"/>
      <c r="MW3255" s="0"/>
      <c r="MX3255" s="0"/>
      <c r="MY3255" s="0"/>
      <c r="MZ3255" s="0"/>
      <c r="NA3255" s="0"/>
      <c r="NB3255" s="0"/>
      <c r="NC3255" s="0"/>
      <c r="ND3255" s="0"/>
      <c r="NE3255" s="0"/>
      <c r="NF3255" s="0"/>
      <c r="NG3255" s="0"/>
      <c r="NH3255" s="0"/>
      <c r="NI3255" s="0"/>
      <c r="NJ3255" s="0"/>
      <c r="NK3255" s="0"/>
      <c r="NL3255" s="0"/>
      <c r="NM3255" s="0"/>
      <c r="NN3255" s="0"/>
      <c r="NO3255" s="0"/>
      <c r="NP3255" s="0"/>
      <c r="NQ3255" s="0"/>
      <c r="NR3255" s="0"/>
      <c r="NS3255" s="0"/>
      <c r="NT3255" s="0"/>
      <c r="NU3255" s="0"/>
      <c r="NV3255" s="0"/>
      <c r="NW3255" s="0"/>
      <c r="NX3255" s="0"/>
      <c r="NY3255" s="0"/>
      <c r="NZ3255" s="0"/>
      <c r="OA3255" s="0"/>
      <c r="OB3255" s="0"/>
      <c r="OC3255" s="0"/>
      <c r="OD3255" s="0"/>
      <c r="OE3255" s="0"/>
      <c r="OF3255" s="0"/>
      <c r="OG3255" s="0"/>
      <c r="OH3255" s="0"/>
      <c r="OI3255" s="0"/>
      <c r="OJ3255" s="0"/>
      <c r="OK3255" s="0"/>
      <c r="OL3255" s="0"/>
      <c r="OM3255" s="0"/>
      <c r="ON3255" s="0"/>
      <c r="OO3255" s="0"/>
      <c r="OP3255" s="0"/>
      <c r="OQ3255" s="0"/>
      <c r="OR3255" s="0"/>
      <c r="OS3255" s="0"/>
      <c r="OT3255" s="0"/>
      <c r="OU3255" s="0"/>
      <c r="OV3255" s="0"/>
      <c r="OW3255" s="0"/>
      <c r="OX3255" s="0"/>
      <c r="OY3255" s="0"/>
      <c r="OZ3255" s="0"/>
      <c r="PA3255" s="0"/>
      <c r="PB3255" s="0"/>
      <c r="PC3255" s="0"/>
      <c r="PD3255" s="0"/>
      <c r="PE3255" s="0"/>
      <c r="PF3255" s="0"/>
      <c r="PG3255" s="0"/>
      <c r="PH3255" s="0"/>
      <c r="PI3255" s="0"/>
      <c r="PJ3255" s="0"/>
      <c r="PK3255" s="0"/>
      <c r="PL3255" s="0"/>
      <c r="PM3255" s="0"/>
      <c r="PN3255" s="0"/>
      <c r="PO3255" s="0"/>
      <c r="PP3255" s="0"/>
      <c r="PQ3255" s="0"/>
      <c r="PR3255" s="0"/>
      <c r="PS3255" s="0"/>
      <c r="PT3255" s="0"/>
      <c r="PU3255" s="0"/>
      <c r="PV3255" s="0"/>
      <c r="PW3255" s="0"/>
      <c r="PX3255" s="0"/>
      <c r="PY3255" s="0"/>
      <c r="PZ3255" s="0"/>
      <c r="QA3255" s="0"/>
      <c r="QB3255" s="0"/>
      <c r="QC3255" s="0"/>
      <c r="QD3255" s="0"/>
      <c r="QE3255" s="0"/>
      <c r="QF3255" s="0"/>
      <c r="QG3255" s="0"/>
      <c r="QH3255" s="0"/>
      <c r="QI3255" s="0"/>
      <c r="QJ3255" s="0"/>
      <c r="QK3255" s="0"/>
      <c r="QL3255" s="0"/>
      <c r="QM3255" s="0"/>
      <c r="QN3255" s="0"/>
      <c r="QO3255" s="0"/>
      <c r="QP3255" s="0"/>
      <c r="QQ3255" s="0"/>
      <c r="QR3255" s="0"/>
      <c r="QS3255" s="0"/>
      <c r="QT3255" s="0"/>
      <c r="QU3255" s="0"/>
      <c r="QV3255" s="0"/>
      <c r="QW3255" s="0"/>
      <c r="QX3255" s="0"/>
      <c r="QY3255" s="0"/>
      <c r="QZ3255" s="0"/>
      <c r="RA3255" s="0"/>
      <c r="RB3255" s="0"/>
      <c r="RC3255" s="0"/>
      <c r="RD3255" s="0"/>
      <c r="RE3255" s="0"/>
      <c r="RF3255" s="0"/>
      <c r="RG3255" s="0"/>
      <c r="RH3255" s="0"/>
      <c r="RI3255" s="0"/>
      <c r="RJ3255" s="0"/>
      <c r="RK3255" s="0"/>
      <c r="RL3255" s="0"/>
      <c r="RM3255" s="0"/>
      <c r="RN3255" s="0"/>
      <c r="RO3255" s="0"/>
      <c r="RP3255" s="0"/>
      <c r="RQ3255" s="0"/>
      <c r="RR3255" s="0"/>
      <c r="RS3255" s="0"/>
      <c r="RT3255" s="0"/>
      <c r="RU3255" s="0"/>
      <c r="RV3255" s="0"/>
      <c r="RW3255" s="0"/>
      <c r="RX3255" s="0"/>
      <c r="RY3255" s="0"/>
      <c r="RZ3255" s="0"/>
      <c r="SA3255" s="0"/>
      <c r="SB3255" s="0"/>
      <c r="SC3255" s="0"/>
      <c r="SD3255" s="0"/>
      <c r="SE3255" s="0"/>
      <c r="SF3255" s="0"/>
      <c r="SG3255" s="0"/>
      <c r="SH3255" s="0"/>
      <c r="SI3255" s="0"/>
      <c r="SJ3255" s="0"/>
      <c r="SK3255" s="0"/>
      <c r="SL3255" s="0"/>
      <c r="SM3255" s="0"/>
      <c r="SN3255" s="0"/>
      <c r="SO3255" s="0"/>
      <c r="SP3255" s="0"/>
      <c r="SQ3255" s="0"/>
      <c r="SR3255" s="0"/>
      <c r="SS3255" s="0"/>
      <c r="ST3255" s="0"/>
      <c r="SU3255" s="0"/>
      <c r="SV3255" s="0"/>
      <c r="SW3255" s="0"/>
      <c r="SX3255" s="0"/>
      <c r="SY3255" s="0"/>
      <c r="SZ3255" s="0"/>
      <c r="TA3255" s="0"/>
      <c r="TB3255" s="0"/>
      <c r="TC3255" s="0"/>
      <c r="TD3255" s="0"/>
      <c r="TE3255" s="0"/>
      <c r="TF3255" s="0"/>
      <c r="TG3255" s="0"/>
      <c r="TH3255" s="0"/>
      <c r="TI3255" s="0"/>
      <c r="TJ3255" s="0"/>
      <c r="TK3255" s="0"/>
      <c r="TL3255" s="0"/>
      <c r="TM3255" s="0"/>
      <c r="TN3255" s="0"/>
      <c r="TO3255" s="0"/>
      <c r="TP3255" s="0"/>
      <c r="TQ3255" s="0"/>
      <c r="TR3255" s="0"/>
      <c r="TS3255" s="0"/>
      <c r="TT3255" s="0"/>
      <c r="TU3255" s="0"/>
      <c r="TV3255" s="0"/>
      <c r="TW3255" s="0"/>
      <c r="TX3255" s="0"/>
      <c r="TY3255" s="0"/>
      <c r="TZ3255" s="0"/>
      <c r="UA3255" s="0"/>
      <c r="UB3255" s="0"/>
      <c r="UC3255" s="0"/>
      <c r="UD3255" s="0"/>
      <c r="UE3255" s="0"/>
      <c r="UF3255" s="0"/>
      <c r="UG3255" s="0"/>
      <c r="UH3255" s="0"/>
      <c r="UI3255" s="0"/>
      <c r="UJ3255" s="0"/>
      <c r="UK3255" s="0"/>
      <c r="UL3255" s="0"/>
      <c r="UM3255" s="0"/>
      <c r="UN3255" s="0"/>
      <c r="UO3255" s="0"/>
      <c r="UP3255" s="0"/>
      <c r="UQ3255" s="0"/>
      <c r="UR3255" s="0"/>
      <c r="US3255" s="0"/>
      <c r="UT3255" s="0"/>
      <c r="UU3255" s="0"/>
      <c r="UV3255" s="0"/>
      <c r="UW3255" s="0"/>
      <c r="UX3255" s="0"/>
      <c r="UY3255" s="0"/>
      <c r="UZ3255" s="0"/>
      <c r="VA3255" s="0"/>
      <c r="VB3255" s="0"/>
      <c r="VC3255" s="0"/>
      <c r="VD3255" s="0"/>
      <c r="VE3255" s="0"/>
      <c r="VF3255" s="0"/>
      <c r="VG3255" s="0"/>
      <c r="VH3255" s="0"/>
      <c r="VI3255" s="0"/>
      <c r="VJ3255" s="0"/>
      <c r="VK3255" s="0"/>
      <c r="VL3255" s="0"/>
      <c r="VM3255" s="0"/>
      <c r="VN3255" s="0"/>
      <c r="VO3255" s="0"/>
      <c r="VP3255" s="0"/>
      <c r="VQ3255" s="0"/>
      <c r="VR3255" s="0"/>
      <c r="VS3255" s="0"/>
      <c r="VT3255" s="0"/>
      <c r="VU3255" s="0"/>
      <c r="VV3255" s="0"/>
      <c r="VW3255" s="0"/>
      <c r="VX3255" s="0"/>
      <c r="VY3255" s="0"/>
      <c r="VZ3255" s="0"/>
      <c r="WA3255" s="0"/>
      <c r="WB3255" s="0"/>
      <c r="WC3255" s="0"/>
      <c r="WD3255" s="0"/>
      <c r="WE3255" s="0"/>
      <c r="WF3255" s="0"/>
      <c r="WG3255" s="0"/>
      <c r="WH3255" s="0"/>
      <c r="WI3255" s="0"/>
      <c r="WJ3255" s="0"/>
      <c r="WK3255" s="0"/>
      <c r="WL3255" s="0"/>
      <c r="WM3255" s="0"/>
      <c r="WN3255" s="0"/>
      <c r="WO3255" s="0"/>
      <c r="WP3255" s="0"/>
      <c r="WQ3255" s="0"/>
      <c r="WR3255" s="0"/>
      <c r="WS3255" s="0"/>
      <c r="WT3255" s="0"/>
      <c r="WU3255" s="0"/>
      <c r="WV3255" s="0"/>
      <c r="WW3255" s="0"/>
      <c r="WX3255" s="0"/>
      <c r="WY3255" s="0"/>
      <c r="WZ3255" s="0"/>
      <c r="XA3255" s="0"/>
      <c r="XB3255" s="0"/>
      <c r="XC3255" s="0"/>
      <c r="XD3255" s="0"/>
      <c r="XE3255" s="0"/>
      <c r="XF3255" s="0"/>
      <c r="XG3255" s="0"/>
      <c r="XH3255" s="0"/>
      <c r="XI3255" s="0"/>
      <c r="XJ3255" s="0"/>
      <c r="XK3255" s="0"/>
      <c r="XL3255" s="0"/>
      <c r="XM3255" s="0"/>
      <c r="XN3255" s="0"/>
      <c r="XO3255" s="0"/>
      <c r="XP3255" s="0"/>
      <c r="XQ3255" s="0"/>
      <c r="XR3255" s="0"/>
      <c r="XS3255" s="0"/>
      <c r="XT3255" s="0"/>
      <c r="XU3255" s="0"/>
      <c r="XV3255" s="0"/>
      <c r="XW3255" s="0"/>
      <c r="XX3255" s="0"/>
      <c r="XY3255" s="0"/>
      <c r="XZ3255" s="0"/>
      <c r="YA3255" s="0"/>
      <c r="YB3255" s="0"/>
      <c r="YC3255" s="0"/>
      <c r="YD3255" s="0"/>
      <c r="YE3255" s="0"/>
      <c r="YF3255" s="0"/>
      <c r="YG3255" s="0"/>
      <c r="YH3255" s="0"/>
      <c r="YI3255" s="0"/>
      <c r="YJ3255" s="0"/>
      <c r="YK3255" s="0"/>
      <c r="YL3255" s="0"/>
      <c r="YM3255" s="0"/>
      <c r="YN3255" s="0"/>
      <c r="YO3255" s="0"/>
      <c r="YP3255" s="0"/>
      <c r="YQ3255" s="0"/>
      <c r="YR3255" s="0"/>
      <c r="YS3255" s="0"/>
      <c r="YT3255" s="0"/>
      <c r="YU3255" s="0"/>
      <c r="YV3255" s="0"/>
      <c r="YW3255" s="0"/>
      <c r="YX3255" s="0"/>
      <c r="YY3255" s="0"/>
      <c r="YZ3255" s="0"/>
      <c r="ZA3255" s="0"/>
      <c r="ZB3255" s="0"/>
      <c r="ZC3255" s="0"/>
      <c r="ZD3255" s="0"/>
      <c r="ZE3255" s="0"/>
      <c r="ZF3255" s="0"/>
      <c r="ZG3255" s="0"/>
      <c r="ZH3255" s="0"/>
      <c r="ZI3255" s="0"/>
      <c r="ZJ3255" s="0"/>
      <c r="ZK3255" s="0"/>
      <c r="ZL3255" s="0"/>
      <c r="ZM3255" s="0"/>
      <c r="ZN3255" s="0"/>
      <c r="ZO3255" s="0"/>
      <c r="ZP3255" s="0"/>
      <c r="ZQ3255" s="0"/>
      <c r="ZR3255" s="0"/>
      <c r="ZS3255" s="0"/>
      <c r="ZT3255" s="0"/>
      <c r="ZU3255" s="0"/>
      <c r="ZV3255" s="0"/>
      <c r="ZW3255" s="0"/>
      <c r="ZX3255" s="0"/>
      <c r="ZY3255" s="0"/>
      <c r="ZZ3255" s="0"/>
      <c r="AAA3255" s="0"/>
      <c r="AAB3255" s="0"/>
      <c r="AAC3255" s="0"/>
      <c r="AAD3255" s="0"/>
      <c r="AAE3255" s="0"/>
      <c r="AAF3255" s="0"/>
      <c r="AAG3255" s="0"/>
      <c r="AAH3255" s="0"/>
      <c r="AAI3255" s="0"/>
      <c r="AAJ3255" s="0"/>
      <c r="AAK3255" s="0"/>
      <c r="AAL3255" s="0"/>
      <c r="AAM3255" s="0"/>
      <c r="AAN3255" s="0"/>
      <c r="AAO3255" s="0"/>
      <c r="AAP3255" s="0"/>
      <c r="AAQ3255" s="0"/>
      <c r="AAR3255" s="0"/>
      <c r="AAS3255" s="0"/>
      <c r="AAT3255" s="0"/>
      <c r="AAU3255" s="0"/>
      <c r="AAV3255" s="0"/>
      <c r="AAW3255" s="0"/>
      <c r="AAX3255" s="0"/>
      <c r="AAY3255" s="0"/>
      <c r="AAZ3255" s="0"/>
      <c r="ABA3255" s="0"/>
      <c r="ABB3255" s="0"/>
      <c r="ABC3255" s="0"/>
      <c r="ABD3255" s="0"/>
      <c r="ABE3255" s="0"/>
      <c r="ABF3255" s="0"/>
      <c r="ABG3255" s="0"/>
      <c r="ABH3255" s="0"/>
      <c r="ABI3255" s="0"/>
      <c r="ABJ3255" s="0"/>
      <c r="ABK3255" s="0"/>
      <c r="ABL3255" s="0"/>
      <c r="ABM3255" s="0"/>
      <c r="ABN3255" s="0"/>
      <c r="ABO3255" s="0"/>
      <c r="ABP3255" s="0"/>
      <c r="ABQ3255" s="0"/>
      <c r="ABR3255" s="0"/>
      <c r="ABS3255" s="0"/>
      <c r="ABT3255" s="0"/>
      <c r="ABU3255" s="0"/>
      <c r="ABV3255" s="0"/>
      <c r="ABW3255" s="0"/>
      <c r="ABX3255" s="0"/>
      <c r="ABY3255" s="0"/>
      <c r="ABZ3255" s="0"/>
      <c r="ACA3255" s="0"/>
      <c r="ACB3255" s="0"/>
      <c r="ACC3255" s="0"/>
      <c r="ACD3255" s="0"/>
      <c r="ACE3255" s="0"/>
      <c r="ACF3255" s="0"/>
      <c r="ACG3255" s="0"/>
      <c r="ACH3255" s="0"/>
      <c r="ACI3255" s="0"/>
      <c r="ACJ3255" s="0"/>
      <c r="ACK3255" s="0"/>
      <c r="ACL3255" s="0"/>
      <c r="ACM3255" s="0"/>
      <c r="ACN3255" s="0"/>
      <c r="ACO3255" s="0"/>
      <c r="ACP3255" s="0"/>
      <c r="ACQ3255" s="0"/>
      <c r="ACR3255" s="0"/>
      <c r="ACS3255" s="0"/>
      <c r="ACT3255" s="0"/>
      <c r="ACU3255" s="0"/>
      <c r="ACV3255" s="0"/>
      <c r="ACW3255" s="0"/>
      <c r="ACX3255" s="0"/>
      <c r="ACY3255" s="0"/>
      <c r="ACZ3255" s="0"/>
      <c r="ADA3255" s="0"/>
      <c r="ADB3255" s="0"/>
      <c r="ADC3255" s="0"/>
      <c r="ADD3255" s="0"/>
      <c r="ADE3255" s="0"/>
      <c r="ADF3255" s="0"/>
      <c r="ADG3255" s="0"/>
      <c r="ADH3255" s="0"/>
      <c r="ADI3255" s="0"/>
      <c r="ADJ3255" s="0"/>
      <c r="ADK3255" s="0"/>
      <c r="ADL3255" s="0"/>
      <c r="ADM3255" s="0"/>
      <c r="ADN3255" s="0"/>
      <c r="ADO3255" s="0"/>
      <c r="ADP3255" s="0"/>
      <c r="ADQ3255" s="0"/>
      <c r="ADR3255" s="0"/>
      <c r="ADS3255" s="0"/>
      <c r="ADT3255" s="0"/>
      <c r="ADU3255" s="0"/>
      <c r="ADV3255" s="0"/>
      <c r="ADW3255" s="0"/>
      <c r="ADX3255" s="0"/>
      <c r="ADY3255" s="0"/>
      <c r="ADZ3255" s="0"/>
      <c r="AEA3255" s="0"/>
      <c r="AEB3255" s="0"/>
      <c r="AEC3255" s="0"/>
      <c r="AED3255" s="0"/>
      <c r="AEE3255" s="0"/>
      <c r="AEF3255" s="0"/>
      <c r="AEG3255" s="0"/>
      <c r="AEH3255" s="0"/>
      <c r="AEI3255" s="0"/>
      <c r="AEJ3255" s="0"/>
      <c r="AEK3255" s="0"/>
      <c r="AEL3255" s="0"/>
      <c r="AEM3255" s="0"/>
      <c r="AEN3255" s="0"/>
      <c r="AEO3255" s="0"/>
      <c r="AEP3255" s="0"/>
      <c r="AEQ3255" s="0"/>
      <c r="AER3255" s="0"/>
      <c r="AES3255" s="0"/>
      <c r="AET3255" s="0"/>
      <c r="AEU3255" s="0"/>
      <c r="AEV3255" s="0"/>
      <c r="AEW3255" s="0"/>
      <c r="AEX3255" s="0"/>
      <c r="AEY3255" s="0"/>
      <c r="AEZ3255" s="0"/>
      <c r="AFA3255" s="0"/>
      <c r="AFB3255" s="0"/>
      <c r="AFC3255" s="0"/>
      <c r="AFD3255" s="0"/>
      <c r="AFE3255" s="0"/>
      <c r="AFF3255" s="0"/>
      <c r="AFG3255" s="0"/>
      <c r="AFH3255" s="0"/>
      <c r="AFI3255" s="0"/>
      <c r="AFJ3255" s="0"/>
      <c r="AFK3255" s="0"/>
      <c r="AFL3255" s="0"/>
      <c r="AFM3255" s="0"/>
      <c r="AFN3255" s="0"/>
      <c r="AFO3255" s="0"/>
      <c r="AFP3255" s="0"/>
      <c r="AFQ3255" s="0"/>
      <c r="AFR3255" s="0"/>
      <c r="AFS3255" s="0"/>
      <c r="AFT3255" s="0"/>
      <c r="AFU3255" s="0"/>
      <c r="AFV3255" s="0"/>
      <c r="AFW3255" s="0"/>
      <c r="AFX3255" s="0"/>
      <c r="AFY3255" s="0"/>
      <c r="AFZ3255" s="0"/>
      <c r="AGA3255" s="0"/>
      <c r="AGB3255" s="0"/>
      <c r="AGC3255" s="0"/>
      <c r="AGD3255" s="0"/>
      <c r="AGE3255" s="0"/>
      <c r="AGF3255" s="0"/>
      <c r="AGG3255" s="0"/>
      <c r="AGH3255" s="0"/>
      <c r="AGI3255" s="0"/>
      <c r="AGJ3255" s="0"/>
      <c r="AGK3255" s="0"/>
      <c r="AGL3255" s="0"/>
      <c r="AGM3255" s="0"/>
      <c r="AGN3255" s="0"/>
      <c r="AGO3255" s="0"/>
      <c r="AGP3255" s="0"/>
      <c r="AGQ3255" s="0"/>
      <c r="AGR3255" s="0"/>
      <c r="AGS3255" s="0"/>
      <c r="AGT3255" s="0"/>
      <c r="AGU3255" s="0"/>
      <c r="AGV3255" s="0"/>
      <c r="AGW3255" s="0"/>
      <c r="AGX3255" s="0"/>
      <c r="AGY3255" s="0"/>
      <c r="AGZ3255" s="0"/>
      <c r="AHA3255" s="0"/>
      <c r="AHB3255" s="0"/>
      <c r="AHC3255" s="0"/>
      <c r="AHD3255" s="0"/>
      <c r="AHE3255" s="0"/>
      <c r="AHF3255" s="0"/>
      <c r="AHG3255" s="0"/>
      <c r="AHH3255" s="0"/>
      <c r="AHI3255" s="0"/>
      <c r="AHJ3255" s="0"/>
      <c r="AHK3255" s="0"/>
      <c r="AHL3255" s="0"/>
      <c r="AHM3255" s="0"/>
      <c r="AHN3255" s="0"/>
      <c r="AHO3255" s="0"/>
      <c r="AHP3255" s="0"/>
      <c r="AHQ3255" s="0"/>
      <c r="AHR3255" s="0"/>
      <c r="AHS3255" s="0"/>
      <c r="AHT3255" s="0"/>
      <c r="AHU3255" s="0"/>
      <c r="AHV3255" s="0"/>
      <c r="AHW3255" s="0"/>
      <c r="AHX3255" s="0"/>
      <c r="AHY3255" s="0"/>
      <c r="AHZ3255" s="0"/>
      <c r="AIA3255" s="0"/>
      <c r="AIB3255" s="0"/>
      <c r="AIC3255" s="0"/>
      <c r="AID3255" s="0"/>
      <c r="AIE3255" s="0"/>
      <c r="AIF3255" s="0"/>
      <c r="AIG3255" s="0"/>
      <c r="AIH3255" s="0"/>
      <c r="AII3255" s="0"/>
      <c r="AIJ3255" s="0"/>
      <c r="AIK3255" s="0"/>
      <c r="AIL3255" s="0"/>
      <c r="AIM3255" s="0"/>
      <c r="AIN3255" s="0"/>
      <c r="AIO3255" s="0"/>
      <c r="AIP3255" s="0"/>
      <c r="AIQ3255" s="0"/>
      <c r="AIR3255" s="0"/>
      <c r="AIS3255" s="0"/>
      <c r="AIT3255" s="0"/>
      <c r="AIU3255" s="0"/>
      <c r="AIV3255" s="0"/>
      <c r="AIW3255" s="0"/>
      <c r="AIX3255" s="0"/>
      <c r="AIY3255" s="0"/>
      <c r="AIZ3255" s="0"/>
      <c r="AJA3255" s="0"/>
      <c r="AJB3255" s="0"/>
      <c r="AJC3255" s="0"/>
      <c r="AJD3255" s="0"/>
      <c r="AJE3255" s="0"/>
      <c r="AJF3255" s="0"/>
      <c r="AJG3255" s="0"/>
      <c r="AJH3255" s="0"/>
      <c r="AJI3255" s="0"/>
      <c r="AJJ3255" s="0"/>
      <c r="AJK3255" s="0"/>
      <c r="AJL3255" s="0"/>
      <c r="AJM3255" s="0"/>
      <c r="AJN3255" s="0"/>
      <c r="AJO3255" s="0"/>
      <c r="AJP3255" s="0"/>
      <c r="AJQ3255" s="0"/>
      <c r="AJR3255" s="0"/>
      <c r="AJS3255" s="0"/>
      <c r="AJT3255" s="0"/>
      <c r="AJU3255" s="0"/>
      <c r="AJV3255" s="0"/>
      <c r="AJW3255" s="0"/>
      <c r="AJX3255" s="0"/>
      <c r="AJY3255" s="0"/>
      <c r="AJZ3255" s="0"/>
      <c r="AKA3255" s="0"/>
      <c r="AKB3255" s="0"/>
      <c r="AKC3255" s="0"/>
      <c r="AKD3255" s="0"/>
      <c r="AKE3255" s="0"/>
      <c r="AKF3255" s="0"/>
      <c r="AKG3255" s="0"/>
      <c r="AKH3255" s="0"/>
      <c r="AKI3255" s="0"/>
      <c r="AKJ3255" s="0"/>
      <c r="AKK3255" s="0"/>
      <c r="AKL3255" s="0"/>
      <c r="AKM3255" s="0"/>
      <c r="AKN3255" s="0"/>
      <c r="AKO3255" s="0"/>
      <c r="AKP3255" s="0"/>
      <c r="AKQ3255" s="0"/>
      <c r="AKR3255" s="0"/>
      <c r="AKS3255" s="0"/>
      <c r="AKT3255" s="0"/>
      <c r="AKU3255" s="0"/>
      <c r="AKV3255" s="0"/>
      <c r="AKW3255" s="0"/>
      <c r="AKX3255" s="0"/>
      <c r="AKY3255" s="0"/>
      <c r="AKZ3255" s="0"/>
      <c r="ALA3255" s="0"/>
      <c r="ALB3255" s="0"/>
      <c r="ALC3255" s="0"/>
      <c r="ALD3255" s="0"/>
      <c r="ALE3255" s="0"/>
      <c r="ALF3255" s="0"/>
      <c r="ALG3255" s="0"/>
      <c r="ALH3255" s="0"/>
      <c r="ALI3255" s="0"/>
      <c r="ALJ3255" s="0"/>
      <c r="ALK3255" s="0"/>
      <c r="ALL3255" s="0"/>
      <c r="ALM3255" s="0"/>
      <c r="ALN3255" s="0"/>
      <c r="ALO3255" s="0"/>
      <c r="ALP3255" s="0"/>
      <c r="ALQ3255" s="0"/>
      <c r="ALR3255" s="0"/>
      <c r="ALS3255" s="0"/>
      <c r="ALT3255" s="0"/>
      <c r="ALU3255" s="0"/>
      <c r="ALV3255" s="0"/>
      <c r="ALW3255" s="0"/>
      <c r="ALX3255" s="0"/>
      <c r="ALY3255" s="0"/>
      <c r="ALZ3255" s="0"/>
      <c r="AMA3255" s="0"/>
      <c r="AMB3255" s="0"/>
      <c r="AMC3255" s="0"/>
      <c r="AMD3255" s="0"/>
      <c r="AME3255" s="0"/>
      <c r="AMF3255" s="0"/>
      <c r="AMG3255" s="0"/>
      <c r="AMH3255" s="0"/>
      <c r="AMI3255" s="0"/>
    </row>
    <row r="3256" customFormat="false" ht="12.75" hidden="false" customHeight="false" outlineLevel="0" collapsed="false">
      <c r="A3256" s="1" t="s">
        <v>3495</v>
      </c>
      <c r="C3256" s="27" t="s">
        <v>3503</v>
      </c>
      <c r="D3256" s="27" t="s">
        <v>24</v>
      </c>
      <c r="E3256" s="97"/>
      <c r="F3256" s="31"/>
      <c r="G3256" s="27"/>
      <c r="H3256" s="30" t="s">
        <v>168</v>
      </c>
      <c r="I3256" s="31" t="n">
        <v>1.59</v>
      </c>
      <c r="J3256" s="31" t="s">
        <v>3470</v>
      </c>
      <c r="BM3256" s="0"/>
      <c r="BN3256" s="0"/>
      <c r="BO3256" s="0"/>
      <c r="BP3256" s="0"/>
      <c r="BQ3256" s="0"/>
      <c r="BR3256" s="0"/>
      <c r="BS3256" s="0"/>
      <c r="BT3256" s="0"/>
      <c r="BU3256" s="0"/>
      <c r="BV3256" s="0"/>
      <c r="BW3256" s="0"/>
      <c r="BX3256" s="0"/>
      <c r="BY3256" s="0"/>
      <c r="BZ3256" s="0"/>
      <c r="CA3256" s="0"/>
      <c r="CB3256" s="0"/>
      <c r="CC3256" s="0"/>
      <c r="CD3256" s="0"/>
      <c r="CE3256" s="0"/>
      <c r="CF3256" s="0"/>
      <c r="CG3256" s="0"/>
      <c r="CH3256" s="0"/>
      <c r="CI3256" s="0"/>
      <c r="CJ3256" s="0"/>
      <c r="CK3256" s="0"/>
      <c r="CL3256" s="0"/>
      <c r="CM3256" s="0"/>
      <c r="CN3256" s="0"/>
      <c r="CO3256" s="0"/>
      <c r="CP3256" s="0"/>
      <c r="CQ3256" s="0"/>
      <c r="CR3256" s="0"/>
      <c r="CS3256" s="0"/>
      <c r="CT3256" s="0"/>
      <c r="CU3256" s="0"/>
      <c r="CV3256" s="0"/>
      <c r="CW3256" s="0"/>
      <c r="CX3256" s="0"/>
      <c r="CY3256" s="0"/>
      <c r="CZ3256" s="0"/>
      <c r="DA3256" s="0"/>
      <c r="DB3256" s="0"/>
      <c r="DC3256" s="0"/>
      <c r="DD3256" s="0"/>
      <c r="DE3256" s="0"/>
      <c r="DF3256" s="0"/>
      <c r="DG3256" s="0"/>
      <c r="DH3256" s="0"/>
      <c r="DI3256" s="0"/>
      <c r="DJ3256" s="0"/>
      <c r="DK3256" s="0"/>
      <c r="DL3256" s="0"/>
      <c r="DM3256" s="0"/>
      <c r="DN3256" s="0"/>
      <c r="DO3256" s="0"/>
      <c r="DP3256" s="0"/>
      <c r="DQ3256" s="0"/>
      <c r="DR3256" s="0"/>
      <c r="DS3256" s="0"/>
      <c r="DT3256" s="0"/>
      <c r="DU3256" s="0"/>
      <c r="DV3256" s="0"/>
      <c r="DW3256" s="0"/>
      <c r="DX3256" s="0"/>
      <c r="DY3256" s="0"/>
      <c r="DZ3256" s="0"/>
      <c r="EA3256" s="0"/>
      <c r="EB3256" s="0"/>
      <c r="EC3256" s="0"/>
      <c r="ED3256" s="0"/>
      <c r="EE3256" s="0"/>
      <c r="EF3256" s="0"/>
      <c r="EG3256" s="0"/>
      <c r="EH3256" s="0"/>
      <c r="EI3256" s="0"/>
      <c r="EJ3256" s="0"/>
      <c r="EK3256" s="0"/>
      <c r="EL3256" s="0"/>
      <c r="EM3256" s="0"/>
      <c r="EN3256" s="0"/>
      <c r="EO3256" s="0"/>
      <c r="EP3256" s="0"/>
      <c r="EQ3256" s="0"/>
      <c r="ER3256" s="0"/>
      <c r="ES3256" s="0"/>
      <c r="ET3256" s="0"/>
      <c r="EU3256" s="0"/>
      <c r="EV3256" s="0"/>
      <c r="EW3256" s="0"/>
      <c r="EX3256" s="0"/>
      <c r="EY3256" s="0"/>
      <c r="EZ3256" s="0"/>
      <c r="FA3256" s="0"/>
      <c r="FB3256" s="0"/>
      <c r="FC3256" s="0"/>
      <c r="FD3256" s="0"/>
      <c r="FE3256" s="0"/>
      <c r="FF3256" s="0"/>
      <c r="FG3256" s="0"/>
      <c r="FH3256" s="0"/>
      <c r="FI3256" s="0"/>
      <c r="FJ3256" s="0"/>
      <c r="FK3256" s="0"/>
      <c r="FL3256" s="0"/>
      <c r="FM3256" s="0"/>
      <c r="FN3256" s="0"/>
      <c r="FO3256" s="0"/>
      <c r="FP3256" s="0"/>
      <c r="FQ3256" s="0"/>
      <c r="FR3256" s="0"/>
      <c r="FS3256" s="0"/>
      <c r="FT3256" s="0"/>
      <c r="FU3256" s="0"/>
      <c r="FV3256" s="0"/>
      <c r="FW3256" s="0"/>
      <c r="FX3256" s="0"/>
      <c r="FY3256" s="0"/>
      <c r="FZ3256" s="0"/>
      <c r="GA3256" s="0"/>
      <c r="GB3256" s="0"/>
      <c r="GC3256" s="0"/>
      <c r="GD3256" s="0"/>
      <c r="GE3256" s="0"/>
      <c r="GF3256" s="0"/>
      <c r="GG3256" s="0"/>
      <c r="GH3256" s="0"/>
      <c r="GI3256" s="0"/>
      <c r="GJ3256" s="0"/>
      <c r="GK3256" s="0"/>
      <c r="GL3256" s="0"/>
      <c r="GM3256" s="0"/>
      <c r="GN3256" s="0"/>
      <c r="GO3256" s="0"/>
      <c r="GP3256" s="0"/>
      <c r="GQ3256" s="0"/>
      <c r="GR3256" s="0"/>
      <c r="GS3256" s="0"/>
      <c r="GT3256" s="0"/>
      <c r="GU3256" s="0"/>
      <c r="GV3256" s="0"/>
      <c r="GW3256" s="0"/>
      <c r="GX3256" s="0"/>
      <c r="GY3256" s="0"/>
      <c r="GZ3256" s="0"/>
      <c r="HA3256" s="0"/>
      <c r="HB3256" s="0"/>
      <c r="HC3256" s="0"/>
      <c r="HD3256" s="0"/>
      <c r="HE3256" s="0"/>
      <c r="HF3256" s="0"/>
      <c r="HG3256" s="0"/>
      <c r="HH3256" s="0"/>
      <c r="HI3256" s="0"/>
      <c r="HJ3256" s="0"/>
      <c r="HK3256" s="0"/>
      <c r="HL3256" s="0"/>
      <c r="HM3256" s="0"/>
      <c r="HN3256" s="0"/>
      <c r="HO3256" s="0"/>
      <c r="HP3256" s="0"/>
      <c r="HQ3256" s="0"/>
      <c r="HR3256" s="0"/>
      <c r="HS3256" s="0"/>
      <c r="HT3256" s="0"/>
      <c r="HU3256" s="0"/>
      <c r="HV3256" s="0"/>
      <c r="HW3256" s="0"/>
      <c r="HX3256" s="0"/>
      <c r="HY3256" s="0"/>
      <c r="HZ3256" s="0"/>
      <c r="IA3256" s="0"/>
      <c r="IB3256" s="0"/>
      <c r="IC3256" s="0"/>
      <c r="ID3256" s="0"/>
      <c r="IE3256" s="0"/>
      <c r="IF3256" s="0"/>
      <c r="IG3256" s="0"/>
      <c r="IH3256" s="0"/>
      <c r="II3256" s="0"/>
      <c r="IJ3256" s="0"/>
      <c r="IK3256" s="0"/>
      <c r="IL3256" s="0"/>
      <c r="IM3256" s="0"/>
      <c r="IN3256" s="0"/>
      <c r="IO3256" s="0"/>
      <c r="IP3256" s="0"/>
      <c r="IQ3256" s="0"/>
      <c r="IR3256" s="0"/>
      <c r="IS3256" s="0"/>
      <c r="IT3256" s="0"/>
      <c r="IU3256" s="0"/>
      <c r="IV3256" s="0"/>
      <c r="IW3256" s="0"/>
      <c r="IX3256" s="0"/>
      <c r="IY3256" s="0"/>
      <c r="IZ3256" s="0"/>
      <c r="JA3256" s="0"/>
      <c r="JB3256" s="0"/>
      <c r="JC3256" s="0"/>
      <c r="JD3256" s="0"/>
      <c r="JE3256" s="0"/>
      <c r="JF3256" s="0"/>
      <c r="JG3256" s="0"/>
      <c r="JH3256" s="0"/>
      <c r="JI3256" s="0"/>
      <c r="JJ3256" s="0"/>
      <c r="JK3256" s="0"/>
      <c r="JL3256" s="0"/>
      <c r="JM3256" s="0"/>
      <c r="JN3256" s="0"/>
      <c r="JO3256" s="0"/>
      <c r="JP3256" s="0"/>
      <c r="JQ3256" s="0"/>
      <c r="JR3256" s="0"/>
      <c r="JS3256" s="0"/>
      <c r="JT3256" s="0"/>
      <c r="JU3256" s="0"/>
      <c r="JV3256" s="0"/>
      <c r="JW3256" s="0"/>
      <c r="JX3256" s="0"/>
      <c r="JY3256" s="0"/>
      <c r="JZ3256" s="0"/>
      <c r="KA3256" s="0"/>
      <c r="KB3256" s="0"/>
      <c r="KC3256" s="0"/>
      <c r="KD3256" s="0"/>
      <c r="KE3256" s="0"/>
      <c r="KF3256" s="0"/>
      <c r="KG3256" s="0"/>
      <c r="KH3256" s="0"/>
      <c r="KI3256" s="0"/>
      <c r="KJ3256" s="0"/>
      <c r="KK3256" s="0"/>
      <c r="KL3256" s="0"/>
      <c r="KM3256" s="0"/>
      <c r="KN3256" s="0"/>
      <c r="KO3256" s="0"/>
      <c r="KP3256" s="0"/>
      <c r="KQ3256" s="0"/>
      <c r="KR3256" s="0"/>
      <c r="KS3256" s="0"/>
      <c r="KT3256" s="0"/>
      <c r="KU3256" s="0"/>
      <c r="KV3256" s="0"/>
      <c r="KW3256" s="0"/>
      <c r="KX3256" s="0"/>
      <c r="KY3256" s="0"/>
      <c r="KZ3256" s="0"/>
      <c r="LA3256" s="0"/>
      <c r="LB3256" s="0"/>
      <c r="LC3256" s="0"/>
      <c r="LD3256" s="0"/>
      <c r="LE3256" s="0"/>
      <c r="LF3256" s="0"/>
      <c r="LG3256" s="0"/>
      <c r="LH3256" s="0"/>
      <c r="LI3256" s="0"/>
      <c r="LJ3256" s="0"/>
      <c r="LK3256" s="0"/>
      <c r="LL3256" s="0"/>
      <c r="LM3256" s="0"/>
      <c r="LN3256" s="0"/>
      <c r="LO3256" s="0"/>
      <c r="LP3256" s="0"/>
      <c r="LQ3256" s="0"/>
      <c r="LR3256" s="0"/>
      <c r="LS3256" s="0"/>
      <c r="LT3256" s="0"/>
      <c r="LU3256" s="0"/>
      <c r="LV3256" s="0"/>
      <c r="LW3256" s="0"/>
      <c r="LX3256" s="0"/>
      <c r="LY3256" s="0"/>
      <c r="LZ3256" s="0"/>
      <c r="MA3256" s="0"/>
      <c r="MB3256" s="0"/>
      <c r="MC3256" s="0"/>
      <c r="MD3256" s="0"/>
      <c r="ME3256" s="0"/>
      <c r="MF3256" s="0"/>
      <c r="MG3256" s="0"/>
      <c r="MH3256" s="0"/>
      <c r="MI3256" s="0"/>
      <c r="MJ3256" s="0"/>
      <c r="MK3256" s="0"/>
      <c r="ML3256" s="0"/>
      <c r="MM3256" s="0"/>
      <c r="MN3256" s="0"/>
      <c r="MO3256" s="0"/>
      <c r="MP3256" s="0"/>
      <c r="MQ3256" s="0"/>
      <c r="MR3256" s="0"/>
      <c r="MS3256" s="0"/>
      <c r="MT3256" s="0"/>
      <c r="MU3256" s="0"/>
      <c r="MV3256" s="0"/>
      <c r="MW3256" s="0"/>
      <c r="MX3256" s="0"/>
      <c r="MY3256" s="0"/>
      <c r="MZ3256" s="0"/>
      <c r="NA3256" s="0"/>
      <c r="NB3256" s="0"/>
      <c r="NC3256" s="0"/>
      <c r="ND3256" s="0"/>
      <c r="NE3256" s="0"/>
      <c r="NF3256" s="0"/>
      <c r="NG3256" s="0"/>
      <c r="NH3256" s="0"/>
      <c r="NI3256" s="0"/>
      <c r="NJ3256" s="0"/>
      <c r="NK3256" s="0"/>
      <c r="NL3256" s="0"/>
      <c r="NM3256" s="0"/>
      <c r="NN3256" s="0"/>
      <c r="NO3256" s="0"/>
      <c r="NP3256" s="0"/>
      <c r="NQ3256" s="0"/>
      <c r="NR3256" s="0"/>
      <c r="NS3256" s="0"/>
      <c r="NT3256" s="0"/>
      <c r="NU3256" s="0"/>
      <c r="NV3256" s="0"/>
      <c r="NW3256" s="0"/>
      <c r="NX3256" s="0"/>
      <c r="NY3256" s="0"/>
      <c r="NZ3256" s="0"/>
      <c r="OA3256" s="0"/>
      <c r="OB3256" s="0"/>
      <c r="OC3256" s="0"/>
      <c r="OD3256" s="0"/>
      <c r="OE3256" s="0"/>
      <c r="OF3256" s="0"/>
      <c r="OG3256" s="0"/>
      <c r="OH3256" s="0"/>
      <c r="OI3256" s="0"/>
      <c r="OJ3256" s="0"/>
      <c r="OK3256" s="0"/>
      <c r="OL3256" s="0"/>
      <c r="OM3256" s="0"/>
      <c r="ON3256" s="0"/>
      <c r="OO3256" s="0"/>
      <c r="OP3256" s="0"/>
      <c r="OQ3256" s="0"/>
      <c r="OR3256" s="0"/>
      <c r="OS3256" s="0"/>
      <c r="OT3256" s="0"/>
      <c r="OU3256" s="0"/>
      <c r="OV3256" s="0"/>
      <c r="OW3256" s="0"/>
      <c r="OX3256" s="0"/>
      <c r="OY3256" s="0"/>
      <c r="OZ3256" s="0"/>
      <c r="PA3256" s="0"/>
      <c r="PB3256" s="0"/>
      <c r="PC3256" s="0"/>
      <c r="PD3256" s="0"/>
      <c r="PE3256" s="0"/>
      <c r="PF3256" s="0"/>
      <c r="PG3256" s="0"/>
      <c r="PH3256" s="0"/>
      <c r="PI3256" s="0"/>
      <c r="PJ3256" s="0"/>
      <c r="PK3256" s="0"/>
      <c r="PL3256" s="0"/>
      <c r="PM3256" s="0"/>
      <c r="PN3256" s="0"/>
      <c r="PO3256" s="0"/>
      <c r="PP3256" s="0"/>
      <c r="PQ3256" s="0"/>
      <c r="PR3256" s="0"/>
      <c r="PS3256" s="0"/>
      <c r="PT3256" s="0"/>
      <c r="PU3256" s="0"/>
      <c r="PV3256" s="0"/>
      <c r="PW3256" s="0"/>
      <c r="PX3256" s="0"/>
      <c r="PY3256" s="0"/>
      <c r="PZ3256" s="0"/>
      <c r="QA3256" s="0"/>
      <c r="QB3256" s="0"/>
      <c r="QC3256" s="0"/>
      <c r="QD3256" s="0"/>
      <c r="QE3256" s="0"/>
      <c r="QF3256" s="0"/>
      <c r="QG3256" s="0"/>
      <c r="QH3256" s="0"/>
      <c r="QI3256" s="0"/>
      <c r="QJ3256" s="0"/>
      <c r="QK3256" s="0"/>
      <c r="QL3256" s="0"/>
      <c r="QM3256" s="0"/>
      <c r="QN3256" s="0"/>
      <c r="QO3256" s="0"/>
      <c r="QP3256" s="0"/>
      <c r="QQ3256" s="0"/>
      <c r="QR3256" s="0"/>
      <c r="QS3256" s="0"/>
      <c r="QT3256" s="0"/>
      <c r="QU3256" s="0"/>
      <c r="QV3256" s="0"/>
      <c r="QW3256" s="0"/>
      <c r="QX3256" s="0"/>
      <c r="QY3256" s="0"/>
      <c r="QZ3256" s="0"/>
      <c r="RA3256" s="0"/>
      <c r="RB3256" s="0"/>
      <c r="RC3256" s="0"/>
      <c r="RD3256" s="0"/>
      <c r="RE3256" s="0"/>
      <c r="RF3256" s="0"/>
      <c r="RG3256" s="0"/>
      <c r="RH3256" s="0"/>
      <c r="RI3256" s="0"/>
      <c r="RJ3256" s="0"/>
      <c r="RK3256" s="0"/>
      <c r="RL3256" s="0"/>
      <c r="RM3256" s="0"/>
      <c r="RN3256" s="0"/>
      <c r="RO3256" s="0"/>
      <c r="RP3256" s="0"/>
      <c r="RQ3256" s="0"/>
      <c r="RR3256" s="0"/>
      <c r="RS3256" s="0"/>
      <c r="RT3256" s="0"/>
      <c r="RU3256" s="0"/>
      <c r="RV3256" s="0"/>
      <c r="RW3256" s="0"/>
      <c r="RX3256" s="0"/>
      <c r="RY3256" s="0"/>
      <c r="RZ3256" s="0"/>
      <c r="SA3256" s="0"/>
      <c r="SB3256" s="0"/>
      <c r="SC3256" s="0"/>
      <c r="SD3256" s="0"/>
      <c r="SE3256" s="0"/>
      <c r="SF3256" s="0"/>
      <c r="SG3256" s="0"/>
      <c r="SH3256" s="0"/>
      <c r="SI3256" s="0"/>
      <c r="SJ3256" s="0"/>
      <c r="SK3256" s="0"/>
      <c r="SL3256" s="0"/>
      <c r="SM3256" s="0"/>
      <c r="SN3256" s="0"/>
      <c r="SO3256" s="0"/>
      <c r="SP3256" s="0"/>
      <c r="SQ3256" s="0"/>
      <c r="SR3256" s="0"/>
      <c r="SS3256" s="0"/>
      <c r="ST3256" s="0"/>
      <c r="SU3256" s="0"/>
      <c r="SV3256" s="0"/>
      <c r="SW3256" s="0"/>
      <c r="SX3256" s="0"/>
      <c r="SY3256" s="0"/>
      <c r="SZ3256" s="0"/>
      <c r="TA3256" s="0"/>
      <c r="TB3256" s="0"/>
      <c r="TC3256" s="0"/>
      <c r="TD3256" s="0"/>
      <c r="TE3256" s="0"/>
      <c r="TF3256" s="0"/>
      <c r="TG3256" s="0"/>
      <c r="TH3256" s="0"/>
      <c r="TI3256" s="0"/>
      <c r="TJ3256" s="0"/>
      <c r="TK3256" s="0"/>
      <c r="TL3256" s="0"/>
      <c r="TM3256" s="0"/>
      <c r="TN3256" s="0"/>
      <c r="TO3256" s="0"/>
      <c r="TP3256" s="0"/>
      <c r="TQ3256" s="0"/>
      <c r="TR3256" s="0"/>
      <c r="TS3256" s="0"/>
      <c r="TT3256" s="0"/>
      <c r="TU3256" s="0"/>
      <c r="TV3256" s="0"/>
      <c r="TW3256" s="0"/>
      <c r="TX3256" s="0"/>
      <c r="TY3256" s="0"/>
      <c r="TZ3256" s="0"/>
      <c r="UA3256" s="0"/>
      <c r="UB3256" s="0"/>
      <c r="UC3256" s="0"/>
      <c r="UD3256" s="0"/>
      <c r="UE3256" s="0"/>
      <c r="UF3256" s="0"/>
      <c r="UG3256" s="0"/>
      <c r="UH3256" s="0"/>
      <c r="UI3256" s="0"/>
      <c r="UJ3256" s="0"/>
      <c r="UK3256" s="0"/>
      <c r="UL3256" s="0"/>
      <c r="UM3256" s="0"/>
      <c r="UN3256" s="0"/>
      <c r="UO3256" s="0"/>
      <c r="UP3256" s="0"/>
      <c r="UQ3256" s="0"/>
      <c r="UR3256" s="0"/>
      <c r="US3256" s="0"/>
      <c r="UT3256" s="0"/>
      <c r="UU3256" s="0"/>
      <c r="UV3256" s="0"/>
      <c r="UW3256" s="0"/>
      <c r="UX3256" s="0"/>
      <c r="UY3256" s="0"/>
      <c r="UZ3256" s="0"/>
      <c r="VA3256" s="0"/>
      <c r="VB3256" s="0"/>
      <c r="VC3256" s="0"/>
      <c r="VD3256" s="0"/>
      <c r="VE3256" s="0"/>
      <c r="VF3256" s="0"/>
      <c r="VG3256" s="0"/>
      <c r="VH3256" s="0"/>
      <c r="VI3256" s="0"/>
      <c r="VJ3256" s="0"/>
      <c r="VK3256" s="0"/>
      <c r="VL3256" s="0"/>
      <c r="VM3256" s="0"/>
      <c r="VN3256" s="0"/>
      <c r="VO3256" s="0"/>
      <c r="VP3256" s="0"/>
      <c r="VQ3256" s="0"/>
      <c r="VR3256" s="0"/>
      <c r="VS3256" s="0"/>
      <c r="VT3256" s="0"/>
      <c r="VU3256" s="0"/>
      <c r="VV3256" s="0"/>
      <c r="VW3256" s="0"/>
      <c r="VX3256" s="0"/>
      <c r="VY3256" s="0"/>
      <c r="VZ3256" s="0"/>
      <c r="WA3256" s="0"/>
      <c r="WB3256" s="0"/>
      <c r="WC3256" s="0"/>
      <c r="WD3256" s="0"/>
      <c r="WE3256" s="0"/>
      <c r="WF3256" s="0"/>
      <c r="WG3256" s="0"/>
      <c r="WH3256" s="0"/>
      <c r="WI3256" s="0"/>
      <c r="WJ3256" s="0"/>
      <c r="WK3256" s="0"/>
      <c r="WL3256" s="0"/>
      <c r="WM3256" s="0"/>
      <c r="WN3256" s="0"/>
      <c r="WO3256" s="0"/>
      <c r="WP3256" s="0"/>
      <c r="WQ3256" s="0"/>
      <c r="WR3256" s="0"/>
      <c r="WS3256" s="0"/>
      <c r="WT3256" s="0"/>
      <c r="WU3256" s="0"/>
      <c r="WV3256" s="0"/>
      <c r="WW3256" s="0"/>
      <c r="WX3256" s="0"/>
      <c r="WY3256" s="0"/>
      <c r="WZ3256" s="0"/>
      <c r="XA3256" s="0"/>
      <c r="XB3256" s="0"/>
      <c r="XC3256" s="0"/>
      <c r="XD3256" s="0"/>
      <c r="XE3256" s="0"/>
      <c r="XF3256" s="0"/>
      <c r="XG3256" s="0"/>
      <c r="XH3256" s="0"/>
      <c r="XI3256" s="0"/>
      <c r="XJ3256" s="0"/>
      <c r="XK3256" s="0"/>
      <c r="XL3256" s="0"/>
      <c r="XM3256" s="0"/>
      <c r="XN3256" s="0"/>
      <c r="XO3256" s="0"/>
      <c r="XP3256" s="0"/>
      <c r="XQ3256" s="0"/>
      <c r="XR3256" s="0"/>
      <c r="XS3256" s="0"/>
      <c r="XT3256" s="0"/>
      <c r="XU3256" s="0"/>
      <c r="XV3256" s="0"/>
      <c r="XW3256" s="0"/>
      <c r="XX3256" s="0"/>
      <c r="XY3256" s="0"/>
      <c r="XZ3256" s="0"/>
      <c r="YA3256" s="0"/>
      <c r="YB3256" s="0"/>
      <c r="YC3256" s="0"/>
      <c r="YD3256" s="0"/>
      <c r="YE3256" s="0"/>
      <c r="YF3256" s="0"/>
      <c r="YG3256" s="0"/>
      <c r="YH3256" s="0"/>
      <c r="YI3256" s="0"/>
      <c r="YJ3256" s="0"/>
      <c r="YK3256" s="0"/>
      <c r="YL3256" s="0"/>
      <c r="YM3256" s="0"/>
      <c r="YN3256" s="0"/>
      <c r="YO3256" s="0"/>
      <c r="YP3256" s="0"/>
      <c r="YQ3256" s="0"/>
      <c r="YR3256" s="0"/>
      <c r="YS3256" s="0"/>
      <c r="YT3256" s="0"/>
      <c r="YU3256" s="0"/>
      <c r="YV3256" s="0"/>
      <c r="YW3256" s="0"/>
      <c r="YX3256" s="0"/>
      <c r="YY3256" s="0"/>
      <c r="YZ3256" s="0"/>
      <c r="ZA3256" s="0"/>
      <c r="ZB3256" s="0"/>
      <c r="ZC3256" s="0"/>
      <c r="ZD3256" s="0"/>
      <c r="ZE3256" s="0"/>
      <c r="ZF3256" s="0"/>
      <c r="ZG3256" s="0"/>
      <c r="ZH3256" s="0"/>
      <c r="ZI3256" s="0"/>
      <c r="ZJ3256" s="0"/>
      <c r="ZK3256" s="0"/>
      <c r="ZL3256" s="0"/>
      <c r="ZM3256" s="0"/>
      <c r="ZN3256" s="0"/>
      <c r="ZO3256" s="0"/>
      <c r="ZP3256" s="0"/>
      <c r="ZQ3256" s="0"/>
      <c r="ZR3256" s="0"/>
      <c r="ZS3256" s="0"/>
      <c r="ZT3256" s="0"/>
      <c r="ZU3256" s="0"/>
      <c r="ZV3256" s="0"/>
      <c r="ZW3256" s="0"/>
      <c r="ZX3256" s="0"/>
      <c r="ZY3256" s="0"/>
      <c r="ZZ3256" s="0"/>
      <c r="AAA3256" s="0"/>
      <c r="AAB3256" s="0"/>
      <c r="AAC3256" s="0"/>
      <c r="AAD3256" s="0"/>
      <c r="AAE3256" s="0"/>
      <c r="AAF3256" s="0"/>
      <c r="AAG3256" s="0"/>
      <c r="AAH3256" s="0"/>
      <c r="AAI3256" s="0"/>
      <c r="AAJ3256" s="0"/>
      <c r="AAK3256" s="0"/>
      <c r="AAL3256" s="0"/>
      <c r="AAM3256" s="0"/>
      <c r="AAN3256" s="0"/>
      <c r="AAO3256" s="0"/>
      <c r="AAP3256" s="0"/>
      <c r="AAQ3256" s="0"/>
      <c r="AAR3256" s="0"/>
      <c r="AAS3256" s="0"/>
      <c r="AAT3256" s="0"/>
      <c r="AAU3256" s="0"/>
      <c r="AAV3256" s="0"/>
      <c r="AAW3256" s="0"/>
      <c r="AAX3256" s="0"/>
      <c r="AAY3256" s="0"/>
      <c r="AAZ3256" s="0"/>
      <c r="ABA3256" s="0"/>
      <c r="ABB3256" s="0"/>
      <c r="ABC3256" s="0"/>
      <c r="ABD3256" s="0"/>
      <c r="ABE3256" s="0"/>
      <c r="ABF3256" s="0"/>
      <c r="ABG3256" s="0"/>
      <c r="ABH3256" s="0"/>
      <c r="ABI3256" s="0"/>
      <c r="ABJ3256" s="0"/>
      <c r="ABK3256" s="0"/>
      <c r="ABL3256" s="0"/>
      <c r="ABM3256" s="0"/>
      <c r="ABN3256" s="0"/>
      <c r="ABO3256" s="0"/>
      <c r="ABP3256" s="0"/>
      <c r="ABQ3256" s="0"/>
      <c r="ABR3256" s="0"/>
      <c r="ABS3256" s="0"/>
      <c r="ABT3256" s="0"/>
      <c r="ABU3256" s="0"/>
      <c r="ABV3256" s="0"/>
      <c r="ABW3256" s="0"/>
      <c r="ABX3256" s="0"/>
      <c r="ABY3256" s="0"/>
      <c r="ABZ3256" s="0"/>
      <c r="ACA3256" s="0"/>
      <c r="ACB3256" s="0"/>
      <c r="ACC3256" s="0"/>
      <c r="ACD3256" s="0"/>
      <c r="ACE3256" s="0"/>
      <c r="ACF3256" s="0"/>
      <c r="ACG3256" s="0"/>
      <c r="ACH3256" s="0"/>
      <c r="ACI3256" s="0"/>
      <c r="ACJ3256" s="0"/>
      <c r="ACK3256" s="0"/>
      <c r="ACL3256" s="0"/>
      <c r="ACM3256" s="0"/>
      <c r="ACN3256" s="0"/>
      <c r="ACO3256" s="0"/>
      <c r="ACP3256" s="0"/>
      <c r="ACQ3256" s="0"/>
      <c r="ACR3256" s="0"/>
      <c r="ACS3256" s="0"/>
      <c r="ACT3256" s="0"/>
      <c r="ACU3256" s="0"/>
      <c r="ACV3256" s="0"/>
      <c r="ACW3256" s="0"/>
      <c r="ACX3256" s="0"/>
      <c r="ACY3256" s="0"/>
      <c r="ACZ3256" s="0"/>
      <c r="ADA3256" s="0"/>
      <c r="ADB3256" s="0"/>
      <c r="ADC3256" s="0"/>
      <c r="ADD3256" s="0"/>
      <c r="ADE3256" s="0"/>
      <c r="ADF3256" s="0"/>
      <c r="ADG3256" s="0"/>
      <c r="ADH3256" s="0"/>
      <c r="ADI3256" s="0"/>
      <c r="ADJ3256" s="0"/>
      <c r="ADK3256" s="0"/>
      <c r="ADL3256" s="0"/>
      <c r="ADM3256" s="0"/>
      <c r="ADN3256" s="0"/>
      <c r="ADO3256" s="0"/>
      <c r="ADP3256" s="0"/>
      <c r="ADQ3256" s="0"/>
      <c r="ADR3256" s="0"/>
      <c r="ADS3256" s="0"/>
      <c r="ADT3256" s="0"/>
      <c r="ADU3256" s="0"/>
      <c r="ADV3256" s="0"/>
      <c r="ADW3256" s="0"/>
      <c r="ADX3256" s="0"/>
      <c r="ADY3256" s="0"/>
      <c r="ADZ3256" s="0"/>
      <c r="AEA3256" s="0"/>
      <c r="AEB3256" s="0"/>
      <c r="AEC3256" s="0"/>
      <c r="AED3256" s="0"/>
      <c r="AEE3256" s="0"/>
      <c r="AEF3256" s="0"/>
      <c r="AEG3256" s="0"/>
      <c r="AEH3256" s="0"/>
      <c r="AEI3256" s="0"/>
      <c r="AEJ3256" s="0"/>
      <c r="AEK3256" s="0"/>
      <c r="AEL3256" s="0"/>
      <c r="AEM3256" s="0"/>
      <c r="AEN3256" s="0"/>
      <c r="AEO3256" s="0"/>
      <c r="AEP3256" s="0"/>
      <c r="AEQ3256" s="0"/>
      <c r="AER3256" s="0"/>
      <c r="AES3256" s="0"/>
      <c r="AET3256" s="0"/>
      <c r="AEU3256" s="0"/>
      <c r="AEV3256" s="0"/>
      <c r="AEW3256" s="0"/>
      <c r="AEX3256" s="0"/>
      <c r="AEY3256" s="0"/>
      <c r="AEZ3256" s="0"/>
      <c r="AFA3256" s="0"/>
      <c r="AFB3256" s="0"/>
      <c r="AFC3256" s="0"/>
      <c r="AFD3256" s="0"/>
      <c r="AFE3256" s="0"/>
      <c r="AFF3256" s="0"/>
      <c r="AFG3256" s="0"/>
      <c r="AFH3256" s="0"/>
      <c r="AFI3256" s="0"/>
      <c r="AFJ3256" s="0"/>
      <c r="AFK3256" s="0"/>
      <c r="AFL3256" s="0"/>
      <c r="AFM3256" s="0"/>
      <c r="AFN3256" s="0"/>
      <c r="AFO3256" s="0"/>
      <c r="AFP3256" s="0"/>
      <c r="AFQ3256" s="0"/>
      <c r="AFR3256" s="0"/>
      <c r="AFS3256" s="0"/>
      <c r="AFT3256" s="0"/>
      <c r="AFU3256" s="0"/>
      <c r="AFV3256" s="0"/>
      <c r="AFW3256" s="0"/>
      <c r="AFX3256" s="0"/>
      <c r="AFY3256" s="0"/>
      <c r="AFZ3256" s="0"/>
      <c r="AGA3256" s="0"/>
      <c r="AGB3256" s="0"/>
      <c r="AGC3256" s="0"/>
      <c r="AGD3256" s="0"/>
      <c r="AGE3256" s="0"/>
      <c r="AGF3256" s="0"/>
      <c r="AGG3256" s="0"/>
      <c r="AGH3256" s="0"/>
      <c r="AGI3256" s="0"/>
      <c r="AGJ3256" s="0"/>
      <c r="AGK3256" s="0"/>
      <c r="AGL3256" s="0"/>
      <c r="AGM3256" s="0"/>
      <c r="AGN3256" s="0"/>
      <c r="AGO3256" s="0"/>
      <c r="AGP3256" s="0"/>
      <c r="AGQ3256" s="0"/>
      <c r="AGR3256" s="0"/>
      <c r="AGS3256" s="0"/>
      <c r="AGT3256" s="0"/>
      <c r="AGU3256" s="0"/>
      <c r="AGV3256" s="0"/>
      <c r="AGW3256" s="0"/>
      <c r="AGX3256" s="0"/>
      <c r="AGY3256" s="0"/>
      <c r="AGZ3256" s="0"/>
      <c r="AHA3256" s="0"/>
      <c r="AHB3256" s="0"/>
      <c r="AHC3256" s="0"/>
      <c r="AHD3256" s="0"/>
      <c r="AHE3256" s="0"/>
      <c r="AHF3256" s="0"/>
      <c r="AHG3256" s="0"/>
      <c r="AHH3256" s="0"/>
      <c r="AHI3256" s="0"/>
      <c r="AHJ3256" s="0"/>
      <c r="AHK3256" s="0"/>
      <c r="AHL3256" s="0"/>
      <c r="AHM3256" s="0"/>
      <c r="AHN3256" s="0"/>
      <c r="AHO3256" s="0"/>
      <c r="AHP3256" s="0"/>
      <c r="AHQ3256" s="0"/>
      <c r="AHR3256" s="0"/>
      <c r="AHS3256" s="0"/>
      <c r="AHT3256" s="0"/>
      <c r="AHU3256" s="0"/>
      <c r="AHV3256" s="0"/>
      <c r="AHW3256" s="0"/>
      <c r="AHX3256" s="0"/>
      <c r="AHY3256" s="0"/>
      <c r="AHZ3256" s="0"/>
      <c r="AIA3256" s="0"/>
      <c r="AIB3256" s="0"/>
      <c r="AIC3256" s="0"/>
      <c r="AID3256" s="0"/>
      <c r="AIE3256" s="0"/>
      <c r="AIF3256" s="0"/>
      <c r="AIG3256" s="0"/>
      <c r="AIH3256" s="0"/>
      <c r="AII3256" s="0"/>
      <c r="AIJ3256" s="0"/>
      <c r="AIK3256" s="0"/>
      <c r="AIL3256" s="0"/>
      <c r="AIM3256" s="0"/>
      <c r="AIN3256" s="0"/>
      <c r="AIO3256" s="0"/>
      <c r="AIP3256" s="0"/>
      <c r="AIQ3256" s="0"/>
      <c r="AIR3256" s="0"/>
      <c r="AIS3256" s="0"/>
      <c r="AIT3256" s="0"/>
      <c r="AIU3256" s="0"/>
      <c r="AIV3256" s="0"/>
      <c r="AIW3256" s="0"/>
      <c r="AIX3256" s="0"/>
      <c r="AIY3256" s="0"/>
      <c r="AIZ3256" s="0"/>
      <c r="AJA3256" s="0"/>
      <c r="AJB3256" s="0"/>
      <c r="AJC3256" s="0"/>
      <c r="AJD3256" s="0"/>
      <c r="AJE3256" s="0"/>
      <c r="AJF3256" s="0"/>
      <c r="AJG3256" s="0"/>
      <c r="AJH3256" s="0"/>
      <c r="AJI3256" s="0"/>
      <c r="AJJ3256" s="0"/>
      <c r="AJK3256" s="0"/>
      <c r="AJL3256" s="0"/>
      <c r="AJM3256" s="0"/>
      <c r="AJN3256" s="0"/>
      <c r="AJO3256" s="0"/>
      <c r="AJP3256" s="0"/>
      <c r="AJQ3256" s="0"/>
      <c r="AJR3256" s="0"/>
      <c r="AJS3256" s="0"/>
      <c r="AJT3256" s="0"/>
      <c r="AJU3256" s="0"/>
      <c r="AJV3256" s="0"/>
      <c r="AJW3256" s="0"/>
      <c r="AJX3256" s="0"/>
      <c r="AJY3256" s="0"/>
      <c r="AJZ3256" s="0"/>
      <c r="AKA3256" s="0"/>
      <c r="AKB3256" s="0"/>
      <c r="AKC3256" s="0"/>
      <c r="AKD3256" s="0"/>
      <c r="AKE3256" s="0"/>
      <c r="AKF3256" s="0"/>
      <c r="AKG3256" s="0"/>
      <c r="AKH3256" s="0"/>
      <c r="AKI3256" s="0"/>
      <c r="AKJ3256" s="0"/>
      <c r="AKK3256" s="0"/>
      <c r="AKL3256" s="0"/>
      <c r="AKM3256" s="0"/>
      <c r="AKN3256" s="0"/>
      <c r="AKO3256" s="0"/>
      <c r="AKP3256" s="0"/>
      <c r="AKQ3256" s="0"/>
      <c r="AKR3256" s="0"/>
      <c r="AKS3256" s="0"/>
      <c r="AKT3256" s="0"/>
      <c r="AKU3256" s="0"/>
      <c r="AKV3256" s="0"/>
      <c r="AKW3256" s="0"/>
      <c r="AKX3256" s="0"/>
      <c r="AKY3256" s="0"/>
      <c r="AKZ3256" s="0"/>
      <c r="ALA3256" s="0"/>
      <c r="ALB3256" s="0"/>
      <c r="ALC3256" s="0"/>
      <c r="ALD3256" s="0"/>
      <c r="ALE3256" s="0"/>
      <c r="ALF3256" s="0"/>
      <c r="ALG3256" s="0"/>
      <c r="ALH3256" s="0"/>
      <c r="ALI3256" s="0"/>
      <c r="ALJ3256" s="0"/>
      <c r="ALK3256" s="0"/>
      <c r="ALL3256" s="0"/>
      <c r="ALM3256" s="0"/>
      <c r="ALN3256" s="0"/>
      <c r="ALO3256" s="0"/>
      <c r="ALP3256" s="0"/>
      <c r="ALQ3256" s="0"/>
      <c r="ALR3256" s="0"/>
      <c r="ALS3256" s="0"/>
      <c r="ALT3256" s="0"/>
      <c r="ALU3256" s="0"/>
      <c r="ALV3256" s="0"/>
      <c r="ALW3256" s="0"/>
      <c r="ALX3256" s="0"/>
      <c r="ALY3256" s="0"/>
      <c r="ALZ3256" s="0"/>
      <c r="AMA3256" s="0"/>
      <c r="AMB3256" s="0"/>
      <c r="AMC3256" s="0"/>
      <c r="AMD3256" s="0"/>
      <c r="AME3256" s="0"/>
      <c r="AMF3256" s="0"/>
      <c r="AMG3256" s="0"/>
      <c r="AMH3256" s="0"/>
      <c r="AMI3256" s="0"/>
    </row>
    <row r="3257" customFormat="false" ht="12.75" hidden="false" customHeight="false" outlineLevel="0" collapsed="false">
      <c r="A3257" s="1" t="s">
        <v>3495</v>
      </c>
      <c r="C3257" s="27" t="s">
        <v>3504</v>
      </c>
      <c r="D3257" s="27" t="s">
        <v>13</v>
      </c>
      <c r="E3257" s="97"/>
      <c r="F3257" s="31"/>
      <c r="G3257" s="27"/>
      <c r="H3257" s="30" t="s">
        <v>168</v>
      </c>
      <c r="I3257" s="31" t="n">
        <v>2.45</v>
      </c>
      <c r="J3257" s="31" t="s">
        <v>3470</v>
      </c>
      <c r="BM3257" s="0"/>
      <c r="BN3257" s="0"/>
      <c r="BO3257" s="0"/>
      <c r="BP3257" s="0"/>
      <c r="BQ3257" s="0"/>
      <c r="BR3257" s="0"/>
      <c r="BS3257" s="0"/>
      <c r="BT3257" s="0"/>
      <c r="BU3257" s="0"/>
      <c r="BV3257" s="0"/>
      <c r="BW3257" s="0"/>
      <c r="BX3257" s="0"/>
      <c r="BY3257" s="0"/>
      <c r="BZ3257" s="0"/>
      <c r="CA3257" s="0"/>
      <c r="CB3257" s="0"/>
      <c r="CC3257" s="0"/>
      <c r="CD3257" s="0"/>
      <c r="CE3257" s="0"/>
      <c r="CF3257" s="0"/>
      <c r="CG3257" s="0"/>
      <c r="CH3257" s="0"/>
      <c r="CI3257" s="0"/>
      <c r="CJ3257" s="0"/>
      <c r="CK3257" s="0"/>
      <c r="CL3257" s="0"/>
      <c r="CM3257" s="0"/>
      <c r="CN3257" s="0"/>
      <c r="CO3257" s="0"/>
      <c r="CP3257" s="0"/>
      <c r="CQ3257" s="0"/>
      <c r="CR3257" s="0"/>
      <c r="CS3257" s="0"/>
      <c r="CT3257" s="0"/>
      <c r="CU3257" s="0"/>
      <c r="CV3257" s="0"/>
      <c r="CW3257" s="0"/>
      <c r="CX3257" s="0"/>
      <c r="CY3257" s="0"/>
      <c r="CZ3257" s="0"/>
      <c r="DA3257" s="0"/>
      <c r="DB3257" s="0"/>
      <c r="DC3257" s="0"/>
      <c r="DD3257" s="0"/>
      <c r="DE3257" s="0"/>
      <c r="DF3257" s="0"/>
      <c r="DG3257" s="0"/>
      <c r="DH3257" s="0"/>
      <c r="DI3257" s="0"/>
      <c r="DJ3257" s="0"/>
      <c r="DK3257" s="0"/>
      <c r="DL3257" s="0"/>
      <c r="DM3257" s="0"/>
      <c r="DN3257" s="0"/>
      <c r="DO3257" s="0"/>
      <c r="DP3257" s="0"/>
      <c r="DQ3257" s="0"/>
      <c r="DR3257" s="0"/>
      <c r="DS3257" s="0"/>
      <c r="DT3257" s="0"/>
      <c r="DU3257" s="0"/>
      <c r="DV3257" s="0"/>
      <c r="DW3257" s="0"/>
      <c r="DX3257" s="0"/>
      <c r="DY3257" s="0"/>
      <c r="DZ3257" s="0"/>
      <c r="EA3257" s="0"/>
      <c r="EB3257" s="0"/>
      <c r="EC3257" s="0"/>
      <c r="ED3257" s="0"/>
      <c r="EE3257" s="0"/>
      <c r="EF3257" s="0"/>
      <c r="EG3257" s="0"/>
      <c r="EH3257" s="0"/>
      <c r="EI3257" s="0"/>
      <c r="EJ3257" s="0"/>
      <c r="EK3257" s="0"/>
      <c r="EL3257" s="0"/>
      <c r="EM3257" s="0"/>
      <c r="EN3257" s="0"/>
      <c r="EO3257" s="0"/>
      <c r="EP3257" s="0"/>
      <c r="EQ3257" s="0"/>
      <c r="ER3257" s="0"/>
      <c r="ES3257" s="0"/>
      <c r="ET3257" s="0"/>
      <c r="EU3257" s="0"/>
      <c r="EV3257" s="0"/>
      <c r="EW3257" s="0"/>
      <c r="EX3257" s="0"/>
      <c r="EY3257" s="0"/>
      <c r="EZ3257" s="0"/>
      <c r="FA3257" s="0"/>
      <c r="FB3257" s="0"/>
      <c r="FC3257" s="0"/>
      <c r="FD3257" s="0"/>
      <c r="FE3257" s="0"/>
      <c r="FF3257" s="0"/>
      <c r="FG3257" s="0"/>
      <c r="FH3257" s="0"/>
      <c r="FI3257" s="0"/>
      <c r="FJ3257" s="0"/>
      <c r="FK3257" s="0"/>
      <c r="FL3257" s="0"/>
      <c r="FM3257" s="0"/>
      <c r="FN3257" s="0"/>
      <c r="FO3257" s="0"/>
      <c r="FP3257" s="0"/>
      <c r="FQ3257" s="0"/>
      <c r="FR3257" s="0"/>
      <c r="FS3257" s="0"/>
      <c r="FT3257" s="0"/>
      <c r="FU3257" s="0"/>
      <c r="FV3257" s="0"/>
      <c r="FW3257" s="0"/>
      <c r="FX3257" s="0"/>
      <c r="FY3257" s="0"/>
      <c r="FZ3257" s="0"/>
      <c r="GA3257" s="0"/>
      <c r="GB3257" s="0"/>
      <c r="GC3257" s="0"/>
      <c r="GD3257" s="0"/>
      <c r="GE3257" s="0"/>
      <c r="GF3257" s="0"/>
      <c r="GG3257" s="0"/>
      <c r="GH3257" s="0"/>
      <c r="GI3257" s="0"/>
      <c r="GJ3257" s="0"/>
      <c r="GK3257" s="0"/>
      <c r="GL3257" s="0"/>
      <c r="GM3257" s="0"/>
      <c r="GN3257" s="0"/>
      <c r="GO3257" s="0"/>
      <c r="GP3257" s="0"/>
      <c r="GQ3257" s="0"/>
      <c r="GR3257" s="0"/>
      <c r="GS3257" s="0"/>
      <c r="GT3257" s="0"/>
      <c r="GU3257" s="0"/>
      <c r="GV3257" s="0"/>
      <c r="GW3257" s="0"/>
      <c r="GX3257" s="0"/>
      <c r="GY3257" s="0"/>
      <c r="GZ3257" s="0"/>
      <c r="HA3257" s="0"/>
      <c r="HB3257" s="0"/>
      <c r="HC3257" s="0"/>
      <c r="HD3257" s="0"/>
      <c r="HE3257" s="0"/>
      <c r="HF3257" s="0"/>
      <c r="HG3257" s="0"/>
      <c r="HH3257" s="0"/>
      <c r="HI3257" s="0"/>
      <c r="HJ3257" s="0"/>
      <c r="HK3257" s="0"/>
      <c r="HL3257" s="0"/>
      <c r="HM3257" s="0"/>
      <c r="HN3257" s="0"/>
      <c r="HO3257" s="0"/>
      <c r="HP3257" s="0"/>
      <c r="HQ3257" s="0"/>
      <c r="HR3257" s="0"/>
      <c r="HS3257" s="0"/>
      <c r="HT3257" s="0"/>
      <c r="HU3257" s="0"/>
      <c r="HV3257" s="0"/>
      <c r="HW3257" s="0"/>
      <c r="HX3257" s="0"/>
      <c r="HY3257" s="0"/>
      <c r="HZ3257" s="0"/>
      <c r="IA3257" s="0"/>
      <c r="IB3257" s="0"/>
      <c r="IC3257" s="0"/>
      <c r="ID3257" s="0"/>
      <c r="IE3257" s="0"/>
      <c r="IF3257" s="0"/>
      <c r="IG3257" s="0"/>
      <c r="IH3257" s="0"/>
      <c r="II3257" s="0"/>
      <c r="IJ3257" s="0"/>
      <c r="IK3257" s="0"/>
      <c r="IL3257" s="0"/>
      <c r="IM3257" s="0"/>
      <c r="IN3257" s="0"/>
      <c r="IO3257" s="0"/>
      <c r="IP3257" s="0"/>
      <c r="IQ3257" s="0"/>
      <c r="IR3257" s="0"/>
      <c r="IS3257" s="0"/>
      <c r="IT3257" s="0"/>
      <c r="IU3257" s="0"/>
      <c r="IV3257" s="0"/>
      <c r="IW3257" s="0"/>
      <c r="IX3257" s="0"/>
      <c r="IY3257" s="0"/>
      <c r="IZ3257" s="0"/>
      <c r="JA3257" s="0"/>
      <c r="JB3257" s="0"/>
      <c r="JC3257" s="0"/>
      <c r="JD3257" s="0"/>
      <c r="JE3257" s="0"/>
      <c r="JF3257" s="0"/>
      <c r="JG3257" s="0"/>
      <c r="JH3257" s="0"/>
      <c r="JI3257" s="0"/>
      <c r="JJ3257" s="0"/>
      <c r="JK3257" s="0"/>
      <c r="JL3257" s="0"/>
      <c r="JM3257" s="0"/>
      <c r="JN3257" s="0"/>
      <c r="JO3257" s="0"/>
      <c r="JP3257" s="0"/>
      <c r="JQ3257" s="0"/>
      <c r="JR3257" s="0"/>
      <c r="JS3257" s="0"/>
      <c r="JT3257" s="0"/>
      <c r="JU3257" s="0"/>
      <c r="JV3257" s="0"/>
      <c r="JW3257" s="0"/>
      <c r="JX3257" s="0"/>
      <c r="JY3257" s="0"/>
      <c r="JZ3257" s="0"/>
      <c r="KA3257" s="0"/>
      <c r="KB3257" s="0"/>
      <c r="KC3257" s="0"/>
      <c r="KD3257" s="0"/>
      <c r="KE3257" s="0"/>
      <c r="KF3257" s="0"/>
      <c r="KG3257" s="0"/>
      <c r="KH3257" s="0"/>
      <c r="KI3257" s="0"/>
      <c r="KJ3257" s="0"/>
      <c r="KK3257" s="0"/>
      <c r="KL3257" s="0"/>
      <c r="KM3257" s="0"/>
      <c r="KN3257" s="0"/>
      <c r="KO3257" s="0"/>
      <c r="KP3257" s="0"/>
      <c r="KQ3257" s="0"/>
      <c r="KR3257" s="0"/>
      <c r="KS3257" s="0"/>
      <c r="KT3257" s="0"/>
      <c r="KU3257" s="0"/>
      <c r="KV3257" s="0"/>
      <c r="KW3257" s="0"/>
      <c r="KX3257" s="0"/>
      <c r="KY3257" s="0"/>
      <c r="KZ3257" s="0"/>
      <c r="LA3257" s="0"/>
      <c r="LB3257" s="0"/>
      <c r="LC3257" s="0"/>
      <c r="LD3257" s="0"/>
      <c r="LE3257" s="0"/>
      <c r="LF3257" s="0"/>
      <c r="LG3257" s="0"/>
      <c r="LH3257" s="0"/>
      <c r="LI3257" s="0"/>
      <c r="LJ3257" s="0"/>
      <c r="LK3257" s="0"/>
      <c r="LL3257" s="0"/>
      <c r="LM3257" s="0"/>
      <c r="LN3257" s="0"/>
      <c r="LO3257" s="0"/>
      <c r="LP3257" s="0"/>
      <c r="LQ3257" s="0"/>
      <c r="LR3257" s="0"/>
      <c r="LS3257" s="0"/>
      <c r="LT3257" s="0"/>
      <c r="LU3257" s="0"/>
      <c r="LV3257" s="0"/>
      <c r="LW3257" s="0"/>
      <c r="LX3257" s="0"/>
      <c r="LY3257" s="0"/>
      <c r="LZ3257" s="0"/>
      <c r="MA3257" s="0"/>
      <c r="MB3257" s="0"/>
      <c r="MC3257" s="0"/>
      <c r="MD3257" s="0"/>
      <c r="ME3257" s="0"/>
      <c r="MF3257" s="0"/>
      <c r="MG3257" s="0"/>
      <c r="MH3257" s="0"/>
      <c r="MI3257" s="0"/>
      <c r="MJ3257" s="0"/>
      <c r="MK3257" s="0"/>
      <c r="ML3257" s="0"/>
      <c r="MM3257" s="0"/>
      <c r="MN3257" s="0"/>
      <c r="MO3257" s="0"/>
      <c r="MP3257" s="0"/>
      <c r="MQ3257" s="0"/>
      <c r="MR3257" s="0"/>
      <c r="MS3257" s="0"/>
      <c r="MT3257" s="0"/>
      <c r="MU3257" s="0"/>
      <c r="MV3257" s="0"/>
      <c r="MW3257" s="0"/>
      <c r="MX3257" s="0"/>
      <c r="MY3257" s="0"/>
      <c r="MZ3257" s="0"/>
      <c r="NA3257" s="0"/>
      <c r="NB3257" s="0"/>
      <c r="NC3257" s="0"/>
      <c r="ND3257" s="0"/>
      <c r="NE3257" s="0"/>
      <c r="NF3257" s="0"/>
      <c r="NG3257" s="0"/>
      <c r="NH3257" s="0"/>
      <c r="NI3257" s="0"/>
      <c r="NJ3257" s="0"/>
      <c r="NK3257" s="0"/>
      <c r="NL3257" s="0"/>
      <c r="NM3257" s="0"/>
      <c r="NN3257" s="0"/>
      <c r="NO3257" s="0"/>
      <c r="NP3257" s="0"/>
      <c r="NQ3257" s="0"/>
      <c r="NR3257" s="0"/>
      <c r="NS3257" s="0"/>
      <c r="NT3257" s="0"/>
      <c r="NU3257" s="0"/>
      <c r="NV3257" s="0"/>
      <c r="NW3257" s="0"/>
      <c r="NX3257" s="0"/>
      <c r="NY3257" s="0"/>
      <c r="NZ3257" s="0"/>
      <c r="OA3257" s="0"/>
      <c r="OB3257" s="0"/>
      <c r="OC3257" s="0"/>
      <c r="OD3257" s="0"/>
      <c r="OE3257" s="0"/>
      <c r="OF3257" s="0"/>
      <c r="OG3257" s="0"/>
      <c r="OH3257" s="0"/>
      <c r="OI3257" s="0"/>
      <c r="OJ3257" s="0"/>
      <c r="OK3257" s="0"/>
      <c r="OL3257" s="0"/>
      <c r="OM3257" s="0"/>
      <c r="ON3257" s="0"/>
      <c r="OO3257" s="0"/>
      <c r="OP3257" s="0"/>
      <c r="OQ3257" s="0"/>
      <c r="OR3257" s="0"/>
      <c r="OS3257" s="0"/>
      <c r="OT3257" s="0"/>
      <c r="OU3257" s="0"/>
      <c r="OV3257" s="0"/>
      <c r="OW3257" s="0"/>
      <c r="OX3257" s="0"/>
      <c r="OY3257" s="0"/>
      <c r="OZ3257" s="0"/>
      <c r="PA3257" s="0"/>
      <c r="PB3257" s="0"/>
      <c r="PC3257" s="0"/>
      <c r="PD3257" s="0"/>
      <c r="PE3257" s="0"/>
      <c r="PF3257" s="0"/>
      <c r="PG3257" s="0"/>
      <c r="PH3257" s="0"/>
      <c r="PI3257" s="0"/>
      <c r="PJ3257" s="0"/>
      <c r="PK3257" s="0"/>
      <c r="PL3257" s="0"/>
      <c r="PM3257" s="0"/>
      <c r="PN3257" s="0"/>
      <c r="PO3257" s="0"/>
      <c r="PP3257" s="0"/>
      <c r="PQ3257" s="0"/>
      <c r="PR3257" s="0"/>
      <c r="PS3257" s="0"/>
      <c r="PT3257" s="0"/>
      <c r="PU3257" s="0"/>
      <c r="PV3257" s="0"/>
      <c r="PW3257" s="0"/>
      <c r="PX3257" s="0"/>
      <c r="PY3257" s="0"/>
      <c r="PZ3257" s="0"/>
      <c r="QA3257" s="0"/>
      <c r="QB3257" s="0"/>
      <c r="QC3257" s="0"/>
      <c r="QD3257" s="0"/>
      <c r="QE3257" s="0"/>
      <c r="QF3257" s="0"/>
      <c r="QG3257" s="0"/>
      <c r="QH3257" s="0"/>
      <c r="QI3257" s="0"/>
      <c r="QJ3257" s="0"/>
      <c r="QK3257" s="0"/>
      <c r="QL3257" s="0"/>
      <c r="QM3257" s="0"/>
      <c r="QN3257" s="0"/>
      <c r="QO3257" s="0"/>
      <c r="QP3257" s="0"/>
      <c r="QQ3257" s="0"/>
      <c r="QR3257" s="0"/>
      <c r="QS3257" s="0"/>
      <c r="QT3257" s="0"/>
      <c r="QU3257" s="0"/>
      <c r="QV3257" s="0"/>
      <c r="QW3257" s="0"/>
      <c r="QX3257" s="0"/>
      <c r="QY3257" s="0"/>
      <c r="QZ3257" s="0"/>
      <c r="RA3257" s="0"/>
      <c r="RB3257" s="0"/>
      <c r="RC3257" s="0"/>
      <c r="RD3257" s="0"/>
      <c r="RE3257" s="0"/>
      <c r="RF3257" s="0"/>
      <c r="RG3257" s="0"/>
      <c r="RH3257" s="0"/>
      <c r="RI3257" s="0"/>
      <c r="RJ3257" s="0"/>
      <c r="RK3257" s="0"/>
      <c r="RL3257" s="0"/>
      <c r="RM3257" s="0"/>
      <c r="RN3257" s="0"/>
      <c r="RO3257" s="0"/>
      <c r="RP3257" s="0"/>
      <c r="RQ3257" s="0"/>
      <c r="RR3257" s="0"/>
      <c r="RS3257" s="0"/>
      <c r="RT3257" s="0"/>
      <c r="RU3257" s="0"/>
      <c r="RV3257" s="0"/>
      <c r="RW3257" s="0"/>
      <c r="RX3257" s="0"/>
      <c r="RY3257" s="0"/>
      <c r="RZ3257" s="0"/>
      <c r="SA3257" s="0"/>
      <c r="SB3257" s="0"/>
      <c r="SC3257" s="0"/>
      <c r="SD3257" s="0"/>
      <c r="SE3257" s="0"/>
      <c r="SF3257" s="0"/>
      <c r="SG3257" s="0"/>
      <c r="SH3257" s="0"/>
      <c r="SI3257" s="0"/>
      <c r="SJ3257" s="0"/>
      <c r="SK3257" s="0"/>
      <c r="SL3257" s="0"/>
      <c r="SM3257" s="0"/>
      <c r="SN3257" s="0"/>
      <c r="SO3257" s="0"/>
      <c r="SP3257" s="0"/>
      <c r="SQ3257" s="0"/>
      <c r="SR3257" s="0"/>
      <c r="SS3257" s="0"/>
      <c r="ST3257" s="0"/>
      <c r="SU3257" s="0"/>
      <c r="SV3257" s="0"/>
      <c r="SW3257" s="0"/>
      <c r="SX3257" s="0"/>
      <c r="SY3257" s="0"/>
      <c r="SZ3257" s="0"/>
      <c r="TA3257" s="0"/>
      <c r="TB3257" s="0"/>
      <c r="TC3257" s="0"/>
      <c r="TD3257" s="0"/>
      <c r="TE3257" s="0"/>
      <c r="TF3257" s="0"/>
      <c r="TG3257" s="0"/>
      <c r="TH3257" s="0"/>
      <c r="TI3257" s="0"/>
      <c r="TJ3257" s="0"/>
      <c r="TK3257" s="0"/>
      <c r="TL3257" s="0"/>
      <c r="TM3257" s="0"/>
      <c r="TN3257" s="0"/>
      <c r="TO3257" s="0"/>
      <c r="TP3257" s="0"/>
      <c r="TQ3257" s="0"/>
      <c r="TR3257" s="0"/>
      <c r="TS3257" s="0"/>
      <c r="TT3257" s="0"/>
      <c r="TU3257" s="0"/>
      <c r="TV3257" s="0"/>
      <c r="TW3257" s="0"/>
      <c r="TX3257" s="0"/>
      <c r="TY3257" s="0"/>
      <c r="TZ3257" s="0"/>
      <c r="UA3257" s="0"/>
      <c r="UB3257" s="0"/>
      <c r="UC3257" s="0"/>
      <c r="UD3257" s="0"/>
      <c r="UE3257" s="0"/>
      <c r="UF3257" s="0"/>
      <c r="UG3257" s="0"/>
      <c r="UH3257" s="0"/>
      <c r="UI3257" s="0"/>
      <c r="UJ3257" s="0"/>
      <c r="UK3257" s="0"/>
      <c r="UL3257" s="0"/>
      <c r="UM3257" s="0"/>
      <c r="UN3257" s="0"/>
      <c r="UO3257" s="0"/>
      <c r="UP3257" s="0"/>
      <c r="UQ3257" s="0"/>
      <c r="UR3257" s="0"/>
      <c r="US3257" s="0"/>
      <c r="UT3257" s="0"/>
      <c r="UU3257" s="0"/>
      <c r="UV3257" s="0"/>
      <c r="UW3257" s="0"/>
      <c r="UX3257" s="0"/>
      <c r="UY3257" s="0"/>
      <c r="UZ3257" s="0"/>
      <c r="VA3257" s="0"/>
      <c r="VB3257" s="0"/>
      <c r="VC3257" s="0"/>
      <c r="VD3257" s="0"/>
      <c r="VE3257" s="0"/>
      <c r="VF3257" s="0"/>
      <c r="VG3257" s="0"/>
      <c r="VH3257" s="0"/>
      <c r="VI3257" s="0"/>
      <c r="VJ3257" s="0"/>
      <c r="VK3257" s="0"/>
      <c r="VL3257" s="0"/>
      <c r="VM3257" s="0"/>
      <c r="VN3257" s="0"/>
      <c r="VO3257" s="0"/>
      <c r="VP3257" s="0"/>
      <c r="VQ3257" s="0"/>
      <c r="VR3257" s="0"/>
      <c r="VS3257" s="0"/>
      <c r="VT3257" s="0"/>
      <c r="VU3257" s="0"/>
      <c r="VV3257" s="0"/>
      <c r="VW3257" s="0"/>
      <c r="VX3257" s="0"/>
      <c r="VY3257" s="0"/>
      <c r="VZ3257" s="0"/>
      <c r="WA3257" s="0"/>
      <c r="WB3257" s="0"/>
      <c r="WC3257" s="0"/>
      <c r="WD3257" s="0"/>
      <c r="WE3257" s="0"/>
      <c r="WF3257" s="0"/>
      <c r="WG3257" s="0"/>
      <c r="WH3257" s="0"/>
      <c r="WI3257" s="0"/>
      <c r="WJ3257" s="0"/>
      <c r="WK3257" s="0"/>
      <c r="WL3257" s="0"/>
      <c r="WM3257" s="0"/>
      <c r="WN3257" s="0"/>
      <c r="WO3257" s="0"/>
      <c r="WP3257" s="0"/>
      <c r="WQ3257" s="0"/>
      <c r="WR3257" s="0"/>
      <c r="WS3257" s="0"/>
      <c r="WT3257" s="0"/>
      <c r="WU3257" s="0"/>
      <c r="WV3257" s="0"/>
      <c r="WW3257" s="0"/>
      <c r="WX3257" s="0"/>
      <c r="WY3257" s="0"/>
      <c r="WZ3257" s="0"/>
      <c r="XA3257" s="0"/>
      <c r="XB3257" s="0"/>
      <c r="XC3257" s="0"/>
      <c r="XD3257" s="0"/>
      <c r="XE3257" s="0"/>
      <c r="XF3257" s="0"/>
      <c r="XG3257" s="0"/>
      <c r="XH3257" s="0"/>
      <c r="XI3257" s="0"/>
      <c r="XJ3257" s="0"/>
      <c r="XK3257" s="0"/>
      <c r="XL3257" s="0"/>
      <c r="XM3257" s="0"/>
      <c r="XN3257" s="0"/>
      <c r="XO3257" s="0"/>
      <c r="XP3257" s="0"/>
      <c r="XQ3257" s="0"/>
      <c r="XR3257" s="0"/>
      <c r="XS3257" s="0"/>
      <c r="XT3257" s="0"/>
      <c r="XU3257" s="0"/>
      <c r="XV3257" s="0"/>
      <c r="XW3257" s="0"/>
      <c r="XX3257" s="0"/>
      <c r="XY3257" s="0"/>
      <c r="XZ3257" s="0"/>
      <c r="YA3257" s="0"/>
      <c r="YB3257" s="0"/>
      <c r="YC3257" s="0"/>
      <c r="YD3257" s="0"/>
      <c r="YE3257" s="0"/>
      <c r="YF3257" s="0"/>
      <c r="YG3257" s="0"/>
      <c r="YH3257" s="0"/>
      <c r="YI3257" s="0"/>
      <c r="YJ3257" s="0"/>
      <c r="YK3257" s="0"/>
      <c r="YL3257" s="0"/>
      <c r="YM3257" s="0"/>
      <c r="YN3257" s="0"/>
      <c r="YO3257" s="0"/>
      <c r="YP3257" s="0"/>
      <c r="YQ3257" s="0"/>
      <c r="YR3257" s="0"/>
      <c r="YS3257" s="0"/>
      <c r="YT3257" s="0"/>
      <c r="YU3257" s="0"/>
      <c r="YV3257" s="0"/>
      <c r="YW3257" s="0"/>
      <c r="YX3257" s="0"/>
      <c r="YY3257" s="0"/>
      <c r="YZ3257" s="0"/>
      <c r="ZA3257" s="0"/>
      <c r="ZB3257" s="0"/>
      <c r="ZC3257" s="0"/>
      <c r="ZD3257" s="0"/>
      <c r="ZE3257" s="0"/>
      <c r="ZF3257" s="0"/>
      <c r="ZG3257" s="0"/>
      <c r="ZH3257" s="0"/>
      <c r="ZI3257" s="0"/>
      <c r="ZJ3257" s="0"/>
      <c r="ZK3257" s="0"/>
      <c r="ZL3257" s="0"/>
      <c r="ZM3257" s="0"/>
      <c r="ZN3257" s="0"/>
      <c r="ZO3257" s="0"/>
      <c r="ZP3257" s="0"/>
      <c r="ZQ3257" s="0"/>
      <c r="ZR3257" s="0"/>
      <c r="ZS3257" s="0"/>
      <c r="ZT3257" s="0"/>
      <c r="ZU3257" s="0"/>
      <c r="ZV3257" s="0"/>
      <c r="ZW3257" s="0"/>
      <c r="ZX3257" s="0"/>
      <c r="ZY3257" s="0"/>
      <c r="ZZ3257" s="0"/>
      <c r="AAA3257" s="0"/>
      <c r="AAB3257" s="0"/>
      <c r="AAC3257" s="0"/>
      <c r="AAD3257" s="0"/>
      <c r="AAE3257" s="0"/>
      <c r="AAF3257" s="0"/>
      <c r="AAG3257" s="0"/>
      <c r="AAH3257" s="0"/>
      <c r="AAI3257" s="0"/>
      <c r="AAJ3257" s="0"/>
      <c r="AAK3257" s="0"/>
      <c r="AAL3257" s="0"/>
      <c r="AAM3257" s="0"/>
      <c r="AAN3257" s="0"/>
      <c r="AAO3257" s="0"/>
      <c r="AAP3257" s="0"/>
      <c r="AAQ3257" s="0"/>
      <c r="AAR3257" s="0"/>
      <c r="AAS3257" s="0"/>
      <c r="AAT3257" s="0"/>
      <c r="AAU3257" s="0"/>
      <c r="AAV3257" s="0"/>
      <c r="AAW3257" s="0"/>
      <c r="AAX3257" s="0"/>
      <c r="AAY3257" s="0"/>
      <c r="AAZ3257" s="0"/>
      <c r="ABA3257" s="0"/>
      <c r="ABB3257" s="0"/>
      <c r="ABC3257" s="0"/>
      <c r="ABD3257" s="0"/>
      <c r="ABE3257" s="0"/>
      <c r="ABF3257" s="0"/>
      <c r="ABG3257" s="0"/>
      <c r="ABH3257" s="0"/>
      <c r="ABI3257" s="0"/>
      <c r="ABJ3257" s="0"/>
      <c r="ABK3257" s="0"/>
      <c r="ABL3257" s="0"/>
      <c r="ABM3257" s="0"/>
      <c r="ABN3257" s="0"/>
      <c r="ABO3257" s="0"/>
      <c r="ABP3257" s="0"/>
      <c r="ABQ3257" s="0"/>
      <c r="ABR3257" s="0"/>
      <c r="ABS3257" s="0"/>
      <c r="ABT3257" s="0"/>
      <c r="ABU3257" s="0"/>
      <c r="ABV3257" s="0"/>
      <c r="ABW3257" s="0"/>
      <c r="ABX3257" s="0"/>
      <c r="ABY3257" s="0"/>
      <c r="ABZ3257" s="0"/>
      <c r="ACA3257" s="0"/>
      <c r="ACB3257" s="0"/>
      <c r="ACC3257" s="0"/>
      <c r="ACD3257" s="0"/>
      <c r="ACE3257" s="0"/>
      <c r="ACF3257" s="0"/>
      <c r="ACG3257" s="0"/>
      <c r="ACH3257" s="0"/>
      <c r="ACI3257" s="0"/>
      <c r="ACJ3257" s="0"/>
      <c r="ACK3257" s="0"/>
      <c r="ACL3257" s="0"/>
      <c r="ACM3257" s="0"/>
      <c r="ACN3257" s="0"/>
      <c r="ACO3257" s="0"/>
      <c r="ACP3257" s="0"/>
      <c r="ACQ3257" s="0"/>
      <c r="ACR3257" s="0"/>
      <c r="ACS3257" s="0"/>
      <c r="ACT3257" s="0"/>
      <c r="ACU3257" s="0"/>
      <c r="ACV3257" s="0"/>
      <c r="ACW3257" s="0"/>
      <c r="ACX3257" s="0"/>
      <c r="ACY3257" s="0"/>
      <c r="ACZ3257" s="0"/>
      <c r="ADA3257" s="0"/>
      <c r="ADB3257" s="0"/>
      <c r="ADC3257" s="0"/>
      <c r="ADD3257" s="0"/>
      <c r="ADE3257" s="0"/>
      <c r="ADF3257" s="0"/>
      <c r="ADG3257" s="0"/>
      <c r="ADH3257" s="0"/>
      <c r="ADI3257" s="0"/>
      <c r="ADJ3257" s="0"/>
      <c r="ADK3257" s="0"/>
      <c r="ADL3257" s="0"/>
      <c r="ADM3257" s="0"/>
      <c r="ADN3257" s="0"/>
      <c r="ADO3257" s="0"/>
      <c r="ADP3257" s="0"/>
      <c r="ADQ3257" s="0"/>
      <c r="ADR3257" s="0"/>
      <c r="ADS3257" s="0"/>
      <c r="ADT3257" s="0"/>
      <c r="ADU3257" s="0"/>
      <c r="ADV3257" s="0"/>
      <c r="ADW3257" s="0"/>
      <c r="ADX3257" s="0"/>
      <c r="ADY3257" s="0"/>
      <c r="ADZ3257" s="0"/>
      <c r="AEA3257" s="0"/>
      <c r="AEB3257" s="0"/>
      <c r="AEC3257" s="0"/>
      <c r="AED3257" s="0"/>
      <c r="AEE3257" s="0"/>
      <c r="AEF3257" s="0"/>
      <c r="AEG3257" s="0"/>
      <c r="AEH3257" s="0"/>
      <c r="AEI3257" s="0"/>
      <c r="AEJ3257" s="0"/>
      <c r="AEK3257" s="0"/>
      <c r="AEL3257" s="0"/>
      <c r="AEM3257" s="0"/>
      <c r="AEN3257" s="0"/>
      <c r="AEO3257" s="0"/>
      <c r="AEP3257" s="0"/>
      <c r="AEQ3257" s="0"/>
      <c r="AER3257" s="0"/>
      <c r="AES3257" s="0"/>
      <c r="AET3257" s="0"/>
      <c r="AEU3257" s="0"/>
      <c r="AEV3257" s="0"/>
      <c r="AEW3257" s="0"/>
      <c r="AEX3257" s="0"/>
      <c r="AEY3257" s="0"/>
      <c r="AEZ3257" s="0"/>
      <c r="AFA3257" s="0"/>
      <c r="AFB3257" s="0"/>
      <c r="AFC3257" s="0"/>
      <c r="AFD3257" s="0"/>
      <c r="AFE3257" s="0"/>
      <c r="AFF3257" s="0"/>
      <c r="AFG3257" s="0"/>
      <c r="AFH3257" s="0"/>
      <c r="AFI3257" s="0"/>
      <c r="AFJ3257" s="0"/>
      <c r="AFK3257" s="0"/>
      <c r="AFL3257" s="0"/>
      <c r="AFM3257" s="0"/>
      <c r="AFN3257" s="0"/>
      <c r="AFO3257" s="0"/>
      <c r="AFP3257" s="0"/>
      <c r="AFQ3257" s="0"/>
      <c r="AFR3257" s="0"/>
      <c r="AFS3257" s="0"/>
      <c r="AFT3257" s="0"/>
      <c r="AFU3257" s="0"/>
      <c r="AFV3257" s="0"/>
      <c r="AFW3257" s="0"/>
      <c r="AFX3257" s="0"/>
      <c r="AFY3257" s="0"/>
      <c r="AFZ3257" s="0"/>
      <c r="AGA3257" s="0"/>
      <c r="AGB3257" s="0"/>
      <c r="AGC3257" s="0"/>
      <c r="AGD3257" s="0"/>
      <c r="AGE3257" s="0"/>
      <c r="AGF3257" s="0"/>
      <c r="AGG3257" s="0"/>
      <c r="AGH3257" s="0"/>
      <c r="AGI3257" s="0"/>
      <c r="AGJ3257" s="0"/>
      <c r="AGK3257" s="0"/>
      <c r="AGL3257" s="0"/>
      <c r="AGM3257" s="0"/>
      <c r="AGN3257" s="0"/>
      <c r="AGO3257" s="0"/>
      <c r="AGP3257" s="0"/>
      <c r="AGQ3257" s="0"/>
      <c r="AGR3257" s="0"/>
      <c r="AGS3257" s="0"/>
      <c r="AGT3257" s="0"/>
      <c r="AGU3257" s="0"/>
      <c r="AGV3257" s="0"/>
      <c r="AGW3257" s="0"/>
      <c r="AGX3257" s="0"/>
      <c r="AGY3257" s="0"/>
      <c r="AGZ3257" s="0"/>
      <c r="AHA3257" s="0"/>
      <c r="AHB3257" s="0"/>
      <c r="AHC3257" s="0"/>
      <c r="AHD3257" s="0"/>
      <c r="AHE3257" s="0"/>
      <c r="AHF3257" s="0"/>
      <c r="AHG3257" s="0"/>
      <c r="AHH3257" s="0"/>
      <c r="AHI3257" s="0"/>
      <c r="AHJ3257" s="0"/>
      <c r="AHK3257" s="0"/>
      <c r="AHL3257" s="0"/>
      <c r="AHM3257" s="0"/>
      <c r="AHN3257" s="0"/>
      <c r="AHO3257" s="0"/>
      <c r="AHP3257" s="0"/>
      <c r="AHQ3257" s="0"/>
      <c r="AHR3257" s="0"/>
      <c r="AHS3257" s="0"/>
      <c r="AHT3257" s="0"/>
      <c r="AHU3257" s="0"/>
      <c r="AHV3257" s="0"/>
      <c r="AHW3257" s="0"/>
      <c r="AHX3257" s="0"/>
      <c r="AHY3257" s="0"/>
      <c r="AHZ3257" s="0"/>
      <c r="AIA3257" s="0"/>
      <c r="AIB3257" s="0"/>
      <c r="AIC3257" s="0"/>
      <c r="AID3257" s="0"/>
      <c r="AIE3257" s="0"/>
      <c r="AIF3257" s="0"/>
      <c r="AIG3257" s="0"/>
      <c r="AIH3257" s="0"/>
      <c r="AII3257" s="0"/>
      <c r="AIJ3257" s="0"/>
      <c r="AIK3257" s="0"/>
      <c r="AIL3257" s="0"/>
      <c r="AIM3257" s="0"/>
      <c r="AIN3257" s="0"/>
      <c r="AIO3257" s="0"/>
      <c r="AIP3257" s="0"/>
      <c r="AIQ3257" s="0"/>
      <c r="AIR3257" s="0"/>
      <c r="AIS3257" s="0"/>
      <c r="AIT3257" s="0"/>
      <c r="AIU3257" s="0"/>
      <c r="AIV3257" s="0"/>
      <c r="AIW3257" s="0"/>
      <c r="AIX3257" s="0"/>
      <c r="AIY3257" s="0"/>
      <c r="AIZ3257" s="0"/>
      <c r="AJA3257" s="0"/>
      <c r="AJB3257" s="0"/>
      <c r="AJC3257" s="0"/>
      <c r="AJD3257" s="0"/>
      <c r="AJE3257" s="0"/>
      <c r="AJF3257" s="0"/>
      <c r="AJG3257" s="0"/>
      <c r="AJH3257" s="0"/>
      <c r="AJI3257" s="0"/>
      <c r="AJJ3257" s="0"/>
      <c r="AJK3257" s="0"/>
      <c r="AJL3257" s="0"/>
      <c r="AJM3257" s="0"/>
      <c r="AJN3257" s="0"/>
      <c r="AJO3257" s="0"/>
      <c r="AJP3257" s="0"/>
      <c r="AJQ3257" s="0"/>
      <c r="AJR3257" s="0"/>
      <c r="AJS3257" s="0"/>
      <c r="AJT3257" s="0"/>
      <c r="AJU3257" s="0"/>
      <c r="AJV3257" s="0"/>
      <c r="AJW3257" s="0"/>
      <c r="AJX3257" s="0"/>
      <c r="AJY3257" s="0"/>
      <c r="AJZ3257" s="0"/>
      <c r="AKA3257" s="0"/>
      <c r="AKB3257" s="0"/>
      <c r="AKC3257" s="0"/>
      <c r="AKD3257" s="0"/>
      <c r="AKE3257" s="0"/>
      <c r="AKF3257" s="0"/>
      <c r="AKG3257" s="0"/>
      <c r="AKH3257" s="0"/>
      <c r="AKI3257" s="0"/>
      <c r="AKJ3257" s="0"/>
      <c r="AKK3257" s="0"/>
      <c r="AKL3257" s="0"/>
      <c r="AKM3257" s="0"/>
      <c r="AKN3257" s="0"/>
      <c r="AKO3257" s="0"/>
      <c r="AKP3257" s="0"/>
      <c r="AKQ3257" s="0"/>
      <c r="AKR3257" s="0"/>
      <c r="AKS3257" s="0"/>
      <c r="AKT3257" s="0"/>
      <c r="AKU3257" s="0"/>
      <c r="AKV3257" s="0"/>
      <c r="AKW3257" s="0"/>
      <c r="AKX3257" s="0"/>
      <c r="AKY3257" s="0"/>
      <c r="AKZ3257" s="0"/>
      <c r="ALA3257" s="0"/>
      <c r="ALB3257" s="0"/>
      <c r="ALC3257" s="0"/>
      <c r="ALD3257" s="0"/>
      <c r="ALE3257" s="0"/>
      <c r="ALF3257" s="0"/>
      <c r="ALG3257" s="0"/>
      <c r="ALH3257" s="0"/>
      <c r="ALI3257" s="0"/>
      <c r="ALJ3257" s="0"/>
      <c r="ALK3257" s="0"/>
      <c r="ALL3257" s="0"/>
      <c r="ALM3257" s="0"/>
      <c r="ALN3257" s="0"/>
      <c r="ALO3257" s="0"/>
      <c r="ALP3257" s="0"/>
      <c r="ALQ3257" s="0"/>
      <c r="ALR3257" s="0"/>
      <c r="ALS3257" s="0"/>
      <c r="ALT3257" s="0"/>
      <c r="ALU3257" s="0"/>
      <c r="ALV3257" s="0"/>
      <c r="ALW3257" s="0"/>
      <c r="ALX3257" s="0"/>
      <c r="ALY3257" s="0"/>
      <c r="ALZ3257" s="0"/>
      <c r="AMA3257" s="0"/>
      <c r="AMB3257" s="0"/>
      <c r="AMC3257" s="0"/>
      <c r="AMD3257" s="0"/>
      <c r="AME3257" s="0"/>
      <c r="AMF3257" s="0"/>
      <c r="AMG3257" s="0"/>
      <c r="AMH3257" s="0"/>
      <c r="AMI3257" s="0"/>
    </row>
    <row r="3258" customFormat="false" ht="12.75" hidden="false" customHeight="false" outlineLevel="0" collapsed="false">
      <c r="A3258" s="1" t="s">
        <v>3495</v>
      </c>
      <c r="C3258" s="27" t="s">
        <v>3505</v>
      </c>
      <c r="D3258" s="27" t="s">
        <v>13</v>
      </c>
      <c r="E3258" s="97"/>
      <c r="F3258" s="31"/>
      <c r="G3258" s="27"/>
      <c r="H3258" s="30" t="s">
        <v>168</v>
      </c>
      <c r="I3258" s="31" t="n">
        <v>2.59</v>
      </c>
      <c r="J3258" s="31" t="s">
        <v>3470</v>
      </c>
      <c r="BM3258" s="0"/>
      <c r="BN3258" s="0"/>
      <c r="BO3258" s="0"/>
      <c r="BP3258" s="0"/>
      <c r="BQ3258" s="0"/>
      <c r="BR3258" s="0"/>
      <c r="BS3258" s="0"/>
      <c r="BT3258" s="0"/>
      <c r="BU3258" s="0"/>
      <c r="BV3258" s="0"/>
      <c r="BW3258" s="0"/>
      <c r="BX3258" s="0"/>
      <c r="BY3258" s="0"/>
      <c r="BZ3258" s="0"/>
      <c r="CA3258" s="0"/>
      <c r="CB3258" s="0"/>
      <c r="CC3258" s="0"/>
      <c r="CD3258" s="0"/>
      <c r="CE3258" s="0"/>
      <c r="CF3258" s="0"/>
      <c r="CG3258" s="0"/>
      <c r="CH3258" s="0"/>
      <c r="CI3258" s="0"/>
      <c r="CJ3258" s="0"/>
      <c r="CK3258" s="0"/>
      <c r="CL3258" s="0"/>
      <c r="CM3258" s="0"/>
      <c r="CN3258" s="0"/>
      <c r="CO3258" s="0"/>
      <c r="CP3258" s="0"/>
      <c r="CQ3258" s="0"/>
      <c r="CR3258" s="0"/>
      <c r="CS3258" s="0"/>
      <c r="CT3258" s="0"/>
      <c r="CU3258" s="0"/>
      <c r="CV3258" s="0"/>
      <c r="CW3258" s="0"/>
      <c r="CX3258" s="0"/>
      <c r="CY3258" s="0"/>
      <c r="CZ3258" s="0"/>
      <c r="DA3258" s="0"/>
      <c r="DB3258" s="0"/>
      <c r="DC3258" s="0"/>
      <c r="DD3258" s="0"/>
      <c r="DE3258" s="0"/>
      <c r="DF3258" s="0"/>
      <c r="DG3258" s="0"/>
      <c r="DH3258" s="0"/>
      <c r="DI3258" s="0"/>
      <c r="DJ3258" s="0"/>
      <c r="DK3258" s="0"/>
      <c r="DL3258" s="0"/>
      <c r="DM3258" s="0"/>
      <c r="DN3258" s="0"/>
      <c r="DO3258" s="0"/>
      <c r="DP3258" s="0"/>
      <c r="DQ3258" s="0"/>
      <c r="DR3258" s="0"/>
      <c r="DS3258" s="0"/>
      <c r="DT3258" s="0"/>
      <c r="DU3258" s="0"/>
      <c r="DV3258" s="0"/>
      <c r="DW3258" s="0"/>
      <c r="DX3258" s="0"/>
      <c r="DY3258" s="0"/>
      <c r="DZ3258" s="0"/>
      <c r="EA3258" s="0"/>
      <c r="EB3258" s="0"/>
      <c r="EC3258" s="0"/>
      <c r="ED3258" s="0"/>
      <c r="EE3258" s="0"/>
      <c r="EF3258" s="0"/>
      <c r="EG3258" s="0"/>
      <c r="EH3258" s="0"/>
      <c r="EI3258" s="0"/>
      <c r="EJ3258" s="0"/>
      <c r="EK3258" s="0"/>
      <c r="EL3258" s="0"/>
      <c r="EM3258" s="0"/>
      <c r="EN3258" s="0"/>
      <c r="EO3258" s="0"/>
      <c r="EP3258" s="0"/>
      <c r="EQ3258" s="0"/>
      <c r="ER3258" s="0"/>
      <c r="ES3258" s="0"/>
      <c r="ET3258" s="0"/>
      <c r="EU3258" s="0"/>
      <c r="EV3258" s="0"/>
      <c r="EW3258" s="0"/>
      <c r="EX3258" s="0"/>
      <c r="EY3258" s="0"/>
      <c r="EZ3258" s="0"/>
      <c r="FA3258" s="0"/>
      <c r="FB3258" s="0"/>
      <c r="FC3258" s="0"/>
      <c r="FD3258" s="0"/>
      <c r="FE3258" s="0"/>
      <c r="FF3258" s="0"/>
      <c r="FG3258" s="0"/>
      <c r="FH3258" s="0"/>
      <c r="FI3258" s="0"/>
      <c r="FJ3258" s="0"/>
      <c r="FK3258" s="0"/>
      <c r="FL3258" s="0"/>
      <c r="FM3258" s="0"/>
      <c r="FN3258" s="0"/>
      <c r="FO3258" s="0"/>
      <c r="FP3258" s="0"/>
      <c r="FQ3258" s="0"/>
      <c r="FR3258" s="0"/>
      <c r="FS3258" s="0"/>
      <c r="FT3258" s="0"/>
      <c r="FU3258" s="0"/>
      <c r="FV3258" s="0"/>
      <c r="FW3258" s="0"/>
      <c r="FX3258" s="0"/>
      <c r="FY3258" s="0"/>
      <c r="FZ3258" s="0"/>
      <c r="GA3258" s="0"/>
      <c r="GB3258" s="0"/>
      <c r="GC3258" s="0"/>
      <c r="GD3258" s="0"/>
      <c r="GE3258" s="0"/>
      <c r="GF3258" s="0"/>
      <c r="GG3258" s="0"/>
      <c r="GH3258" s="0"/>
      <c r="GI3258" s="0"/>
      <c r="GJ3258" s="0"/>
      <c r="GK3258" s="0"/>
      <c r="GL3258" s="0"/>
      <c r="GM3258" s="0"/>
      <c r="GN3258" s="0"/>
      <c r="GO3258" s="0"/>
      <c r="GP3258" s="0"/>
      <c r="GQ3258" s="0"/>
      <c r="GR3258" s="0"/>
      <c r="GS3258" s="0"/>
      <c r="GT3258" s="0"/>
      <c r="GU3258" s="0"/>
      <c r="GV3258" s="0"/>
      <c r="GW3258" s="0"/>
      <c r="GX3258" s="0"/>
      <c r="GY3258" s="0"/>
      <c r="GZ3258" s="0"/>
      <c r="HA3258" s="0"/>
      <c r="HB3258" s="0"/>
      <c r="HC3258" s="0"/>
      <c r="HD3258" s="0"/>
      <c r="HE3258" s="0"/>
      <c r="HF3258" s="0"/>
      <c r="HG3258" s="0"/>
      <c r="HH3258" s="0"/>
      <c r="HI3258" s="0"/>
      <c r="HJ3258" s="0"/>
      <c r="HK3258" s="0"/>
      <c r="HL3258" s="0"/>
      <c r="HM3258" s="0"/>
      <c r="HN3258" s="0"/>
      <c r="HO3258" s="0"/>
      <c r="HP3258" s="0"/>
      <c r="HQ3258" s="0"/>
      <c r="HR3258" s="0"/>
      <c r="HS3258" s="0"/>
      <c r="HT3258" s="0"/>
      <c r="HU3258" s="0"/>
      <c r="HV3258" s="0"/>
      <c r="HW3258" s="0"/>
      <c r="HX3258" s="0"/>
      <c r="HY3258" s="0"/>
      <c r="HZ3258" s="0"/>
      <c r="IA3258" s="0"/>
      <c r="IB3258" s="0"/>
      <c r="IC3258" s="0"/>
      <c r="ID3258" s="0"/>
      <c r="IE3258" s="0"/>
      <c r="IF3258" s="0"/>
      <c r="IG3258" s="0"/>
      <c r="IH3258" s="0"/>
      <c r="II3258" s="0"/>
      <c r="IJ3258" s="0"/>
      <c r="IK3258" s="0"/>
      <c r="IL3258" s="0"/>
      <c r="IM3258" s="0"/>
      <c r="IN3258" s="0"/>
      <c r="IO3258" s="0"/>
      <c r="IP3258" s="0"/>
      <c r="IQ3258" s="0"/>
      <c r="IR3258" s="0"/>
      <c r="IS3258" s="0"/>
      <c r="IT3258" s="0"/>
      <c r="IU3258" s="0"/>
      <c r="IV3258" s="0"/>
      <c r="IW3258" s="0"/>
      <c r="IX3258" s="0"/>
      <c r="IY3258" s="0"/>
      <c r="IZ3258" s="0"/>
      <c r="JA3258" s="0"/>
      <c r="JB3258" s="0"/>
      <c r="JC3258" s="0"/>
      <c r="JD3258" s="0"/>
      <c r="JE3258" s="0"/>
      <c r="JF3258" s="0"/>
      <c r="JG3258" s="0"/>
      <c r="JH3258" s="0"/>
      <c r="JI3258" s="0"/>
      <c r="JJ3258" s="0"/>
      <c r="JK3258" s="0"/>
      <c r="JL3258" s="0"/>
      <c r="JM3258" s="0"/>
      <c r="JN3258" s="0"/>
      <c r="JO3258" s="0"/>
      <c r="JP3258" s="0"/>
      <c r="JQ3258" s="0"/>
      <c r="JR3258" s="0"/>
      <c r="JS3258" s="0"/>
      <c r="JT3258" s="0"/>
      <c r="JU3258" s="0"/>
      <c r="JV3258" s="0"/>
      <c r="JW3258" s="0"/>
      <c r="JX3258" s="0"/>
      <c r="JY3258" s="0"/>
      <c r="JZ3258" s="0"/>
      <c r="KA3258" s="0"/>
      <c r="KB3258" s="0"/>
      <c r="KC3258" s="0"/>
      <c r="KD3258" s="0"/>
      <c r="KE3258" s="0"/>
      <c r="KF3258" s="0"/>
      <c r="KG3258" s="0"/>
      <c r="KH3258" s="0"/>
      <c r="KI3258" s="0"/>
      <c r="KJ3258" s="0"/>
      <c r="KK3258" s="0"/>
      <c r="KL3258" s="0"/>
      <c r="KM3258" s="0"/>
      <c r="KN3258" s="0"/>
      <c r="KO3258" s="0"/>
      <c r="KP3258" s="0"/>
      <c r="KQ3258" s="0"/>
      <c r="KR3258" s="0"/>
      <c r="KS3258" s="0"/>
      <c r="KT3258" s="0"/>
      <c r="KU3258" s="0"/>
      <c r="KV3258" s="0"/>
      <c r="KW3258" s="0"/>
      <c r="KX3258" s="0"/>
      <c r="KY3258" s="0"/>
      <c r="KZ3258" s="0"/>
      <c r="LA3258" s="0"/>
      <c r="LB3258" s="0"/>
      <c r="LC3258" s="0"/>
      <c r="LD3258" s="0"/>
      <c r="LE3258" s="0"/>
      <c r="LF3258" s="0"/>
      <c r="LG3258" s="0"/>
      <c r="LH3258" s="0"/>
      <c r="LI3258" s="0"/>
      <c r="LJ3258" s="0"/>
      <c r="LK3258" s="0"/>
      <c r="LL3258" s="0"/>
      <c r="LM3258" s="0"/>
      <c r="LN3258" s="0"/>
      <c r="LO3258" s="0"/>
      <c r="LP3258" s="0"/>
      <c r="LQ3258" s="0"/>
      <c r="LR3258" s="0"/>
      <c r="LS3258" s="0"/>
      <c r="LT3258" s="0"/>
      <c r="LU3258" s="0"/>
      <c r="LV3258" s="0"/>
      <c r="LW3258" s="0"/>
      <c r="LX3258" s="0"/>
      <c r="LY3258" s="0"/>
      <c r="LZ3258" s="0"/>
      <c r="MA3258" s="0"/>
      <c r="MB3258" s="0"/>
      <c r="MC3258" s="0"/>
      <c r="MD3258" s="0"/>
      <c r="ME3258" s="0"/>
      <c r="MF3258" s="0"/>
      <c r="MG3258" s="0"/>
      <c r="MH3258" s="0"/>
      <c r="MI3258" s="0"/>
      <c r="MJ3258" s="0"/>
      <c r="MK3258" s="0"/>
      <c r="ML3258" s="0"/>
      <c r="MM3258" s="0"/>
      <c r="MN3258" s="0"/>
      <c r="MO3258" s="0"/>
      <c r="MP3258" s="0"/>
      <c r="MQ3258" s="0"/>
      <c r="MR3258" s="0"/>
      <c r="MS3258" s="0"/>
      <c r="MT3258" s="0"/>
      <c r="MU3258" s="0"/>
      <c r="MV3258" s="0"/>
      <c r="MW3258" s="0"/>
      <c r="MX3258" s="0"/>
      <c r="MY3258" s="0"/>
      <c r="MZ3258" s="0"/>
      <c r="NA3258" s="0"/>
      <c r="NB3258" s="0"/>
      <c r="NC3258" s="0"/>
      <c r="ND3258" s="0"/>
      <c r="NE3258" s="0"/>
      <c r="NF3258" s="0"/>
      <c r="NG3258" s="0"/>
      <c r="NH3258" s="0"/>
      <c r="NI3258" s="0"/>
      <c r="NJ3258" s="0"/>
      <c r="NK3258" s="0"/>
      <c r="NL3258" s="0"/>
      <c r="NM3258" s="0"/>
      <c r="NN3258" s="0"/>
      <c r="NO3258" s="0"/>
      <c r="NP3258" s="0"/>
      <c r="NQ3258" s="0"/>
      <c r="NR3258" s="0"/>
      <c r="NS3258" s="0"/>
      <c r="NT3258" s="0"/>
      <c r="NU3258" s="0"/>
      <c r="NV3258" s="0"/>
      <c r="NW3258" s="0"/>
      <c r="NX3258" s="0"/>
      <c r="NY3258" s="0"/>
      <c r="NZ3258" s="0"/>
      <c r="OA3258" s="0"/>
      <c r="OB3258" s="0"/>
      <c r="OC3258" s="0"/>
      <c r="OD3258" s="0"/>
      <c r="OE3258" s="0"/>
      <c r="OF3258" s="0"/>
      <c r="OG3258" s="0"/>
      <c r="OH3258" s="0"/>
      <c r="OI3258" s="0"/>
      <c r="OJ3258" s="0"/>
      <c r="OK3258" s="0"/>
      <c r="OL3258" s="0"/>
      <c r="OM3258" s="0"/>
      <c r="ON3258" s="0"/>
      <c r="OO3258" s="0"/>
      <c r="OP3258" s="0"/>
      <c r="OQ3258" s="0"/>
      <c r="OR3258" s="0"/>
      <c r="OS3258" s="0"/>
      <c r="OT3258" s="0"/>
      <c r="OU3258" s="0"/>
      <c r="OV3258" s="0"/>
      <c r="OW3258" s="0"/>
      <c r="OX3258" s="0"/>
      <c r="OY3258" s="0"/>
      <c r="OZ3258" s="0"/>
      <c r="PA3258" s="0"/>
      <c r="PB3258" s="0"/>
      <c r="PC3258" s="0"/>
      <c r="PD3258" s="0"/>
      <c r="PE3258" s="0"/>
      <c r="PF3258" s="0"/>
      <c r="PG3258" s="0"/>
      <c r="PH3258" s="0"/>
      <c r="PI3258" s="0"/>
      <c r="PJ3258" s="0"/>
      <c r="PK3258" s="0"/>
      <c r="PL3258" s="0"/>
      <c r="PM3258" s="0"/>
      <c r="PN3258" s="0"/>
      <c r="PO3258" s="0"/>
      <c r="PP3258" s="0"/>
      <c r="PQ3258" s="0"/>
      <c r="PR3258" s="0"/>
      <c r="PS3258" s="0"/>
      <c r="PT3258" s="0"/>
      <c r="PU3258" s="0"/>
      <c r="PV3258" s="0"/>
      <c r="PW3258" s="0"/>
      <c r="PX3258" s="0"/>
      <c r="PY3258" s="0"/>
      <c r="PZ3258" s="0"/>
      <c r="QA3258" s="0"/>
      <c r="QB3258" s="0"/>
      <c r="QC3258" s="0"/>
      <c r="QD3258" s="0"/>
      <c r="QE3258" s="0"/>
      <c r="QF3258" s="0"/>
      <c r="QG3258" s="0"/>
      <c r="QH3258" s="0"/>
      <c r="QI3258" s="0"/>
      <c r="QJ3258" s="0"/>
      <c r="QK3258" s="0"/>
      <c r="QL3258" s="0"/>
      <c r="QM3258" s="0"/>
      <c r="QN3258" s="0"/>
      <c r="QO3258" s="0"/>
      <c r="QP3258" s="0"/>
      <c r="QQ3258" s="0"/>
      <c r="QR3258" s="0"/>
      <c r="QS3258" s="0"/>
      <c r="QT3258" s="0"/>
      <c r="QU3258" s="0"/>
      <c r="QV3258" s="0"/>
      <c r="QW3258" s="0"/>
      <c r="QX3258" s="0"/>
      <c r="QY3258" s="0"/>
      <c r="QZ3258" s="0"/>
      <c r="RA3258" s="0"/>
      <c r="RB3258" s="0"/>
      <c r="RC3258" s="0"/>
      <c r="RD3258" s="0"/>
      <c r="RE3258" s="0"/>
      <c r="RF3258" s="0"/>
      <c r="RG3258" s="0"/>
      <c r="RH3258" s="0"/>
      <c r="RI3258" s="0"/>
      <c r="RJ3258" s="0"/>
      <c r="RK3258" s="0"/>
      <c r="RL3258" s="0"/>
      <c r="RM3258" s="0"/>
      <c r="RN3258" s="0"/>
      <c r="RO3258" s="0"/>
      <c r="RP3258" s="0"/>
      <c r="RQ3258" s="0"/>
      <c r="RR3258" s="0"/>
      <c r="RS3258" s="0"/>
      <c r="RT3258" s="0"/>
      <c r="RU3258" s="0"/>
      <c r="RV3258" s="0"/>
      <c r="RW3258" s="0"/>
      <c r="RX3258" s="0"/>
      <c r="RY3258" s="0"/>
      <c r="RZ3258" s="0"/>
      <c r="SA3258" s="0"/>
      <c r="SB3258" s="0"/>
      <c r="SC3258" s="0"/>
      <c r="SD3258" s="0"/>
      <c r="SE3258" s="0"/>
      <c r="SF3258" s="0"/>
      <c r="SG3258" s="0"/>
      <c r="SH3258" s="0"/>
      <c r="SI3258" s="0"/>
      <c r="SJ3258" s="0"/>
      <c r="SK3258" s="0"/>
      <c r="SL3258" s="0"/>
      <c r="SM3258" s="0"/>
      <c r="SN3258" s="0"/>
      <c r="SO3258" s="0"/>
      <c r="SP3258" s="0"/>
      <c r="SQ3258" s="0"/>
      <c r="SR3258" s="0"/>
      <c r="SS3258" s="0"/>
      <c r="ST3258" s="0"/>
      <c r="SU3258" s="0"/>
      <c r="SV3258" s="0"/>
      <c r="SW3258" s="0"/>
      <c r="SX3258" s="0"/>
      <c r="SY3258" s="0"/>
      <c r="SZ3258" s="0"/>
      <c r="TA3258" s="0"/>
      <c r="TB3258" s="0"/>
      <c r="TC3258" s="0"/>
      <c r="TD3258" s="0"/>
      <c r="TE3258" s="0"/>
      <c r="TF3258" s="0"/>
      <c r="TG3258" s="0"/>
      <c r="TH3258" s="0"/>
      <c r="TI3258" s="0"/>
      <c r="TJ3258" s="0"/>
      <c r="TK3258" s="0"/>
      <c r="TL3258" s="0"/>
      <c r="TM3258" s="0"/>
      <c r="TN3258" s="0"/>
      <c r="TO3258" s="0"/>
      <c r="TP3258" s="0"/>
      <c r="TQ3258" s="0"/>
      <c r="TR3258" s="0"/>
      <c r="TS3258" s="0"/>
      <c r="TT3258" s="0"/>
      <c r="TU3258" s="0"/>
      <c r="TV3258" s="0"/>
      <c r="TW3258" s="0"/>
      <c r="TX3258" s="0"/>
      <c r="TY3258" s="0"/>
      <c r="TZ3258" s="0"/>
      <c r="UA3258" s="0"/>
      <c r="UB3258" s="0"/>
      <c r="UC3258" s="0"/>
      <c r="UD3258" s="0"/>
      <c r="UE3258" s="0"/>
      <c r="UF3258" s="0"/>
      <c r="UG3258" s="0"/>
      <c r="UH3258" s="0"/>
      <c r="UI3258" s="0"/>
      <c r="UJ3258" s="0"/>
      <c r="UK3258" s="0"/>
      <c r="UL3258" s="0"/>
      <c r="UM3258" s="0"/>
      <c r="UN3258" s="0"/>
      <c r="UO3258" s="0"/>
      <c r="UP3258" s="0"/>
      <c r="UQ3258" s="0"/>
      <c r="UR3258" s="0"/>
      <c r="US3258" s="0"/>
      <c r="UT3258" s="0"/>
      <c r="UU3258" s="0"/>
      <c r="UV3258" s="0"/>
      <c r="UW3258" s="0"/>
      <c r="UX3258" s="0"/>
      <c r="UY3258" s="0"/>
      <c r="UZ3258" s="0"/>
      <c r="VA3258" s="0"/>
      <c r="VB3258" s="0"/>
      <c r="VC3258" s="0"/>
      <c r="VD3258" s="0"/>
      <c r="VE3258" s="0"/>
      <c r="VF3258" s="0"/>
      <c r="VG3258" s="0"/>
      <c r="VH3258" s="0"/>
      <c r="VI3258" s="0"/>
      <c r="VJ3258" s="0"/>
      <c r="VK3258" s="0"/>
      <c r="VL3258" s="0"/>
      <c r="VM3258" s="0"/>
      <c r="VN3258" s="0"/>
      <c r="VO3258" s="0"/>
      <c r="VP3258" s="0"/>
      <c r="VQ3258" s="0"/>
      <c r="VR3258" s="0"/>
      <c r="VS3258" s="0"/>
      <c r="VT3258" s="0"/>
      <c r="VU3258" s="0"/>
      <c r="VV3258" s="0"/>
      <c r="VW3258" s="0"/>
      <c r="VX3258" s="0"/>
      <c r="VY3258" s="0"/>
      <c r="VZ3258" s="0"/>
      <c r="WA3258" s="0"/>
      <c r="WB3258" s="0"/>
      <c r="WC3258" s="0"/>
      <c r="WD3258" s="0"/>
      <c r="WE3258" s="0"/>
      <c r="WF3258" s="0"/>
      <c r="WG3258" s="0"/>
      <c r="WH3258" s="0"/>
      <c r="WI3258" s="0"/>
      <c r="WJ3258" s="0"/>
      <c r="WK3258" s="0"/>
      <c r="WL3258" s="0"/>
      <c r="WM3258" s="0"/>
      <c r="WN3258" s="0"/>
      <c r="WO3258" s="0"/>
      <c r="WP3258" s="0"/>
      <c r="WQ3258" s="0"/>
      <c r="WR3258" s="0"/>
      <c r="WS3258" s="0"/>
      <c r="WT3258" s="0"/>
      <c r="WU3258" s="0"/>
      <c r="WV3258" s="0"/>
      <c r="WW3258" s="0"/>
      <c r="WX3258" s="0"/>
      <c r="WY3258" s="0"/>
      <c r="WZ3258" s="0"/>
      <c r="XA3258" s="0"/>
      <c r="XB3258" s="0"/>
      <c r="XC3258" s="0"/>
      <c r="XD3258" s="0"/>
      <c r="XE3258" s="0"/>
      <c r="XF3258" s="0"/>
      <c r="XG3258" s="0"/>
      <c r="XH3258" s="0"/>
      <c r="XI3258" s="0"/>
      <c r="XJ3258" s="0"/>
      <c r="XK3258" s="0"/>
      <c r="XL3258" s="0"/>
      <c r="XM3258" s="0"/>
      <c r="XN3258" s="0"/>
      <c r="XO3258" s="0"/>
      <c r="XP3258" s="0"/>
      <c r="XQ3258" s="0"/>
      <c r="XR3258" s="0"/>
      <c r="XS3258" s="0"/>
      <c r="XT3258" s="0"/>
      <c r="XU3258" s="0"/>
      <c r="XV3258" s="0"/>
      <c r="XW3258" s="0"/>
      <c r="XX3258" s="0"/>
      <c r="XY3258" s="0"/>
      <c r="XZ3258" s="0"/>
      <c r="YA3258" s="0"/>
      <c r="YB3258" s="0"/>
      <c r="YC3258" s="0"/>
      <c r="YD3258" s="0"/>
      <c r="YE3258" s="0"/>
      <c r="YF3258" s="0"/>
      <c r="YG3258" s="0"/>
      <c r="YH3258" s="0"/>
      <c r="YI3258" s="0"/>
      <c r="YJ3258" s="0"/>
      <c r="YK3258" s="0"/>
      <c r="YL3258" s="0"/>
      <c r="YM3258" s="0"/>
      <c r="YN3258" s="0"/>
      <c r="YO3258" s="0"/>
      <c r="YP3258" s="0"/>
      <c r="YQ3258" s="0"/>
      <c r="YR3258" s="0"/>
      <c r="YS3258" s="0"/>
      <c r="YT3258" s="0"/>
      <c r="YU3258" s="0"/>
      <c r="YV3258" s="0"/>
      <c r="YW3258" s="0"/>
      <c r="YX3258" s="0"/>
      <c r="YY3258" s="0"/>
      <c r="YZ3258" s="0"/>
      <c r="ZA3258" s="0"/>
      <c r="ZB3258" s="0"/>
      <c r="ZC3258" s="0"/>
      <c r="ZD3258" s="0"/>
      <c r="ZE3258" s="0"/>
      <c r="ZF3258" s="0"/>
      <c r="ZG3258" s="0"/>
      <c r="ZH3258" s="0"/>
      <c r="ZI3258" s="0"/>
      <c r="ZJ3258" s="0"/>
      <c r="ZK3258" s="0"/>
      <c r="ZL3258" s="0"/>
      <c r="ZM3258" s="0"/>
      <c r="ZN3258" s="0"/>
      <c r="ZO3258" s="0"/>
      <c r="ZP3258" s="0"/>
      <c r="ZQ3258" s="0"/>
      <c r="ZR3258" s="0"/>
      <c r="ZS3258" s="0"/>
      <c r="ZT3258" s="0"/>
      <c r="ZU3258" s="0"/>
      <c r="ZV3258" s="0"/>
      <c r="ZW3258" s="0"/>
      <c r="ZX3258" s="0"/>
      <c r="ZY3258" s="0"/>
      <c r="ZZ3258" s="0"/>
      <c r="AAA3258" s="0"/>
      <c r="AAB3258" s="0"/>
      <c r="AAC3258" s="0"/>
      <c r="AAD3258" s="0"/>
      <c r="AAE3258" s="0"/>
      <c r="AAF3258" s="0"/>
      <c r="AAG3258" s="0"/>
      <c r="AAH3258" s="0"/>
      <c r="AAI3258" s="0"/>
      <c r="AAJ3258" s="0"/>
      <c r="AAK3258" s="0"/>
      <c r="AAL3258" s="0"/>
      <c r="AAM3258" s="0"/>
      <c r="AAN3258" s="0"/>
      <c r="AAO3258" s="0"/>
      <c r="AAP3258" s="0"/>
      <c r="AAQ3258" s="0"/>
      <c r="AAR3258" s="0"/>
      <c r="AAS3258" s="0"/>
      <c r="AAT3258" s="0"/>
      <c r="AAU3258" s="0"/>
      <c r="AAV3258" s="0"/>
      <c r="AAW3258" s="0"/>
      <c r="AAX3258" s="0"/>
      <c r="AAY3258" s="0"/>
      <c r="AAZ3258" s="0"/>
      <c r="ABA3258" s="0"/>
      <c r="ABB3258" s="0"/>
      <c r="ABC3258" s="0"/>
      <c r="ABD3258" s="0"/>
      <c r="ABE3258" s="0"/>
      <c r="ABF3258" s="0"/>
      <c r="ABG3258" s="0"/>
      <c r="ABH3258" s="0"/>
      <c r="ABI3258" s="0"/>
      <c r="ABJ3258" s="0"/>
      <c r="ABK3258" s="0"/>
      <c r="ABL3258" s="0"/>
      <c r="ABM3258" s="0"/>
      <c r="ABN3258" s="0"/>
      <c r="ABO3258" s="0"/>
      <c r="ABP3258" s="0"/>
      <c r="ABQ3258" s="0"/>
      <c r="ABR3258" s="0"/>
      <c r="ABS3258" s="0"/>
      <c r="ABT3258" s="0"/>
      <c r="ABU3258" s="0"/>
      <c r="ABV3258" s="0"/>
      <c r="ABW3258" s="0"/>
      <c r="ABX3258" s="0"/>
      <c r="ABY3258" s="0"/>
      <c r="ABZ3258" s="0"/>
      <c r="ACA3258" s="0"/>
      <c r="ACB3258" s="0"/>
      <c r="ACC3258" s="0"/>
      <c r="ACD3258" s="0"/>
      <c r="ACE3258" s="0"/>
      <c r="ACF3258" s="0"/>
      <c r="ACG3258" s="0"/>
      <c r="ACH3258" s="0"/>
      <c r="ACI3258" s="0"/>
      <c r="ACJ3258" s="0"/>
      <c r="ACK3258" s="0"/>
      <c r="ACL3258" s="0"/>
      <c r="ACM3258" s="0"/>
      <c r="ACN3258" s="0"/>
      <c r="ACO3258" s="0"/>
      <c r="ACP3258" s="0"/>
      <c r="ACQ3258" s="0"/>
      <c r="ACR3258" s="0"/>
      <c r="ACS3258" s="0"/>
      <c r="ACT3258" s="0"/>
      <c r="ACU3258" s="0"/>
      <c r="ACV3258" s="0"/>
      <c r="ACW3258" s="0"/>
      <c r="ACX3258" s="0"/>
      <c r="ACY3258" s="0"/>
      <c r="ACZ3258" s="0"/>
      <c r="ADA3258" s="0"/>
      <c r="ADB3258" s="0"/>
      <c r="ADC3258" s="0"/>
      <c r="ADD3258" s="0"/>
      <c r="ADE3258" s="0"/>
      <c r="ADF3258" s="0"/>
      <c r="ADG3258" s="0"/>
      <c r="ADH3258" s="0"/>
      <c r="ADI3258" s="0"/>
      <c r="ADJ3258" s="0"/>
      <c r="ADK3258" s="0"/>
      <c r="ADL3258" s="0"/>
      <c r="ADM3258" s="0"/>
      <c r="ADN3258" s="0"/>
      <c r="ADO3258" s="0"/>
      <c r="ADP3258" s="0"/>
      <c r="ADQ3258" s="0"/>
      <c r="ADR3258" s="0"/>
      <c r="ADS3258" s="0"/>
      <c r="ADT3258" s="0"/>
      <c r="ADU3258" s="0"/>
      <c r="ADV3258" s="0"/>
      <c r="ADW3258" s="0"/>
      <c r="ADX3258" s="0"/>
      <c r="ADY3258" s="0"/>
      <c r="ADZ3258" s="0"/>
      <c r="AEA3258" s="0"/>
      <c r="AEB3258" s="0"/>
      <c r="AEC3258" s="0"/>
      <c r="AED3258" s="0"/>
      <c r="AEE3258" s="0"/>
      <c r="AEF3258" s="0"/>
      <c r="AEG3258" s="0"/>
      <c r="AEH3258" s="0"/>
      <c r="AEI3258" s="0"/>
      <c r="AEJ3258" s="0"/>
      <c r="AEK3258" s="0"/>
      <c r="AEL3258" s="0"/>
      <c r="AEM3258" s="0"/>
      <c r="AEN3258" s="0"/>
      <c r="AEO3258" s="0"/>
      <c r="AEP3258" s="0"/>
      <c r="AEQ3258" s="0"/>
      <c r="AER3258" s="0"/>
      <c r="AES3258" s="0"/>
      <c r="AET3258" s="0"/>
      <c r="AEU3258" s="0"/>
      <c r="AEV3258" s="0"/>
      <c r="AEW3258" s="0"/>
      <c r="AEX3258" s="0"/>
      <c r="AEY3258" s="0"/>
      <c r="AEZ3258" s="0"/>
      <c r="AFA3258" s="0"/>
      <c r="AFB3258" s="0"/>
      <c r="AFC3258" s="0"/>
      <c r="AFD3258" s="0"/>
      <c r="AFE3258" s="0"/>
      <c r="AFF3258" s="0"/>
      <c r="AFG3258" s="0"/>
      <c r="AFH3258" s="0"/>
      <c r="AFI3258" s="0"/>
      <c r="AFJ3258" s="0"/>
      <c r="AFK3258" s="0"/>
      <c r="AFL3258" s="0"/>
      <c r="AFM3258" s="0"/>
      <c r="AFN3258" s="0"/>
      <c r="AFO3258" s="0"/>
      <c r="AFP3258" s="0"/>
      <c r="AFQ3258" s="0"/>
      <c r="AFR3258" s="0"/>
      <c r="AFS3258" s="0"/>
      <c r="AFT3258" s="0"/>
      <c r="AFU3258" s="0"/>
      <c r="AFV3258" s="0"/>
      <c r="AFW3258" s="0"/>
      <c r="AFX3258" s="0"/>
      <c r="AFY3258" s="0"/>
      <c r="AFZ3258" s="0"/>
      <c r="AGA3258" s="0"/>
      <c r="AGB3258" s="0"/>
      <c r="AGC3258" s="0"/>
      <c r="AGD3258" s="0"/>
      <c r="AGE3258" s="0"/>
      <c r="AGF3258" s="0"/>
      <c r="AGG3258" s="0"/>
      <c r="AGH3258" s="0"/>
      <c r="AGI3258" s="0"/>
      <c r="AGJ3258" s="0"/>
      <c r="AGK3258" s="0"/>
      <c r="AGL3258" s="0"/>
      <c r="AGM3258" s="0"/>
      <c r="AGN3258" s="0"/>
      <c r="AGO3258" s="0"/>
      <c r="AGP3258" s="0"/>
      <c r="AGQ3258" s="0"/>
      <c r="AGR3258" s="0"/>
      <c r="AGS3258" s="0"/>
      <c r="AGT3258" s="0"/>
      <c r="AGU3258" s="0"/>
      <c r="AGV3258" s="0"/>
      <c r="AGW3258" s="0"/>
      <c r="AGX3258" s="0"/>
      <c r="AGY3258" s="0"/>
      <c r="AGZ3258" s="0"/>
      <c r="AHA3258" s="0"/>
      <c r="AHB3258" s="0"/>
      <c r="AHC3258" s="0"/>
      <c r="AHD3258" s="0"/>
      <c r="AHE3258" s="0"/>
      <c r="AHF3258" s="0"/>
      <c r="AHG3258" s="0"/>
      <c r="AHH3258" s="0"/>
      <c r="AHI3258" s="0"/>
      <c r="AHJ3258" s="0"/>
      <c r="AHK3258" s="0"/>
      <c r="AHL3258" s="0"/>
      <c r="AHM3258" s="0"/>
      <c r="AHN3258" s="0"/>
      <c r="AHO3258" s="0"/>
      <c r="AHP3258" s="0"/>
      <c r="AHQ3258" s="0"/>
      <c r="AHR3258" s="0"/>
      <c r="AHS3258" s="0"/>
      <c r="AHT3258" s="0"/>
      <c r="AHU3258" s="0"/>
      <c r="AHV3258" s="0"/>
      <c r="AHW3258" s="0"/>
      <c r="AHX3258" s="0"/>
      <c r="AHY3258" s="0"/>
      <c r="AHZ3258" s="0"/>
      <c r="AIA3258" s="0"/>
      <c r="AIB3258" s="0"/>
      <c r="AIC3258" s="0"/>
      <c r="AID3258" s="0"/>
      <c r="AIE3258" s="0"/>
      <c r="AIF3258" s="0"/>
      <c r="AIG3258" s="0"/>
      <c r="AIH3258" s="0"/>
      <c r="AII3258" s="0"/>
      <c r="AIJ3258" s="0"/>
      <c r="AIK3258" s="0"/>
      <c r="AIL3258" s="0"/>
      <c r="AIM3258" s="0"/>
      <c r="AIN3258" s="0"/>
      <c r="AIO3258" s="0"/>
      <c r="AIP3258" s="0"/>
      <c r="AIQ3258" s="0"/>
      <c r="AIR3258" s="0"/>
      <c r="AIS3258" s="0"/>
      <c r="AIT3258" s="0"/>
      <c r="AIU3258" s="0"/>
      <c r="AIV3258" s="0"/>
      <c r="AIW3258" s="0"/>
      <c r="AIX3258" s="0"/>
      <c r="AIY3258" s="0"/>
      <c r="AIZ3258" s="0"/>
      <c r="AJA3258" s="0"/>
      <c r="AJB3258" s="0"/>
      <c r="AJC3258" s="0"/>
      <c r="AJD3258" s="0"/>
      <c r="AJE3258" s="0"/>
      <c r="AJF3258" s="0"/>
      <c r="AJG3258" s="0"/>
      <c r="AJH3258" s="0"/>
      <c r="AJI3258" s="0"/>
      <c r="AJJ3258" s="0"/>
      <c r="AJK3258" s="0"/>
      <c r="AJL3258" s="0"/>
      <c r="AJM3258" s="0"/>
      <c r="AJN3258" s="0"/>
      <c r="AJO3258" s="0"/>
      <c r="AJP3258" s="0"/>
      <c r="AJQ3258" s="0"/>
      <c r="AJR3258" s="0"/>
      <c r="AJS3258" s="0"/>
      <c r="AJT3258" s="0"/>
      <c r="AJU3258" s="0"/>
      <c r="AJV3258" s="0"/>
      <c r="AJW3258" s="0"/>
      <c r="AJX3258" s="0"/>
      <c r="AJY3258" s="0"/>
      <c r="AJZ3258" s="0"/>
      <c r="AKA3258" s="0"/>
      <c r="AKB3258" s="0"/>
      <c r="AKC3258" s="0"/>
      <c r="AKD3258" s="0"/>
      <c r="AKE3258" s="0"/>
      <c r="AKF3258" s="0"/>
      <c r="AKG3258" s="0"/>
      <c r="AKH3258" s="0"/>
      <c r="AKI3258" s="0"/>
      <c r="AKJ3258" s="0"/>
      <c r="AKK3258" s="0"/>
      <c r="AKL3258" s="0"/>
      <c r="AKM3258" s="0"/>
      <c r="AKN3258" s="0"/>
      <c r="AKO3258" s="0"/>
      <c r="AKP3258" s="0"/>
      <c r="AKQ3258" s="0"/>
      <c r="AKR3258" s="0"/>
      <c r="AKS3258" s="0"/>
      <c r="AKT3258" s="0"/>
      <c r="AKU3258" s="0"/>
      <c r="AKV3258" s="0"/>
      <c r="AKW3258" s="0"/>
      <c r="AKX3258" s="0"/>
      <c r="AKY3258" s="0"/>
      <c r="AKZ3258" s="0"/>
      <c r="ALA3258" s="0"/>
      <c r="ALB3258" s="0"/>
      <c r="ALC3258" s="0"/>
      <c r="ALD3258" s="0"/>
      <c r="ALE3258" s="0"/>
      <c r="ALF3258" s="0"/>
      <c r="ALG3258" s="0"/>
      <c r="ALH3258" s="0"/>
      <c r="ALI3258" s="0"/>
      <c r="ALJ3258" s="0"/>
      <c r="ALK3258" s="0"/>
      <c r="ALL3258" s="0"/>
      <c r="ALM3258" s="0"/>
      <c r="ALN3258" s="0"/>
      <c r="ALO3258" s="0"/>
      <c r="ALP3258" s="0"/>
      <c r="ALQ3258" s="0"/>
      <c r="ALR3258" s="0"/>
      <c r="ALS3258" s="0"/>
      <c r="ALT3258" s="0"/>
      <c r="ALU3258" s="0"/>
      <c r="ALV3258" s="0"/>
      <c r="ALW3258" s="0"/>
      <c r="ALX3258" s="0"/>
      <c r="ALY3258" s="0"/>
      <c r="ALZ3258" s="0"/>
      <c r="AMA3258" s="0"/>
      <c r="AMB3258" s="0"/>
      <c r="AMC3258" s="0"/>
      <c r="AMD3258" s="0"/>
      <c r="AME3258" s="0"/>
      <c r="AMF3258" s="0"/>
      <c r="AMG3258" s="0"/>
      <c r="AMH3258" s="0"/>
      <c r="AMI3258" s="0"/>
    </row>
    <row r="3259" customFormat="false" ht="12.75" hidden="false" customHeight="false" outlineLevel="0" collapsed="false">
      <c r="C3259" s="27" t="s">
        <v>3506</v>
      </c>
      <c r="D3259" s="27" t="s">
        <v>583</v>
      </c>
      <c r="E3259" s="97"/>
      <c r="F3259" s="31"/>
      <c r="G3259" s="27"/>
      <c r="H3259" s="30" t="s">
        <v>168</v>
      </c>
      <c r="I3259" s="31" t="n">
        <v>1.99</v>
      </c>
      <c r="J3259" s="31" t="s">
        <v>3470</v>
      </c>
      <c r="BM3259" s="0"/>
      <c r="BN3259" s="0"/>
      <c r="BO3259" s="0"/>
      <c r="BP3259" s="0"/>
      <c r="BQ3259" s="0"/>
      <c r="BR3259" s="0"/>
      <c r="BS3259" s="0"/>
      <c r="BT3259" s="0"/>
      <c r="BU3259" s="0"/>
      <c r="BV3259" s="0"/>
      <c r="BW3259" s="0"/>
      <c r="BX3259" s="0"/>
      <c r="BY3259" s="0"/>
      <c r="BZ3259" s="0"/>
      <c r="CA3259" s="0"/>
      <c r="CB3259" s="0"/>
      <c r="CC3259" s="0"/>
      <c r="CD3259" s="0"/>
      <c r="CE3259" s="0"/>
      <c r="CF3259" s="0"/>
      <c r="CG3259" s="0"/>
      <c r="CH3259" s="0"/>
      <c r="CI3259" s="0"/>
      <c r="CJ3259" s="0"/>
      <c r="CK3259" s="0"/>
      <c r="CL3259" s="0"/>
      <c r="CM3259" s="0"/>
      <c r="CN3259" s="0"/>
      <c r="CO3259" s="0"/>
      <c r="CP3259" s="0"/>
      <c r="CQ3259" s="0"/>
      <c r="CR3259" s="0"/>
      <c r="CS3259" s="0"/>
      <c r="CT3259" s="0"/>
      <c r="CU3259" s="0"/>
      <c r="CV3259" s="0"/>
      <c r="CW3259" s="0"/>
      <c r="CX3259" s="0"/>
      <c r="CY3259" s="0"/>
      <c r="CZ3259" s="0"/>
      <c r="DA3259" s="0"/>
      <c r="DB3259" s="0"/>
      <c r="DC3259" s="0"/>
      <c r="DD3259" s="0"/>
      <c r="DE3259" s="0"/>
      <c r="DF3259" s="0"/>
      <c r="DG3259" s="0"/>
      <c r="DH3259" s="0"/>
      <c r="DI3259" s="0"/>
      <c r="DJ3259" s="0"/>
      <c r="DK3259" s="0"/>
      <c r="DL3259" s="0"/>
      <c r="DM3259" s="0"/>
      <c r="DN3259" s="0"/>
      <c r="DO3259" s="0"/>
      <c r="DP3259" s="0"/>
      <c r="DQ3259" s="0"/>
      <c r="DR3259" s="0"/>
      <c r="DS3259" s="0"/>
      <c r="DT3259" s="0"/>
      <c r="DU3259" s="0"/>
      <c r="DV3259" s="0"/>
      <c r="DW3259" s="0"/>
      <c r="DX3259" s="0"/>
      <c r="DY3259" s="0"/>
      <c r="DZ3259" s="0"/>
      <c r="EA3259" s="0"/>
      <c r="EB3259" s="0"/>
      <c r="EC3259" s="0"/>
      <c r="ED3259" s="0"/>
      <c r="EE3259" s="0"/>
      <c r="EF3259" s="0"/>
      <c r="EG3259" s="0"/>
      <c r="EH3259" s="0"/>
      <c r="EI3259" s="0"/>
      <c r="EJ3259" s="0"/>
      <c r="EK3259" s="0"/>
      <c r="EL3259" s="0"/>
      <c r="EM3259" s="0"/>
      <c r="EN3259" s="0"/>
      <c r="EO3259" s="0"/>
      <c r="EP3259" s="0"/>
      <c r="EQ3259" s="0"/>
      <c r="ER3259" s="0"/>
      <c r="ES3259" s="0"/>
      <c r="ET3259" s="0"/>
      <c r="EU3259" s="0"/>
      <c r="EV3259" s="0"/>
      <c r="EW3259" s="0"/>
      <c r="EX3259" s="0"/>
      <c r="EY3259" s="0"/>
      <c r="EZ3259" s="0"/>
      <c r="FA3259" s="0"/>
      <c r="FB3259" s="0"/>
      <c r="FC3259" s="0"/>
      <c r="FD3259" s="0"/>
      <c r="FE3259" s="0"/>
      <c r="FF3259" s="0"/>
      <c r="FG3259" s="0"/>
      <c r="FH3259" s="0"/>
      <c r="FI3259" s="0"/>
      <c r="FJ3259" s="0"/>
      <c r="FK3259" s="0"/>
      <c r="FL3259" s="0"/>
      <c r="FM3259" s="0"/>
      <c r="FN3259" s="0"/>
      <c r="FO3259" s="0"/>
      <c r="FP3259" s="0"/>
      <c r="FQ3259" s="0"/>
      <c r="FR3259" s="0"/>
      <c r="FS3259" s="0"/>
      <c r="FT3259" s="0"/>
      <c r="FU3259" s="0"/>
      <c r="FV3259" s="0"/>
      <c r="FW3259" s="0"/>
      <c r="FX3259" s="0"/>
      <c r="FY3259" s="0"/>
      <c r="FZ3259" s="0"/>
      <c r="GA3259" s="0"/>
      <c r="GB3259" s="0"/>
      <c r="GC3259" s="0"/>
      <c r="GD3259" s="0"/>
      <c r="GE3259" s="0"/>
      <c r="GF3259" s="0"/>
      <c r="GG3259" s="0"/>
      <c r="GH3259" s="0"/>
      <c r="GI3259" s="0"/>
      <c r="GJ3259" s="0"/>
      <c r="GK3259" s="0"/>
      <c r="GL3259" s="0"/>
      <c r="GM3259" s="0"/>
      <c r="GN3259" s="0"/>
      <c r="GO3259" s="0"/>
      <c r="GP3259" s="0"/>
      <c r="GQ3259" s="0"/>
      <c r="GR3259" s="0"/>
      <c r="GS3259" s="0"/>
      <c r="GT3259" s="0"/>
      <c r="GU3259" s="0"/>
      <c r="GV3259" s="0"/>
      <c r="GW3259" s="0"/>
      <c r="GX3259" s="0"/>
      <c r="GY3259" s="0"/>
      <c r="GZ3259" s="0"/>
      <c r="HA3259" s="0"/>
      <c r="HB3259" s="0"/>
      <c r="HC3259" s="0"/>
      <c r="HD3259" s="0"/>
      <c r="HE3259" s="0"/>
      <c r="HF3259" s="0"/>
      <c r="HG3259" s="0"/>
      <c r="HH3259" s="0"/>
      <c r="HI3259" s="0"/>
      <c r="HJ3259" s="0"/>
      <c r="HK3259" s="0"/>
      <c r="HL3259" s="0"/>
      <c r="HM3259" s="0"/>
      <c r="HN3259" s="0"/>
      <c r="HO3259" s="0"/>
      <c r="HP3259" s="0"/>
      <c r="HQ3259" s="0"/>
      <c r="HR3259" s="0"/>
      <c r="HS3259" s="0"/>
      <c r="HT3259" s="0"/>
      <c r="HU3259" s="0"/>
      <c r="HV3259" s="0"/>
      <c r="HW3259" s="0"/>
      <c r="HX3259" s="0"/>
      <c r="HY3259" s="0"/>
      <c r="HZ3259" s="0"/>
      <c r="IA3259" s="0"/>
      <c r="IB3259" s="0"/>
      <c r="IC3259" s="0"/>
      <c r="ID3259" s="0"/>
      <c r="IE3259" s="0"/>
      <c r="IF3259" s="0"/>
      <c r="IG3259" s="0"/>
      <c r="IH3259" s="0"/>
      <c r="II3259" s="0"/>
      <c r="IJ3259" s="0"/>
      <c r="IK3259" s="0"/>
      <c r="IL3259" s="0"/>
      <c r="IM3259" s="0"/>
      <c r="IN3259" s="0"/>
      <c r="IO3259" s="0"/>
      <c r="IP3259" s="0"/>
      <c r="IQ3259" s="0"/>
      <c r="IR3259" s="0"/>
      <c r="IS3259" s="0"/>
      <c r="IT3259" s="0"/>
      <c r="IU3259" s="0"/>
      <c r="IV3259" s="0"/>
      <c r="IW3259" s="0"/>
      <c r="IX3259" s="0"/>
      <c r="IY3259" s="0"/>
      <c r="IZ3259" s="0"/>
      <c r="JA3259" s="0"/>
      <c r="JB3259" s="0"/>
      <c r="JC3259" s="0"/>
      <c r="JD3259" s="0"/>
      <c r="JE3259" s="0"/>
      <c r="JF3259" s="0"/>
      <c r="JG3259" s="0"/>
      <c r="JH3259" s="0"/>
      <c r="JI3259" s="0"/>
      <c r="JJ3259" s="0"/>
      <c r="JK3259" s="0"/>
      <c r="JL3259" s="0"/>
      <c r="JM3259" s="0"/>
      <c r="JN3259" s="0"/>
      <c r="JO3259" s="0"/>
      <c r="JP3259" s="0"/>
      <c r="JQ3259" s="0"/>
      <c r="JR3259" s="0"/>
      <c r="JS3259" s="0"/>
      <c r="JT3259" s="0"/>
      <c r="JU3259" s="0"/>
      <c r="JV3259" s="0"/>
      <c r="JW3259" s="0"/>
      <c r="JX3259" s="0"/>
      <c r="JY3259" s="0"/>
      <c r="JZ3259" s="0"/>
      <c r="KA3259" s="0"/>
      <c r="KB3259" s="0"/>
      <c r="KC3259" s="0"/>
      <c r="KD3259" s="0"/>
      <c r="KE3259" s="0"/>
      <c r="KF3259" s="0"/>
      <c r="KG3259" s="0"/>
      <c r="KH3259" s="0"/>
      <c r="KI3259" s="0"/>
      <c r="KJ3259" s="0"/>
      <c r="KK3259" s="0"/>
      <c r="KL3259" s="0"/>
      <c r="KM3259" s="0"/>
      <c r="KN3259" s="0"/>
      <c r="KO3259" s="0"/>
      <c r="KP3259" s="0"/>
      <c r="KQ3259" s="0"/>
      <c r="KR3259" s="0"/>
      <c r="KS3259" s="0"/>
      <c r="KT3259" s="0"/>
      <c r="KU3259" s="0"/>
      <c r="KV3259" s="0"/>
      <c r="KW3259" s="0"/>
      <c r="KX3259" s="0"/>
      <c r="KY3259" s="0"/>
      <c r="KZ3259" s="0"/>
      <c r="LA3259" s="0"/>
      <c r="LB3259" s="0"/>
      <c r="LC3259" s="0"/>
      <c r="LD3259" s="0"/>
      <c r="LE3259" s="0"/>
      <c r="LF3259" s="0"/>
      <c r="LG3259" s="0"/>
      <c r="LH3259" s="0"/>
      <c r="LI3259" s="0"/>
      <c r="LJ3259" s="0"/>
      <c r="LK3259" s="0"/>
      <c r="LL3259" s="0"/>
      <c r="LM3259" s="0"/>
      <c r="LN3259" s="0"/>
      <c r="LO3259" s="0"/>
      <c r="LP3259" s="0"/>
      <c r="LQ3259" s="0"/>
      <c r="LR3259" s="0"/>
      <c r="LS3259" s="0"/>
      <c r="LT3259" s="0"/>
      <c r="LU3259" s="0"/>
      <c r="LV3259" s="0"/>
      <c r="LW3259" s="0"/>
      <c r="LX3259" s="0"/>
      <c r="LY3259" s="0"/>
      <c r="LZ3259" s="0"/>
      <c r="MA3259" s="0"/>
      <c r="MB3259" s="0"/>
      <c r="MC3259" s="0"/>
      <c r="MD3259" s="0"/>
      <c r="ME3259" s="0"/>
      <c r="MF3259" s="0"/>
      <c r="MG3259" s="0"/>
      <c r="MH3259" s="0"/>
      <c r="MI3259" s="0"/>
      <c r="MJ3259" s="0"/>
      <c r="MK3259" s="0"/>
      <c r="ML3259" s="0"/>
      <c r="MM3259" s="0"/>
      <c r="MN3259" s="0"/>
      <c r="MO3259" s="0"/>
      <c r="MP3259" s="0"/>
      <c r="MQ3259" s="0"/>
      <c r="MR3259" s="0"/>
      <c r="MS3259" s="0"/>
      <c r="MT3259" s="0"/>
      <c r="MU3259" s="0"/>
      <c r="MV3259" s="0"/>
      <c r="MW3259" s="0"/>
      <c r="MX3259" s="0"/>
      <c r="MY3259" s="0"/>
      <c r="MZ3259" s="0"/>
      <c r="NA3259" s="0"/>
      <c r="NB3259" s="0"/>
      <c r="NC3259" s="0"/>
      <c r="ND3259" s="0"/>
      <c r="NE3259" s="0"/>
      <c r="NF3259" s="0"/>
      <c r="NG3259" s="0"/>
      <c r="NH3259" s="0"/>
      <c r="NI3259" s="0"/>
      <c r="NJ3259" s="0"/>
      <c r="NK3259" s="0"/>
      <c r="NL3259" s="0"/>
      <c r="NM3259" s="0"/>
      <c r="NN3259" s="0"/>
      <c r="NO3259" s="0"/>
      <c r="NP3259" s="0"/>
      <c r="NQ3259" s="0"/>
      <c r="NR3259" s="0"/>
      <c r="NS3259" s="0"/>
      <c r="NT3259" s="0"/>
      <c r="NU3259" s="0"/>
      <c r="NV3259" s="0"/>
      <c r="NW3259" s="0"/>
      <c r="NX3259" s="0"/>
      <c r="NY3259" s="0"/>
      <c r="NZ3259" s="0"/>
      <c r="OA3259" s="0"/>
      <c r="OB3259" s="0"/>
      <c r="OC3259" s="0"/>
      <c r="OD3259" s="0"/>
      <c r="OE3259" s="0"/>
      <c r="OF3259" s="0"/>
      <c r="OG3259" s="0"/>
      <c r="OH3259" s="0"/>
      <c r="OI3259" s="0"/>
      <c r="OJ3259" s="0"/>
      <c r="OK3259" s="0"/>
      <c r="OL3259" s="0"/>
      <c r="OM3259" s="0"/>
      <c r="ON3259" s="0"/>
      <c r="OO3259" s="0"/>
      <c r="OP3259" s="0"/>
      <c r="OQ3259" s="0"/>
      <c r="OR3259" s="0"/>
      <c r="OS3259" s="0"/>
      <c r="OT3259" s="0"/>
      <c r="OU3259" s="0"/>
      <c r="OV3259" s="0"/>
      <c r="OW3259" s="0"/>
      <c r="OX3259" s="0"/>
      <c r="OY3259" s="0"/>
      <c r="OZ3259" s="0"/>
      <c r="PA3259" s="0"/>
      <c r="PB3259" s="0"/>
      <c r="PC3259" s="0"/>
      <c r="PD3259" s="0"/>
      <c r="PE3259" s="0"/>
      <c r="PF3259" s="0"/>
      <c r="PG3259" s="0"/>
      <c r="PH3259" s="0"/>
      <c r="PI3259" s="0"/>
      <c r="PJ3259" s="0"/>
      <c r="PK3259" s="0"/>
      <c r="PL3259" s="0"/>
      <c r="PM3259" s="0"/>
      <c r="PN3259" s="0"/>
      <c r="PO3259" s="0"/>
      <c r="PP3259" s="0"/>
      <c r="PQ3259" s="0"/>
      <c r="PR3259" s="0"/>
      <c r="PS3259" s="0"/>
      <c r="PT3259" s="0"/>
      <c r="PU3259" s="0"/>
      <c r="PV3259" s="0"/>
      <c r="PW3259" s="0"/>
      <c r="PX3259" s="0"/>
      <c r="PY3259" s="0"/>
      <c r="PZ3259" s="0"/>
      <c r="QA3259" s="0"/>
      <c r="QB3259" s="0"/>
      <c r="QC3259" s="0"/>
      <c r="QD3259" s="0"/>
      <c r="QE3259" s="0"/>
      <c r="QF3259" s="0"/>
      <c r="QG3259" s="0"/>
      <c r="QH3259" s="0"/>
      <c r="QI3259" s="0"/>
      <c r="QJ3259" s="0"/>
      <c r="QK3259" s="0"/>
      <c r="QL3259" s="0"/>
      <c r="QM3259" s="0"/>
      <c r="QN3259" s="0"/>
      <c r="QO3259" s="0"/>
      <c r="QP3259" s="0"/>
      <c r="QQ3259" s="0"/>
      <c r="QR3259" s="0"/>
      <c r="QS3259" s="0"/>
      <c r="QT3259" s="0"/>
      <c r="QU3259" s="0"/>
      <c r="QV3259" s="0"/>
      <c r="QW3259" s="0"/>
      <c r="QX3259" s="0"/>
      <c r="QY3259" s="0"/>
      <c r="QZ3259" s="0"/>
      <c r="RA3259" s="0"/>
      <c r="RB3259" s="0"/>
      <c r="RC3259" s="0"/>
      <c r="RD3259" s="0"/>
      <c r="RE3259" s="0"/>
      <c r="RF3259" s="0"/>
      <c r="RG3259" s="0"/>
      <c r="RH3259" s="0"/>
      <c r="RI3259" s="0"/>
      <c r="RJ3259" s="0"/>
      <c r="RK3259" s="0"/>
      <c r="RL3259" s="0"/>
      <c r="RM3259" s="0"/>
      <c r="RN3259" s="0"/>
      <c r="RO3259" s="0"/>
      <c r="RP3259" s="0"/>
      <c r="RQ3259" s="0"/>
      <c r="RR3259" s="0"/>
      <c r="RS3259" s="0"/>
      <c r="RT3259" s="0"/>
      <c r="RU3259" s="0"/>
      <c r="RV3259" s="0"/>
      <c r="RW3259" s="0"/>
      <c r="RX3259" s="0"/>
      <c r="RY3259" s="0"/>
      <c r="RZ3259" s="0"/>
      <c r="SA3259" s="0"/>
      <c r="SB3259" s="0"/>
      <c r="SC3259" s="0"/>
      <c r="SD3259" s="0"/>
      <c r="SE3259" s="0"/>
      <c r="SF3259" s="0"/>
      <c r="SG3259" s="0"/>
      <c r="SH3259" s="0"/>
      <c r="SI3259" s="0"/>
      <c r="SJ3259" s="0"/>
      <c r="SK3259" s="0"/>
      <c r="SL3259" s="0"/>
      <c r="SM3259" s="0"/>
      <c r="SN3259" s="0"/>
      <c r="SO3259" s="0"/>
      <c r="SP3259" s="0"/>
      <c r="SQ3259" s="0"/>
      <c r="SR3259" s="0"/>
      <c r="SS3259" s="0"/>
      <c r="ST3259" s="0"/>
      <c r="SU3259" s="0"/>
      <c r="SV3259" s="0"/>
      <c r="SW3259" s="0"/>
      <c r="SX3259" s="0"/>
      <c r="SY3259" s="0"/>
      <c r="SZ3259" s="0"/>
      <c r="TA3259" s="0"/>
      <c r="TB3259" s="0"/>
      <c r="TC3259" s="0"/>
      <c r="TD3259" s="0"/>
      <c r="TE3259" s="0"/>
      <c r="TF3259" s="0"/>
      <c r="TG3259" s="0"/>
      <c r="TH3259" s="0"/>
      <c r="TI3259" s="0"/>
      <c r="TJ3259" s="0"/>
      <c r="TK3259" s="0"/>
      <c r="TL3259" s="0"/>
      <c r="TM3259" s="0"/>
      <c r="TN3259" s="0"/>
      <c r="TO3259" s="0"/>
      <c r="TP3259" s="0"/>
      <c r="TQ3259" s="0"/>
      <c r="TR3259" s="0"/>
      <c r="TS3259" s="0"/>
      <c r="TT3259" s="0"/>
      <c r="TU3259" s="0"/>
      <c r="TV3259" s="0"/>
      <c r="TW3259" s="0"/>
      <c r="TX3259" s="0"/>
      <c r="TY3259" s="0"/>
      <c r="TZ3259" s="0"/>
      <c r="UA3259" s="0"/>
      <c r="UB3259" s="0"/>
      <c r="UC3259" s="0"/>
      <c r="UD3259" s="0"/>
      <c r="UE3259" s="0"/>
      <c r="UF3259" s="0"/>
      <c r="UG3259" s="0"/>
      <c r="UH3259" s="0"/>
      <c r="UI3259" s="0"/>
      <c r="UJ3259" s="0"/>
      <c r="UK3259" s="0"/>
      <c r="UL3259" s="0"/>
      <c r="UM3259" s="0"/>
      <c r="UN3259" s="0"/>
      <c r="UO3259" s="0"/>
      <c r="UP3259" s="0"/>
      <c r="UQ3259" s="0"/>
      <c r="UR3259" s="0"/>
      <c r="US3259" s="0"/>
      <c r="UT3259" s="0"/>
      <c r="UU3259" s="0"/>
      <c r="UV3259" s="0"/>
      <c r="UW3259" s="0"/>
      <c r="UX3259" s="0"/>
      <c r="UY3259" s="0"/>
      <c r="UZ3259" s="0"/>
      <c r="VA3259" s="0"/>
      <c r="VB3259" s="0"/>
      <c r="VC3259" s="0"/>
      <c r="VD3259" s="0"/>
      <c r="VE3259" s="0"/>
      <c r="VF3259" s="0"/>
      <c r="VG3259" s="0"/>
      <c r="VH3259" s="0"/>
      <c r="VI3259" s="0"/>
      <c r="VJ3259" s="0"/>
      <c r="VK3259" s="0"/>
      <c r="VL3259" s="0"/>
      <c r="VM3259" s="0"/>
      <c r="VN3259" s="0"/>
      <c r="VO3259" s="0"/>
      <c r="VP3259" s="0"/>
      <c r="VQ3259" s="0"/>
      <c r="VR3259" s="0"/>
      <c r="VS3259" s="0"/>
      <c r="VT3259" s="0"/>
      <c r="VU3259" s="0"/>
      <c r="VV3259" s="0"/>
      <c r="VW3259" s="0"/>
      <c r="VX3259" s="0"/>
      <c r="VY3259" s="0"/>
      <c r="VZ3259" s="0"/>
      <c r="WA3259" s="0"/>
      <c r="WB3259" s="0"/>
      <c r="WC3259" s="0"/>
      <c r="WD3259" s="0"/>
      <c r="WE3259" s="0"/>
      <c r="WF3259" s="0"/>
      <c r="WG3259" s="0"/>
      <c r="WH3259" s="0"/>
      <c r="WI3259" s="0"/>
      <c r="WJ3259" s="0"/>
      <c r="WK3259" s="0"/>
      <c r="WL3259" s="0"/>
      <c r="WM3259" s="0"/>
      <c r="WN3259" s="0"/>
      <c r="WO3259" s="0"/>
      <c r="WP3259" s="0"/>
      <c r="WQ3259" s="0"/>
      <c r="WR3259" s="0"/>
      <c r="WS3259" s="0"/>
      <c r="WT3259" s="0"/>
      <c r="WU3259" s="0"/>
      <c r="WV3259" s="0"/>
      <c r="WW3259" s="0"/>
      <c r="WX3259" s="0"/>
      <c r="WY3259" s="0"/>
      <c r="WZ3259" s="0"/>
      <c r="XA3259" s="0"/>
      <c r="XB3259" s="0"/>
      <c r="XC3259" s="0"/>
      <c r="XD3259" s="0"/>
      <c r="XE3259" s="0"/>
      <c r="XF3259" s="0"/>
      <c r="XG3259" s="0"/>
      <c r="XH3259" s="0"/>
      <c r="XI3259" s="0"/>
      <c r="XJ3259" s="0"/>
      <c r="XK3259" s="0"/>
      <c r="XL3259" s="0"/>
      <c r="XM3259" s="0"/>
      <c r="XN3259" s="0"/>
      <c r="XO3259" s="0"/>
      <c r="XP3259" s="0"/>
      <c r="XQ3259" s="0"/>
      <c r="XR3259" s="0"/>
      <c r="XS3259" s="0"/>
      <c r="XT3259" s="0"/>
      <c r="XU3259" s="0"/>
      <c r="XV3259" s="0"/>
      <c r="XW3259" s="0"/>
      <c r="XX3259" s="0"/>
      <c r="XY3259" s="0"/>
      <c r="XZ3259" s="0"/>
      <c r="YA3259" s="0"/>
      <c r="YB3259" s="0"/>
      <c r="YC3259" s="0"/>
      <c r="YD3259" s="0"/>
      <c r="YE3259" s="0"/>
      <c r="YF3259" s="0"/>
      <c r="YG3259" s="0"/>
      <c r="YH3259" s="0"/>
      <c r="YI3259" s="0"/>
      <c r="YJ3259" s="0"/>
      <c r="YK3259" s="0"/>
      <c r="YL3259" s="0"/>
      <c r="YM3259" s="0"/>
      <c r="YN3259" s="0"/>
      <c r="YO3259" s="0"/>
      <c r="YP3259" s="0"/>
      <c r="YQ3259" s="0"/>
      <c r="YR3259" s="0"/>
      <c r="YS3259" s="0"/>
      <c r="YT3259" s="0"/>
      <c r="YU3259" s="0"/>
      <c r="YV3259" s="0"/>
      <c r="YW3259" s="0"/>
      <c r="YX3259" s="0"/>
      <c r="YY3259" s="0"/>
      <c r="YZ3259" s="0"/>
      <c r="ZA3259" s="0"/>
      <c r="ZB3259" s="0"/>
      <c r="ZC3259" s="0"/>
      <c r="ZD3259" s="0"/>
      <c r="ZE3259" s="0"/>
      <c r="ZF3259" s="0"/>
      <c r="ZG3259" s="0"/>
      <c r="ZH3259" s="0"/>
      <c r="ZI3259" s="0"/>
      <c r="ZJ3259" s="0"/>
      <c r="ZK3259" s="0"/>
      <c r="ZL3259" s="0"/>
      <c r="ZM3259" s="0"/>
      <c r="ZN3259" s="0"/>
      <c r="ZO3259" s="0"/>
      <c r="ZP3259" s="0"/>
      <c r="ZQ3259" s="0"/>
      <c r="ZR3259" s="0"/>
      <c r="ZS3259" s="0"/>
      <c r="ZT3259" s="0"/>
      <c r="ZU3259" s="0"/>
      <c r="ZV3259" s="0"/>
      <c r="ZW3259" s="0"/>
      <c r="ZX3259" s="0"/>
      <c r="ZY3259" s="0"/>
      <c r="ZZ3259" s="0"/>
      <c r="AAA3259" s="0"/>
      <c r="AAB3259" s="0"/>
      <c r="AAC3259" s="0"/>
      <c r="AAD3259" s="0"/>
      <c r="AAE3259" s="0"/>
      <c r="AAF3259" s="0"/>
      <c r="AAG3259" s="0"/>
      <c r="AAH3259" s="0"/>
      <c r="AAI3259" s="0"/>
      <c r="AAJ3259" s="0"/>
      <c r="AAK3259" s="0"/>
      <c r="AAL3259" s="0"/>
      <c r="AAM3259" s="0"/>
      <c r="AAN3259" s="0"/>
      <c r="AAO3259" s="0"/>
      <c r="AAP3259" s="0"/>
      <c r="AAQ3259" s="0"/>
      <c r="AAR3259" s="0"/>
      <c r="AAS3259" s="0"/>
      <c r="AAT3259" s="0"/>
      <c r="AAU3259" s="0"/>
      <c r="AAV3259" s="0"/>
      <c r="AAW3259" s="0"/>
      <c r="AAX3259" s="0"/>
      <c r="AAY3259" s="0"/>
      <c r="AAZ3259" s="0"/>
      <c r="ABA3259" s="0"/>
      <c r="ABB3259" s="0"/>
      <c r="ABC3259" s="0"/>
      <c r="ABD3259" s="0"/>
      <c r="ABE3259" s="0"/>
      <c r="ABF3259" s="0"/>
      <c r="ABG3259" s="0"/>
      <c r="ABH3259" s="0"/>
      <c r="ABI3259" s="0"/>
      <c r="ABJ3259" s="0"/>
      <c r="ABK3259" s="0"/>
      <c r="ABL3259" s="0"/>
      <c r="ABM3259" s="0"/>
      <c r="ABN3259" s="0"/>
      <c r="ABO3259" s="0"/>
      <c r="ABP3259" s="0"/>
      <c r="ABQ3259" s="0"/>
      <c r="ABR3259" s="0"/>
      <c r="ABS3259" s="0"/>
      <c r="ABT3259" s="0"/>
      <c r="ABU3259" s="0"/>
      <c r="ABV3259" s="0"/>
      <c r="ABW3259" s="0"/>
      <c r="ABX3259" s="0"/>
      <c r="ABY3259" s="0"/>
      <c r="ABZ3259" s="0"/>
      <c r="ACA3259" s="0"/>
      <c r="ACB3259" s="0"/>
      <c r="ACC3259" s="0"/>
      <c r="ACD3259" s="0"/>
      <c r="ACE3259" s="0"/>
      <c r="ACF3259" s="0"/>
      <c r="ACG3259" s="0"/>
      <c r="ACH3259" s="0"/>
      <c r="ACI3259" s="0"/>
      <c r="ACJ3259" s="0"/>
      <c r="ACK3259" s="0"/>
      <c r="ACL3259" s="0"/>
      <c r="ACM3259" s="0"/>
      <c r="ACN3259" s="0"/>
      <c r="ACO3259" s="0"/>
      <c r="ACP3259" s="0"/>
      <c r="ACQ3259" s="0"/>
      <c r="ACR3259" s="0"/>
      <c r="ACS3259" s="0"/>
      <c r="ACT3259" s="0"/>
      <c r="ACU3259" s="0"/>
      <c r="ACV3259" s="0"/>
      <c r="ACW3259" s="0"/>
      <c r="ACX3259" s="0"/>
      <c r="ACY3259" s="0"/>
      <c r="ACZ3259" s="0"/>
      <c r="ADA3259" s="0"/>
      <c r="ADB3259" s="0"/>
      <c r="ADC3259" s="0"/>
      <c r="ADD3259" s="0"/>
      <c r="ADE3259" s="0"/>
      <c r="ADF3259" s="0"/>
      <c r="ADG3259" s="0"/>
      <c r="ADH3259" s="0"/>
      <c r="ADI3259" s="0"/>
      <c r="ADJ3259" s="0"/>
      <c r="ADK3259" s="0"/>
      <c r="ADL3259" s="0"/>
      <c r="ADM3259" s="0"/>
      <c r="ADN3259" s="0"/>
      <c r="ADO3259" s="0"/>
      <c r="ADP3259" s="0"/>
      <c r="ADQ3259" s="0"/>
      <c r="ADR3259" s="0"/>
      <c r="ADS3259" s="0"/>
      <c r="ADT3259" s="0"/>
      <c r="ADU3259" s="0"/>
      <c r="ADV3259" s="0"/>
      <c r="ADW3259" s="0"/>
      <c r="ADX3259" s="0"/>
      <c r="ADY3259" s="0"/>
      <c r="ADZ3259" s="0"/>
      <c r="AEA3259" s="0"/>
      <c r="AEB3259" s="0"/>
      <c r="AEC3259" s="0"/>
      <c r="AED3259" s="0"/>
      <c r="AEE3259" s="0"/>
      <c r="AEF3259" s="0"/>
      <c r="AEG3259" s="0"/>
      <c r="AEH3259" s="0"/>
      <c r="AEI3259" s="0"/>
      <c r="AEJ3259" s="0"/>
      <c r="AEK3259" s="0"/>
      <c r="AEL3259" s="0"/>
      <c r="AEM3259" s="0"/>
      <c r="AEN3259" s="0"/>
      <c r="AEO3259" s="0"/>
      <c r="AEP3259" s="0"/>
      <c r="AEQ3259" s="0"/>
      <c r="AER3259" s="0"/>
      <c r="AES3259" s="0"/>
      <c r="AET3259" s="0"/>
      <c r="AEU3259" s="0"/>
      <c r="AEV3259" s="0"/>
      <c r="AEW3259" s="0"/>
      <c r="AEX3259" s="0"/>
      <c r="AEY3259" s="0"/>
      <c r="AEZ3259" s="0"/>
      <c r="AFA3259" s="0"/>
      <c r="AFB3259" s="0"/>
      <c r="AFC3259" s="0"/>
      <c r="AFD3259" s="0"/>
      <c r="AFE3259" s="0"/>
      <c r="AFF3259" s="0"/>
      <c r="AFG3259" s="0"/>
      <c r="AFH3259" s="0"/>
      <c r="AFI3259" s="0"/>
      <c r="AFJ3259" s="0"/>
      <c r="AFK3259" s="0"/>
      <c r="AFL3259" s="0"/>
      <c r="AFM3259" s="0"/>
      <c r="AFN3259" s="0"/>
      <c r="AFO3259" s="0"/>
      <c r="AFP3259" s="0"/>
      <c r="AFQ3259" s="0"/>
      <c r="AFR3259" s="0"/>
      <c r="AFS3259" s="0"/>
      <c r="AFT3259" s="0"/>
      <c r="AFU3259" s="0"/>
      <c r="AFV3259" s="0"/>
      <c r="AFW3259" s="0"/>
      <c r="AFX3259" s="0"/>
      <c r="AFY3259" s="0"/>
      <c r="AFZ3259" s="0"/>
      <c r="AGA3259" s="0"/>
      <c r="AGB3259" s="0"/>
      <c r="AGC3259" s="0"/>
      <c r="AGD3259" s="0"/>
      <c r="AGE3259" s="0"/>
      <c r="AGF3259" s="0"/>
      <c r="AGG3259" s="0"/>
      <c r="AGH3259" s="0"/>
      <c r="AGI3259" s="0"/>
      <c r="AGJ3259" s="0"/>
      <c r="AGK3259" s="0"/>
      <c r="AGL3259" s="0"/>
      <c r="AGM3259" s="0"/>
      <c r="AGN3259" s="0"/>
      <c r="AGO3259" s="0"/>
      <c r="AGP3259" s="0"/>
      <c r="AGQ3259" s="0"/>
      <c r="AGR3259" s="0"/>
      <c r="AGS3259" s="0"/>
      <c r="AGT3259" s="0"/>
      <c r="AGU3259" s="0"/>
      <c r="AGV3259" s="0"/>
      <c r="AGW3259" s="0"/>
      <c r="AGX3259" s="0"/>
      <c r="AGY3259" s="0"/>
      <c r="AGZ3259" s="0"/>
      <c r="AHA3259" s="0"/>
      <c r="AHB3259" s="0"/>
      <c r="AHC3259" s="0"/>
      <c r="AHD3259" s="0"/>
      <c r="AHE3259" s="0"/>
      <c r="AHF3259" s="0"/>
      <c r="AHG3259" s="0"/>
      <c r="AHH3259" s="0"/>
      <c r="AHI3259" s="0"/>
      <c r="AHJ3259" s="0"/>
      <c r="AHK3259" s="0"/>
      <c r="AHL3259" s="0"/>
      <c r="AHM3259" s="0"/>
      <c r="AHN3259" s="0"/>
      <c r="AHO3259" s="0"/>
      <c r="AHP3259" s="0"/>
      <c r="AHQ3259" s="0"/>
      <c r="AHR3259" s="0"/>
      <c r="AHS3259" s="0"/>
      <c r="AHT3259" s="0"/>
      <c r="AHU3259" s="0"/>
      <c r="AHV3259" s="0"/>
      <c r="AHW3259" s="0"/>
      <c r="AHX3259" s="0"/>
      <c r="AHY3259" s="0"/>
      <c r="AHZ3259" s="0"/>
      <c r="AIA3259" s="0"/>
      <c r="AIB3259" s="0"/>
      <c r="AIC3259" s="0"/>
      <c r="AID3259" s="0"/>
      <c r="AIE3259" s="0"/>
      <c r="AIF3259" s="0"/>
      <c r="AIG3259" s="0"/>
      <c r="AIH3259" s="0"/>
      <c r="AII3259" s="0"/>
      <c r="AIJ3259" s="0"/>
      <c r="AIK3259" s="0"/>
      <c r="AIL3259" s="0"/>
      <c r="AIM3259" s="0"/>
      <c r="AIN3259" s="0"/>
      <c r="AIO3259" s="0"/>
      <c r="AIP3259" s="0"/>
      <c r="AIQ3259" s="0"/>
      <c r="AIR3259" s="0"/>
      <c r="AIS3259" s="0"/>
      <c r="AIT3259" s="0"/>
      <c r="AIU3259" s="0"/>
      <c r="AIV3259" s="0"/>
      <c r="AIW3259" s="0"/>
      <c r="AIX3259" s="0"/>
      <c r="AIY3259" s="0"/>
      <c r="AIZ3259" s="0"/>
      <c r="AJA3259" s="0"/>
      <c r="AJB3259" s="0"/>
      <c r="AJC3259" s="0"/>
      <c r="AJD3259" s="0"/>
      <c r="AJE3259" s="0"/>
      <c r="AJF3259" s="0"/>
      <c r="AJG3259" s="0"/>
      <c r="AJH3259" s="0"/>
      <c r="AJI3259" s="0"/>
      <c r="AJJ3259" s="0"/>
      <c r="AJK3259" s="0"/>
      <c r="AJL3259" s="0"/>
      <c r="AJM3259" s="0"/>
      <c r="AJN3259" s="0"/>
      <c r="AJO3259" s="0"/>
      <c r="AJP3259" s="0"/>
      <c r="AJQ3259" s="0"/>
      <c r="AJR3259" s="0"/>
      <c r="AJS3259" s="0"/>
      <c r="AJT3259" s="0"/>
      <c r="AJU3259" s="0"/>
      <c r="AJV3259" s="0"/>
      <c r="AJW3259" s="0"/>
      <c r="AJX3259" s="0"/>
      <c r="AJY3259" s="0"/>
      <c r="AJZ3259" s="0"/>
      <c r="AKA3259" s="0"/>
      <c r="AKB3259" s="0"/>
      <c r="AKC3259" s="0"/>
      <c r="AKD3259" s="0"/>
      <c r="AKE3259" s="0"/>
      <c r="AKF3259" s="0"/>
      <c r="AKG3259" s="0"/>
      <c r="AKH3259" s="0"/>
      <c r="AKI3259" s="0"/>
      <c r="AKJ3259" s="0"/>
      <c r="AKK3259" s="0"/>
      <c r="AKL3259" s="0"/>
      <c r="AKM3259" s="0"/>
      <c r="AKN3259" s="0"/>
      <c r="AKO3259" s="0"/>
      <c r="AKP3259" s="0"/>
      <c r="AKQ3259" s="0"/>
      <c r="AKR3259" s="0"/>
      <c r="AKS3259" s="0"/>
      <c r="AKT3259" s="0"/>
      <c r="AKU3259" s="0"/>
      <c r="AKV3259" s="0"/>
      <c r="AKW3259" s="0"/>
      <c r="AKX3259" s="0"/>
      <c r="AKY3259" s="0"/>
      <c r="AKZ3259" s="0"/>
      <c r="ALA3259" s="0"/>
      <c r="ALB3259" s="0"/>
      <c r="ALC3259" s="0"/>
      <c r="ALD3259" s="0"/>
      <c r="ALE3259" s="0"/>
      <c r="ALF3259" s="0"/>
      <c r="ALG3259" s="0"/>
      <c r="ALH3259" s="0"/>
      <c r="ALI3259" s="0"/>
      <c r="ALJ3259" s="0"/>
      <c r="ALK3259" s="0"/>
      <c r="ALL3259" s="0"/>
      <c r="ALM3259" s="0"/>
      <c r="ALN3259" s="0"/>
      <c r="ALO3259" s="0"/>
      <c r="ALP3259" s="0"/>
      <c r="ALQ3259" s="0"/>
      <c r="ALR3259" s="0"/>
      <c r="ALS3259" s="0"/>
      <c r="ALT3259" s="0"/>
      <c r="ALU3259" s="0"/>
      <c r="ALV3259" s="0"/>
      <c r="ALW3259" s="0"/>
      <c r="ALX3259" s="0"/>
      <c r="ALY3259" s="0"/>
      <c r="ALZ3259" s="0"/>
      <c r="AMA3259" s="0"/>
      <c r="AMB3259" s="0"/>
      <c r="AMC3259" s="0"/>
      <c r="AMD3259" s="0"/>
      <c r="AME3259" s="0"/>
      <c r="AMF3259" s="0"/>
      <c r="AMG3259" s="0"/>
      <c r="AMH3259" s="0"/>
      <c r="AMI3259" s="0"/>
    </row>
    <row r="3260" customFormat="false" ht="12.75" hidden="false" customHeight="false" outlineLevel="0" collapsed="false">
      <c r="I3260" s="3"/>
      <c r="BM3260" s="0"/>
      <c r="BN3260" s="0"/>
      <c r="BO3260" s="0"/>
      <c r="BP3260" s="0"/>
      <c r="BQ3260" s="0"/>
      <c r="BR3260" s="0"/>
      <c r="BS3260" s="0"/>
      <c r="BT3260" s="0"/>
      <c r="BU3260" s="0"/>
      <c r="BV3260" s="0"/>
      <c r="BW3260" s="0"/>
      <c r="BX3260" s="0"/>
      <c r="BY3260" s="0"/>
      <c r="BZ3260" s="0"/>
      <c r="CA3260" s="0"/>
      <c r="CB3260" s="0"/>
      <c r="CC3260" s="0"/>
      <c r="CD3260" s="0"/>
      <c r="CE3260" s="0"/>
      <c r="CF3260" s="0"/>
      <c r="CG3260" s="0"/>
      <c r="CH3260" s="0"/>
      <c r="CI3260" s="0"/>
      <c r="CJ3260" s="0"/>
      <c r="CK3260" s="0"/>
      <c r="CL3260" s="0"/>
      <c r="CM3260" s="0"/>
      <c r="CN3260" s="0"/>
      <c r="CO3260" s="0"/>
      <c r="CP3260" s="0"/>
      <c r="CQ3260" s="0"/>
      <c r="CR3260" s="0"/>
      <c r="CS3260" s="0"/>
      <c r="CT3260" s="0"/>
      <c r="CU3260" s="0"/>
      <c r="CV3260" s="0"/>
      <c r="CW3260" s="0"/>
      <c r="CX3260" s="0"/>
      <c r="CY3260" s="0"/>
      <c r="CZ3260" s="0"/>
      <c r="DA3260" s="0"/>
      <c r="DB3260" s="0"/>
      <c r="DC3260" s="0"/>
      <c r="DD3260" s="0"/>
      <c r="DE3260" s="0"/>
      <c r="DF3260" s="0"/>
      <c r="DG3260" s="0"/>
      <c r="DH3260" s="0"/>
      <c r="DI3260" s="0"/>
      <c r="DJ3260" s="0"/>
      <c r="DK3260" s="0"/>
      <c r="DL3260" s="0"/>
      <c r="DM3260" s="0"/>
      <c r="DN3260" s="0"/>
      <c r="DO3260" s="0"/>
      <c r="DP3260" s="0"/>
      <c r="DQ3260" s="0"/>
      <c r="DR3260" s="0"/>
      <c r="DS3260" s="0"/>
      <c r="DT3260" s="0"/>
      <c r="DU3260" s="0"/>
      <c r="DV3260" s="0"/>
      <c r="DW3260" s="0"/>
      <c r="DX3260" s="0"/>
      <c r="DY3260" s="0"/>
      <c r="DZ3260" s="0"/>
      <c r="EA3260" s="0"/>
      <c r="EB3260" s="0"/>
      <c r="EC3260" s="0"/>
      <c r="ED3260" s="0"/>
      <c r="EE3260" s="0"/>
      <c r="EF3260" s="0"/>
      <c r="EG3260" s="0"/>
      <c r="EH3260" s="0"/>
      <c r="EI3260" s="0"/>
      <c r="EJ3260" s="0"/>
      <c r="EK3260" s="0"/>
      <c r="EL3260" s="0"/>
      <c r="EM3260" s="0"/>
      <c r="EN3260" s="0"/>
      <c r="EO3260" s="0"/>
      <c r="EP3260" s="0"/>
      <c r="EQ3260" s="0"/>
      <c r="ER3260" s="0"/>
      <c r="ES3260" s="0"/>
      <c r="ET3260" s="0"/>
      <c r="EU3260" s="0"/>
      <c r="EV3260" s="0"/>
      <c r="EW3260" s="0"/>
      <c r="EX3260" s="0"/>
      <c r="EY3260" s="0"/>
      <c r="EZ3260" s="0"/>
      <c r="FA3260" s="0"/>
      <c r="FB3260" s="0"/>
      <c r="FC3260" s="0"/>
      <c r="FD3260" s="0"/>
      <c r="FE3260" s="0"/>
      <c r="FF3260" s="0"/>
      <c r="FG3260" s="0"/>
      <c r="FH3260" s="0"/>
      <c r="FI3260" s="0"/>
      <c r="FJ3260" s="0"/>
      <c r="FK3260" s="0"/>
      <c r="FL3260" s="0"/>
      <c r="FM3260" s="0"/>
      <c r="FN3260" s="0"/>
      <c r="FO3260" s="0"/>
      <c r="FP3260" s="0"/>
      <c r="FQ3260" s="0"/>
      <c r="FR3260" s="0"/>
      <c r="FS3260" s="0"/>
      <c r="FT3260" s="0"/>
      <c r="FU3260" s="0"/>
      <c r="FV3260" s="0"/>
      <c r="FW3260" s="0"/>
      <c r="FX3260" s="0"/>
      <c r="FY3260" s="0"/>
      <c r="FZ3260" s="0"/>
      <c r="GA3260" s="0"/>
      <c r="GB3260" s="0"/>
      <c r="GC3260" s="0"/>
      <c r="GD3260" s="0"/>
      <c r="GE3260" s="0"/>
      <c r="GF3260" s="0"/>
      <c r="GG3260" s="0"/>
      <c r="GH3260" s="0"/>
      <c r="GI3260" s="0"/>
      <c r="GJ3260" s="0"/>
      <c r="GK3260" s="0"/>
      <c r="GL3260" s="0"/>
      <c r="GM3260" s="0"/>
      <c r="GN3260" s="0"/>
      <c r="GO3260" s="0"/>
      <c r="GP3260" s="0"/>
      <c r="GQ3260" s="0"/>
      <c r="GR3260" s="0"/>
      <c r="GS3260" s="0"/>
      <c r="GT3260" s="0"/>
      <c r="GU3260" s="0"/>
      <c r="GV3260" s="0"/>
      <c r="GW3260" s="0"/>
      <c r="GX3260" s="0"/>
      <c r="GY3260" s="0"/>
      <c r="GZ3260" s="0"/>
      <c r="HA3260" s="0"/>
      <c r="HB3260" s="0"/>
      <c r="HC3260" s="0"/>
      <c r="HD3260" s="0"/>
      <c r="HE3260" s="0"/>
      <c r="HF3260" s="0"/>
      <c r="HG3260" s="0"/>
      <c r="HH3260" s="0"/>
      <c r="HI3260" s="0"/>
      <c r="HJ3260" s="0"/>
      <c r="HK3260" s="0"/>
      <c r="HL3260" s="0"/>
      <c r="HM3260" s="0"/>
      <c r="HN3260" s="0"/>
      <c r="HO3260" s="0"/>
      <c r="HP3260" s="0"/>
      <c r="HQ3260" s="0"/>
      <c r="HR3260" s="0"/>
      <c r="HS3260" s="0"/>
      <c r="HT3260" s="0"/>
      <c r="HU3260" s="0"/>
      <c r="HV3260" s="0"/>
      <c r="HW3260" s="0"/>
      <c r="HX3260" s="0"/>
      <c r="HY3260" s="0"/>
      <c r="HZ3260" s="0"/>
      <c r="IA3260" s="0"/>
      <c r="IB3260" s="0"/>
      <c r="IC3260" s="0"/>
      <c r="ID3260" s="0"/>
      <c r="IE3260" s="0"/>
      <c r="IF3260" s="0"/>
      <c r="IG3260" s="0"/>
      <c r="IH3260" s="0"/>
      <c r="II3260" s="0"/>
      <c r="IJ3260" s="0"/>
      <c r="IK3260" s="0"/>
      <c r="IL3260" s="0"/>
      <c r="IM3260" s="0"/>
      <c r="IN3260" s="0"/>
      <c r="IO3260" s="0"/>
      <c r="IP3260" s="0"/>
      <c r="IQ3260" s="0"/>
      <c r="IR3260" s="0"/>
      <c r="IS3260" s="0"/>
      <c r="IT3260" s="0"/>
      <c r="IU3260" s="0"/>
      <c r="IV3260" s="0"/>
      <c r="IW3260" s="0"/>
      <c r="IX3260" s="0"/>
      <c r="IY3260" s="0"/>
      <c r="IZ3260" s="0"/>
      <c r="JA3260" s="0"/>
      <c r="JB3260" s="0"/>
      <c r="JC3260" s="0"/>
      <c r="JD3260" s="0"/>
      <c r="JE3260" s="0"/>
      <c r="JF3260" s="0"/>
      <c r="JG3260" s="0"/>
      <c r="JH3260" s="0"/>
      <c r="JI3260" s="0"/>
      <c r="JJ3260" s="0"/>
      <c r="JK3260" s="0"/>
      <c r="JL3260" s="0"/>
      <c r="JM3260" s="0"/>
      <c r="JN3260" s="0"/>
      <c r="JO3260" s="0"/>
      <c r="JP3260" s="0"/>
      <c r="JQ3260" s="0"/>
      <c r="JR3260" s="0"/>
      <c r="JS3260" s="0"/>
      <c r="JT3260" s="0"/>
      <c r="JU3260" s="0"/>
      <c r="JV3260" s="0"/>
      <c r="JW3260" s="0"/>
      <c r="JX3260" s="0"/>
      <c r="JY3260" s="0"/>
      <c r="JZ3260" s="0"/>
      <c r="KA3260" s="0"/>
      <c r="KB3260" s="0"/>
      <c r="KC3260" s="0"/>
      <c r="KD3260" s="0"/>
      <c r="KE3260" s="0"/>
      <c r="KF3260" s="0"/>
      <c r="KG3260" s="0"/>
      <c r="KH3260" s="0"/>
      <c r="KI3260" s="0"/>
      <c r="KJ3260" s="0"/>
      <c r="KK3260" s="0"/>
      <c r="KL3260" s="0"/>
      <c r="KM3260" s="0"/>
      <c r="KN3260" s="0"/>
      <c r="KO3260" s="0"/>
      <c r="KP3260" s="0"/>
      <c r="KQ3260" s="0"/>
      <c r="KR3260" s="0"/>
      <c r="KS3260" s="0"/>
      <c r="KT3260" s="0"/>
      <c r="KU3260" s="0"/>
      <c r="KV3260" s="0"/>
      <c r="KW3260" s="0"/>
      <c r="KX3260" s="0"/>
      <c r="KY3260" s="0"/>
      <c r="KZ3260" s="0"/>
      <c r="LA3260" s="0"/>
      <c r="LB3260" s="0"/>
      <c r="LC3260" s="0"/>
      <c r="LD3260" s="0"/>
      <c r="LE3260" s="0"/>
      <c r="LF3260" s="0"/>
      <c r="LG3260" s="0"/>
      <c r="LH3260" s="0"/>
      <c r="LI3260" s="0"/>
      <c r="LJ3260" s="0"/>
      <c r="LK3260" s="0"/>
      <c r="LL3260" s="0"/>
      <c r="LM3260" s="0"/>
      <c r="LN3260" s="0"/>
      <c r="LO3260" s="0"/>
      <c r="LP3260" s="0"/>
      <c r="LQ3260" s="0"/>
      <c r="LR3260" s="0"/>
      <c r="LS3260" s="0"/>
      <c r="LT3260" s="0"/>
      <c r="LU3260" s="0"/>
      <c r="LV3260" s="0"/>
      <c r="LW3260" s="0"/>
      <c r="LX3260" s="0"/>
      <c r="LY3260" s="0"/>
      <c r="LZ3260" s="0"/>
      <c r="MA3260" s="0"/>
      <c r="MB3260" s="0"/>
      <c r="MC3260" s="0"/>
      <c r="MD3260" s="0"/>
      <c r="ME3260" s="0"/>
      <c r="MF3260" s="0"/>
      <c r="MG3260" s="0"/>
      <c r="MH3260" s="0"/>
      <c r="MI3260" s="0"/>
      <c r="MJ3260" s="0"/>
      <c r="MK3260" s="0"/>
      <c r="ML3260" s="0"/>
      <c r="MM3260" s="0"/>
      <c r="MN3260" s="0"/>
      <c r="MO3260" s="0"/>
      <c r="MP3260" s="0"/>
      <c r="MQ3260" s="0"/>
      <c r="MR3260" s="0"/>
      <c r="MS3260" s="0"/>
      <c r="MT3260" s="0"/>
      <c r="MU3260" s="0"/>
      <c r="MV3260" s="0"/>
      <c r="MW3260" s="0"/>
      <c r="MX3260" s="0"/>
      <c r="MY3260" s="0"/>
      <c r="MZ3260" s="0"/>
      <c r="NA3260" s="0"/>
      <c r="NB3260" s="0"/>
      <c r="NC3260" s="0"/>
      <c r="ND3260" s="0"/>
      <c r="NE3260" s="0"/>
      <c r="NF3260" s="0"/>
      <c r="NG3260" s="0"/>
      <c r="NH3260" s="0"/>
      <c r="NI3260" s="0"/>
      <c r="NJ3260" s="0"/>
      <c r="NK3260" s="0"/>
      <c r="NL3260" s="0"/>
      <c r="NM3260" s="0"/>
      <c r="NN3260" s="0"/>
      <c r="NO3260" s="0"/>
      <c r="NP3260" s="0"/>
      <c r="NQ3260" s="0"/>
      <c r="NR3260" s="0"/>
      <c r="NS3260" s="0"/>
      <c r="NT3260" s="0"/>
      <c r="NU3260" s="0"/>
      <c r="NV3260" s="0"/>
      <c r="NW3260" s="0"/>
      <c r="NX3260" s="0"/>
      <c r="NY3260" s="0"/>
      <c r="NZ3260" s="0"/>
      <c r="OA3260" s="0"/>
      <c r="OB3260" s="0"/>
      <c r="OC3260" s="0"/>
      <c r="OD3260" s="0"/>
      <c r="OE3260" s="0"/>
      <c r="OF3260" s="0"/>
      <c r="OG3260" s="0"/>
      <c r="OH3260" s="0"/>
      <c r="OI3260" s="0"/>
      <c r="OJ3260" s="0"/>
      <c r="OK3260" s="0"/>
      <c r="OL3260" s="0"/>
      <c r="OM3260" s="0"/>
      <c r="ON3260" s="0"/>
      <c r="OO3260" s="0"/>
      <c r="OP3260" s="0"/>
      <c r="OQ3260" s="0"/>
      <c r="OR3260" s="0"/>
      <c r="OS3260" s="0"/>
      <c r="OT3260" s="0"/>
      <c r="OU3260" s="0"/>
      <c r="OV3260" s="0"/>
      <c r="OW3260" s="0"/>
      <c r="OX3260" s="0"/>
      <c r="OY3260" s="0"/>
      <c r="OZ3260" s="0"/>
      <c r="PA3260" s="0"/>
      <c r="PB3260" s="0"/>
      <c r="PC3260" s="0"/>
      <c r="PD3260" s="0"/>
      <c r="PE3260" s="0"/>
      <c r="PF3260" s="0"/>
      <c r="PG3260" s="0"/>
      <c r="PH3260" s="0"/>
      <c r="PI3260" s="0"/>
      <c r="PJ3260" s="0"/>
      <c r="PK3260" s="0"/>
      <c r="PL3260" s="0"/>
      <c r="PM3260" s="0"/>
      <c r="PN3260" s="0"/>
      <c r="PO3260" s="0"/>
      <c r="PP3260" s="0"/>
      <c r="PQ3260" s="0"/>
      <c r="PR3260" s="0"/>
      <c r="PS3260" s="0"/>
      <c r="PT3260" s="0"/>
      <c r="PU3260" s="0"/>
      <c r="PV3260" s="0"/>
      <c r="PW3260" s="0"/>
      <c r="PX3260" s="0"/>
      <c r="PY3260" s="0"/>
      <c r="PZ3260" s="0"/>
      <c r="QA3260" s="0"/>
      <c r="QB3260" s="0"/>
      <c r="QC3260" s="0"/>
      <c r="QD3260" s="0"/>
      <c r="QE3260" s="0"/>
      <c r="QF3260" s="0"/>
      <c r="QG3260" s="0"/>
      <c r="QH3260" s="0"/>
      <c r="QI3260" s="0"/>
      <c r="QJ3260" s="0"/>
      <c r="QK3260" s="0"/>
      <c r="QL3260" s="0"/>
      <c r="QM3260" s="0"/>
      <c r="QN3260" s="0"/>
      <c r="QO3260" s="0"/>
      <c r="QP3260" s="0"/>
      <c r="QQ3260" s="0"/>
      <c r="QR3260" s="0"/>
      <c r="QS3260" s="0"/>
      <c r="QT3260" s="0"/>
      <c r="QU3260" s="0"/>
      <c r="QV3260" s="0"/>
      <c r="QW3260" s="0"/>
      <c r="QX3260" s="0"/>
      <c r="QY3260" s="0"/>
      <c r="QZ3260" s="0"/>
      <c r="RA3260" s="0"/>
      <c r="RB3260" s="0"/>
      <c r="RC3260" s="0"/>
      <c r="RD3260" s="0"/>
      <c r="RE3260" s="0"/>
      <c r="RF3260" s="0"/>
      <c r="RG3260" s="0"/>
      <c r="RH3260" s="0"/>
      <c r="RI3260" s="0"/>
      <c r="RJ3260" s="0"/>
      <c r="RK3260" s="0"/>
      <c r="RL3260" s="0"/>
      <c r="RM3260" s="0"/>
      <c r="RN3260" s="0"/>
      <c r="RO3260" s="0"/>
      <c r="RP3260" s="0"/>
      <c r="RQ3260" s="0"/>
      <c r="RR3260" s="0"/>
      <c r="RS3260" s="0"/>
      <c r="RT3260" s="0"/>
      <c r="RU3260" s="0"/>
      <c r="RV3260" s="0"/>
      <c r="RW3260" s="0"/>
      <c r="RX3260" s="0"/>
      <c r="RY3260" s="0"/>
      <c r="RZ3260" s="0"/>
      <c r="SA3260" s="0"/>
      <c r="SB3260" s="0"/>
      <c r="SC3260" s="0"/>
      <c r="SD3260" s="0"/>
      <c r="SE3260" s="0"/>
      <c r="SF3260" s="0"/>
      <c r="SG3260" s="0"/>
      <c r="SH3260" s="0"/>
      <c r="SI3260" s="0"/>
      <c r="SJ3260" s="0"/>
      <c r="SK3260" s="0"/>
      <c r="SL3260" s="0"/>
      <c r="SM3260" s="0"/>
      <c r="SN3260" s="0"/>
      <c r="SO3260" s="0"/>
      <c r="SP3260" s="0"/>
      <c r="SQ3260" s="0"/>
      <c r="SR3260" s="0"/>
      <c r="SS3260" s="0"/>
      <c r="ST3260" s="0"/>
      <c r="SU3260" s="0"/>
      <c r="SV3260" s="0"/>
      <c r="SW3260" s="0"/>
      <c r="SX3260" s="0"/>
      <c r="SY3260" s="0"/>
      <c r="SZ3260" s="0"/>
      <c r="TA3260" s="0"/>
      <c r="TB3260" s="0"/>
      <c r="TC3260" s="0"/>
      <c r="TD3260" s="0"/>
      <c r="TE3260" s="0"/>
      <c r="TF3260" s="0"/>
      <c r="TG3260" s="0"/>
      <c r="TH3260" s="0"/>
      <c r="TI3260" s="0"/>
      <c r="TJ3260" s="0"/>
      <c r="TK3260" s="0"/>
      <c r="TL3260" s="0"/>
      <c r="TM3260" s="0"/>
      <c r="TN3260" s="0"/>
      <c r="TO3260" s="0"/>
      <c r="TP3260" s="0"/>
      <c r="TQ3260" s="0"/>
      <c r="TR3260" s="0"/>
      <c r="TS3260" s="0"/>
      <c r="TT3260" s="0"/>
      <c r="TU3260" s="0"/>
      <c r="TV3260" s="0"/>
      <c r="TW3260" s="0"/>
      <c r="TX3260" s="0"/>
      <c r="TY3260" s="0"/>
      <c r="TZ3260" s="0"/>
      <c r="UA3260" s="0"/>
      <c r="UB3260" s="0"/>
      <c r="UC3260" s="0"/>
      <c r="UD3260" s="0"/>
      <c r="UE3260" s="0"/>
      <c r="UF3260" s="0"/>
      <c r="UG3260" s="0"/>
      <c r="UH3260" s="0"/>
      <c r="UI3260" s="0"/>
      <c r="UJ3260" s="0"/>
      <c r="UK3260" s="0"/>
      <c r="UL3260" s="0"/>
      <c r="UM3260" s="0"/>
      <c r="UN3260" s="0"/>
      <c r="UO3260" s="0"/>
      <c r="UP3260" s="0"/>
      <c r="UQ3260" s="0"/>
      <c r="UR3260" s="0"/>
      <c r="US3260" s="0"/>
      <c r="UT3260" s="0"/>
      <c r="UU3260" s="0"/>
      <c r="UV3260" s="0"/>
      <c r="UW3260" s="0"/>
      <c r="UX3260" s="0"/>
      <c r="UY3260" s="0"/>
      <c r="UZ3260" s="0"/>
      <c r="VA3260" s="0"/>
      <c r="VB3260" s="0"/>
      <c r="VC3260" s="0"/>
      <c r="VD3260" s="0"/>
      <c r="VE3260" s="0"/>
      <c r="VF3260" s="0"/>
      <c r="VG3260" s="0"/>
      <c r="VH3260" s="0"/>
      <c r="VI3260" s="0"/>
      <c r="VJ3260" s="0"/>
      <c r="VK3260" s="0"/>
      <c r="VL3260" s="0"/>
      <c r="VM3260" s="0"/>
      <c r="VN3260" s="0"/>
      <c r="VO3260" s="0"/>
      <c r="VP3260" s="0"/>
      <c r="VQ3260" s="0"/>
      <c r="VR3260" s="0"/>
      <c r="VS3260" s="0"/>
      <c r="VT3260" s="0"/>
      <c r="VU3260" s="0"/>
      <c r="VV3260" s="0"/>
      <c r="VW3260" s="0"/>
      <c r="VX3260" s="0"/>
      <c r="VY3260" s="0"/>
      <c r="VZ3260" s="0"/>
      <c r="WA3260" s="0"/>
      <c r="WB3260" s="0"/>
      <c r="WC3260" s="0"/>
      <c r="WD3260" s="0"/>
      <c r="WE3260" s="0"/>
      <c r="WF3260" s="0"/>
      <c r="WG3260" s="0"/>
      <c r="WH3260" s="0"/>
      <c r="WI3260" s="0"/>
      <c r="WJ3260" s="0"/>
      <c r="WK3260" s="0"/>
      <c r="WL3260" s="0"/>
      <c r="WM3260" s="0"/>
      <c r="WN3260" s="0"/>
      <c r="WO3260" s="0"/>
      <c r="WP3260" s="0"/>
      <c r="WQ3260" s="0"/>
      <c r="WR3260" s="0"/>
      <c r="WS3260" s="0"/>
      <c r="WT3260" s="0"/>
      <c r="WU3260" s="0"/>
      <c r="WV3260" s="0"/>
      <c r="WW3260" s="0"/>
      <c r="WX3260" s="0"/>
      <c r="WY3260" s="0"/>
      <c r="WZ3260" s="0"/>
      <c r="XA3260" s="0"/>
      <c r="XB3260" s="0"/>
      <c r="XC3260" s="0"/>
      <c r="XD3260" s="0"/>
      <c r="XE3260" s="0"/>
      <c r="XF3260" s="0"/>
      <c r="XG3260" s="0"/>
      <c r="XH3260" s="0"/>
      <c r="XI3260" s="0"/>
      <c r="XJ3260" s="0"/>
      <c r="XK3260" s="0"/>
      <c r="XL3260" s="0"/>
      <c r="XM3260" s="0"/>
      <c r="XN3260" s="0"/>
      <c r="XO3260" s="0"/>
      <c r="XP3260" s="0"/>
      <c r="XQ3260" s="0"/>
      <c r="XR3260" s="0"/>
      <c r="XS3260" s="0"/>
      <c r="XT3260" s="0"/>
      <c r="XU3260" s="0"/>
      <c r="XV3260" s="0"/>
      <c r="XW3260" s="0"/>
      <c r="XX3260" s="0"/>
      <c r="XY3260" s="0"/>
      <c r="XZ3260" s="0"/>
      <c r="YA3260" s="0"/>
      <c r="YB3260" s="0"/>
      <c r="YC3260" s="0"/>
      <c r="YD3260" s="0"/>
      <c r="YE3260" s="0"/>
      <c r="YF3260" s="0"/>
      <c r="YG3260" s="0"/>
      <c r="YH3260" s="0"/>
      <c r="YI3260" s="0"/>
      <c r="YJ3260" s="0"/>
      <c r="YK3260" s="0"/>
      <c r="YL3260" s="0"/>
      <c r="YM3260" s="0"/>
      <c r="YN3260" s="0"/>
      <c r="YO3260" s="0"/>
      <c r="YP3260" s="0"/>
      <c r="YQ3260" s="0"/>
      <c r="YR3260" s="0"/>
      <c r="YS3260" s="0"/>
      <c r="YT3260" s="0"/>
      <c r="YU3260" s="0"/>
      <c r="YV3260" s="0"/>
      <c r="YW3260" s="0"/>
      <c r="YX3260" s="0"/>
      <c r="YY3260" s="0"/>
      <c r="YZ3260" s="0"/>
      <c r="ZA3260" s="0"/>
      <c r="ZB3260" s="0"/>
      <c r="ZC3260" s="0"/>
      <c r="ZD3260" s="0"/>
      <c r="ZE3260" s="0"/>
      <c r="ZF3260" s="0"/>
      <c r="ZG3260" s="0"/>
      <c r="ZH3260" s="0"/>
      <c r="ZI3260" s="0"/>
      <c r="ZJ3260" s="0"/>
      <c r="ZK3260" s="0"/>
      <c r="ZL3260" s="0"/>
      <c r="ZM3260" s="0"/>
      <c r="ZN3260" s="0"/>
      <c r="ZO3260" s="0"/>
      <c r="ZP3260" s="0"/>
      <c r="ZQ3260" s="0"/>
      <c r="ZR3260" s="0"/>
      <c r="ZS3260" s="0"/>
      <c r="ZT3260" s="0"/>
      <c r="ZU3260" s="0"/>
      <c r="ZV3260" s="0"/>
      <c r="ZW3260" s="0"/>
      <c r="ZX3260" s="0"/>
      <c r="ZY3260" s="0"/>
      <c r="ZZ3260" s="0"/>
      <c r="AAA3260" s="0"/>
      <c r="AAB3260" s="0"/>
      <c r="AAC3260" s="0"/>
      <c r="AAD3260" s="0"/>
      <c r="AAE3260" s="0"/>
      <c r="AAF3260" s="0"/>
      <c r="AAG3260" s="0"/>
      <c r="AAH3260" s="0"/>
      <c r="AAI3260" s="0"/>
      <c r="AAJ3260" s="0"/>
      <c r="AAK3260" s="0"/>
      <c r="AAL3260" s="0"/>
      <c r="AAM3260" s="0"/>
      <c r="AAN3260" s="0"/>
      <c r="AAO3260" s="0"/>
      <c r="AAP3260" s="0"/>
      <c r="AAQ3260" s="0"/>
      <c r="AAR3260" s="0"/>
      <c r="AAS3260" s="0"/>
      <c r="AAT3260" s="0"/>
      <c r="AAU3260" s="0"/>
      <c r="AAV3260" s="0"/>
      <c r="AAW3260" s="0"/>
      <c r="AAX3260" s="0"/>
      <c r="AAY3260" s="0"/>
      <c r="AAZ3260" s="0"/>
      <c r="ABA3260" s="0"/>
      <c r="ABB3260" s="0"/>
      <c r="ABC3260" s="0"/>
      <c r="ABD3260" s="0"/>
      <c r="ABE3260" s="0"/>
      <c r="ABF3260" s="0"/>
      <c r="ABG3260" s="0"/>
      <c r="ABH3260" s="0"/>
      <c r="ABI3260" s="0"/>
      <c r="ABJ3260" s="0"/>
      <c r="ABK3260" s="0"/>
      <c r="ABL3260" s="0"/>
      <c r="ABM3260" s="0"/>
      <c r="ABN3260" s="0"/>
      <c r="ABO3260" s="0"/>
      <c r="ABP3260" s="0"/>
      <c r="ABQ3260" s="0"/>
      <c r="ABR3260" s="0"/>
      <c r="ABS3260" s="0"/>
      <c r="ABT3260" s="0"/>
      <c r="ABU3260" s="0"/>
      <c r="ABV3260" s="0"/>
      <c r="ABW3260" s="0"/>
      <c r="ABX3260" s="0"/>
      <c r="ABY3260" s="0"/>
      <c r="ABZ3260" s="0"/>
      <c r="ACA3260" s="0"/>
      <c r="ACB3260" s="0"/>
      <c r="ACC3260" s="0"/>
      <c r="ACD3260" s="0"/>
      <c r="ACE3260" s="0"/>
      <c r="ACF3260" s="0"/>
      <c r="ACG3260" s="0"/>
      <c r="ACH3260" s="0"/>
      <c r="ACI3260" s="0"/>
      <c r="ACJ3260" s="0"/>
      <c r="ACK3260" s="0"/>
      <c r="ACL3260" s="0"/>
      <c r="ACM3260" s="0"/>
      <c r="ACN3260" s="0"/>
      <c r="ACO3260" s="0"/>
      <c r="ACP3260" s="0"/>
      <c r="ACQ3260" s="0"/>
      <c r="ACR3260" s="0"/>
      <c r="ACS3260" s="0"/>
      <c r="ACT3260" s="0"/>
      <c r="ACU3260" s="0"/>
      <c r="ACV3260" s="0"/>
      <c r="ACW3260" s="0"/>
      <c r="ACX3260" s="0"/>
      <c r="ACY3260" s="0"/>
      <c r="ACZ3260" s="0"/>
      <c r="ADA3260" s="0"/>
      <c r="ADB3260" s="0"/>
      <c r="ADC3260" s="0"/>
      <c r="ADD3260" s="0"/>
      <c r="ADE3260" s="0"/>
      <c r="ADF3260" s="0"/>
      <c r="ADG3260" s="0"/>
      <c r="ADH3260" s="0"/>
      <c r="ADI3260" s="0"/>
      <c r="ADJ3260" s="0"/>
      <c r="ADK3260" s="0"/>
      <c r="ADL3260" s="0"/>
      <c r="ADM3260" s="0"/>
      <c r="ADN3260" s="0"/>
      <c r="ADO3260" s="0"/>
      <c r="ADP3260" s="0"/>
      <c r="ADQ3260" s="0"/>
      <c r="ADR3260" s="0"/>
      <c r="ADS3260" s="0"/>
      <c r="ADT3260" s="0"/>
      <c r="ADU3260" s="0"/>
      <c r="ADV3260" s="0"/>
      <c r="ADW3260" s="0"/>
      <c r="ADX3260" s="0"/>
      <c r="ADY3260" s="0"/>
      <c r="ADZ3260" s="0"/>
      <c r="AEA3260" s="0"/>
      <c r="AEB3260" s="0"/>
      <c r="AEC3260" s="0"/>
      <c r="AED3260" s="0"/>
      <c r="AEE3260" s="0"/>
      <c r="AEF3260" s="0"/>
      <c r="AEG3260" s="0"/>
      <c r="AEH3260" s="0"/>
      <c r="AEI3260" s="0"/>
      <c r="AEJ3260" s="0"/>
      <c r="AEK3260" s="0"/>
      <c r="AEL3260" s="0"/>
      <c r="AEM3260" s="0"/>
      <c r="AEN3260" s="0"/>
      <c r="AEO3260" s="0"/>
      <c r="AEP3260" s="0"/>
      <c r="AEQ3260" s="0"/>
      <c r="AER3260" s="0"/>
      <c r="AES3260" s="0"/>
      <c r="AET3260" s="0"/>
      <c r="AEU3260" s="0"/>
      <c r="AEV3260" s="0"/>
      <c r="AEW3260" s="0"/>
      <c r="AEX3260" s="0"/>
      <c r="AEY3260" s="0"/>
      <c r="AEZ3260" s="0"/>
      <c r="AFA3260" s="0"/>
      <c r="AFB3260" s="0"/>
      <c r="AFC3260" s="0"/>
      <c r="AFD3260" s="0"/>
      <c r="AFE3260" s="0"/>
      <c r="AFF3260" s="0"/>
      <c r="AFG3260" s="0"/>
      <c r="AFH3260" s="0"/>
      <c r="AFI3260" s="0"/>
      <c r="AFJ3260" s="0"/>
      <c r="AFK3260" s="0"/>
      <c r="AFL3260" s="0"/>
      <c r="AFM3260" s="0"/>
      <c r="AFN3260" s="0"/>
      <c r="AFO3260" s="0"/>
      <c r="AFP3260" s="0"/>
      <c r="AFQ3260" s="0"/>
      <c r="AFR3260" s="0"/>
      <c r="AFS3260" s="0"/>
      <c r="AFT3260" s="0"/>
      <c r="AFU3260" s="0"/>
      <c r="AFV3260" s="0"/>
      <c r="AFW3260" s="0"/>
      <c r="AFX3260" s="0"/>
      <c r="AFY3260" s="0"/>
      <c r="AFZ3260" s="0"/>
      <c r="AGA3260" s="0"/>
      <c r="AGB3260" s="0"/>
      <c r="AGC3260" s="0"/>
      <c r="AGD3260" s="0"/>
      <c r="AGE3260" s="0"/>
      <c r="AGF3260" s="0"/>
      <c r="AGG3260" s="0"/>
      <c r="AGH3260" s="0"/>
      <c r="AGI3260" s="0"/>
      <c r="AGJ3260" s="0"/>
      <c r="AGK3260" s="0"/>
      <c r="AGL3260" s="0"/>
      <c r="AGM3260" s="0"/>
      <c r="AGN3260" s="0"/>
      <c r="AGO3260" s="0"/>
      <c r="AGP3260" s="0"/>
      <c r="AGQ3260" s="0"/>
      <c r="AGR3260" s="0"/>
      <c r="AGS3260" s="0"/>
      <c r="AGT3260" s="0"/>
      <c r="AGU3260" s="0"/>
      <c r="AGV3260" s="0"/>
      <c r="AGW3260" s="0"/>
      <c r="AGX3260" s="0"/>
      <c r="AGY3260" s="0"/>
      <c r="AGZ3260" s="0"/>
      <c r="AHA3260" s="0"/>
      <c r="AHB3260" s="0"/>
      <c r="AHC3260" s="0"/>
      <c r="AHD3260" s="0"/>
      <c r="AHE3260" s="0"/>
      <c r="AHF3260" s="0"/>
      <c r="AHG3260" s="0"/>
      <c r="AHH3260" s="0"/>
      <c r="AHI3260" s="0"/>
      <c r="AHJ3260" s="0"/>
      <c r="AHK3260" s="0"/>
      <c r="AHL3260" s="0"/>
      <c r="AHM3260" s="0"/>
      <c r="AHN3260" s="0"/>
      <c r="AHO3260" s="0"/>
      <c r="AHP3260" s="0"/>
      <c r="AHQ3260" s="0"/>
      <c r="AHR3260" s="0"/>
      <c r="AHS3260" s="0"/>
      <c r="AHT3260" s="0"/>
      <c r="AHU3260" s="0"/>
      <c r="AHV3260" s="0"/>
      <c r="AHW3260" s="0"/>
      <c r="AHX3260" s="0"/>
      <c r="AHY3260" s="0"/>
      <c r="AHZ3260" s="0"/>
      <c r="AIA3260" s="0"/>
      <c r="AIB3260" s="0"/>
      <c r="AIC3260" s="0"/>
      <c r="AID3260" s="0"/>
      <c r="AIE3260" s="0"/>
      <c r="AIF3260" s="0"/>
      <c r="AIG3260" s="0"/>
      <c r="AIH3260" s="0"/>
      <c r="AII3260" s="0"/>
      <c r="AIJ3260" s="0"/>
      <c r="AIK3260" s="0"/>
      <c r="AIL3260" s="0"/>
      <c r="AIM3260" s="0"/>
      <c r="AIN3260" s="0"/>
      <c r="AIO3260" s="0"/>
      <c r="AIP3260" s="0"/>
      <c r="AIQ3260" s="0"/>
      <c r="AIR3260" s="0"/>
      <c r="AIS3260" s="0"/>
      <c r="AIT3260" s="0"/>
      <c r="AIU3260" s="0"/>
      <c r="AIV3260" s="0"/>
      <c r="AIW3260" s="0"/>
      <c r="AIX3260" s="0"/>
      <c r="AIY3260" s="0"/>
      <c r="AIZ3260" s="0"/>
      <c r="AJA3260" s="0"/>
      <c r="AJB3260" s="0"/>
      <c r="AJC3260" s="0"/>
      <c r="AJD3260" s="0"/>
      <c r="AJE3260" s="0"/>
      <c r="AJF3260" s="0"/>
      <c r="AJG3260" s="0"/>
      <c r="AJH3260" s="0"/>
      <c r="AJI3260" s="0"/>
      <c r="AJJ3260" s="0"/>
      <c r="AJK3260" s="0"/>
      <c r="AJL3260" s="0"/>
      <c r="AJM3260" s="0"/>
      <c r="AJN3260" s="0"/>
      <c r="AJO3260" s="0"/>
      <c r="AJP3260" s="0"/>
      <c r="AJQ3260" s="0"/>
      <c r="AJR3260" s="0"/>
      <c r="AJS3260" s="0"/>
      <c r="AJT3260" s="0"/>
      <c r="AJU3260" s="0"/>
      <c r="AJV3260" s="0"/>
      <c r="AJW3260" s="0"/>
      <c r="AJX3260" s="0"/>
      <c r="AJY3260" s="0"/>
      <c r="AJZ3260" s="0"/>
      <c r="AKA3260" s="0"/>
      <c r="AKB3260" s="0"/>
      <c r="AKC3260" s="0"/>
      <c r="AKD3260" s="0"/>
      <c r="AKE3260" s="0"/>
      <c r="AKF3260" s="0"/>
      <c r="AKG3260" s="0"/>
      <c r="AKH3260" s="0"/>
      <c r="AKI3260" s="0"/>
      <c r="AKJ3260" s="0"/>
      <c r="AKK3260" s="0"/>
      <c r="AKL3260" s="0"/>
      <c r="AKM3260" s="0"/>
      <c r="AKN3260" s="0"/>
      <c r="AKO3260" s="0"/>
      <c r="AKP3260" s="0"/>
      <c r="AKQ3260" s="0"/>
      <c r="AKR3260" s="0"/>
      <c r="AKS3260" s="0"/>
      <c r="AKT3260" s="0"/>
      <c r="AKU3260" s="0"/>
      <c r="AKV3260" s="0"/>
      <c r="AKW3260" s="0"/>
      <c r="AKX3260" s="0"/>
      <c r="AKY3260" s="0"/>
      <c r="AKZ3260" s="0"/>
      <c r="ALA3260" s="0"/>
      <c r="ALB3260" s="0"/>
      <c r="ALC3260" s="0"/>
      <c r="ALD3260" s="0"/>
      <c r="ALE3260" s="0"/>
      <c r="ALF3260" s="0"/>
      <c r="ALG3260" s="0"/>
      <c r="ALH3260" s="0"/>
      <c r="ALI3260" s="0"/>
      <c r="ALJ3260" s="0"/>
      <c r="ALK3260" s="0"/>
      <c r="ALL3260" s="0"/>
      <c r="ALM3260" s="0"/>
      <c r="ALN3260" s="0"/>
      <c r="ALO3260" s="0"/>
      <c r="ALP3260" s="0"/>
      <c r="ALQ3260" s="0"/>
      <c r="ALR3260" s="0"/>
      <c r="ALS3260" s="0"/>
      <c r="ALT3260" s="0"/>
      <c r="ALU3260" s="0"/>
      <c r="ALV3260" s="0"/>
      <c r="ALW3260" s="0"/>
      <c r="ALX3260" s="0"/>
      <c r="ALY3260" s="0"/>
      <c r="ALZ3260" s="0"/>
      <c r="AMA3260" s="0"/>
      <c r="AMB3260" s="0"/>
      <c r="AMC3260" s="0"/>
      <c r="AMD3260" s="0"/>
      <c r="AME3260" s="0"/>
      <c r="AMF3260" s="0"/>
      <c r="AMG3260" s="0"/>
      <c r="AMH3260" s="0"/>
      <c r="AMI3260" s="0"/>
    </row>
    <row r="3261" customFormat="false" ht="17.35" hidden="false" customHeight="false" outlineLevel="0" collapsed="false">
      <c r="C3261" s="52" t="s">
        <v>3507</v>
      </c>
      <c r="D3261" s="45" t="s">
        <v>1</v>
      </c>
      <c r="I3261" s="3"/>
      <c r="BM3261" s="0"/>
      <c r="BN3261" s="0"/>
      <c r="BO3261" s="0"/>
      <c r="BP3261" s="0"/>
      <c r="BQ3261" s="0"/>
      <c r="BR3261" s="0"/>
      <c r="BS3261" s="0"/>
      <c r="BT3261" s="0"/>
      <c r="BU3261" s="0"/>
      <c r="BV3261" s="0"/>
      <c r="BW3261" s="0"/>
      <c r="BX3261" s="0"/>
      <c r="BY3261" s="0"/>
      <c r="BZ3261" s="0"/>
      <c r="CA3261" s="0"/>
      <c r="CB3261" s="0"/>
      <c r="CC3261" s="0"/>
      <c r="CD3261" s="0"/>
      <c r="CE3261" s="0"/>
      <c r="CF3261" s="0"/>
      <c r="CG3261" s="0"/>
      <c r="CH3261" s="0"/>
      <c r="CI3261" s="0"/>
      <c r="CJ3261" s="0"/>
      <c r="CK3261" s="0"/>
      <c r="CL3261" s="0"/>
      <c r="CM3261" s="0"/>
      <c r="CN3261" s="0"/>
      <c r="CO3261" s="0"/>
      <c r="CP3261" s="0"/>
      <c r="CQ3261" s="0"/>
      <c r="CR3261" s="0"/>
      <c r="CS3261" s="0"/>
      <c r="CT3261" s="0"/>
      <c r="CU3261" s="0"/>
      <c r="CV3261" s="0"/>
      <c r="CW3261" s="0"/>
      <c r="CX3261" s="0"/>
      <c r="CY3261" s="0"/>
      <c r="CZ3261" s="0"/>
      <c r="DA3261" s="0"/>
      <c r="DB3261" s="0"/>
      <c r="DC3261" s="0"/>
      <c r="DD3261" s="0"/>
      <c r="DE3261" s="0"/>
      <c r="DF3261" s="0"/>
      <c r="DG3261" s="0"/>
      <c r="DH3261" s="0"/>
      <c r="DI3261" s="0"/>
      <c r="DJ3261" s="0"/>
      <c r="DK3261" s="0"/>
      <c r="DL3261" s="0"/>
      <c r="DM3261" s="0"/>
      <c r="DN3261" s="0"/>
      <c r="DO3261" s="0"/>
      <c r="DP3261" s="0"/>
      <c r="DQ3261" s="0"/>
      <c r="DR3261" s="0"/>
      <c r="DS3261" s="0"/>
      <c r="DT3261" s="0"/>
      <c r="DU3261" s="0"/>
      <c r="DV3261" s="0"/>
      <c r="DW3261" s="0"/>
      <c r="DX3261" s="0"/>
      <c r="DY3261" s="0"/>
      <c r="DZ3261" s="0"/>
      <c r="EA3261" s="0"/>
      <c r="EB3261" s="0"/>
      <c r="EC3261" s="0"/>
      <c r="ED3261" s="0"/>
      <c r="EE3261" s="0"/>
      <c r="EF3261" s="0"/>
      <c r="EG3261" s="0"/>
      <c r="EH3261" s="0"/>
      <c r="EI3261" s="0"/>
      <c r="EJ3261" s="0"/>
      <c r="EK3261" s="0"/>
      <c r="EL3261" s="0"/>
      <c r="EM3261" s="0"/>
      <c r="EN3261" s="0"/>
      <c r="EO3261" s="0"/>
      <c r="EP3261" s="0"/>
      <c r="EQ3261" s="0"/>
      <c r="ER3261" s="0"/>
      <c r="ES3261" s="0"/>
      <c r="ET3261" s="0"/>
      <c r="EU3261" s="0"/>
      <c r="EV3261" s="0"/>
      <c r="EW3261" s="0"/>
      <c r="EX3261" s="0"/>
      <c r="EY3261" s="0"/>
      <c r="EZ3261" s="0"/>
      <c r="FA3261" s="0"/>
      <c r="FB3261" s="0"/>
      <c r="FC3261" s="0"/>
      <c r="FD3261" s="0"/>
      <c r="FE3261" s="0"/>
      <c r="FF3261" s="0"/>
      <c r="FG3261" s="0"/>
      <c r="FH3261" s="0"/>
      <c r="FI3261" s="0"/>
      <c r="FJ3261" s="0"/>
      <c r="FK3261" s="0"/>
      <c r="FL3261" s="0"/>
      <c r="FM3261" s="0"/>
      <c r="FN3261" s="0"/>
      <c r="FO3261" s="0"/>
      <c r="FP3261" s="0"/>
      <c r="FQ3261" s="0"/>
      <c r="FR3261" s="0"/>
      <c r="FS3261" s="0"/>
      <c r="FT3261" s="0"/>
      <c r="FU3261" s="0"/>
      <c r="FV3261" s="0"/>
      <c r="FW3261" s="0"/>
      <c r="FX3261" s="0"/>
      <c r="FY3261" s="0"/>
      <c r="FZ3261" s="0"/>
      <c r="GA3261" s="0"/>
      <c r="GB3261" s="0"/>
      <c r="GC3261" s="0"/>
      <c r="GD3261" s="0"/>
      <c r="GE3261" s="0"/>
      <c r="GF3261" s="0"/>
      <c r="GG3261" s="0"/>
      <c r="GH3261" s="0"/>
      <c r="GI3261" s="0"/>
      <c r="GJ3261" s="0"/>
      <c r="GK3261" s="0"/>
      <c r="GL3261" s="0"/>
      <c r="GM3261" s="0"/>
      <c r="GN3261" s="0"/>
      <c r="GO3261" s="0"/>
      <c r="GP3261" s="0"/>
      <c r="GQ3261" s="0"/>
      <c r="GR3261" s="0"/>
      <c r="GS3261" s="0"/>
      <c r="GT3261" s="0"/>
      <c r="GU3261" s="0"/>
      <c r="GV3261" s="0"/>
      <c r="GW3261" s="0"/>
      <c r="GX3261" s="0"/>
      <c r="GY3261" s="0"/>
      <c r="GZ3261" s="0"/>
      <c r="HA3261" s="0"/>
      <c r="HB3261" s="0"/>
      <c r="HC3261" s="0"/>
      <c r="HD3261" s="0"/>
      <c r="HE3261" s="0"/>
      <c r="HF3261" s="0"/>
      <c r="HG3261" s="0"/>
      <c r="HH3261" s="0"/>
      <c r="HI3261" s="0"/>
      <c r="HJ3261" s="0"/>
      <c r="HK3261" s="0"/>
      <c r="HL3261" s="0"/>
      <c r="HM3261" s="0"/>
      <c r="HN3261" s="0"/>
      <c r="HO3261" s="0"/>
      <c r="HP3261" s="0"/>
      <c r="HQ3261" s="0"/>
      <c r="HR3261" s="0"/>
      <c r="HS3261" s="0"/>
      <c r="HT3261" s="0"/>
      <c r="HU3261" s="0"/>
      <c r="HV3261" s="0"/>
      <c r="HW3261" s="0"/>
      <c r="HX3261" s="0"/>
      <c r="HY3261" s="0"/>
      <c r="HZ3261" s="0"/>
      <c r="IA3261" s="0"/>
      <c r="IB3261" s="0"/>
      <c r="IC3261" s="0"/>
      <c r="ID3261" s="0"/>
      <c r="IE3261" s="0"/>
      <c r="IF3261" s="0"/>
      <c r="IG3261" s="0"/>
      <c r="IH3261" s="0"/>
      <c r="II3261" s="0"/>
      <c r="IJ3261" s="0"/>
      <c r="IK3261" s="0"/>
      <c r="IL3261" s="0"/>
      <c r="IM3261" s="0"/>
      <c r="IN3261" s="0"/>
      <c r="IO3261" s="0"/>
      <c r="IP3261" s="0"/>
      <c r="IQ3261" s="0"/>
      <c r="IR3261" s="0"/>
      <c r="IS3261" s="0"/>
      <c r="IT3261" s="0"/>
      <c r="IU3261" s="0"/>
      <c r="IV3261" s="0"/>
      <c r="IW3261" s="0"/>
      <c r="IX3261" s="0"/>
      <c r="IY3261" s="0"/>
      <c r="IZ3261" s="0"/>
      <c r="JA3261" s="0"/>
      <c r="JB3261" s="0"/>
      <c r="JC3261" s="0"/>
      <c r="JD3261" s="0"/>
      <c r="JE3261" s="0"/>
      <c r="JF3261" s="0"/>
      <c r="JG3261" s="0"/>
      <c r="JH3261" s="0"/>
      <c r="JI3261" s="0"/>
      <c r="JJ3261" s="0"/>
      <c r="JK3261" s="0"/>
      <c r="JL3261" s="0"/>
      <c r="JM3261" s="0"/>
      <c r="JN3261" s="0"/>
      <c r="JO3261" s="0"/>
      <c r="JP3261" s="0"/>
      <c r="JQ3261" s="0"/>
      <c r="JR3261" s="0"/>
      <c r="JS3261" s="0"/>
      <c r="JT3261" s="0"/>
      <c r="JU3261" s="0"/>
      <c r="JV3261" s="0"/>
      <c r="JW3261" s="0"/>
      <c r="JX3261" s="0"/>
      <c r="JY3261" s="0"/>
      <c r="JZ3261" s="0"/>
      <c r="KA3261" s="0"/>
      <c r="KB3261" s="0"/>
      <c r="KC3261" s="0"/>
      <c r="KD3261" s="0"/>
      <c r="KE3261" s="0"/>
      <c r="KF3261" s="0"/>
      <c r="KG3261" s="0"/>
      <c r="KH3261" s="0"/>
      <c r="KI3261" s="0"/>
      <c r="KJ3261" s="0"/>
      <c r="KK3261" s="0"/>
      <c r="KL3261" s="0"/>
      <c r="KM3261" s="0"/>
      <c r="KN3261" s="0"/>
      <c r="KO3261" s="0"/>
      <c r="KP3261" s="0"/>
      <c r="KQ3261" s="0"/>
      <c r="KR3261" s="0"/>
      <c r="KS3261" s="0"/>
      <c r="KT3261" s="0"/>
      <c r="KU3261" s="0"/>
      <c r="KV3261" s="0"/>
      <c r="KW3261" s="0"/>
      <c r="KX3261" s="0"/>
      <c r="KY3261" s="0"/>
      <c r="KZ3261" s="0"/>
      <c r="LA3261" s="0"/>
      <c r="LB3261" s="0"/>
      <c r="LC3261" s="0"/>
      <c r="LD3261" s="0"/>
      <c r="LE3261" s="0"/>
      <c r="LF3261" s="0"/>
      <c r="LG3261" s="0"/>
      <c r="LH3261" s="0"/>
      <c r="LI3261" s="0"/>
      <c r="LJ3261" s="0"/>
      <c r="LK3261" s="0"/>
      <c r="LL3261" s="0"/>
      <c r="LM3261" s="0"/>
      <c r="LN3261" s="0"/>
      <c r="LO3261" s="0"/>
      <c r="LP3261" s="0"/>
      <c r="LQ3261" s="0"/>
      <c r="LR3261" s="0"/>
      <c r="LS3261" s="0"/>
      <c r="LT3261" s="0"/>
      <c r="LU3261" s="0"/>
      <c r="LV3261" s="0"/>
      <c r="LW3261" s="0"/>
      <c r="LX3261" s="0"/>
      <c r="LY3261" s="0"/>
      <c r="LZ3261" s="0"/>
      <c r="MA3261" s="0"/>
      <c r="MB3261" s="0"/>
      <c r="MC3261" s="0"/>
      <c r="MD3261" s="0"/>
      <c r="ME3261" s="0"/>
      <c r="MF3261" s="0"/>
      <c r="MG3261" s="0"/>
      <c r="MH3261" s="0"/>
      <c r="MI3261" s="0"/>
      <c r="MJ3261" s="0"/>
      <c r="MK3261" s="0"/>
      <c r="ML3261" s="0"/>
      <c r="MM3261" s="0"/>
      <c r="MN3261" s="0"/>
      <c r="MO3261" s="0"/>
      <c r="MP3261" s="0"/>
      <c r="MQ3261" s="0"/>
      <c r="MR3261" s="0"/>
      <c r="MS3261" s="0"/>
      <c r="MT3261" s="0"/>
      <c r="MU3261" s="0"/>
      <c r="MV3261" s="0"/>
      <c r="MW3261" s="0"/>
      <c r="MX3261" s="0"/>
      <c r="MY3261" s="0"/>
      <c r="MZ3261" s="0"/>
      <c r="NA3261" s="0"/>
      <c r="NB3261" s="0"/>
      <c r="NC3261" s="0"/>
      <c r="ND3261" s="0"/>
      <c r="NE3261" s="0"/>
      <c r="NF3261" s="0"/>
      <c r="NG3261" s="0"/>
      <c r="NH3261" s="0"/>
      <c r="NI3261" s="0"/>
      <c r="NJ3261" s="0"/>
      <c r="NK3261" s="0"/>
      <c r="NL3261" s="0"/>
      <c r="NM3261" s="0"/>
      <c r="NN3261" s="0"/>
      <c r="NO3261" s="0"/>
      <c r="NP3261" s="0"/>
      <c r="NQ3261" s="0"/>
      <c r="NR3261" s="0"/>
      <c r="NS3261" s="0"/>
      <c r="NT3261" s="0"/>
      <c r="NU3261" s="0"/>
      <c r="NV3261" s="0"/>
      <c r="NW3261" s="0"/>
      <c r="NX3261" s="0"/>
      <c r="NY3261" s="0"/>
      <c r="NZ3261" s="0"/>
      <c r="OA3261" s="0"/>
      <c r="OB3261" s="0"/>
      <c r="OC3261" s="0"/>
      <c r="OD3261" s="0"/>
      <c r="OE3261" s="0"/>
      <c r="OF3261" s="0"/>
      <c r="OG3261" s="0"/>
      <c r="OH3261" s="0"/>
      <c r="OI3261" s="0"/>
      <c r="OJ3261" s="0"/>
      <c r="OK3261" s="0"/>
      <c r="OL3261" s="0"/>
      <c r="OM3261" s="0"/>
      <c r="ON3261" s="0"/>
      <c r="OO3261" s="0"/>
      <c r="OP3261" s="0"/>
      <c r="OQ3261" s="0"/>
      <c r="OR3261" s="0"/>
      <c r="OS3261" s="0"/>
      <c r="OT3261" s="0"/>
      <c r="OU3261" s="0"/>
      <c r="OV3261" s="0"/>
      <c r="OW3261" s="0"/>
      <c r="OX3261" s="0"/>
      <c r="OY3261" s="0"/>
      <c r="OZ3261" s="0"/>
      <c r="PA3261" s="0"/>
      <c r="PB3261" s="0"/>
      <c r="PC3261" s="0"/>
      <c r="PD3261" s="0"/>
      <c r="PE3261" s="0"/>
      <c r="PF3261" s="0"/>
      <c r="PG3261" s="0"/>
      <c r="PH3261" s="0"/>
      <c r="PI3261" s="0"/>
      <c r="PJ3261" s="0"/>
      <c r="PK3261" s="0"/>
      <c r="PL3261" s="0"/>
      <c r="PM3261" s="0"/>
      <c r="PN3261" s="0"/>
      <c r="PO3261" s="0"/>
      <c r="PP3261" s="0"/>
      <c r="PQ3261" s="0"/>
      <c r="PR3261" s="0"/>
      <c r="PS3261" s="0"/>
      <c r="PT3261" s="0"/>
      <c r="PU3261" s="0"/>
      <c r="PV3261" s="0"/>
      <c r="PW3261" s="0"/>
      <c r="PX3261" s="0"/>
      <c r="PY3261" s="0"/>
      <c r="PZ3261" s="0"/>
      <c r="QA3261" s="0"/>
      <c r="QB3261" s="0"/>
      <c r="QC3261" s="0"/>
      <c r="QD3261" s="0"/>
      <c r="QE3261" s="0"/>
      <c r="QF3261" s="0"/>
      <c r="QG3261" s="0"/>
      <c r="QH3261" s="0"/>
      <c r="QI3261" s="0"/>
      <c r="QJ3261" s="0"/>
      <c r="QK3261" s="0"/>
      <c r="QL3261" s="0"/>
      <c r="QM3261" s="0"/>
      <c r="QN3261" s="0"/>
      <c r="QO3261" s="0"/>
      <c r="QP3261" s="0"/>
      <c r="QQ3261" s="0"/>
      <c r="QR3261" s="0"/>
      <c r="QS3261" s="0"/>
      <c r="QT3261" s="0"/>
      <c r="QU3261" s="0"/>
      <c r="QV3261" s="0"/>
      <c r="QW3261" s="0"/>
      <c r="QX3261" s="0"/>
      <c r="QY3261" s="0"/>
      <c r="QZ3261" s="0"/>
      <c r="RA3261" s="0"/>
      <c r="RB3261" s="0"/>
      <c r="RC3261" s="0"/>
      <c r="RD3261" s="0"/>
      <c r="RE3261" s="0"/>
      <c r="RF3261" s="0"/>
      <c r="RG3261" s="0"/>
      <c r="RH3261" s="0"/>
      <c r="RI3261" s="0"/>
      <c r="RJ3261" s="0"/>
      <c r="RK3261" s="0"/>
      <c r="RL3261" s="0"/>
      <c r="RM3261" s="0"/>
      <c r="RN3261" s="0"/>
      <c r="RO3261" s="0"/>
      <c r="RP3261" s="0"/>
      <c r="RQ3261" s="0"/>
      <c r="RR3261" s="0"/>
      <c r="RS3261" s="0"/>
      <c r="RT3261" s="0"/>
      <c r="RU3261" s="0"/>
      <c r="RV3261" s="0"/>
      <c r="RW3261" s="0"/>
      <c r="RX3261" s="0"/>
      <c r="RY3261" s="0"/>
      <c r="RZ3261" s="0"/>
      <c r="SA3261" s="0"/>
      <c r="SB3261" s="0"/>
      <c r="SC3261" s="0"/>
      <c r="SD3261" s="0"/>
      <c r="SE3261" s="0"/>
      <c r="SF3261" s="0"/>
      <c r="SG3261" s="0"/>
      <c r="SH3261" s="0"/>
      <c r="SI3261" s="0"/>
      <c r="SJ3261" s="0"/>
      <c r="SK3261" s="0"/>
      <c r="SL3261" s="0"/>
      <c r="SM3261" s="0"/>
      <c r="SN3261" s="0"/>
      <c r="SO3261" s="0"/>
      <c r="SP3261" s="0"/>
      <c r="SQ3261" s="0"/>
      <c r="SR3261" s="0"/>
      <c r="SS3261" s="0"/>
      <c r="ST3261" s="0"/>
      <c r="SU3261" s="0"/>
      <c r="SV3261" s="0"/>
      <c r="SW3261" s="0"/>
      <c r="SX3261" s="0"/>
      <c r="SY3261" s="0"/>
      <c r="SZ3261" s="0"/>
      <c r="TA3261" s="0"/>
      <c r="TB3261" s="0"/>
      <c r="TC3261" s="0"/>
      <c r="TD3261" s="0"/>
      <c r="TE3261" s="0"/>
      <c r="TF3261" s="0"/>
      <c r="TG3261" s="0"/>
      <c r="TH3261" s="0"/>
      <c r="TI3261" s="0"/>
      <c r="TJ3261" s="0"/>
      <c r="TK3261" s="0"/>
      <c r="TL3261" s="0"/>
      <c r="TM3261" s="0"/>
      <c r="TN3261" s="0"/>
      <c r="TO3261" s="0"/>
      <c r="TP3261" s="0"/>
      <c r="TQ3261" s="0"/>
      <c r="TR3261" s="0"/>
      <c r="TS3261" s="0"/>
      <c r="TT3261" s="0"/>
      <c r="TU3261" s="0"/>
      <c r="TV3261" s="0"/>
      <c r="TW3261" s="0"/>
      <c r="TX3261" s="0"/>
      <c r="TY3261" s="0"/>
      <c r="TZ3261" s="0"/>
      <c r="UA3261" s="0"/>
      <c r="UB3261" s="0"/>
      <c r="UC3261" s="0"/>
      <c r="UD3261" s="0"/>
      <c r="UE3261" s="0"/>
      <c r="UF3261" s="0"/>
      <c r="UG3261" s="0"/>
      <c r="UH3261" s="0"/>
      <c r="UI3261" s="0"/>
      <c r="UJ3261" s="0"/>
      <c r="UK3261" s="0"/>
      <c r="UL3261" s="0"/>
      <c r="UM3261" s="0"/>
      <c r="UN3261" s="0"/>
      <c r="UO3261" s="0"/>
      <c r="UP3261" s="0"/>
      <c r="UQ3261" s="0"/>
      <c r="UR3261" s="0"/>
      <c r="US3261" s="0"/>
      <c r="UT3261" s="0"/>
      <c r="UU3261" s="0"/>
      <c r="UV3261" s="0"/>
      <c r="UW3261" s="0"/>
      <c r="UX3261" s="0"/>
      <c r="UY3261" s="0"/>
      <c r="UZ3261" s="0"/>
      <c r="VA3261" s="0"/>
      <c r="VB3261" s="0"/>
      <c r="VC3261" s="0"/>
      <c r="VD3261" s="0"/>
      <c r="VE3261" s="0"/>
      <c r="VF3261" s="0"/>
      <c r="VG3261" s="0"/>
      <c r="VH3261" s="0"/>
      <c r="VI3261" s="0"/>
      <c r="VJ3261" s="0"/>
      <c r="VK3261" s="0"/>
      <c r="VL3261" s="0"/>
      <c r="VM3261" s="0"/>
      <c r="VN3261" s="0"/>
      <c r="VO3261" s="0"/>
      <c r="VP3261" s="0"/>
      <c r="VQ3261" s="0"/>
      <c r="VR3261" s="0"/>
      <c r="VS3261" s="0"/>
      <c r="VT3261" s="0"/>
      <c r="VU3261" s="0"/>
      <c r="VV3261" s="0"/>
      <c r="VW3261" s="0"/>
      <c r="VX3261" s="0"/>
      <c r="VY3261" s="0"/>
      <c r="VZ3261" s="0"/>
      <c r="WA3261" s="0"/>
      <c r="WB3261" s="0"/>
      <c r="WC3261" s="0"/>
      <c r="WD3261" s="0"/>
      <c r="WE3261" s="0"/>
      <c r="WF3261" s="0"/>
      <c r="WG3261" s="0"/>
      <c r="WH3261" s="0"/>
      <c r="WI3261" s="0"/>
      <c r="WJ3261" s="0"/>
      <c r="WK3261" s="0"/>
      <c r="WL3261" s="0"/>
      <c r="WM3261" s="0"/>
      <c r="WN3261" s="0"/>
      <c r="WO3261" s="0"/>
      <c r="WP3261" s="0"/>
      <c r="WQ3261" s="0"/>
      <c r="WR3261" s="0"/>
      <c r="WS3261" s="0"/>
      <c r="WT3261" s="0"/>
      <c r="WU3261" s="0"/>
      <c r="WV3261" s="0"/>
      <c r="WW3261" s="0"/>
      <c r="WX3261" s="0"/>
      <c r="WY3261" s="0"/>
      <c r="WZ3261" s="0"/>
      <c r="XA3261" s="0"/>
      <c r="XB3261" s="0"/>
      <c r="XC3261" s="0"/>
      <c r="XD3261" s="0"/>
      <c r="XE3261" s="0"/>
      <c r="XF3261" s="0"/>
      <c r="XG3261" s="0"/>
      <c r="XH3261" s="0"/>
      <c r="XI3261" s="0"/>
      <c r="XJ3261" s="0"/>
      <c r="XK3261" s="0"/>
      <c r="XL3261" s="0"/>
      <c r="XM3261" s="0"/>
      <c r="XN3261" s="0"/>
      <c r="XO3261" s="0"/>
      <c r="XP3261" s="0"/>
      <c r="XQ3261" s="0"/>
      <c r="XR3261" s="0"/>
      <c r="XS3261" s="0"/>
      <c r="XT3261" s="0"/>
      <c r="XU3261" s="0"/>
      <c r="XV3261" s="0"/>
      <c r="XW3261" s="0"/>
      <c r="XX3261" s="0"/>
      <c r="XY3261" s="0"/>
      <c r="XZ3261" s="0"/>
      <c r="YA3261" s="0"/>
      <c r="YB3261" s="0"/>
      <c r="YC3261" s="0"/>
      <c r="YD3261" s="0"/>
      <c r="YE3261" s="0"/>
      <c r="YF3261" s="0"/>
      <c r="YG3261" s="0"/>
      <c r="YH3261" s="0"/>
      <c r="YI3261" s="0"/>
      <c r="YJ3261" s="0"/>
      <c r="YK3261" s="0"/>
      <c r="YL3261" s="0"/>
      <c r="YM3261" s="0"/>
      <c r="YN3261" s="0"/>
      <c r="YO3261" s="0"/>
      <c r="YP3261" s="0"/>
      <c r="YQ3261" s="0"/>
      <c r="YR3261" s="0"/>
      <c r="YS3261" s="0"/>
      <c r="YT3261" s="0"/>
      <c r="YU3261" s="0"/>
      <c r="YV3261" s="0"/>
      <c r="YW3261" s="0"/>
      <c r="YX3261" s="0"/>
      <c r="YY3261" s="0"/>
      <c r="YZ3261" s="0"/>
      <c r="ZA3261" s="0"/>
      <c r="ZB3261" s="0"/>
      <c r="ZC3261" s="0"/>
      <c r="ZD3261" s="0"/>
      <c r="ZE3261" s="0"/>
      <c r="ZF3261" s="0"/>
      <c r="ZG3261" s="0"/>
      <c r="ZH3261" s="0"/>
      <c r="ZI3261" s="0"/>
      <c r="ZJ3261" s="0"/>
      <c r="ZK3261" s="0"/>
      <c r="ZL3261" s="0"/>
      <c r="ZM3261" s="0"/>
      <c r="ZN3261" s="0"/>
      <c r="ZO3261" s="0"/>
      <c r="ZP3261" s="0"/>
      <c r="ZQ3261" s="0"/>
      <c r="ZR3261" s="0"/>
      <c r="ZS3261" s="0"/>
      <c r="ZT3261" s="0"/>
      <c r="ZU3261" s="0"/>
      <c r="ZV3261" s="0"/>
      <c r="ZW3261" s="0"/>
      <c r="ZX3261" s="0"/>
      <c r="ZY3261" s="0"/>
      <c r="ZZ3261" s="0"/>
      <c r="AAA3261" s="0"/>
      <c r="AAB3261" s="0"/>
      <c r="AAC3261" s="0"/>
      <c r="AAD3261" s="0"/>
      <c r="AAE3261" s="0"/>
      <c r="AAF3261" s="0"/>
      <c r="AAG3261" s="0"/>
      <c r="AAH3261" s="0"/>
      <c r="AAI3261" s="0"/>
      <c r="AAJ3261" s="0"/>
      <c r="AAK3261" s="0"/>
      <c r="AAL3261" s="0"/>
      <c r="AAM3261" s="0"/>
      <c r="AAN3261" s="0"/>
      <c r="AAO3261" s="0"/>
      <c r="AAP3261" s="0"/>
      <c r="AAQ3261" s="0"/>
      <c r="AAR3261" s="0"/>
      <c r="AAS3261" s="0"/>
      <c r="AAT3261" s="0"/>
      <c r="AAU3261" s="0"/>
      <c r="AAV3261" s="0"/>
      <c r="AAW3261" s="0"/>
      <c r="AAX3261" s="0"/>
      <c r="AAY3261" s="0"/>
      <c r="AAZ3261" s="0"/>
      <c r="ABA3261" s="0"/>
      <c r="ABB3261" s="0"/>
      <c r="ABC3261" s="0"/>
      <c r="ABD3261" s="0"/>
      <c r="ABE3261" s="0"/>
      <c r="ABF3261" s="0"/>
      <c r="ABG3261" s="0"/>
      <c r="ABH3261" s="0"/>
      <c r="ABI3261" s="0"/>
      <c r="ABJ3261" s="0"/>
      <c r="ABK3261" s="0"/>
      <c r="ABL3261" s="0"/>
      <c r="ABM3261" s="0"/>
      <c r="ABN3261" s="0"/>
      <c r="ABO3261" s="0"/>
      <c r="ABP3261" s="0"/>
      <c r="ABQ3261" s="0"/>
      <c r="ABR3261" s="0"/>
      <c r="ABS3261" s="0"/>
      <c r="ABT3261" s="0"/>
      <c r="ABU3261" s="0"/>
      <c r="ABV3261" s="0"/>
      <c r="ABW3261" s="0"/>
      <c r="ABX3261" s="0"/>
      <c r="ABY3261" s="0"/>
      <c r="ABZ3261" s="0"/>
      <c r="ACA3261" s="0"/>
      <c r="ACB3261" s="0"/>
      <c r="ACC3261" s="0"/>
      <c r="ACD3261" s="0"/>
      <c r="ACE3261" s="0"/>
      <c r="ACF3261" s="0"/>
      <c r="ACG3261" s="0"/>
      <c r="ACH3261" s="0"/>
      <c r="ACI3261" s="0"/>
      <c r="ACJ3261" s="0"/>
      <c r="ACK3261" s="0"/>
      <c r="ACL3261" s="0"/>
      <c r="ACM3261" s="0"/>
      <c r="ACN3261" s="0"/>
      <c r="ACO3261" s="0"/>
      <c r="ACP3261" s="0"/>
      <c r="ACQ3261" s="0"/>
      <c r="ACR3261" s="0"/>
      <c r="ACS3261" s="0"/>
      <c r="ACT3261" s="0"/>
      <c r="ACU3261" s="0"/>
      <c r="ACV3261" s="0"/>
      <c r="ACW3261" s="0"/>
      <c r="ACX3261" s="0"/>
      <c r="ACY3261" s="0"/>
      <c r="ACZ3261" s="0"/>
      <c r="ADA3261" s="0"/>
      <c r="ADB3261" s="0"/>
      <c r="ADC3261" s="0"/>
      <c r="ADD3261" s="0"/>
      <c r="ADE3261" s="0"/>
      <c r="ADF3261" s="0"/>
      <c r="ADG3261" s="0"/>
      <c r="ADH3261" s="0"/>
      <c r="ADI3261" s="0"/>
      <c r="ADJ3261" s="0"/>
      <c r="ADK3261" s="0"/>
      <c r="ADL3261" s="0"/>
      <c r="ADM3261" s="0"/>
      <c r="ADN3261" s="0"/>
      <c r="ADO3261" s="0"/>
      <c r="ADP3261" s="0"/>
      <c r="ADQ3261" s="0"/>
      <c r="ADR3261" s="0"/>
      <c r="ADS3261" s="0"/>
      <c r="ADT3261" s="0"/>
      <c r="ADU3261" s="0"/>
      <c r="ADV3261" s="0"/>
      <c r="ADW3261" s="0"/>
      <c r="ADX3261" s="0"/>
      <c r="ADY3261" s="0"/>
      <c r="ADZ3261" s="0"/>
      <c r="AEA3261" s="0"/>
      <c r="AEB3261" s="0"/>
      <c r="AEC3261" s="0"/>
      <c r="AED3261" s="0"/>
      <c r="AEE3261" s="0"/>
      <c r="AEF3261" s="0"/>
      <c r="AEG3261" s="0"/>
      <c r="AEH3261" s="0"/>
      <c r="AEI3261" s="0"/>
      <c r="AEJ3261" s="0"/>
      <c r="AEK3261" s="0"/>
      <c r="AEL3261" s="0"/>
      <c r="AEM3261" s="0"/>
      <c r="AEN3261" s="0"/>
      <c r="AEO3261" s="0"/>
      <c r="AEP3261" s="0"/>
      <c r="AEQ3261" s="0"/>
      <c r="AER3261" s="0"/>
      <c r="AES3261" s="0"/>
      <c r="AET3261" s="0"/>
      <c r="AEU3261" s="0"/>
      <c r="AEV3261" s="0"/>
      <c r="AEW3261" s="0"/>
      <c r="AEX3261" s="0"/>
      <c r="AEY3261" s="0"/>
      <c r="AEZ3261" s="0"/>
      <c r="AFA3261" s="0"/>
      <c r="AFB3261" s="0"/>
      <c r="AFC3261" s="0"/>
      <c r="AFD3261" s="0"/>
      <c r="AFE3261" s="0"/>
      <c r="AFF3261" s="0"/>
      <c r="AFG3261" s="0"/>
      <c r="AFH3261" s="0"/>
      <c r="AFI3261" s="0"/>
      <c r="AFJ3261" s="0"/>
      <c r="AFK3261" s="0"/>
      <c r="AFL3261" s="0"/>
      <c r="AFM3261" s="0"/>
      <c r="AFN3261" s="0"/>
      <c r="AFO3261" s="0"/>
      <c r="AFP3261" s="0"/>
      <c r="AFQ3261" s="0"/>
      <c r="AFR3261" s="0"/>
      <c r="AFS3261" s="0"/>
      <c r="AFT3261" s="0"/>
      <c r="AFU3261" s="0"/>
      <c r="AFV3261" s="0"/>
      <c r="AFW3261" s="0"/>
      <c r="AFX3261" s="0"/>
      <c r="AFY3261" s="0"/>
      <c r="AFZ3261" s="0"/>
      <c r="AGA3261" s="0"/>
      <c r="AGB3261" s="0"/>
      <c r="AGC3261" s="0"/>
      <c r="AGD3261" s="0"/>
      <c r="AGE3261" s="0"/>
      <c r="AGF3261" s="0"/>
      <c r="AGG3261" s="0"/>
      <c r="AGH3261" s="0"/>
      <c r="AGI3261" s="0"/>
      <c r="AGJ3261" s="0"/>
      <c r="AGK3261" s="0"/>
      <c r="AGL3261" s="0"/>
      <c r="AGM3261" s="0"/>
      <c r="AGN3261" s="0"/>
      <c r="AGO3261" s="0"/>
      <c r="AGP3261" s="0"/>
      <c r="AGQ3261" s="0"/>
      <c r="AGR3261" s="0"/>
      <c r="AGS3261" s="0"/>
      <c r="AGT3261" s="0"/>
      <c r="AGU3261" s="0"/>
      <c r="AGV3261" s="0"/>
      <c r="AGW3261" s="0"/>
      <c r="AGX3261" s="0"/>
      <c r="AGY3261" s="0"/>
      <c r="AGZ3261" s="0"/>
      <c r="AHA3261" s="0"/>
      <c r="AHB3261" s="0"/>
      <c r="AHC3261" s="0"/>
      <c r="AHD3261" s="0"/>
      <c r="AHE3261" s="0"/>
      <c r="AHF3261" s="0"/>
      <c r="AHG3261" s="0"/>
      <c r="AHH3261" s="0"/>
      <c r="AHI3261" s="0"/>
      <c r="AHJ3261" s="0"/>
      <c r="AHK3261" s="0"/>
      <c r="AHL3261" s="0"/>
      <c r="AHM3261" s="0"/>
      <c r="AHN3261" s="0"/>
      <c r="AHO3261" s="0"/>
      <c r="AHP3261" s="0"/>
      <c r="AHQ3261" s="0"/>
      <c r="AHR3261" s="0"/>
      <c r="AHS3261" s="0"/>
      <c r="AHT3261" s="0"/>
      <c r="AHU3261" s="0"/>
      <c r="AHV3261" s="0"/>
      <c r="AHW3261" s="0"/>
      <c r="AHX3261" s="0"/>
      <c r="AHY3261" s="0"/>
      <c r="AHZ3261" s="0"/>
      <c r="AIA3261" s="0"/>
      <c r="AIB3261" s="0"/>
      <c r="AIC3261" s="0"/>
      <c r="AID3261" s="0"/>
      <c r="AIE3261" s="0"/>
      <c r="AIF3261" s="0"/>
      <c r="AIG3261" s="0"/>
      <c r="AIH3261" s="0"/>
      <c r="AII3261" s="0"/>
      <c r="AIJ3261" s="0"/>
      <c r="AIK3261" s="0"/>
      <c r="AIL3261" s="0"/>
      <c r="AIM3261" s="0"/>
      <c r="AIN3261" s="0"/>
      <c r="AIO3261" s="0"/>
      <c r="AIP3261" s="0"/>
      <c r="AIQ3261" s="0"/>
      <c r="AIR3261" s="0"/>
      <c r="AIS3261" s="0"/>
      <c r="AIT3261" s="0"/>
      <c r="AIU3261" s="0"/>
      <c r="AIV3261" s="0"/>
      <c r="AIW3261" s="0"/>
      <c r="AIX3261" s="0"/>
      <c r="AIY3261" s="0"/>
      <c r="AIZ3261" s="0"/>
      <c r="AJA3261" s="0"/>
      <c r="AJB3261" s="0"/>
      <c r="AJC3261" s="0"/>
      <c r="AJD3261" s="0"/>
      <c r="AJE3261" s="0"/>
      <c r="AJF3261" s="0"/>
      <c r="AJG3261" s="0"/>
      <c r="AJH3261" s="0"/>
      <c r="AJI3261" s="0"/>
      <c r="AJJ3261" s="0"/>
      <c r="AJK3261" s="0"/>
      <c r="AJL3261" s="0"/>
      <c r="AJM3261" s="0"/>
      <c r="AJN3261" s="0"/>
      <c r="AJO3261" s="0"/>
      <c r="AJP3261" s="0"/>
      <c r="AJQ3261" s="0"/>
      <c r="AJR3261" s="0"/>
      <c r="AJS3261" s="0"/>
      <c r="AJT3261" s="0"/>
      <c r="AJU3261" s="0"/>
      <c r="AJV3261" s="0"/>
      <c r="AJW3261" s="0"/>
      <c r="AJX3261" s="0"/>
      <c r="AJY3261" s="0"/>
      <c r="AJZ3261" s="0"/>
      <c r="AKA3261" s="0"/>
      <c r="AKB3261" s="0"/>
      <c r="AKC3261" s="0"/>
      <c r="AKD3261" s="0"/>
      <c r="AKE3261" s="0"/>
      <c r="AKF3261" s="0"/>
      <c r="AKG3261" s="0"/>
      <c r="AKH3261" s="0"/>
      <c r="AKI3261" s="0"/>
      <c r="AKJ3261" s="0"/>
      <c r="AKK3261" s="0"/>
      <c r="AKL3261" s="0"/>
      <c r="AKM3261" s="0"/>
      <c r="AKN3261" s="0"/>
      <c r="AKO3261" s="0"/>
      <c r="AKP3261" s="0"/>
      <c r="AKQ3261" s="0"/>
      <c r="AKR3261" s="0"/>
      <c r="AKS3261" s="0"/>
      <c r="AKT3261" s="0"/>
      <c r="AKU3261" s="0"/>
      <c r="AKV3261" s="0"/>
      <c r="AKW3261" s="0"/>
      <c r="AKX3261" s="0"/>
      <c r="AKY3261" s="0"/>
      <c r="AKZ3261" s="0"/>
      <c r="ALA3261" s="0"/>
      <c r="ALB3261" s="0"/>
      <c r="ALC3261" s="0"/>
      <c r="ALD3261" s="0"/>
      <c r="ALE3261" s="0"/>
      <c r="ALF3261" s="0"/>
      <c r="ALG3261" s="0"/>
      <c r="ALH3261" s="0"/>
      <c r="ALI3261" s="0"/>
      <c r="ALJ3261" s="0"/>
      <c r="ALK3261" s="0"/>
      <c r="ALL3261" s="0"/>
      <c r="ALM3261" s="0"/>
      <c r="ALN3261" s="0"/>
      <c r="ALO3261" s="0"/>
      <c r="ALP3261" s="0"/>
      <c r="ALQ3261" s="0"/>
      <c r="ALR3261" s="0"/>
      <c r="ALS3261" s="0"/>
      <c r="ALT3261" s="0"/>
      <c r="ALU3261" s="0"/>
      <c r="ALV3261" s="0"/>
      <c r="ALW3261" s="0"/>
      <c r="ALX3261" s="0"/>
      <c r="ALY3261" s="0"/>
      <c r="ALZ3261" s="0"/>
      <c r="AMA3261" s="0"/>
      <c r="AMB3261" s="0"/>
      <c r="AMC3261" s="0"/>
      <c r="AMD3261" s="0"/>
      <c r="AME3261" s="0"/>
      <c r="AMF3261" s="0"/>
      <c r="AMG3261" s="0"/>
      <c r="AMH3261" s="0"/>
      <c r="AMI3261" s="0"/>
    </row>
    <row r="3262" customFormat="false" ht="12.75" hidden="false" customHeight="false" outlineLevel="0" collapsed="false">
      <c r="A3262" s="1" t="s">
        <v>3508</v>
      </c>
      <c r="C3262" s="27" t="s">
        <v>3509</v>
      </c>
      <c r="D3262" s="27" t="s">
        <v>88</v>
      </c>
      <c r="E3262" s="97"/>
      <c r="F3262" s="31"/>
      <c r="G3262" s="27"/>
      <c r="H3262" s="30" t="s">
        <v>61</v>
      </c>
      <c r="I3262" s="31" t="n">
        <v>1.63</v>
      </c>
      <c r="J3262" s="31" t="s">
        <v>3470</v>
      </c>
      <c r="BM3262" s="0"/>
      <c r="BN3262" s="0"/>
      <c r="BO3262" s="0"/>
      <c r="BP3262" s="0"/>
      <c r="BQ3262" s="0"/>
      <c r="BR3262" s="0"/>
      <c r="BS3262" s="0"/>
      <c r="BT3262" s="0"/>
      <c r="BU3262" s="0"/>
      <c r="BV3262" s="0"/>
      <c r="BW3262" s="0"/>
      <c r="BX3262" s="0"/>
      <c r="BY3262" s="0"/>
      <c r="BZ3262" s="0"/>
      <c r="CA3262" s="0"/>
      <c r="CB3262" s="0"/>
      <c r="CC3262" s="0"/>
      <c r="CD3262" s="0"/>
      <c r="CE3262" s="0"/>
      <c r="CF3262" s="0"/>
      <c r="CG3262" s="0"/>
      <c r="CH3262" s="0"/>
      <c r="CI3262" s="0"/>
      <c r="CJ3262" s="0"/>
      <c r="CK3262" s="0"/>
      <c r="CL3262" s="0"/>
      <c r="CM3262" s="0"/>
      <c r="CN3262" s="0"/>
      <c r="CO3262" s="0"/>
      <c r="CP3262" s="0"/>
      <c r="CQ3262" s="0"/>
      <c r="CR3262" s="0"/>
      <c r="CS3262" s="0"/>
      <c r="CT3262" s="0"/>
      <c r="CU3262" s="0"/>
      <c r="CV3262" s="0"/>
      <c r="CW3262" s="0"/>
      <c r="CX3262" s="0"/>
      <c r="CY3262" s="0"/>
      <c r="CZ3262" s="0"/>
      <c r="DA3262" s="0"/>
      <c r="DB3262" s="0"/>
      <c r="DC3262" s="0"/>
      <c r="DD3262" s="0"/>
      <c r="DE3262" s="0"/>
      <c r="DF3262" s="0"/>
      <c r="DG3262" s="0"/>
      <c r="DH3262" s="0"/>
      <c r="DI3262" s="0"/>
      <c r="DJ3262" s="0"/>
      <c r="DK3262" s="0"/>
      <c r="DL3262" s="0"/>
      <c r="DM3262" s="0"/>
      <c r="DN3262" s="0"/>
      <c r="DO3262" s="0"/>
      <c r="DP3262" s="0"/>
      <c r="DQ3262" s="0"/>
      <c r="DR3262" s="0"/>
      <c r="DS3262" s="0"/>
      <c r="DT3262" s="0"/>
      <c r="DU3262" s="0"/>
      <c r="DV3262" s="0"/>
      <c r="DW3262" s="0"/>
      <c r="DX3262" s="0"/>
      <c r="DY3262" s="0"/>
      <c r="DZ3262" s="0"/>
      <c r="EA3262" s="0"/>
      <c r="EB3262" s="0"/>
      <c r="EC3262" s="0"/>
      <c r="ED3262" s="0"/>
      <c r="EE3262" s="0"/>
      <c r="EF3262" s="0"/>
      <c r="EG3262" s="0"/>
      <c r="EH3262" s="0"/>
      <c r="EI3262" s="0"/>
      <c r="EJ3262" s="0"/>
      <c r="EK3262" s="0"/>
      <c r="EL3262" s="0"/>
      <c r="EM3262" s="0"/>
      <c r="EN3262" s="0"/>
      <c r="EO3262" s="0"/>
      <c r="EP3262" s="0"/>
      <c r="EQ3262" s="0"/>
      <c r="ER3262" s="0"/>
      <c r="ES3262" s="0"/>
      <c r="ET3262" s="0"/>
      <c r="EU3262" s="0"/>
      <c r="EV3262" s="0"/>
      <c r="EW3262" s="0"/>
      <c r="EX3262" s="0"/>
      <c r="EY3262" s="0"/>
      <c r="EZ3262" s="0"/>
      <c r="FA3262" s="0"/>
      <c r="FB3262" s="0"/>
      <c r="FC3262" s="0"/>
      <c r="FD3262" s="0"/>
      <c r="FE3262" s="0"/>
      <c r="FF3262" s="0"/>
      <c r="FG3262" s="0"/>
      <c r="FH3262" s="0"/>
      <c r="FI3262" s="0"/>
      <c r="FJ3262" s="0"/>
      <c r="FK3262" s="0"/>
      <c r="FL3262" s="0"/>
      <c r="FM3262" s="0"/>
      <c r="FN3262" s="0"/>
      <c r="FO3262" s="0"/>
      <c r="FP3262" s="0"/>
      <c r="FQ3262" s="0"/>
      <c r="FR3262" s="0"/>
      <c r="FS3262" s="0"/>
      <c r="FT3262" s="0"/>
      <c r="FU3262" s="0"/>
      <c r="FV3262" s="0"/>
      <c r="FW3262" s="0"/>
      <c r="FX3262" s="0"/>
      <c r="FY3262" s="0"/>
      <c r="FZ3262" s="0"/>
      <c r="GA3262" s="0"/>
      <c r="GB3262" s="0"/>
      <c r="GC3262" s="0"/>
      <c r="GD3262" s="0"/>
      <c r="GE3262" s="0"/>
      <c r="GF3262" s="0"/>
      <c r="GG3262" s="0"/>
      <c r="GH3262" s="0"/>
      <c r="GI3262" s="0"/>
      <c r="GJ3262" s="0"/>
      <c r="GK3262" s="0"/>
      <c r="GL3262" s="0"/>
      <c r="GM3262" s="0"/>
      <c r="GN3262" s="0"/>
      <c r="GO3262" s="0"/>
      <c r="GP3262" s="0"/>
      <c r="GQ3262" s="0"/>
      <c r="GR3262" s="0"/>
      <c r="GS3262" s="0"/>
      <c r="GT3262" s="0"/>
      <c r="GU3262" s="0"/>
      <c r="GV3262" s="0"/>
      <c r="GW3262" s="0"/>
      <c r="GX3262" s="0"/>
      <c r="GY3262" s="0"/>
      <c r="GZ3262" s="0"/>
      <c r="HA3262" s="0"/>
      <c r="HB3262" s="0"/>
      <c r="HC3262" s="0"/>
      <c r="HD3262" s="0"/>
      <c r="HE3262" s="0"/>
      <c r="HF3262" s="0"/>
      <c r="HG3262" s="0"/>
      <c r="HH3262" s="0"/>
      <c r="HI3262" s="0"/>
      <c r="HJ3262" s="0"/>
      <c r="HK3262" s="0"/>
      <c r="HL3262" s="0"/>
      <c r="HM3262" s="0"/>
      <c r="HN3262" s="0"/>
      <c r="HO3262" s="0"/>
      <c r="HP3262" s="0"/>
      <c r="HQ3262" s="0"/>
      <c r="HR3262" s="0"/>
      <c r="HS3262" s="0"/>
      <c r="HT3262" s="0"/>
      <c r="HU3262" s="0"/>
      <c r="HV3262" s="0"/>
      <c r="HW3262" s="0"/>
      <c r="HX3262" s="0"/>
      <c r="HY3262" s="0"/>
      <c r="HZ3262" s="0"/>
      <c r="IA3262" s="0"/>
      <c r="IB3262" s="0"/>
      <c r="IC3262" s="0"/>
      <c r="ID3262" s="0"/>
      <c r="IE3262" s="0"/>
      <c r="IF3262" s="0"/>
      <c r="IG3262" s="0"/>
      <c r="IH3262" s="0"/>
      <c r="II3262" s="0"/>
      <c r="IJ3262" s="0"/>
      <c r="IK3262" s="0"/>
      <c r="IL3262" s="0"/>
      <c r="IM3262" s="0"/>
      <c r="IN3262" s="0"/>
      <c r="IO3262" s="0"/>
      <c r="IP3262" s="0"/>
      <c r="IQ3262" s="0"/>
      <c r="IR3262" s="0"/>
      <c r="IS3262" s="0"/>
      <c r="IT3262" s="0"/>
      <c r="IU3262" s="0"/>
      <c r="IV3262" s="0"/>
      <c r="IW3262" s="0"/>
      <c r="IX3262" s="0"/>
      <c r="IY3262" s="0"/>
      <c r="IZ3262" s="0"/>
      <c r="JA3262" s="0"/>
      <c r="JB3262" s="0"/>
      <c r="JC3262" s="0"/>
      <c r="JD3262" s="0"/>
      <c r="JE3262" s="0"/>
      <c r="JF3262" s="0"/>
      <c r="JG3262" s="0"/>
      <c r="JH3262" s="0"/>
      <c r="JI3262" s="0"/>
      <c r="JJ3262" s="0"/>
      <c r="JK3262" s="0"/>
      <c r="JL3262" s="0"/>
      <c r="JM3262" s="0"/>
      <c r="JN3262" s="0"/>
      <c r="JO3262" s="0"/>
      <c r="JP3262" s="0"/>
      <c r="JQ3262" s="0"/>
      <c r="JR3262" s="0"/>
      <c r="JS3262" s="0"/>
      <c r="JT3262" s="0"/>
      <c r="JU3262" s="0"/>
      <c r="JV3262" s="0"/>
      <c r="JW3262" s="0"/>
      <c r="JX3262" s="0"/>
      <c r="JY3262" s="0"/>
      <c r="JZ3262" s="0"/>
      <c r="KA3262" s="0"/>
      <c r="KB3262" s="0"/>
      <c r="KC3262" s="0"/>
      <c r="KD3262" s="0"/>
      <c r="KE3262" s="0"/>
      <c r="KF3262" s="0"/>
      <c r="KG3262" s="0"/>
      <c r="KH3262" s="0"/>
      <c r="KI3262" s="0"/>
      <c r="KJ3262" s="0"/>
      <c r="KK3262" s="0"/>
      <c r="KL3262" s="0"/>
      <c r="KM3262" s="0"/>
      <c r="KN3262" s="0"/>
      <c r="KO3262" s="0"/>
      <c r="KP3262" s="0"/>
      <c r="KQ3262" s="0"/>
      <c r="KR3262" s="0"/>
      <c r="KS3262" s="0"/>
      <c r="KT3262" s="0"/>
      <c r="KU3262" s="0"/>
      <c r="KV3262" s="0"/>
      <c r="KW3262" s="0"/>
      <c r="KX3262" s="0"/>
      <c r="KY3262" s="0"/>
      <c r="KZ3262" s="0"/>
      <c r="LA3262" s="0"/>
      <c r="LB3262" s="0"/>
      <c r="LC3262" s="0"/>
      <c r="LD3262" s="0"/>
      <c r="LE3262" s="0"/>
      <c r="LF3262" s="0"/>
      <c r="LG3262" s="0"/>
      <c r="LH3262" s="0"/>
      <c r="LI3262" s="0"/>
      <c r="LJ3262" s="0"/>
      <c r="LK3262" s="0"/>
      <c r="LL3262" s="0"/>
      <c r="LM3262" s="0"/>
      <c r="LN3262" s="0"/>
      <c r="LO3262" s="0"/>
      <c r="LP3262" s="0"/>
      <c r="LQ3262" s="0"/>
      <c r="LR3262" s="0"/>
      <c r="LS3262" s="0"/>
      <c r="LT3262" s="0"/>
      <c r="LU3262" s="0"/>
      <c r="LV3262" s="0"/>
      <c r="LW3262" s="0"/>
      <c r="LX3262" s="0"/>
      <c r="LY3262" s="0"/>
      <c r="LZ3262" s="0"/>
      <c r="MA3262" s="0"/>
      <c r="MB3262" s="0"/>
      <c r="MC3262" s="0"/>
      <c r="MD3262" s="0"/>
      <c r="ME3262" s="0"/>
      <c r="MF3262" s="0"/>
      <c r="MG3262" s="0"/>
      <c r="MH3262" s="0"/>
      <c r="MI3262" s="0"/>
      <c r="MJ3262" s="0"/>
      <c r="MK3262" s="0"/>
      <c r="ML3262" s="0"/>
      <c r="MM3262" s="0"/>
      <c r="MN3262" s="0"/>
      <c r="MO3262" s="0"/>
      <c r="MP3262" s="0"/>
      <c r="MQ3262" s="0"/>
      <c r="MR3262" s="0"/>
      <c r="MS3262" s="0"/>
      <c r="MT3262" s="0"/>
      <c r="MU3262" s="0"/>
      <c r="MV3262" s="0"/>
      <c r="MW3262" s="0"/>
      <c r="MX3262" s="0"/>
      <c r="MY3262" s="0"/>
      <c r="MZ3262" s="0"/>
      <c r="NA3262" s="0"/>
      <c r="NB3262" s="0"/>
      <c r="NC3262" s="0"/>
      <c r="ND3262" s="0"/>
      <c r="NE3262" s="0"/>
      <c r="NF3262" s="0"/>
      <c r="NG3262" s="0"/>
      <c r="NH3262" s="0"/>
      <c r="NI3262" s="0"/>
      <c r="NJ3262" s="0"/>
      <c r="NK3262" s="0"/>
      <c r="NL3262" s="0"/>
      <c r="NM3262" s="0"/>
      <c r="NN3262" s="0"/>
      <c r="NO3262" s="0"/>
      <c r="NP3262" s="0"/>
      <c r="NQ3262" s="0"/>
      <c r="NR3262" s="0"/>
      <c r="NS3262" s="0"/>
      <c r="NT3262" s="0"/>
      <c r="NU3262" s="0"/>
      <c r="NV3262" s="0"/>
      <c r="NW3262" s="0"/>
      <c r="NX3262" s="0"/>
      <c r="NY3262" s="0"/>
      <c r="NZ3262" s="0"/>
      <c r="OA3262" s="0"/>
      <c r="OB3262" s="0"/>
      <c r="OC3262" s="0"/>
      <c r="OD3262" s="0"/>
      <c r="OE3262" s="0"/>
      <c r="OF3262" s="0"/>
      <c r="OG3262" s="0"/>
      <c r="OH3262" s="0"/>
      <c r="OI3262" s="0"/>
      <c r="OJ3262" s="0"/>
      <c r="OK3262" s="0"/>
      <c r="OL3262" s="0"/>
      <c r="OM3262" s="0"/>
      <c r="ON3262" s="0"/>
      <c r="OO3262" s="0"/>
      <c r="OP3262" s="0"/>
      <c r="OQ3262" s="0"/>
      <c r="OR3262" s="0"/>
      <c r="OS3262" s="0"/>
      <c r="OT3262" s="0"/>
      <c r="OU3262" s="0"/>
      <c r="OV3262" s="0"/>
      <c r="OW3262" s="0"/>
      <c r="OX3262" s="0"/>
      <c r="OY3262" s="0"/>
      <c r="OZ3262" s="0"/>
      <c r="PA3262" s="0"/>
      <c r="PB3262" s="0"/>
      <c r="PC3262" s="0"/>
      <c r="PD3262" s="0"/>
      <c r="PE3262" s="0"/>
      <c r="PF3262" s="0"/>
      <c r="PG3262" s="0"/>
      <c r="PH3262" s="0"/>
      <c r="PI3262" s="0"/>
      <c r="PJ3262" s="0"/>
      <c r="PK3262" s="0"/>
      <c r="PL3262" s="0"/>
      <c r="PM3262" s="0"/>
      <c r="PN3262" s="0"/>
      <c r="PO3262" s="0"/>
      <c r="PP3262" s="0"/>
      <c r="PQ3262" s="0"/>
      <c r="PR3262" s="0"/>
      <c r="PS3262" s="0"/>
      <c r="PT3262" s="0"/>
      <c r="PU3262" s="0"/>
      <c r="PV3262" s="0"/>
      <c r="PW3262" s="0"/>
      <c r="PX3262" s="0"/>
      <c r="PY3262" s="0"/>
      <c r="PZ3262" s="0"/>
      <c r="QA3262" s="0"/>
      <c r="QB3262" s="0"/>
      <c r="QC3262" s="0"/>
      <c r="QD3262" s="0"/>
      <c r="QE3262" s="0"/>
      <c r="QF3262" s="0"/>
      <c r="QG3262" s="0"/>
      <c r="QH3262" s="0"/>
      <c r="QI3262" s="0"/>
      <c r="QJ3262" s="0"/>
      <c r="QK3262" s="0"/>
      <c r="QL3262" s="0"/>
      <c r="QM3262" s="0"/>
      <c r="QN3262" s="0"/>
      <c r="QO3262" s="0"/>
      <c r="QP3262" s="0"/>
      <c r="QQ3262" s="0"/>
      <c r="QR3262" s="0"/>
      <c r="QS3262" s="0"/>
      <c r="QT3262" s="0"/>
      <c r="QU3262" s="0"/>
      <c r="QV3262" s="0"/>
      <c r="QW3262" s="0"/>
      <c r="QX3262" s="0"/>
      <c r="QY3262" s="0"/>
      <c r="QZ3262" s="0"/>
      <c r="RA3262" s="0"/>
      <c r="RB3262" s="0"/>
      <c r="RC3262" s="0"/>
      <c r="RD3262" s="0"/>
      <c r="RE3262" s="0"/>
      <c r="RF3262" s="0"/>
      <c r="RG3262" s="0"/>
      <c r="RH3262" s="0"/>
      <c r="RI3262" s="0"/>
      <c r="RJ3262" s="0"/>
      <c r="RK3262" s="0"/>
      <c r="RL3262" s="0"/>
      <c r="RM3262" s="0"/>
      <c r="RN3262" s="0"/>
      <c r="RO3262" s="0"/>
      <c r="RP3262" s="0"/>
      <c r="RQ3262" s="0"/>
      <c r="RR3262" s="0"/>
      <c r="RS3262" s="0"/>
      <c r="RT3262" s="0"/>
      <c r="RU3262" s="0"/>
      <c r="RV3262" s="0"/>
      <c r="RW3262" s="0"/>
      <c r="RX3262" s="0"/>
      <c r="RY3262" s="0"/>
      <c r="RZ3262" s="0"/>
      <c r="SA3262" s="0"/>
      <c r="SB3262" s="0"/>
      <c r="SC3262" s="0"/>
      <c r="SD3262" s="0"/>
      <c r="SE3262" s="0"/>
      <c r="SF3262" s="0"/>
      <c r="SG3262" s="0"/>
      <c r="SH3262" s="0"/>
      <c r="SI3262" s="0"/>
      <c r="SJ3262" s="0"/>
      <c r="SK3262" s="0"/>
      <c r="SL3262" s="0"/>
      <c r="SM3262" s="0"/>
      <c r="SN3262" s="0"/>
      <c r="SO3262" s="0"/>
      <c r="SP3262" s="0"/>
      <c r="SQ3262" s="0"/>
      <c r="SR3262" s="0"/>
      <c r="SS3262" s="0"/>
      <c r="ST3262" s="0"/>
      <c r="SU3262" s="0"/>
      <c r="SV3262" s="0"/>
      <c r="SW3262" s="0"/>
      <c r="SX3262" s="0"/>
      <c r="SY3262" s="0"/>
      <c r="SZ3262" s="0"/>
      <c r="TA3262" s="0"/>
      <c r="TB3262" s="0"/>
      <c r="TC3262" s="0"/>
      <c r="TD3262" s="0"/>
      <c r="TE3262" s="0"/>
      <c r="TF3262" s="0"/>
      <c r="TG3262" s="0"/>
      <c r="TH3262" s="0"/>
      <c r="TI3262" s="0"/>
      <c r="TJ3262" s="0"/>
      <c r="TK3262" s="0"/>
      <c r="TL3262" s="0"/>
      <c r="TM3262" s="0"/>
      <c r="TN3262" s="0"/>
      <c r="TO3262" s="0"/>
      <c r="TP3262" s="0"/>
      <c r="TQ3262" s="0"/>
      <c r="TR3262" s="0"/>
      <c r="TS3262" s="0"/>
      <c r="TT3262" s="0"/>
      <c r="TU3262" s="0"/>
      <c r="TV3262" s="0"/>
      <c r="TW3262" s="0"/>
      <c r="TX3262" s="0"/>
      <c r="TY3262" s="0"/>
      <c r="TZ3262" s="0"/>
      <c r="UA3262" s="0"/>
      <c r="UB3262" s="0"/>
      <c r="UC3262" s="0"/>
      <c r="UD3262" s="0"/>
      <c r="UE3262" s="0"/>
      <c r="UF3262" s="0"/>
      <c r="UG3262" s="0"/>
      <c r="UH3262" s="0"/>
      <c r="UI3262" s="0"/>
      <c r="UJ3262" s="0"/>
      <c r="UK3262" s="0"/>
      <c r="UL3262" s="0"/>
      <c r="UM3262" s="0"/>
      <c r="UN3262" s="0"/>
      <c r="UO3262" s="0"/>
      <c r="UP3262" s="0"/>
      <c r="UQ3262" s="0"/>
      <c r="UR3262" s="0"/>
      <c r="US3262" s="0"/>
      <c r="UT3262" s="0"/>
      <c r="UU3262" s="0"/>
      <c r="UV3262" s="0"/>
      <c r="UW3262" s="0"/>
      <c r="UX3262" s="0"/>
      <c r="UY3262" s="0"/>
      <c r="UZ3262" s="0"/>
      <c r="VA3262" s="0"/>
      <c r="VB3262" s="0"/>
      <c r="VC3262" s="0"/>
      <c r="VD3262" s="0"/>
      <c r="VE3262" s="0"/>
      <c r="VF3262" s="0"/>
      <c r="VG3262" s="0"/>
      <c r="VH3262" s="0"/>
      <c r="VI3262" s="0"/>
      <c r="VJ3262" s="0"/>
      <c r="VK3262" s="0"/>
      <c r="VL3262" s="0"/>
      <c r="VM3262" s="0"/>
      <c r="VN3262" s="0"/>
      <c r="VO3262" s="0"/>
      <c r="VP3262" s="0"/>
      <c r="VQ3262" s="0"/>
      <c r="VR3262" s="0"/>
      <c r="VS3262" s="0"/>
      <c r="VT3262" s="0"/>
      <c r="VU3262" s="0"/>
      <c r="VV3262" s="0"/>
      <c r="VW3262" s="0"/>
      <c r="VX3262" s="0"/>
      <c r="VY3262" s="0"/>
      <c r="VZ3262" s="0"/>
      <c r="WA3262" s="0"/>
      <c r="WB3262" s="0"/>
      <c r="WC3262" s="0"/>
      <c r="WD3262" s="0"/>
      <c r="WE3262" s="0"/>
      <c r="WF3262" s="0"/>
      <c r="WG3262" s="0"/>
      <c r="WH3262" s="0"/>
      <c r="WI3262" s="0"/>
      <c r="WJ3262" s="0"/>
      <c r="WK3262" s="0"/>
      <c r="WL3262" s="0"/>
      <c r="WM3262" s="0"/>
      <c r="WN3262" s="0"/>
      <c r="WO3262" s="0"/>
      <c r="WP3262" s="0"/>
      <c r="WQ3262" s="0"/>
      <c r="WR3262" s="0"/>
      <c r="WS3262" s="0"/>
      <c r="WT3262" s="0"/>
      <c r="WU3262" s="0"/>
      <c r="WV3262" s="0"/>
      <c r="WW3262" s="0"/>
      <c r="WX3262" s="0"/>
      <c r="WY3262" s="0"/>
      <c r="WZ3262" s="0"/>
      <c r="XA3262" s="0"/>
      <c r="XB3262" s="0"/>
      <c r="XC3262" s="0"/>
      <c r="XD3262" s="0"/>
      <c r="XE3262" s="0"/>
      <c r="XF3262" s="0"/>
      <c r="XG3262" s="0"/>
      <c r="XH3262" s="0"/>
      <c r="XI3262" s="0"/>
      <c r="XJ3262" s="0"/>
      <c r="XK3262" s="0"/>
      <c r="XL3262" s="0"/>
      <c r="XM3262" s="0"/>
      <c r="XN3262" s="0"/>
      <c r="XO3262" s="0"/>
      <c r="XP3262" s="0"/>
      <c r="XQ3262" s="0"/>
      <c r="XR3262" s="0"/>
      <c r="XS3262" s="0"/>
      <c r="XT3262" s="0"/>
      <c r="XU3262" s="0"/>
      <c r="XV3262" s="0"/>
      <c r="XW3262" s="0"/>
      <c r="XX3262" s="0"/>
      <c r="XY3262" s="0"/>
      <c r="XZ3262" s="0"/>
      <c r="YA3262" s="0"/>
      <c r="YB3262" s="0"/>
      <c r="YC3262" s="0"/>
      <c r="YD3262" s="0"/>
      <c r="YE3262" s="0"/>
      <c r="YF3262" s="0"/>
      <c r="YG3262" s="0"/>
      <c r="YH3262" s="0"/>
      <c r="YI3262" s="0"/>
      <c r="YJ3262" s="0"/>
      <c r="YK3262" s="0"/>
      <c r="YL3262" s="0"/>
      <c r="YM3262" s="0"/>
      <c r="YN3262" s="0"/>
      <c r="YO3262" s="0"/>
      <c r="YP3262" s="0"/>
      <c r="YQ3262" s="0"/>
      <c r="YR3262" s="0"/>
      <c r="YS3262" s="0"/>
      <c r="YT3262" s="0"/>
      <c r="YU3262" s="0"/>
      <c r="YV3262" s="0"/>
      <c r="YW3262" s="0"/>
      <c r="YX3262" s="0"/>
      <c r="YY3262" s="0"/>
      <c r="YZ3262" s="0"/>
      <c r="ZA3262" s="0"/>
      <c r="ZB3262" s="0"/>
      <c r="ZC3262" s="0"/>
      <c r="ZD3262" s="0"/>
      <c r="ZE3262" s="0"/>
      <c r="ZF3262" s="0"/>
      <c r="ZG3262" s="0"/>
      <c r="ZH3262" s="0"/>
      <c r="ZI3262" s="0"/>
      <c r="ZJ3262" s="0"/>
      <c r="ZK3262" s="0"/>
      <c r="ZL3262" s="0"/>
      <c r="ZM3262" s="0"/>
      <c r="ZN3262" s="0"/>
      <c r="ZO3262" s="0"/>
      <c r="ZP3262" s="0"/>
      <c r="ZQ3262" s="0"/>
      <c r="ZR3262" s="0"/>
      <c r="ZS3262" s="0"/>
      <c r="ZT3262" s="0"/>
      <c r="ZU3262" s="0"/>
      <c r="ZV3262" s="0"/>
      <c r="ZW3262" s="0"/>
      <c r="ZX3262" s="0"/>
      <c r="ZY3262" s="0"/>
      <c r="ZZ3262" s="0"/>
      <c r="AAA3262" s="0"/>
      <c r="AAB3262" s="0"/>
      <c r="AAC3262" s="0"/>
      <c r="AAD3262" s="0"/>
      <c r="AAE3262" s="0"/>
      <c r="AAF3262" s="0"/>
      <c r="AAG3262" s="0"/>
      <c r="AAH3262" s="0"/>
      <c r="AAI3262" s="0"/>
      <c r="AAJ3262" s="0"/>
      <c r="AAK3262" s="0"/>
      <c r="AAL3262" s="0"/>
      <c r="AAM3262" s="0"/>
      <c r="AAN3262" s="0"/>
      <c r="AAO3262" s="0"/>
      <c r="AAP3262" s="0"/>
      <c r="AAQ3262" s="0"/>
      <c r="AAR3262" s="0"/>
      <c r="AAS3262" s="0"/>
      <c r="AAT3262" s="0"/>
      <c r="AAU3262" s="0"/>
      <c r="AAV3262" s="0"/>
      <c r="AAW3262" s="0"/>
      <c r="AAX3262" s="0"/>
      <c r="AAY3262" s="0"/>
      <c r="AAZ3262" s="0"/>
      <c r="ABA3262" s="0"/>
      <c r="ABB3262" s="0"/>
      <c r="ABC3262" s="0"/>
      <c r="ABD3262" s="0"/>
      <c r="ABE3262" s="0"/>
      <c r="ABF3262" s="0"/>
      <c r="ABG3262" s="0"/>
      <c r="ABH3262" s="0"/>
      <c r="ABI3262" s="0"/>
      <c r="ABJ3262" s="0"/>
      <c r="ABK3262" s="0"/>
      <c r="ABL3262" s="0"/>
      <c r="ABM3262" s="0"/>
      <c r="ABN3262" s="0"/>
      <c r="ABO3262" s="0"/>
      <c r="ABP3262" s="0"/>
      <c r="ABQ3262" s="0"/>
      <c r="ABR3262" s="0"/>
      <c r="ABS3262" s="0"/>
      <c r="ABT3262" s="0"/>
      <c r="ABU3262" s="0"/>
      <c r="ABV3262" s="0"/>
      <c r="ABW3262" s="0"/>
      <c r="ABX3262" s="0"/>
      <c r="ABY3262" s="0"/>
      <c r="ABZ3262" s="0"/>
      <c r="ACA3262" s="0"/>
      <c r="ACB3262" s="0"/>
      <c r="ACC3262" s="0"/>
      <c r="ACD3262" s="0"/>
      <c r="ACE3262" s="0"/>
      <c r="ACF3262" s="0"/>
      <c r="ACG3262" s="0"/>
      <c r="ACH3262" s="0"/>
      <c r="ACI3262" s="0"/>
      <c r="ACJ3262" s="0"/>
      <c r="ACK3262" s="0"/>
      <c r="ACL3262" s="0"/>
      <c r="ACM3262" s="0"/>
      <c r="ACN3262" s="0"/>
      <c r="ACO3262" s="0"/>
      <c r="ACP3262" s="0"/>
      <c r="ACQ3262" s="0"/>
      <c r="ACR3262" s="0"/>
      <c r="ACS3262" s="0"/>
      <c r="ACT3262" s="0"/>
      <c r="ACU3262" s="0"/>
      <c r="ACV3262" s="0"/>
      <c r="ACW3262" s="0"/>
      <c r="ACX3262" s="0"/>
      <c r="ACY3262" s="0"/>
      <c r="ACZ3262" s="0"/>
      <c r="ADA3262" s="0"/>
      <c r="ADB3262" s="0"/>
      <c r="ADC3262" s="0"/>
      <c r="ADD3262" s="0"/>
      <c r="ADE3262" s="0"/>
      <c r="ADF3262" s="0"/>
      <c r="ADG3262" s="0"/>
      <c r="ADH3262" s="0"/>
      <c r="ADI3262" s="0"/>
      <c r="ADJ3262" s="0"/>
      <c r="ADK3262" s="0"/>
      <c r="ADL3262" s="0"/>
      <c r="ADM3262" s="0"/>
      <c r="ADN3262" s="0"/>
      <c r="ADO3262" s="0"/>
      <c r="ADP3262" s="0"/>
      <c r="ADQ3262" s="0"/>
      <c r="ADR3262" s="0"/>
      <c r="ADS3262" s="0"/>
      <c r="ADT3262" s="0"/>
      <c r="ADU3262" s="0"/>
      <c r="ADV3262" s="0"/>
      <c r="ADW3262" s="0"/>
      <c r="ADX3262" s="0"/>
      <c r="ADY3262" s="0"/>
      <c r="ADZ3262" s="0"/>
      <c r="AEA3262" s="0"/>
      <c r="AEB3262" s="0"/>
      <c r="AEC3262" s="0"/>
      <c r="AED3262" s="0"/>
      <c r="AEE3262" s="0"/>
      <c r="AEF3262" s="0"/>
      <c r="AEG3262" s="0"/>
      <c r="AEH3262" s="0"/>
      <c r="AEI3262" s="0"/>
      <c r="AEJ3262" s="0"/>
      <c r="AEK3262" s="0"/>
      <c r="AEL3262" s="0"/>
      <c r="AEM3262" s="0"/>
      <c r="AEN3262" s="0"/>
      <c r="AEO3262" s="0"/>
      <c r="AEP3262" s="0"/>
      <c r="AEQ3262" s="0"/>
      <c r="AER3262" s="0"/>
      <c r="AES3262" s="0"/>
      <c r="AET3262" s="0"/>
      <c r="AEU3262" s="0"/>
      <c r="AEV3262" s="0"/>
      <c r="AEW3262" s="0"/>
      <c r="AEX3262" s="0"/>
      <c r="AEY3262" s="0"/>
      <c r="AEZ3262" s="0"/>
      <c r="AFA3262" s="0"/>
      <c r="AFB3262" s="0"/>
      <c r="AFC3262" s="0"/>
      <c r="AFD3262" s="0"/>
      <c r="AFE3262" s="0"/>
      <c r="AFF3262" s="0"/>
      <c r="AFG3262" s="0"/>
      <c r="AFH3262" s="0"/>
      <c r="AFI3262" s="0"/>
      <c r="AFJ3262" s="0"/>
      <c r="AFK3262" s="0"/>
      <c r="AFL3262" s="0"/>
      <c r="AFM3262" s="0"/>
      <c r="AFN3262" s="0"/>
      <c r="AFO3262" s="0"/>
      <c r="AFP3262" s="0"/>
      <c r="AFQ3262" s="0"/>
      <c r="AFR3262" s="0"/>
      <c r="AFS3262" s="0"/>
      <c r="AFT3262" s="0"/>
      <c r="AFU3262" s="0"/>
      <c r="AFV3262" s="0"/>
      <c r="AFW3262" s="0"/>
      <c r="AFX3262" s="0"/>
      <c r="AFY3262" s="0"/>
      <c r="AFZ3262" s="0"/>
      <c r="AGA3262" s="0"/>
      <c r="AGB3262" s="0"/>
      <c r="AGC3262" s="0"/>
      <c r="AGD3262" s="0"/>
      <c r="AGE3262" s="0"/>
      <c r="AGF3262" s="0"/>
      <c r="AGG3262" s="0"/>
      <c r="AGH3262" s="0"/>
      <c r="AGI3262" s="0"/>
      <c r="AGJ3262" s="0"/>
      <c r="AGK3262" s="0"/>
      <c r="AGL3262" s="0"/>
      <c r="AGM3262" s="0"/>
      <c r="AGN3262" s="0"/>
      <c r="AGO3262" s="0"/>
      <c r="AGP3262" s="0"/>
      <c r="AGQ3262" s="0"/>
      <c r="AGR3262" s="0"/>
      <c r="AGS3262" s="0"/>
      <c r="AGT3262" s="0"/>
      <c r="AGU3262" s="0"/>
      <c r="AGV3262" s="0"/>
      <c r="AGW3262" s="0"/>
      <c r="AGX3262" s="0"/>
      <c r="AGY3262" s="0"/>
      <c r="AGZ3262" s="0"/>
      <c r="AHA3262" s="0"/>
      <c r="AHB3262" s="0"/>
      <c r="AHC3262" s="0"/>
      <c r="AHD3262" s="0"/>
      <c r="AHE3262" s="0"/>
      <c r="AHF3262" s="0"/>
      <c r="AHG3262" s="0"/>
      <c r="AHH3262" s="0"/>
      <c r="AHI3262" s="0"/>
      <c r="AHJ3262" s="0"/>
      <c r="AHK3262" s="0"/>
      <c r="AHL3262" s="0"/>
      <c r="AHM3262" s="0"/>
      <c r="AHN3262" s="0"/>
      <c r="AHO3262" s="0"/>
      <c r="AHP3262" s="0"/>
      <c r="AHQ3262" s="0"/>
      <c r="AHR3262" s="0"/>
      <c r="AHS3262" s="0"/>
      <c r="AHT3262" s="0"/>
      <c r="AHU3262" s="0"/>
      <c r="AHV3262" s="0"/>
      <c r="AHW3262" s="0"/>
      <c r="AHX3262" s="0"/>
      <c r="AHY3262" s="0"/>
      <c r="AHZ3262" s="0"/>
      <c r="AIA3262" s="0"/>
      <c r="AIB3262" s="0"/>
      <c r="AIC3262" s="0"/>
      <c r="AID3262" s="0"/>
      <c r="AIE3262" s="0"/>
      <c r="AIF3262" s="0"/>
      <c r="AIG3262" s="0"/>
      <c r="AIH3262" s="0"/>
      <c r="AII3262" s="0"/>
      <c r="AIJ3262" s="0"/>
      <c r="AIK3262" s="0"/>
      <c r="AIL3262" s="0"/>
      <c r="AIM3262" s="0"/>
      <c r="AIN3262" s="0"/>
      <c r="AIO3262" s="0"/>
      <c r="AIP3262" s="0"/>
      <c r="AIQ3262" s="0"/>
      <c r="AIR3262" s="0"/>
      <c r="AIS3262" s="0"/>
      <c r="AIT3262" s="0"/>
      <c r="AIU3262" s="0"/>
      <c r="AIV3262" s="0"/>
      <c r="AIW3262" s="0"/>
      <c r="AIX3262" s="0"/>
      <c r="AIY3262" s="0"/>
      <c r="AIZ3262" s="0"/>
      <c r="AJA3262" s="0"/>
      <c r="AJB3262" s="0"/>
      <c r="AJC3262" s="0"/>
      <c r="AJD3262" s="0"/>
      <c r="AJE3262" s="0"/>
      <c r="AJF3262" s="0"/>
      <c r="AJG3262" s="0"/>
      <c r="AJH3262" s="0"/>
      <c r="AJI3262" s="0"/>
      <c r="AJJ3262" s="0"/>
      <c r="AJK3262" s="0"/>
      <c r="AJL3262" s="0"/>
      <c r="AJM3262" s="0"/>
      <c r="AJN3262" s="0"/>
      <c r="AJO3262" s="0"/>
      <c r="AJP3262" s="0"/>
      <c r="AJQ3262" s="0"/>
      <c r="AJR3262" s="0"/>
      <c r="AJS3262" s="0"/>
      <c r="AJT3262" s="0"/>
      <c r="AJU3262" s="0"/>
      <c r="AJV3262" s="0"/>
      <c r="AJW3262" s="0"/>
      <c r="AJX3262" s="0"/>
      <c r="AJY3262" s="0"/>
      <c r="AJZ3262" s="0"/>
      <c r="AKA3262" s="0"/>
      <c r="AKB3262" s="0"/>
      <c r="AKC3262" s="0"/>
      <c r="AKD3262" s="0"/>
      <c r="AKE3262" s="0"/>
      <c r="AKF3262" s="0"/>
      <c r="AKG3262" s="0"/>
      <c r="AKH3262" s="0"/>
      <c r="AKI3262" s="0"/>
      <c r="AKJ3262" s="0"/>
      <c r="AKK3262" s="0"/>
      <c r="AKL3262" s="0"/>
      <c r="AKM3262" s="0"/>
      <c r="AKN3262" s="0"/>
      <c r="AKO3262" s="0"/>
      <c r="AKP3262" s="0"/>
      <c r="AKQ3262" s="0"/>
      <c r="AKR3262" s="0"/>
      <c r="AKS3262" s="0"/>
      <c r="AKT3262" s="0"/>
      <c r="AKU3262" s="0"/>
      <c r="AKV3262" s="0"/>
      <c r="AKW3262" s="0"/>
      <c r="AKX3262" s="0"/>
      <c r="AKY3262" s="0"/>
      <c r="AKZ3262" s="0"/>
      <c r="ALA3262" s="0"/>
      <c r="ALB3262" s="0"/>
      <c r="ALC3262" s="0"/>
      <c r="ALD3262" s="0"/>
      <c r="ALE3262" s="0"/>
      <c r="ALF3262" s="0"/>
      <c r="ALG3262" s="0"/>
      <c r="ALH3262" s="0"/>
      <c r="ALI3262" s="0"/>
      <c r="ALJ3262" s="0"/>
      <c r="ALK3262" s="0"/>
      <c r="ALL3262" s="0"/>
      <c r="ALM3262" s="0"/>
      <c r="ALN3262" s="0"/>
      <c r="ALO3262" s="0"/>
      <c r="ALP3262" s="0"/>
      <c r="ALQ3262" s="0"/>
      <c r="ALR3262" s="0"/>
      <c r="ALS3262" s="0"/>
      <c r="ALT3262" s="0"/>
      <c r="ALU3262" s="0"/>
      <c r="ALV3262" s="0"/>
      <c r="ALW3262" s="0"/>
      <c r="ALX3262" s="0"/>
      <c r="ALY3262" s="0"/>
      <c r="ALZ3262" s="0"/>
      <c r="AMA3262" s="0"/>
      <c r="AMB3262" s="0"/>
      <c r="AMC3262" s="0"/>
      <c r="AMD3262" s="0"/>
      <c r="AME3262" s="0"/>
      <c r="AMF3262" s="0"/>
      <c r="AMG3262" s="0"/>
      <c r="AMH3262" s="0"/>
      <c r="AMI3262" s="0"/>
    </row>
    <row r="3263" customFormat="false" ht="12.75" hidden="false" customHeight="false" outlineLevel="0" collapsed="false">
      <c r="A3263" s="1" t="s">
        <v>3508</v>
      </c>
      <c r="C3263" s="27" t="s">
        <v>3510</v>
      </c>
      <c r="D3263" s="27" t="s">
        <v>79</v>
      </c>
      <c r="E3263" s="97"/>
      <c r="F3263" s="31"/>
      <c r="G3263" s="27"/>
      <c r="H3263" s="30" t="s">
        <v>61</v>
      </c>
      <c r="I3263" s="31" t="n">
        <v>1.66</v>
      </c>
      <c r="J3263" s="31" t="s">
        <v>3470</v>
      </c>
      <c r="BM3263" s="0"/>
      <c r="BN3263" s="0"/>
      <c r="BO3263" s="0"/>
      <c r="BP3263" s="0"/>
      <c r="BQ3263" s="0"/>
      <c r="BR3263" s="0"/>
      <c r="BS3263" s="0"/>
      <c r="BT3263" s="0"/>
      <c r="BU3263" s="0"/>
      <c r="BV3263" s="0"/>
      <c r="BW3263" s="0"/>
      <c r="BX3263" s="0"/>
      <c r="BY3263" s="0"/>
      <c r="BZ3263" s="0"/>
      <c r="CA3263" s="0"/>
      <c r="CB3263" s="0"/>
      <c r="CC3263" s="0"/>
      <c r="CD3263" s="0"/>
      <c r="CE3263" s="0"/>
      <c r="CF3263" s="0"/>
      <c r="CG3263" s="0"/>
      <c r="CH3263" s="0"/>
      <c r="CI3263" s="0"/>
      <c r="CJ3263" s="0"/>
      <c r="CK3263" s="0"/>
      <c r="CL3263" s="0"/>
      <c r="CM3263" s="0"/>
      <c r="CN3263" s="0"/>
      <c r="CO3263" s="0"/>
      <c r="CP3263" s="0"/>
      <c r="CQ3263" s="0"/>
      <c r="CR3263" s="0"/>
      <c r="CS3263" s="0"/>
      <c r="CT3263" s="0"/>
      <c r="CU3263" s="0"/>
      <c r="CV3263" s="0"/>
      <c r="CW3263" s="0"/>
      <c r="CX3263" s="0"/>
      <c r="CY3263" s="0"/>
      <c r="CZ3263" s="0"/>
      <c r="DA3263" s="0"/>
      <c r="DB3263" s="0"/>
      <c r="DC3263" s="0"/>
      <c r="DD3263" s="0"/>
      <c r="DE3263" s="0"/>
      <c r="DF3263" s="0"/>
      <c r="DG3263" s="0"/>
      <c r="DH3263" s="0"/>
      <c r="DI3263" s="0"/>
      <c r="DJ3263" s="0"/>
      <c r="DK3263" s="0"/>
      <c r="DL3263" s="0"/>
      <c r="DM3263" s="0"/>
      <c r="DN3263" s="0"/>
      <c r="DO3263" s="0"/>
      <c r="DP3263" s="0"/>
      <c r="DQ3263" s="0"/>
      <c r="DR3263" s="0"/>
      <c r="DS3263" s="0"/>
      <c r="DT3263" s="0"/>
      <c r="DU3263" s="0"/>
      <c r="DV3263" s="0"/>
      <c r="DW3263" s="0"/>
      <c r="DX3263" s="0"/>
      <c r="DY3263" s="0"/>
      <c r="DZ3263" s="0"/>
      <c r="EA3263" s="0"/>
      <c r="EB3263" s="0"/>
      <c r="EC3263" s="0"/>
      <c r="ED3263" s="0"/>
      <c r="EE3263" s="0"/>
      <c r="EF3263" s="0"/>
      <c r="EG3263" s="0"/>
      <c r="EH3263" s="0"/>
      <c r="EI3263" s="0"/>
      <c r="EJ3263" s="0"/>
      <c r="EK3263" s="0"/>
      <c r="EL3263" s="0"/>
      <c r="EM3263" s="0"/>
      <c r="EN3263" s="0"/>
      <c r="EO3263" s="0"/>
      <c r="EP3263" s="0"/>
      <c r="EQ3263" s="0"/>
      <c r="ER3263" s="0"/>
      <c r="ES3263" s="0"/>
      <c r="ET3263" s="0"/>
      <c r="EU3263" s="0"/>
      <c r="EV3263" s="0"/>
      <c r="EW3263" s="0"/>
      <c r="EX3263" s="0"/>
      <c r="EY3263" s="0"/>
      <c r="EZ3263" s="0"/>
      <c r="FA3263" s="0"/>
      <c r="FB3263" s="0"/>
      <c r="FC3263" s="0"/>
      <c r="FD3263" s="0"/>
      <c r="FE3263" s="0"/>
      <c r="FF3263" s="0"/>
      <c r="FG3263" s="0"/>
      <c r="FH3263" s="0"/>
      <c r="FI3263" s="0"/>
      <c r="FJ3263" s="0"/>
      <c r="FK3263" s="0"/>
      <c r="FL3263" s="0"/>
      <c r="FM3263" s="0"/>
      <c r="FN3263" s="0"/>
      <c r="FO3263" s="0"/>
      <c r="FP3263" s="0"/>
      <c r="FQ3263" s="0"/>
      <c r="FR3263" s="0"/>
      <c r="FS3263" s="0"/>
      <c r="FT3263" s="0"/>
      <c r="FU3263" s="0"/>
      <c r="FV3263" s="0"/>
      <c r="FW3263" s="0"/>
      <c r="FX3263" s="0"/>
      <c r="FY3263" s="0"/>
      <c r="FZ3263" s="0"/>
      <c r="GA3263" s="0"/>
      <c r="GB3263" s="0"/>
      <c r="GC3263" s="0"/>
      <c r="GD3263" s="0"/>
      <c r="GE3263" s="0"/>
      <c r="GF3263" s="0"/>
      <c r="GG3263" s="0"/>
      <c r="GH3263" s="0"/>
      <c r="GI3263" s="0"/>
      <c r="GJ3263" s="0"/>
      <c r="GK3263" s="0"/>
      <c r="GL3263" s="0"/>
      <c r="GM3263" s="0"/>
      <c r="GN3263" s="0"/>
      <c r="GO3263" s="0"/>
      <c r="GP3263" s="0"/>
      <c r="GQ3263" s="0"/>
      <c r="GR3263" s="0"/>
      <c r="GS3263" s="0"/>
      <c r="GT3263" s="0"/>
      <c r="GU3263" s="0"/>
      <c r="GV3263" s="0"/>
      <c r="GW3263" s="0"/>
      <c r="GX3263" s="0"/>
      <c r="GY3263" s="0"/>
      <c r="GZ3263" s="0"/>
      <c r="HA3263" s="0"/>
      <c r="HB3263" s="0"/>
      <c r="HC3263" s="0"/>
      <c r="HD3263" s="0"/>
      <c r="HE3263" s="0"/>
      <c r="HF3263" s="0"/>
      <c r="HG3263" s="0"/>
      <c r="HH3263" s="0"/>
      <c r="HI3263" s="0"/>
      <c r="HJ3263" s="0"/>
      <c r="HK3263" s="0"/>
      <c r="HL3263" s="0"/>
      <c r="HM3263" s="0"/>
      <c r="HN3263" s="0"/>
      <c r="HO3263" s="0"/>
      <c r="HP3263" s="0"/>
      <c r="HQ3263" s="0"/>
      <c r="HR3263" s="0"/>
      <c r="HS3263" s="0"/>
      <c r="HT3263" s="0"/>
      <c r="HU3263" s="0"/>
      <c r="HV3263" s="0"/>
      <c r="HW3263" s="0"/>
      <c r="HX3263" s="0"/>
      <c r="HY3263" s="0"/>
      <c r="HZ3263" s="0"/>
      <c r="IA3263" s="0"/>
      <c r="IB3263" s="0"/>
      <c r="IC3263" s="0"/>
      <c r="ID3263" s="0"/>
      <c r="IE3263" s="0"/>
      <c r="IF3263" s="0"/>
      <c r="IG3263" s="0"/>
      <c r="IH3263" s="0"/>
      <c r="II3263" s="0"/>
      <c r="IJ3263" s="0"/>
      <c r="IK3263" s="0"/>
      <c r="IL3263" s="0"/>
      <c r="IM3263" s="0"/>
      <c r="IN3263" s="0"/>
      <c r="IO3263" s="0"/>
      <c r="IP3263" s="0"/>
      <c r="IQ3263" s="0"/>
      <c r="IR3263" s="0"/>
      <c r="IS3263" s="0"/>
      <c r="IT3263" s="0"/>
      <c r="IU3263" s="0"/>
      <c r="IV3263" s="0"/>
      <c r="IW3263" s="0"/>
      <c r="IX3263" s="0"/>
      <c r="IY3263" s="0"/>
      <c r="IZ3263" s="0"/>
      <c r="JA3263" s="0"/>
      <c r="JB3263" s="0"/>
      <c r="JC3263" s="0"/>
      <c r="JD3263" s="0"/>
      <c r="JE3263" s="0"/>
      <c r="JF3263" s="0"/>
      <c r="JG3263" s="0"/>
      <c r="JH3263" s="0"/>
      <c r="JI3263" s="0"/>
      <c r="JJ3263" s="0"/>
      <c r="JK3263" s="0"/>
      <c r="JL3263" s="0"/>
      <c r="JM3263" s="0"/>
      <c r="JN3263" s="0"/>
      <c r="JO3263" s="0"/>
      <c r="JP3263" s="0"/>
      <c r="JQ3263" s="0"/>
      <c r="JR3263" s="0"/>
      <c r="JS3263" s="0"/>
      <c r="JT3263" s="0"/>
      <c r="JU3263" s="0"/>
      <c r="JV3263" s="0"/>
      <c r="JW3263" s="0"/>
      <c r="JX3263" s="0"/>
      <c r="JY3263" s="0"/>
      <c r="JZ3263" s="0"/>
      <c r="KA3263" s="0"/>
      <c r="KB3263" s="0"/>
      <c r="KC3263" s="0"/>
      <c r="KD3263" s="0"/>
      <c r="KE3263" s="0"/>
      <c r="KF3263" s="0"/>
      <c r="KG3263" s="0"/>
      <c r="KH3263" s="0"/>
      <c r="KI3263" s="0"/>
      <c r="KJ3263" s="0"/>
      <c r="KK3263" s="0"/>
      <c r="KL3263" s="0"/>
      <c r="KM3263" s="0"/>
      <c r="KN3263" s="0"/>
      <c r="KO3263" s="0"/>
      <c r="KP3263" s="0"/>
      <c r="KQ3263" s="0"/>
      <c r="KR3263" s="0"/>
      <c r="KS3263" s="0"/>
      <c r="KT3263" s="0"/>
      <c r="KU3263" s="0"/>
      <c r="KV3263" s="0"/>
      <c r="KW3263" s="0"/>
      <c r="KX3263" s="0"/>
      <c r="KY3263" s="0"/>
      <c r="KZ3263" s="0"/>
      <c r="LA3263" s="0"/>
      <c r="LB3263" s="0"/>
      <c r="LC3263" s="0"/>
      <c r="LD3263" s="0"/>
      <c r="LE3263" s="0"/>
      <c r="LF3263" s="0"/>
      <c r="LG3263" s="0"/>
      <c r="LH3263" s="0"/>
      <c r="LI3263" s="0"/>
      <c r="LJ3263" s="0"/>
      <c r="LK3263" s="0"/>
      <c r="LL3263" s="0"/>
      <c r="LM3263" s="0"/>
      <c r="LN3263" s="0"/>
      <c r="LO3263" s="0"/>
      <c r="LP3263" s="0"/>
      <c r="LQ3263" s="0"/>
      <c r="LR3263" s="0"/>
      <c r="LS3263" s="0"/>
      <c r="LT3263" s="0"/>
      <c r="LU3263" s="0"/>
      <c r="LV3263" s="0"/>
      <c r="LW3263" s="0"/>
      <c r="LX3263" s="0"/>
      <c r="LY3263" s="0"/>
      <c r="LZ3263" s="0"/>
      <c r="MA3263" s="0"/>
      <c r="MB3263" s="0"/>
      <c r="MC3263" s="0"/>
      <c r="MD3263" s="0"/>
      <c r="ME3263" s="0"/>
      <c r="MF3263" s="0"/>
      <c r="MG3263" s="0"/>
      <c r="MH3263" s="0"/>
      <c r="MI3263" s="0"/>
      <c r="MJ3263" s="0"/>
      <c r="MK3263" s="0"/>
      <c r="ML3263" s="0"/>
      <c r="MM3263" s="0"/>
      <c r="MN3263" s="0"/>
      <c r="MO3263" s="0"/>
      <c r="MP3263" s="0"/>
      <c r="MQ3263" s="0"/>
      <c r="MR3263" s="0"/>
      <c r="MS3263" s="0"/>
      <c r="MT3263" s="0"/>
      <c r="MU3263" s="0"/>
      <c r="MV3263" s="0"/>
      <c r="MW3263" s="0"/>
      <c r="MX3263" s="0"/>
      <c r="MY3263" s="0"/>
      <c r="MZ3263" s="0"/>
      <c r="NA3263" s="0"/>
      <c r="NB3263" s="0"/>
      <c r="NC3263" s="0"/>
      <c r="ND3263" s="0"/>
      <c r="NE3263" s="0"/>
      <c r="NF3263" s="0"/>
      <c r="NG3263" s="0"/>
      <c r="NH3263" s="0"/>
      <c r="NI3263" s="0"/>
      <c r="NJ3263" s="0"/>
      <c r="NK3263" s="0"/>
      <c r="NL3263" s="0"/>
      <c r="NM3263" s="0"/>
      <c r="NN3263" s="0"/>
      <c r="NO3263" s="0"/>
      <c r="NP3263" s="0"/>
      <c r="NQ3263" s="0"/>
      <c r="NR3263" s="0"/>
      <c r="NS3263" s="0"/>
      <c r="NT3263" s="0"/>
      <c r="NU3263" s="0"/>
      <c r="NV3263" s="0"/>
      <c r="NW3263" s="0"/>
      <c r="NX3263" s="0"/>
      <c r="NY3263" s="0"/>
      <c r="NZ3263" s="0"/>
      <c r="OA3263" s="0"/>
      <c r="OB3263" s="0"/>
      <c r="OC3263" s="0"/>
      <c r="OD3263" s="0"/>
      <c r="OE3263" s="0"/>
      <c r="OF3263" s="0"/>
      <c r="OG3263" s="0"/>
      <c r="OH3263" s="0"/>
      <c r="OI3263" s="0"/>
      <c r="OJ3263" s="0"/>
      <c r="OK3263" s="0"/>
      <c r="OL3263" s="0"/>
      <c r="OM3263" s="0"/>
      <c r="ON3263" s="0"/>
      <c r="OO3263" s="0"/>
      <c r="OP3263" s="0"/>
      <c r="OQ3263" s="0"/>
      <c r="OR3263" s="0"/>
      <c r="OS3263" s="0"/>
      <c r="OT3263" s="0"/>
      <c r="OU3263" s="0"/>
      <c r="OV3263" s="0"/>
      <c r="OW3263" s="0"/>
      <c r="OX3263" s="0"/>
      <c r="OY3263" s="0"/>
      <c r="OZ3263" s="0"/>
      <c r="PA3263" s="0"/>
      <c r="PB3263" s="0"/>
      <c r="PC3263" s="0"/>
      <c r="PD3263" s="0"/>
      <c r="PE3263" s="0"/>
      <c r="PF3263" s="0"/>
      <c r="PG3263" s="0"/>
      <c r="PH3263" s="0"/>
      <c r="PI3263" s="0"/>
      <c r="PJ3263" s="0"/>
      <c r="PK3263" s="0"/>
      <c r="PL3263" s="0"/>
      <c r="PM3263" s="0"/>
      <c r="PN3263" s="0"/>
      <c r="PO3263" s="0"/>
      <c r="PP3263" s="0"/>
      <c r="PQ3263" s="0"/>
      <c r="PR3263" s="0"/>
      <c r="PS3263" s="0"/>
      <c r="PT3263" s="0"/>
      <c r="PU3263" s="0"/>
      <c r="PV3263" s="0"/>
      <c r="PW3263" s="0"/>
      <c r="PX3263" s="0"/>
      <c r="PY3263" s="0"/>
      <c r="PZ3263" s="0"/>
      <c r="QA3263" s="0"/>
      <c r="QB3263" s="0"/>
      <c r="QC3263" s="0"/>
      <c r="QD3263" s="0"/>
      <c r="QE3263" s="0"/>
      <c r="QF3263" s="0"/>
      <c r="QG3263" s="0"/>
      <c r="QH3263" s="0"/>
      <c r="QI3263" s="0"/>
      <c r="QJ3263" s="0"/>
      <c r="QK3263" s="0"/>
      <c r="QL3263" s="0"/>
      <c r="QM3263" s="0"/>
      <c r="QN3263" s="0"/>
      <c r="QO3263" s="0"/>
      <c r="QP3263" s="0"/>
      <c r="QQ3263" s="0"/>
      <c r="QR3263" s="0"/>
      <c r="QS3263" s="0"/>
      <c r="QT3263" s="0"/>
      <c r="QU3263" s="0"/>
      <c r="QV3263" s="0"/>
      <c r="QW3263" s="0"/>
      <c r="QX3263" s="0"/>
      <c r="QY3263" s="0"/>
      <c r="QZ3263" s="0"/>
      <c r="RA3263" s="0"/>
      <c r="RB3263" s="0"/>
      <c r="RC3263" s="0"/>
      <c r="RD3263" s="0"/>
      <c r="RE3263" s="0"/>
      <c r="RF3263" s="0"/>
      <c r="RG3263" s="0"/>
      <c r="RH3263" s="0"/>
      <c r="RI3263" s="0"/>
      <c r="RJ3263" s="0"/>
      <c r="RK3263" s="0"/>
      <c r="RL3263" s="0"/>
      <c r="RM3263" s="0"/>
      <c r="RN3263" s="0"/>
      <c r="RO3263" s="0"/>
      <c r="RP3263" s="0"/>
      <c r="RQ3263" s="0"/>
      <c r="RR3263" s="0"/>
      <c r="RS3263" s="0"/>
      <c r="RT3263" s="0"/>
      <c r="RU3263" s="0"/>
      <c r="RV3263" s="0"/>
      <c r="RW3263" s="0"/>
      <c r="RX3263" s="0"/>
      <c r="RY3263" s="0"/>
      <c r="RZ3263" s="0"/>
      <c r="SA3263" s="0"/>
      <c r="SB3263" s="0"/>
      <c r="SC3263" s="0"/>
      <c r="SD3263" s="0"/>
      <c r="SE3263" s="0"/>
      <c r="SF3263" s="0"/>
      <c r="SG3263" s="0"/>
      <c r="SH3263" s="0"/>
      <c r="SI3263" s="0"/>
      <c r="SJ3263" s="0"/>
      <c r="SK3263" s="0"/>
      <c r="SL3263" s="0"/>
      <c r="SM3263" s="0"/>
      <c r="SN3263" s="0"/>
      <c r="SO3263" s="0"/>
      <c r="SP3263" s="0"/>
      <c r="SQ3263" s="0"/>
      <c r="SR3263" s="0"/>
      <c r="SS3263" s="0"/>
      <c r="ST3263" s="0"/>
      <c r="SU3263" s="0"/>
      <c r="SV3263" s="0"/>
      <c r="SW3263" s="0"/>
      <c r="SX3263" s="0"/>
      <c r="SY3263" s="0"/>
      <c r="SZ3263" s="0"/>
      <c r="TA3263" s="0"/>
      <c r="TB3263" s="0"/>
      <c r="TC3263" s="0"/>
      <c r="TD3263" s="0"/>
      <c r="TE3263" s="0"/>
      <c r="TF3263" s="0"/>
      <c r="TG3263" s="0"/>
      <c r="TH3263" s="0"/>
      <c r="TI3263" s="0"/>
      <c r="TJ3263" s="0"/>
      <c r="TK3263" s="0"/>
      <c r="TL3263" s="0"/>
      <c r="TM3263" s="0"/>
      <c r="TN3263" s="0"/>
      <c r="TO3263" s="0"/>
      <c r="TP3263" s="0"/>
      <c r="TQ3263" s="0"/>
      <c r="TR3263" s="0"/>
      <c r="TS3263" s="0"/>
      <c r="TT3263" s="0"/>
      <c r="TU3263" s="0"/>
      <c r="TV3263" s="0"/>
      <c r="TW3263" s="0"/>
      <c r="TX3263" s="0"/>
      <c r="TY3263" s="0"/>
      <c r="TZ3263" s="0"/>
      <c r="UA3263" s="0"/>
      <c r="UB3263" s="0"/>
      <c r="UC3263" s="0"/>
      <c r="UD3263" s="0"/>
      <c r="UE3263" s="0"/>
      <c r="UF3263" s="0"/>
      <c r="UG3263" s="0"/>
      <c r="UH3263" s="0"/>
      <c r="UI3263" s="0"/>
      <c r="UJ3263" s="0"/>
      <c r="UK3263" s="0"/>
      <c r="UL3263" s="0"/>
      <c r="UM3263" s="0"/>
      <c r="UN3263" s="0"/>
      <c r="UO3263" s="0"/>
      <c r="UP3263" s="0"/>
      <c r="UQ3263" s="0"/>
      <c r="UR3263" s="0"/>
      <c r="US3263" s="0"/>
      <c r="UT3263" s="0"/>
      <c r="UU3263" s="0"/>
      <c r="UV3263" s="0"/>
      <c r="UW3263" s="0"/>
      <c r="UX3263" s="0"/>
      <c r="UY3263" s="0"/>
      <c r="UZ3263" s="0"/>
      <c r="VA3263" s="0"/>
      <c r="VB3263" s="0"/>
      <c r="VC3263" s="0"/>
      <c r="VD3263" s="0"/>
      <c r="VE3263" s="0"/>
      <c r="VF3263" s="0"/>
      <c r="VG3263" s="0"/>
      <c r="VH3263" s="0"/>
      <c r="VI3263" s="0"/>
      <c r="VJ3263" s="0"/>
      <c r="VK3263" s="0"/>
      <c r="VL3263" s="0"/>
      <c r="VM3263" s="0"/>
      <c r="VN3263" s="0"/>
      <c r="VO3263" s="0"/>
      <c r="VP3263" s="0"/>
      <c r="VQ3263" s="0"/>
      <c r="VR3263" s="0"/>
      <c r="VS3263" s="0"/>
      <c r="VT3263" s="0"/>
      <c r="VU3263" s="0"/>
      <c r="VV3263" s="0"/>
      <c r="VW3263" s="0"/>
      <c r="VX3263" s="0"/>
      <c r="VY3263" s="0"/>
      <c r="VZ3263" s="0"/>
      <c r="WA3263" s="0"/>
      <c r="WB3263" s="0"/>
      <c r="WC3263" s="0"/>
      <c r="WD3263" s="0"/>
      <c r="WE3263" s="0"/>
      <c r="WF3263" s="0"/>
      <c r="WG3263" s="0"/>
      <c r="WH3263" s="0"/>
      <c r="WI3263" s="0"/>
      <c r="WJ3263" s="0"/>
      <c r="WK3263" s="0"/>
      <c r="WL3263" s="0"/>
      <c r="WM3263" s="0"/>
      <c r="WN3263" s="0"/>
      <c r="WO3263" s="0"/>
      <c r="WP3263" s="0"/>
      <c r="WQ3263" s="0"/>
      <c r="WR3263" s="0"/>
      <c r="WS3263" s="0"/>
      <c r="WT3263" s="0"/>
      <c r="WU3263" s="0"/>
      <c r="WV3263" s="0"/>
      <c r="WW3263" s="0"/>
      <c r="WX3263" s="0"/>
      <c r="WY3263" s="0"/>
      <c r="WZ3263" s="0"/>
      <c r="XA3263" s="0"/>
      <c r="XB3263" s="0"/>
      <c r="XC3263" s="0"/>
      <c r="XD3263" s="0"/>
      <c r="XE3263" s="0"/>
      <c r="XF3263" s="0"/>
      <c r="XG3263" s="0"/>
      <c r="XH3263" s="0"/>
      <c r="XI3263" s="0"/>
      <c r="XJ3263" s="0"/>
      <c r="XK3263" s="0"/>
      <c r="XL3263" s="0"/>
      <c r="XM3263" s="0"/>
      <c r="XN3263" s="0"/>
      <c r="XO3263" s="0"/>
      <c r="XP3263" s="0"/>
      <c r="XQ3263" s="0"/>
      <c r="XR3263" s="0"/>
      <c r="XS3263" s="0"/>
      <c r="XT3263" s="0"/>
      <c r="XU3263" s="0"/>
      <c r="XV3263" s="0"/>
      <c r="XW3263" s="0"/>
      <c r="XX3263" s="0"/>
      <c r="XY3263" s="0"/>
      <c r="XZ3263" s="0"/>
      <c r="YA3263" s="0"/>
      <c r="YB3263" s="0"/>
      <c r="YC3263" s="0"/>
      <c r="YD3263" s="0"/>
      <c r="YE3263" s="0"/>
      <c r="YF3263" s="0"/>
      <c r="YG3263" s="0"/>
      <c r="YH3263" s="0"/>
      <c r="YI3263" s="0"/>
      <c r="YJ3263" s="0"/>
      <c r="YK3263" s="0"/>
      <c r="YL3263" s="0"/>
      <c r="YM3263" s="0"/>
      <c r="YN3263" s="0"/>
      <c r="YO3263" s="0"/>
      <c r="YP3263" s="0"/>
      <c r="YQ3263" s="0"/>
      <c r="YR3263" s="0"/>
      <c r="YS3263" s="0"/>
      <c r="YT3263" s="0"/>
      <c r="YU3263" s="0"/>
      <c r="YV3263" s="0"/>
      <c r="YW3263" s="0"/>
      <c r="YX3263" s="0"/>
      <c r="YY3263" s="0"/>
      <c r="YZ3263" s="0"/>
      <c r="ZA3263" s="0"/>
      <c r="ZB3263" s="0"/>
      <c r="ZC3263" s="0"/>
      <c r="ZD3263" s="0"/>
      <c r="ZE3263" s="0"/>
      <c r="ZF3263" s="0"/>
      <c r="ZG3263" s="0"/>
      <c r="ZH3263" s="0"/>
      <c r="ZI3263" s="0"/>
      <c r="ZJ3263" s="0"/>
      <c r="ZK3263" s="0"/>
      <c r="ZL3263" s="0"/>
      <c r="ZM3263" s="0"/>
      <c r="ZN3263" s="0"/>
      <c r="ZO3263" s="0"/>
      <c r="ZP3263" s="0"/>
      <c r="ZQ3263" s="0"/>
      <c r="ZR3263" s="0"/>
      <c r="ZS3263" s="0"/>
      <c r="ZT3263" s="0"/>
      <c r="ZU3263" s="0"/>
      <c r="ZV3263" s="0"/>
      <c r="ZW3263" s="0"/>
      <c r="ZX3263" s="0"/>
      <c r="ZY3263" s="0"/>
      <c r="ZZ3263" s="0"/>
      <c r="AAA3263" s="0"/>
      <c r="AAB3263" s="0"/>
      <c r="AAC3263" s="0"/>
      <c r="AAD3263" s="0"/>
      <c r="AAE3263" s="0"/>
      <c r="AAF3263" s="0"/>
      <c r="AAG3263" s="0"/>
      <c r="AAH3263" s="0"/>
      <c r="AAI3263" s="0"/>
      <c r="AAJ3263" s="0"/>
      <c r="AAK3263" s="0"/>
      <c r="AAL3263" s="0"/>
      <c r="AAM3263" s="0"/>
      <c r="AAN3263" s="0"/>
      <c r="AAO3263" s="0"/>
      <c r="AAP3263" s="0"/>
      <c r="AAQ3263" s="0"/>
      <c r="AAR3263" s="0"/>
      <c r="AAS3263" s="0"/>
      <c r="AAT3263" s="0"/>
      <c r="AAU3263" s="0"/>
      <c r="AAV3263" s="0"/>
      <c r="AAW3263" s="0"/>
      <c r="AAX3263" s="0"/>
      <c r="AAY3263" s="0"/>
      <c r="AAZ3263" s="0"/>
      <c r="ABA3263" s="0"/>
      <c r="ABB3263" s="0"/>
      <c r="ABC3263" s="0"/>
      <c r="ABD3263" s="0"/>
      <c r="ABE3263" s="0"/>
      <c r="ABF3263" s="0"/>
      <c r="ABG3263" s="0"/>
      <c r="ABH3263" s="0"/>
      <c r="ABI3263" s="0"/>
      <c r="ABJ3263" s="0"/>
      <c r="ABK3263" s="0"/>
      <c r="ABL3263" s="0"/>
      <c r="ABM3263" s="0"/>
      <c r="ABN3263" s="0"/>
      <c r="ABO3263" s="0"/>
      <c r="ABP3263" s="0"/>
      <c r="ABQ3263" s="0"/>
      <c r="ABR3263" s="0"/>
      <c r="ABS3263" s="0"/>
      <c r="ABT3263" s="0"/>
      <c r="ABU3263" s="0"/>
      <c r="ABV3263" s="0"/>
      <c r="ABW3263" s="0"/>
      <c r="ABX3263" s="0"/>
      <c r="ABY3263" s="0"/>
      <c r="ABZ3263" s="0"/>
      <c r="ACA3263" s="0"/>
      <c r="ACB3263" s="0"/>
      <c r="ACC3263" s="0"/>
      <c r="ACD3263" s="0"/>
      <c r="ACE3263" s="0"/>
      <c r="ACF3263" s="0"/>
      <c r="ACG3263" s="0"/>
      <c r="ACH3263" s="0"/>
      <c r="ACI3263" s="0"/>
      <c r="ACJ3263" s="0"/>
      <c r="ACK3263" s="0"/>
      <c r="ACL3263" s="0"/>
      <c r="ACM3263" s="0"/>
      <c r="ACN3263" s="0"/>
      <c r="ACO3263" s="0"/>
      <c r="ACP3263" s="0"/>
      <c r="ACQ3263" s="0"/>
      <c r="ACR3263" s="0"/>
      <c r="ACS3263" s="0"/>
      <c r="ACT3263" s="0"/>
      <c r="ACU3263" s="0"/>
      <c r="ACV3263" s="0"/>
      <c r="ACW3263" s="0"/>
      <c r="ACX3263" s="0"/>
      <c r="ACY3263" s="0"/>
      <c r="ACZ3263" s="0"/>
      <c r="ADA3263" s="0"/>
      <c r="ADB3263" s="0"/>
      <c r="ADC3263" s="0"/>
      <c r="ADD3263" s="0"/>
      <c r="ADE3263" s="0"/>
      <c r="ADF3263" s="0"/>
      <c r="ADG3263" s="0"/>
      <c r="ADH3263" s="0"/>
      <c r="ADI3263" s="0"/>
      <c r="ADJ3263" s="0"/>
      <c r="ADK3263" s="0"/>
      <c r="ADL3263" s="0"/>
      <c r="ADM3263" s="0"/>
      <c r="ADN3263" s="0"/>
      <c r="ADO3263" s="0"/>
      <c r="ADP3263" s="0"/>
      <c r="ADQ3263" s="0"/>
      <c r="ADR3263" s="0"/>
      <c r="ADS3263" s="0"/>
      <c r="ADT3263" s="0"/>
      <c r="ADU3263" s="0"/>
      <c r="ADV3263" s="0"/>
      <c r="ADW3263" s="0"/>
      <c r="ADX3263" s="0"/>
      <c r="ADY3263" s="0"/>
      <c r="ADZ3263" s="0"/>
      <c r="AEA3263" s="0"/>
      <c r="AEB3263" s="0"/>
      <c r="AEC3263" s="0"/>
      <c r="AED3263" s="0"/>
      <c r="AEE3263" s="0"/>
      <c r="AEF3263" s="0"/>
      <c r="AEG3263" s="0"/>
      <c r="AEH3263" s="0"/>
      <c r="AEI3263" s="0"/>
      <c r="AEJ3263" s="0"/>
      <c r="AEK3263" s="0"/>
      <c r="AEL3263" s="0"/>
      <c r="AEM3263" s="0"/>
      <c r="AEN3263" s="0"/>
      <c r="AEO3263" s="0"/>
      <c r="AEP3263" s="0"/>
      <c r="AEQ3263" s="0"/>
      <c r="AER3263" s="0"/>
      <c r="AES3263" s="0"/>
      <c r="AET3263" s="0"/>
      <c r="AEU3263" s="0"/>
      <c r="AEV3263" s="0"/>
      <c r="AEW3263" s="0"/>
      <c r="AEX3263" s="0"/>
      <c r="AEY3263" s="0"/>
      <c r="AEZ3263" s="0"/>
      <c r="AFA3263" s="0"/>
      <c r="AFB3263" s="0"/>
      <c r="AFC3263" s="0"/>
      <c r="AFD3263" s="0"/>
      <c r="AFE3263" s="0"/>
      <c r="AFF3263" s="0"/>
      <c r="AFG3263" s="0"/>
      <c r="AFH3263" s="0"/>
      <c r="AFI3263" s="0"/>
      <c r="AFJ3263" s="0"/>
      <c r="AFK3263" s="0"/>
      <c r="AFL3263" s="0"/>
      <c r="AFM3263" s="0"/>
      <c r="AFN3263" s="0"/>
      <c r="AFO3263" s="0"/>
      <c r="AFP3263" s="0"/>
      <c r="AFQ3263" s="0"/>
      <c r="AFR3263" s="0"/>
      <c r="AFS3263" s="0"/>
      <c r="AFT3263" s="0"/>
      <c r="AFU3263" s="0"/>
      <c r="AFV3263" s="0"/>
      <c r="AFW3263" s="0"/>
      <c r="AFX3263" s="0"/>
      <c r="AFY3263" s="0"/>
      <c r="AFZ3263" s="0"/>
      <c r="AGA3263" s="0"/>
      <c r="AGB3263" s="0"/>
      <c r="AGC3263" s="0"/>
      <c r="AGD3263" s="0"/>
      <c r="AGE3263" s="0"/>
      <c r="AGF3263" s="0"/>
      <c r="AGG3263" s="0"/>
      <c r="AGH3263" s="0"/>
      <c r="AGI3263" s="0"/>
      <c r="AGJ3263" s="0"/>
      <c r="AGK3263" s="0"/>
      <c r="AGL3263" s="0"/>
      <c r="AGM3263" s="0"/>
      <c r="AGN3263" s="0"/>
      <c r="AGO3263" s="0"/>
      <c r="AGP3263" s="0"/>
      <c r="AGQ3263" s="0"/>
      <c r="AGR3263" s="0"/>
      <c r="AGS3263" s="0"/>
      <c r="AGT3263" s="0"/>
      <c r="AGU3263" s="0"/>
      <c r="AGV3263" s="0"/>
      <c r="AGW3263" s="0"/>
      <c r="AGX3263" s="0"/>
      <c r="AGY3263" s="0"/>
      <c r="AGZ3263" s="0"/>
      <c r="AHA3263" s="0"/>
      <c r="AHB3263" s="0"/>
      <c r="AHC3263" s="0"/>
      <c r="AHD3263" s="0"/>
      <c r="AHE3263" s="0"/>
      <c r="AHF3263" s="0"/>
      <c r="AHG3263" s="0"/>
      <c r="AHH3263" s="0"/>
      <c r="AHI3263" s="0"/>
      <c r="AHJ3263" s="0"/>
      <c r="AHK3263" s="0"/>
      <c r="AHL3263" s="0"/>
      <c r="AHM3263" s="0"/>
      <c r="AHN3263" s="0"/>
      <c r="AHO3263" s="0"/>
      <c r="AHP3263" s="0"/>
      <c r="AHQ3263" s="0"/>
      <c r="AHR3263" s="0"/>
      <c r="AHS3263" s="0"/>
      <c r="AHT3263" s="0"/>
      <c r="AHU3263" s="0"/>
      <c r="AHV3263" s="0"/>
      <c r="AHW3263" s="0"/>
      <c r="AHX3263" s="0"/>
      <c r="AHY3263" s="0"/>
      <c r="AHZ3263" s="0"/>
      <c r="AIA3263" s="0"/>
      <c r="AIB3263" s="0"/>
      <c r="AIC3263" s="0"/>
      <c r="AID3263" s="0"/>
      <c r="AIE3263" s="0"/>
      <c r="AIF3263" s="0"/>
      <c r="AIG3263" s="0"/>
      <c r="AIH3263" s="0"/>
      <c r="AII3263" s="0"/>
      <c r="AIJ3263" s="0"/>
      <c r="AIK3263" s="0"/>
      <c r="AIL3263" s="0"/>
      <c r="AIM3263" s="0"/>
      <c r="AIN3263" s="0"/>
      <c r="AIO3263" s="0"/>
      <c r="AIP3263" s="0"/>
      <c r="AIQ3263" s="0"/>
      <c r="AIR3263" s="0"/>
      <c r="AIS3263" s="0"/>
      <c r="AIT3263" s="0"/>
      <c r="AIU3263" s="0"/>
      <c r="AIV3263" s="0"/>
      <c r="AIW3263" s="0"/>
      <c r="AIX3263" s="0"/>
      <c r="AIY3263" s="0"/>
      <c r="AIZ3263" s="0"/>
      <c r="AJA3263" s="0"/>
      <c r="AJB3263" s="0"/>
      <c r="AJC3263" s="0"/>
      <c r="AJD3263" s="0"/>
      <c r="AJE3263" s="0"/>
      <c r="AJF3263" s="0"/>
      <c r="AJG3263" s="0"/>
      <c r="AJH3263" s="0"/>
      <c r="AJI3263" s="0"/>
      <c r="AJJ3263" s="0"/>
      <c r="AJK3263" s="0"/>
      <c r="AJL3263" s="0"/>
      <c r="AJM3263" s="0"/>
      <c r="AJN3263" s="0"/>
      <c r="AJO3263" s="0"/>
      <c r="AJP3263" s="0"/>
      <c r="AJQ3263" s="0"/>
      <c r="AJR3263" s="0"/>
      <c r="AJS3263" s="0"/>
      <c r="AJT3263" s="0"/>
      <c r="AJU3263" s="0"/>
      <c r="AJV3263" s="0"/>
      <c r="AJW3263" s="0"/>
      <c r="AJX3263" s="0"/>
      <c r="AJY3263" s="0"/>
      <c r="AJZ3263" s="0"/>
      <c r="AKA3263" s="0"/>
      <c r="AKB3263" s="0"/>
      <c r="AKC3263" s="0"/>
      <c r="AKD3263" s="0"/>
      <c r="AKE3263" s="0"/>
      <c r="AKF3263" s="0"/>
      <c r="AKG3263" s="0"/>
      <c r="AKH3263" s="0"/>
      <c r="AKI3263" s="0"/>
      <c r="AKJ3263" s="0"/>
      <c r="AKK3263" s="0"/>
      <c r="AKL3263" s="0"/>
      <c r="AKM3263" s="0"/>
      <c r="AKN3263" s="0"/>
      <c r="AKO3263" s="0"/>
      <c r="AKP3263" s="0"/>
      <c r="AKQ3263" s="0"/>
      <c r="AKR3263" s="0"/>
      <c r="AKS3263" s="0"/>
      <c r="AKT3263" s="0"/>
      <c r="AKU3263" s="0"/>
      <c r="AKV3263" s="0"/>
      <c r="AKW3263" s="0"/>
      <c r="AKX3263" s="0"/>
      <c r="AKY3263" s="0"/>
      <c r="AKZ3263" s="0"/>
      <c r="ALA3263" s="0"/>
      <c r="ALB3263" s="0"/>
      <c r="ALC3263" s="0"/>
      <c r="ALD3263" s="0"/>
      <c r="ALE3263" s="0"/>
      <c r="ALF3263" s="0"/>
      <c r="ALG3263" s="0"/>
      <c r="ALH3263" s="0"/>
      <c r="ALI3263" s="0"/>
      <c r="ALJ3263" s="0"/>
      <c r="ALK3263" s="0"/>
      <c r="ALL3263" s="0"/>
      <c r="ALM3263" s="0"/>
      <c r="ALN3263" s="0"/>
      <c r="ALO3263" s="0"/>
      <c r="ALP3263" s="0"/>
      <c r="ALQ3263" s="0"/>
      <c r="ALR3263" s="0"/>
      <c r="ALS3263" s="0"/>
      <c r="ALT3263" s="0"/>
      <c r="ALU3263" s="0"/>
      <c r="ALV3263" s="0"/>
      <c r="ALW3263" s="0"/>
      <c r="ALX3263" s="0"/>
      <c r="ALY3263" s="0"/>
      <c r="ALZ3263" s="0"/>
      <c r="AMA3263" s="0"/>
      <c r="AMB3263" s="0"/>
      <c r="AMC3263" s="0"/>
      <c r="AMD3263" s="0"/>
      <c r="AME3263" s="0"/>
      <c r="AMF3263" s="0"/>
      <c r="AMG3263" s="0"/>
      <c r="AMH3263" s="0"/>
      <c r="AMI3263" s="0"/>
    </row>
    <row r="3264" customFormat="false" ht="12.75" hidden="false" customHeight="false" outlineLevel="0" collapsed="false">
      <c r="A3264" s="1" t="s">
        <v>3508</v>
      </c>
      <c r="C3264" s="27" t="s">
        <v>3511</v>
      </c>
      <c r="D3264" s="27" t="s">
        <v>13</v>
      </c>
      <c r="E3264" s="97"/>
      <c r="F3264" s="31"/>
      <c r="G3264" s="27"/>
      <c r="H3264" s="30" t="s">
        <v>61</v>
      </c>
      <c r="I3264" s="31" t="n">
        <v>2.3</v>
      </c>
      <c r="J3264" s="31" t="s">
        <v>3470</v>
      </c>
      <c r="BM3264" s="0"/>
      <c r="BN3264" s="0"/>
      <c r="BO3264" s="0"/>
      <c r="BP3264" s="0"/>
      <c r="BQ3264" s="0"/>
      <c r="BR3264" s="0"/>
      <c r="BS3264" s="0"/>
      <c r="BT3264" s="0"/>
      <c r="BU3264" s="0"/>
      <c r="BV3264" s="0"/>
      <c r="BW3264" s="0"/>
      <c r="BX3264" s="0"/>
      <c r="BY3264" s="0"/>
      <c r="BZ3264" s="0"/>
      <c r="CA3264" s="0"/>
      <c r="CB3264" s="0"/>
      <c r="CC3264" s="0"/>
      <c r="CD3264" s="0"/>
      <c r="CE3264" s="0"/>
      <c r="CF3264" s="0"/>
      <c r="CG3264" s="0"/>
      <c r="CH3264" s="0"/>
      <c r="CI3264" s="0"/>
      <c r="CJ3264" s="0"/>
      <c r="CK3264" s="0"/>
      <c r="CL3264" s="0"/>
      <c r="CM3264" s="0"/>
      <c r="CN3264" s="0"/>
      <c r="CO3264" s="0"/>
      <c r="CP3264" s="0"/>
      <c r="CQ3264" s="0"/>
      <c r="CR3264" s="0"/>
      <c r="CS3264" s="0"/>
      <c r="CT3264" s="0"/>
      <c r="CU3264" s="0"/>
      <c r="CV3264" s="0"/>
      <c r="CW3264" s="0"/>
      <c r="CX3264" s="0"/>
      <c r="CY3264" s="0"/>
      <c r="CZ3264" s="0"/>
      <c r="DA3264" s="0"/>
      <c r="DB3264" s="0"/>
      <c r="DC3264" s="0"/>
      <c r="DD3264" s="0"/>
      <c r="DE3264" s="0"/>
      <c r="DF3264" s="0"/>
      <c r="DG3264" s="0"/>
      <c r="DH3264" s="0"/>
      <c r="DI3264" s="0"/>
      <c r="DJ3264" s="0"/>
      <c r="DK3264" s="0"/>
      <c r="DL3264" s="0"/>
      <c r="DM3264" s="0"/>
      <c r="DN3264" s="0"/>
      <c r="DO3264" s="0"/>
      <c r="DP3264" s="0"/>
      <c r="DQ3264" s="0"/>
      <c r="DR3264" s="0"/>
      <c r="DS3264" s="0"/>
      <c r="DT3264" s="0"/>
      <c r="DU3264" s="0"/>
      <c r="DV3264" s="0"/>
      <c r="DW3264" s="0"/>
      <c r="DX3264" s="0"/>
      <c r="DY3264" s="0"/>
      <c r="DZ3264" s="0"/>
      <c r="EA3264" s="0"/>
      <c r="EB3264" s="0"/>
      <c r="EC3264" s="0"/>
      <c r="ED3264" s="0"/>
      <c r="EE3264" s="0"/>
      <c r="EF3264" s="0"/>
      <c r="EG3264" s="0"/>
      <c r="EH3264" s="0"/>
      <c r="EI3264" s="0"/>
      <c r="EJ3264" s="0"/>
      <c r="EK3264" s="0"/>
      <c r="EL3264" s="0"/>
      <c r="EM3264" s="0"/>
      <c r="EN3264" s="0"/>
      <c r="EO3264" s="0"/>
      <c r="EP3264" s="0"/>
      <c r="EQ3264" s="0"/>
      <c r="ER3264" s="0"/>
      <c r="ES3264" s="0"/>
      <c r="ET3264" s="0"/>
      <c r="EU3264" s="0"/>
      <c r="EV3264" s="0"/>
      <c r="EW3264" s="0"/>
      <c r="EX3264" s="0"/>
      <c r="EY3264" s="0"/>
      <c r="EZ3264" s="0"/>
      <c r="FA3264" s="0"/>
      <c r="FB3264" s="0"/>
      <c r="FC3264" s="0"/>
      <c r="FD3264" s="0"/>
      <c r="FE3264" s="0"/>
      <c r="FF3264" s="0"/>
      <c r="FG3264" s="0"/>
      <c r="FH3264" s="0"/>
      <c r="FI3264" s="0"/>
      <c r="FJ3264" s="0"/>
      <c r="FK3264" s="0"/>
      <c r="FL3264" s="0"/>
      <c r="FM3264" s="0"/>
      <c r="FN3264" s="0"/>
      <c r="FO3264" s="0"/>
      <c r="FP3264" s="0"/>
      <c r="FQ3264" s="0"/>
      <c r="FR3264" s="0"/>
      <c r="FS3264" s="0"/>
      <c r="FT3264" s="0"/>
      <c r="FU3264" s="0"/>
      <c r="FV3264" s="0"/>
      <c r="FW3264" s="0"/>
      <c r="FX3264" s="0"/>
      <c r="FY3264" s="0"/>
      <c r="FZ3264" s="0"/>
      <c r="GA3264" s="0"/>
      <c r="GB3264" s="0"/>
      <c r="GC3264" s="0"/>
      <c r="GD3264" s="0"/>
      <c r="GE3264" s="0"/>
      <c r="GF3264" s="0"/>
      <c r="GG3264" s="0"/>
      <c r="GH3264" s="0"/>
      <c r="GI3264" s="0"/>
      <c r="GJ3264" s="0"/>
      <c r="GK3264" s="0"/>
      <c r="GL3264" s="0"/>
      <c r="GM3264" s="0"/>
      <c r="GN3264" s="0"/>
      <c r="GO3264" s="0"/>
      <c r="GP3264" s="0"/>
      <c r="GQ3264" s="0"/>
      <c r="GR3264" s="0"/>
      <c r="GS3264" s="0"/>
      <c r="GT3264" s="0"/>
      <c r="GU3264" s="0"/>
      <c r="GV3264" s="0"/>
      <c r="GW3264" s="0"/>
      <c r="GX3264" s="0"/>
      <c r="GY3264" s="0"/>
      <c r="GZ3264" s="0"/>
      <c r="HA3264" s="0"/>
      <c r="HB3264" s="0"/>
      <c r="HC3264" s="0"/>
      <c r="HD3264" s="0"/>
      <c r="HE3264" s="0"/>
      <c r="HF3264" s="0"/>
      <c r="HG3264" s="0"/>
      <c r="HH3264" s="0"/>
      <c r="HI3264" s="0"/>
      <c r="HJ3264" s="0"/>
      <c r="HK3264" s="0"/>
      <c r="HL3264" s="0"/>
      <c r="HM3264" s="0"/>
      <c r="HN3264" s="0"/>
      <c r="HO3264" s="0"/>
      <c r="HP3264" s="0"/>
      <c r="HQ3264" s="0"/>
      <c r="HR3264" s="0"/>
      <c r="HS3264" s="0"/>
      <c r="HT3264" s="0"/>
      <c r="HU3264" s="0"/>
      <c r="HV3264" s="0"/>
      <c r="HW3264" s="0"/>
      <c r="HX3264" s="0"/>
      <c r="HY3264" s="0"/>
      <c r="HZ3264" s="0"/>
      <c r="IA3264" s="0"/>
      <c r="IB3264" s="0"/>
      <c r="IC3264" s="0"/>
      <c r="ID3264" s="0"/>
      <c r="IE3264" s="0"/>
      <c r="IF3264" s="0"/>
      <c r="IG3264" s="0"/>
      <c r="IH3264" s="0"/>
      <c r="II3264" s="0"/>
      <c r="IJ3264" s="0"/>
      <c r="IK3264" s="0"/>
      <c r="IL3264" s="0"/>
      <c r="IM3264" s="0"/>
      <c r="IN3264" s="0"/>
      <c r="IO3264" s="0"/>
      <c r="IP3264" s="0"/>
      <c r="IQ3264" s="0"/>
      <c r="IR3264" s="0"/>
      <c r="IS3264" s="0"/>
      <c r="IT3264" s="0"/>
      <c r="IU3264" s="0"/>
      <c r="IV3264" s="0"/>
      <c r="IW3264" s="0"/>
      <c r="IX3264" s="0"/>
      <c r="IY3264" s="0"/>
      <c r="IZ3264" s="0"/>
      <c r="JA3264" s="0"/>
      <c r="JB3264" s="0"/>
      <c r="JC3264" s="0"/>
      <c r="JD3264" s="0"/>
      <c r="JE3264" s="0"/>
      <c r="JF3264" s="0"/>
      <c r="JG3264" s="0"/>
      <c r="JH3264" s="0"/>
      <c r="JI3264" s="0"/>
      <c r="JJ3264" s="0"/>
      <c r="JK3264" s="0"/>
      <c r="JL3264" s="0"/>
      <c r="JM3264" s="0"/>
      <c r="JN3264" s="0"/>
      <c r="JO3264" s="0"/>
      <c r="JP3264" s="0"/>
      <c r="JQ3264" s="0"/>
      <c r="JR3264" s="0"/>
      <c r="JS3264" s="0"/>
      <c r="JT3264" s="0"/>
      <c r="JU3264" s="0"/>
      <c r="JV3264" s="0"/>
      <c r="JW3264" s="0"/>
      <c r="JX3264" s="0"/>
      <c r="JY3264" s="0"/>
      <c r="JZ3264" s="0"/>
      <c r="KA3264" s="0"/>
      <c r="KB3264" s="0"/>
      <c r="KC3264" s="0"/>
      <c r="KD3264" s="0"/>
      <c r="KE3264" s="0"/>
      <c r="KF3264" s="0"/>
      <c r="KG3264" s="0"/>
      <c r="KH3264" s="0"/>
      <c r="KI3264" s="0"/>
      <c r="KJ3264" s="0"/>
      <c r="KK3264" s="0"/>
      <c r="KL3264" s="0"/>
      <c r="KM3264" s="0"/>
      <c r="KN3264" s="0"/>
      <c r="KO3264" s="0"/>
      <c r="KP3264" s="0"/>
      <c r="KQ3264" s="0"/>
      <c r="KR3264" s="0"/>
      <c r="KS3264" s="0"/>
      <c r="KT3264" s="0"/>
      <c r="KU3264" s="0"/>
      <c r="KV3264" s="0"/>
      <c r="KW3264" s="0"/>
      <c r="KX3264" s="0"/>
      <c r="KY3264" s="0"/>
      <c r="KZ3264" s="0"/>
      <c r="LA3264" s="0"/>
      <c r="LB3264" s="0"/>
      <c r="LC3264" s="0"/>
      <c r="LD3264" s="0"/>
      <c r="LE3264" s="0"/>
      <c r="LF3264" s="0"/>
      <c r="LG3264" s="0"/>
      <c r="LH3264" s="0"/>
      <c r="LI3264" s="0"/>
      <c r="LJ3264" s="0"/>
      <c r="LK3264" s="0"/>
      <c r="LL3264" s="0"/>
      <c r="LM3264" s="0"/>
      <c r="LN3264" s="0"/>
      <c r="LO3264" s="0"/>
      <c r="LP3264" s="0"/>
      <c r="LQ3264" s="0"/>
      <c r="LR3264" s="0"/>
      <c r="LS3264" s="0"/>
      <c r="LT3264" s="0"/>
      <c r="LU3264" s="0"/>
      <c r="LV3264" s="0"/>
      <c r="LW3264" s="0"/>
      <c r="LX3264" s="0"/>
      <c r="LY3264" s="0"/>
      <c r="LZ3264" s="0"/>
      <c r="MA3264" s="0"/>
      <c r="MB3264" s="0"/>
      <c r="MC3264" s="0"/>
      <c r="MD3264" s="0"/>
      <c r="ME3264" s="0"/>
      <c r="MF3264" s="0"/>
      <c r="MG3264" s="0"/>
      <c r="MH3264" s="0"/>
      <c r="MI3264" s="0"/>
      <c r="MJ3264" s="0"/>
      <c r="MK3264" s="0"/>
      <c r="ML3264" s="0"/>
      <c r="MM3264" s="0"/>
      <c r="MN3264" s="0"/>
      <c r="MO3264" s="0"/>
      <c r="MP3264" s="0"/>
      <c r="MQ3264" s="0"/>
      <c r="MR3264" s="0"/>
      <c r="MS3264" s="0"/>
      <c r="MT3264" s="0"/>
      <c r="MU3264" s="0"/>
      <c r="MV3264" s="0"/>
      <c r="MW3264" s="0"/>
      <c r="MX3264" s="0"/>
      <c r="MY3264" s="0"/>
      <c r="MZ3264" s="0"/>
      <c r="NA3264" s="0"/>
      <c r="NB3264" s="0"/>
      <c r="NC3264" s="0"/>
      <c r="ND3264" s="0"/>
      <c r="NE3264" s="0"/>
      <c r="NF3264" s="0"/>
      <c r="NG3264" s="0"/>
      <c r="NH3264" s="0"/>
      <c r="NI3264" s="0"/>
      <c r="NJ3264" s="0"/>
      <c r="NK3264" s="0"/>
      <c r="NL3264" s="0"/>
      <c r="NM3264" s="0"/>
      <c r="NN3264" s="0"/>
      <c r="NO3264" s="0"/>
      <c r="NP3264" s="0"/>
      <c r="NQ3264" s="0"/>
      <c r="NR3264" s="0"/>
      <c r="NS3264" s="0"/>
      <c r="NT3264" s="0"/>
      <c r="NU3264" s="0"/>
      <c r="NV3264" s="0"/>
      <c r="NW3264" s="0"/>
      <c r="NX3264" s="0"/>
      <c r="NY3264" s="0"/>
      <c r="NZ3264" s="0"/>
      <c r="OA3264" s="0"/>
      <c r="OB3264" s="0"/>
      <c r="OC3264" s="0"/>
      <c r="OD3264" s="0"/>
      <c r="OE3264" s="0"/>
      <c r="OF3264" s="0"/>
      <c r="OG3264" s="0"/>
      <c r="OH3264" s="0"/>
      <c r="OI3264" s="0"/>
      <c r="OJ3264" s="0"/>
      <c r="OK3264" s="0"/>
      <c r="OL3264" s="0"/>
      <c r="OM3264" s="0"/>
      <c r="ON3264" s="0"/>
      <c r="OO3264" s="0"/>
      <c r="OP3264" s="0"/>
      <c r="OQ3264" s="0"/>
      <c r="OR3264" s="0"/>
      <c r="OS3264" s="0"/>
      <c r="OT3264" s="0"/>
      <c r="OU3264" s="0"/>
      <c r="OV3264" s="0"/>
      <c r="OW3264" s="0"/>
      <c r="OX3264" s="0"/>
      <c r="OY3264" s="0"/>
      <c r="OZ3264" s="0"/>
      <c r="PA3264" s="0"/>
      <c r="PB3264" s="0"/>
      <c r="PC3264" s="0"/>
      <c r="PD3264" s="0"/>
      <c r="PE3264" s="0"/>
      <c r="PF3264" s="0"/>
      <c r="PG3264" s="0"/>
      <c r="PH3264" s="0"/>
      <c r="PI3264" s="0"/>
      <c r="PJ3264" s="0"/>
      <c r="PK3264" s="0"/>
      <c r="PL3264" s="0"/>
      <c r="PM3264" s="0"/>
      <c r="PN3264" s="0"/>
      <c r="PO3264" s="0"/>
      <c r="PP3264" s="0"/>
      <c r="PQ3264" s="0"/>
      <c r="PR3264" s="0"/>
      <c r="PS3264" s="0"/>
      <c r="PT3264" s="0"/>
      <c r="PU3264" s="0"/>
      <c r="PV3264" s="0"/>
      <c r="PW3264" s="0"/>
      <c r="PX3264" s="0"/>
      <c r="PY3264" s="0"/>
      <c r="PZ3264" s="0"/>
      <c r="QA3264" s="0"/>
      <c r="QB3264" s="0"/>
      <c r="QC3264" s="0"/>
      <c r="QD3264" s="0"/>
      <c r="QE3264" s="0"/>
      <c r="QF3264" s="0"/>
      <c r="QG3264" s="0"/>
      <c r="QH3264" s="0"/>
      <c r="QI3264" s="0"/>
      <c r="QJ3264" s="0"/>
      <c r="QK3264" s="0"/>
      <c r="QL3264" s="0"/>
      <c r="QM3264" s="0"/>
      <c r="QN3264" s="0"/>
      <c r="QO3264" s="0"/>
      <c r="QP3264" s="0"/>
      <c r="QQ3264" s="0"/>
      <c r="QR3264" s="0"/>
      <c r="QS3264" s="0"/>
      <c r="QT3264" s="0"/>
      <c r="QU3264" s="0"/>
      <c r="QV3264" s="0"/>
      <c r="QW3264" s="0"/>
      <c r="QX3264" s="0"/>
      <c r="QY3264" s="0"/>
      <c r="QZ3264" s="0"/>
      <c r="RA3264" s="0"/>
      <c r="RB3264" s="0"/>
      <c r="RC3264" s="0"/>
      <c r="RD3264" s="0"/>
      <c r="RE3264" s="0"/>
      <c r="RF3264" s="0"/>
      <c r="RG3264" s="0"/>
      <c r="RH3264" s="0"/>
      <c r="RI3264" s="0"/>
      <c r="RJ3264" s="0"/>
      <c r="RK3264" s="0"/>
      <c r="RL3264" s="0"/>
      <c r="RM3264" s="0"/>
      <c r="RN3264" s="0"/>
      <c r="RO3264" s="0"/>
      <c r="RP3264" s="0"/>
      <c r="RQ3264" s="0"/>
      <c r="RR3264" s="0"/>
      <c r="RS3264" s="0"/>
      <c r="RT3264" s="0"/>
      <c r="RU3264" s="0"/>
      <c r="RV3264" s="0"/>
      <c r="RW3264" s="0"/>
      <c r="RX3264" s="0"/>
      <c r="RY3264" s="0"/>
      <c r="RZ3264" s="0"/>
      <c r="SA3264" s="0"/>
      <c r="SB3264" s="0"/>
      <c r="SC3264" s="0"/>
      <c r="SD3264" s="0"/>
      <c r="SE3264" s="0"/>
      <c r="SF3264" s="0"/>
      <c r="SG3264" s="0"/>
      <c r="SH3264" s="0"/>
      <c r="SI3264" s="0"/>
      <c r="SJ3264" s="0"/>
      <c r="SK3264" s="0"/>
      <c r="SL3264" s="0"/>
      <c r="SM3264" s="0"/>
      <c r="SN3264" s="0"/>
      <c r="SO3264" s="0"/>
      <c r="SP3264" s="0"/>
      <c r="SQ3264" s="0"/>
      <c r="SR3264" s="0"/>
      <c r="SS3264" s="0"/>
      <c r="ST3264" s="0"/>
      <c r="SU3264" s="0"/>
      <c r="SV3264" s="0"/>
      <c r="SW3264" s="0"/>
      <c r="SX3264" s="0"/>
      <c r="SY3264" s="0"/>
      <c r="SZ3264" s="0"/>
      <c r="TA3264" s="0"/>
      <c r="TB3264" s="0"/>
      <c r="TC3264" s="0"/>
      <c r="TD3264" s="0"/>
      <c r="TE3264" s="0"/>
      <c r="TF3264" s="0"/>
      <c r="TG3264" s="0"/>
      <c r="TH3264" s="0"/>
      <c r="TI3264" s="0"/>
      <c r="TJ3264" s="0"/>
      <c r="TK3264" s="0"/>
      <c r="TL3264" s="0"/>
      <c r="TM3264" s="0"/>
      <c r="TN3264" s="0"/>
      <c r="TO3264" s="0"/>
      <c r="TP3264" s="0"/>
      <c r="TQ3264" s="0"/>
      <c r="TR3264" s="0"/>
      <c r="TS3264" s="0"/>
      <c r="TT3264" s="0"/>
      <c r="TU3264" s="0"/>
      <c r="TV3264" s="0"/>
      <c r="TW3264" s="0"/>
      <c r="TX3264" s="0"/>
      <c r="TY3264" s="0"/>
      <c r="TZ3264" s="0"/>
      <c r="UA3264" s="0"/>
      <c r="UB3264" s="0"/>
      <c r="UC3264" s="0"/>
      <c r="UD3264" s="0"/>
      <c r="UE3264" s="0"/>
      <c r="UF3264" s="0"/>
      <c r="UG3264" s="0"/>
      <c r="UH3264" s="0"/>
      <c r="UI3264" s="0"/>
      <c r="UJ3264" s="0"/>
      <c r="UK3264" s="0"/>
      <c r="UL3264" s="0"/>
      <c r="UM3264" s="0"/>
      <c r="UN3264" s="0"/>
      <c r="UO3264" s="0"/>
      <c r="UP3264" s="0"/>
      <c r="UQ3264" s="0"/>
      <c r="UR3264" s="0"/>
      <c r="US3264" s="0"/>
      <c r="UT3264" s="0"/>
      <c r="UU3264" s="0"/>
      <c r="UV3264" s="0"/>
      <c r="UW3264" s="0"/>
      <c r="UX3264" s="0"/>
      <c r="UY3264" s="0"/>
      <c r="UZ3264" s="0"/>
      <c r="VA3264" s="0"/>
      <c r="VB3264" s="0"/>
      <c r="VC3264" s="0"/>
      <c r="VD3264" s="0"/>
      <c r="VE3264" s="0"/>
      <c r="VF3264" s="0"/>
      <c r="VG3264" s="0"/>
      <c r="VH3264" s="0"/>
      <c r="VI3264" s="0"/>
      <c r="VJ3264" s="0"/>
      <c r="VK3264" s="0"/>
      <c r="VL3264" s="0"/>
      <c r="VM3264" s="0"/>
      <c r="VN3264" s="0"/>
      <c r="VO3264" s="0"/>
      <c r="VP3264" s="0"/>
      <c r="VQ3264" s="0"/>
      <c r="VR3264" s="0"/>
      <c r="VS3264" s="0"/>
      <c r="VT3264" s="0"/>
      <c r="VU3264" s="0"/>
      <c r="VV3264" s="0"/>
      <c r="VW3264" s="0"/>
      <c r="VX3264" s="0"/>
      <c r="VY3264" s="0"/>
      <c r="VZ3264" s="0"/>
      <c r="WA3264" s="0"/>
      <c r="WB3264" s="0"/>
      <c r="WC3264" s="0"/>
      <c r="WD3264" s="0"/>
      <c r="WE3264" s="0"/>
      <c r="WF3264" s="0"/>
      <c r="WG3264" s="0"/>
      <c r="WH3264" s="0"/>
      <c r="WI3264" s="0"/>
      <c r="WJ3264" s="0"/>
      <c r="WK3264" s="0"/>
      <c r="WL3264" s="0"/>
      <c r="WM3264" s="0"/>
      <c r="WN3264" s="0"/>
      <c r="WO3264" s="0"/>
      <c r="WP3264" s="0"/>
      <c r="WQ3264" s="0"/>
      <c r="WR3264" s="0"/>
      <c r="WS3264" s="0"/>
      <c r="WT3264" s="0"/>
      <c r="WU3264" s="0"/>
      <c r="WV3264" s="0"/>
      <c r="WW3264" s="0"/>
      <c r="WX3264" s="0"/>
      <c r="WY3264" s="0"/>
      <c r="WZ3264" s="0"/>
      <c r="XA3264" s="0"/>
      <c r="XB3264" s="0"/>
      <c r="XC3264" s="0"/>
      <c r="XD3264" s="0"/>
      <c r="XE3264" s="0"/>
      <c r="XF3264" s="0"/>
      <c r="XG3264" s="0"/>
      <c r="XH3264" s="0"/>
      <c r="XI3264" s="0"/>
      <c r="XJ3264" s="0"/>
      <c r="XK3264" s="0"/>
      <c r="XL3264" s="0"/>
      <c r="XM3264" s="0"/>
      <c r="XN3264" s="0"/>
      <c r="XO3264" s="0"/>
      <c r="XP3264" s="0"/>
      <c r="XQ3264" s="0"/>
      <c r="XR3264" s="0"/>
      <c r="XS3264" s="0"/>
      <c r="XT3264" s="0"/>
      <c r="XU3264" s="0"/>
      <c r="XV3264" s="0"/>
      <c r="XW3264" s="0"/>
      <c r="XX3264" s="0"/>
      <c r="XY3264" s="0"/>
      <c r="XZ3264" s="0"/>
      <c r="YA3264" s="0"/>
      <c r="YB3264" s="0"/>
      <c r="YC3264" s="0"/>
      <c r="YD3264" s="0"/>
      <c r="YE3264" s="0"/>
      <c r="YF3264" s="0"/>
      <c r="YG3264" s="0"/>
      <c r="YH3264" s="0"/>
      <c r="YI3264" s="0"/>
      <c r="YJ3264" s="0"/>
      <c r="YK3264" s="0"/>
      <c r="YL3264" s="0"/>
      <c r="YM3264" s="0"/>
      <c r="YN3264" s="0"/>
      <c r="YO3264" s="0"/>
      <c r="YP3264" s="0"/>
      <c r="YQ3264" s="0"/>
      <c r="YR3264" s="0"/>
      <c r="YS3264" s="0"/>
      <c r="YT3264" s="0"/>
      <c r="YU3264" s="0"/>
      <c r="YV3264" s="0"/>
      <c r="YW3264" s="0"/>
      <c r="YX3264" s="0"/>
      <c r="YY3264" s="0"/>
      <c r="YZ3264" s="0"/>
      <c r="ZA3264" s="0"/>
      <c r="ZB3264" s="0"/>
      <c r="ZC3264" s="0"/>
      <c r="ZD3264" s="0"/>
      <c r="ZE3264" s="0"/>
      <c r="ZF3264" s="0"/>
      <c r="ZG3264" s="0"/>
      <c r="ZH3264" s="0"/>
      <c r="ZI3264" s="0"/>
      <c r="ZJ3264" s="0"/>
      <c r="ZK3264" s="0"/>
      <c r="ZL3264" s="0"/>
      <c r="ZM3264" s="0"/>
      <c r="ZN3264" s="0"/>
      <c r="ZO3264" s="0"/>
      <c r="ZP3264" s="0"/>
      <c r="ZQ3264" s="0"/>
      <c r="ZR3264" s="0"/>
      <c r="ZS3264" s="0"/>
      <c r="ZT3264" s="0"/>
      <c r="ZU3264" s="0"/>
      <c r="ZV3264" s="0"/>
      <c r="ZW3264" s="0"/>
      <c r="ZX3264" s="0"/>
      <c r="ZY3264" s="0"/>
      <c r="ZZ3264" s="0"/>
      <c r="AAA3264" s="0"/>
      <c r="AAB3264" s="0"/>
      <c r="AAC3264" s="0"/>
      <c r="AAD3264" s="0"/>
      <c r="AAE3264" s="0"/>
      <c r="AAF3264" s="0"/>
      <c r="AAG3264" s="0"/>
      <c r="AAH3264" s="0"/>
      <c r="AAI3264" s="0"/>
      <c r="AAJ3264" s="0"/>
      <c r="AAK3264" s="0"/>
      <c r="AAL3264" s="0"/>
      <c r="AAM3264" s="0"/>
      <c r="AAN3264" s="0"/>
      <c r="AAO3264" s="0"/>
      <c r="AAP3264" s="0"/>
      <c r="AAQ3264" s="0"/>
      <c r="AAR3264" s="0"/>
      <c r="AAS3264" s="0"/>
      <c r="AAT3264" s="0"/>
      <c r="AAU3264" s="0"/>
      <c r="AAV3264" s="0"/>
      <c r="AAW3264" s="0"/>
      <c r="AAX3264" s="0"/>
      <c r="AAY3264" s="0"/>
      <c r="AAZ3264" s="0"/>
      <c r="ABA3264" s="0"/>
      <c r="ABB3264" s="0"/>
      <c r="ABC3264" s="0"/>
      <c r="ABD3264" s="0"/>
      <c r="ABE3264" s="0"/>
      <c r="ABF3264" s="0"/>
      <c r="ABG3264" s="0"/>
      <c r="ABH3264" s="0"/>
      <c r="ABI3264" s="0"/>
      <c r="ABJ3264" s="0"/>
      <c r="ABK3264" s="0"/>
      <c r="ABL3264" s="0"/>
      <c r="ABM3264" s="0"/>
      <c r="ABN3264" s="0"/>
      <c r="ABO3264" s="0"/>
      <c r="ABP3264" s="0"/>
      <c r="ABQ3264" s="0"/>
      <c r="ABR3264" s="0"/>
      <c r="ABS3264" s="0"/>
      <c r="ABT3264" s="0"/>
      <c r="ABU3264" s="0"/>
      <c r="ABV3264" s="0"/>
      <c r="ABW3264" s="0"/>
      <c r="ABX3264" s="0"/>
      <c r="ABY3264" s="0"/>
      <c r="ABZ3264" s="0"/>
      <c r="ACA3264" s="0"/>
      <c r="ACB3264" s="0"/>
      <c r="ACC3264" s="0"/>
      <c r="ACD3264" s="0"/>
      <c r="ACE3264" s="0"/>
      <c r="ACF3264" s="0"/>
      <c r="ACG3264" s="0"/>
      <c r="ACH3264" s="0"/>
      <c r="ACI3264" s="0"/>
      <c r="ACJ3264" s="0"/>
      <c r="ACK3264" s="0"/>
      <c r="ACL3264" s="0"/>
      <c r="ACM3264" s="0"/>
      <c r="ACN3264" s="0"/>
      <c r="ACO3264" s="0"/>
      <c r="ACP3264" s="0"/>
      <c r="ACQ3264" s="0"/>
      <c r="ACR3264" s="0"/>
      <c r="ACS3264" s="0"/>
      <c r="ACT3264" s="0"/>
      <c r="ACU3264" s="0"/>
      <c r="ACV3264" s="0"/>
      <c r="ACW3264" s="0"/>
      <c r="ACX3264" s="0"/>
      <c r="ACY3264" s="0"/>
      <c r="ACZ3264" s="0"/>
      <c r="ADA3264" s="0"/>
      <c r="ADB3264" s="0"/>
      <c r="ADC3264" s="0"/>
      <c r="ADD3264" s="0"/>
      <c r="ADE3264" s="0"/>
      <c r="ADF3264" s="0"/>
      <c r="ADG3264" s="0"/>
      <c r="ADH3264" s="0"/>
      <c r="ADI3264" s="0"/>
      <c r="ADJ3264" s="0"/>
      <c r="ADK3264" s="0"/>
      <c r="ADL3264" s="0"/>
      <c r="ADM3264" s="0"/>
      <c r="ADN3264" s="0"/>
      <c r="ADO3264" s="0"/>
      <c r="ADP3264" s="0"/>
      <c r="ADQ3264" s="0"/>
      <c r="ADR3264" s="0"/>
      <c r="ADS3264" s="0"/>
      <c r="ADT3264" s="0"/>
      <c r="ADU3264" s="0"/>
      <c r="ADV3264" s="0"/>
      <c r="ADW3264" s="0"/>
      <c r="ADX3264" s="0"/>
      <c r="ADY3264" s="0"/>
      <c r="ADZ3264" s="0"/>
      <c r="AEA3264" s="0"/>
      <c r="AEB3264" s="0"/>
      <c r="AEC3264" s="0"/>
      <c r="AED3264" s="0"/>
      <c r="AEE3264" s="0"/>
      <c r="AEF3264" s="0"/>
      <c r="AEG3264" s="0"/>
      <c r="AEH3264" s="0"/>
      <c r="AEI3264" s="0"/>
      <c r="AEJ3264" s="0"/>
      <c r="AEK3264" s="0"/>
      <c r="AEL3264" s="0"/>
      <c r="AEM3264" s="0"/>
      <c r="AEN3264" s="0"/>
      <c r="AEO3264" s="0"/>
      <c r="AEP3264" s="0"/>
      <c r="AEQ3264" s="0"/>
      <c r="AER3264" s="0"/>
      <c r="AES3264" s="0"/>
      <c r="AET3264" s="0"/>
      <c r="AEU3264" s="0"/>
      <c r="AEV3264" s="0"/>
      <c r="AEW3264" s="0"/>
      <c r="AEX3264" s="0"/>
      <c r="AEY3264" s="0"/>
      <c r="AEZ3264" s="0"/>
      <c r="AFA3264" s="0"/>
      <c r="AFB3264" s="0"/>
      <c r="AFC3264" s="0"/>
      <c r="AFD3264" s="0"/>
      <c r="AFE3264" s="0"/>
      <c r="AFF3264" s="0"/>
      <c r="AFG3264" s="0"/>
      <c r="AFH3264" s="0"/>
      <c r="AFI3264" s="0"/>
      <c r="AFJ3264" s="0"/>
      <c r="AFK3264" s="0"/>
      <c r="AFL3264" s="0"/>
      <c r="AFM3264" s="0"/>
      <c r="AFN3264" s="0"/>
      <c r="AFO3264" s="0"/>
      <c r="AFP3264" s="0"/>
      <c r="AFQ3264" s="0"/>
      <c r="AFR3264" s="0"/>
      <c r="AFS3264" s="0"/>
      <c r="AFT3264" s="0"/>
      <c r="AFU3264" s="0"/>
      <c r="AFV3264" s="0"/>
      <c r="AFW3264" s="0"/>
      <c r="AFX3264" s="0"/>
      <c r="AFY3264" s="0"/>
      <c r="AFZ3264" s="0"/>
      <c r="AGA3264" s="0"/>
      <c r="AGB3264" s="0"/>
      <c r="AGC3264" s="0"/>
      <c r="AGD3264" s="0"/>
      <c r="AGE3264" s="0"/>
      <c r="AGF3264" s="0"/>
      <c r="AGG3264" s="0"/>
      <c r="AGH3264" s="0"/>
      <c r="AGI3264" s="0"/>
      <c r="AGJ3264" s="0"/>
      <c r="AGK3264" s="0"/>
      <c r="AGL3264" s="0"/>
      <c r="AGM3264" s="0"/>
      <c r="AGN3264" s="0"/>
      <c r="AGO3264" s="0"/>
      <c r="AGP3264" s="0"/>
      <c r="AGQ3264" s="0"/>
      <c r="AGR3264" s="0"/>
      <c r="AGS3264" s="0"/>
      <c r="AGT3264" s="0"/>
      <c r="AGU3264" s="0"/>
      <c r="AGV3264" s="0"/>
      <c r="AGW3264" s="0"/>
      <c r="AGX3264" s="0"/>
      <c r="AGY3264" s="0"/>
      <c r="AGZ3264" s="0"/>
      <c r="AHA3264" s="0"/>
      <c r="AHB3264" s="0"/>
      <c r="AHC3264" s="0"/>
      <c r="AHD3264" s="0"/>
      <c r="AHE3264" s="0"/>
      <c r="AHF3264" s="0"/>
      <c r="AHG3264" s="0"/>
      <c r="AHH3264" s="0"/>
      <c r="AHI3264" s="0"/>
      <c r="AHJ3264" s="0"/>
      <c r="AHK3264" s="0"/>
      <c r="AHL3264" s="0"/>
      <c r="AHM3264" s="0"/>
      <c r="AHN3264" s="0"/>
      <c r="AHO3264" s="0"/>
      <c r="AHP3264" s="0"/>
      <c r="AHQ3264" s="0"/>
      <c r="AHR3264" s="0"/>
      <c r="AHS3264" s="0"/>
      <c r="AHT3264" s="0"/>
      <c r="AHU3264" s="0"/>
      <c r="AHV3264" s="0"/>
      <c r="AHW3264" s="0"/>
      <c r="AHX3264" s="0"/>
      <c r="AHY3264" s="0"/>
      <c r="AHZ3264" s="0"/>
      <c r="AIA3264" s="0"/>
      <c r="AIB3264" s="0"/>
      <c r="AIC3264" s="0"/>
      <c r="AID3264" s="0"/>
      <c r="AIE3264" s="0"/>
      <c r="AIF3264" s="0"/>
      <c r="AIG3264" s="0"/>
      <c r="AIH3264" s="0"/>
      <c r="AII3264" s="0"/>
      <c r="AIJ3264" s="0"/>
      <c r="AIK3264" s="0"/>
      <c r="AIL3264" s="0"/>
      <c r="AIM3264" s="0"/>
      <c r="AIN3264" s="0"/>
      <c r="AIO3264" s="0"/>
      <c r="AIP3264" s="0"/>
      <c r="AIQ3264" s="0"/>
      <c r="AIR3264" s="0"/>
      <c r="AIS3264" s="0"/>
      <c r="AIT3264" s="0"/>
      <c r="AIU3264" s="0"/>
      <c r="AIV3264" s="0"/>
      <c r="AIW3264" s="0"/>
      <c r="AIX3264" s="0"/>
      <c r="AIY3264" s="0"/>
      <c r="AIZ3264" s="0"/>
      <c r="AJA3264" s="0"/>
      <c r="AJB3264" s="0"/>
      <c r="AJC3264" s="0"/>
      <c r="AJD3264" s="0"/>
      <c r="AJE3264" s="0"/>
      <c r="AJF3264" s="0"/>
      <c r="AJG3264" s="0"/>
      <c r="AJH3264" s="0"/>
      <c r="AJI3264" s="0"/>
      <c r="AJJ3264" s="0"/>
      <c r="AJK3264" s="0"/>
      <c r="AJL3264" s="0"/>
      <c r="AJM3264" s="0"/>
      <c r="AJN3264" s="0"/>
      <c r="AJO3264" s="0"/>
      <c r="AJP3264" s="0"/>
      <c r="AJQ3264" s="0"/>
      <c r="AJR3264" s="0"/>
      <c r="AJS3264" s="0"/>
      <c r="AJT3264" s="0"/>
      <c r="AJU3264" s="0"/>
      <c r="AJV3264" s="0"/>
      <c r="AJW3264" s="0"/>
      <c r="AJX3264" s="0"/>
      <c r="AJY3264" s="0"/>
      <c r="AJZ3264" s="0"/>
      <c r="AKA3264" s="0"/>
      <c r="AKB3264" s="0"/>
      <c r="AKC3264" s="0"/>
      <c r="AKD3264" s="0"/>
      <c r="AKE3264" s="0"/>
      <c r="AKF3264" s="0"/>
      <c r="AKG3264" s="0"/>
      <c r="AKH3264" s="0"/>
      <c r="AKI3264" s="0"/>
      <c r="AKJ3264" s="0"/>
      <c r="AKK3264" s="0"/>
      <c r="AKL3264" s="0"/>
      <c r="AKM3264" s="0"/>
      <c r="AKN3264" s="0"/>
      <c r="AKO3264" s="0"/>
      <c r="AKP3264" s="0"/>
      <c r="AKQ3264" s="0"/>
      <c r="AKR3264" s="0"/>
      <c r="AKS3264" s="0"/>
      <c r="AKT3264" s="0"/>
      <c r="AKU3264" s="0"/>
      <c r="AKV3264" s="0"/>
      <c r="AKW3264" s="0"/>
      <c r="AKX3264" s="0"/>
      <c r="AKY3264" s="0"/>
      <c r="AKZ3264" s="0"/>
      <c r="ALA3264" s="0"/>
      <c r="ALB3264" s="0"/>
      <c r="ALC3264" s="0"/>
      <c r="ALD3264" s="0"/>
      <c r="ALE3264" s="0"/>
      <c r="ALF3264" s="0"/>
      <c r="ALG3264" s="0"/>
      <c r="ALH3264" s="0"/>
      <c r="ALI3264" s="0"/>
      <c r="ALJ3264" s="0"/>
      <c r="ALK3264" s="0"/>
      <c r="ALL3264" s="0"/>
      <c r="ALM3264" s="0"/>
      <c r="ALN3264" s="0"/>
      <c r="ALO3264" s="0"/>
      <c r="ALP3264" s="0"/>
      <c r="ALQ3264" s="0"/>
      <c r="ALR3264" s="0"/>
      <c r="ALS3264" s="0"/>
      <c r="ALT3264" s="0"/>
      <c r="ALU3264" s="0"/>
      <c r="ALV3264" s="0"/>
      <c r="ALW3264" s="0"/>
      <c r="ALX3264" s="0"/>
      <c r="ALY3264" s="0"/>
      <c r="ALZ3264" s="0"/>
      <c r="AMA3264" s="0"/>
      <c r="AMB3264" s="0"/>
      <c r="AMC3264" s="0"/>
      <c r="AMD3264" s="0"/>
      <c r="AME3264" s="0"/>
      <c r="AMF3264" s="0"/>
      <c r="AMG3264" s="0"/>
      <c r="AMH3264" s="0"/>
      <c r="AMI3264" s="0"/>
    </row>
    <row r="3265" customFormat="false" ht="12.75" hidden="false" customHeight="false" outlineLevel="0" collapsed="false">
      <c r="A3265" s="1" t="s">
        <v>3508</v>
      </c>
      <c r="C3265" s="27" t="s">
        <v>3512</v>
      </c>
      <c r="D3265" s="27" t="s">
        <v>507</v>
      </c>
      <c r="E3265" s="97"/>
      <c r="F3265" s="31"/>
      <c r="G3265" s="27"/>
      <c r="H3265" s="30" t="s">
        <v>168</v>
      </c>
      <c r="I3265" s="31" t="n">
        <v>1.99</v>
      </c>
      <c r="J3265" s="31" t="s">
        <v>3470</v>
      </c>
      <c r="BM3265" s="0"/>
      <c r="BN3265" s="0"/>
      <c r="BO3265" s="0"/>
      <c r="BP3265" s="0"/>
      <c r="BQ3265" s="0"/>
      <c r="BR3265" s="0"/>
      <c r="BS3265" s="0"/>
      <c r="BT3265" s="0"/>
      <c r="BU3265" s="0"/>
      <c r="BV3265" s="0"/>
      <c r="BW3265" s="0"/>
      <c r="BX3265" s="0"/>
      <c r="BY3265" s="0"/>
      <c r="BZ3265" s="0"/>
      <c r="CA3265" s="0"/>
      <c r="CB3265" s="0"/>
      <c r="CC3265" s="0"/>
      <c r="CD3265" s="0"/>
      <c r="CE3265" s="0"/>
      <c r="CF3265" s="0"/>
      <c r="CG3265" s="0"/>
      <c r="CH3265" s="0"/>
      <c r="CI3265" s="0"/>
      <c r="CJ3265" s="0"/>
      <c r="CK3265" s="0"/>
      <c r="CL3265" s="0"/>
      <c r="CM3265" s="0"/>
      <c r="CN3265" s="0"/>
      <c r="CO3265" s="0"/>
      <c r="CP3265" s="0"/>
      <c r="CQ3265" s="0"/>
      <c r="CR3265" s="0"/>
      <c r="CS3265" s="0"/>
      <c r="CT3265" s="0"/>
      <c r="CU3265" s="0"/>
      <c r="CV3265" s="0"/>
      <c r="CW3265" s="0"/>
      <c r="CX3265" s="0"/>
      <c r="CY3265" s="0"/>
      <c r="CZ3265" s="0"/>
      <c r="DA3265" s="0"/>
      <c r="DB3265" s="0"/>
      <c r="DC3265" s="0"/>
      <c r="DD3265" s="0"/>
      <c r="DE3265" s="0"/>
      <c r="DF3265" s="0"/>
      <c r="DG3265" s="0"/>
      <c r="DH3265" s="0"/>
      <c r="DI3265" s="0"/>
      <c r="DJ3265" s="0"/>
      <c r="DK3265" s="0"/>
      <c r="DL3265" s="0"/>
      <c r="DM3265" s="0"/>
      <c r="DN3265" s="0"/>
      <c r="DO3265" s="0"/>
      <c r="DP3265" s="0"/>
      <c r="DQ3265" s="0"/>
      <c r="DR3265" s="0"/>
      <c r="DS3265" s="0"/>
      <c r="DT3265" s="0"/>
      <c r="DU3265" s="0"/>
      <c r="DV3265" s="0"/>
      <c r="DW3265" s="0"/>
      <c r="DX3265" s="0"/>
      <c r="DY3265" s="0"/>
      <c r="DZ3265" s="0"/>
      <c r="EA3265" s="0"/>
      <c r="EB3265" s="0"/>
      <c r="EC3265" s="0"/>
      <c r="ED3265" s="0"/>
      <c r="EE3265" s="0"/>
      <c r="EF3265" s="0"/>
      <c r="EG3265" s="0"/>
      <c r="EH3265" s="0"/>
      <c r="EI3265" s="0"/>
      <c r="EJ3265" s="0"/>
      <c r="EK3265" s="0"/>
      <c r="EL3265" s="0"/>
      <c r="EM3265" s="0"/>
      <c r="EN3265" s="0"/>
      <c r="EO3265" s="0"/>
      <c r="EP3265" s="0"/>
      <c r="EQ3265" s="0"/>
      <c r="ER3265" s="0"/>
      <c r="ES3265" s="0"/>
      <c r="ET3265" s="0"/>
      <c r="EU3265" s="0"/>
      <c r="EV3265" s="0"/>
      <c r="EW3265" s="0"/>
      <c r="EX3265" s="0"/>
      <c r="EY3265" s="0"/>
      <c r="EZ3265" s="0"/>
      <c r="FA3265" s="0"/>
      <c r="FB3265" s="0"/>
      <c r="FC3265" s="0"/>
      <c r="FD3265" s="0"/>
      <c r="FE3265" s="0"/>
      <c r="FF3265" s="0"/>
      <c r="FG3265" s="0"/>
      <c r="FH3265" s="0"/>
      <c r="FI3265" s="0"/>
      <c r="FJ3265" s="0"/>
      <c r="FK3265" s="0"/>
      <c r="FL3265" s="0"/>
      <c r="FM3265" s="0"/>
      <c r="FN3265" s="0"/>
      <c r="FO3265" s="0"/>
      <c r="FP3265" s="0"/>
      <c r="FQ3265" s="0"/>
      <c r="FR3265" s="0"/>
      <c r="FS3265" s="0"/>
      <c r="FT3265" s="0"/>
      <c r="FU3265" s="0"/>
      <c r="FV3265" s="0"/>
      <c r="FW3265" s="0"/>
      <c r="FX3265" s="0"/>
      <c r="FY3265" s="0"/>
      <c r="FZ3265" s="0"/>
      <c r="GA3265" s="0"/>
      <c r="GB3265" s="0"/>
      <c r="GC3265" s="0"/>
      <c r="GD3265" s="0"/>
      <c r="GE3265" s="0"/>
      <c r="GF3265" s="0"/>
      <c r="GG3265" s="0"/>
      <c r="GH3265" s="0"/>
      <c r="GI3265" s="0"/>
      <c r="GJ3265" s="0"/>
      <c r="GK3265" s="0"/>
      <c r="GL3265" s="0"/>
      <c r="GM3265" s="0"/>
      <c r="GN3265" s="0"/>
      <c r="GO3265" s="0"/>
      <c r="GP3265" s="0"/>
      <c r="GQ3265" s="0"/>
      <c r="GR3265" s="0"/>
      <c r="GS3265" s="0"/>
      <c r="GT3265" s="0"/>
      <c r="GU3265" s="0"/>
      <c r="GV3265" s="0"/>
      <c r="GW3265" s="0"/>
      <c r="GX3265" s="0"/>
      <c r="GY3265" s="0"/>
      <c r="GZ3265" s="0"/>
      <c r="HA3265" s="0"/>
      <c r="HB3265" s="0"/>
      <c r="HC3265" s="0"/>
      <c r="HD3265" s="0"/>
      <c r="HE3265" s="0"/>
      <c r="HF3265" s="0"/>
      <c r="HG3265" s="0"/>
      <c r="HH3265" s="0"/>
      <c r="HI3265" s="0"/>
      <c r="HJ3265" s="0"/>
      <c r="HK3265" s="0"/>
      <c r="HL3265" s="0"/>
      <c r="HM3265" s="0"/>
      <c r="HN3265" s="0"/>
      <c r="HO3265" s="0"/>
      <c r="HP3265" s="0"/>
      <c r="HQ3265" s="0"/>
      <c r="HR3265" s="0"/>
      <c r="HS3265" s="0"/>
      <c r="HT3265" s="0"/>
      <c r="HU3265" s="0"/>
      <c r="HV3265" s="0"/>
      <c r="HW3265" s="0"/>
      <c r="HX3265" s="0"/>
      <c r="HY3265" s="0"/>
      <c r="HZ3265" s="0"/>
      <c r="IA3265" s="0"/>
      <c r="IB3265" s="0"/>
      <c r="IC3265" s="0"/>
      <c r="ID3265" s="0"/>
      <c r="IE3265" s="0"/>
      <c r="IF3265" s="0"/>
      <c r="IG3265" s="0"/>
      <c r="IH3265" s="0"/>
      <c r="II3265" s="0"/>
      <c r="IJ3265" s="0"/>
      <c r="IK3265" s="0"/>
      <c r="IL3265" s="0"/>
      <c r="IM3265" s="0"/>
      <c r="IN3265" s="0"/>
      <c r="IO3265" s="0"/>
      <c r="IP3265" s="0"/>
      <c r="IQ3265" s="0"/>
      <c r="IR3265" s="0"/>
      <c r="IS3265" s="0"/>
      <c r="IT3265" s="0"/>
      <c r="IU3265" s="0"/>
      <c r="IV3265" s="0"/>
      <c r="IW3265" s="0"/>
      <c r="IX3265" s="0"/>
      <c r="IY3265" s="0"/>
      <c r="IZ3265" s="0"/>
      <c r="JA3265" s="0"/>
      <c r="JB3265" s="0"/>
      <c r="JC3265" s="0"/>
      <c r="JD3265" s="0"/>
      <c r="JE3265" s="0"/>
      <c r="JF3265" s="0"/>
      <c r="JG3265" s="0"/>
      <c r="JH3265" s="0"/>
      <c r="JI3265" s="0"/>
      <c r="JJ3265" s="0"/>
      <c r="JK3265" s="0"/>
      <c r="JL3265" s="0"/>
      <c r="JM3265" s="0"/>
      <c r="JN3265" s="0"/>
      <c r="JO3265" s="0"/>
      <c r="JP3265" s="0"/>
      <c r="JQ3265" s="0"/>
      <c r="JR3265" s="0"/>
      <c r="JS3265" s="0"/>
      <c r="JT3265" s="0"/>
      <c r="JU3265" s="0"/>
      <c r="JV3265" s="0"/>
      <c r="JW3265" s="0"/>
      <c r="JX3265" s="0"/>
      <c r="JY3265" s="0"/>
      <c r="JZ3265" s="0"/>
      <c r="KA3265" s="0"/>
      <c r="KB3265" s="0"/>
      <c r="KC3265" s="0"/>
      <c r="KD3265" s="0"/>
      <c r="KE3265" s="0"/>
      <c r="KF3265" s="0"/>
      <c r="KG3265" s="0"/>
      <c r="KH3265" s="0"/>
      <c r="KI3265" s="0"/>
      <c r="KJ3265" s="0"/>
      <c r="KK3265" s="0"/>
      <c r="KL3265" s="0"/>
      <c r="KM3265" s="0"/>
      <c r="KN3265" s="0"/>
      <c r="KO3265" s="0"/>
      <c r="KP3265" s="0"/>
      <c r="KQ3265" s="0"/>
      <c r="KR3265" s="0"/>
      <c r="KS3265" s="0"/>
      <c r="KT3265" s="0"/>
      <c r="KU3265" s="0"/>
      <c r="KV3265" s="0"/>
      <c r="KW3265" s="0"/>
      <c r="KX3265" s="0"/>
      <c r="KY3265" s="0"/>
      <c r="KZ3265" s="0"/>
      <c r="LA3265" s="0"/>
      <c r="LB3265" s="0"/>
      <c r="LC3265" s="0"/>
      <c r="LD3265" s="0"/>
      <c r="LE3265" s="0"/>
      <c r="LF3265" s="0"/>
      <c r="LG3265" s="0"/>
      <c r="LH3265" s="0"/>
      <c r="LI3265" s="0"/>
      <c r="LJ3265" s="0"/>
      <c r="LK3265" s="0"/>
      <c r="LL3265" s="0"/>
      <c r="LM3265" s="0"/>
      <c r="LN3265" s="0"/>
      <c r="LO3265" s="0"/>
      <c r="LP3265" s="0"/>
      <c r="LQ3265" s="0"/>
      <c r="LR3265" s="0"/>
      <c r="LS3265" s="0"/>
      <c r="LT3265" s="0"/>
      <c r="LU3265" s="0"/>
      <c r="LV3265" s="0"/>
      <c r="LW3265" s="0"/>
      <c r="LX3265" s="0"/>
      <c r="LY3265" s="0"/>
      <c r="LZ3265" s="0"/>
      <c r="MA3265" s="0"/>
      <c r="MB3265" s="0"/>
      <c r="MC3265" s="0"/>
      <c r="MD3265" s="0"/>
      <c r="ME3265" s="0"/>
      <c r="MF3265" s="0"/>
      <c r="MG3265" s="0"/>
      <c r="MH3265" s="0"/>
      <c r="MI3265" s="0"/>
      <c r="MJ3265" s="0"/>
      <c r="MK3265" s="0"/>
      <c r="ML3265" s="0"/>
      <c r="MM3265" s="0"/>
      <c r="MN3265" s="0"/>
      <c r="MO3265" s="0"/>
      <c r="MP3265" s="0"/>
      <c r="MQ3265" s="0"/>
      <c r="MR3265" s="0"/>
      <c r="MS3265" s="0"/>
      <c r="MT3265" s="0"/>
      <c r="MU3265" s="0"/>
      <c r="MV3265" s="0"/>
      <c r="MW3265" s="0"/>
      <c r="MX3265" s="0"/>
      <c r="MY3265" s="0"/>
      <c r="MZ3265" s="0"/>
      <c r="NA3265" s="0"/>
      <c r="NB3265" s="0"/>
      <c r="NC3265" s="0"/>
      <c r="ND3265" s="0"/>
      <c r="NE3265" s="0"/>
      <c r="NF3265" s="0"/>
      <c r="NG3265" s="0"/>
      <c r="NH3265" s="0"/>
      <c r="NI3265" s="0"/>
      <c r="NJ3265" s="0"/>
      <c r="NK3265" s="0"/>
      <c r="NL3265" s="0"/>
      <c r="NM3265" s="0"/>
      <c r="NN3265" s="0"/>
      <c r="NO3265" s="0"/>
      <c r="NP3265" s="0"/>
      <c r="NQ3265" s="0"/>
      <c r="NR3265" s="0"/>
      <c r="NS3265" s="0"/>
      <c r="NT3265" s="0"/>
      <c r="NU3265" s="0"/>
      <c r="NV3265" s="0"/>
      <c r="NW3265" s="0"/>
      <c r="NX3265" s="0"/>
      <c r="NY3265" s="0"/>
      <c r="NZ3265" s="0"/>
      <c r="OA3265" s="0"/>
      <c r="OB3265" s="0"/>
      <c r="OC3265" s="0"/>
      <c r="OD3265" s="0"/>
      <c r="OE3265" s="0"/>
      <c r="OF3265" s="0"/>
      <c r="OG3265" s="0"/>
      <c r="OH3265" s="0"/>
      <c r="OI3265" s="0"/>
      <c r="OJ3265" s="0"/>
      <c r="OK3265" s="0"/>
      <c r="OL3265" s="0"/>
      <c r="OM3265" s="0"/>
      <c r="ON3265" s="0"/>
      <c r="OO3265" s="0"/>
      <c r="OP3265" s="0"/>
      <c r="OQ3265" s="0"/>
      <c r="OR3265" s="0"/>
      <c r="OS3265" s="0"/>
      <c r="OT3265" s="0"/>
      <c r="OU3265" s="0"/>
      <c r="OV3265" s="0"/>
      <c r="OW3265" s="0"/>
      <c r="OX3265" s="0"/>
      <c r="OY3265" s="0"/>
      <c r="OZ3265" s="0"/>
      <c r="PA3265" s="0"/>
      <c r="PB3265" s="0"/>
      <c r="PC3265" s="0"/>
      <c r="PD3265" s="0"/>
      <c r="PE3265" s="0"/>
      <c r="PF3265" s="0"/>
      <c r="PG3265" s="0"/>
      <c r="PH3265" s="0"/>
      <c r="PI3265" s="0"/>
      <c r="PJ3265" s="0"/>
      <c r="PK3265" s="0"/>
      <c r="PL3265" s="0"/>
      <c r="PM3265" s="0"/>
      <c r="PN3265" s="0"/>
      <c r="PO3265" s="0"/>
      <c r="PP3265" s="0"/>
      <c r="PQ3265" s="0"/>
      <c r="PR3265" s="0"/>
      <c r="PS3265" s="0"/>
      <c r="PT3265" s="0"/>
      <c r="PU3265" s="0"/>
      <c r="PV3265" s="0"/>
      <c r="PW3265" s="0"/>
      <c r="PX3265" s="0"/>
      <c r="PY3265" s="0"/>
      <c r="PZ3265" s="0"/>
      <c r="QA3265" s="0"/>
      <c r="QB3265" s="0"/>
      <c r="QC3265" s="0"/>
      <c r="QD3265" s="0"/>
      <c r="QE3265" s="0"/>
      <c r="QF3265" s="0"/>
      <c r="QG3265" s="0"/>
      <c r="QH3265" s="0"/>
      <c r="QI3265" s="0"/>
      <c r="QJ3265" s="0"/>
      <c r="QK3265" s="0"/>
      <c r="QL3265" s="0"/>
      <c r="QM3265" s="0"/>
      <c r="QN3265" s="0"/>
      <c r="QO3265" s="0"/>
      <c r="QP3265" s="0"/>
      <c r="QQ3265" s="0"/>
      <c r="QR3265" s="0"/>
      <c r="QS3265" s="0"/>
      <c r="QT3265" s="0"/>
      <c r="QU3265" s="0"/>
      <c r="QV3265" s="0"/>
      <c r="QW3265" s="0"/>
      <c r="QX3265" s="0"/>
      <c r="QY3265" s="0"/>
      <c r="QZ3265" s="0"/>
      <c r="RA3265" s="0"/>
      <c r="RB3265" s="0"/>
      <c r="RC3265" s="0"/>
      <c r="RD3265" s="0"/>
      <c r="RE3265" s="0"/>
      <c r="RF3265" s="0"/>
      <c r="RG3265" s="0"/>
      <c r="RH3265" s="0"/>
      <c r="RI3265" s="0"/>
      <c r="RJ3265" s="0"/>
      <c r="RK3265" s="0"/>
      <c r="RL3265" s="0"/>
      <c r="RM3265" s="0"/>
      <c r="RN3265" s="0"/>
      <c r="RO3265" s="0"/>
      <c r="RP3265" s="0"/>
      <c r="RQ3265" s="0"/>
      <c r="RR3265" s="0"/>
      <c r="RS3265" s="0"/>
      <c r="RT3265" s="0"/>
      <c r="RU3265" s="0"/>
      <c r="RV3265" s="0"/>
      <c r="RW3265" s="0"/>
      <c r="RX3265" s="0"/>
      <c r="RY3265" s="0"/>
      <c r="RZ3265" s="0"/>
      <c r="SA3265" s="0"/>
      <c r="SB3265" s="0"/>
      <c r="SC3265" s="0"/>
      <c r="SD3265" s="0"/>
      <c r="SE3265" s="0"/>
      <c r="SF3265" s="0"/>
      <c r="SG3265" s="0"/>
      <c r="SH3265" s="0"/>
      <c r="SI3265" s="0"/>
      <c r="SJ3265" s="0"/>
      <c r="SK3265" s="0"/>
      <c r="SL3265" s="0"/>
      <c r="SM3265" s="0"/>
      <c r="SN3265" s="0"/>
      <c r="SO3265" s="0"/>
      <c r="SP3265" s="0"/>
      <c r="SQ3265" s="0"/>
      <c r="SR3265" s="0"/>
      <c r="SS3265" s="0"/>
      <c r="ST3265" s="0"/>
      <c r="SU3265" s="0"/>
      <c r="SV3265" s="0"/>
      <c r="SW3265" s="0"/>
      <c r="SX3265" s="0"/>
      <c r="SY3265" s="0"/>
      <c r="SZ3265" s="0"/>
      <c r="TA3265" s="0"/>
      <c r="TB3265" s="0"/>
      <c r="TC3265" s="0"/>
      <c r="TD3265" s="0"/>
      <c r="TE3265" s="0"/>
      <c r="TF3265" s="0"/>
      <c r="TG3265" s="0"/>
      <c r="TH3265" s="0"/>
      <c r="TI3265" s="0"/>
      <c r="TJ3265" s="0"/>
      <c r="TK3265" s="0"/>
      <c r="TL3265" s="0"/>
      <c r="TM3265" s="0"/>
      <c r="TN3265" s="0"/>
      <c r="TO3265" s="0"/>
      <c r="TP3265" s="0"/>
      <c r="TQ3265" s="0"/>
      <c r="TR3265" s="0"/>
      <c r="TS3265" s="0"/>
      <c r="TT3265" s="0"/>
      <c r="TU3265" s="0"/>
      <c r="TV3265" s="0"/>
      <c r="TW3265" s="0"/>
      <c r="TX3265" s="0"/>
      <c r="TY3265" s="0"/>
      <c r="TZ3265" s="0"/>
      <c r="UA3265" s="0"/>
      <c r="UB3265" s="0"/>
      <c r="UC3265" s="0"/>
      <c r="UD3265" s="0"/>
      <c r="UE3265" s="0"/>
      <c r="UF3265" s="0"/>
      <c r="UG3265" s="0"/>
      <c r="UH3265" s="0"/>
      <c r="UI3265" s="0"/>
      <c r="UJ3265" s="0"/>
      <c r="UK3265" s="0"/>
      <c r="UL3265" s="0"/>
      <c r="UM3265" s="0"/>
      <c r="UN3265" s="0"/>
      <c r="UO3265" s="0"/>
      <c r="UP3265" s="0"/>
      <c r="UQ3265" s="0"/>
      <c r="UR3265" s="0"/>
      <c r="US3265" s="0"/>
      <c r="UT3265" s="0"/>
      <c r="UU3265" s="0"/>
      <c r="UV3265" s="0"/>
      <c r="UW3265" s="0"/>
      <c r="UX3265" s="0"/>
      <c r="UY3265" s="0"/>
      <c r="UZ3265" s="0"/>
      <c r="VA3265" s="0"/>
      <c r="VB3265" s="0"/>
      <c r="VC3265" s="0"/>
      <c r="VD3265" s="0"/>
      <c r="VE3265" s="0"/>
      <c r="VF3265" s="0"/>
      <c r="VG3265" s="0"/>
      <c r="VH3265" s="0"/>
      <c r="VI3265" s="0"/>
      <c r="VJ3265" s="0"/>
      <c r="VK3265" s="0"/>
      <c r="VL3265" s="0"/>
      <c r="VM3265" s="0"/>
      <c r="VN3265" s="0"/>
      <c r="VO3265" s="0"/>
      <c r="VP3265" s="0"/>
      <c r="VQ3265" s="0"/>
      <c r="VR3265" s="0"/>
      <c r="VS3265" s="0"/>
      <c r="VT3265" s="0"/>
      <c r="VU3265" s="0"/>
      <c r="VV3265" s="0"/>
      <c r="VW3265" s="0"/>
      <c r="VX3265" s="0"/>
      <c r="VY3265" s="0"/>
      <c r="VZ3265" s="0"/>
      <c r="WA3265" s="0"/>
      <c r="WB3265" s="0"/>
      <c r="WC3265" s="0"/>
      <c r="WD3265" s="0"/>
      <c r="WE3265" s="0"/>
      <c r="WF3265" s="0"/>
      <c r="WG3265" s="0"/>
      <c r="WH3265" s="0"/>
      <c r="WI3265" s="0"/>
      <c r="WJ3265" s="0"/>
      <c r="WK3265" s="0"/>
      <c r="WL3265" s="0"/>
      <c r="WM3265" s="0"/>
      <c r="WN3265" s="0"/>
      <c r="WO3265" s="0"/>
      <c r="WP3265" s="0"/>
      <c r="WQ3265" s="0"/>
      <c r="WR3265" s="0"/>
      <c r="WS3265" s="0"/>
      <c r="WT3265" s="0"/>
      <c r="WU3265" s="0"/>
      <c r="WV3265" s="0"/>
      <c r="WW3265" s="0"/>
      <c r="WX3265" s="0"/>
      <c r="WY3265" s="0"/>
      <c r="WZ3265" s="0"/>
      <c r="XA3265" s="0"/>
      <c r="XB3265" s="0"/>
      <c r="XC3265" s="0"/>
      <c r="XD3265" s="0"/>
      <c r="XE3265" s="0"/>
      <c r="XF3265" s="0"/>
      <c r="XG3265" s="0"/>
      <c r="XH3265" s="0"/>
      <c r="XI3265" s="0"/>
      <c r="XJ3265" s="0"/>
      <c r="XK3265" s="0"/>
      <c r="XL3265" s="0"/>
      <c r="XM3265" s="0"/>
      <c r="XN3265" s="0"/>
      <c r="XO3265" s="0"/>
      <c r="XP3265" s="0"/>
      <c r="XQ3265" s="0"/>
      <c r="XR3265" s="0"/>
      <c r="XS3265" s="0"/>
      <c r="XT3265" s="0"/>
      <c r="XU3265" s="0"/>
      <c r="XV3265" s="0"/>
      <c r="XW3265" s="0"/>
      <c r="XX3265" s="0"/>
      <c r="XY3265" s="0"/>
      <c r="XZ3265" s="0"/>
      <c r="YA3265" s="0"/>
      <c r="YB3265" s="0"/>
      <c r="YC3265" s="0"/>
      <c r="YD3265" s="0"/>
      <c r="YE3265" s="0"/>
      <c r="YF3265" s="0"/>
      <c r="YG3265" s="0"/>
      <c r="YH3265" s="0"/>
      <c r="YI3265" s="0"/>
      <c r="YJ3265" s="0"/>
      <c r="YK3265" s="0"/>
      <c r="YL3265" s="0"/>
      <c r="YM3265" s="0"/>
      <c r="YN3265" s="0"/>
      <c r="YO3265" s="0"/>
      <c r="YP3265" s="0"/>
      <c r="YQ3265" s="0"/>
      <c r="YR3265" s="0"/>
      <c r="YS3265" s="0"/>
      <c r="YT3265" s="0"/>
      <c r="YU3265" s="0"/>
      <c r="YV3265" s="0"/>
      <c r="YW3265" s="0"/>
      <c r="YX3265" s="0"/>
      <c r="YY3265" s="0"/>
      <c r="YZ3265" s="0"/>
      <c r="ZA3265" s="0"/>
      <c r="ZB3265" s="0"/>
      <c r="ZC3265" s="0"/>
      <c r="ZD3265" s="0"/>
      <c r="ZE3265" s="0"/>
      <c r="ZF3265" s="0"/>
      <c r="ZG3265" s="0"/>
      <c r="ZH3265" s="0"/>
      <c r="ZI3265" s="0"/>
      <c r="ZJ3265" s="0"/>
      <c r="ZK3265" s="0"/>
      <c r="ZL3265" s="0"/>
      <c r="ZM3265" s="0"/>
      <c r="ZN3265" s="0"/>
      <c r="ZO3265" s="0"/>
      <c r="ZP3265" s="0"/>
      <c r="ZQ3265" s="0"/>
      <c r="ZR3265" s="0"/>
      <c r="ZS3265" s="0"/>
      <c r="ZT3265" s="0"/>
      <c r="ZU3265" s="0"/>
      <c r="ZV3265" s="0"/>
      <c r="ZW3265" s="0"/>
      <c r="ZX3265" s="0"/>
      <c r="ZY3265" s="0"/>
      <c r="ZZ3265" s="0"/>
      <c r="AAA3265" s="0"/>
      <c r="AAB3265" s="0"/>
      <c r="AAC3265" s="0"/>
      <c r="AAD3265" s="0"/>
      <c r="AAE3265" s="0"/>
      <c r="AAF3265" s="0"/>
      <c r="AAG3265" s="0"/>
      <c r="AAH3265" s="0"/>
      <c r="AAI3265" s="0"/>
      <c r="AAJ3265" s="0"/>
      <c r="AAK3265" s="0"/>
      <c r="AAL3265" s="0"/>
      <c r="AAM3265" s="0"/>
      <c r="AAN3265" s="0"/>
      <c r="AAO3265" s="0"/>
      <c r="AAP3265" s="0"/>
      <c r="AAQ3265" s="0"/>
      <c r="AAR3265" s="0"/>
      <c r="AAS3265" s="0"/>
      <c r="AAT3265" s="0"/>
      <c r="AAU3265" s="0"/>
      <c r="AAV3265" s="0"/>
      <c r="AAW3265" s="0"/>
      <c r="AAX3265" s="0"/>
      <c r="AAY3265" s="0"/>
      <c r="AAZ3265" s="0"/>
      <c r="ABA3265" s="0"/>
      <c r="ABB3265" s="0"/>
      <c r="ABC3265" s="0"/>
      <c r="ABD3265" s="0"/>
      <c r="ABE3265" s="0"/>
      <c r="ABF3265" s="0"/>
      <c r="ABG3265" s="0"/>
      <c r="ABH3265" s="0"/>
      <c r="ABI3265" s="0"/>
      <c r="ABJ3265" s="0"/>
      <c r="ABK3265" s="0"/>
      <c r="ABL3265" s="0"/>
      <c r="ABM3265" s="0"/>
      <c r="ABN3265" s="0"/>
      <c r="ABO3265" s="0"/>
      <c r="ABP3265" s="0"/>
      <c r="ABQ3265" s="0"/>
      <c r="ABR3265" s="0"/>
      <c r="ABS3265" s="0"/>
      <c r="ABT3265" s="0"/>
      <c r="ABU3265" s="0"/>
      <c r="ABV3265" s="0"/>
      <c r="ABW3265" s="0"/>
      <c r="ABX3265" s="0"/>
      <c r="ABY3265" s="0"/>
      <c r="ABZ3265" s="0"/>
      <c r="ACA3265" s="0"/>
      <c r="ACB3265" s="0"/>
      <c r="ACC3265" s="0"/>
      <c r="ACD3265" s="0"/>
      <c r="ACE3265" s="0"/>
      <c r="ACF3265" s="0"/>
      <c r="ACG3265" s="0"/>
      <c r="ACH3265" s="0"/>
      <c r="ACI3265" s="0"/>
      <c r="ACJ3265" s="0"/>
      <c r="ACK3265" s="0"/>
      <c r="ACL3265" s="0"/>
      <c r="ACM3265" s="0"/>
      <c r="ACN3265" s="0"/>
      <c r="ACO3265" s="0"/>
      <c r="ACP3265" s="0"/>
      <c r="ACQ3265" s="0"/>
      <c r="ACR3265" s="0"/>
      <c r="ACS3265" s="0"/>
      <c r="ACT3265" s="0"/>
      <c r="ACU3265" s="0"/>
      <c r="ACV3265" s="0"/>
      <c r="ACW3265" s="0"/>
      <c r="ACX3265" s="0"/>
      <c r="ACY3265" s="0"/>
      <c r="ACZ3265" s="0"/>
      <c r="ADA3265" s="0"/>
      <c r="ADB3265" s="0"/>
      <c r="ADC3265" s="0"/>
      <c r="ADD3265" s="0"/>
      <c r="ADE3265" s="0"/>
      <c r="ADF3265" s="0"/>
      <c r="ADG3265" s="0"/>
      <c r="ADH3265" s="0"/>
      <c r="ADI3265" s="0"/>
      <c r="ADJ3265" s="0"/>
      <c r="ADK3265" s="0"/>
      <c r="ADL3265" s="0"/>
      <c r="ADM3265" s="0"/>
      <c r="ADN3265" s="0"/>
      <c r="ADO3265" s="0"/>
      <c r="ADP3265" s="0"/>
      <c r="ADQ3265" s="0"/>
      <c r="ADR3265" s="0"/>
      <c r="ADS3265" s="0"/>
      <c r="ADT3265" s="0"/>
      <c r="ADU3265" s="0"/>
      <c r="ADV3265" s="0"/>
      <c r="ADW3265" s="0"/>
      <c r="ADX3265" s="0"/>
      <c r="ADY3265" s="0"/>
      <c r="ADZ3265" s="0"/>
      <c r="AEA3265" s="0"/>
      <c r="AEB3265" s="0"/>
      <c r="AEC3265" s="0"/>
      <c r="AED3265" s="0"/>
      <c r="AEE3265" s="0"/>
      <c r="AEF3265" s="0"/>
      <c r="AEG3265" s="0"/>
      <c r="AEH3265" s="0"/>
      <c r="AEI3265" s="0"/>
      <c r="AEJ3265" s="0"/>
      <c r="AEK3265" s="0"/>
      <c r="AEL3265" s="0"/>
      <c r="AEM3265" s="0"/>
      <c r="AEN3265" s="0"/>
      <c r="AEO3265" s="0"/>
      <c r="AEP3265" s="0"/>
      <c r="AEQ3265" s="0"/>
      <c r="AER3265" s="0"/>
      <c r="AES3265" s="0"/>
      <c r="AET3265" s="0"/>
      <c r="AEU3265" s="0"/>
      <c r="AEV3265" s="0"/>
      <c r="AEW3265" s="0"/>
      <c r="AEX3265" s="0"/>
      <c r="AEY3265" s="0"/>
      <c r="AEZ3265" s="0"/>
      <c r="AFA3265" s="0"/>
      <c r="AFB3265" s="0"/>
      <c r="AFC3265" s="0"/>
      <c r="AFD3265" s="0"/>
      <c r="AFE3265" s="0"/>
      <c r="AFF3265" s="0"/>
      <c r="AFG3265" s="0"/>
      <c r="AFH3265" s="0"/>
      <c r="AFI3265" s="0"/>
      <c r="AFJ3265" s="0"/>
      <c r="AFK3265" s="0"/>
      <c r="AFL3265" s="0"/>
      <c r="AFM3265" s="0"/>
      <c r="AFN3265" s="0"/>
      <c r="AFO3265" s="0"/>
      <c r="AFP3265" s="0"/>
      <c r="AFQ3265" s="0"/>
      <c r="AFR3265" s="0"/>
      <c r="AFS3265" s="0"/>
      <c r="AFT3265" s="0"/>
      <c r="AFU3265" s="0"/>
      <c r="AFV3265" s="0"/>
      <c r="AFW3265" s="0"/>
      <c r="AFX3265" s="0"/>
      <c r="AFY3265" s="0"/>
      <c r="AFZ3265" s="0"/>
      <c r="AGA3265" s="0"/>
      <c r="AGB3265" s="0"/>
      <c r="AGC3265" s="0"/>
      <c r="AGD3265" s="0"/>
      <c r="AGE3265" s="0"/>
      <c r="AGF3265" s="0"/>
      <c r="AGG3265" s="0"/>
      <c r="AGH3265" s="0"/>
      <c r="AGI3265" s="0"/>
      <c r="AGJ3265" s="0"/>
      <c r="AGK3265" s="0"/>
      <c r="AGL3265" s="0"/>
      <c r="AGM3265" s="0"/>
      <c r="AGN3265" s="0"/>
      <c r="AGO3265" s="0"/>
      <c r="AGP3265" s="0"/>
      <c r="AGQ3265" s="0"/>
      <c r="AGR3265" s="0"/>
      <c r="AGS3265" s="0"/>
      <c r="AGT3265" s="0"/>
      <c r="AGU3265" s="0"/>
      <c r="AGV3265" s="0"/>
      <c r="AGW3265" s="0"/>
      <c r="AGX3265" s="0"/>
      <c r="AGY3265" s="0"/>
      <c r="AGZ3265" s="0"/>
      <c r="AHA3265" s="0"/>
      <c r="AHB3265" s="0"/>
      <c r="AHC3265" s="0"/>
      <c r="AHD3265" s="0"/>
      <c r="AHE3265" s="0"/>
      <c r="AHF3265" s="0"/>
      <c r="AHG3265" s="0"/>
      <c r="AHH3265" s="0"/>
      <c r="AHI3265" s="0"/>
      <c r="AHJ3265" s="0"/>
      <c r="AHK3265" s="0"/>
      <c r="AHL3265" s="0"/>
      <c r="AHM3265" s="0"/>
      <c r="AHN3265" s="0"/>
      <c r="AHO3265" s="0"/>
      <c r="AHP3265" s="0"/>
      <c r="AHQ3265" s="0"/>
      <c r="AHR3265" s="0"/>
      <c r="AHS3265" s="0"/>
      <c r="AHT3265" s="0"/>
      <c r="AHU3265" s="0"/>
      <c r="AHV3265" s="0"/>
      <c r="AHW3265" s="0"/>
      <c r="AHX3265" s="0"/>
      <c r="AHY3265" s="0"/>
      <c r="AHZ3265" s="0"/>
      <c r="AIA3265" s="0"/>
      <c r="AIB3265" s="0"/>
      <c r="AIC3265" s="0"/>
      <c r="AID3265" s="0"/>
      <c r="AIE3265" s="0"/>
      <c r="AIF3265" s="0"/>
      <c r="AIG3265" s="0"/>
      <c r="AIH3265" s="0"/>
      <c r="AII3265" s="0"/>
      <c r="AIJ3265" s="0"/>
      <c r="AIK3265" s="0"/>
      <c r="AIL3265" s="0"/>
      <c r="AIM3265" s="0"/>
      <c r="AIN3265" s="0"/>
      <c r="AIO3265" s="0"/>
      <c r="AIP3265" s="0"/>
      <c r="AIQ3265" s="0"/>
      <c r="AIR3265" s="0"/>
      <c r="AIS3265" s="0"/>
      <c r="AIT3265" s="0"/>
      <c r="AIU3265" s="0"/>
      <c r="AIV3265" s="0"/>
      <c r="AIW3265" s="0"/>
      <c r="AIX3265" s="0"/>
      <c r="AIY3265" s="0"/>
      <c r="AIZ3265" s="0"/>
      <c r="AJA3265" s="0"/>
      <c r="AJB3265" s="0"/>
      <c r="AJC3265" s="0"/>
      <c r="AJD3265" s="0"/>
      <c r="AJE3265" s="0"/>
      <c r="AJF3265" s="0"/>
      <c r="AJG3265" s="0"/>
      <c r="AJH3265" s="0"/>
      <c r="AJI3265" s="0"/>
      <c r="AJJ3265" s="0"/>
      <c r="AJK3265" s="0"/>
      <c r="AJL3265" s="0"/>
      <c r="AJM3265" s="0"/>
      <c r="AJN3265" s="0"/>
      <c r="AJO3265" s="0"/>
      <c r="AJP3265" s="0"/>
      <c r="AJQ3265" s="0"/>
      <c r="AJR3265" s="0"/>
      <c r="AJS3265" s="0"/>
      <c r="AJT3265" s="0"/>
      <c r="AJU3265" s="0"/>
      <c r="AJV3265" s="0"/>
      <c r="AJW3265" s="0"/>
      <c r="AJX3265" s="0"/>
      <c r="AJY3265" s="0"/>
      <c r="AJZ3265" s="0"/>
      <c r="AKA3265" s="0"/>
      <c r="AKB3265" s="0"/>
      <c r="AKC3265" s="0"/>
      <c r="AKD3265" s="0"/>
      <c r="AKE3265" s="0"/>
      <c r="AKF3265" s="0"/>
      <c r="AKG3265" s="0"/>
      <c r="AKH3265" s="0"/>
      <c r="AKI3265" s="0"/>
      <c r="AKJ3265" s="0"/>
      <c r="AKK3265" s="0"/>
      <c r="AKL3265" s="0"/>
      <c r="AKM3265" s="0"/>
      <c r="AKN3265" s="0"/>
      <c r="AKO3265" s="0"/>
      <c r="AKP3265" s="0"/>
      <c r="AKQ3265" s="0"/>
      <c r="AKR3265" s="0"/>
      <c r="AKS3265" s="0"/>
      <c r="AKT3265" s="0"/>
      <c r="AKU3265" s="0"/>
      <c r="AKV3265" s="0"/>
      <c r="AKW3265" s="0"/>
      <c r="AKX3265" s="0"/>
      <c r="AKY3265" s="0"/>
      <c r="AKZ3265" s="0"/>
      <c r="ALA3265" s="0"/>
      <c r="ALB3265" s="0"/>
      <c r="ALC3265" s="0"/>
      <c r="ALD3265" s="0"/>
      <c r="ALE3265" s="0"/>
      <c r="ALF3265" s="0"/>
      <c r="ALG3265" s="0"/>
      <c r="ALH3265" s="0"/>
      <c r="ALI3265" s="0"/>
      <c r="ALJ3265" s="0"/>
      <c r="ALK3265" s="0"/>
      <c r="ALL3265" s="0"/>
      <c r="ALM3265" s="0"/>
      <c r="ALN3265" s="0"/>
      <c r="ALO3265" s="0"/>
      <c r="ALP3265" s="0"/>
      <c r="ALQ3265" s="0"/>
      <c r="ALR3265" s="0"/>
      <c r="ALS3265" s="0"/>
      <c r="ALT3265" s="0"/>
      <c r="ALU3265" s="0"/>
      <c r="ALV3265" s="0"/>
      <c r="ALW3265" s="0"/>
      <c r="ALX3265" s="0"/>
      <c r="ALY3265" s="0"/>
      <c r="ALZ3265" s="0"/>
      <c r="AMA3265" s="0"/>
      <c r="AMB3265" s="0"/>
      <c r="AMC3265" s="0"/>
      <c r="AMD3265" s="0"/>
      <c r="AME3265" s="0"/>
      <c r="AMF3265" s="0"/>
      <c r="AMG3265" s="0"/>
      <c r="AMH3265" s="0"/>
      <c r="AMI3265" s="0"/>
    </row>
    <row r="3266" customFormat="false" ht="12.75" hidden="false" customHeight="false" outlineLevel="0" collapsed="false">
      <c r="A3266" s="1" t="s">
        <v>3508</v>
      </c>
      <c r="C3266" s="27" t="s">
        <v>3513</v>
      </c>
      <c r="D3266" s="27" t="s">
        <v>20</v>
      </c>
      <c r="E3266" s="97"/>
      <c r="F3266" s="31"/>
      <c r="G3266" s="27"/>
      <c r="H3266" s="30" t="s">
        <v>168</v>
      </c>
      <c r="I3266" s="31" t="n">
        <v>1.63</v>
      </c>
      <c r="J3266" s="31" t="s">
        <v>3470</v>
      </c>
      <c r="BM3266" s="0"/>
      <c r="BN3266" s="0"/>
      <c r="BO3266" s="0"/>
      <c r="BP3266" s="0"/>
      <c r="BQ3266" s="0"/>
      <c r="BR3266" s="0"/>
      <c r="BS3266" s="0"/>
      <c r="BT3266" s="0"/>
      <c r="BU3266" s="0"/>
      <c r="BV3266" s="0"/>
      <c r="BW3266" s="0"/>
      <c r="BX3266" s="0"/>
      <c r="BY3266" s="0"/>
      <c r="BZ3266" s="0"/>
      <c r="CA3266" s="0"/>
      <c r="CB3266" s="0"/>
      <c r="CC3266" s="0"/>
      <c r="CD3266" s="0"/>
      <c r="CE3266" s="0"/>
      <c r="CF3266" s="0"/>
      <c r="CG3266" s="0"/>
      <c r="CH3266" s="0"/>
      <c r="CI3266" s="0"/>
      <c r="CJ3266" s="0"/>
      <c r="CK3266" s="0"/>
      <c r="CL3266" s="0"/>
      <c r="CM3266" s="0"/>
      <c r="CN3266" s="0"/>
      <c r="CO3266" s="0"/>
      <c r="CP3266" s="0"/>
      <c r="CQ3266" s="0"/>
      <c r="CR3266" s="0"/>
      <c r="CS3266" s="0"/>
      <c r="CT3266" s="0"/>
      <c r="CU3266" s="0"/>
      <c r="CV3266" s="0"/>
      <c r="CW3266" s="0"/>
      <c r="CX3266" s="0"/>
      <c r="CY3266" s="0"/>
      <c r="CZ3266" s="0"/>
      <c r="DA3266" s="0"/>
      <c r="DB3266" s="0"/>
      <c r="DC3266" s="0"/>
      <c r="DD3266" s="0"/>
      <c r="DE3266" s="0"/>
      <c r="DF3266" s="0"/>
      <c r="DG3266" s="0"/>
      <c r="DH3266" s="0"/>
      <c r="DI3266" s="0"/>
      <c r="DJ3266" s="0"/>
      <c r="DK3266" s="0"/>
      <c r="DL3266" s="0"/>
      <c r="DM3266" s="0"/>
      <c r="DN3266" s="0"/>
      <c r="DO3266" s="0"/>
      <c r="DP3266" s="0"/>
      <c r="DQ3266" s="0"/>
      <c r="DR3266" s="0"/>
      <c r="DS3266" s="0"/>
      <c r="DT3266" s="0"/>
      <c r="DU3266" s="0"/>
      <c r="DV3266" s="0"/>
      <c r="DW3266" s="0"/>
      <c r="DX3266" s="0"/>
      <c r="DY3266" s="0"/>
      <c r="DZ3266" s="0"/>
      <c r="EA3266" s="0"/>
      <c r="EB3266" s="0"/>
      <c r="EC3266" s="0"/>
      <c r="ED3266" s="0"/>
      <c r="EE3266" s="0"/>
      <c r="EF3266" s="0"/>
      <c r="EG3266" s="0"/>
      <c r="EH3266" s="0"/>
      <c r="EI3266" s="0"/>
      <c r="EJ3266" s="0"/>
      <c r="EK3266" s="0"/>
      <c r="EL3266" s="0"/>
      <c r="EM3266" s="0"/>
      <c r="EN3266" s="0"/>
      <c r="EO3266" s="0"/>
      <c r="EP3266" s="0"/>
      <c r="EQ3266" s="0"/>
      <c r="ER3266" s="0"/>
      <c r="ES3266" s="0"/>
      <c r="ET3266" s="0"/>
      <c r="EU3266" s="0"/>
      <c r="EV3266" s="0"/>
      <c r="EW3266" s="0"/>
      <c r="EX3266" s="0"/>
      <c r="EY3266" s="0"/>
      <c r="EZ3266" s="0"/>
      <c r="FA3266" s="0"/>
      <c r="FB3266" s="0"/>
      <c r="FC3266" s="0"/>
      <c r="FD3266" s="0"/>
      <c r="FE3266" s="0"/>
      <c r="FF3266" s="0"/>
      <c r="FG3266" s="0"/>
      <c r="FH3266" s="0"/>
      <c r="FI3266" s="0"/>
      <c r="FJ3266" s="0"/>
      <c r="FK3266" s="0"/>
      <c r="FL3266" s="0"/>
      <c r="FM3266" s="0"/>
      <c r="FN3266" s="0"/>
      <c r="FO3266" s="0"/>
      <c r="FP3266" s="0"/>
      <c r="FQ3266" s="0"/>
      <c r="FR3266" s="0"/>
      <c r="FS3266" s="0"/>
      <c r="FT3266" s="0"/>
      <c r="FU3266" s="0"/>
      <c r="FV3266" s="0"/>
      <c r="FW3266" s="0"/>
      <c r="FX3266" s="0"/>
      <c r="FY3266" s="0"/>
      <c r="FZ3266" s="0"/>
      <c r="GA3266" s="0"/>
      <c r="GB3266" s="0"/>
      <c r="GC3266" s="0"/>
      <c r="GD3266" s="0"/>
      <c r="GE3266" s="0"/>
      <c r="GF3266" s="0"/>
      <c r="GG3266" s="0"/>
      <c r="GH3266" s="0"/>
      <c r="GI3266" s="0"/>
      <c r="GJ3266" s="0"/>
      <c r="GK3266" s="0"/>
      <c r="GL3266" s="0"/>
      <c r="GM3266" s="0"/>
      <c r="GN3266" s="0"/>
      <c r="GO3266" s="0"/>
      <c r="GP3266" s="0"/>
      <c r="GQ3266" s="0"/>
      <c r="GR3266" s="0"/>
      <c r="GS3266" s="0"/>
      <c r="GT3266" s="0"/>
      <c r="GU3266" s="0"/>
      <c r="GV3266" s="0"/>
      <c r="GW3266" s="0"/>
      <c r="GX3266" s="0"/>
      <c r="GY3266" s="0"/>
      <c r="GZ3266" s="0"/>
      <c r="HA3266" s="0"/>
      <c r="HB3266" s="0"/>
      <c r="HC3266" s="0"/>
      <c r="HD3266" s="0"/>
      <c r="HE3266" s="0"/>
      <c r="HF3266" s="0"/>
      <c r="HG3266" s="0"/>
      <c r="HH3266" s="0"/>
      <c r="HI3266" s="0"/>
      <c r="HJ3266" s="0"/>
      <c r="HK3266" s="0"/>
      <c r="HL3266" s="0"/>
      <c r="HM3266" s="0"/>
      <c r="HN3266" s="0"/>
      <c r="HO3266" s="0"/>
      <c r="HP3266" s="0"/>
      <c r="HQ3266" s="0"/>
      <c r="HR3266" s="0"/>
      <c r="HS3266" s="0"/>
      <c r="HT3266" s="0"/>
      <c r="HU3266" s="0"/>
      <c r="HV3266" s="0"/>
      <c r="HW3266" s="0"/>
      <c r="HX3266" s="0"/>
      <c r="HY3266" s="0"/>
      <c r="HZ3266" s="0"/>
      <c r="IA3266" s="0"/>
      <c r="IB3266" s="0"/>
      <c r="IC3266" s="0"/>
      <c r="ID3266" s="0"/>
      <c r="IE3266" s="0"/>
      <c r="IF3266" s="0"/>
      <c r="IG3266" s="0"/>
      <c r="IH3266" s="0"/>
      <c r="II3266" s="0"/>
      <c r="IJ3266" s="0"/>
      <c r="IK3266" s="0"/>
      <c r="IL3266" s="0"/>
      <c r="IM3266" s="0"/>
      <c r="IN3266" s="0"/>
      <c r="IO3266" s="0"/>
      <c r="IP3266" s="0"/>
      <c r="IQ3266" s="0"/>
      <c r="IR3266" s="0"/>
      <c r="IS3266" s="0"/>
      <c r="IT3266" s="0"/>
      <c r="IU3266" s="0"/>
      <c r="IV3266" s="0"/>
      <c r="IW3266" s="0"/>
      <c r="IX3266" s="0"/>
      <c r="IY3266" s="0"/>
      <c r="IZ3266" s="0"/>
      <c r="JA3266" s="0"/>
      <c r="JB3266" s="0"/>
      <c r="JC3266" s="0"/>
      <c r="JD3266" s="0"/>
      <c r="JE3266" s="0"/>
      <c r="JF3266" s="0"/>
      <c r="JG3266" s="0"/>
      <c r="JH3266" s="0"/>
      <c r="JI3266" s="0"/>
      <c r="JJ3266" s="0"/>
      <c r="JK3266" s="0"/>
      <c r="JL3266" s="0"/>
      <c r="JM3266" s="0"/>
      <c r="JN3266" s="0"/>
      <c r="JO3266" s="0"/>
      <c r="JP3266" s="0"/>
      <c r="JQ3266" s="0"/>
      <c r="JR3266" s="0"/>
      <c r="JS3266" s="0"/>
      <c r="JT3266" s="0"/>
      <c r="JU3266" s="0"/>
      <c r="JV3266" s="0"/>
      <c r="JW3266" s="0"/>
      <c r="JX3266" s="0"/>
      <c r="JY3266" s="0"/>
      <c r="JZ3266" s="0"/>
      <c r="KA3266" s="0"/>
      <c r="KB3266" s="0"/>
      <c r="KC3266" s="0"/>
      <c r="KD3266" s="0"/>
      <c r="KE3266" s="0"/>
      <c r="KF3266" s="0"/>
      <c r="KG3266" s="0"/>
      <c r="KH3266" s="0"/>
      <c r="KI3266" s="0"/>
      <c r="KJ3266" s="0"/>
      <c r="KK3266" s="0"/>
      <c r="KL3266" s="0"/>
      <c r="KM3266" s="0"/>
      <c r="KN3266" s="0"/>
      <c r="KO3266" s="0"/>
      <c r="KP3266" s="0"/>
      <c r="KQ3266" s="0"/>
      <c r="KR3266" s="0"/>
      <c r="KS3266" s="0"/>
      <c r="KT3266" s="0"/>
      <c r="KU3266" s="0"/>
      <c r="KV3266" s="0"/>
      <c r="KW3266" s="0"/>
      <c r="KX3266" s="0"/>
      <c r="KY3266" s="0"/>
      <c r="KZ3266" s="0"/>
      <c r="LA3266" s="0"/>
      <c r="LB3266" s="0"/>
      <c r="LC3266" s="0"/>
      <c r="LD3266" s="0"/>
      <c r="LE3266" s="0"/>
      <c r="LF3266" s="0"/>
      <c r="LG3266" s="0"/>
      <c r="LH3266" s="0"/>
      <c r="LI3266" s="0"/>
      <c r="LJ3266" s="0"/>
      <c r="LK3266" s="0"/>
      <c r="LL3266" s="0"/>
      <c r="LM3266" s="0"/>
      <c r="LN3266" s="0"/>
      <c r="LO3266" s="0"/>
      <c r="LP3266" s="0"/>
      <c r="LQ3266" s="0"/>
      <c r="LR3266" s="0"/>
      <c r="LS3266" s="0"/>
      <c r="LT3266" s="0"/>
      <c r="LU3266" s="0"/>
      <c r="LV3266" s="0"/>
      <c r="LW3266" s="0"/>
      <c r="LX3266" s="0"/>
      <c r="LY3266" s="0"/>
      <c r="LZ3266" s="0"/>
      <c r="MA3266" s="0"/>
      <c r="MB3266" s="0"/>
      <c r="MC3266" s="0"/>
      <c r="MD3266" s="0"/>
      <c r="ME3266" s="0"/>
      <c r="MF3266" s="0"/>
      <c r="MG3266" s="0"/>
      <c r="MH3266" s="0"/>
      <c r="MI3266" s="0"/>
      <c r="MJ3266" s="0"/>
      <c r="MK3266" s="0"/>
      <c r="ML3266" s="0"/>
      <c r="MM3266" s="0"/>
      <c r="MN3266" s="0"/>
      <c r="MO3266" s="0"/>
      <c r="MP3266" s="0"/>
      <c r="MQ3266" s="0"/>
      <c r="MR3266" s="0"/>
      <c r="MS3266" s="0"/>
      <c r="MT3266" s="0"/>
      <c r="MU3266" s="0"/>
      <c r="MV3266" s="0"/>
      <c r="MW3266" s="0"/>
      <c r="MX3266" s="0"/>
      <c r="MY3266" s="0"/>
      <c r="MZ3266" s="0"/>
      <c r="NA3266" s="0"/>
      <c r="NB3266" s="0"/>
      <c r="NC3266" s="0"/>
      <c r="ND3266" s="0"/>
      <c r="NE3266" s="0"/>
      <c r="NF3266" s="0"/>
      <c r="NG3266" s="0"/>
      <c r="NH3266" s="0"/>
      <c r="NI3266" s="0"/>
      <c r="NJ3266" s="0"/>
      <c r="NK3266" s="0"/>
      <c r="NL3266" s="0"/>
      <c r="NM3266" s="0"/>
      <c r="NN3266" s="0"/>
      <c r="NO3266" s="0"/>
      <c r="NP3266" s="0"/>
      <c r="NQ3266" s="0"/>
      <c r="NR3266" s="0"/>
      <c r="NS3266" s="0"/>
      <c r="NT3266" s="0"/>
      <c r="NU3266" s="0"/>
      <c r="NV3266" s="0"/>
      <c r="NW3266" s="0"/>
      <c r="NX3266" s="0"/>
      <c r="NY3266" s="0"/>
      <c r="NZ3266" s="0"/>
      <c r="OA3266" s="0"/>
      <c r="OB3266" s="0"/>
      <c r="OC3266" s="0"/>
      <c r="OD3266" s="0"/>
      <c r="OE3266" s="0"/>
      <c r="OF3266" s="0"/>
      <c r="OG3266" s="0"/>
      <c r="OH3266" s="0"/>
      <c r="OI3266" s="0"/>
      <c r="OJ3266" s="0"/>
      <c r="OK3266" s="0"/>
      <c r="OL3266" s="0"/>
      <c r="OM3266" s="0"/>
      <c r="ON3266" s="0"/>
      <c r="OO3266" s="0"/>
      <c r="OP3266" s="0"/>
      <c r="OQ3266" s="0"/>
      <c r="OR3266" s="0"/>
      <c r="OS3266" s="0"/>
      <c r="OT3266" s="0"/>
      <c r="OU3266" s="0"/>
      <c r="OV3266" s="0"/>
      <c r="OW3266" s="0"/>
      <c r="OX3266" s="0"/>
      <c r="OY3266" s="0"/>
      <c r="OZ3266" s="0"/>
      <c r="PA3266" s="0"/>
      <c r="PB3266" s="0"/>
      <c r="PC3266" s="0"/>
      <c r="PD3266" s="0"/>
      <c r="PE3266" s="0"/>
      <c r="PF3266" s="0"/>
      <c r="PG3266" s="0"/>
      <c r="PH3266" s="0"/>
      <c r="PI3266" s="0"/>
      <c r="PJ3266" s="0"/>
      <c r="PK3266" s="0"/>
      <c r="PL3266" s="0"/>
      <c r="PM3266" s="0"/>
      <c r="PN3266" s="0"/>
      <c r="PO3266" s="0"/>
      <c r="PP3266" s="0"/>
      <c r="PQ3266" s="0"/>
      <c r="PR3266" s="0"/>
      <c r="PS3266" s="0"/>
      <c r="PT3266" s="0"/>
      <c r="PU3266" s="0"/>
      <c r="PV3266" s="0"/>
      <c r="PW3266" s="0"/>
      <c r="PX3266" s="0"/>
      <c r="PY3266" s="0"/>
      <c r="PZ3266" s="0"/>
      <c r="QA3266" s="0"/>
      <c r="QB3266" s="0"/>
      <c r="QC3266" s="0"/>
      <c r="QD3266" s="0"/>
      <c r="QE3266" s="0"/>
      <c r="QF3266" s="0"/>
      <c r="QG3266" s="0"/>
      <c r="QH3266" s="0"/>
      <c r="QI3266" s="0"/>
      <c r="QJ3266" s="0"/>
      <c r="QK3266" s="0"/>
      <c r="QL3266" s="0"/>
      <c r="QM3266" s="0"/>
      <c r="QN3266" s="0"/>
      <c r="QO3266" s="0"/>
      <c r="QP3266" s="0"/>
      <c r="QQ3266" s="0"/>
      <c r="QR3266" s="0"/>
      <c r="QS3266" s="0"/>
      <c r="QT3266" s="0"/>
      <c r="QU3266" s="0"/>
      <c r="QV3266" s="0"/>
      <c r="QW3266" s="0"/>
      <c r="QX3266" s="0"/>
      <c r="QY3266" s="0"/>
      <c r="QZ3266" s="0"/>
      <c r="RA3266" s="0"/>
      <c r="RB3266" s="0"/>
      <c r="RC3266" s="0"/>
      <c r="RD3266" s="0"/>
      <c r="RE3266" s="0"/>
      <c r="RF3266" s="0"/>
      <c r="RG3266" s="0"/>
      <c r="RH3266" s="0"/>
      <c r="RI3266" s="0"/>
      <c r="RJ3266" s="0"/>
      <c r="RK3266" s="0"/>
      <c r="RL3266" s="0"/>
      <c r="RM3266" s="0"/>
      <c r="RN3266" s="0"/>
      <c r="RO3266" s="0"/>
      <c r="RP3266" s="0"/>
      <c r="RQ3266" s="0"/>
      <c r="RR3266" s="0"/>
      <c r="RS3266" s="0"/>
      <c r="RT3266" s="0"/>
      <c r="RU3266" s="0"/>
      <c r="RV3266" s="0"/>
      <c r="RW3266" s="0"/>
      <c r="RX3266" s="0"/>
      <c r="RY3266" s="0"/>
      <c r="RZ3266" s="0"/>
      <c r="SA3266" s="0"/>
      <c r="SB3266" s="0"/>
      <c r="SC3266" s="0"/>
      <c r="SD3266" s="0"/>
      <c r="SE3266" s="0"/>
      <c r="SF3266" s="0"/>
      <c r="SG3266" s="0"/>
      <c r="SH3266" s="0"/>
      <c r="SI3266" s="0"/>
      <c r="SJ3266" s="0"/>
      <c r="SK3266" s="0"/>
      <c r="SL3266" s="0"/>
      <c r="SM3266" s="0"/>
      <c r="SN3266" s="0"/>
      <c r="SO3266" s="0"/>
      <c r="SP3266" s="0"/>
      <c r="SQ3266" s="0"/>
      <c r="SR3266" s="0"/>
      <c r="SS3266" s="0"/>
      <c r="ST3266" s="0"/>
      <c r="SU3266" s="0"/>
      <c r="SV3266" s="0"/>
      <c r="SW3266" s="0"/>
      <c r="SX3266" s="0"/>
      <c r="SY3266" s="0"/>
      <c r="SZ3266" s="0"/>
      <c r="TA3266" s="0"/>
      <c r="TB3266" s="0"/>
      <c r="TC3266" s="0"/>
      <c r="TD3266" s="0"/>
      <c r="TE3266" s="0"/>
      <c r="TF3266" s="0"/>
      <c r="TG3266" s="0"/>
      <c r="TH3266" s="0"/>
      <c r="TI3266" s="0"/>
      <c r="TJ3266" s="0"/>
      <c r="TK3266" s="0"/>
      <c r="TL3266" s="0"/>
      <c r="TM3266" s="0"/>
      <c r="TN3266" s="0"/>
      <c r="TO3266" s="0"/>
      <c r="TP3266" s="0"/>
      <c r="TQ3266" s="0"/>
      <c r="TR3266" s="0"/>
      <c r="TS3266" s="0"/>
      <c r="TT3266" s="0"/>
      <c r="TU3266" s="0"/>
      <c r="TV3266" s="0"/>
      <c r="TW3266" s="0"/>
      <c r="TX3266" s="0"/>
      <c r="TY3266" s="0"/>
      <c r="TZ3266" s="0"/>
      <c r="UA3266" s="0"/>
      <c r="UB3266" s="0"/>
      <c r="UC3266" s="0"/>
      <c r="UD3266" s="0"/>
      <c r="UE3266" s="0"/>
      <c r="UF3266" s="0"/>
      <c r="UG3266" s="0"/>
      <c r="UH3266" s="0"/>
      <c r="UI3266" s="0"/>
      <c r="UJ3266" s="0"/>
      <c r="UK3266" s="0"/>
      <c r="UL3266" s="0"/>
      <c r="UM3266" s="0"/>
      <c r="UN3266" s="0"/>
      <c r="UO3266" s="0"/>
      <c r="UP3266" s="0"/>
      <c r="UQ3266" s="0"/>
      <c r="UR3266" s="0"/>
      <c r="US3266" s="0"/>
      <c r="UT3266" s="0"/>
      <c r="UU3266" s="0"/>
      <c r="UV3266" s="0"/>
      <c r="UW3266" s="0"/>
      <c r="UX3266" s="0"/>
      <c r="UY3266" s="0"/>
      <c r="UZ3266" s="0"/>
      <c r="VA3266" s="0"/>
      <c r="VB3266" s="0"/>
      <c r="VC3266" s="0"/>
      <c r="VD3266" s="0"/>
      <c r="VE3266" s="0"/>
      <c r="VF3266" s="0"/>
      <c r="VG3266" s="0"/>
      <c r="VH3266" s="0"/>
      <c r="VI3266" s="0"/>
      <c r="VJ3266" s="0"/>
      <c r="VK3266" s="0"/>
      <c r="VL3266" s="0"/>
      <c r="VM3266" s="0"/>
      <c r="VN3266" s="0"/>
      <c r="VO3266" s="0"/>
      <c r="VP3266" s="0"/>
      <c r="VQ3266" s="0"/>
      <c r="VR3266" s="0"/>
      <c r="VS3266" s="0"/>
      <c r="VT3266" s="0"/>
      <c r="VU3266" s="0"/>
      <c r="VV3266" s="0"/>
      <c r="VW3266" s="0"/>
      <c r="VX3266" s="0"/>
      <c r="VY3266" s="0"/>
      <c r="VZ3266" s="0"/>
      <c r="WA3266" s="0"/>
      <c r="WB3266" s="0"/>
      <c r="WC3266" s="0"/>
      <c r="WD3266" s="0"/>
      <c r="WE3266" s="0"/>
      <c r="WF3266" s="0"/>
      <c r="WG3266" s="0"/>
      <c r="WH3266" s="0"/>
      <c r="WI3266" s="0"/>
      <c r="WJ3266" s="0"/>
      <c r="WK3266" s="0"/>
      <c r="WL3266" s="0"/>
      <c r="WM3266" s="0"/>
      <c r="WN3266" s="0"/>
      <c r="WO3266" s="0"/>
      <c r="WP3266" s="0"/>
      <c r="WQ3266" s="0"/>
      <c r="WR3266" s="0"/>
      <c r="WS3266" s="0"/>
      <c r="WT3266" s="0"/>
      <c r="WU3266" s="0"/>
      <c r="WV3266" s="0"/>
      <c r="WW3266" s="0"/>
      <c r="WX3266" s="0"/>
      <c r="WY3266" s="0"/>
      <c r="WZ3266" s="0"/>
      <c r="XA3266" s="0"/>
      <c r="XB3266" s="0"/>
      <c r="XC3266" s="0"/>
      <c r="XD3266" s="0"/>
      <c r="XE3266" s="0"/>
      <c r="XF3266" s="0"/>
      <c r="XG3266" s="0"/>
      <c r="XH3266" s="0"/>
      <c r="XI3266" s="0"/>
      <c r="XJ3266" s="0"/>
      <c r="XK3266" s="0"/>
      <c r="XL3266" s="0"/>
      <c r="XM3266" s="0"/>
      <c r="XN3266" s="0"/>
      <c r="XO3266" s="0"/>
      <c r="XP3266" s="0"/>
      <c r="XQ3266" s="0"/>
      <c r="XR3266" s="0"/>
      <c r="XS3266" s="0"/>
      <c r="XT3266" s="0"/>
      <c r="XU3266" s="0"/>
      <c r="XV3266" s="0"/>
      <c r="XW3266" s="0"/>
      <c r="XX3266" s="0"/>
      <c r="XY3266" s="0"/>
      <c r="XZ3266" s="0"/>
      <c r="YA3266" s="0"/>
      <c r="YB3266" s="0"/>
      <c r="YC3266" s="0"/>
      <c r="YD3266" s="0"/>
      <c r="YE3266" s="0"/>
      <c r="YF3266" s="0"/>
      <c r="YG3266" s="0"/>
      <c r="YH3266" s="0"/>
      <c r="YI3266" s="0"/>
      <c r="YJ3266" s="0"/>
      <c r="YK3266" s="0"/>
      <c r="YL3266" s="0"/>
      <c r="YM3266" s="0"/>
      <c r="YN3266" s="0"/>
      <c r="YO3266" s="0"/>
      <c r="YP3266" s="0"/>
      <c r="YQ3266" s="0"/>
      <c r="YR3266" s="0"/>
      <c r="YS3266" s="0"/>
      <c r="YT3266" s="0"/>
      <c r="YU3266" s="0"/>
      <c r="YV3266" s="0"/>
      <c r="YW3266" s="0"/>
      <c r="YX3266" s="0"/>
      <c r="YY3266" s="0"/>
      <c r="YZ3266" s="0"/>
      <c r="ZA3266" s="0"/>
      <c r="ZB3266" s="0"/>
      <c r="ZC3266" s="0"/>
      <c r="ZD3266" s="0"/>
      <c r="ZE3266" s="0"/>
      <c r="ZF3266" s="0"/>
      <c r="ZG3266" s="0"/>
      <c r="ZH3266" s="0"/>
      <c r="ZI3266" s="0"/>
      <c r="ZJ3266" s="0"/>
      <c r="ZK3266" s="0"/>
      <c r="ZL3266" s="0"/>
      <c r="ZM3266" s="0"/>
      <c r="ZN3266" s="0"/>
      <c r="ZO3266" s="0"/>
      <c r="ZP3266" s="0"/>
      <c r="ZQ3266" s="0"/>
      <c r="ZR3266" s="0"/>
      <c r="ZS3266" s="0"/>
      <c r="ZT3266" s="0"/>
      <c r="ZU3266" s="0"/>
      <c r="ZV3266" s="0"/>
      <c r="ZW3266" s="0"/>
      <c r="ZX3266" s="0"/>
      <c r="ZY3266" s="0"/>
      <c r="ZZ3266" s="0"/>
      <c r="AAA3266" s="0"/>
      <c r="AAB3266" s="0"/>
      <c r="AAC3266" s="0"/>
      <c r="AAD3266" s="0"/>
      <c r="AAE3266" s="0"/>
      <c r="AAF3266" s="0"/>
      <c r="AAG3266" s="0"/>
      <c r="AAH3266" s="0"/>
      <c r="AAI3266" s="0"/>
      <c r="AAJ3266" s="0"/>
      <c r="AAK3266" s="0"/>
      <c r="AAL3266" s="0"/>
      <c r="AAM3266" s="0"/>
      <c r="AAN3266" s="0"/>
      <c r="AAO3266" s="0"/>
      <c r="AAP3266" s="0"/>
      <c r="AAQ3266" s="0"/>
      <c r="AAR3266" s="0"/>
      <c r="AAS3266" s="0"/>
      <c r="AAT3266" s="0"/>
      <c r="AAU3266" s="0"/>
      <c r="AAV3266" s="0"/>
      <c r="AAW3266" s="0"/>
      <c r="AAX3266" s="0"/>
      <c r="AAY3266" s="0"/>
      <c r="AAZ3266" s="0"/>
      <c r="ABA3266" s="0"/>
      <c r="ABB3266" s="0"/>
      <c r="ABC3266" s="0"/>
      <c r="ABD3266" s="0"/>
      <c r="ABE3266" s="0"/>
      <c r="ABF3266" s="0"/>
      <c r="ABG3266" s="0"/>
      <c r="ABH3266" s="0"/>
      <c r="ABI3266" s="0"/>
      <c r="ABJ3266" s="0"/>
      <c r="ABK3266" s="0"/>
      <c r="ABL3266" s="0"/>
      <c r="ABM3266" s="0"/>
      <c r="ABN3266" s="0"/>
      <c r="ABO3266" s="0"/>
      <c r="ABP3266" s="0"/>
      <c r="ABQ3266" s="0"/>
      <c r="ABR3266" s="0"/>
      <c r="ABS3266" s="0"/>
      <c r="ABT3266" s="0"/>
      <c r="ABU3266" s="0"/>
      <c r="ABV3266" s="0"/>
      <c r="ABW3266" s="0"/>
      <c r="ABX3266" s="0"/>
      <c r="ABY3266" s="0"/>
      <c r="ABZ3266" s="0"/>
      <c r="ACA3266" s="0"/>
      <c r="ACB3266" s="0"/>
      <c r="ACC3266" s="0"/>
      <c r="ACD3266" s="0"/>
      <c r="ACE3266" s="0"/>
      <c r="ACF3266" s="0"/>
      <c r="ACG3266" s="0"/>
      <c r="ACH3266" s="0"/>
      <c r="ACI3266" s="0"/>
      <c r="ACJ3266" s="0"/>
      <c r="ACK3266" s="0"/>
      <c r="ACL3266" s="0"/>
      <c r="ACM3266" s="0"/>
      <c r="ACN3266" s="0"/>
      <c r="ACO3266" s="0"/>
      <c r="ACP3266" s="0"/>
      <c r="ACQ3266" s="0"/>
      <c r="ACR3266" s="0"/>
      <c r="ACS3266" s="0"/>
      <c r="ACT3266" s="0"/>
      <c r="ACU3266" s="0"/>
      <c r="ACV3266" s="0"/>
      <c r="ACW3266" s="0"/>
      <c r="ACX3266" s="0"/>
      <c r="ACY3266" s="0"/>
      <c r="ACZ3266" s="0"/>
      <c r="ADA3266" s="0"/>
      <c r="ADB3266" s="0"/>
      <c r="ADC3266" s="0"/>
      <c r="ADD3266" s="0"/>
      <c r="ADE3266" s="0"/>
      <c r="ADF3266" s="0"/>
      <c r="ADG3266" s="0"/>
      <c r="ADH3266" s="0"/>
      <c r="ADI3266" s="0"/>
      <c r="ADJ3266" s="0"/>
      <c r="ADK3266" s="0"/>
      <c r="ADL3266" s="0"/>
      <c r="ADM3266" s="0"/>
      <c r="ADN3266" s="0"/>
      <c r="ADO3266" s="0"/>
      <c r="ADP3266" s="0"/>
      <c r="ADQ3266" s="0"/>
      <c r="ADR3266" s="0"/>
      <c r="ADS3266" s="0"/>
      <c r="ADT3266" s="0"/>
      <c r="ADU3266" s="0"/>
      <c r="ADV3266" s="0"/>
      <c r="ADW3266" s="0"/>
      <c r="ADX3266" s="0"/>
      <c r="ADY3266" s="0"/>
      <c r="ADZ3266" s="0"/>
      <c r="AEA3266" s="0"/>
      <c r="AEB3266" s="0"/>
      <c r="AEC3266" s="0"/>
      <c r="AED3266" s="0"/>
      <c r="AEE3266" s="0"/>
      <c r="AEF3266" s="0"/>
      <c r="AEG3266" s="0"/>
      <c r="AEH3266" s="0"/>
      <c r="AEI3266" s="0"/>
      <c r="AEJ3266" s="0"/>
      <c r="AEK3266" s="0"/>
      <c r="AEL3266" s="0"/>
      <c r="AEM3266" s="0"/>
      <c r="AEN3266" s="0"/>
      <c r="AEO3266" s="0"/>
      <c r="AEP3266" s="0"/>
      <c r="AEQ3266" s="0"/>
      <c r="AER3266" s="0"/>
      <c r="AES3266" s="0"/>
      <c r="AET3266" s="0"/>
      <c r="AEU3266" s="0"/>
      <c r="AEV3266" s="0"/>
      <c r="AEW3266" s="0"/>
      <c r="AEX3266" s="0"/>
      <c r="AEY3266" s="0"/>
      <c r="AEZ3266" s="0"/>
      <c r="AFA3266" s="0"/>
      <c r="AFB3266" s="0"/>
      <c r="AFC3266" s="0"/>
      <c r="AFD3266" s="0"/>
      <c r="AFE3266" s="0"/>
      <c r="AFF3266" s="0"/>
      <c r="AFG3266" s="0"/>
      <c r="AFH3266" s="0"/>
      <c r="AFI3266" s="0"/>
      <c r="AFJ3266" s="0"/>
      <c r="AFK3266" s="0"/>
      <c r="AFL3266" s="0"/>
      <c r="AFM3266" s="0"/>
      <c r="AFN3266" s="0"/>
      <c r="AFO3266" s="0"/>
      <c r="AFP3266" s="0"/>
      <c r="AFQ3266" s="0"/>
      <c r="AFR3266" s="0"/>
      <c r="AFS3266" s="0"/>
      <c r="AFT3266" s="0"/>
      <c r="AFU3266" s="0"/>
      <c r="AFV3266" s="0"/>
      <c r="AFW3266" s="0"/>
      <c r="AFX3266" s="0"/>
      <c r="AFY3266" s="0"/>
      <c r="AFZ3266" s="0"/>
      <c r="AGA3266" s="0"/>
      <c r="AGB3266" s="0"/>
      <c r="AGC3266" s="0"/>
      <c r="AGD3266" s="0"/>
      <c r="AGE3266" s="0"/>
      <c r="AGF3266" s="0"/>
      <c r="AGG3266" s="0"/>
      <c r="AGH3266" s="0"/>
      <c r="AGI3266" s="0"/>
      <c r="AGJ3266" s="0"/>
      <c r="AGK3266" s="0"/>
      <c r="AGL3266" s="0"/>
      <c r="AGM3266" s="0"/>
      <c r="AGN3266" s="0"/>
      <c r="AGO3266" s="0"/>
      <c r="AGP3266" s="0"/>
      <c r="AGQ3266" s="0"/>
      <c r="AGR3266" s="0"/>
      <c r="AGS3266" s="0"/>
      <c r="AGT3266" s="0"/>
      <c r="AGU3266" s="0"/>
      <c r="AGV3266" s="0"/>
      <c r="AGW3266" s="0"/>
      <c r="AGX3266" s="0"/>
      <c r="AGY3266" s="0"/>
      <c r="AGZ3266" s="0"/>
      <c r="AHA3266" s="0"/>
      <c r="AHB3266" s="0"/>
      <c r="AHC3266" s="0"/>
      <c r="AHD3266" s="0"/>
      <c r="AHE3266" s="0"/>
      <c r="AHF3266" s="0"/>
      <c r="AHG3266" s="0"/>
      <c r="AHH3266" s="0"/>
      <c r="AHI3266" s="0"/>
      <c r="AHJ3266" s="0"/>
      <c r="AHK3266" s="0"/>
      <c r="AHL3266" s="0"/>
      <c r="AHM3266" s="0"/>
      <c r="AHN3266" s="0"/>
      <c r="AHO3266" s="0"/>
      <c r="AHP3266" s="0"/>
      <c r="AHQ3266" s="0"/>
      <c r="AHR3266" s="0"/>
      <c r="AHS3266" s="0"/>
      <c r="AHT3266" s="0"/>
      <c r="AHU3266" s="0"/>
      <c r="AHV3266" s="0"/>
      <c r="AHW3266" s="0"/>
      <c r="AHX3266" s="0"/>
      <c r="AHY3266" s="0"/>
      <c r="AHZ3266" s="0"/>
      <c r="AIA3266" s="0"/>
      <c r="AIB3266" s="0"/>
      <c r="AIC3266" s="0"/>
      <c r="AID3266" s="0"/>
      <c r="AIE3266" s="0"/>
      <c r="AIF3266" s="0"/>
      <c r="AIG3266" s="0"/>
      <c r="AIH3266" s="0"/>
      <c r="AII3266" s="0"/>
      <c r="AIJ3266" s="0"/>
      <c r="AIK3266" s="0"/>
      <c r="AIL3266" s="0"/>
      <c r="AIM3266" s="0"/>
      <c r="AIN3266" s="0"/>
      <c r="AIO3266" s="0"/>
      <c r="AIP3266" s="0"/>
      <c r="AIQ3266" s="0"/>
      <c r="AIR3266" s="0"/>
      <c r="AIS3266" s="0"/>
      <c r="AIT3266" s="0"/>
      <c r="AIU3266" s="0"/>
      <c r="AIV3266" s="0"/>
      <c r="AIW3266" s="0"/>
      <c r="AIX3266" s="0"/>
      <c r="AIY3266" s="0"/>
      <c r="AIZ3266" s="0"/>
      <c r="AJA3266" s="0"/>
      <c r="AJB3266" s="0"/>
      <c r="AJC3266" s="0"/>
      <c r="AJD3266" s="0"/>
      <c r="AJE3266" s="0"/>
      <c r="AJF3266" s="0"/>
      <c r="AJG3266" s="0"/>
      <c r="AJH3266" s="0"/>
      <c r="AJI3266" s="0"/>
      <c r="AJJ3266" s="0"/>
      <c r="AJK3266" s="0"/>
      <c r="AJL3266" s="0"/>
      <c r="AJM3266" s="0"/>
      <c r="AJN3266" s="0"/>
      <c r="AJO3266" s="0"/>
      <c r="AJP3266" s="0"/>
      <c r="AJQ3266" s="0"/>
      <c r="AJR3266" s="0"/>
      <c r="AJS3266" s="0"/>
      <c r="AJT3266" s="0"/>
      <c r="AJU3266" s="0"/>
      <c r="AJV3266" s="0"/>
      <c r="AJW3266" s="0"/>
      <c r="AJX3266" s="0"/>
      <c r="AJY3266" s="0"/>
      <c r="AJZ3266" s="0"/>
      <c r="AKA3266" s="0"/>
      <c r="AKB3266" s="0"/>
      <c r="AKC3266" s="0"/>
      <c r="AKD3266" s="0"/>
      <c r="AKE3266" s="0"/>
      <c r="AKF3266" s="0"/>
      <c r="AKG3266" s="0"/>
      <c r="AKH3266" s="0"/>
      <c r="AKI3266" s="0"/>
      <c r="AKJ3266" s="0"/>
      <c r="AKK3266" s="0"/>
      <c r="AKL3266" s="0"/>
      <c r="AKM3266" s="0"/>
      <c r="AKN3266" s="0"/>
      <c r="AKO3266" s="0"/>
      <c r="AKP3266" s="0"/>
      <c r="AKQ3266" s="0"/>
      <c r="AKR3266" s="0"/>
      <c r="AKS3266" s="0"/>
      <c r="AKT3266" s="0"/>
      <c r="AKU3266" s="0"/>
      <c r="AKV3266" s="0"/>
      <c r="AKW3266" s="0"/>
      <c r="AKX3266" s="0"/>
      <c r="AKY3266" s="0"/>
      <c r="AKZ3266" s="0"/>
      <c r="ALA3266" s="0"/>
      <c r="ALB3266" s="0"/>
      <c r="ALC3266" s="0"/>
      <c r="ALD3266" s="0"/>
      <c r="ALE3266" s="0"/>
      <c r="ALF3266" s="0"/>
      <c r="ALG3266" s="0"/>
      <c r="ALH3266" s="0"/>
      <c r="ALI3266" s="0"/>
      <c r="ALJ3266" s="0"/>
      <c r="ALK3266" s="0"/>
      <c r="ALL3266" s="0"/>
      <c r="ALM3266" s="0"/>
      <c r="ALN3266" s="0"/>
      <c r="ALO3266" s="0"/>
      <c r="ALP3266" s="0"/>
      <c r="ALQ3266" s="0"/>
      <c r="ALR3266" s="0"/>
      <c r="ALS3266" s="0"/>
      <c r="ALT3266" s="0"/>
      <c r="ALU3266" s="0"/>
      <c r="ALV3266" s="0"/>
      <c r="ALW3266" s="0"/>
      <c r="ALX3266" s="0"/>
      <c r="ALY3266" s="0"/>
      <c r="ALZ3266" s="0"/>
      <c r="AMA3266" s="0"/>
      <c r="AMB3266" s="0"/>
      <c r="AMC3266" s="0"/>
      <c r="AMD3266" s="0"/>
      <c r="AME3266" s="0"/>
      <c r="AMF3266" s="0"/>
      <c r="AMG3266" s="0"/>
      <c r="AMH3266" s="0"/>
      <c r="AMI3266" s="0"/>
    </row>
    <row r="3267" customFormat="false" ht="12.75" hidden="false" customHeight="false" outlineLevel="0" collapsed="false">
      <c r="A3267" s="1" t="s">
        <v>3508</v>
      </c>
      <c r="C3267" s="27" t="s">
        <v>3514</v>
      </c>
      <c r="D3267" s="27" t="s">
        <v>13</v>
      </c>
      <c r="E3267" s="97"/>
      <c r="F3267" s="31"/>
      <c r="G3267" s="27"/>
      <c r="H3267" s="30" t="s">
        <v>168</v>
      </c>
      <c r="I3267" s="31" t="n">
        <v>2.46</v>
      </c>
      <c r="J3267" s="31" t="s">
        <v>3470</v>
      </c>
      <c r="BM3267" s="0"/>
      <c r="BN3267" s="0"/>
      <c r="BO3267" s="0"/>
      <c r="BP3267" s="0"/>
      <c r="BQ3267" s="0"/>
      <c r="BR3267" s="0"/>
      <c r="BS3267" s="0"/>
      <c r="BT3267" s="0"/>
      <c r="BU3267" s="0"/>
      <c r="BV3267" s="0"/>
      <c r="BW3267" s="0"/>
      <c r="BX3267" s="0"/>
      <c r="BY3267" s="0"/>
      <c r="BZ3267" s="0"/>
      <c r="CA3267" s="0"/>
      <c r="CB3267" s="0"/>
      <c r="CC3267" s="0"/>
      <c r="CD3267" s="0"/>
      <c r="CE3267" s="0"/>
      <c r="CF3267" s="0"/>
      <c r="CG3267" s="0"/>
      <c r="CH3267" s="0"/>
      <c r="CI3267" s="0"/>
      <c r="CJ3267" s="0"/>
      <c r="CK3267" s="0"/>
      <c r="CL3267" s="0"/>
      <c r="CM3267" s="0"/>
      <c r="CN3267" s="0"/>
      <c r="CO3267" s="0"/>
      <c r="CP3267" s="0"/>
      <c r="CQ3267" s="0"/>
      <c r="CR3267" s="0"/>
      <c r="CS3267" s="0"/>
      <c r="CT3267" s="0"/>
      <c r="CU3267" s="0"/>
      <c r="CV3267" s="0"/>
      <c r="CW3267" s="0"/>
      <c r="CX3267" s="0"/>
      <c r="CY3267" s="0"/>
      <c r="CZ3267" s="0"/>
      <c r="DA3267" s="0"/>
      <c r="DB3267" s="0"/>
      <c r="DC3267" s="0"/>
      <c r="DD3267" s="0"/>
      <c r="DE3267" s="0"/>
      <c r="DF3267" s="0"/>
      <c r="DG3267" s="0"/>
      <c r="DH3267" s="0"/>
      <c r="DI3267" s="0"/>
      <c r="DJ3267" s="0"/>
      <c r="DK3267" s="0"/>
      <c r="DL3267" s="0"/>
      <c r="DM3267" s="0"/>
      <c r="DN3267" s="0"/>
      <c r="DO3267" s="0"/>
      <c r="DP3267" s="0"/>
      <c r="DQ3267" s="0"/>
      <c r="DR3267" s="0"/>
      <c r="DS3267" s="0"/>
      <c r="DT3267" s="0"/>
      <c r="DU3267" s="0"/>
      <c r="DV3267" s="0"/>
      <c r="DW3267" s="0"/>
      <c r="DX3267" s="0"/>
      <c r="DY3267" s="0"/>
      <c r="DZ3267" s="0"/>
      <c r="EA3267" s="0"/>
      <c r="EB3267" s="0"/>
      <c r="EC3267" s="0"/>
      <c r="ED3267" s="0"/>
      <c r="EE3267" s="0"/>
      <c r="EF3267" s="0"/>
      <c r="EG3267" s="0"/>
      <c r="EH3267" s="0"/>
      <c r="EI3267" s="0"/>
      <c r="EJ3267" s="0"/>
      <c r="EK3267" s="0"/>
      <c r="EL3267" s="0"/>
      <c r="EM3267" s="0"/>
      <c r="EN3267" s="0"/>
      <c r="EO3267" s="0"/>
      <c r="EP3267" s="0"/>
      <c r="EQ3267" s="0"/>
      <c r="ER3267" s="0"/>
      <c r="ES3267" s="0"/>
      <c r="ET3267" s="0"/>
      <c r="EU3267" s="0"/>
      <c r="EV3267" s="0"/>
      <c r="EW3267" s="0"/>
      <c r="EX3267" s="0"/>
      <c r="EY3267" s="0"/>
      <c r="EZ3267" s="0"/>
      <c r="FA3267" s="0"/>
      <c r="FB3267" s="0"/>
      <c r="FC3267" s="0"/>
      <c r="FD3267" s="0"/>
      <c r="FE3267" s="0"/>
      <c r="FF3267" s="0"/>
      <c r="FG3267" s="0"/>
      <c r="FH3267" s="0"/>
      <c r="FI3267" s="0"/>
      <c r="FJ3267" s="0"/>
      <c r="FK3267" s="0"/>
      <c r="FL3267" s="0"/>
      <c r="FM3267" s="0"/>
      <c r="FN3267" s="0"/>
      <c r="FO3267" s="0"/>
      <c r="FP3267" s="0"/>
      <c r="FQ3267" s="0"/>
      <c r="FR3267" s="0"/>
      <c r="FS3267" s="0"/>
      <c r="FT3267" s="0"/>
      <c r="FU3267" s="0"/>
      <c r="FV3267" s="0"/>
      <c r="FW3267" s="0"/>
      <c r="FX3267" s="0"/>
      <c r="FY3267" s="0"/>
      <c r="FZ3267" s="0"/>
      <c r="GA3267" s="0"/>
      <c r="GB3267" s="0"/>
      <c r="GC3267" s="0"/>
      <c r="GD3267" s="0"/>
      <c r="GE3267" s="0"/>
      <c r="GF3267" s="0"/>
      <c r="GG3267" s="0"/>
      <c r="GH3267" s="0"/>
      <c r="GI3267" s="0"/>
      <c r="GJ3267" s="0"/>
      <c r="GK3267" s="0"/>
      <c r="GL3267" s="0"/>
      <c r="GM3267" s="0"/>
      <c r="GN3267" s="0"/>
      <c r="GO3267" s="0"/>
      <c r="GP3267" s="0"/>
      <c r="GQ3267" s="0"/>
      <c r="GR3267" s="0"/>
      <c r="GS3267" s="0"/>
      <c r="GT3267" s="0"/>
      <c r="GU3267" s="0"/>
      <c r="GV3267" s="0"/>
      <c r="GW3267" s="0"/>
      <c r="GX3267" s="0"/>
      <c r="GY3267" s="0"/>
      <c r="GZ3267" s="0"/>
      <c r="HA3267" s="0"/>
      <c r="HB3267" s="0"/>
      <c r="HC3267" s="0"/>
      <c r="HD3267" s="0"/>
      <c r="HE3267" s="0"/>
      <c r="HF3267" s="0"/>
      <c r="HG3267" s="0"/>
      <c r="HH3267" s="0"/>
      <c r="HI3267" s="0"/>
      <c r="HJ3267" s="0"/>
      <c r="HK3267" s="0"/>
      <c r="HL3267" s="0"/>
      <c r="HM3267" s="0"/>
      <c r="HN3267" s="0"/>
      <c r="HO3267" s="0"/>
      <c r="HP3267" s="0"/>
      <c r="HQ3267" s="0"/>
      <c r="HR3267" s="0"/>
      <c r="HS3267" s="0"/>
      <c r="HT3267" s="0"/>
      <c r="HU3267" s="0"/>
      <c r="HV3267" s="0"/>
      <c r="HW3267" s="0"/>
      <c r="HX3267" s="0"/>
      <c r="HY3267" s="0"/>
      <c r="HZ3267" s="0"/>
      <c r="IA3267" s="0"/>
      <c r="IB3267" s="0"/>
      <c r="IC3267" s="0"/>
      <c r="ID3267" s="0"/>
      <c r="IE3267" s="0"/>
      <c r="IF3267" s="0"/>
      <c r="IG3267" s="0"/>
      <c r="IH3267" s="0"/>
      <c r="II3267" s="0"/>
      <c r="IJ3267" s="0"/>
      <c r="IK3267" s="0"/>
      <c r="IL3267" s="0"/>
      <c r="IM3267" s="0"/>
      <c r="IN3267" s="0"/>
      <c r="IO3267" s="0"/>
      <c r="IP3267" s="0"/>
      <c r="IQ3267" s="0"/>
      <c r="IR3267" s="0"/>
      <c r="IS3267" s="0"/>
      <c r="IT3267" s="0"/>
      <c r="IU3267" s="0"/>
      <c r="IV3267" s="0"/>
      <c r="IW3267" s="0"/>
      <c r="IX3267" s="0"/>
      <c r="IY3267" s="0"/>
      <c r="IZ3267" s="0"/>
      <c r="JA3267" s="0"/>
      <c r="JB3267" s="0"/>
      <c r="JC3267" s="0"/>
      <c r="JD3267" s="0"/>
      <c r="JE3267" s="0"/>
      <c r="JF3267" s="0"/>
      <c r="JG3267" s="0"/>
      <c r="JH3267" s="0"/>
      <c r="JI3267" s="0"/>
      <c r="JJ3267" s="0"/>
      <c r="JK3267" s="0"/>
      <c r="JL3267" s="0"/>
      <c r="JM3267" s="0"/>
      <c r="JN3267" s="0"/>
      <c r="JO3267" s="0"/>
      <c r="JP3267" s="0"/>
      <c r="JQ3267" s="0"/>
      <c r="JR3267" s="0"/>
      <c r="JS3267" s="0"/>
      <c r="JT3267" s="0"/>
      <c r="JU3267" s="0"/>
      <c r="JV3267" s="0"/>
      <c r="JW3267" s="0"/>
      <c r="JX3267" s="0"/>
      <c r="JY3267" s="0"/>
      <c r="JZ3267" s="0"/>
      <c r="KA3267" s="0"/>
      <c r="KB3267" s="0"/>
      <c r="KC3267" s="0"/>
      <c r="KD3267" s="0"/>
      <c r="KE3267" s="0"/>
      <c r="KF3267" s="0"/>
      <c r="KG3267" s="0"/>
      <c r="KH3267" s="0"/>
      <c r="KI3267" s="0"/>
      <c r="KJ3267" s="0"/>
      <c r="KK3267" s="0"/>
      <c r="KL3267" s="0"/>
      <c r="KM3267" s="0"/>
      <c r="KN3267" s="0"/>
      <c r="KO3267" s="0"/>
      <c r="KP3267" s="0"/>
      <c r="KQ3267" s="0"/>
      <c r="KR3267" s="0"/>
      <c r="KS3267" s="0"/>
      <c r="KT3267" s="0"/>
      <c r="KU3267" s="0"/>
      <c r="KV3267" s="0"/>
      <c r="KW3267" s="0"/>
      <c r="KX3267" s="0"/>
      <c r="KY3267" s="0"/>
      <c r="KZ3267" s="0"/>
      <c r="LA3267" s="0"/>
      <c r="LB3267" s="0"/>
      <c r="LC3267" s="0"/>
      <c r="LD3267" s="0"/>
      <c r="LE3267" s="0"/>
      <c r="LF3267" s="0"/>
      <c r="LG3267" s="0"/>
      <c r="LH3267" s="0"/>
      <c r="LI3267" s="0"/>
      <c r="LJ3267" s="0"/>
      <c r="LK3267" s="0"/>
      <c r="LL3267" s="0"/>
      <c r="LM3267" s="0"/>
      <c r="LN3267" s="0"/>
      <c r="LO3267" s="0"/>
      <c r="LP3267" s="0"/>
      <c r="LQ3267" s="0"/>
      <c r="LR3267" s="0"/>
      <c r="LS3267" s="0"/>
      <c r="LT3267" s="0"/>
      <c r="LU3267" s="0"/>
      <c r="LV3267" s="0"/>
      <c r="LW3267" s="0"/>
      <c r="LX3267" s="0"/>
      <c r="LY3267" s="0"/>
      <c r="LZ3267" s="0"/>
      <c r="MA3267" s="0"/>
      <c r="MB3267" s="0"/>
      <c r="MC3267" s="0"/>
      <c r="MD3267" s="0"/>
      <c r="ME3267" s="0"/>
      <c r="MF3267" s="0"/>
      <c r="MG3267" s="0"/>
      <c r="MH3267" s="0"/>
      <c r="MI3267" s="0"/>
      <c r="MJ3267" s="0"/>
      <c r="MK3267" s="0"/>
      <c r="ML3267" s="0"/>
      <c r="MM3267" s="0"/>
      <c r="MN3267" s="0"/>
      <c r="MO3267" s="0"/>
      <c r="MP3267" s="0"/>
      <c r="MQ3267" s="0"/>
      <c r="MR3267" s="0"/>
      <c r="MS3267" s="0"/>
      <c r="MT3267" s="0"/>
      <c r="MU3267" s="0"/>
      <c r="MV3267" s="0"/>
      <c r="MW3267" s="0"/>
      <c r="MX3267" s="0"/>
      <c r="MY3267" s="0"/>
      <c r="MZ3267" s="0"/>
      <c r="NA3267" s="0"/>
      <c r="NB3267" s="0"/>
      <c r="NC3267" s="0"/>
      <c r="ND3267" s="0"/>
      <c r="NE3267" s="0"/>
      <c r="NF3267" s="0"/>
      <c r="NG3267" s="0"/>
      <c r="NH3267" s="0"/>
      <c r="NI3267" s="0"/>
      <c r="NJ3267" s="0"/>
      <c r="NK3267" s="0"/>
      <c r="NL3267" s="0"/>
      <c r="NM3267" s="0"/>
      <c r="NN3267" s="0"/>
      <c r="NO3267" s="0"/>
      <c r="NP3267" s="0"/>
      <c r="NQ3267" s="0"/>
      <c r="NR3267" s="0"/>
      <c r="NS3267" s="0"/>
      <c r="NT3267" s="0"/>
      <c r="NU3267" s="0"/>
      <c r="NV3267" s="0"/>
      <c r="NW3267" s="0"/>
      <c r="NX3267" s="0"/>
      <c r="NY3267" s="0"/>
      <c r="NZ3267" s="0"/>
      <c r="OA3267" s="0"/>
      <c r="OB3267" s="0"/>
      <c r="OC3267" s="0"/>
      <c r="OD3267" s="0"/>
      <c r="OE3267" s="0"/>
      <c r="OF3267" s="0"/>
      <c r="OG3267" s="0"/>
      <c r="OH3267" s="0"/>
      <c r="OI3267" s="0"/>
      <c r="OJ3267" s="0"/>
      <c r="OK3267" s="0"/>
      <c r="OL3267" s="0"/>
      <c r="OM3267" s="0"/>
      <c r="ON3267" s="0"/>
      <c r="OO3267" s="0"/>
      <c r="OP3267" s="0"/>
      <c r="OQ3267" s="0"/>
      <c r="OR3267" s="0"/>
      <c r="OS3267" s="0"/>
      <c r="OT3267" s="0"/>
      <c r="OU3267" s="0"/>
      <c r="OV3267" s="0"/>
      <c r="OW3267" s="0"/>
      <c r="OX3267" s="0"/>
      <c r="OY3267" s="0"/>
      <c r="OZ3267" s="0"/>
      <c r="PA3267" s="0"/>
      <c r="PB3267" s="0"/>
      <c r="PC3267" s="0"/>
      <c r="PD3267" s="0"/>
      <c r="PE3267" s="0"/>
      <c r="PF3267" s="0"/>
      <c r="PG3267" s="0"/>
      <c r="PH3267" s="0"/>
      <c r="PI3267" s="0"/>
      <c r="PJ3267" s="0"/>
      <c r="PK3267" s="0"/>
      <c r="PL3267" s="0"/>
      <c r="PM3267" s="0"/>
      <c r="PN3267" s="0"/>
      <c r="PO3267" s="0"/>
      <c r="PP3267" s="0"/>
      <c r="PQ3267" s="0"/>
      <c r="PR3267" s="0"/>
      <c r="PS3267" s="0"/>
      <c r="PT3267" s="0"/>
      <c r="PU3267" s="0"/>
      <c r="PV3267" s="0"/>
      <c r="PW3267" s="0"/>
      <c r="PX3267" s="0"/>
      <c r="PY3267" s="0"/>
      <c r="PZ3267" s="0"/>
      <c r="QA3267" s="0"/>
      <c r="QB3267" s="0"/>
      <c r="QC3267" s="0"/>
      <c r="QD3267" s="0"/>
      <c r="QE3267" s="0"/>
      <c r="QF3267" s="0"/>
      <c r="QG3267" s="0"/>
      <c r="QH3267" s="0"/>
      <c r="QI3267" s="0"/>
      <c r="QJ3267" s="0"/>
      <c r="QK3267" s="0"/>
      <c r="QL3267" s="0"/>
      <c r="QM3267" s="0"/>
      <c r="QN3267" s="0"/>
      <c r="QO3267" s="0"/>
      <c r="QP3267" s="0"/>
      <c r="QQ3267" s="0"/>
      <c r="QR3267" s="0"/>
      <c r="QS3267" s="0"/>
      <c r="QT3267" s="0"/>
      <c r="QU3267" s="0"/>
      <c r="QV3267" s="0"/>
      <c r="QW3267" s="0"/>
      <c r="QX3267" s="0"/>
      <c r="QY3267" s="0"/>
      <c r="QZ3267" s="0"/>
      <c r="RA3267" s="0"/>
      <c r="RB3267" s="0"/>
      <c r="RC3267" s="0"/>
      <c r="RD3267" s="0"/>
      <c r="RE3267" s="0"/>
      <c r="RF3267" s="0"/>
      <c r="RG3267" s="0"/>
      <c r="RH3267" s="0"/>
      <c r="RI3267" s="0"/>
      <c r="RJ3267" s="0"/>
      <c r="RK3267" s="0"/>
      <c r="RL3267" s="0"/>
      <c r="RM3267" s="0"/>
      <c r="RN3267" s="0"/>
      <c r="RO3267" s="0"/>
      <c r="RP3267" s="0"/>
      <c r="RQ3267" s="0"/>
      <c r="RR3267" s="0"/>
      <c r="RS3267" s="0"/>
      <c r="RT3267" s="0"/>
      <c r="RU3267" s="0"/>
      <c r="RV3267" s="0"/>
      <c r="RW3267" s="0"/>
      <c r="RX3267" s="0"/>
      <c r="RY3267" s="0"/>
      <c r="RZ3267" s="0"/>
      <c r="SA3267" s="0"/>
      <c r="SB3267" s="0"/>
      <c r="SC3267" s="0"/>
      <c r="SD3267" s="0"/>
      <c r="SE3267" s="0"/>
      <c r="SF3267" s="0"/>
      <c r="SG3267" s="0"/>
      <c r="SH3267" s="0"/>
      <c r="SI3267" s="0"/>
      <c r="SJ3267" s="0"/>
      <c r="SK3267" s="0"/>
      <c r="SL3267" s="0"/>
      <c r="SM3267" s="0"/>
      <c r="SN3267" s="0"/>
      <c r="SO3267" s="0"/>
      <c r="SP3267" s="0"/>
      <c r="SQ3267" s="0"/>
      <c r="SR3267" s="0"/>
      <c r="SS3267" s="0"/>
      <c r="ST3267" s="0"/>
      <c r="SU3267" s="0"/>
      <c r="SV3267" s="0"/>
      <c r="SW3267" s="0"/>
      <c r="SX3267" s="0"/>
      <c r="SY3267" s="0"/>
      <c r="SZ3267" s="0"/>
      <c r="TA3267" s="0"/>
      <c r="TB3267" s="0"/>
      <c r="TC3267" s="0"/>
      <c r="TD3267" s="0"/>
      <c r="TE3267" s="0"/>
      <c r="TF3267" s="0"/>
      <c r="TG3267" s="0"/>
      <c r="TH3267" s="0"/>
      <c r="TI3267" s="0"/>
      <c r="TJ3267" s="0"/>
      <c r="TK3267" s="0"/>
      <c r="TL3267" s="0"/>
      <c r="TM3267" s="0"/>
      <c r="TN3267" s="0"/>
      <c r="TO3267" s="0"/>
      <c r="TP3267" s="0"/>
      <c r="TQ3267" s="0"/>
      <c r="TR3267" s="0"/>
      <c r="TS3267" s="0"/>
      <c r="TT3267" s="0"/>
      <c r="TU3267" s="0"/>
      <c r="TV3267" s="0"/>
      <c r="TW3267" s="0"/>
      <c r="TX3267" s="0"/>
      <c r="TY3267" s="0"/>
      <c r="TZ3267" s="0"/>
      <c r="UA3267" s="0"/>
      <c r="UB3267" s="0"/>
      <c r="UC3267" s="0"/>
      <c r="UD3267" s="0"/>
      <c r="UE3267" s="0"/>
      <c r="UF3267" s="0"/>
      <c r="UG3267" s="0"/>
      <c r="UH3267" s="0"/>
      <c r="UI3267" s="0"/>
      <c r="UJ3267" s="0"/>
      <c r="UK3267" s="0"/>
      <c r="UL3267" s="0"/>
      <c r="UM3267" s="0"/>
      <c r="UN3267" s="0"/>
      <c r="UO3267" s="0"/>
      <c r="UP3267" s="0"/>
      <c r="UQ3267" s="0"/>
      <c r="UR3267" s="0"/>
      <c r="US3267" s="0"/>
      <c r="UT3267" s="0"/>
      <c r="UU3267" s="0"/>
      <c r="UV3267" s="0"/>
      <c r="UW3267" s="0"/>
      <c r="UX3267" s="0"/>
      <c r="UY3267" s="0"/>
      <c r="UZ3267" s="0"/>
      <c r="VA3267" s="0"/>
      <c r="VB3267" s="0"/>
      <c r="VC3267" s="0"/>
      <c r="VD3267" s="0"/>
      <c r="VE3267" s="0"/>
      <c r="VF3267" s="0"/>
      <c r="VG3267" s="0"/>
      <c r="VH3267" s="0"/>
      <c r="VI3267" s="0"/>
      <c r="VJ3267" s="0"/>
      <c r="VK3267" s="0"/>
      <c r="VL3267" s="0"/>
      <c r="VM3267" s="0"/>
      <c r="VN3267" s="0"/>
      <c r="VO3267" s="0"/>
      <c r="VP3267" s="0"/>
      <c r="VQ3267" s="0"/>
      <c r="VR3267" s="0"/>
      <c r="VS3267" s="0"/>
      <c r="VT3267" s="0"/>
      <c r="VU3267" s="0"/>
      <c r="VV3267" s="0"/>
      <c r="VW3267" s="0"/>
      <c r="VX3267" s="0"/>
      <c r="VY3267" s="0"/>
      <c r="VZ3267" s="0"/>
      <c r="WA3267" s="0"/>
      <c r="WB3267" s="0"/>
      <c r="WC3267" s="0"/>
      <c r="WD3267" s="0"/>
      <c r="WE3267" s="0"/>
      <c r="WF3267" s="0"/>
      <c r="WG3267" s="0"/>
      <c r="WH3267" s="0"/>
      <c r="WI3267" s="0"/>
      <c r="WJ3267" s="0"/>
      <c r="WK3267" s="0"/>
      <c r="WL3267" s="0"/>
      <c r="WM3267" s="0"/>
      <c r="WN3267" s="0"/>
      <c r="WO3267" s="0"/>
      <c r="WP3267" s="0"/>
      <c r="WQ3267" s="0"/>
      <c r="WR3267" s="0"/>
      <c r="WS3267" s="0"/>
      <c r="WT3267" s="0"/>
      <c r="WU3267" s="0"/>
      <c r="WV3267" s="0"/>
      <c r="WW3267" s="0"/>
      <c r="WX3267" s="0"/>
      <c r="WY3267" s="0"/>
      <c r="WZ3267" s="0"/>
      <c r="XA3267" s="0"/>
      <c r="XB3267" s="0"/>
      <c r="XC3267" s="0"/>
      <c r="XD3267" s="0"/>
      <c r="XE3267" s="0"/>
      <c r="XF3267" s="0"/>
      <c r="XG3267" s="0"/>
      <c r="XH3267" s="0"/>
      <c r="XI3267" s="0"/>
      <c r="XJ3267" s="0"/>
      <c r="XK3267" s="0"/>
      <c r="XL3267" s="0"/>
      <c r="XM3267" s="0"/>
      <c r="XN3267" s="0"/>
      <c r="XO3267" s="0"/>
      <c r="XP3267" s="0"/>
      <c r="XQ3267" s="0"/>
      <c r="XR3267" s="0"/>
      <c r="XS3267" s="0"/>
      <c r="XT3267" s="0"/>
      <c r="XU3267" s="0"/>
      <c r="XV3267" s="0"/>
      <c r="XW3267" s="0"/>
      <c r="XX3267" s="0"/>
      <c r="XY3267" s="0"/>
      <c r="XZ3267" s="0"/>
      <c r="YA3267" s="0"/>
      <c r="YB3267" s="0"/>
      <c r="YC3267" s="0"/>
      <c r="YD3267" s="0"/>
      <c r="YE3267" s="0"/>
      <c r="YF3267" s="0"/>
      <c r="YG3267" s="0"/>
      <c r="YH3267" s="0"/>
      <c r="YI3267" s="0"/>
      <c r="YJ3267" s="0"/>
      <c r="YK3267" s="0"/>
      <c r="YL3267" s="0"/>
      <c r="YM3267" s="0"/>
      <c r="YN3267" s="0"/>
      <c r="YO3267" s="0"/>
      <c r="YP3267" s="0"/>
      <c r="YQ3267" s="0"/>
      <c r="YR3267" s="0"/>
      <c r="YS3267" s="0"/>
      <c r="YT3267" s="0"/>
      <c r="YU3267" s="0"/>
      <c r="YV3267" s="0"/>
      <c r="YW3267" s="0"/>
      <c r="YX3267" s="0"/>
      <c r="YY3267" s="0"/>
      <c r="YZ3267" s="0"/>
      <c r="ZA3267" s="0"/>
      <c r="ZB3267" s="0"/>
      <c r="ZC3267" s="0"/>
      <c r="ZD3267" s="0"/>
      <c r="ZE3267" s="0"/>
      <c r="ZF3267" s="0"/>
      <c r="ZG3267" s="0"/>
      <c r="ZH3267" s="0"/>
      <c r="ZI3267" s="0"/>
      <c r="ZJ3267" s="0"/>
      <c r="ZK3267" s="0"/>
      <c r="ZL3267" s="0"/>
      <c r="ZM3267" s="0"/>
      <c r="ZN3267" s="0"/>
      <c r="ZO3267" s="0"/>
      <c r="ZP3267" s="0"/>
      <c r="ZQ3267" s="0"/>
      <c r="ZR3267" s="0"/>
      <c r="ZS3267" s="0"/>
      <c r="ZT3267" s="0"/>
      <c r="ZU3267" s="0"/>
      <c r="ZV3267" s="0"/>
      <c r="ZW3267" s="0"/>
      <c r="ZX3267" s="0"/>
      <c r="ZY3267" s="0"/>
      <c r="ZZ3267" s="0"/>
      <c r="AAA3267" s="0"/>
      <c r="AAB3267" s="0"/>
      <c r="AAC3267" s="0"/>
      <c r="AAD3267" s="0"/>
      <c r="AAE3267" s="0"/>
      <c r="AAF3267" s="0"/>
      <c r="AAG3267" s="0"/>
      <c r="AAH3267" s="0"/>
      <c r="AAI3267" s="0"/>
      <c r="AAJ3267" s="0"/>
      <c r="AAK3267" s="0"/>
      <c r="AAL3267" s="0"/>
      <c r="AAM3267" s="0"/>
      <c r="AAN3267" s="0"/>
      <c r="AAO3267" s="0"/>
      <c r="AAP3267" s="0"/>
      <c r="AAQ3267" s="0"/>
      <c r="AAR3267" s="0"/>
      <c r="AAS3267" s="0"/>
      <c r="AAT3267" s="0"/>
      <c r="AAU3267" s="0"/>
      <c r="AAV3267" s="0"/>
      <c r="AAW3267" s="0"/>
      <c r="AAX3267" s="0"/>
      <c r="AAY3267" s="0"/>
      <c r="AAZ3267" s="0"/>
      <c r="ABA3267" s="0"/>
      <c r="ABB3267" s="0"/>
      <c r="ABC3267" s="0"/>
      <c r="ABD3267" s="0"/>
      <c r="ABE3267" s="0"/>
      <c r="ABF3267" s="0"/>
      <c r="ABG3267" s="0"/>
      <c r="ABH3267" s="0"/>
      <c r="ABI3267" s="0"/>
      <c r="ABJ3267" s="0"/>
      <c r="ABK3267" s="0"/>
      <c r="ABL3267" s="0"/>
      <c r="ABM3267" s="0"/>
      <c r="ABN3267" s="0"/>
      <c r="ABO3267" s="0"/>
      <c r="ABP3267" s="0"/>
      <c r="ABQ3267" s="0"/>
      <c r="ABR3267" s="0"/>
      <c r="ABS3267" s="0"/>
      <c r="ABT3267" s="0"/>
      <c r="ABU3267" s="0"/>
      <c r="ABV3267" s="0"/>
      <c r="ABW3267" s="0"/>
      <c r="ABX3267" s="0"/>
      <c r="ABY3267" s="0"/>
      <c r="ABZ3267" s="0"/>
      <c r="ACA3267" s="0"/>
      <c r="ACB3267" s="0"/>
      <c r="ACC3267" s="0"/>
      <c r="ACD3267" s="0"/>
      <c r="ACE3267" s="0"/>
      <c r="ACF3267" s="0"/>
      <c r="ACG3267" s="0"/>
      <c r="ACH3267" s="0"/>
      <c r="ACI3267" s="0"/>
      <c r="ACJ3267" s="0"/>
      <c r="ACK3267" s="0"/>
      <c r="ACL3267" s="0"/>
      <c r="ACM3267" s="0"/>
      <c r="ACN3267" s="0"/>
      <c r="ACO3267" s="0"/>
      <c r="ACP3267" s="0"/>
      <c r="ACQ3267" s="0"/>
      <c r="ACR3267" s="0"/>
      <c r="ACS3267" s="0"/>
      <c r="ACT3267" s="0"/>
      <c r="ACU3267" s="0"/>
      <c r="ACV3267" s="0"/>
      <c r="ACW3267" s="0"/>
      <c r="ACX3267" s="0"/>
      <c r="ACY3267" s="0"/>
      <c r="ACZ3267" s="0"/>
      <c r="ADA3267" s="0"/>
      <c r="ADB3267" s="0"/>
      <c r="ADC3267" s="0"/>
      <c r="ADD3267" s="0"/>
      <c r="ADE3267" s="0"/>
      <c r="ADF3267" s="0"/>
      <c r="ADG3267" s="0"/>
      <c r="ADH3267" s="0"/>
      <c r="ADI3267" s="0"/>
      <c r="ADJ3267" s="0"/>
      <c r="ADK3267" s="0"/>
      <c r="ADL3267" s="0"/>
      <c r="ADM3267" s="0"/>
      <c r="ADN3267" s="0"/>
      <c r="ADO3267" s="0"/>
      <c r="ADP3267" s="0"/>
      <c r="ADQ3267" s="0"/>
      <c r="ADR3267" s="0"/>
      <c r="ADS3267" s="0"/>
      <c r="ADT3267" s="0"/>
      <c r="ADU3267" s="0"/>
      <c r="ADV3267" s="0"/>
      <c r="ADW3267" s="0"/>
      <c r="ADX3267" s="0"/>
      <c r="ADY3267" s="0"/>
      <c r="ADZ3267" s="0"/>
      <c r="AEA3267" s="0"/>
      <c r="AEB3267" s="0"/>
      <c r="AEC3267" s="0"/>
      <c r="AED3267" s="0"/>
      <c r="AEE3267" s="0"/>
      <c r="AEF3267" s="0"/>
      <c r="AEG3267" s="0"/>
      <c r="AEH3267" s="0"/>
      <c r="AEI3267" s="0"/>
      <c r="AEJ3267" s="0"/>
      <c r="AEK3267" s="0"/>
      <c r="AEL3267" s="0"/>
      <c r="AEM3267" s="0"/>
      <c r="AEN3267" s="0"/>
      <c r="AEO3267" s="0"/>
      <c r="AEP3267" s="0"/>
      <c r="AEQ3267" s="0"/>
      <c r="AER3267" s="0"/>
      <c r="AES3267" s="0"/>
      <c r="AET3267" s="0"/>
      <c r="AEU3267" s="0"/>
      <c r="AEV3267" s="0"/>
      <c r="AEW3267" s="0"/>
      <c r="AEX3267" s="0"/>
      <c r="AEY3267" s="0"/>
      <c r="AEZ3267" s="0"/>
      <c r="AFA3267" s="0"/>
      <c r="AFB3267" s="0"/>
      <c r="AFC3267" s="0"/>
      <c r="AFD3267" s="0"/>
      <c r="AFE3267" s="0"/>
      <c r="AFF3267" s="0"/>
      <c r="AFG3267" s="0"/>
      <c r="AFH3267" s="0"/>
      <c r="AFI3267" s="0"/>
      <c r="AFJ3267" s="0"/>
      <c r="AFK3267" s="0"/>
      <c r="AFL3267" s="0"/>
      <c r="AFM3267" s="0"/>
      <c r="AFN3267" s="0"/>
      <c r="AFO3267" s="0"/>
      <c r="AFP3267" s="0"/>
      <c r="AFQ3267" s="0"/>
      <c r="AFR3267" s="0"/>
      <c r="AFS3267" s="0"/>
      <c r="AFT3267" s="0"/>
      <c r="AFU3267" s="0"/>
      <c r="AFV3267" s="0"/>
      <c r="AFW3267" s="0"/>
      <c r="AFX3267" s="0"/>
      <c r="AFY3267" s="0"/>
      <c r="AFZ3267" s="0"/>
      <c r="AGA3267" s="0"/>
      <c r="AGB3267" s="0"/>
      <c r="AGC3267" s="0"/>
      <c r="AGD3267" s="0"/>
      <c r="AGE3267" s="0"/>
      <c r="AGF3267" s="0"/>
      <c r="AGG3267" s="0"/>
      <c r="AGH3267" s="0"/>
      <c r="AGI3267" s="0"/>
      <c r="AGJ3267" s="0"/>
      <c r="AGK3267" s="0"/>
      <c r="AGL3267" s="0"/>
      <c r="AGM3267" s="0"/>
      <c r="AGN3267" s="0"/>
      <c r="AGO3267" s="0"/>
      <c r="AGP3267" s="0"/>
      <c r="AGQ3267" s="0"/>
      <c r="AGR3267" s="0"/>
      <c r="AGS3267" s="0"/>
      <c r="AGT3267" s="0"/>
      <c r="AGU3267" s="0"/>
      <c r="AGV3267" s="0"/>
      <c r="AGW3267" s="0"/>
      <c r="AGX3267" s="0"/>
      <c r="AGY3267" s="0"/>
      <c r="AGZ3267" s="0"/>
      <c r="AHA3267" s="0"/>
      <c r="AHB3267" s="0"/>
      <c r="AHC3267" s="0"/>
      <c r="AHD3267" s="0"/>
      <c r="AHE3267" s="0"/>
      <c r="AHF3267" s="0"/>
      <c r="AHG3267" s="0"/>
      <c r="AHH3267" s="0"/>
      <c r="AHI3267" s="0"/>
      <c r="AHJ3267" s="0"/>
      <c r="AHK3267" s="0"/>
      <c r="AHL3267" s="0"/>
      <c r="AHM3267" s="0"/>
      <c r="AHN3267" s="0"/>
      <c r="AHO3267" s="0"/>
      <c r="AHP3267" s="0"/>
      <c r="AHQ3267" s="0"/>
      <c r="AHR3267" s="0"/>
      <c r="AHS3267" s="0"/>
      <c r="AHT3267" s="0"/>
      <c r="AHU3267" s="0"/>
      <c r="AHV3267" s="0"/>
      <c r="AHW3267" s="0"/>
      <c r="AHX3267" s="0"/>
      <c r="AHY3267" s="0"/>
      <c r="AHZ3267" s="0"/>
      <c r="AIA3267" s="0"/>
      <c r="AIB3267" s="0"/>
      <c r="AIC3267" s="0"/>
      <c r="AID3267" s="0"/>
      <c r="AIE3267" s="0"/>
      <c r="AIF3267" s="0"/>
      <c r="AIG3267" s="0"/>
      <c r="AIH3267" s="0"/>
      <c r="AII3267" s="0"/>
      <c r="AIJ3267" s="0"/>
      <c r="AIK3267" s="0"/>
      <c r="AIL3267" s="0"/>
      <c r="AIM3267" s="0"/>
      <c r="AIN3267" s="0"/>
      <c r="AIO3267" s="0"/>
      <c r="AIP3267" s="0"/>
      <c r="AIQ3267" s="0"/>
      <c r="AIR3267" s="0"/>
      <c r="AIS3267" s="0"/>
      <c r="AIT3267" s="0"/>
      <c r="AIU3267" s="0"/>
      <c r="AIV3267" s="0"/>
      <c r="AIW3267" s="0"/>
      <c r="AIX3267" s="0"/>
      <c r="AIY3267" s="0"/>
      <c r="AIZ3267" s="0"/>
      <c r="AJA3267" s="0"/>
      <c r="AJB3267" s="0"/>
      <c r="AJC3267" s="0"/>
      <c r="AJD3267" s="0"/>
      <c r="AJE3267" s="0"/>
      <c r="AJF3267" s="0"/>
      <c r="AJG3267" s="0"/>
      <c r="AJH3267" s="0"/>
      <c r="AJI3267" s="0"/>
      <c r="AJJ3267" s="0"/>
      <c r="AJK3267" s="0"/>
      <c r="AJL3267" s="0"/>
      <c r="AJM3267" s="0"/>
      <c r="AJN3267" s="0"/>
      <c r="AJO3267" s="0"/>
      <c r="AJP3267" s="0"/>
      <c r="AJQ3267" s="0"/>
      <c r="AJR3267" s="0"/>
      <c r="AJS3267" s="0"/>
      <c r="AJT3267" s="0"/>
      <c r="AJU3267" s="0"/>
      <c r="AJV3267" s="0"/>
      <c r="AJW3267" s="0"/>
      <c r="AJX3267" s="0"/>
      <c r="AJY3267" s="0"/>
      <c r="AJZ3267" s="0"/>
      <c r="AKA3267" s="0"/>
      <c r="AKB3267" s="0"/>
      <c r="AKC3267" s="0"/>
      <c r="AKD3267" s="0"/>
      <c r="AKE3267" s="0"/>
      <c r="AKF3267" s="0"/>
      <c r="AKG3267" s="0"/>
      <c r="AKH3267" s="0"/>
      <c r="AKI3267" s="0"/>
      <c r="AKJ3267" s="0"/>
      <c r="AKK3267" s="0"/>
      <c r="AKL3267" s="0"/>
      <c r="AKM3267" s="0"/>
      <c r="AKN3267" s="0"/>
      <c r="AKO3267" s="0"/>
      <c r="AKP3267" s="0"/>
      <c r="AKQ3267" s="0"/>
      <c r="AKR3267" s="0"/>
      <c r="AKS3267" s="0"/>
      <c r="AKT3267" s="0"/>
      <c r="AKU3267" s="0"/>
      <c r="AKV3267" s="0"/>
      <c r="AKW3267" s="0"/>
      <c r="AKX3267" s="0"/>
      <c r="AKY3267" s="0"/>
      <c r="AKZ3267" s="0"/>
      <c r="ALA3267" s="0"/>
      <c r="ALB3267" s="0"/>
      <c r="ALC3267" s="0"/>
      <c r="ALD3267" s="0"/>
      <c r="ALE3267" s="0"/>
      <c r="ALF3267" s="0"/>
      <c r="ALG3267" s="0"/>
      <c r="ALH3267" s="0"/>
      <c r="ALI3267" s="0"/>
      <c r="ALJ3267" s="0"/>
      <c r="ALK3267" s="0"/>
      <c r="ALL3267" s="0"/>
      <c r="ALM3267" s="0"/>
      <c r="ALN3267" s="0"/>
      <c r="ALO3267" s="0"/>
      <c r="ALP3267" s="0"/>
      <c r="ALQ3267" s="0"/>
      <c r="ALR3267" s="0"/>
      <c r="ALS3267" s="0"/>
      <c r="ALT3267" s="0"/>
      <c r="ALU3267" s="0"/>
      <c r="ALV3267" s="0"/>
      <c r="ALW3267" s="0"/>
      <c r="ALX3267" s="0"/>
      <c r="ALY3267" s="0"/>
      <c r="ALZ3267" s="0"/>
      <c r="AMA3267" s="0"/>
      <c r="AMB3267" s="0"/>
      <c r="AMC3267" s="0"/>
      <c r="AMD3267" s="0"/>
      <c r="AME3267" s="0"/>
      <c r="AMF3267" s="0"/>
      <c r="AMG3267" s="0"/>
      <c r="AMH3267" s="0"/>
      <c r="AMI3267" s="0"/>
    </row>
    <row r="3268" customFormat="false" ht="12.75" hidden="false" customHeight="false" outlineLevel="0" collapsed="false">
      <c r="A3268" s="1" t="s">
        <v>3515</v>
      </c>
      <c r="C3268" s="27" t="s">
        <v>3516</v>
      </c>
      <c r="D3268" s="27" t="s">
        <v>13</v>
      </c>
      <c r="E3268" s="97"/>
      <c r="F3268" s="31"/>
      <c r="G3268" s="27"/>
      <c r="H3268" s="30" t="s">
        <v>168</v>
      </c>
      <c r="I3268" s="31" t="n">
        <v>1.8</v>
      </c>
      <c r="J3268" s="31" t="s">
        <v>3470</v>
      </c>
      <c r="BM3268" s="0"/>
      <c r="BN3268" s="0"/>
      <c r="BO3268" s="0"/>
      <c r="BP3268" s="0"/>
      <c r="BQ3268" s="0"/>
      <c r="BR3268" s="0"/>
      <c r="BS3268" s="0"/>
      <c r="BT3268" s="0"/>
      <c r="BU3268" s="0"/>
      <c r="BV3268" s="0"/>
      <c r="BW3268" s="0"/>
      <c r="BX3268" s="0"/>
      <c r="BY3268" s="0"/>
      <c r="BZ3268" s="0"/>
      <c r="CA3268" s="0"/>
      <c r="CB3268" s="0"/>
      <c r="CC3268" s="0"/>
      <c r="CD3268" s="0"/>
      <c r="CE3268" s="0"/>
      <c r="CF3268" s="0"/>
      <c r="CG3268" s="0"/>
      <c r="CH3268" s="0"/>
      <c r="CI3268" s="0"/>
      <c r="CJ3268" s="0"/>
      <c r="CK3268" s="0"/>
      <c r="CL3268" s="0"/>
      <c r="CM3268" s="0"/>
      <c r="CN3268" s="0"/>
      <c r="CO3268" s="0"/>
      <c r="CP3268" s="0"/>
      <c r="CQ3268" s="0"/>
      <c r="CR3268" s="0"/>
      <c r="CS3268" s="0"/>
      <c r="CT3268" s="0"/>
      <c r="CU3268" s="0"/>
      <c r="CV3268" s="0"/>
      <c r="CW3268" s="0"/>
      <c r="CX3268" s="0"/>
      <c r="CY3268" s="0"/>
      <c r="CZ3268" s="0"/>
      <c r="DA3268" s="0"/>
      <c r="DB3268" s="0"/>
      <c r="DC3268" s="0"/>
      <c r="DD3268" s="0"/>
      <c r="DE3268" s="0"/>
      <c r="DF3268" s="0"/>
      <c r="DG3268" s="0"/>
      <c r="DH3268" s="0"/>
      <c r="DI3268" s="0"/>
      <c r="DJ3268" s="0"/>
      <c r="DK3268" s="0"/>
      <c r="DL3268" s="0"/>
      <c r="DM3268" s="0"/>
      <c r="DN3268" s="0"/>
      <c r="DO3268" s="0"/>
      <c r="DP3268" s="0"/>
      <c r="DQ3268" s="0"/>
      <c r="DR3268" s="0"/>
      <c r="DS3268" s="0"/>
      <c r="DT3268" s="0"/>
      <c r="DU3268" s="0"/>
      <c r="DV3268" s="0"/>
      <c r="DW3268" s="0"/>
      <c r="DX3268" s="0"/>
      <c r="DY3268" s="0"/>
      <c r="DZ3268" s="0"/>
      <c r="EA3268" s="0"/>
      <c r="EB3268" s="0"/>
      <c r="EC3268" s="0"/>
      <c r="ED3268" s="0"/>
      <c r="EE3268" s="0"/>
      <c r="EF3268" s="0"/>
      <c r="EG3268" s="0"/>
      <c r="EH3268" s="0"/>
      <c r="EI3268" s="0"/>
      <c r="EJ3268" s="0"/>
      <c r="EK3268" s="0"/>
      <c r="EL3268" s="0"/>
      <c r="EM3268" s="0"/>
      <c r="EN3268" s="0"/>
      <c r="EO3268" s="0"/>
      <c r="EP3268" s="0"/>
      <c r="EQ3268" s="0"/>
      <c r="ER3268" s="0"/>
      <c r="ES3268" s="0"/>
      <c r="ET3268" s="0"/>
      <c r="EU3268" s="0"/>
      <c r="EV3268" s="0"/>
      <c r="EW3268" s="0"/>
      <c r="EX3268" s="0"/>
      <c r="EY3268" s="0"/>
      <c r="EZ3268" s="0"/>
      <c r="FA3268" s="0"/>
      <c r="FB3268" s="0"/>
      <c r="FC3268" s="0"/>
      <c r="FD3268" s="0"/>
      <c r="FE3268" s="0"/>
      <c r="FF3268" s="0"/>
      <c r="FG3268" s="0"/>
      <c r="FH3268" s="0"/>
      <c r="FI3268" s="0"/>
      <c r="FJ3268" s="0"/>
      <c r="FK3268" s="0"/>
      <c r="FL3268" s="0"/>
      <c r="FM3268" s="0"/>
      <c r="FN3268" s="0"/>
      <c r="FO3268" s="0"/>
      <c r="FP3268" s="0"/>
      <c r="FQ3268" s="0"/>
      <c r="FR3268" s="0"/>
      <c r="FS3268" s="0"/>
      <c r="FT3268" s="0"/>
      <c r="FU3268" s="0"/>
      <c r="FV3268" s="0"/>
      <c r="FW3268" s="0"/>
      <c r="FX3268" s="0"/>
      <c r="FY3268" s="0"/>
      <c r="FZ3268" s="0"/>
      <c r="GA3268" s="0"/>
      <c r="GB3268" s="0"/>
      <c r="GC3268" s="0"/>
      <c r="GD3268" s="0"/>
      <c r="GE3268" s="0"/>
      <c r="GF3268" s="0"/>
      <c r="GG3268" s="0"/>
      <c r="GH3268" s="0"/>
      <c r="GI3268" s="0"/>
      <c r="GJ3268" s="0"/>
      <c r="GK3268" s="0"/>
      <c r="GL3268" s="0"/>
      <c r="GM3268" s="0"/>
      <c r="GN3268" s="0"/>
      <c r="GO3268" s="0"/>
      <c r="GP3268" s="0"/>
      <c r="GQ3268" s="0"/>
      <c r="GR3268" s="0"/>
      <c r="GS3268" s="0"/>
      <c r="GT3268" s="0"/>
      <c r="GU3268" s="0"/>
      <c r="GV3268" s="0"/>
      <c r="GW3268" s="0"/>
      <c r="GX3268" s="0"/>
      <c r="GY3268" s="0"/>
      <c r="GZ3268" s="0"/>
      <c r="HA3268" s="0"/>
      <c r="HB3268" s="0"/>
      <c r="HC3268" s="0"/>
      <c r="HD3268" s="0"/>
      <c r="HE3268" s="0"/>
      <c r="HF3268" s="0"/>
      <c r="HG3268" s="0"/>
      <c r="HH3268" s="0"/>
      <c r="HI3268" s="0"/>
      <c r="HJ3268" s="0"/>
      <c r="HK3268" s="0"/>
      <c r="HL3268" s="0"/>
      <c r="HM3268" s="0"/>
      <c r="HN3268" s="0"/>
      <c r="HO3268" s="0"/>
      <c r="HP3268" s="0"/>
      <c r="HQ3268" s="0"/>
      <c r="HR3268" s="0"/>
      <c r="HS3268" s="0"/>
      <c r="HT3268" s="0"/>
      <c r="HU3268" s="0"/>
      <c r="HV3268" s="0"/>
      <c r="HW3268" s="0"/>
      <c r="HX3268" s="0"/>
      <c r="HY3268" s="0"/>
      <c r="HZ3268" s="0"/>
      <c r="IA3268" s="0"/>
      <c r="IB3268" s="0"/>
      <c r="IC3268" s="0"/>
      <c r="ID3268" s="0"/>
      <c r="IE3268" s="0"/>
      <c r="IF3268" s="0"/>
      <c r="IG3268" s="0"/>
      <c r="IH3268" s="0"/>
      <c r="II3268" s="0"/>
      <c r="IJ3268" s="0"/>
      <c r="IK3268" s="0"/>
      <c r="IL3268" s="0"/>
      <c r="IM3268" s="0"/>
      <c r="IN3268" s="0"/>
      <c r="IO3268" s="0"/>
      <c r="IP3268" s="0"/>
      <c r="IQ3268" s="0"/>
      <c r="IR3268" s="0"/>
      <c r="IS3268" s="0"/>
      <c r="IT3268" s="0"/>
      <c r="IU3268" s="0"/>
      <c r="IV3268" s="0"/>
      <c r="IW3268" s="0"/>
      <c r="IX3268" s="0"/>
      <c r="IY3268" s="0"/>
      <c r="IZ3268" s="0"/>
      <c r="JA3268" s="0"/>
      <c r="JB3268" s="0"/>
      <c r="JC3268" s="0"/>
      <c r="JD3268" s="0"/>
      <c r="JE3268" s="0"/>
      <c r="JF3268" s="0"/>
      <c r="JG3268" s="0"/>
      <c r="JH3268" s="0"/>
      <c r="JI3268" s="0"/>
      <c r="JJ3268" s="0"/>
      <c r="JK3268" s="0"/>
      <c r="JL3268" s="0"/>
      <c r="JM3268" s="0"/>
      <c r="JN3268" s="0"/>
      <c r="JO3268" s="0"/>
      <c r="JP3268" s="0"/>
      <c r="JQ3268" s="0"/>
      <c r="JR3268" s="0"/>
      <c r="JS3268" s="0"/>
      <c r="JT3268" s="0"/>
      <c r="JU3268" s="0"/>
      <c r="JV3268" s="0"/>
      <c r="JW3268" s="0"/>
      <c r="JX3268" s="0"/>
      <c r="JY3268" s="0"/>
      <c r="JZ3268" s="0"/>
      <c r="KA3268" s="0"/>
      <c r="KB3268" s="0"/>
      <c r="KC3268" s="0"/>
      <c r="KD3268" s="0"/>
      <c r="KE3268" s="0"/>
      <c r="KF3268" s="0"/>
      <c r="KG3268" s="0"/>
      <c r="KH3268" s="0"/>
      <c r="KI3268" s="0"/>
      <c r="KJ3268" s="0"/>
      <c r="KK3268" s="0"/>
      <c r="KL3268" s="0"/>
      <c r="KM3268" s="0"/>
      <c r="KN3268" s="0"/>
      <c r="KO3268" s="0"/>
      <c r="KP3268" s="0"/>
      <c r="KQ3268" s="0"/>
      <c r="KR3268" s="0"/>
      <c r="KS3268" s="0"/>
      <c r="KT3268" s="0"/>
      <c r="KU3268" s="0"/>
      <c r="KV3268" s="0"/>
      <c r="KW3268" s="0"/>
      <c r="KX3268" s="0"/>
      <c r="KY3268" s="0"/>
      <c r="KZ3268" s="0"/>
      <c r="LA3268" s="0"/>
      <c r="LB3268" s="0"/>
      <c r="LC3268" s="0"/>
      <c r="LD3268" s="0"/>
      <c r="LE3268" s="0"/>
      <c r="LF3268" s="0"/>
      <c r="LG3268" s="0"/>
      <c r="LH3268" s="0"/>
      <c r="LI3268" s="0"/>
      <c r="LJ3268" s="0"/>
      <c r="LK3268" s="0"/>
      <c r="LL3268" s="0"/>
      <c r="LM3268" s="0"/>
      <c r="LN3268" s="0"/>
      <c r="LO3268" s="0"/>
      <c r="LP3268" s="0"/>
      <c r="LQ3268" s="0"/>
      <c r="LR3268" s="0"/>
      <c r="LS3268" s="0"/>
      <c r="LT3268" s="0"/>
      <c r="LU3268" s="0"/>
      <c r="LV3268" s="0"/>
      <c r="LW3268" s="0"/>
      <c r="LX3268" s="0"/>
      <c r="LY3268" s="0"/>
      <c r="LZ3268" s="0"/>
      <c r="MA3268" s="0"/>
      <c r="MB3268" s="0"/>
      <c r="MC3268" s="0"/>
      <c r="MD3268" s="0"/>
      <c r="ME3268" s="0"/>
      <c r="MF3268" s="0"/>
      <c r="MG3268" s="0"/>
      <c r="MH3268" s="0"/>
      <c r="MI3268" s="0"/>
      <c r="MJ3268" s="0"/>
      <c r="MK3268" s="0"/>
      <c r="ML3268" s="0"/>
      <c r="MM3268" s="0"/>
      <c r="MN3268" s="0"/>
      <c r="MO3268" s="0"/>
      <c r="MP3268" s="0"/>
      <c r="MQ3268" s="0"/>
      <c r="MR3268" s="0"/>
      <c r="MS3268" s="0"/>
      <c r="MT3268" s="0"/>
      <c r="MU3268" s="0"/>
      <c r="MV3268" s="0"/>
      <c r="MW3268" s="0"/>
      <c r="MX3268" s="0"/>
      <c r="MY3268" s="0"/>
      <c r="MZ3268" s="0"/>
      <c r="NA3268" s="0"/>
      <c r="NB3268" s="0"/>
      <c r="NC3268" s="0"/>
      <c r="ND3268" s="0"/>
      <c r="NE3268" s="0"/>
      <c r="NF3268" s="0"/>
      <c r="NG3268" s="0"/>
      <c r="NH3268" s="0"/>
      <c r="NI3268" s="0"/>
      <c r="NJ3268" s="0"/>
      <c r="NK3268" s="0"/>
      <c r="NL3268" s="0"/>
      <c r="NM3268" s="0"/>
      <c r="NN3268" s="0"/>
      <c r="NO3268" s="0"/>
      <c r="NP3268" s="0"/>
      <c r="NQ3268" s="0"/>
      <c r="NR3268" s="0"/>
      <c r="NS3268" s="0"/>
      <c r="NT3268" s="0"/>
      <c r="NU3268" s="0"/>
      <c r="NV3268" s="0"/>
      <c r="NW3268" s="0"/>
      <c r="NX3268" s="0"/>
      <c r="NY3268" s="0"/>
      <c r="NZ3268" s="0"/>
      <c r="OA3268" s="0"/>
      <c r="OB3268" s="0"/>
      <c r="OC3268" s="0"/>
      <c r="OD3268" s="0"/>
      <c r="OE3268" s="0"/>
      <c r="OF3268" s="0"/>
      <c r="OG3268" s="0"/>
      <c r="OH3268" s="0"/>
      <c r="OI3268" s="0"/>
      <c r="OJ3268" s="0"/>
      <c r="OK3268" s="0"/>
      <c r="OL3268" s="0"/>
      <c r="OM3268" s="0"/>
      <c r="ON3268" s="0"/>
      <c r="OO3268" s="0"/>
      <c r="OP3268" s="0"/>
      <c r="OQ3268" s="0"/>
      <c r="OR3268" s="0"/>
      <c r="OS3268" s="0"/>
      <c r="OT3268" s="0"/>
      <c r="OU3268" s="0"/>
      <c r="OV3268" s="0"/>
      <c r="OW3268" s="0"/>
      <c r="OX3268" s="0"/>
      <c r="OY3268" s="0"/>
      <c r="OZ3268" s="0"/>
      <c r="PA3268" s="0"/>
      <c r="PB3268" s="0"/>
      <c r="PC3268" s="0"/>
      <c r="PD3268" s="0"/>
      <c r="PE3268" s="0"/>
      <c r="PF3268" s="0"/>
      <c r="PG3268" s="0"/>
      <c r="PH3268" s="0"/>
      <c r="PI3268" s="0"/>
      <c r="PJ3268" s="0"/>
      <c r="PK3268" s="0"/>
      <c r="PL3268" s="0"/>
      <c r="PM3268" s="0"/>
      <c r="PN3268" s="0"/>
      <c r="PO3268" s="0"/>
      <c r="PP3268" s="0"/>
      <c r="PQ3268" s="0"/>
      <c r="PR3268" s="0"/>
      <c r="PS3268" s="0"/>
      <c r="PT3268" s="0"/>
      <c r="PU3268" s="0"/>
      <c r="PV3268" s="0"/>
      <c r="PW3268" s="0"/>
      <c r="PX3268" s="0"/>
      <c r="PY3268" s="0"/>
      <c r="PZ3268" s="0"/>
      <c r="QA3268" s="0"/>
      <c r="QB3268" s="0"/>
      <c r="QC3268" s="0"/>
      <c r="QD3268" s="0"/>
      <c r="QE3268" s="0"/>
      <c r="QF3268" s="0"/>
      <c r="QG3268" s="0"/>
      <c r="QH3268" s="0"/>
      <c r="QI3268" s="0"/>
      <c r="QJ3268" s="0"/>
      <c r="QK3268" s="0"/>
      <c r="QL3268" s="0"/>
      <c r="QM3268" s="0"/>
      <c r="QN3268" s="0"/>
      <c r="QO3268" s="0"/>
      <c r="QP3268" s="0"/>
      <c r="QQ3268" s="0"/>
      <c r="QR3268" s="0"/>
      <c r="QS3268" s="0"/>
      <c r="QT3268" s="0"/>
      <c r="QU3268" s="0"/>
      <c r="QV3268" s="0"/>
      <c r="QW3268" s="0"/>
      <c r="QX3268" s="0"/>
      <c r="QY3268" s="0"/>
      <c r="QZ3268" s="0"/>
      <c r="RA3268" s="0"/>
      <c r="RB3268" s="0"/>
      <c r="RC3268" s="0"/>
      <c r="RD3268" s="0"/>
      <c r="RE3268" s="0"/>
      <c r="RF3268" s="0"/>
      <c r="RG3268" s="0"/>
      <c r="RH3268" s="0"/>
      <c r="RI3268" s="0"/>
      <c r="RJ3268" s="0"/>
      <c r="RK3268" s="0"/>
      <c r="RL3268" s="0"/>
      <c r="RM3268" s="0"/>
      <c r="RN3268" s="0"/>
      <c r="RO3268" s="0"/>
      <c r="RP3268" s="0"/>
      <c r="RQ3268" s="0"/>
      <c r="RR3268" s="0"/>
      <c r="RS3268" s="0"/>
      <c r="RT3268" s="0"/>
      <c r="RU3268" s="0"/>
      <c r="RV3268" s="0"/>
      <c r="RW3268" s="0"/>
      <c r="RX3268" s="0"/>
      <c r="RY3268" s="0"/>
      <c r="RZ3268" s="0"/>
      <c r="SA3268" s="0"/>
      <c r="SB3268" s="0"/>
      <c r="SC3268" s="0"/>
      <c r="SD3268" s="0"/>
      <c r="SE3268" s="0"/>
      <c r="SF3268" s="0"/>
      <c r="SG3268" s="0"/>
      <c r="SH3268" s="0"/>
      <c r="SI3268" s="0"/>
      <c r="SJ3268" s="0"/>
      <c r="SK3268" s="0"/>
      <c r="SL3268" s="0"/>
      <c r="SM3268" s="0"/>
      <c r="SN3268" s="0"/>
      <c r="SO3268" s="0"/>
      <c r="SP3268" s="0"/>
      <c r="SQ3268" s="0"/>
      <c r="SR3268" s="0"/>
      <c r="SS3268" s="0"/>
      <c r="ST3268" s="0"/>
      <c r="SU3268" s="0"/>
      <c r="SV3268" s="0"/>
      <c r="SW3268" s="0"/>
      <c r="SX3268" s="0"/>
      <c r="SY3268" s="0"/>
      <c r="SZ3268" s="0"/>
      <c r="TA3268" s="0"/>
      <c r="TB3268" s="0"/>
      <c r="TC3268" s="0"/>
      <c r="TD3268" s="0"/>
      <c r="TE3268" s="0"/>
      <c r="TF3268" s="0"/>
      <c r="TG3268" s="0"/>
      <c r="TH3268" s="0"/>
      <c r="TI3268" s="0"/>
      <c r="TJ3268" s="0"/>
      <c r="TK3268" s="0"/>
      <c r="TL3268" s="0"/>
      <c r="TM3268" s="0"/>
      <c r="TN3268" s="0"/>
      <c r="TO3268" s="0"/>
      <c r="TP3268" s="0"/>
      <c r="TQ3268" s="0"/>
      <c r="TR3268" s="0"/>
      <c r="TS3268" s="0"/>
      <c r="TT3268" s="0"/>
      <c r="TU3268" s="0"/>
      <c r="TV3268" s="0"/>
      <c r="TW3268" s="0"/>
      <c r="TX3268" s="0"/>
      <c r="TY3268" s="0"/>
      <c r="TZ3268" s="0"/>
      <c r="UA3268" s="0"/>
      <c r="UB3268" s="0"/>
      <c r="UC3268" s="0"/>
      <c r="UD3268" s="0"/>
      <c r="UE3268" s="0"/>
      <c r="UF3268" s="0"/>
      <c r="UG3268" s="0"/>
      <c r="UH3268" s="0"/>
      <c r="UI3268" s="0"/>
      <c r="UJ3268" s="0"/>
      <c r="UK3268" s="0"/>
      <c r="UL3268" s="0"/>
      <c r="UM3268" s="0"/>
      <c r="UN3268" s="0"/>
      <c r="UO3268" s="0"/>
      <c r="UP3268" s="0"/>
      <c r="UQ3268" s="0"/>
      <c r="UR3268" s="0"/>
      <c r="US3268" s="0"/>
      <c r="UT3268" s="0"/>
      <c r="UU3268" s="0"/>
      <c r="UV3268" s="0"/>
      <c r="UW3268" s="0"/>
      <c r="UX3268" s="0"/>
      <c r="UY3268" s="0"/>
      <c r="UZ3268" s="0"/>
      <c r="VA3268" s="0"/>
      <c r="VB3268" s="0"/>
      <c r="VC3268" s="0"/>
      <c r="VD3268" s="0"/>
      <c r="VE3268" s="0"/>
      <c r="VF3268" s="0"/>
      <c r="VG3268" s="0"/>
      <c r="VH3268" s="0"/>
      <c r="VI3268" s="0"/>
      <c r="VJ3268" s="0"/>
      <c r="VK3268" s="0"/>
      <c r="VL3268" s="0"/>
      <c r="VM3268" s="0"/>
      <c r="VN3268" s="0"/>
      <c r="VO3268" s="0"/>
      <c r="VP3268" s="0"/>
      <c r="VQ3268" s="0"/>
      <c r="VR3268" s="0"/>
      <c r="VS3268" s="0"/>
      <c r="VT3268" s="0"/>
      <c r="VU3268" s="0"/>
      <c r="VV3268" s="0"/>
      <c r="VW3268" s="0"/>
      <c r="VX3268" s="0"/>
      <c r="VY3268" s="0"/>
      <c r="VZ3268" s="0"/>
      <c r="WA3268" s="0"/>
      <c r="WB3268" s="0"/>
      <c r="WC3268" s="0"/>
      <c r="WD3268" s="0"/>
      <c r="WE3268" s="0"/>
      <c r="WF3268" s="0"/>
      <c r="WG3268" s="0"/>
      <c r="WH3268" s="0"/>
      <c r="WI3268" s="0"/>
      <c r="WJ3268" s="0"/>
      <c r="WK3268" s="0"/>
      <c r="WL3268" s="0"/>
      <c r="WM3268" s="0"/>
      <c r="WN3268" s="0"/>
      <c r="WO3268" s="0"/>
      <c r="WP3268" s="0"/>
      <c r="WQ3268" s="0"/>
      <c r="WR3268" s="0"/>
      <c r="WS3268" s="0"/>
      <c r="WT3268" s="0"/>
      <c r="WU3268" s="0"/>
      <c r="WV3268" s="0"/>
      <c r="WW3268" s="0"/>
      <c r="WX3268" s="0"/>
      <c r="WY3268" s="0"/>
      <c r="WZ3268" s="0"/>
      <c r="XA3268" s="0"/>
      <c r="XB3268" s="0"/>
      <c r="XC3268" s="0"/>
      <c r="XD3268" s="0"/>
      <c r="XE3268" s="0"/>
      <c r="XF3268" s="0"/>
      <c r="XG3268" s="0"/>
      <c r="XH3268" s="0"/>
      <c r="XI3268" s="0"/>
      <c r="XJ3268" s="0"/>
      <c r="XK3268" s="0"/>
      <c r="XL3268" s="0"/>
      <c r="XM3268" s="0"/>
      <c r="XN3268" s="0"/>
      <c r="XO3268" s="0"/>
      <c r="XP3268" s="0"/>
      <c r="XQ3268" s="0"/>
      <c r="XR3268" s="0"/>
      <c r="XS3268" s="0"/>
      <c r="XT3268" s="0"/>
      <c r="XU3268" s="0"/>
      <c r="XV3268" s="0"/>
      <c r="XW3268" s="0"/>
      <c r="XX3268" s="0"/>
      <c r="XY3268" s="0"/>
      <c r="XZ3268" s="0"/>
      <c r="YA3268" s="0"/>
      <c r="YB3268" s="0"/>
      <c r="YC3268" s="0"/>
      <c r="YD3268" s="0"/>
      <c r="YE3268" s="0"/>
      <c r="YF3268" s="0"/>
      <c r="YG3268" s="0"/>
      <c r="YH3268" s="0"/>
      <c r="YI3268" s="0"/>
      <c r="YJ3268" s="0"/>
      <c r="YK3268" s="0"/>
      <c r="YL3268" s="0"/>
      <c r="YM3268" s="0"/>
      <c r="YN3268" s="0"/>
      <c r="YO3268" s="0"/>
      <c r="YP3268" s="0"/>
      <c r="YQ3268" s="0"/>
      <c r="YR3268" s="0"/>
      <c r="YS3268" s="0"/>
      <c r="YT3268" s="0"/>
      <c r="YU3268" s="0"/>
      <c r="YV3268" s="0"/>
      <c r="YW3268" s="0"/>
      <c r="YX3268" s="0"/>
      <c r="YY3268" s="0"/>
      <c r="YZ3268" s="0"/>
      <c r="ZA3268" s="0"/>
      <c r="ZB3268" s="0"/>
      <c r="ZC3268" s="0"/>
      <c r="ZD3268" s="0"/>
      <c r="ZE3268" s="0"/>
      <c r="ZF3268" s="0"/>
      <c r="ZG3268" s="0"/>
      <c r="ZH3268" s="0"/>
      <c r="ZI3268" s="0"/>
      <c r="ZJ3268" s="0"/>
      <c r="ZK3268" s="0"/>
      <c r="ZL3268" s="0"/>
      <c r="ZM3268" s="0"/>
      <c r="ZN3268" s="0"/>
      <c r="ZO3268" s="0"/>
      <c r="ZP3268" s="0"/>
      <c r="ZQ3268" s="0"/>
      <c r="ZR3268" s="0"/>
      <c r="ZS3268" s="0"/>
      <c r="ZT3268" s="0"/>
      <c r="ZU3268" s="0"/>
      <c r="ZV3268" s="0"/>
      <c r="ZW3268" s="0"/>
      <c r="ZX3268" s="0"/>
      <c r="ZY3268" s="0"/>
      <c r="ZZ3268" s="0"/>
      <c r="AAA3268" s="0"/>
      <c r="AAB3268" s="0"/>
      <c r="AAC3268" s="0"/>
      <c r="AAD3268" s="0"/>
      <c r="AAE3268" s="0"/>
      <c r="AAF3268" s="0"/>
      <c r="AAG3268" s="0"/>
      <c r="AAH3268" s="0"/>
      <c r="AAI3268" s="0"/>
      <c r="AAJ3268" s="0"/>
      <c r="AAK3268" s="0"/>
      <c r="AAL3268" s="0"/>
      <c r="AAM3268" s="0"/>
      <c r="AAN3268" s="0"/>
      <c r="AAO3268" s="0"/>
      <c r="AAP3268" s="0"/>
      <c r="AAQ3268" s="0"/>
      <c r="AAR3268" s="0"/>
      <c r="AAS3268" s="0"/>
      <c r="AAT3268" s="0"/>
      <c r="AAU3268" s="0"/>
      <c r="AAV3268" s="0"/>
      <c r="AAW3268" s="0"/>
      <c r="AAX3268" s="0"/>
      <c r="AAY3268" s="0"/>
      <c r="AAZ3268" s="0"/>
      <c r="ABA3268" s="0"/>
      <c r="ABB3268" s="0"/>
      <c r="ABC3268" s="0"/>
      <c r="ABD3268" s="0"/>
      <c r="ABE3268" s="0"/>
      <c r="ABF3268" s="0"/>
      <c r="ABG3268" s="0"/>
      <c r="ABH3268" s="0"/>
      <c r="ABI3268" s="0"/>
      <c r="ABJ3268" s="0"/>
      <c r="ABK3268" s="0"/>
      <c r="ABL3268" s="0"/>
      <c r="ABM3268" s="0"/>
      <c r="ABN3268" s="0"/>
      <c r="ABO3268" s="0"/>
      <c r="ABP3268" s="0"/>
      <c r="ABQ3268" s="0"/>
      <c r="ABR3268" s="0"/>
      <c r="ABS3268" s="0"/>
      <c r="ABT3268" s="0"/>
      <c r="ABU3268" s="0"/>
      <c r="ABV3268" s="0"/>
      <c r="ABW3268" s="0"/>
      <c r="ABX3268" s="0"/>
      <c r="ABY3268" s="0"/>
      <c r="ABZ3268" s="0"/>
      <c r="ACA3268" s="0"/>
      <c r="ACB3268" s="0"/>
      <c r="ACC3268" s="0"/>
      <c r="ACD3268" s="0"/>
      <c r="ACE3268" s="0"/>
      <c r="ACF3268" s="0"/>
      <c r="ACG3268" s="0"/>
      <c r="ACH3268" s="0"/>
      <c r="ACI3268" s="0"/>
      <c r="ACJ3268" s="0"/>
      <c r="ACK3268" s="0"/>
      <c r="ACL3268" s="0"/>
      <c r="ACM3268" s="0"/>
      <c r="ACN3268" s="0"/>
      <c r="ACO3268" s="0"/>
      <c r="ACP3268" s="0"/>
      <c r="ACQ3268" s="0"/>
      <c r="ACR3268" s="0"/>
      <c r="ACS3268" s="0"/>
      <c r="ACT3268" s="0"/>
      <c r="ACU3268" s="0"/>
      <c r="ACV3268" s="0"/>
      <c r="ACW3268" s="0"/>
      <c r="ACX3268" s="0"/>
      <c r="ACY3268" s="0"/>
      <c r="ACZ3268" s="0"/>
      <c r="ADA3268" s="0"/>
      <c r="ADB3268" s="0"/>
      <c r="ADC3268" s="0"/>
      <c r="ADD3268" s="0"/>
      <c r="ADE3268" s="0"/>
      <c r="ADF3268" s="0"/>
      <c r="ADG3268" s="0"/>
      <c r="ADH3268" s="0"/>
      <c r="ADI3268" s="0"/>
      <c r="ADJ3268" s="0"/>
      <c r="ADK3268" s="0"/>
      <c r="ADL3268" s="0"/>
      <c r="ADM3268" s="0"/>
      <c r="ADN3268" s="0"/>
      <c r="ADO3268" s="0"/>
      <c r="ADP3268" s="0"/>
      <c r="ADQ3268" s="0"/>
      <c r="ADR3268" s="0"/>
      <c r="ADS3268" s="0"/>
      <c r="ADT3268" s="0"/>
      <c r="ADU3268" s="0"/>
      <c r="ADV3268" s="0"/>
      <c r="ADW3268" s="0"/>
      <c r="ADX3268" s="0"/>
      <c r="ADY3268" s="0"/>
      <c r="ADZ3268" s="0"/>
      <c r="AEA3268" s="0"/>
      <c r="AEB3268" s="0"/>
      <c r="AEC3268" s="0"/>
      <c r="AED3268" s="0"/>
      <c r="AEE3268" s="0"/>
      <c r="AEF3268" s="0"/>
      <c r="AEG3268" s="0"/>
      <c r="AEH3268" s="0"/>
      <c r="AEI3268" s="0"/>
      <c r="AEJ3268" s="0"/>
      <c r="AEK3268" s="0"/>
      <c r="AEL3268" s="0"/>
      <c r="AEM3268" s="0"/>
      <c r="AEN3268" s="0"/>
      <c r="AEO3268" s="0"/>
      <c r="AEP3268" s="0"/>
      <c r="AEQ3268" s="0"/>
      <c r="AER3268" s="0"/>
      <c r="AES3268" s="0"/>
      <c r="AET3268" s="0"/>
      <c r="AEU3268" s="0"/>
      <c r="AEV3268" s="0"/>
      <c r="AEW3268" s="0"/>
      <c r="AEX3268" s="0"/>
      <c r="AEY3268" s="0"/>
      <c r="AEZ3268" s="0"/>
      <c r="AFA3268" s="0"/>
      <c r="AFB3268" s="0"/>
      <c r="AFC3268" s="0"/>
      <c r="AFD3268" s="0"/>
      <c r="AFE3268" s="0"/>
      <c r="AFF3268" s="0"/>
      <c r="AFG3268" s="0"/>
      <c r="AFH3268" s="0"/>
      <c r="AFI3268" s="0"/>
      <c r="AFJ3268" s="0"/>
      <c r="AFK3268" s="0"/>
      <c r="AFL3268" s="0"/>
      <c r="AFM3268" s="0"/>
      <c r="AFN3268" s="0"/>
      <c r="AFO3268" s="0"/>
      <c r="AFP3268" s="0"/>
      <c r="AFQ3268" s="0"/>
      <c r="AFR3268" s="0"/>
      <c r="AFS3268" s="0"/>
      <c r="AFT3268" s="0"/>
      <c r="AFU3268" s="0"/>
      <c r="AFV3268" s="0"/>
      <c r="AFW3268" s="0"/>
      <c r="AFX3268" s="0"/>
      <c r="AFY3268" s="0"/>
      <c r="AFZ3268" s="0"/>
      <c r="AGA3268" s="0"/>
      <c r="AGB3268" s="0"/>
      <c r="AGC3268" s="0"/>
      <c r="AGD3268" s="0"/>
      <c r="AGE3268" s="0"/>
      <c r="AGF3268" s="0"/>
      <c r="AGG3268" s="0"/>
      <c r="AGH3268" s="0"/>
      <c r="AGI3268" s="0"/>
      <c r="AGJ3268" s="0"/>
      <c r="AGK3268" s="0"/>
      <c r="AGL3268" s="0"/>
      <c r="AGM3268" s="0"/>
      <c r="AGN3268" s="0"/>
      <c r="AGO3268" s="0"/>
      <c r="AGP3268" s="0"/>
      <c r="AGQ3268" s="0"/>
      <c r="AGR3268" s="0"/>
      <c r="AGS3268" s="0"/>
      <c r="AGT3268" s="0"/>
      <c r="AGU3268" s="0"/>
      <c r="AGV3268" s="0"/>
      <c r="AGW3268" s="0"/>
      <c r="AGX3268" s="0"/>
      <c r="AGY3268" s="0"/>
      <c r="AGZ3268" s="0"/>
      <c r="AHA3268" s="0"/>
      <c r="AHB3268" s="0"/>
      <c r="AHC3268" s="0"/>
      <c r="AHD3268" s="0"/>
      <c r="AHE3268" s="0"/>
      <c r="AHF3268" s="0"/>
      <c r="AHG3268" s="0"/>
      <c r="AHH3268" s="0"/>
      <c r="AHI3268" s="0"/>
      <c r="AHJ3268" s="0"/>
      <c r="AHK3268" s="0"/>
      <c r="AHL3268" s="0"/>
      <c r="AHM3268" s="0"/>
      <c r="AHN3268" s="0"/>
      <c r="AHO3268" s="0"/>
      <c r="AHP3268" s="0"/>
      <c r="AHQ3268" s="0"/>
      <c r="AHR3268" s="0"/>
      <c r="AHS3268" s="0"/>
      <c r="AHT3268" s="0"/>
      <c r="AHU3268" s="0"/>
      <c r="AHV3268" s="0"/>
      <c r="AHW3268" s="0"/>
      <c r="AHX3268" s="0"/>
      <c r="AHY3268" s="0"/>
      <c r="AHZ3268" s="0"/>
      <c r="AIA3268" s="0"/>
      <c r="AIB3268" s="0"/>
      <c r="AIC3268" s="0"/>
      <c r="AID3268" s="0"/>
      <c r="AIE3268" s="0"/>
      <c r="AIF3268" s="0"/>
      <c r="AIG3268" s="0"/>
      <c r="AIH3268" s="0"/>
      <c r="AII3268" s="0"/>
      <c r="AIJ3268" s="0"/>
      <c r="AIK3268" s="0"/>
      <c r="AIL3268" s="0"/>
      <c r="AIM3268" s="0"/>
      <c r="AIN3268" s="0"/>
      <c r="AIO3268" s="0"/>
      <c r="AIP3268" s="0"/>
      <c r="AIQ3268" s="0"/>
      <c r="AIR3268" s="0"/>
      <c r="AIS3268" s="0"/>
      <c r="AIT3268" s="0"/>
      <c r="AIU3268" s="0"/>
      <c r="AIV3268" s="0"/>
      <c r="AIW3268" s="0"/>
      <c r="AIX3268" s="0"/>
      <c r="AIY3268" s="0"/>
      <c r="AIZ3268" s="0"/>
      <c r="AJA3268" s="0"/>
      <c r="AJB3268" s="0"/>
      <c r="AJC3268" s="0"/>
      <c r="AJD3268" s="0"/>
      <c r="AJE3268" s="0"/>
      <c r="AJF3268" s="0"/>
      <c r="AJG3268" s="0"/>
      <c r="AJH3268" s="0"/>
      <c r="AJI3268" s="0"/>
      <c r="AJJ3268" s="0"/>
      <c r="AJK3268" s="0"/>
      <c r="AJL3268" s="0"/>
      <c r="AJM3268" s="0"/>
      <c r="AJN3268" s="0"/>
      <c r="AJO3268" s="0"/>
      <c r="AJP3268" s="0"/>
      <c r="AJQ3268" s="0"/>
      <c r="AJR3268" s="0"/>
      <c r="AJS3268" s="0"/>
      <c r="AJT3268" s="0"/>
      <c r="AJU3268" s="0"/>
      <c r="AJV3268" s="0"/>
      <c r="AJW3268" s="0"/>
      <c r="AJX3268" s="0"/>
      <c r="AJY3268" s="0"/>
      <c r="AJZ3268" s="0"/>
      <c r="AKA3268" s="0"/>
      <c r="AKB3268" s="0"/>
      <c r="AKC3268" s="0"/>
      <c r="AKD3268" s="0"/>
      <c r="AKE3268" s="0"/>
      <c r="AKF3268" s="0"/>
      <c r="AKG3268" s="0"/>
      <c r="AKH3268" s="0"/>
      <c r="AKI3268" s="0"/>
      <c r="AKJ3268" s="0"/>
      <c r="AKK3268" s="0"/>
      <c r="AKL3268" s="0"/>
      <c r="AKM3268" s="0"/>
      <c r="AKN3268" s="0"/>
      <c r="AKO3268" s="0"/>
      <c r="AKP3268" s="0"/>
      <c r="AKQ3268" s="0"/>
      <c r="AKR3268" s="0"/>
      <c r="AKS3268" s="0"/>
      <c r="AKT3268" s="0"/>
      <c r="AKU3268" s="0"/>
      <c r="AKV3268" s="0"/>
      <c r="AKW3268" s="0"/>
      <c r="AKX3268" s="0"/>
      <c r="AKY3268" s="0"/>
      <c r="AKZ3268" s="0"/>
      <c r="ALA3268" s="0"/>
      <c r="ALB3268" s="0"/>
      <c r="ALC3268" s="0"/>
      <c r="ALD3268" s="0"/>
      <c r="ALE3268" s="0"/>
      <c r="ALF3268" s="0"/>
      <c r="ALG3268" s="0"/>
      <c r="ALH3268" s="0"/>
      <c r="ALI3268" s="0"/>
      <c r="ALJ3268" s="0"/>
      <c r="ALK3268" s="0"/>
      <c r="ALL3268" s="0"/>
      <c r="ALM3268" s="0"/>
      <c r="ALN3268" s="0"/>
      <c r="ALO3268" s="0"/>
      <c r="ALP3268" s="0"/>
      <c r="ALQ3268" s="0"/>
      <c r="ALR3268" s="0"/>
      <c r="ALS3268" s="0"/>
      <c r="ALT3268" s="0"/>
      <c r="ALU3268" s="0"/>
      <c r="ALV3268" s="0"/>
      <c r="ALW3268" s="0"/>
      <c r="ALX3268" s="0"/>
      <c r="ALY3268" s="0"/>
      <c r="ALZ3268" s="0"/>
      <c r="AMA3268" s="0"/>
      <c r="AMB3268" s="0"/>
      <c r="AMC3268" s="0"/>
      <c r="AMD3268" s="0"/>
      <c r="AME3268" s="0"/>
      <c r="AMF3268" s="0"/>
      <c r="AMG3268" s="0"/>
      <c r="AMH3268" s="0"/>
      <c r="AMI3268" s="0"/>
    </row>
    <row r="3269" customFormat="false" ht="12.75" hidden="false" customHeight="false" outlineLevel="0" collapsed="false">
      <c r="A3269" s="1" t="s">
        <v>3515</v>
      </c>
      <c r="C3269" s="27" t="s">
        <v>3517</v>
      </c>
      <c r="D3269" s="27" t="s">
        <v>49</v>
      </c>
      <c r="E3269" s="97"/>
      <c r="F3269" s="31"/>
      <c r="G3269" s="27"/>
      <c r="H3269" s="30" t="s">
        <v>168</v>
      </c>
      <c r="I3269" s="31" t="n">
        <v>0.68</v>
      </c>
      <c r="J3269" s="31" t="s">
        <v>3470</v>
      </c>
      <c r="BM3269" s="0"/>
      <c r="BN3269" s="0"/>
      <c r="BO3269" s="0"/>
      <c r="BP3269" s="0"/>
      <c r="BQ3269" s="0"/>
      <c r="BR3269" s="0"/>
      <c r="BS3269" s="0"/>
      <c r="BT3269" s="0"/>
      <c r="BU3269" s="0"/>
      <c r="BV3269" s="0"/>
      <c r="BW3269" s="0"/>
      <c r="BX3269" s="0"/>
      <c r="BY3269" s="0"/>
      <c r="BZ3269" s="0"/>
      <c r="CA3269" s="0"/>
      <c r="CB3269" s="0"/>
      <c r="CC3269" s="0"/>
      <c r="CD3269" s="0"/>
      <c r="CE3269" s="0"/>
      <c r="CF3269" s="0"/>
      <c r="CG3269" s="0"/>
      <c r="CH3269" s="0"/>
      <c r="CI3269" s="0"/>
      <c r="CJ3269" s="0"/>
      <c r="CK3269" s="0"/>
      <c r="CL3269" s="0"/>
      <c r="CM3269" s="0"/>
      <c r="CN3269" s="0"/>
      <c r="CO3269" s="0"/>
      <c r="CP3269" s="0"/>
      <c r="CQ3269" s="0"/>
      <c r="CR3269" s="0"/>
      <c r="CS3269" s="0"/>
      <c r="CT3269" s="0"/>
      <c r="CU3269" s="0"/>
      <c r="CV3269" s="0"/>
      <c r="CW3269" s="0"/>
      <c r="CX3269" s="0"/>
      <c r="CY3269" s="0"/>
      <c r="CZ3269" s="0"/>
      <c r="DA3269" s="0"/>
      <c r="DB3269" s="0"/>
      <c r="DC3269" s="0"/>
      <c r="DD3269" s="0"/>
      <c r="DE3269" s="0"/>
      <c r="DF3269" s="0"/>
      <c r="DG3269" s="0"/>
      <c r="DH3269" s="0"/>
      <c r="DI3269" s="0"/>
      <c r="DJ3269" s="0"/>
      <c r="DK3269" s="0"/>
      <c r="DL3269" s="0"/>
      <c r="DM3269" s="0"/>
      <c r="DN3269" s="0"/>
      <c r="DO3269" s="0"/>
      <c r="DP3269" s="0"/>
      <c r="DQ3269" s="0"/>
      <c r="DR3269" s="0"/>
      <c r="DS3269" s="0"/>
      <c r="DT3269" s="0"/>
      <c r="DU3269" s="0"/>
      <c r="DV3269" s="0"/>
      <c r="DW3269" s="0"/>
      <c r="DX3269" s="0"/>
      <c r="DY3269" s="0"/>
      <c r="DZ3269" s="0"/>
      <c r="EA3269" s="0"/>
      <c r="EB3269" s="0"/>
      <c r="EC3269" s="0"/>
      <c r="ED3269" s="0"/>
      <c r="EE3269" s="0"/>
      <c r="EF3269" s="0"/>
      <c r="EG3269" s="0"/>
      <c r="EH3269" s="0"/>
      <c r="EI3269" s="0"/>
      <c r="EJ3269" s="0"/>
      <c r="EK3269" s="0"/>
      <c r="EL3269" s="0"/>
      <c r="EM3269" s="0"/>
      <c r="EN3269" s="0"/>
      <c r="EO3269" s="0"/>
      <c r="EP3269" s="0"/>
      <c r="EQ3269" s="0"/>
      <c r="ER3269" s="0"/>
      <c r="ES3269" s="0"/>
      <c r="ET3269" s="0"/>
      <c r="EU3269" s="0"/>
      <c r="EV3269" s="0"/>
      <c r="EW3269" s="0"/>
      <c r="EX3269" s="0"/>
      <c r="EY3269" s="0"/>
      <c r="EZ3269" s="0"/>
      <c r="FA3269" s="0"/>
      <c r="FB3269" s="0"/>
      <c r="FC3269" s="0"/>
      <c r="FD3269" s="0"/>
      <c r="FE3269" s="0"/>
      <c r="FF3269" s="0"/>
      <c r="FG3269" s="0"/>
      <c r="FH3269" s="0"/>
      <c r="FI3269" s="0"/>
      <c r="FJ3269" s="0"/>
      <c r="FK3269" s="0"/>
      <c r="FL3269" s="0"/>
      <c r="FM3269" s="0"/>
      <c r="FN3269" s="0"/>
      <c r="FO3269" s="0"/>
      <c r="FP3269" s="0"/>
      <c r="FQ3269" s="0"/>
      <c r="FR3269" s="0"/>
      <c r="FS3269" s="0"/>
      <c r="FT3269" s="0"/>
      <c r="FU3269" s="0"/>
      <c r="FV3269" s="0"/>
      <c r="FW3269" s="0"/>
      <c r="FX3269" s="0"/>
      <c r="FY3269" s="0"/>
      <c r="FZ3269" s="0"/>
      <c r="GA3269" s="0"/>
      <c r="GB3269" s="0"/>
      <c r="GC3269" s="0"/>
      <c r="GD3269" s="0"/>
      <c r="GE3269" s="0"/>
      <c r="GF3269" s="0"/>
      <c r="GG3269" s="0"/>
      <c r="GH3269" s="0"/>
      <c r="GI3269" s="0"/>
      <c r="GJ3269" s="0"/>
      <c r="GK3269" s="0"/>
      <c r="GL3269" s="0"/>
      <c r="GM3269" s="0"/>
      <c r="GN3269" s="0"/>
      <c r="GO3269" s="0"/>
      <c r="GP3269" s="0"/>
      <c r="GQ3269" s="0"/>
      <c r="GR3269" s="0"/>
      <c r="GS3269" s="0"/>
      <c r="GT3269" s="0"/>
      <c r="GU3269" s="0"/>
      <c r="GV3269" s="0"/>
      <c r="GW3269" s="0"/>
      <c r="GX3269" s="0"/>
      <c r="GY3269" s="0"/>
      <c r="GZ3269" s="0"/>
      <c r="HA3269" s="0"/>
      <c r="HB3269" s="0"/>
      <c r="HC3269" s="0"/>
      <c r="HD3269" s="0"/>
      <c r="HE3269" s="0"/>
      <c r="HF3269" s="0"/>
      <c r="HG3269" s="0"/>
      <c r="HH3269" s="0"/>
      <c r="HI3269" s="0"/>
      <c r="HJ3269" s="0"/>
      <c r="HK3269" s="0"/>
      <c r="HL3269" s="0"/>
      <c r="HM3269" s="0"/>
      <c r="HN3269" s="0"/>
      <c r="HO3269" s="0"/>
      <c r="HP3269" s="0"/>
      <c r="HQ3269" s="0"/>
      <c r="HR3269" s="0"/>
      <c r="HS3269" s="0"/>
      <c r="HT3269" s="0"/>
      <c r="HU3269" s="0"/>
      <c r="HV3269" s="0"/>
      <c r="HW3269" s="0"/>
      <c r="HX3269" s="0"/>
      <c r="HY3269" s="0"/>
      <c r="HZ3269" s="0"/>
      <c r="IA3269" s="0"/>
      <c r="IB3269" s="0"/>
      <c r="IC3269" s="0"/>
      <c r="ID3269" s="0"/>
      <c r="IE3269" s="0"/>
      <c r="IF3269" s="0"/>
      <c r="IG3269" s="0"/>
      <c r="IH3269" s="0"/>
      <c r="II3269" s="0"/>
      <c r="IJ3269" s="0"/>
      <c r="IK3269" s="0"/>
      <c r="IL3269" s="0"/>
      <c r="IM3269" s="0"/>
      <c r="IN3269" s="0"/>
      <c r="IO3269" s="0"/>
      <c r="IP3269" s="0"/>
      <c r="IQ3269" s="0"/>
      <c r="IR3269" s="0"/>
      <c r="IS3269" s="0"/>
      <c r="IT3269" s="0"/>
      <c r="IU3269" s="0"/>
      <c r="IV3269" s="0"/>
      <c r="IW3269" s="0"/>
      <c r="IX3269" s="0"/>
      <c r="IY3269" s="0"/>
      <c r="IZ3269" s="0"/>
      <c r="JA3269" s="0"/>
      <c r="JB3269" s="0"/>
      <c r="JC3269" s="0"/>
      <c r="JD3269" s="0"/>
      <c r="JE3269" s="0"/>
      <c r="JF3269" s="0"/>
      <c r="JG3269" s="0"/>
      <c r="JH3269" s="0"/>
      <c r="JI3269" s="0"/>
      <c r="JJ3269" s="0"/>
      <c r="JK3269" s="0"/>
      <c r="JL3269" s="0"/>
      <c r="JM3269" s="0"/>
      <c r="JN3269" s="0"/>
      <c r="JO3269" s="0"/>
      <c r="JP3269" s="0"/>
      <c r="JQ3269" s="0"/>
      <c r="JR3269" s="0"/>
      <c r="JS3269" s="0"/>
      <c r="JT3269" s="0"/>
      <c r="JU3269" s="0"/>
      <c r="JV3269" s="0"/>
      <c r="JW3269" s="0"/>
      <c r="JX3269" s="0"/>
      <c r="JY3269" s="0"/>
      <c r="JZ3269" s="0"/>
      <c r="KA3269" s="0"/>
      <c r="KB3269" s="0"/>
      <c r="KC3269" s="0"/>
      <c r="KD3269" s="0"/>
      <c r="KE3269" s="0"/>
      <c r="KF3269" s="0"/>
      <c r="KG3269" s="0"/>
      <c r="KH3269" s="0"/>
      <c r="KI3269" s="0"/>
      <c r="KJ3269" s="0"/>
      <c r="KK3269" s="0"/>
      <c r="KL3269" s="0"/>
      <c r="KM3269" s="0"/>
      <c r="KN3269" s="0"/>
      <c r="KO3269" s="0"/>
      <c r="KP3269" s="0"/>
      <c r="KQ3269" s="0"/>
      <c r="KR3269" s="0"/>
      <c r="KS3269" s="0"/>
      <c r="KT3269" s="0"/>
      <c r="KU3269" s="0"/>
      <c r="KV3269" s="0"/>
      <c r="KW3269" s="0"/>
      <c r="KX3269" s="0"/>
      <c r="KY3269" s="0"/>
      <c r="KZ3269" s="0"/>
      <c r="LA3269" s="0"/>
      <c r="LB3269" s="0"/>
      <c r="LC3269" s="0"/>
      <c r="LD3269" s="0"/>
      <c r="LE3269" s="0"/>
      <c r="LF3269" s="0"/>
      <c r="LG3269" s="0"/>
      <c r="LH3269" s="0"/>
      <c r="LI3269" s="0"/>
      <c r="LJ3269" s="0"/>
      <c r="LK3269" s="0"/>
      <c r="LL3269" s="0"/>
      <c r="LM3269" s="0"/>
      <c r="LN3269" s="0"/>
      <c r="LO3269" s="0"/>
      <c r="LP3269" s="0"/>
      <c r="LQ3269" s="0"/>
      <c r="LR3269" s="0"/>
      <c r="LS3269" s="0"/>
      <c r="LT3269" s="0"/>
      <c r="LU3269" s="0"/>
      <c r="LV3269" s="0"/>
      <c r="LW3269" s="0"/>
      <c r="LX3269" s="0"/>
      <c r="LY3269" s="0"/>
      <c r="LZ3269" s="0"/>
      <c r="MA3269" s="0"/>
      <c r="MB3269" s="0"/>
      <c r="MC3269" s="0"/>
      <c r="MD3269" s="0"/>
      <c r="ME3269" s="0"/>
      <c r="MF3269" s="0"/>
      <c r="MG3269" s="0"/>
      <c r="MH3269" s="0"/>
      <c r="MI3269" s="0"/>
      <c r="MJ3269" s="0"/>
      <c r="MK3269" s="0"/>
      <c r="ML3269" s="0"/>
      <c r="MM3269" s="0"/>
      <c r="MN3269" s="0"/>
      <c r="MO3269" s="0"/>
      <c r="MP3269" s="0"/>
      <c r="MQ3269" s="0"/>
      <c r="MR3269" s="0"/>
      <c r="MS3269" s="0"/>
      <c r="MT3269" s="0"/>
      <c r="MU3269" s="0"/>
      <c r="MV3269" s="0"/>
      <c r="MW3269" s="0"/>
      <c r="MX3269" s="0"/>
      <c r="MY3269" s="0"/>
      <c r="MZ3269" s="0"/>
      <c r="NA3269" s="0"/>
      <c r="NB3269" s="0"/>
      <c r="NC3269" s="0"/>
      <c r="ND3269" s="0"/>
      <c r="NE3269" s="0"/>
      <c r="NF3269" s="0"/>
      <c r="NG3269" s="0"/>
      <c r="NH3269" s="0"/>
      <c r="NI3269" s="0"/>
      <c r="NJ3269" s="0"/>
      <c r="NK3269" s="0"/>
      <c r="NL3269" s="0"/>
      <c r="NM3269" s="0"/>
      <c r="NN3269" s="0"/>
      <c r="NO3269" s="0"/>
      <c r="NP3269" s="0"/>
      <c r="NQ3269" s="0"/>
      <c r="NR3269" s="0"/>
      <c r="NS3269" s="0"/>
      <c r="NT3269" s="0"/>
      <c r="NU3269" s="0"/>
      <c r="NV3269" s="0"/>
      <c r="NW3269" s="0"/>
      <c r="NX3269" s="0"/>
      <c r="NY3269" s="0"/>
      <c r="NZ3269" s="0"/>
      <c r="OA3269" s="0"/>
      <c r="OB3269" s="0"/>
      <c r="OC3269" s="0"/>
      <c r="OD3269" s="0"/>
      <c r="OE3269" s="0"/>
      <c r="OF3269" s="0"/>
      <c r="OG3269" s="0"/>
      <c r="OH3269" s="0"/>
      <c r="OI3269" s="0"/>
      <c r="OJ3269" s="0"/>
      <c r="OK3269" s="0"/>
      <c r="OL3269" s="0"/>
      <c r="OM3269" s="0"/>
      <c r="ON3269" s="0"/>
      <c r="OO3269" s="0"/>
      <c r="OP3269" s="0"/>
      <c r="OQ3269" s="0"/>
      <c r="OR3269" s="0"/>
      <c r="OS3269" s="0"/>
      <c r="OT3269" s="0"/>
      <c r="OU3269" s="0"/>
      <c r="OV3269" s="0"/>
      <c r="OW3269" s="0"/>
      <c r="OX3269" s="0"/>
      <c r="OY3269" s="0"/>
      <c r="OZ3269" s="0"/>
      <c r="PA3269" s="0"/>
      <c r="PB3269" s="0"/>
      <c r="PC3269" s="0"/>
      <c r="PD3269" s="0"/>
      <c r="PE3269" s="0"/>
      <c r="PF3269" s="0"/>
      <c r="PG3269" s="0"/>
      <c r="PH3269" s="0"/>
      <c r="PI3269" s="0"/>
      <c r="PJ3269" s="0"/>
      <c r="PK3269" s="0"/>
      <c r="PL3269" s="0"/>
      <c r="PM3269" s="0"/>
      <c r="PN3269" s="0"/>
      <c r="PO3269" s="0"/>
      <c r="PP3269" s="0"/>
      <c r="PQ3269" s="0"/>
      <c r="PR3269" s="0"/>
      <c r="PS3269" s="0"/>
      <c r="PT3269" s="0"/>
      <c r="PU3269" s="0"/>
      <c r="PV3269" s="0"/>
      <c r="PW3269" s="0"/>
      <c r="PX3269" s="0"/>
      <c r="PY3269" s="0"/>
      <c r="PZ3269" s="0"/>
      <c r="QA3269" s="0"/>
      <c r="QB3269" s="0"/>
      <c r="QC3269" s="0"/>
      <c r="QD3269" s="0"/>
      <c r="QE3269" s="0"/>
      <c r="QF3269" s="0"/>
      <c r="QG3269" s="0"/>
      <c r="QH3269" s="0"/>
      <c r="QI3269" s="0"/>
      <c r="QJ3269" s="0"/>
      <c r="QK3269" s="0"/>
      <c r="QL3269" s="0"/>
      <c r="QM3269" s="0"/>
      <c r="QN3269" s="0"/>
      <c r="QO3269" s="0"/>
      <c r="QP3269" s="0"/>
      <c r="QQ3269" s="0"/>
      <c r="QR3269" s="0"/>
      <c r="QS3269" s="0"/>
      <c r="QT3269" s="0"/>
      <c r="QU3269" s="0"/>
      <c r="QV3269" s="0"/>
      <c r="QW3269" s="0"/>
      <c r="QX3269" s="0"/>
      <c r="QY3269" s="0"/>
      <c r="QZ3269" s="0"/>
      <c r="RA3269" s="0"/>
      <c r="RB3269" s="0"/>
      <c r="RC3269" s="0"/>
      <c r="RD3269" s="0"/>
      <c r="RE3269" s="0"/>
      <c r="RF3269" s="0"/>
      <c r="RG3269" s="0"/>
      <c r="RH3269" s="0"/>
      <c r="RI3269" s="0"/>
      <c r="RJ3269" s="0"/>
      <c r="RK3269" s="0"/>
      <c r="RL3269" s="0"/>
      <c r="RM3269" s="0"/>
      <c r="RN3269" s="0"/>
      <c r="RO3269" s="0"/>
      <c r="RP3269" s="0"/>
      <c r="RQ3269" s="0"/>
      <c r="RR3269" s="0"/>
      <c r="RS3269" s="0"/>
      <c r="RT3269" s="0"/>
      <c r="RU3269" s="0"/>
      <c r="RV3269" s="0"/>
      <c r="RW3269" s="0"/>
      <c r="RX3269" s="0"/>
      <c r="RY3269" s="0"/>
      <c r="RZ3269" s="0"/>
      <c r="SA3269" s="0"/>
      <c r="SB3269" s="0"/>
      <c r="SC3269" s="0"/>
      <c r="SD3269" s="0"/>
      <c r="SE3269" s="0"/>
      <c r="SF3269" s="0"/>
      <c r="SG3269" s="0"/>
      <c r="SH3269" s="0"/>
      <c r="SI3269" s="0"/>
      <c r="SJ3269" s="0"/>
      <c r="SK3269" s="0"/>
      <c r="SL3269" s="0"/>
      <c r="SM3269" s="0"/>
      <c r="SN3269" s="0"/>
      <c r="SO3269" s="0"/>
      <c r="SP3269" s="0"/>
      <c r="SQ3269" s="0"/>
      <c r="SR3269" s="0"/>
      <c r="SS3269" s="0"/>
      <c r="ST3269" s="0"/>
      <c r="SU3269" s="0"/>
      <c r="SV3269" s="0"/>
      <c r="SW3269" s="0"/>
      <c r="SX3269" s="0"/>
      <c r="SY3269" s="0"/>
      <c r="SZ3269" s="0"/>
      <c r="TA3269" s="0"/>
      <c r="TB3269" s="0"/>
      <c r="TC3269" s="0"/>
      <c r="TD3269" s="0"/>
      <c r="TE3269" s="0"/>
      <c r="TF3269" s="0"/>
      <c r="TG3269" s="0"/>
      <c r="TH3269" s="0"/>
      <c r="TI3269" s="0"/>
      <c r="TJ3269" s="0"/>
      <c r="TK3269" s="0"/>
      <c r="TL3269" s="0"/>
      <c r="TM3269" s="0"/>
      <c r="TN3269" s="0"/>
      <c r="TO3269" s="0"/>
      <c r="TP3269" s="0"/>
      <c r="TQ3269" s="0"/>
      <c r="TR3269" s="0"/>
      <c r="TS3269" s="0"/>
      <c r="TT3269" s="0"/>
      <c r="TU3269" s="0"/>
      <c r="TV3269" s="0"/>
      <c r="TW3269" s="0"/>
      <c r="TX3269" s="0"/>
      <c r="TY3269" s="0"/>
      <c r="TZ3269" s="0"/>
      <c r="UA3269" s="0"/>
      <c r="UB3269" s="0"/>
      <c r="UC3269" s="0"/>
      <c r="UD3269" s="0"/>
      <c r="UE3269" s="0"/>
      <c r="UF3269" s="0"/>
      <c r="UG3269" s="0"/>
      <c r="UH3269" s="0"/>
      <c r="UI3269" s="0"/>
      <c r="UJ3269" s="0"/>
      <c r="UK3269" s="0"/>
      <c r="UL3269" s="0"/>
      <c r="UM3269" s="0"/>
      <c r="UN3269" s="0"/>
      <c r="UO3269" s="0"/>
      <c r="UP3269" s="0"/>
      <c r="UQ3269" s="0"/>
      <c r="UR3269" s="0"/>
      <c r="US3269" s="0"/>
      <c r="UT3269" s="0"/>
      <c r="UU3269" s="0"/>
      <c r="UV3269" s="0"/>
      <c r="UW3269" s="0"/>
      <c r="UX3269" s="0"/>
      <c r="UY3269" s="0"/>
      <c r="UZ3269" s="0"/>
      <c r="VA3269" s="0"/>
      <c r="VB3269" s="0"/>
      <c r="VC3269" s="0"/>
      <c r="VD3269" s="0"/>
      <c r="VE3269" s="0"/>
      <c r="VF3269" s="0"/>
      <c r="VG3269" s="0"/>
      <c r="VH3269" s="0"/>
      <c r="VI3269" s="0"/>
      <c r="VJ3269" s="0"/>
      <c r="VK3269" s="0"/>
      <c r="VL3269" s="0"/>
      <c r="VM3269" s="0"/>
      <c r="VN3269" s="0"/>
      <c r="VO3269" s="0"/>
      <c r="VP3269" s="0"/>
      <c r="VQ3269" s="0"/>
      <c r="VR3269" s="0"/>
      <c r="VS3269" s="0"/>
      <c r="VT3269" s="0"/>
      <c r="VU3269" s="0"/>
      <c r="VV3269" s="0"/>
      <c r="VW3269" s="0"/>
      <c r="VX3269" s="0"/>
      <c r="VY3269" s="0"/>
      <c r="VZ3269" s="0"/>
      <c r="WA3269" s="0"/>
      <c r="WB3269" s="0"/>
      <c r="WC3269" s="0"/>
      <c r="WD3269" s="0"/>
      <c r="WE3269" s="0"/>
      <c r="WF3269" s="0"/>
      <c r="WG3269" s="0"/>
      <c r="WH3269" s="0"/>
      <c r="WI3269" s="0"/>
      <c r="WJ3269" s="0"/>
      <c r="WK3269" s="0"/>
      <c r="WL3269" s="0"/>
      <c r="WM3269" s="0"/>
      <c r="WN3269" s="0"/>
      <c r="WO3269" s="0"/>
      <c r="WP3269" s="0"/>
      <c r="WQ3269" s="0"/>
      <c r="WR3269" s="0"/>
      <c r="WS3269" s="0"/>
      <c r="WT3269" s="0"/>
      <c r="WU3269" s="0"/>
      <c r="WV3269" s="0"/>
      <c r="WW3269" s="0"/>
      <c r="WX3269" s="0"/>
      <c r="WY3269" s="0"/>
      <c r="WZ3269" s="0"/>
      <c r="XA3269" s="0"/>
      <c r="XB3269" s="0"/>
      <c r="XC3269" s="0"/>
      <c r="XD3269" s="0"/>
      <c r="XE3269" s="0"/>
      <c r="XF3269" s="0"/>
      <c r="XG3269" s="0"/>
      <c r="XH3269" s="0"/>
      <c r="XI3269" s="0"/>
      <c r="XJ3269" s="0"/>
      <c r="XK3269" s="0"/>
      <c r="XL3269" s="0"/>
      <c r="XM3269" s="0"/>
      <c r="XN3269" s="0"/>
      <c r="XO3269" s="0"/>
      <c r="XP3269" s="0"/>
      <c r="XQ3269" s="0"/>
      <c r="XR3269" s="0"/>
      <c r="XS3269" s="0"/>
      <c r="XT3269" s="0"/>
      <c r="XU3269" s="0"/>
      <c r="XV3269" s="0"/>
      <c r="XW3269" s="0"/>
      <c r="XX3269" s="0"/>
      <c r="XY3269" s="0"/>
      <c r="XZ3269" s="0"/>
      <c r="YA3269" s="0"/>
      <c r="YB3269" s="0"/>
      <c r="YC3269" s="0"/>
      <c r="YD3269" s="0"/>
      <c r="YE3269" s="0"/>
      <c r="YF3269" s="0"/>
      <c r="YG3269" s="0"/>
      <c r="YH3269" s="0"/>
      <c r="YI3269" s="0"/>
      <c r="YJ3269" s="0"/>
      <c r="YK3269" s="0"/>
      <c r="YL3269" s="0"/>
      <c r="YM3269" s="0"/>
      <c r="YN3269" s="0"/>
      <c r="YO3269" s="0"/>
      <c r="YP3269" s="0"/>
      <c r="YQ3269" s="0"/>
      <c r="YR3269" s="0"/>
      <c r="YS3269" s="0"/>
      <c r="YT3269" s="0"/>
      <c r="YU3269" s="0"/>
      <c r="YV3269" s="0"/>
      <c r="YW3269" s="0"/>
      <c r="YX3269" s="0"/>
      <c r="YY3269" s="0"/>
      <c r="YZ3269" s="0"/>
      <c r="ZA3269" s="0"/>
      <c r="ZB3269" s="0"/>
      <c r="ZC3269" s="0"/>
      <c r="ZD3269" s="0"/>
      <c r="ZE3269" s="0"/>
      <c r="ZF3269" s="0"/>
      <c r="ZG3269" s="0"/>
      <c r="ZH3269" s="0"/>
      <c r="ZI3269" s="0"/>
      <c r="ZJ3269" s="0"/>
      <c r="ZK3269" s="0"/>
      <c r="ZL3269" s="0"/>
      <c r="ZM3269" s="0"/>
      <c r="ZN3269" s="0"/>
      <c r="ZO3269" s="0"/>
      <c r="ZP3269" s="0"/>
      <c r="ZQ3269" s="0"/>
      <c r="ZR3269" s="0"/>
      <c r="ZS3269" s="0"/>
      <c r="ZT3269" s="0"/>
      <c r="ZU3269" s="0"/>
      <c r="ZV3269" s="0"/>
      <c r="ZW3269" s="0"/>
      <c r="ZX3269" s="0"/>
      <c r="ZY3269" s="0"/>
      <c r="ZZ3269" s="0"/>
      <c r="AAA3269" s="0"/>
      <c r="AAB3269" s="0"/>
      <c r="AAC3269" s="0"/>
      <c r="AAD3269" s="0"/>
      <c r="AAE3269" s="0"/>
      <c r="AAF3269" s="0"/>
      <c r="AAG3269" s="0"/>
      <c r="AAH3269" s="0"/>
      <c r="AAI3269" s="0"/>
      <c r="AAJ3269" s="0"/>
      <c r="AAK3269" s="0"/>
      <c r="AAL3269" s="0"/>
      <c r="AAM3269" s="0"/>
      <c r="AAN3269" s="0"/>
      <c r="AAO3269" s="0"/>
      <c r="AAP3269" s="0"/>
      <c r="AAQ3269" s="0"/>
      <c r="AAR3269" s="0"/>
      <c r="AAS3269" s="0"/>
      <c r="AAT3269" s="0"/>
      <c r="AAU3269" s="0"/>
      <c r="AAV3269" s="0"/>
      <c r="AAW3269" s="0"/>
      <c r="AAX3269" s="0"/>
      <c r="AAY3269" s="0"/>
      <c r="AAZ3269" s="0"/>
      <c r="ABA3269" s="0"/>
      <c r="ABB3269" s="0"/>
      <c r="ABC3269" s="0"/>
      <c r="ABD3269" s="0"/>
      <c r="ABE3269" s="0"/>
      <c r="ABF3269" s="0"/>
      <c r="ABG3269" s="0"/>
      <c r="ABH3269" s="0"/>
      <c r="ABI3269" s="0"/>
      <c r="ABJ3269" s="0"/>
      <c r="ABK3269" s="0"/>
      <c r="ABL3269" s="0"/>
      <c r="ABM3269" s="0"/>
      <c r="ABN3269" s="0"/>
      <c r="ABO3269" s="0"/>
      <c r="ABP3269" s="0"/>
      <c r="ABQ3269" s="0"/>
      <c r="ABR3269" s="0"/>
      <c r="ABS3269" s="0"/>
      <c r="ABT3269" s="0"/>
      <c r="ABU3269" s="0"/>
      <c r="ABV3269" s="0"/>
      <c r="ABW3269" s="0"/>
      <c r="ABX3269" s="0"/>
      <c r="ABY3269" s="0"/>
      <c r="ABZ3269" s="0"/>
      <c r="ACA3269" s="0"/>
      <c r="ACB3269" s="0"/>
      <c r="ACC3269" s="0"/>
      <c r="ACD3269" s="0"/>
      <c r="ACE3269" s="0"/>
      <c r="ACF3269" s="0"/>
      <c r="ACG3269" s="0"/>
      <c r="ACH3269" s="0"/>
      <c r="ACI3269" s="0"/>
      <c r="ACJ3269" s="0"/>
      <c r="ACK3269" s="0"/>
      <c r="ACL3269" s="0"/>
      <c r="ACM3269" s="0"/>
      <c r="ACN3269" s="0"/>
      <c r="ACO3269" s="0"/>
      <c r="ACP3269" s="0"/>
      <c r="ACQ3269" s="0"/>
      <c r="ACR3269" s="0"/>
      <c r="ACS3269" s="0"/>
      <c r="ACT3269" s="0"/>
      <c r="ACU3269" s="0"/>
      <c r="ACV3269" s="0"/>
      <c r="ACW3269" s="0"/>
      <c r="ACX3269" s="0"/>
      <c r="ACY3269" s="0"/>
      <c r="ACZ3269" s="0"/>
      <c r="ADA3269" s="0"/>
      <c r="ADB3269" s="0"/>
      <c r="ADC3269" s="0"/>
      <c r="ADD3269" s="0"/>
      <c r="ADE3269" s="0"/>
      <c r="ADF3269" s="0"/>
      <c r="ADG3269" s="0"/>
      <c r="ADH3269" s="0"/>
      <c r="ADI3269" s="0"/>
      <c r="ADJ3269" s="0"/>
      <c r="ADK3269" s="0"/>
      <c r="ADL3269" s="0"/>
      <c r="ADM3269" s="0"/>
      <c r="ADN3269" s="0"/>
      <c r="ADO3269" s="0"/>
      <c r="ADP3269" s="0"/>
      <c r="ADQ3269" s="0"/>
      <c r="ADR3269" s="0"/>
      <c r="ADS3269" s="0"/>
      <c r="ADT3269" s="0"/>
      <c r="ADU3269" s="0"/>
      <c r="ADV3269" s="0"/>
      <c r="ADW3269" s="0"/>
      <c r="ADX3269" s="0"/>
      <c r="ADY3269" s="0"/>
      <c r="ADZ3269" s="0"/>
      <c r="AEA3269" s="0"/>
      <c r="AEB3269" s="0"/>
      <c r="AEC3269" s="0"/>
      <c r="AED3269" s="0"/>
      <c r="AEE3269" s="0"/>
      <c r="AEF3269" s="0"/>
      <c r="AEG3269" s="0"/>
      <c r="AEH3269" s="0"/>
      <c r="AEI3269" s="0"/>
      <c r="AEJ3269" s="0"/>
      <c r="AEK3269" s="0"/>
      <c r="AEL3269" s="0"/>
      <c r="AEM3269" s="0"/>
      <c r="AEN3269" s="0"/>
      <c r="AEO3269" s="0"/>
      <c r="AEP3269" s="0"/>
      <c r="AEQ3269" s="0"/>
      <c r="AER3269" s="0"/>
      <c r="AES3269" s="0"/>
      <c r="AET3269" s="0"/>
      <c r="AEU3269" s="0"/>
      <c r="AEV3269" s="0"/>
      <c r="AEW3269" s="0"/>
      <c r="AEX3269" s="0"/>
      <c r="AEY3269" s="0"/>
      <c r="AEZ3269" s="0"/>
      <c r="AFA3269" s="0"/>
      <c r="AFB3269" s="0"/>
      <c r="AFC3269" s="0"/>
      <c r="AFD3269" s="0"/>
      <c r="AFE3269" s="0"/>
      <c r="AFF3269" s="0"/>
      <c r="AFG3269" s="0"/>
      <c r="AFH3269" s="0"/>
      <c r="AFI3269" s="0"/>
      <c r="AFJ3269" s="0"/>
      <c r="AFK3269" s="0"/>
      <c r="AFL3269" s="0"/>
      <c r="AFM3269" s="0"/>
      <c r="AFN3269" s="0"/>
      <c r="AFO3269" s="0"/>
      <c r="AFP3269" s="0"/>
      <c r="AFQ3269" s="0"/>
      <c r="AFR3269" s="0"/>
      <c r="AFS3269" s="0"/>
      <c r="AFT3269" s="0"/>
      <c r="AFU3269" s="0"/>
      <c r="AFV3269" s="0"/>
      <c r="AFW3269" s="0"/>
      <c r="AFX3269" s="0"/>
      <c r="AFY3269" s="0"/>
      <c r="AFZ3269" s="0"/>
      <c r="AGA3269" s="0"/>
      <c r="AGB3269" s="0"/>
      <c r="AGC3269" s="0"/>
      <c r="AGD3269" s="0"/>
      <c r="AGE3269" s="0"/>
      <c r="AGF3269" s="0"/>
      <c r="AGG3269" s="0"/>
      <c r="AGH3269" s="0"/>
      <c r="AGI3269" s="0"/>
      <c r="AGJ3269" s="0"/>
      <c r="AGK3269" s="0"/>
      <c r="AGL3269" s="0"/>
      <c r="AGM3269" s="0"/>
      <c r="AGN3269" s="0"/>
      <c r="AGO3269" s="0"/>
      <c r="AGP3269" s="0"/>
      <c r="AGQ3269" s="0"/>
      <c r="AGR3269" s="0"/>
      <c r="AGS3269" s="0"/>
      <c r="AGT3269" s="0"/>
      <c r="AGU3269" s="0"/>
      <c r="AGV3269" s="0"/>
      <c r="AGW3269" s="0"/>
      <c r="AGX3269" s="0"/>
      <c r="AGY3269" s="0"/>
      <c r="AGZ3269" s="0"/>
      <c r="AHA3269" s="0"/>
      <c r="AHB3269" s="0"/>
      <c r="AHC3269" s="0"/>
      <c r="AHD3269" s="0"/>
      <c r="AHE3269" s="0"/>
      <c r="AHF3269" s="0"/>
      <c r="AHG3269" s="0"/>
      <c r="AHH3269" s="0"/>
      <c r="AHI3269" s="0"/>
      <c r="AHJ3269" s="0"/>
      <c r="AHK3269" s="0"/>
      <c r="AHL3269" s="0"/>
      <c r="AHM3269" s="0"/>
      <c r="AHN3269" s="0"/>
      <c r="AHO3269" s="0"/>
      <c r="AHP3269" s="0"/>
      <c r="AHQ3269" s="0"/>
      <c r="AHR3269" s="0"/>
      <c r="AHS3269" s="0"/>
      <c r="AHT3269" s="0"/>
      <c r="AHU3269" s="0"/>
      <c r="AHV3269" s="0"/>
      <c r="AHW3269" s="0"/>
      <c r="AHX3269" s="0"/>
      <c r="AHY3269" s="0"/>
      <c r="AHZ3269" s="0"/>
      <c r="AIA3269" s="0"/>
      <c r="AIB3269" s="0"/>
      <c r="AIC3269" s="0"/>
      <c r="AID3269" s="0"/>
      <c r="AIE3269" s="0"/>
      <c r="AIF3269" s="0"/>
      <c r="AIG3269" s="0"/>
      <c r="AIH3269" s="0"/>
      <c r="AII3269" s="0"/>
      <c r="AIJ3269" s="0"/>
      <c r="AIK3269" s="0"/>
      <c r="AIL3269" s="0"/>
      <c r="AIM3269" s="0"/>
      <c r="AIN3269" s="0"/>
      <c r="AIO3269" s="0"/>
      <c r="AIP3269" s="0"/>
      <c r="AIQ3269" s="0"/>
      <c r="AIR3269" s="0"/>
      <c r="AIS3269" s="0"/>
      <c r="AIT3269" s="0"/>
      <c r="AIU3269" s="0"/>
      <c r="AIV3269" s="0"/>
      <c r="AIW3269" s="0"/>
      <c r="AIX3269" s="0"/>
      <c r="AIY3269" s="0"/>
      <c r="AIZ3269" s="0"/>
      <c r="AJA3269" s="0"/>
      <c r="AJB3269" s="0"/>
      <c r="AJC3269" s="0"/>
      <c r="AJD3269" s="0"/>
      <c r="AJE3269" s="0"/>
      <c r="AJF3269" s="0"/>
      <c r="AJG3269" s="0"/>
      <c r="AJH3269" s="0"/>
      <c r="AJI3269" s="0"/>
      <c r="AJJ3269" s="0"/>
      <c r="AJK3269" s="0"/>
      <c r="AJL3269" s="0"/>
      <c r="AJM3269" s="0"/>
      <c r="AJN3269" s="0"/>
      <c r="AJO3269" s="0"/>
      <c r="AJP3269" s="0"/>
      <c r="AJQ3269" s="0"/>
      <c r="AJR3269" s="0"/>
      <c r="AJS3269" s="0"/>
      <c r="AJT3269" s="0"/>
      <c r="AJU3269" s="0"/>
      <c r="AJV3269" s="0"/>
      <c r="AJW3269" s="0"/>
      <c r="AJX3269" s="0"/>
      <c r="AJY3269" s="0"/>
      <c r="AJZ3269" s="0"/>
      <c r="AKA3269" s="0"/>
      <c r="AKB3269" s="0"/>
      <c r="AKC3269" s="0"/>
      <c r="AKD3269" s="0"/>
      <c r="AKE3269" s="0"/>
      <c r="AKF3269" s="0"/>
      <c r="AKG3269" s="0"/>
      <c r="AKH3269" s="0"/>
      <c r="AKI3269" s="0"/>
      <c r="AKJ3269" s="0"/>
      <c r="AKK3269" s="0"/>
      <c r="AKL3269" s="0"/>
      <c r="AKM3269" s="0"/>
      <c r="AKN3269" s="0"/>
      <c r="AKO3269" s="0"/>
      <c r="AKP3269" s="0"/>
      <c r="AKQ3269" s="0"/>
      <c r="AKR3269" s="0"/>
      <c r="AKS3269" s="0"/>
      <c r="AKT3269" s="0"/>
      <c r="AKU3269" s="0"/>
      <c r="AKV3269" s="0"/>
      <c r="AKW3269" s="0"/>
      <c r="AKX3269" s="0"/>
      <c r="AKY3269" s="0"/>
      <c r="AKZ3269" s="0"/>
      <c r="ALA3269" s="0"/>
      <c r="ALB3269" s="0"/>
      <c r="ALC3269" s="0"/>
      <c r="ALD3269" s="0"/>
      <c r="ALE3269" s="0"/>
      <c r="ALF3269" s="0"/>
      <c r="ALG3269" s="0"/>
      <c r="ALH3269" s="0"/>
      <c r="ALI3269" s="0"/>
      <c r="ALJ3269" s="0"/>
      <c r="ALK3269" s="0"/>
      <c r="ALL3269" s="0"/>
      <c r="ALM3269" s="0"/>
      <c r="ALN3269" s="0"/>
      <c r="ALO3269" s="0"/>
      <c r="ALP3269" s="0"/>
      <c r="ALQ3269" s="0"/>
      <c r="ALR3269" s="0"/>
      <c r="ALS3269" s="0"/>
      <c r="ALT3269" s="0"/>
      <c r="ALU3269" s="0"/>
      <c r="ALV3269" s="0"/>
      <c r="ALW3269" s="0"/>
      <c r="ALX3269" s="0"/>
      <c r="ALY3269" s="0"/>
      <c r="ALZ3269" s="0"/>
      <c r="AMA3269" s="0"/>
      <c r="AMB3269" s="0"/>
      <c r="AMC3269" s="0"/>
      <c r="AMD3269" s="0"/>
      <c r="AME3269" s="0"/>
      <c r="AMF3269" s="0"/>
      <c r="AMG3269" s="0"/>
      <c r="AMH3269" s="0"/>
      <c r="AMI3269" s="0"/>
    </row>
    <row r="3270" customFormat="false" ht="12.75" hidden="false" customHeight="false" outlineLevel="0" collapsed="false">
      <c r="A3270" s="1" t="s">
        <v>3515</v>
      </c>
      <c r="C3270" s="27" t="s">
        <v>3518</v>
      </c>
      <c r="D3270" s="27" t="s">
        <v>13</v>
      </c>
      <c r="E3270" s="97"/>
      <c r="F3270" s="31"/>
      <c r="G3270" s="27"/>
      <c r="H3270" s="30" t="s">
        <v>168</v>
      </c>
      <c r="I3270" s="31" t="n">
        <v>1.92</v>
      </c>
      <c r="J3270" s="31" t="s">
        <v>3470</v>
      </c>
      <c r="BM3270" s="0"/>
      <c r="BN3270" s="0"/>
      <c r="BO3270" s="0"/>
      <c r="BP3270" s="0"/>
      <c r="BQ3270" s="0"/>
      <c r="BR3270" s="0"/>
      <c r="BS3270" s="0"/>
      <c r="BT3270" s="0"/>
      <c r="BU3270" s="0"/>
      <c r="BV3270" s="0"/>
      <c r="BW3270" s="0"/>
      <c r="BX3270" s="0"/>
      <c r="BY3270" s="0"/>
      <c r="BZ3270" s="0"/>
      <c r="CA3270" s="0"/>
      <c r="CB3270" s="0"/>
      <c r="CC3270" s="0"/>
      <c r="CD3270" s="0"/>
      <c r="CE3270" s="0"/>
      <c r="CF3270" s="0"/>
      <c r="CG3270" s="0"/>
      <c r="CH3270" s="0"/>
      <c r="CI3270" s="0"/>
      <c r="CJ3270" s="0"/>
      <c r="CK3270" s="0"/>
      <c r="CL3270" s="0"/>
      <c r="CM3270" s="0"/>
      <c r="CN3270" s="0"/>
      <c r="CO3270" s="0"/>
      <c r="CP3270" s="0"/>
      <c r="CQ3270" s="0"/>
      <c r="CR3270" s="0"/>
      <c r="CS3270" s="0"/>
      <c r="CT3270" s="0"/>
      <c r="CU3270" s="0"/>
      <c r="CV3270" s="0"/>
      <c r="CW3270" s="0"/>
      <c r="CX3270" s="0"/>
      <c r="CY3270" s="0"/>
      <c r="CZ3270" s="0"/>
      <c r="DA3270" s="0"/>
      <c r="DB3270" s="0"/>
      <c r="DC3270" s="0"/>
      <c r="DD3270" s="0"/>
      <c r="DE3270" s="0"/>
      <c r="DF3270" s="0"/>
      <c r="DG3270" s="0"/>
      <c r="DH3270" s="0"/>
      <c r="DI3270" s="0"/>
      <c r="DJ3270" s="0"/>
      <c r="DK3270" s="0"/>
      <c r="DL3270" s="0"/>
      <c r="DM3270" s="0"/>
      <c r="DN3270" s="0"/>
      <c r="DO3270" s="0"/>
      <c r="DP3270" s="0"/>
      <c r="DQ3270" s="0"/>
      <c r="DR3270" s="0"/>
      <c r="DS3270" s="0"/>
      <c r="DT3270" s="0"/>
      <c r="DU3270" s="0"/>
      <c r="DV3270" s="0"/>
      <c r="DW3270" s="0"/>
      <c r="DX3270" s="0"/>
      <c r="DY3270" s="0"/>
      <c r="DZ3270" s="0"/>
      <c r="EA3270" s="0"/>
      <c r="EB3270" s="0"/>
      <c r="EC3270" s="0"/>
      <c r="ED3270" s="0"/>
      <c r="EE3270" s="0"/>
      <c r="EF3270" s="0"/>
      <c r="EG3270" s="0"/>
      <c r="EH3270" s="0"/>
      <c r="EI3270" s="0"/>
      <c r="EJ3270" s="0"/>
      <c r="EK3270" s="0"/>
      <c r="EL3270" s="0"/>
      <c r="EM3270" s="0"/>
      <c r="EN3270" s="0"/>
      <c r="EO3270" s="0"/>
      <c r="EP3270" s="0"/>
      <c r="EQ3270" s="0"/>
      <c r="ER3270" s="0"/>
      <c r="ES3270" s="0"/>
      <c r="ET3270" s="0"/>
      <c r="EU3270" s="0"/>
      <c r="EV3270" s="0"/>
      <c r="EW3270" s="0"/>
      <c r="EX3270" s="0"/>
      <c r="EY3270" s="0"/>
      <c r="EZ3270" s="0"/>
      <c r="FA3270" s="0"/>
      <c r="FB3270" s="0"/>
      <c r="FC3270" s="0"/>
      <c r="FD3270" s="0"/>
      <c r="FE3270" s="0"/>
      <c r="FF3270" s="0"/>
      <c r="FG3270" s="0"/>
      <c r="FH3270" s="0"/>
      <c r="FI3270" s="0"/>
      <c r="FJ3270" s="0"/>
      <c r="FK3270" s="0"/>
      <c r="FL3270" s="0"/>
      <c r="FM3270" s="0"/>
      <c r="FN3270" s="0"/>
      <c r="FO3270" s="0"/>
      <c r="FP3270" s="0"/>
      <c r="FQ3270" s="0"/>
      <c r="FR3270" s="0"/>
      <c r="FS3270" s="0"/>
      <c r="FT3270" s="0"/>
      <c r="FU3270" s="0"/>
      <c r="FV3270" s="0"/>
      <c r="FW3270" s="0"/>
      <c r="FX3270" s="0"/>
      <c r="FY3270" s="0"/>
      <c r="FZ3270" s="0"/>
      <c r="GA3270" s="0"/>
      <c r="GB3270" s="0"/>
      <c r="GC3270" s="0"/>
      <c r="GD3270" s="0"/>
      <c r="GE3270" s="0"/>
      <c r="GF3270" s="0"/>
      <c r="GG3270" s="0"/>
      <c r="GH3270" s="0"/>
      <c r="GI3270" s="0"/>
      <c r="GJ3270" s="0"/>
      <c r="GK3270" s="0"/>
      <c r="GL3270" s="0"/>
      <c r="GM3270" s="0"/>
      <c r="GN3270" s="0"/>
      <c r="GO3270" s="0"/>
      <c r="GP3270" s="0"/>
      <c r="GQ3270" s="0"/>
      <c r="GR3270" s="0"/>
      <c r="GS3270" s="0"/>
      <c r="GT3270" s="0"/>
      <c r="GU3270" s="0"/>
      <c r="GV3270" s="0"/>
      <c r="GW3270" s="0"/>
      <c r="GX3270" s="0"/>
      <c r="GY3270" s="0"/>
      <c r="GZ3270" s="0"/>
      <c r="HA3270" s="0"/>
      <c r="HB3270" s="0"/>
      <c r="HC3270" s="0"/>
      <c r="HD3270" s="0"/>
      <c r="HE3270" s="0"/>
      <c r="HF3270" s="0"/>
      <c r="HG3270" s="0"/>
      <c r="HH3270" s="0"/>
      <c r="HI3270" s="0"/>
      <c r="HJ3270" s="0"/>
      <c r="HK3270" s="0"/>
      <c r="HL3270" s="0"/>
      <c r="HM3270" s="0"/>
      <c r="HN3270" s="0"/>
      <c r="HO3270" s="0"/>
      <c r="HP3270" s="0"/>
      <c r="HQ3270" s="0"/>
      <c r="HR3270" s="0"/>
      <c r="HS3270" s="0"/>
      <c r="HT3270" s="0"/>
      <c r="HU3270" s="0"/>
      <c r="HV3270" s="0"/>
      <c r="HW3270" s="0"/>
      <c r="HX3270" s="0"/>
      <c r="HY3270" s="0"/>
      <c r="HZ3270" s="0"/>
      <c r="IA3270" s="0"/>
      <c r="IB3270" s="0"/>
      <c r="IC3270" s="0"/>
      <c r="ID3270" s="0"/>
      <c r="IE3270" s="0"/>
      <c r="IF3270" s="0"/>
      <c r="IG3270" s="0"/>
      <c r="IH3270" s="0"/>
      <c r="II3270" s="0"/>
      <c r="IJ3270" s="0"/>
      <c r="IK3270" s="0"/>
      <c r="IL3270" s="0"/>
      <c r="IM3270" s="0"/>
      <c r="IN3270" s="0"/>
      <c r="IO3270" s="0"/>
      <c r="IP3270" s="0"/>
      <c r="IQ3270" s="0"/>
      <c r="IR3270" s="0"/>
      <c r="IS3270" s="0"/>
      <c r="IT3270" s="0"/>
      <c r="IU3270" s="0"/>
      <c r="IV3270" s="0"/>
      <c r="IW3270" s="0"/>
      <c r="IX3270" s="0"/>
      <c r="IY3270" s="0"/>
      <c r="IZ3270" s="0"/>
      <c r="JA3270" s="0"/>
      <c r="JB3270" s="0"/>
      <c r="JC3270" s="0"/>
      <c r="JD3270" s="0"/>
      <c r="JE3270" s="0"/>
      <c r="JF3270" s="0"/>
      <c r="JG3270" s="0"/>
      <c r="JH3270" s="0"/>
      <c r="JI3270" s="0"/>
      <c r="JJ3270" s="0"/>
      <c r="JK3270" s="0"/>
      <c r="JL3270" s="0"/>
      <c r="JM3270" s="0"/>
      <c r="JN3270" s="0"/>
      <c r="JO3270" s="0"/>
      <c r="JP3270" s="0"/>
      <c r="JQ3270" s="0"/>
      <c r="JR3270" s="0"/>
      <c r="JS3270" s="0"/>
      <c r="JT3270" s="0"/>
      <c r="JU3270" s="0"/>
      <c r="JV3270" s="0"/>
      <c r="JW3270" s="0"/>
      <c r="JX3270" s="0"/>
      <c r="JY3270" s="0"/>
      <c r="JZ3270" s="0"/>
      <c r="KA3270" s="0"/>
      <c r="KB3270" s="0"/>
      <c r="KC3270" s="0"/>
      <c r="KD3270" s="0"/>
      <c r="KE3270" s="0"/>
      <c r="KF3270" s="0"/>
      <c r="KG3270" s="0"/>
      <c r="KH3270" s="0"/>
      <c r="KI3270" s="0"/>
      <c r="KJ3270" s="0"/>
      <c r="KK3270" s="0"/>
      <c r="KL3270" s="0"/>
      <c r="KM3270" s="0"/>
      <c r="KN3270" s="0"/>
      <c r="KO3270" s="0"/>
      <c r="KP3270" s="0"/>
      <c r="KQ3270" s="0"/>
      <c r="KR3270" s="0"/>
      <c r="KS3270" s="0"/>
      <c r="KT3270" s="0"/>
      <c r="KU3270" s="0"/>
      <c r="KV3270" s="0"/>
      <c r="KW3270" s="0"/>
      <c r="KX3270" s="0"/>
      <c r="KY3270" s="0"/>
      <c r="KZ3270" s="0"/>
      <c r="LA3270" s="0"/>
      <c r="LB3270" s="0"/>
      <c r="LC3270" s="0"/>
      <c r="LD3270" s="0"/>
      <c r="LE3270" s="0"/>
      <c r="LF3270" s="0"/>
      <c r="LG3270" s="0"/>
      <c r="LH3270" s="0"/>
      <c r="LI3270" s="0"/>
      <c r="LJ3270" s="0"/>
      <c r="LK3270" s="0"/>
      <c r="LL3270" s="0"/>
      <c r="LM3270" s="0"/>
      <c r="LN3270" s="0"/>
      <c r="LO3270" s="0"/>
      <c r="LP3270" s="0"/>
      <c r="LQ3270" s="0"/>
      <c r="LR3270" s="0"/>
      <c r="LS3270" s="0"/>
      <c r="LT3270" s="0"/>
      <c r="LU3270" s="0"/>
      <c r="LV3270" s="0"/>
      <c r="LW3270" s="0"/>
      <c r="LX3270" s="0"/>
      <c r="LY3270" s="0"/>
      <c r="LZ3270" s="0"/>
      <c r="MA3270" s="0"/>
      <c r="MB3270" s="0"/>
      <c r="MC3270" s="0"/>
      <c r="MD3270" s="0"/>
      <c r="ME3270" s="0"/>
      <c r="MF3270" s="0"/>
      <c r="MG3270" s="0"/>
      <c r="MH3270" s="0"/>
      <c r="MI3270" s="0"/>
      <c r="MJ3270" s="0"/>
      <c r="MK3270" s="0"/>
      <c r="ML3270" s="0"/>
      <c r="MM3270" s="0"/>
      <c r="MN3270" s="0"/>
      <c r="MO3270" s="0"/>
      <c r="MP3270" s="0"/>
      <c r="MQ3270" s="0"/>
      <c r="MR3270" s="0"/>
      <c r="MS3270" s="0"/>
      <c r="MT3270" s="0"/>
      <c r="MU3270" s="0"/>
      <c r="MV3270" s="0"/>
      <c r="MW3270" s="0"/>
      <c r="MX3270" s="0"/>
      <c r="MY3270" s="0"/>
      <c r="MZ3270" s="0"/>
      <c r="NA3270" s="0"/>
      <c r="NB3270" s="0"/>
      <c r="NC3270" s="0"/>
      <c r="ND3270" s="0"/>
      <c r="NE3270" s="0"/>
      <c r="NF3270" s="0"/>
      <c r="NG3270" s="0"/>
      <c r="NH3270" s="0"/>
      <c r="NI3270" s="0"/>
      <c r="NJ3270" s="0"/>
      <c r="NK3270" s="0"/>
      <c r="NL3270" s="0"/>
      <c r="NM3270" s="0"/>
      <c r="NN3270" s="0"/>
      <c r="NO3270" s="0"/>
      <c r="NP3270" s="0"/>
      <c r="NQ3270" s="0"/>
      <c r="NR3270" s="0"/>
      <c r="NS3270" s="0"/>
      <c r="NT3270" s="0"/>
      <c r="NU3270" s="0"/>
      <c r="NV3270" s="0"/>
      <c r="NW3270" s="0"/>
      <c r="NX3270" s="0"/>
      <c r="NY3270" s="0"/>
      <c r="NZ3270" s="0"/>
      <c r="OA3270" s="0"/>
      <c r="OB3270" s="0"/>
      <c r="OC3270" s="0"/>
      <c r="OD3270" s="0"/>
      <c r="OE3270" s="0"/>
      <c r="OF3270" s="0"/>
      <c r="OG3270" s="0"/>
      <c r="OH3270" s="0"/>
      <c r="OI3270" s="0"/>
      <c r="OJ3270" s="0"/>
      <c r="OK3270" s="0"/>
      <c r="OL3270" s="0"/>
      <c r="OM3270" s="0"/>
      <c r="ON3270" s="0"/>
      <c r="OO3270" s="0"/>
      <c r="OP3270" s="0"/>
      <c r="OQ3270" s="0"/>
      <c r="OR3270" s="0"/>
      <c r="OS3270" s="0"/>
      <c r="OT3270" s="0"/>
      <c r="OU3270" s="0"/>
      <c r="OV3270" s="0"/>
      <c r="OW3270" s="0"/>
      <c r="OX3270" s="0"/>
      <c r="OY3270" s="0"/>
      <c r="OZ3270" s="0"/>
      <c r="PA3270" s="0"/>
      <c r="PB3270" s="0"/>
      <c r="PC3270" s="0"/>
      <c r="PD3270" s="0"/>
      <c r="PE3270" s="0"/>
      <c r="PF3270" s="0"/>
      <c r="PG3270" s="0"/>
      <c r="PH3270" s="0"/>
      <c r="PI3270" s="0"/>
      <c r="PJ3270" s="0"/>
      <c r="PK3270" s="0"/>
      <c r="PL3270" s="0"/>
      <c r="PM3270" s="0"/>
      <c r="PN3270" s="0"/>
      <c r="PO3270" s="0"/>
      <c r="PP3270" s="0"/>
      <c r="PQ3270" s="0"/>
      <c r="PR3270" s="0"/>
      <c r="PS3270" s="0"/>
      <c r="PT3270" s="0"/>
      <c r="PU3270" s="0"/>
      <c r="PV3270" s="0"/>
      <c r="PW3270" s="0"/>
      <c r="PX3270" s="0"/>
      <c r="PY3270" s="0"/>
      <c r="PZ3270" s="0"/>
      <c r="QA3270" s="0"/>
      <c r="QB3270" s="0"/>
      <c r="QC3270" s="0"/>
      <c r="QD3270" s="0"/>
      <c r="QE3270" s="0"/>
      <c r="QF3270" s="0"/>
      <c r="QG3270" s="0"/>
      <c r="QH3270" s="0"/>
      <c r="QI3270" s="0"/>
      <c r="QJ3270" s="0"/>
      <c r="QK3270" s="0"/>
      <c r="QL3270" s="0"/>
      <c r="QM3270" s="0"/>
      <c r="QN3270" s="0"/>
      <c r="QO3270" s="0"/>
      <c r="QP3270" s="0"/>
      <c r="QQ3270" s="0"/>
      <c r="QR3270" s="0"/>
      <c r="QS3270" s="0"/>
      <c r="QT3270" s="0"/>
      <c r="QU3270" s="0"/>
      <c r="QV3270" s="0"/>
      <c r="QW3270" s="0"/>
      <c r="QX3270" s="0"/>
      <c r="QY3270" s="0"/>
      <c r="QZ3270" s="0"/>
      <c r="RA3270" s="0"/>
      <c r="RB3270" s="0"/>
      <c r="RC3270" s="0"/>
      <c r="RD3270" s="0"/>
      <c r="RE3270" s="0"/>
      <c r="RF3270" s="0"/>
      <c r="RG3270" s="0"/>
      <c r="RH3270" s="0"/>
      <c r="RI3270" s="0"/>
      <c r="RJ3270" s="0"/>
      <c r="RK3270" s="0"/>
      <c r="RL3270" s="0"/>
      <c r="RM3270" s="0"/>
      <c r="RN3270" s="0"/>
      <c r="RO3270" s="0"/>
      <c r="RP3270" s="0"/>
      <c r="RQ3270" s="0"/>
      <c r="RR3270" s="0"/>
      <c r="RS3270" s="0"/>
      <c r="RT3270" s="0"/>
      <c r="RU3270" s="0"/>
      <c r="RV3270" s="0"/>
      <c r="RW3270" s="0"/>
      <c r="RX3270" s="0"/>
      <c r="RY3270" s="0"/>
      <c r="RZ3270" s="0"/>
      <c r="SA3270" s="0"/>
      <c r="SB3270" s="0"/>
      <c r="SC3270" s="0"/>
      <c r="SD3270" s="0"/>
      <c r="SE3270" s="0"/>
      <c r="SF3270" s="0"/>
      <c r="SG3270" s="0"/>
      <c r="SH3270" s="0"/>
      <c r="SI3270" s="0"/>
      <c r="SJ3270" s="0"/>
      <c r="SK3270" s="0"/>
      <c r="SL3270" s="0"/>
      <c r="SM3270" s="0"/>
      <c r="SN3270" s="0"/>
      <c r="SO3270" s="0"/>
      <c r="SP3270" s="0"/>
      <c r="SQ3270" s="0"/>
      <c r="SR3270" s="0"/>
      <c r="SS3270" s="0"/>
      <c r="ST3270" s="0"/>
      <c r="SU3270" s="0"/>
      <c r="SV3270" s="0"/>
      <c r="SW3270" s="0"/>
      <c r="SX3270" s="0"/>
      <c r="SY3270" s="0"/>
      <c r="SZ3270" s="0"/>
      <c r="TA3270" s="0"/>
      <c r="TB3270" s="0"/>
      <c r="TC3270" s="0"/>
      <c r="TD3270" s="0"/>
      <c r="TE3270" s="0"/>
      <c r="TF3270" s="0"/>
      <c r="TG3270" s="0"/>
      <c r="TH3270" s="0"/>
      <c r="TI3270" s="0"/>
      <c r="TJ3270" s="0"/>
      <c r="TK3270" s="0"/>
      <c r="TL3270" s="0"/>
      <c r="TM3270" s="0"/>
      <c r="TN3270" s="0"/>
      <c r="TO3270" s="0"/>
      <c r="TP3270" s="0"/>
      <c r="TQ3270" s="0"/>
      <c r="TR3270" s="0"/>
      <c r="TS3270" s="0"/>
      <c r="TT3270" s="0"/>
      <c r="TU3270" s="0"/>
      <c r="TV3270" s="0"/>
      <c r="TW3270" s="0"/>
      <c r="TX3270" s="0"/>
      <c r="TY3270" s="0"/>
      <c r="TZ3270" s="0"/>
      <c r="UA3270" s="0"/>
      <c r="UB3270" s="0"/>
      <c r="UC3270" s="0"/>
      <c r="UD3270" s="0"/>
      <c r="UE3270" s="0"/>
      <c r="UF3270" s="0"/>
      <c r="UG3270" s="0"/>
      <c r="UH3270" s="0"/>
      <c r="UI3270" s="0"/>
      <c r="UJ3270" s="0"/>
      <c r="UK3270" s="0"/>
      <c r="UL3270" s="0"/>
      <c r="UM3270" s="0"/>
      <c r="UN3270" s="0"/>
      <c r="UO3270" s="0"/>
      <c r="UP3270" s="0"/>
      <c r="UQ3270" s="0"/>
      <c r="UR3270" s="0"/>
      <c r="US3270" s="0"/>
      <c r="UT3270" s="0"/>
      <c r="UU3270" s="0"/>
      <c r="UV3270" s="0"/>
      <c r="UW3270" s="0"/>
      <c r="UX3270" s="0"/>
      <c r="UY3270" s="0"/>
      <c r="UZ3270" s="0"/>
      <c r="VA3270" s="0"/>
      <c r="VB3270" s="0"/>
      <c r="VC3270" s="0"/>
      <c r="VD3270" s="0"/>
      <c r="VE3270" s="0"/>
      <c r="VF3270" s="0"/>
      <c r="VG3270" s="0"/>
      <c r="VH3270" s="0"/>
      <c r="VI3270" s="0"/>
      <c r="VJ3270" s="0"/>
      <c r="VK3270" s="0"/>
      <c r="VL3270" s="0"/>
      <c r="VM3270" s="0"/>
      <c r="VN3270" s="0"/>
      <c r="VO3270" s="0"/>
      <c r="VP3270" s="0"/>
      <c r="VQ3270" s="0"/>
      <c r="VR3270" s="0"/>
      <c r="VS3270" s="0"/>
      <c r="VT3270" s="0"/>
      <c r="VU3270" s="0"/>
      <c r="VV3270" s="0"/>
      <c r="VW3270" s="0"/>
      <c r="VX3270" s="0"/>
      <c r="VY3270" s="0"/>
      <c r="VZ3270" s="0"/>
      <c r="WA3270" s="0"/>
      <c r="WB3270" s="0"/>
      <c r="WC3270" s="0"/>
      <c r="WD3270" s="0"/>
      <c r="WE3270" s="0"/>
      <c r="WF3270" s="0"/>
      <c r="WG3270" s="0"/>
      <c r="WH3270" s="0"/>
      <c r="WI3270" s="0"/>
      <c r="WJ3270" s="0"/>
      <c r="WK3270" s="0"/>
      <c r="WL3270" s="0"/>
      <c r="WM3270" s="0"/>
      <c r="WN3270" s="0"/>
      <c r="WO3270" s="0"/>
      <c r="WP3270" s="0"/>
      <c r="WQ3270" s="0"/>
      <c r="WR3270" s="0"/>
      <c r="WS3270" s="0"/>
      <c r="WT3270" s="0"/>
      <c r="WU3270" s="0"/>
      <c r="WV3270" s="0"/>
      <c r="WW3270" s="0"/>
      <c r="WX3270" s="0"/>
      <c r="WY3270" s="0"/>
      <c r="WZ3270" s="0"/>
      <c r="XA3270" s="0"/>
      <c r="XB3270" s="0"/>
      <c r="XC3270" s="0"/>
      <c r="XD3270" s="0"/>
      <c r="XE3270" s="0"/>
      <c r="XF3270" s="0"/>
      <c r="XG3270" s="0"/>
      <c r="XH3270" s="0"/>
      <c r="XI3270" s="0"/>
      <c r="XJ3270" s="0"/>
      <c r="XK3270" s="0"/>
      <c r="XL3270" s="0"/>
      <c r="XM3270" s="0"/>
      <c r="XN3270" s="0"/>
      <c r="XO3270" s="0"/>
      <c r="XP3270" s="0"/>
      <c r="XQ3270" s="0"/>
      <c r="XR3270" s="0"/>
      <c r="XS3270" s="0"/>
      <c r="XT3270" s="0"/>
      <c r="XU3270" s="0"/>
      <c r="XV3270" s="0"/>
      <c r="XW3270" s="0"/>
      <c r="XX3270" s="0"/>
      <c r="XY3270" s="0"/>
      <c r="XZ3270" s="0"/>
      <c r="YA3270" s="0"/>
      <c r="YB3270" s="0"/>
      <c r="YC3270" s="0"/>
      <c r="YD3270" s="0"/>
      <c r="YE3270" s="0"/>
      <c r="YF3270" s="0"/>
      <c r="YG3270" s="0"/>
      <c r="YH3270" s="0"/>
      <c r="YI3270" s="0"/>
      <c r="YJ3270" s="0"/>
      <c r="YK3270" s="0"/>
      <c r="YL3270" s="0"/>
      <c r="YM3270" s="0"/>
      <c r="YN3270" s="0"/>
      <c r="YO3270" s="0"/>
      <c r="YP3270" s="0"/>
      <c r="YQ3270" s="0"/>
      <c r="YR3270" s="0"/>
      <c r="YS3270" s="0"/>
      <c r="YT3270" s="0"/>
      <c r="YU3270" s="0"/>
      <c r="YV3270" s="0"/>
      <c r="YW3270" s="0"/>
      <c r="YX3270" s="0"/>
      <c r="YY3270" s="0"/>
      <c r="YZ3270" s="0"/>
      <c r="ZA3270" s="0"/>
      <c r="ZB3270" s="0"/>
      <c r="ZC3270" s="0"/>
      <c r="ZD3270" s="0"/>
      <c r="ZE3270" s="0"/>
      <c r="ZF3270" s="0"/>
      <c r="ZG3270" s="0"/>
      <c r="ZH3270" s="0"/>
      <c r="ZI3270" s="0"/>
      <c r="ZJ3270" s="0"/>
      <c r="ZK3270" s="0"/>
      <c r="ZL3270" s="0"/>
      <c r="ZM3270" s="0"/>
      <c r="ZN3270" s="0"/>
      <c r="ZO3270" s="0"/>
      <c r="ZP3270" s="0"/>
      <c r="ZQ3270" s="0"/>
      <c r="ZR3270" s="0"/>
      <c r="ZS3270" s="0"/>
      <c r="ZT3270" s="0"/>
      <c r="ZU3270" s="0"/>
      <c r="ZV3270" s="0"/>
      <c r="ZW3270" s="0"/>
      <c r="ZX3270" s="0"/>
      <c r="ZY3270" s="0"/>
      <c r="ZZ3270" s="0"/>
      <c r="AAA3270" s="0"/>
      <c r="AAB3270" s="0"/>
      <c r="AAC3270" s="0"/>
      <c r="AAD3270" s="0"/>
      <c r="AAE3270" s="0"/>
      <c r="AAF3270" s="0"/>
      <c r="AAG3270" s="0"/>
      <c r="AAH3270" s="0"/>
      <c r="AAI3270" s="0"/>
      <c r="AAJ3270" s="0"/>
      <c r="AAK3270" s="0"/>
      <c r="AAL3270" s="0"/>
      <c r="AAM3270" s="0"/>
      <c r="AAN3270" s="0"/>
      <c r="AAO3270" s="0"/>
      <c r="AAP3270" s="0"/>
      <c r="AAQ3270" s="0"/>
      <c r="AAR3270" s="0"/>
      <c r="AAS3270" s="0"/>
      <c r="AAT3270" s="0"/>
      <c r="AAU3270" s="0"/>
      <c r="AAV3270" s="0"/>
      <c r="AAW3270" s="0"/>
      <c r="AAX3270" s="0"/>
      <c r="AAY3270" s="0"/>
      <c r="AAZ3270" s="0"/>
      <c r="ABA3270" s="0"/>
      <c r="ABB3270" s="0"/>
      <c r="ABC3270" s="0"/>
      <c r="ABD3270" s="0"/>
      <c r="ABE3270" s="0"/>
      <c r="ABF3270" s="0"/>
      <c r="ABG3270" s="0"/>
      <c r="ABH3270" s="0"/>
      <c r="ABI3270" s="0"/>
      <c r="ABJ3270" s="0"/>
      <c r="ABK3270" s="0"/>
      <c r="ABL3270" s="0"/>
      <c r="ABM3270" s="0"/>
      <c r="ABN3270" s="0"/>
      <c r="ABO3270" s="0"/>
      <c r="ABP3270" s="0"/>
      <c r="ABQ3270" s="0"/>
      <c r="ABR3270" s="0"/>
      <c r="ABS3270" s="0"/>
      <c r="ABT3270" s="0"/>
      <c r="ABU3270" s="0"/>
      <c r="ABV3270" s="0"/>
      <c r="ABW3270" s="0"/>
      <c r="ABX3270" s="0"/>
      <c r="ABY3270" s="0"/>
      <c r="ABZ3270" s="0"/>
      <c r="ACA3270" s="0"/>
      <c r="ACB3270" s="0"/>
      <c r="ACC3270" s="0"/>
      <c r="ACD3270" s="0"/>
      <c r="ACE3270" s="0"/>
      <c r="ACF3270" s="0"/>
      <c r="ACG3270" s="0"/>
      <c r="ACH3270" s="0"/>
      <c r="ACI3270" s="0"/>
      <c r="ACJ3270" s="0"/>
      <c r="ACK3270" s="0"/>
      <c r="ACL3270" s="0"/>
      <c r="ACM3270" s="0"/>
      <c r="ACN3270" s="0"/>
      <c r="ACO3270" s="0"/>
      <c r="ACP3270" s="0"/>
      <c r="ACQ3270" s="0"/>
      <c r="ACR3270" s="0"/>
      <c r="ACS3270" s="0"/>
      <c r="ACT3270" s="0"/>
      <c r="ACU3270" s="0"/>
      <c r="ACV3270" s="0"/>
      <c r="ACW3270" s="0"/>
      <c r="ACX3270" s="0"/>
      <c r="ACY3270" s="0"/>
      <c r="ACZ3270" s="0"/>
      <c r="ADA3270" s="0"/>
      <c r="ADB3270" s="0"/>
      <c r="ADC3270" s="0"/>
      <c r="ADD3270" s="0"/>
      <c r="ADE3270" s="0"/>
      <c r="ADF3270" s="0"/>
      <c r="ADG3270" s="0"/>
      <c r="ADH3270" s="0"/>
      <c r="ADI3270" s="0"/>
      <c r="ADJ3270" s="0"/>
      <c r="ADK3270" s="0"/>
      <c r="ADL3270" s="0"/>
      <c r="ADM3270" s="0"/>
      <c r="ADN3270" s="0"/>
      <c r="ADO3270" s="0"/>
      <c r="ADP3270" s="0"/>
      <c r="ADQ3270" s="0"/>
      <c r="ADR3270" s="0"/>
      <c r="ADS3270" s="0"/>
      <c r="ADT3270" s="0"/>
      <c r="ADU3270" s="0"/>
      <c r="ADV3270" s="0"/>
      <c r="ADW3270" s="0"/>
      <c r="ADX3270" s="0"/>
      <c r="ADY3270" s="0"/>
      <c r="ADZ3270" s="0"/>
      <c r="AEA3270" s="0"/>
      <c r="AEB3270" s="0"/>
      <c r="AEC3270" s="0"/>
      <c r="AED3270" s="0"/>
      <c r="AEE3270" s="0"/>
      <c r="AEF3270" s="0"/>
      <c r="AEG3270" s="0"/>
      <c r="AEH3270" s="0"/>
      <c r="AEI3270" s="0"/>
      <c r="AEJ3270" s="0"/>
      <c r="AEK3270" s="0"/>
      <c r="AEL3270" s="0"/>
      <c r="AEM3270" s="0"/>
      <c r="AEN3270" s="0"/>
      <c r="AEO3270" s="0"/>
      <c r="AEP3270" s="0"/>
      <c r="AEQ3270" s="0"/>
      <c r="AER3270" s="0"/>
      <c r="AES3270" s="0"/>
      <c r="AET3270" s="0"/>
      <c r="AEU3270" s="0"/>
      <c r="AEV3270" s="0"/>
      <c r="AEW3270" s="0"/>
      <c r="AEX3270" s="0"/>
      <c r="AEY3270" s="0"/>
      <c r="AEZ3270" s="0"/>
      <c r="AFA3270" s="0"/>
      <c r="AFB3270" s="0"/>
      <c r="AFC3270" s="0"/>
      <c r="AFD3270" s="0"/>
      <c r="AFE3270" s="0"/>
      <c r="AFF3270" s="0"/>
      <c r="AFG3270" s="0"/>
      <c r="AFH3270" s="0"/>
      <c r="AFI3270" s="0"/>
      <c r="AFJ3270" s="0"/>
      <c r="AFK3270" s="0"/>
      <c r="AFL3270" s="0"/>
      <c r="AFM3270" s="0"/>
      <c r="AFN3270" s="0"/>
      <c r="AFO3270" s="0"/>
      <c r="AFP3270" s="0"/>
      <c r="AFQ3270" s="0"/>
      <c r="AFR3270" s="0"/>
      <c r="AFS3270" s="0"/>
      <c r="AFT3270" s="0"/>
      <c r="AFU3270" s="0"/>
      <c r="AFV3270" s="0"/>
      <c r="AFW3270" s="0"/>
      <c r="AFX3270" s="0"/>
      <c r="AFY3270" s="0"/>
      <c r="AFZ3270" s="0"/>
      <c r="AGA3270" s="0"/>
      <c r="AGB3270" s="0"/>
      <c r="AGC3270" s="0"/>
      <c r="AGD3270" s="0"/>
      <c r="AGE3270" s="0"/>
      <c r="AGF3270" s="0"/>
      <c r="AGG3270" s="0"/>
      <c r="AGH3270" s="0"/>
      <c r="AGI3270" s="0"/>
      <c r="AGJ3270" s="0"/>
      <c r="AGK3270" s="0"/>
      <c r="AGL3270" s="0"/>
      <c r="AGM3270" s="0"/>
      <c r="AGN3270" s="0"/>
      <c r="AGO3270" s="0"/>
      <c r="AGP3270" s="0"/>
      <c r="AGQ3270" s="0"/>
      <c r="AGR3270" s="0"/>
      <c r="AGS3270" s="0"/>
      <c r="AGT3270" s="0"/>
      <c r="AGU3270" s="0"/>
      <c r="AGV3270" s="0"/>
      <c r="AGW3270" s="0"/>
      <c r="AGX3270" s="0"/>
      <c r="AGY3270" s="0"/>
      <c r="AGZ3270" s="0"/>
      <c r="AHA3270" s="0"/>
      <c r="AHB3270" s="0"/>
      <c r="AHC3270" s="0"/>
      <c r="AHD3270" s="0"/>
      <c r="AHE3270" s="0"/>
      <c r="AHF3270" s="0"/>
      <c r="AHG3270" s="0"/>
      <c r="AHH3270" s="0"/>
      <c r="AHI3270" s="0"/>
      <c r="AHJ3270" s="0"/>
      <c r="AHK3270" s="0"/>
      <c r="AHL3270" s="0"/>
      <c r="AHM3270" s="0"/>
      <c r="AHN3270" s="0"/>
      <c r="AHO3270" s="0"/>
      <c r="AHP3270" s="0"/>
      <c r="AHQ3270" s="0"/>
      <c r="AHR3270" s="0"/>
      <c r="AHS3270" s="0"/>
      <c r="AHT3270" s="0"/>
      <c r="AHU3270" s="0"/>
      <c r="AHV3270" s="0"/>
      <c r="AHW3270" s="0"/>
      <c r="AHX3270" s="0"/>
      <c r="AHY3270" s="0"/>
      <c r="AHZ3270" s="0"/>
      <c r="AIA3270" s="0"/>
      <c r="AIB3270" s="0"/>
      <c r="AIC3270" s="0"/>
      <c r="AID3270" s="0"/>
      <c r="AIE3270" s="0"/>
      <c r="AIF3270" s="0"/>
      <c r="AIG3270" s="0"/>
      <c r="AIH3270" s="0"/>
      <c r="AII3270" s="0"/>
      <c r="AIJ3270" s="0"/>
      <c r="AIK3270" s="0"/>
      <c r="AIL3270" s="0"/>
      <c r="AIM3270" s="0"/>
      <c r="AIN3270" s="0"/>
      <c r="AIO3270" s="0"/>
      <c r="AIP3270" s="0"/>
      <c r="AIQ3270" s="0"/>
      <c r="AIR3270" s="0"/>
      <c r="AIS3270" s="0"/>
      <c r="AIT3270" s="0"/>
      <c r="AIU3270" s="0"/>
      <c r="AIV3270" s="0"/>
      <c r="AIW3270" s="0"/>
      <c r="AIX3270" s="0"/>
      <c r="AIY3270" s="0"/>
      <c r="AIZ3270" s="0"/>
      <c r="AJA3270" s="0"/>
      <c r="AJB3270" s="0"/>
      <c r="AJC3270" s="0"/>
      <c r="AJD3270" s="0"/>
      <c r="AJE3270" s="0"/>
      <c r="AJF3270" s="0"/>
      <c r="AJG3270" s="0"/>
      <c r="AJH3270" s="0"/>
      <c r="AJI3270" s="0"/>
      <c r="AJJ3270" s="0"/>
      <c r="AJK3270" s="0"/>
      <c r="AJL3270" s="0"/>
      <c r="AJM3270" s="0"/>
      <c r="AJN3270" s="0"/>
      <c r="AJO3270" s="0"/>
      <c r="AJP3270" s="0"/>
      <c r="AJQ3270" s="0"/>
      <c r="AJR3270" s="0"/>
      <c r="AJS3270" s="0"/>
      <c r="AJT3270" s="0"/>
      <c r="AJU3270" s="0"/>
      <c r="AJV3270" s="0"/>
      <c r="AJW3270" s="0"/>
      <c r="AJX3270" s="0"/>
      <c r="AJY3270" s="0"/>
      <c r="AJZ3270" s="0"/>
      <c r="AKA3270" s="0"/>
      <c r="AKB3270" s="0"/>
      <c r="AKC3270" s="0"/>
      <c r="AKD3270" s="0"/>
      <c r="AKE3270" s="0"/>
      <c r="AKF3270" s="0"/>
      <c r="AKG3270" s="0"/>
      <c r="AKH3270" s="0"/>
      <c r="AKI3270" s="0"/>
      <c r="AKJ3270" s="0"/>
      <c r="AKK3270" s="0"/>
      <c r="AKL3270" s="0"/>
      <c r="AKM3270" s="0"/>
      <c r="AKN3270" s="0"/>
      <c r="AKO3270" s="0"/>
      <c r="AKP3270" s="0"/>
      <c r="AKQ3270" s="0"/>
      <c r="AKR3270" s="0"/>
      <c r="AKS3270" s="0"/>
      <c r="AKT3270" s="0"/>
      <c r="AKU3270" s="0"/>
      <c r="AKV3270" s="0"/>
      <c r="AKW3270" s="0"/>
      <c r="AKX3270" s="0"/>
      <c r="AKY3270" s="0"/>
      <c r="AKZ3270" s="0"/>
      <c r="ALA3270" s="0"/>
      <c r="ALB3270" s="0"/>
      <c r="ALC3270" s="0"/>
      <c r="ALD3270" s="0"/>
      <c r="ALE3270" s="0"/>
      <c r="ALF3270" s="0"/>
      <c r="ALG3270" s="0"/>
      <c r="ALH3270" s="0"/>
      <c r="ALI3270" s="0"/>
      <c r="ALJ3270" s="0"/>
      <c r="ALK3270" s="0"/>
      <c r="ALL3270" s="0"/>
      <c r="ALM3270" s="0"/>
      <c r="ALN3270" s="0"/>
      <c r="ALO3270" s="0"/>
      <c r="ALP3270" s="0"/>
      <c r="ALQ3270" s="0"/>
      <c r="ALR3270" s="0"/>
      <c r="ALS3270" s="0"/>
      <c r="ALT3270" s="0"/>
      <c r="ALU3270" s="0"/>
      <c r="ALV3270" s="0"/>
      <c r="ALW3270" s="0"/>
      <c r="ALX3270" s="0"/>
      <c r="ALY3270" s="0"/>
      <c r="ALZ3270" s="0"/>
      <c r="AMA3270" s="0"/>
      <c r="AMB3270" s="0"/>
      <c r="AMC3270" s="0"/>
      <c r="AMD3270" s="0"/>
      <c r="AME3270" s="0"/>
      <c r="AMF3270" s="0"/>
      <c r="AMG3270" s="0"/>
      <c r="AMH3270" s="0"/>
      <c r="AMI3270" s="0"/>
    </row>
    <row r="3272" customFormat="false" ht="17.35" hidden="false" customHeight="false" outlineLevel="0" collapsed="false">
      <c r="C3272" s="52" t="s">
        <v>3519</v>
      </c>
      <c r="D3272" s="45" t="s">
        <v>1</v>
      </c>
      <c r="I3272" s="3"/>
      <c r="BM3272" s="0"/>
      <c r="BN3272" s="0"/>
      <c r="BO3272" s="0"/>
      <c r="BP3272" s="0"/>
      <c r="BQ3272" s="0"/>
      <c r="BR3272" s="0"/>
      <c r="BS3272" s="0"/>
      <c r="BT3272" s="0"/>
      <c r="BU3272" s="0"/>
      <c r="BV3272" s="0"/>
      <c r="BW3272" s="0"/>
      <c r="BX3272" s="0"/>
      <c r="BY3272" s="0"/>
      <c r="BZ3272" s="0"/>
      <c r="CA3272" s="0"/>
      <c r="CB3272" s="0"/>
      <c r="CC3272" s="0"/>
      <c r="CD3272" s="0"/>
      <c r="CE3272" s="0"/>
      <c r="CF3272" s="0"/>
      <c r="CG3272" s="0"/>
      <c r="CH3272" s="0"/>
      <c r="CI3272" s="0"/>
      <c r="CJ3272" s="0"/>
      <c r="CK3272" s="0"/>
      <c r="CL3272" s="0"/>
      <c r="CM3272" s="0"/>
      <c r="CN3272" s="0"/>
      <c r="CO3272" s="0"/>
      <c r="CP3272" s="0"/>
      <c r="CQ3272" s="0"/>
      <c r="CR3272" s="0"/>
      <c r="CS3272" s="0"/>
      <c r="CT3272" s="0"/>
      <c r="CU3272" s="0"/>
      <c r="CV3272" s="0"/>
      <c r="CW3272" s="0"/>
      <c r="CX3272" s="0"/>
      <c r="CY3272" s="0"/>
      <c r="CZ3272" s="0"/>
      <c r="DA3272" s="0"/>
      <c r="DB3272" s="0"/>
      <c r="DC3272" s="0"/>
      <c r="DD3272" s="0"/>
      <c r="DE3272" s="0"/>
      <c r="DF3272" s="0"/>
      <c r="DG3272" s="0"/>
      <c r="DH3272" s="0"/>
      <c r="DI3272" s="0"/>
      <c r="DJ3272" s="0"/>
      <c r="DK3272" s="0"/>
      <c r="DL3272" s="0"/>
      <c r="DM3272" s="0"/>
      <c r="DN3272" s="0"/>
      <c r="DO3272" s="0"/>
      <c r="DP3272" s="0"/>
      <c r="DQ3272" s="0"/>
      <c r="DR3272" s="0"/>
      <c r="DS3272" s="0"/>
      <c r="DT3272" s="0"/>
      <c r="DU3272" s="0"/>
      <c r="DV3272" s="0"/>
      <c r="DW3272" s="0"/>
      <c r="DX3272" s="0"/>
      <c r="DY3272" s="0"/>
      <c r="DZ3272" s="0"/>
      <c r="EA3272" s="0"/>
      <c r="EB3272" s="0"/>
      <c r="EC3272" s="0"/>
      <c r="ED3272" s="0"/>
      <c r="EE3272" s="0"/>
      <c r="EF3272" s="0"/>
      <c r="EG3272" s="0"/>
      <c r="EH3272" s="0"/>
      <c r="EI3272" s="0"/>
      <c r="EJ3272" s="0"/>
      <c r="EK3272" s="0"/>
      <c r="EL3272" s="0"/>
      <c r="EM3272" s="0"/>
      <c r="EN3272" s="0"/>
      <c r="EO3272" s="0"/>
      <c r="EP3272" s="0"/>
      <c r="EQ3272" s="0"/>
      <c r="ER3272" s="0"/>
      <c r="ES3272" s="0"/>
      <c r="ET3272" s="0"/>
      <c r="EU3272" s="0"/>
      <c r="EV3272" s="0"/>
      <c r="EW3272" s="0"/>
      <c r="EX3272" s="0"/>
      <c r="EY3272" s="0"/>
      <c r="EZ3272" s="0"/>
      <c r="FA3272" s="0"/>
      <c r="FB3272" s="0"/>
      <c r="FC3272" s="0"/>
      <c r="FD3272" s="0"/>
      <c r="FE3272" s="0"/>
      <c r="FF3272" s="0"/>
      <c r="FG3272" s="0"/>
      <c r="FH3272" s="0"/>
      <c r="FI3272" s="0"/>
      <c r="FJ3272" s="0"/>
      <c r="FK3272" s="0"/>
      <c r="FL3272" s="0"/>
      <c r="FM3272" s="0"/>
      <c r="FN3272" s="0"/>
      <c r="FO3272" s="0"/>
      <c r="FP3272" s="0"/>
      <c r="FQ3272" s="0"/>
      <c r="FR3272" s="0"/>
      <c r="FS3272" s="0"/>
      <c r="FT3272" s="0"/>
      <c r="FU3272" s="0"/>
      <c r="FV3272" s="0"/>
      <c r="FW3272" s="0"/>
      <c r="FX3272" s="0"/>
      <c r="FY3272" s="0"/>
      <c r="FZ3272" s="0"/>
      <c r="GA3272" s="0"/>
      <c r="GB3272" s="0"/>
      <c r="GC3272" s="0"/>
      <c r="GD3272" s="0"/>
      <c r="GE3272" s="0"/>
      <c r="GF3272" s="0"/>
      <c r="GG3272" s="0"/>
      <c r="GH3272" s="0"/>
      <c r="GI3272" s="0"/>
      <c r="GJ3272" s="0"/>
      <c r="GK3272" s="0"/>
      <c r="GL3272" s="0"/>
      <c r="GM3272" s="0"/>
      <c r="GN3272" s="0"/>
      <c r="GO3272" s="0"/>
      <c r="GP3272" s="0"/>
      <c r="GQ3272" s="0"/>
      <c r="GR3272" s="0"/>
      <c r="GS3272" s="0"/>
      <c r="GT3272" s="0"/>
      <c r="GU3272" s="0"/>
      <c r="GV3272" s="0"/>
      <c r="GW3272" s="0"/>
      <c r="GX3272" s="0"/>
      <c r="GY3272" s="0"/>
      <c r="GZ3272" s="0"/>
      <c r="HA3272" s="0"/>
      <c r="HB3272" s="0"/>
      <c r="HC3272" s="0"/>
      <c r="HD3272" s="0"/>
      <c r="HE3272" s="0"/>
      <c r="HF3272" s="0"/>
      <c r="HG3272" s="0"/>
      <c r="HH3272" s="0"/>
      <c r="HI3272" s="0"/>
      <c r="HJ3272" s="0"/>
      <c r="HK3272" s="0"/>
      <c r="HL3272" s="0"/>
      <c r="HM3272" s="0"/>
      <c r="HN3272" s="0"/>
      <c r="HO3272" s="0"/>
      <c r="HP3272" s="0"/>
      <c r="HQ3272" s="0"/>
      <c r="HR3272" s="0"/>
      <c r="HS3272" s="0"/>
      <c r="HT3272" s="0"/>
      <c r="HU3272" s="0"/>
      <c r="HV3272" s="0"/>
      <c r="HW3272" s="0"/>
      <c r="HX3272" s="0"/>
      <c r="HY3272" s="0"/>
      <c r="HZ3272" s="0"/>
      <c r="IA3272" s="0"/>
      <c r="IB3272" s="0"/>
      <c r="IC3272" s="0"/>
      <c r="ID3272" s="0"/>
      <c r="IE3272" s="0"/>
      <c r="IF3272" s="0"/>
      <c r="IG3272" s="0"/>
      <c r="IH3272" s="0"/>
      <c r="II3272" s="0"/>
      <c r="IJ3272" s="0"/>
      <c r="IK3272" s="0"/>
      <c r="IL3272" s="0"/>
      <c r="IM3272" s="0"/>
      <c r="IN3272" s="0"/>
      <c r="IO3272" s="0"/>
      <c r="IP3272" s="0"/>
      <c r="IQ3272" s="0"/>
      <c r="IR3272" s="0"/>
      <c r="IS3272" s="0"/>
      <c r="IT3272" s="0"/>
      <c r="IU3272" s="0"/>
      <c r="IV3272" s="0"/>
      <c r="IW3272" s="0"/>
      <c r="IX3272" s="0"/>
      <c r="IY3272" s="0"/>
      <c r="IZ3272" s="0"/>
      <c r="JA3272" s="0"/>
      <c r="JB3272" s="0"/>
      <c r="JC3272" s="0"/>
      <c r="JD3272" s="0"/>
      <c r="JE3272" s="0"/>
      <c r="JF3272" s="0"/>
      <c r="JG3272" s="0"/>
      <c r="JH3272" s="0"/>
      <c r="JI3272" s="0"/>
      <c r="JJ3272" s="0"/>
      <c r="JK3272" s="0"/>
      <c r="JL3272" s="0"/>
      <c r="JM3272" s="0"/>
      <c r="JN3272" s="0"/>
      <c r="JO3272" s="0"/>
      <c r="JP3272" s="0"/>
      <c r="JQ3272" s="0"/>
      <c r="JR3272" s="0"/>
      <c r="JS3272" s="0"/>
      <c r="JT3272" s="0"/>
      <c r="JU3272" s="0"/>
      <c r="JV3272" s="0"/>
      <c r="JW3272" s="0"/>
      <c r="JX3272" s="0"/>
      <c r="JY3272" s="0"/>
      <c r="JZ3272" s="0"/>
      <c r="KA3272" s="0"/>
      <c r="KB3272" s="0"/>
      <c r="KC3272" s="0"/>
      <c r="KD3272" s="0"/>
      <c r="KE3272" s="0"/>
      <c r="KF3272" s="0"/>
      <c r="KG3272" s="0"/>
      <c r="KH3272" s="0"/>
      <c r="KI3272" s="0"/>
      <c r="KJ3272" s="0"/>
      <c r="KK3272" s="0"/>
      <c r="KL3272" s="0"/>
      <c r="KM3272" s="0"/>
      <c r="KN3272" s="0"/>
      <c r="KO3272" s="0"/>
      <c r="KP3272" s="0"/>
      <c r="KQ3272" s="0"/>
      <c r="KR3272" s="0"/>
      <c r="KS3272" s="0"/>
      <c r="KT3272" s="0"/>
      <c r="KU3272" s="0"/>
      <c r="KV3272" s="0"/>
      <c r="KW3272" s="0"/>
      <c r="KX3272" s="0"/>
      <c r="KY3272" s="0"/>
      <c r="KZ3272" s="0"/>
      <c r="LA3272" s="0"/>
      <c r="LB3272" s="0"/>
      <c r="LC3272" s="0"/>
      <c r="LD3272" s="0"/>
      <c r="LE3272" s="0"/>
      <c r="LF3272" s="0"/>
      <c r="LG3272" s="0"/>
      <c r="LH3272" s="0"/>
      <c r="LI3272" s="0"/>
      <c r="LJ3272" s="0"/>
      <c r="LK3272" s="0"/>
      <c r="LL3272" s="0"/>
      <c r="LM3272" s="0"/>
      <c r="LN3272" s="0"/>
      <c r="LO3272" s="0"/>
      <c r="LP3272" s="0"/>
      <c r="LQ3272" s="0"/>
      <c r="LR3272" s="0"/>
      <c r="LS3272" s="0"/>
      <c r="LT3272" s="0"/>
      <c r="LU3272" s="0"/>
      <c r="LV3272" s="0"/>
      <c r="LW3272" s="0"/>
      <c r="LX3272" s="0"/>
      <c r="LY3272" s="0"/>
      <c r="LZ3272" s="0"/>
      <c r="MA3272" s="0"/>
      <c r="MB3272" s="0"/>
      <c r="MC3272" s="0"/>
      <c r="MD3272" s="0"/>
      <c r="ME3272" s="0"/>
      <c r="MF3272" s="0"/>
      <c r="MG3272" s="0"/>
      <c r="MH3272" s="0"/>
      <c r="MI3272" s="0"/>
      <c r="MJ3272" s="0"/>
      <c r="MK3272" s="0"/>
      <c r="ML3272" s="0"/>
      <c r="MM3272" s="0"/>
      <c r="MN3272" s="0"/>
      <c r="MO3272" s="0"/>
      <c r="MP3272" s="0"/>
      <c r="MQ3272" s="0"/>
      <c r="MR3272" s="0"/>
      <c r="MS3272" s="0"/>
      <c r="MT3272" s="0"/>
      <c r="MU3272" s="0"/>
      <c r="MV3272" s="0"/>
      <c r="MW3272" s="0"/>
      <c r="MX3272" s="0"/>
      <c r="MY3272" s="0"/>
      <c r="MZ3272" s="0"/>
      <c r="NA3272" s="0"/>
      <c r="NB3272" s="0"/>
      <c r="NC3272" s="0"/>
      <c r="ND3272" s="0"/>
      <c r="NE3272" s="0"/>
      <c r="NF3272" s="0"/>
      <c r="NG3272" s="0"/>
      <c r="NH3272" s="0"/>
      <c r="NI3272" s="0"/>
      <c r="NJ3272" s="0"/>
      <c r="NK3272" s="0"/>
      <c r="NL3272" s="0"/>
      <c r="NM3272" s="0"/>
      <c r="NN3272" s="0"/>
      <c r="NO3272" s="0"/>
      <c r="NP3272" s="0"/>
      <c r="NQ3272" s="0"/>
      <c r="NR3272" s="0"/>
      <c r="NS3272" s="0"/>
      <c r="NT3272" s="0"/>
      <c r="NU3272" s="0"/>
      <c r="NV3272" s="0"/>
      <c r="NW3272" s="0"/>
      <c r="NX3272" s="0"/>
      <c r="NY3272" s="0"/>
      <c r="NZ3272" s="0"/>
      <c r="OA3272" s="0"/>
      <c r="OB3272" s="0"/>
      <c r="OC3272" s="0"/>
      <c r="OD3272" s="0"/>
      <c r="OE3272" s="0"/>
      <c r="OF3272" s="0"/>
      <c r="OG3272" s="0"/>
      <c r="OH3272" s="0"/>
      <c r="OI3272" s="0"/>
      <c r="OJ3272" s="0"/>
      <c r="OK3272" s="0"/>
      <c r="OL3272" s="0"/>
      <c r="OM3272" s="0"/>
      <c r="ON3272" s="0"/>
      <c r="OO3272" s="0"/>
      <c r="OP3272" s="0"/>
      <c r="OQ3272" s="0"/>
      <c r="OR3272" s="0"/>
      <c r="OS3272" s="0"/>
      <c r="OT3272" s="0"/>
      <c r="OU3272" s="0"/>
      <c r="OV3272" s="0"/>
      <c r="OW3272" s="0"/>
      <c r="OX3272" s="0"/>
      <c r="OY3272" s="0"/>
      <c r="OZ3272" s="0"/>
      <c r="PA3272" s="0"/>
      <c r="PB3272" s="0"/>
      <c r="PC3272" s="0"/>
      <c r="PD3272" s="0"/>
      <c r="PE3272" s="0"/>
      <c r="PF3272" s="0"/>
      <c r="PG3272" s="0"/>
      <c r="PH3272" s="0"/>
      <c r="PI3272" s="0"/>
      <c r="PJ3272" s="0"/>
      <c r="PK3272" s="0"/>
      <c r="PL3272" s="0"/>
      <c r="PM3272" s="0"/>
      <c r="PN3272" s="0"/>
      <c r="PO3272" s="0"/>
      <c r="PP3272" s="0"/>
      <c r="PQ3272" s="0"/>
      <c r="PR3272" s="0"/>
      <c r="PS3272" s="0"/>
      <c r="PT3272" s="0"/>
      <c r="PU3272" s="0"/>
      <c r="PV3272" s="0"/>
      <c r="PW3272" s="0"/>
      <c r="PX3272" s="0"/>
      <c r="PY3272" s="0"/>
      <c r="PZ3272" s="0"/>
      <c r="QA3272" s="0"/>
      <c r="QB3272" s="0"/>
      <c r="QC3272" s="0"/>
      <c r="QD3272" s="0"/>
      <c r="QE3272" s="0"/>
      <c r="QF3272" s="0"/>
      <c r="QG3272" s="0"/>
      <c r="QH3272" s="0"/>
      <c r="QI3272" s="0"/>
      <c r="QJ3272" s="0"/>
      <c r="QK3272" s="0"/>
      <c r="QL3272" s="0"/>
      <c r="QM3272" s="0"/>
      <c r="QN3272" s="0"/>
      <c r="QO3272" s="0"/>
      <c r="QP3272" s="0"/>
      <c r="QQ3272" s="0"/>
      <c r="QR3272" s="0"/>
      <c r="QS3272" s="0"/>
      <c r="QT3272" s="0"/>
      <c r="QU3272" s="0"/>
      <c r="QV3272" s="0"/>
      <c r="QW3272" s="0"/>
      <c r="QX3272" s="0"/>
      <c r="QY3272" s="0"/>
      <c r="QZ3272" s="0"/>
      <c r="RA3272" s="0"/>
      <c r="RB3272" s="0"/>
      <c r="RC3272" s="0"/>
      <c r="RD3272" s="0"/>
      <c r="RE3272" s="0"/>
      <c r="RF3272" s="0"/>
      <c r="RG3272" s="0"/>
      <c r="RH3272" s="0"/>
      <c r="RI3272" s="0"/>
      <c r="RJ3272" s="0"/>
      <c r="RK3272" s="0"/>
      <c r="RL3272" s="0"/>
      <c r="RM3272" s="0"/>
      <c r="RN3272" s="0"/>
      <c r="RO3272" s="0"/>
      <c r="RP3272" s="0"/>
      <c r="RQ3272" s="0"/>
      <c r="RR3272" s="0"/>
      <c r="RS3272" s="0"/>
      <c r="RT3272" s="0"/>
      <c r="RU3272" s="0"/>
      <c r="RV3272" s="0"/>
      <c r="RW3272" s="0"/>
      <c r="RX3272" s="0"/>
      <c r="RY3272" s="0"/>
      <c r="RZ3272" s="0"/>
      <c r="SA3272" s="0"/>
      <c r="SB3272" s="0"/>
      <c r="SC3272" s="0"/>
      <c r="SD3272" s="0"/>
      <c r="SE3272" s="0"/>
      <c r="SF3272" s="0"/>
      <c r="SG3272" s="0"/>
      <c r="SH3272" s="0"/>
      <c r="SI3272" s="0"/>
      <c r="SJ3272" s="0"/>
      <c r="SK3272" s="0"/>
      <c r="SL3272" s="0"/>
      <c r="SM3272" s="0"/>
      <c r="SN3272" s="0"/>
      <c r="SO3272" s="0"/>
      <c r="SP3272" s="0"/>
      <c r="SQ3272" s="0"/>
      <c r="SR3272" s="0"/>
      <c r="SS3272" s="0"/>
      <c r="ST3272" s="0"/>
      <c r="SU3272" s="0"/>
      <c r="SV3272" s="0"/>
      <c r="SW3272" s="0"/>
      <c r="SX3272" s="0"/>
      <c r="SY3272" s="0"/>
      <c r="SZ3272" s="0"/>
      <c r="TA3272" s="0"/>
      <c r="TB3272" s="0"/>
      <c r="TC3272" s="0"/>
      <c r="TD3272" s="0"/>
      <c r="TE3272" s="0"/>
      <c r="TF3272" s="0"/>
      <c r="TG3272" s="0"/>
      <c r="TH3272" s="0"/>
      <c r="TI3272" s="0"/>
      <c r="TJ3272" s="0"/>
      <c r="TK3272" s="0"/>
      <c r="TL3272" s="0"/>
      <c r="TM3272" s="0"/>
      <c r="TN3272" s="0"/>
      <c r="TO3272" s="0"/>
      <c r="TP3272" s="0"/>
      <c r="TQ3272" s="0"/>
      <c r="TR3272" s="0"/>
      <c r="TS3272" s="0"/>
      <c r="TT3272" s="0"/>
      <c r="TU3272" s="0"/>
      <c r="TV3272" s="0"/>
      <c r="TW3272" s="0"/>
      <c r="TX3272" s="0"/>
      <c r="TY3272" s="0"/>
      <c r="TZ3272" s="0"/>
      <c r="UA3272" s="0"/>
      <c r="UB3272" s="0"/>
      <c r="UC3272" s="0"/>
      <c r="UD3272" s="0"/>
      <c r="UE3272" s="0"/>
      <c r="UF3272" s="0"/>
      <c r="UG3272" s="0"/>
      <c r="UH3272" s="0"/>
      <c r="UI3272" s="0"/>
      <c r="UJ3272" s="0"/>
      <c r="UK3272" s="0"/>
      <c r="UL3272" s="0"/>
      <c r="UM3272" s="0"/>
      <c r="UN3272" s="0"/>
      <c r="UO3272" s="0"/>
      <c r="UP3272" s="0"/>
      <c r="UQ3272" s="0"/>
      <c r="UR3272" s="0"/>
      <c r="US3272" s="0"/>
      <c r="UT3272" s="0"/>
      <c r="UU3272" s="0"/>
      <c r="UV3272" s="0"/>
      <c r="UW3272" s="0"/>
      <c r="UX3272" s="0"/>
      <c r="UY3272" s="0"/>
      <c r="UZ3272" s="0"/>
      <c r="VA3272" s="0"/>
      <c r="VB3272" s="0"/>
      <c r="VC3272" s="0"/>
      <c r="VD3272" s="0"/>
      <c r="VE3272" s="0"/>
      <c r="VF3272" s="0"/>
      <c r="VG3272" s="0"/>
      <c r="VH3272" s="0"/>
      <c r="VI3272" s="0"/>
      <c r="VJ3272" s="0"/>
      <c r="VK3272" s="0"/>
      <c r="VL3272" s="0"/>
      <c r="VM3272" s="0"/>
      <c r="VN3272" s="0"/>
      <c r="VO3272" s="0"/>
      <c r="VP3272" s="0"/>
      <c r="VQ3272" s="0"/>
      <c r="VR3272" s="0"/>
      <c r="VS3272" s="0"/>
      <c r="VT3272" s="0"/>
      <c r="VU3272" s="0"/>
      <c r="VV3272" s="0"/>
      <c r="VW3272" s="0"/>
      <c r="VX3272" s="0"/>
      <c r="VY3272" s="0"/>
      <c r="VZ3272" s="0"/>
      <c r="WA3272" s="0"/>
      <c r="WB3272" s="0"/>
      <c r="WC3272" s="0"/>
      <c r="WD3272" s="0"/>
      <c r="WE3272" s="0"/>
      <c r="WF3272" s="0"/>
      <c r="WG3272" s="0"/>
      <c r="WH3272" s="0"/>
      <c r="WI3272" s="0"/>
      <c r="WJ3272" s="0"/>
      <c r="WK3272" s="0"/>
      <c r="WL3272" s="0"/>
      <c r="WM3272" s="0"/>
      <c r="WN3272" s="0"/>
      <c r="WO3272" s="0"/>
      <c r="WP3272" s="0"/>
      <c r="WQ3272" s="0"/>
      <c r="WR3272" s="0"/>
      <c r="WS3272" s="0"/>
      <c r="WT3272" s="0"/>
      <c r="WU3272" s="0"/>
      <c r="WV3272" s="0"/>
      <c r="WW3272" s="0"/>
      <c r="WX3272" s="0"/>
      <c r="WY3272" s="0"/>
      <c r="WZ3272" s="0"/>
      <c r="XA3272" s="0"/>
      <c r="XB3272" s="0"/>
      <c r="XC3272" s="0"/>
      <c r="XD3272" s="0"/>
      <c r="XE3272" s="0"/>
      <c r="XF3272" s="0"/>
      <c r="XG3272" s="0"/>
      <c r="XH3272" s="0"/>
      <c r="XI3272" s="0"/>
      <c r="XJ3272" s="0"/>
      <c r="XK3272" s="0"/>
      <c r="XL3272" s="0"/>
      <c r="XM3272" s="0"/>
      <c r="XN3272" s="0"/>
      <c r="XO3272" s="0"/>
      <c r="XP3272" s="0"/>
      <c r="XQ3272" s="0"/>
      <c r="XR3272" s="0"/>
      <c r="XS3272" s="0"/>
      <c r="XT3272" s="0"/>
      <c r="XU3272" s="0"/>
      <c r="XV3272" s="0"/>
      <c r="XW3272" s="0"/>
      <c r="XX3272" s="0"/>
      <c r="XY3272" s="0"/>
      <c r="XZ3272" s="0"/>
      <c r="YA3272" s="0"/>
      <c r="YB3272" s="0"/>
      <c r="YC3272" s="0"/>
      <c r="YD3272" s="0"/>
      <c r="YE3272" s="0"/>
      <c r="YF3272" s="0"/>
      <c r="YG3272" s="0"/>
      <c r="YH3272" s="0"/>
      <c r="YI3272" s="0"/>
      <c r="YJ3272" s="0"/>
      <c r="YK3272" s="0"/>
      <c r="YL3272" s="0"/>
      <c r="YM3272" s="0"/>
      <c r="YN3272" s="0"/>
      <c r="YO3272" s="0"/>
      <c r="YP3272" s="0"/>
      <c r="YQ3272" s="0"/>
      <c r="YR3272" s="0"/>
      <c r="YS3272" s="0"/>
      <c r="YT3272" s="0"/>
      <c r="YU3272" s="0"/>
      <c r="YV3272" s="0"/>
      <c r="YW3272" s="0"/>
      <c r="YX3272" s="0"/>
      <c r="YY3272" s="0"/>
      <c r="YZ3272" s="0"/>
      <c r="ZA3272" s="0"/>
      <c r="ZB3272" s="0"/>
      <c r="ZC3272" s="0"/>
      <c r="ZD3272" s="0"/>
      <c r="ZE3272" s="0"/>
      <c r="ZF3272" s="0"/>
      <c r="ZG3272" s="0"/>
      <c r="ZH3272" s="0"/>
      <c r="ZI3272" s="0"/>
      <c r="ZJ3272" s="0"/>
      <c r="ZK3272" s="0"/>
      <c r="ZL3272" s="0"/>
      <c r="ZM3272" s="0"/>
      <c r="ZN3272" s="0"/>
      <c r="ZO3272" s="0"/>
      <c r="ZP3272" s="0"/>
      <c r="ZQ3272" s="0"/>
      <c r="ZR3272" s="0"/>
      <c r="ZS3272" s="0"/>
      <c r="ZT3272" s="0"/>
      <c r="ZU3272" s="0"/>
      <c r="ZV3272" s="0"/>
      <c r="ZW3272" s="0"/>
      <c r="ZX3272" s="0"/>
      <c r="ZY3272" s="0"/>
      <c r="ZZ3272" s="0"/>
      <c r="AAA3272" s="0"/>
      <c r="AAB3272" s="0"/>
      <c r="AAC3272" s="0"/>
      <c r="AAD3272" s="0"/>
      <c r="AAE3272" s="0"/>
      <c r="AAF3272" s="0"/>
      <c r="AAG3272" s="0"/>
      <c r="AAH3272" s="0"/>
      <c r="AAI3272" s="0"/>
      <c r="AAJ3272" s="0"/>
      <c r="AAK3272" s="0"/>
      <c r="AAL3272" s="0"/>
      <c r="AAM3272" s="0"/>
      <c r="AAN3272" s="0"/>
      <c r="AAO3272" s="0"/>
      <c r="AAP3272" s="0"/>
      <c r="AAQ3272" s="0"/>
      <c r="AAR3272" s="0"/>
      <c r="AAS3272" s="0"/>
      <c r="AAT3272" s="0"/>
      <c r="AAU3272" s="0"/>
      <c r="AAV3272" s="0"/>
      <c r="AAW3272" s="0"/>
      <c r="AAX3272" s="0"/>
      <c r="AAY3272" s="0"/>
      <c r="AAZ3272" s="0"/>
      <c r="ABA3272" s="0"/>
      <c r="ABB3272" s="0"/>
      <c r="ABC3272" s="0"/>
      <c r="ABD3272" s="0"/>
      <c r="ABE3272" s="0"/>
      <c r="ABF3272" s="0"/>
      <c r="ABG3272" s="0"/>
      <c r="ABH3272" s="0"/>
      <c r="ABI3272" s="0"/>
      <c r="ABJ3272" s="0"/>
      <c r="ABK3272" s="0"/>
      <c r="ABL3272" s="0"/>
      <c r="ABM3272" s="0"/>
      <c r="ABN3272" s="0"/>
      <c r="ABO3272" s="0"/>
      <c r="ABP3272" s="0"/>
      <c r="ABQ3272" s="0"/>
      <c r="ABR3272" s="0"/>
      <c r="ABS3272" s="0"/>
      <c r="ABT3272" s="0"/>
      <c r="ABU3272" s="0"/>
      <c r="ABV3272" s="0"/>
      <c r="ABW3272" s="0"/>
      <c r="ABX3272" s="0"/>
      <c r="ABY3272" s="0"/>
      <c r="ABZ3272" s="0"/>
      <c r="ACA3272" s="0"/>
      <c r="ACB3272" s="0"/>
      <c r="ACC3272" s="0"/>
      <c r="ACD3272" s="0"/>
      <c r="ACE3272" s="0"/>
      <c r="ACF3272" s="0"/>
      <c r="ACG3272" s="0"/>
      <c r="ACH3272" s="0"/>
      <c r="ACI3272" s="0"/>
      <c r="ACJ3272" s="0"/>
      <c r="ACK3272" s="0"/>
      <c r="ACL3272" s="0"/>
      <c r="ACM3272" s="0"/>
      <c r="ACN3272" s="0"/>
      <c r="ACO3272" s="0"/>
      <c r="ACP3272" s="0"/>
      <c r="ACQ3272" s="0"/>
      <c r="ACR3272" s="0"/>
      <c r="ACS3272" s="0"/>
      <c r="ACT3272" s="0"/>
      <c r="ACU3272" s="0"/>
      <c r="ACV3272" s="0"/>
      <c r="ACW3272" s="0"/>
      <c r="ACX3272" s="0"/>
      <c r="ACY3272" s="0"/>
      <c r="ACZ3272" s="0"/>
      <c r="ADA3272" s="0"/>
      <c r="ADB3272" s="0"/>
      <c r="ADC3272" s="0"/>
      <c r="ADD3272" s="0"/>
      <c r="ADE3272" s="0"/>
      <c r="ADF3272" s="0"/>
      <c r="ADG3272" s="0"/>
      <c r="ADH3272" s="0"/>
      <c r="ADI3272" s="0"/>
      <c r="ADJ3272" s="0"/>
      <c r="ADK3272" s="0"/>
      <c r="ADL3272" s="0"/>
      <c r="ADM3272" s="0"/>
      <c r="ADN3272" s="0"/>
      <c r="ADO3272" s="0"/>
      <c r="ADP3272" s="0"/>
      <c r="ADQ3272" s="0"/>
      <c r="ADR3272" s="0"/>
      <c r="ADS3272" s="0"/>
      <c r="ADT3272" s="0"/>
      <c r="ADU3272" s="0"/>
      <c r="ADV3272" s="0"/>
      <c r="ADW3272" s="0"/>
      <c r="ADX3272" s="0"/>
      <c r="ADY3272" s="0"/>
      <c r="ADZ3272" s="0"/>
      <c r="AEA3272" s="0"/>
      <c r="AEB3272" s="0"/>
      <c r="AEC3272" s="0"/>
      <c r="AED3272" s="0"/>
      <c r="AEE3272" s="0"/>
      <c r="AEF3272" s="0"/>
      <c r="AEG3272" s="0"/>
      <c r="AEH3272" s="0"/>
      <c r="AEI3272" s="0"/>
      <c r="AEJ3272" s="0"/>
      <c r="AEK3272" s="0"/>
      <c r="AEL3272" s="0"/>
      <c r="AEM3272" s="0"/>
      <c r="AEN3272" s="0"/>
      <c r="AEO3272" s="0"/>
      <c r="AEP3272" s="0"/>
      <c r="AEQ3272" s="0"/>
      <c r="AER3272" s="0"/>
      <c r="AES3272" s="0"/>
      <c r="AET3272" s="0"/>
      <c r="AEU3272" s="0"/>
      <c r="AEV3272" s="0"/>
      <c r="AEW3272" s="0"/>
      <c r="AEX3272" s="0"/>
      <c r="AEY3272" s="0"/>
      <c r="AEZ3272" s="0"/>
      <c r="AFA3272" s="0"/>
      <c r="AFB3272" s="0"/>
      <c r="AFC3272" s="0"/>
      <c r="AFD3272" s="0"/>
      <c r="AFE3272" s="0"/>
      <c r="AFF3272" s="0"/>
      <c r="AFG3272" s="0"/>
      <c r="AFH3272" s="0"/>
      <c r="AFI3272" s="0"/>
      <c r="AFJ3272" s="0"/>
      <c r="AFK3272" s="0"/>
      <c r="AFL3272" s="0"/>
      <c r="AFM3272" s="0"/>
      <c r="AFN3272" s="0"/>
      <c r="AFO3272" s="0"/>
      <c r="AFP3272" s="0"/>
      <c r="AFQ3272" s="0"/>
      <c r="AFR3272" s="0"/>
      <c r="AFS3272" s="0"/>
      <c r="AFT3272" s="0"/>
      <c r="AFU3272" s="0"/>
      <c r="AFV3272" s="0"/>
      <c r="AFW3272" s="0"/>
      <c r="AFX3272" s="0"/>
      <c r="AFY3272" s="0"/>
      <c r="AFZ3272" s="0"/>
      <c r="AGA3272" s="0"/>
      <c r="AGB3272" s="0"/>
      <c r="AGC3272" s="0"/>
      <c r="AGD3272" s="0"/>
      <c r="AGE3272" s="0"/>
      <c r="AGF3272" s="0"/>
      <c r="AGG3272" s="0"/>
      <c r="AGH3272" s="0"/>
      <c r="AGI3272" s="0"/>
      <c r="AGJ3272" s="0"/>
      <c r="AGK3272" s="0"/>
      <c r="AGL3272" s="0"/>
      <c r="AGM3272" s="0"/>
      <c r="AGN3272" s="0"/>
      <c r="AGO3272" s="0"/>
      <c r="AGP3272" s="0"/>
      <c r="AGQ3272" s="0"/>
      <c r="AGR3272" s="0"/>
      <c r="AGS3272" s="0"/>
      <c r="AGT3272" s="0"/>
      <c r="AGU3272" s="0"/>
      <c r="AGV3272" s="0"/>
      <c r="AGW3272" s="0"/>
      <c r="AGX3272" s="0"/>
      <c r="AGY3272" s="0"/>
      <c r="AGZ3272" s="0"/>
      <c r="AHA3272" s="0"/>
      <c r="AHB3272" s="0"/>
      <c r="AHC3272" s="0"/>
      <c r="AHD3272" s="0"/>
      <c r="AHE3272" s="0"/>
      <c r="AHF3272" s="0"/>
      <c r="AHG3272" s="0"/>
      <c r="AHH3272" s="0"/>
      <c r="AHI3272" s="0"/>
      <c r="AHJ3272" s="0"/>
      <c r="AHK3272" s="0"/>
      <c r="AHL3272" s="0"/>
      <c r="AHM3272" s="0"/>
      <c r="AHN3272" s="0"/>
      <c r="AHO3272" s="0"/>
      <c r="AHP3272" s="0"/>
      <c r="AHQ3272" s="0"/>
      <c r="AHR3272" s="0"/>
      <c r="AHS3272" s="0"/>
      <c r="AHT3272" s="0"/>
      <c r="AHU3272" s="0"/>
      <c r="AHV3272" s="0"/>
      <c r="AHW3272" s="0"/>
      <c r="AHX3272" s="0"/>
      <c r="AHY3272" s="0"/>
      <c r="AHZ3272" s="0"/>
      <c r="AIA3272" s="0"/>
      <c r="AIB3272" s="0"/>
      <c r="AIC3272" s="0"/>
      <c r="AID3272" s="0"/>
      <c r="AIE3272" s="0"/>
      <c r="AIF3272" s="0"/>
      <c r="AIG3272" s="0"/>
      <c r="AIH3272" s="0"/>
      <c r="AII3272" s="0"/>
      <c r="AIJ3272" s="0"/>
      <c r="AIK3272" s="0"/>
      <c r="AIL3272" s="0"/>
      <c r="AIM3272" s="0"/>
      <c r="AIN3272" s="0"/>
      <c r="AIO3272" s="0"/>
      <c r="AIP3272" s="0"/>
      <c r="AIQ3272" s="0"/>
      <c r="AIR3272" s="0"/>
      <c r="AIS3272" s="0"/>
      <c r="AIT3272" s="0"/>
      <c r="AIU3272" s="0"/>
      <c r="AIV3272" s="0"/>
      <c r="AIW3272" s="0"/>
      <c r="AIX3272" s="0"/>
      <c r="AIY3272" s="0"/>
      <c r="AIZ3272" s="0"/>
      <c r="AJA3272" s="0"/>
      <c r="AJB3272" s="0"/>
      <c r="AJC3272" s="0"/>
      <c r="AJD3272" s="0"/>
      <c r="AJE3272" s="0"/>
      <c r="AJF3272" s="0"/>
      <c r="AJG3272" s="0"/>
      <c r="AJH3272" s="0"/>
      <c r="AJI3272" s="0"/>
      <c r="AJJ3272" s="0"/>
      <c r="AJK3272" s="0"/>
      <c r="AJL3272" s="0"/>
      <c r="AJM3272" s="0"/>
      <c r="AJN3272" s="0"/>
      <c r="AJO3272" s="0"/>
      <c r="AJP3272" s="0"/>
      <c r="AJQ3272" s="0"/>
      <c r="AJR3272" s="0"/>
      <c r="AJS3272" s="0"/>
      <c r="AJT3272" s="0"/>
      <c r="AJU3272" s="0"/>
      <c r="AJV3272" s="0"/>
      <c r="AJW3272" s="0"/>
      <c r="AJX3272" s="0"/>
      <c r="AJY3272" s="0"/>
      <c r="AJZ3272" s="0"/>
      <c r="AKA3272" s="0"/>
      <c r="AKB3272" s="0"/>
      <c r="AKC3272" s="0"/>
      <c r="AKD3272" s="0"/>
      <c r="AKE3272" s="0"/>
      <c r="AKF3272" s="0"/>
      <c r="AKG3272" s="0"/>
      <c r="AKH3272" s="0"/>
      <c r="AKI3272" s="0"/>
      <c r="AKJ3272" s="0"/>
      <c r="AKK3272" s="0"/>
      <c r="AKL3272" s="0"/>
      <c r="AKM3272" s="0"/>
      <c r="AKN3272" s="0"/>
      <c r="AKO3272" s="0"/>
      <c r="AKP3272" s="0"/>
      <c r="AKQ3272" s="0"/>
      <c r="AKR3272" s="0"/>
      <c r="AKS3272" s="0"/>
      <c r="AKT3272" s="0"/>
      <c r="AKU3272" s="0"/>
      <c r="AKV3272" s="0"/>
      <c r="AKW3272" s="0"/>
      <c r="AKX3272" s="0"/>
      <c r="AKY3272" s="0"/>
      <c r="AKZ3272" s="0"/>
      <c r="ALA3272" s="0"/>
      <c r="ALB3272" s="0"/>
      <c r="ALC3272" s="0"/>
      <c r="ALD3272" s="0"/>
      <c r="ALE3272" s="0"/>
      <c r="ALF3272" s="0"/>
      <c r="ALG3272" s="0"/>
      <c r="ALH3272" s="0"/>
      <c r="ALI3272" s="0"/>
      <c r="ALJ3272" s="0"/>
      <c r="ALK3272" s="0"/>
      <c r="ALL3272" s="0"/>
      <c r="ALM3272" s="0"/>
      <c r="ALN3272" s="0"/>
      <c r="ALO3272" s="0"/>
      <c r="ALP3272" s="0"/>
      <c r="ALQ3272" s="0"/>
      <c r="ALR3272" s="0"/>
      <c r="ALS3272" s="0"/>
      <c r="ALT3272" s="0"/>
      <c r="ALU3272" s="0"/>
      <c r="ALV3272" s="0"/>
      <c r="ALW3272" s="0"/>
      <c r="ALX3272" s="0"/>
      <c r="ALY3272" s="0"/>
      <c r="ALZ3272" s="0"/>
      <c r="AMA3272" s="0"/>
      <c r="AMB3272" s="0"/>
      <c r="AMC3272" s="0"/>
      <c r="AMD3272" s="0"/>
      <c r="AME3272" s="0"/>
      <c r="AMF3272" s="0"/>
      <c r="AMG3272" s="0"/>
      <c r="AMH3272" s="0"/>
      <c r="AMI3272" s="0"/>
    </row>
    <row r="3273" customFormat="false" ht="12.75" hidden="false" customHeight="false" outlineLevel="0" collapsed="false">
      <c r="A3273" s="1" t="s">
        <v>57</v>
      </c>
      <c r="C3273" s="19" t="s">
        <v>3520</v>
      </c>
      <c r="D3273" s="19" t="s">
        <v>13</v>
      </c>
      <c r="E3273" s="20" t="n">
        <v>1.7</v>
      </c>
      <c r="F3273" s="21" t="n">
        <v>46</v>
      </c>
      <c r="G3273" s="24" t="s">
        <v>3470</v>
      </c>
      <c r="I3273" s="3"/>
      <c r="K3273" s="4"/>
      <c r="BM3273" s="0"/>
      <c r="BN3273" s="0"/>
      <c r="BO3273" s="0"/>
      <c r="BP3273" s="0"/>
      <c r="BQ3273" s="0"/>
      <c r="BR3273" s="0"/>
      <c r="BS3273" s="0"/>
      <c r="BT3273" s="0"/>
      <c r="BU3273" s="0"/>
      <c r="BV3273" s="0"/>
      <c r="BW3273" s="0"/>
      <c r="BX3273" s="0"/>
      <c r="BY3273" s="0"/>
      <c r="BZ3273" s="0"/>
      <c r="CA3273" s="0"/>
      <c r="CB3273" s="0"/>
      <c r="CC3273" s="0"/>
      <c r="CD3273" s="0"/>
      <c r="CE3273" s="0"/>
      <c r="CF3273" s="0"/>
      <c r="CG3273" s="0"/>
      <c r="CH3273" s="0"/>
      <c r="CI3273" s="0"/>
      <c r="CJ3273" s="0"/>
      <c r="CK3273" s="0"/>
      <c r="CL3273" s="0"/>
      <c r="CM3273" s="0"/>
      <c r="CN3273" s="0"/>
      <c r="CO3273" s="0"/>
      <c r="CP3273" s="0"/>
      <c r="CQ3273" s="0"/>
      <c r="CR3273" s="0"/>
      <c r="CS3273" s="0"/>
      <c r="CT3273" s="0"/>
      <c r="CU3273" s="0"/>
      <c r="CV3273" s="0"/>
      <c r="CW3273" s="0"/>
      <c r="CX3273" s="0"/>
      <c r="CY3273" s="0"/>
      <c r="CZ3273" s="0"/>
      <c r="DA3273" s="0"/>
      <c r="DB3273" s="0"/>
      <c r="DC3273" s="0"/>
      <c r="DD3273" s="0"/>
      <c r="DE3273" s="0"/>
      <c r="DF3273" s="0"/>
      <c r="DG3273" s="0"/>
      <c r="DH3273" s="0"/>
      <c r="DI3273" s="0"/>
      <c r="DJ3273" s="0"/>
      <c r="DK3273" s="0"/>
      <c r="DL3273" s="0"/>
      <c r="DM3273" s="0"/>
      <c r="DN3273" s="0"/>
      <c r="DO3273" s="0"/>
      <c r="DP3273" s="0"/>
      <c r="DQ3273" s="0"/>
      <c r="DR3273" s="0"/>
      <c r="DS3273" s="0"/>
      <c r="DT3273" s="0"/>
      <c r="DU3273" s="0"/>
      <c r="DV3273" s="0"/>
      <c r="DW3273" s="0"/>
      <c r="DX3273" s="0"/>
      <c r="DY3273" s="0"/>
      <c r="DZ3273" s="0"/>
      <c r="EA3273" s="0"/>
      <c r="EB3273" s="0"/>
      <c r="EC3273" s="0"/>
      <c r="ED3273" s="0"/>
      <c r="EE3273" s="0"/>
      <c r="EF3273" s="0"/>
      <c r="EG3273" s="0"/>
      <c r="EH3273" s="0"/>
      <c r="EI3273" s="0"/>
      <c r="EJ3273" s="0"/>
      <c r="EK3273" s="0"/>
      <c r="EL3273" s="0"/>
      <c r="EM3273" s="0"/>
      <c r="EN3273" s="0"/>
      <c r="EO3273" s="0"/>
      <c r="EP3273" s="0"/>
      <c r="EQ3273" s="0"/>
      <c r="ER3273" s="0"/>
      <c r="ES3273" s="0"/>
      <c r="ET3273" s="0"/>
      <c r="EU3273" s="0"/>
      <c r="EV3273" s="0"/>
      <c r="EW3273" s="0"/>
      <c r="EX3273" s="0"/>
      <c r="EY3273" s="0"/>
      <c r="EZ3273" s="0"/>
      <c r="FA3273" s="0"/>
      <c r="FB3273" s="0"/>
      <c r="FC3273" s="0"/>
      <c r="FD3273" s="0"/>
      <c r="FE3273" s="0"/>
      <c r="FF3273" s="0"/>
      <c r="FG3273" s="0"/>
      <c r="FH3273" s="0"/>
      <c r="FI3273" s="0"/>
      <c r="FJ3273" s="0"/>
      <c r="FK3273" s="0"/>
      <c r="FL3273" s="0"/>
      <c r="FM3273" s="0"/>
      <c r="FN3273" s="0"/>
      <c r="FO3273" s="0"/>
      <c r="FP3273" s="0"/>
      <c r="FQ3273" s="0"/>
      <c r="FR3273" s="0"/>
      <c r="FS3273" s="0"/>
      <c r="FT3273" s="0"/>
      <c r="FU3273" s="0"/>
      <c r="FV3273" s="0"/>
      <c r="FW3273" s="0"/>
      <c r="FX3273" s="0"/>
      <c r="FY3273" s="0"/>
      <c r="FZ3273" s="0"/>
      <c r="GA3273" s="0"/>
      <c r="GB3273" s="0"/>
      <c r="GC3273" s="0"/>
      <c r="GD3273" s="0"/>
      <c r="GE3273" s="0"/>
      <c r="GF3273" s="0"/>
      <c r="GG3273" s="0"/>
      <c r="GH3273" s="0"/>
      <c r="GI3273" s="0"/>
      <c r="GJ3273" s="0"/>
      <c r="GK3273" s="0"/>
      <c r="GL3273" s="0"/>
      <c r="GM3273" s="0"/>
      <c r="GN3273" s="0"/>
      <c r="GO3273" s="0"/>
      <c r="GP3273" s="0"/>
      <c r="GQ3273" s="0"/>
      <c r="GR3273" s="0"/>
      <c r="GS3273" s="0"/>
      <c r="GT3273" s="0"/>
      <c r="GU3273" s="0"/>
      <c r="GV3273" s="0"/>
      <c r="GW3273" s="0"/>
      <c r="GX3273" s="0"/>
      <c r="GY3273" s="0"/>
      <c r="GZ3273" s="0"/>
      <c r="HA3273" s="0"/>
      <c r="HB3273" s="0"/>
      <c r="HC3273" s="0"/>
      <c r="HD3273" s="0"/>
      <c r="HE3273" s="0"/>
      <c r="HF3273" s="0"/>
      <c r="HG3273" s="0"/>
      <c r="HH3273" s="0"/>
      <c r="HI3273" s="0"/>
      <c r="HJ3273" s="0"/>
      <c r="HK3273" s="0"/>
      <c r="HL3273" s="0"/>
      <c r="HM3273" s="0"/>
      <c r="HN3273" s="0"/>
      <c r="HO3273" s="0"/>
      <c r="HP3273" s="0"/>
      <c r="HQ3273" s="0"/>
      <c r="HR3273" s="0"/>
      <c r="HS3273" s="0"/>
      <c r="HT3273" s="0"/>
      <c r="HU3273" s="0"/>
      <c r="HV3273" s="0"/>
      <c r="HW3273" s="0"/>
      <c r="HX3273" s="0"/>
      <c r="HY3273" s="0"/>
      <c r="HZ3273" s="0"/>
      <c r="IA3273" s="0"/>
      <c r="IB3273" s="0"/>
      <c r="IC3273" s="0"/>
      <c r="ID3273" s="0"/>
      <c r="IE3273" s="0"/>
      <c r="IF3273" s="0"/>
      <c r="IG3273" s="0"/>
      <c r="IH3273" s="0"/>
      <c r="II3273" s="0"/>
      <c r="IJ3273" s="0"/>
      <c r="IK3273" s="0"/>
      <c r="IL3273" s="0"/>
      <c r="IM3273" s="0"/>
      <c r="IN3273" s="0"/>
      <c r="IO3273" s="0"/>
      <c r="IP3273" s="0"/>
      <c r="IQ3273" s="0"/>
      <c r="IR3273" s="0"/>
      <c r="IS3273" s="0"/>
      <c r="IT3273" s="0"/>
      <c r="IU3273" s="0"/>
      <c r="IV3273" s="0"/>
      <c r="IW3273" s="0"/>
      <c r="IX3273" s="0"/>
      <c r="IY3273" s="0"/>
      <c r="IZ3273" s="0"/>
      <c r="JA3273" s="0"/>
      <c r="JB3273" s="0"/>
      <c r="JC3273" s="0"/>
      <c r="JD3273" s="0"/>
      <c r="JE3273" s="0"/>
      <c r="JF3273" s="0"/>
      <c r="JG3273" s="0"/>
      <c r="JH3273" s="0"/>
      <c r="JI3273" s="0"/>
      <c r="JJ3273" s="0"/>
      <c r="JK3273" s="0"/>
      <c r="JL3273" s="0"/>
      <c r="JM3273" s="0"/>
      <c r="JN3273" s="0"/>
      <c r="JO3273" s="0"/>
      <c r="JP3273" s="0"/>
      <c r="JQ3273" s="0"/>
      <c r="JR3273" s="0"/>
      <c r="JS3273" s="0"/>
      <c r="JT3273" s="0"/>
      <c r="JU3273" s="0"/>
      <c r="JV3273" s="0"/>
      <c r="JW3273" s="0"/>
      <c r="JX3273" s="0"/>
      <c r="JY3273" s="0"/>
      <c r="JZ3273" s="0"/>
      <c r="KA3273" s="0"/>
      <c r="KB3273" s="0"/>
      <c r="KC3273" s="0"/>
      <c r="KD3273" s="0"/>
      <c r="KE3273" s="0"/>
      <c r="KF3273" s="0"/>
      <c r="KG3273" s="0"/>
      <c r="KH3273" s="0"/>
      <c r="KI3273" s="0"/>
      <c r="KJ3273" s="0"/>
      <c r="KK3273" s="0"/>
      <c r="KL3273" s="0"/>
      <c r="KM3273" s="0"/>
      <c r="KN3273" s="0"/>
      <c r="KO3273" s="0"/>
      <c r="KP3273" s="0"/>
      <c r="KQ3273" s="0"/>
      <c r="KR3273" s="0"/>
      <c r="KS3273" s="0"/>
      <c r="KT3273" s="0"/>
      <c r="KU3273" s="0"/>
      <c r="KV3273" s="0"/>
      <c r="KW3273" s="0"/>
      <c r="KX3273" s="0"/>
      <c r="KY3273" s="0"/>
      <c r="KZ3273" s="0"/>
      <c r="LA3273" s="0"/>
      <c r="LB3273" s="0"/>
      <c r="LC3273" s="0"/>
      <c r="LD3273" s="0"/>
      <c r="LE3273" s="0"/>
      <c r="LF3273" s="0"/>
      <c r="LG3273" s="0"/>
      <c r="LH3273" s="0"/>
      <c r="LI3273" s="0"/>
      <c r="LJ3273" s="0"/>
      <c r="LK3273" s="0"/>
      <c r="LL3273" s="0"/>
      <c r="LM3273" s="0"/>
      <c r="LN3273" s="0"/>
      <c r="LO3273" s="0"/>
      <c r="LP3273" s="0"/>
      <c r="LQ3273" s="0"/>
      <c r="LR3273" s="0"/>
      <c r="LS3273" s="0"/>
      <c r="LT3273" s="0"/>
      <c r="LU3273" s="0"/>
      <c r="LV3273" s="0"/>
      <c r="LW3273" s="0"/>
      <c r="LX3273" s="0"/>
      <c r="LY3273" s="0"/>
      <c r="LZ3273" s="0"/>
      <c r="MA3273" s="0"/>
      <c r="MB3273" s="0"/>
      <c r="MC3273" s="0"/>
      <c r="MD3273" s="0"/>
      <c r="ME3273" s="0"/>
      <c r="MF3273" s="0"/>
      <c r="MG3273" s="0"/>
      <c r="MH3273" s="0"/>
      <c r="MI3273" s="0"/>
      <c r="MJ3273" s="0"/>
      <c r="MK3273" s="0"/>
      <c r="ML3273" s="0"/>
      <c r="MM3273" s="0"/>
      <c r="MN3273" s="0"/>
      <c r="MO3273" s="0"/>
      <c r="MP3273" s="0"/>
      <c r="MQ3273" s="0"/>
      <c r="MR3273" s="0"/>
      <c r="MS3273" s="0"/>
      <c r="MT3273" s="0"/>
      <c r="MU3273" s="0"/>
      <c r="MV3273" s="0"/>
      <c r="MW3273" s="0"/>
      <c r="MX3273" s="0"/>
      <c r="MY3273" s="0"/>
      <c r="MZ3273" s="0"/>
      <c r="NA3273" s="0"/>
      <c r="NB3273" s="0"/>
      <c r="NC3273" s="0"/>
      <c r="ND3273" s="0"/>
      <c r="NE3273" s="0"/>
      <c r="NF3273" s="0"/>
      <c r="NG3273" s="0"/>
      <c r="NH3273" s="0"/>
      <c r="NI3273" s="0"/>
      <c r="NJ3273" s="0"/>
      <c r="NK3273" s="0"/>
      <c r="NL3273" s="0"/>
      <c r="NM3273" s="0"/>
      <c r="NN3273" s="0"/>
      <c r="NO3273" s="0"/>
      <c r="NP3273" s="0"/>
      <c r="NQ3273" s="0"/>
      <c r="NR3273" s="0"/>
      <c r="NS3273" s="0"/>
      <c r="NT3273" s="0"/>
      <c r="NU3273" s="0"/>
      <c r="NV3273" s="0"/>
      <c r="NW3273" s="0"/>
      <c r="NX3273" s="0"/>
      <c r="NY3273" s="0"/>
      <c r="NZ3273" s="0"/>
      <c r="OA3273" s="0"/>
      <c r="OB3273" s="0"/>
      <c r="OC3273" s="0"/>
      <c r="OD3273" s="0"/>
      <c r="OE3273" s="0"/>
      <c r="OF3273" s="0"/>
      <c r="OG3273" s="0"/>
      <c r="OH3273" s="0"/>
      <c r="OI3273" s="0"/>
      <c r="OJ3273" s="0"/>
      <c r="OK3273" s="0"/>
      <c r="OL3273" s="0"/>
      <c r="OM3273" s="0"/>
      <c r="ON3273" s="0"/>
      <c r="OO3273" s="0"/>
      <c r="OP3273" s="0"/>
      <c r="OQ3273" s="0"/>
      <c r="OR3273" s="0"/>
      <c r="OS3273" s="0"/>
      <c r="OT3273" s="0"/>
      <c r="OU3273" s="0"/>
      <c r="OV3273" s="0"/>
      <c r="OW3273" s="0"/>
      <c r="OX3273" s="0"/>
      <c r="OY3273" s="0"/>
      <c r="OZ3273" s="0"/>
      <c r="PA3273" s="0"/>
      <c r="PB3273" s="0"/>
      <c r="PC3273" s="0"/>
      <c r="PD3273" s="0"/>
      <c r="PE3273" s="0"/>
      <c r="PF3273" s="0"/>
      <c r="PG3273" s="0"/>
      <c r="PH3273" s="0"/>
      <c r="PI3273" s="0"/>
      <c r="PJ3273" s="0"/>
      <c r="PK3273" s="0"/>
      <c r="PL3273" s="0"/>
      <c r="PM3273" s="0"/>
      <c r="PN3273" s="0"/>
      <c r="PO3273" s="0"/>
      <c r="PP3273" s="0"/>
      <c r="PQ3273" s="0"/>
      <c r="PR3273" s="0"/>
      <c r="PS3273" s="0"/>
      <c r="PT3273" s="0"/>
      <c r="PU3273" s="0"/>
      <c r="PV3273" s="0"/>
      <c r="PW3273" s="0"/>
      <c r="PX3273" s="0"/>
      <c r="PY3273" s="0"/>
      <c r="PZ3273" s="0"/>
      <c r="QA3273" s="0"/>
      <c r="QB3273" s="0"/>
      <c r="QC3273" s="0"/>
      <c r="QD3273" s="0"/>
      <c r="QE3273" s="0"/>
      <c r="QF3273" s="0"/>
      <c r="QG3273" s="0"/>
      <c r="QH3273" s="0"/>
      <c r="QI3273" s="0"/>
      <c r="QJ3273" s="0"/>
      <c r="QK3273" s="0"/>
      <c r="QL3273" s="0"/>
      <c r="QM3273" s="0"/>
      <c r="QN3273" s="0"/>
      <c r="QO3273" s="0"/>
      <c r="QP3273" s="0"/>
      <c r="QQ3273" s="0"/>
      <c r="QR3273" s="0"/>
      <c r="QS3273" s="0"/>
      <c r="QT3273" s="0"/>
      <c r="QU3273" s="0"/>
      <c r="QV3273" s="0"/>
      <c r="QW3273" s="0"/>
      <c r="QX3273" s="0"/>
      <c r="QY3273" s="0"/>
      <c r="QZ3273" s="0"/>
      <c r="RA3273" s="0"/>
      <c r="RB3273" s="0"/>
      <c r="RC3273" s="0"/>
      <c r="RD3273" s="0"/>
      <c r="RE3273" s="0"/>
      <c r="RF3273" s="0"/>
      <c r="RG3273" s="0"/>
      <c r="RH3273" s="0"/>
      <c r="RI3273" s="0"/>
      <c r="RJ3273" s="0"/>
      <c r="RK3273" s="0"/>
      <c r="RL3273" s="0"/>
      <c r="RM3273" s="0"/>
      <c r="RN3273" s="0"/>
      <c r="RO3273" s="0"/>
      <c r="RP3273" s="0"/>
      <c r="RQ3273" s="0"/>
      <c r="RR3273" s="0"/>
      <c r="RS3273" s="0"/>
      <c r="RT3273" s="0"/>
      <c r="RU3273" s="0"/>
      <c r="RV3273" s="0"/>
      <c r="RW3273" s="0"/>
      <c r="RX3273" s="0"/>
      <c r="RY3273" s="0"/>
      <c r="RZ3273" s="0"/>
      <c r="SA3273" s="0"/>
      <c r="SB3273" s="0"/>
      <c r="SC3273" s="0"/>
      <c r="SD3273" s="0"/>
      <c r="SE3273" s="0"/>
      <c r="SF3273" s="0"/>
      <c r="SG3273" s="0"/>
      <c r="SH3273" s="0"/>
      <c r="SI3273" s="0"/>
      <c r="SJ3273" s="0"/>
      <c r="SK3273" s="0"/>
      <c r="SL3273" s="0"/>
      <c r="SM3273" s="0"/>
      <c r="SN3273" s="0"/>
      <c r="SO3273" s="0"/>
      <c r="SP3273" s="0"/>
      <c r="SQ3273" s="0"/>
      <c r="SR3273" s="0"/>
      <c r="SS3273" s="0"/>
      <c r="ST3273" s="0"/>
      <c r="SU3273" s="0"/>
      <c r="SV3273" s="0"/>
      <c r="SW3273" s="0"/>
      <c r="SX3273" s="0"/>
      <c r="SY3273" s="0"/>
      <c r="SZ3273" s="0"/>
      <c r="TA3273" s="0"/>
      <c r="TB3273" s="0"/>
      <c r="TC3273" s="0"/>
      <c r="TD3273" s="0"/>
      <c r="TE3273" s="0"/>
      <c r="TF3273" s="0"/>
      <c r="TG3273" s="0"/>
      <c r="TH3273" s="0"/>
      <c r="TI3273" s="0"/>
      <c r="TJ3273" s="0"/>
      <c r="TK3273" s="0"/>
      <c r="TL3273" s="0"/>
      <c r="TM3273" s="0"/>
      <c r="TN3273" s="0"/>
      <c r="TO3273" s="0"/>
      <c r="TP3273" s="0"/>
      <c r="TQ3273" s="0"/>
      <c r="TR3273" s="0"/>
      <c r="TS3273" s="0"/>
      <c r="TT3273" s="0"/>
      <c r="TU3273" s="0"/>
      <c r="TV3273" s="0"/>
      <c r="TW3273" s="0"/>
      <c r="TX3273" s="0"/>
      <c r="TY3273" s="0"/>
      <c r="TZ3273" s="0"/>
      <c r="UA3273" s="0"/>
      <c r="UB3273" s="0"/>
      <c r="UC3273" s="0"/>
      <c r="UD3273" s="0"/>
      <c r="UE3273" s="0"/>
      <c r="UF3273" s="0"/>
      <c r="UG3273" s="0"/>
      <c r="UH3273" s="0"/>
      <c r="UI3273" s="0"/>
      <c r="UJ3273" s="0"/>
      <c r="UK3273" s="0"/>
      <c r="UL3273" s="0"/>
      <c r="UM3273" s="0"/>
      <c r="UN3273" s="0"/>
      <c r="UO3273" s="0"/>
      <c r="UP3273" s="0"/>
      <c r="UQ3273" s="0"/>
      <c r="UR3273" s="0"/>
      <c r="US3273" s="0"/>
      <c r="UT3273" s="0"/>
      <c r="UU3273" s="0"/>
      <c r="UV3273" s="0"/>
      <c r="UW3273" s="0"/>
      <c r="UX3273" s="0"/>
      <c r="UY3273" s="0"/>
      <c r="UZ3273" s="0"/>
      <c r="VA3273" s="0"/>
      <c r="VB3273" s="0"/>
      <c r="VC3273" s="0"/>
      <c r="VD3273" s="0"/>
      <c r="VE3273" s="0"/>
      <c r="VF3273" s="0"/>
      <c r="VG3273" s="0"/>
      <c r="VH3273" s="0"/>
      <c r="VI3273" s="0"/>
      <c r="VJ3273" s="0"/>
      <c r="VK3273" s="0"/>
      <c r="VL3273" s="0"/>
      <c r="VM3273" s="0"/>
      <c r="VN3273" s="0"/>
      <c r="VO3273" s="0"/>
      <c r="VP3273" s="0"/>
      <c r="VQ3273" s="0"/>
      <c r="VR3273" s="0"/>
      <c r="VS3273" s="0"/>
      <c r="VT3273" s="0"/>
      <c r="VU3273" s="0"/>
      <c r="VV3273" s="0"/>
      <c r="VW3273" s="0"/>
      <c r="VX3273" s="0"/>
      <c r="VY3273" s="0"/>
      <c r="VZ3273" s="0"/>
      <c r="WA3273" s="0"/>
      <c r="WB3273" s="0"/>
      <c r="WC3273" s="0"/>
      <c r="WD3273" s="0"/>
      <c r="WE3273" s="0"/>
      <c r="WF3273" s="0"/>
      <c r="WG3273" s="0"/>
      <c r="WH3273" s="0"/>
      <c r="WI3273" s="0"/>
      <c r="WJ3273" s="0"/>
      <c r="WK3273" s="0"/>
      <c r="WL3273" s="0"/>
      <c r="WM3273" s="0"/>
      <c r="WN3273" s="0"/>
      <c r="WO3273" s="0"/>
      <c r="WP3273" s="0"/>
      <c r="WQ3273" s="0"/>
      <c r="WR3273" s="0"/>
      <c r="WS3273" s="0"/>
      <c r="WT3273" s="0"/>
      <c r="WU3273" s="0"/>
      <c r="WV3273" s="0"/>
      <c r="WW3273" s="0"/>
      <c r="WX3273" s="0"/>
      <c r="WY3273" s="0"/>
      <c r="WZ3273" s="0"/>
      <c r="XA3273" s="0"/>
      <c r="XB3273" s="0"/>
      <c r="XC3273" s="0"/>
      <c r="XD3273" s="0"/>
      <c r="XE3273" s="0"/>
      <c r="XF3273" s="0"/>
      <c r="XG3273" s="0"/>
      <c r="XH3273" s="0"/>
      <c r="XI3273" s="0"/>
      <c r="XJ3273" s="0"/>
      <c r="XK3273" s="0"/>
      <c r="XL3273" s="0"/>
      <c r="XM3273" s="0"/>
      <c r="XN3273" s="0"/>
      <c r="XO3273" s="0"/>
      <c r="XP3273" s="0"/>
      <c r="XQ3273" s="0"/>
      <c r="XR3273" s="0"/>
      <c r="XS3273" s="0"/>
      <c r="XT3273" s="0"/>
      <c r="XU3273" s="0"/>
      <c r="XV3273" s="0"/>
      <c r="XW3273" s="0"/>
      <c r="XX3273" s="0"/>
      <c r="XY3273" s="0"/>
      <c r="XZ3273" s="0"/>
      <c r="YA3273" s="0"/>
      <c r="YB3273" s="0"/>
      <c r="YC3273" s="0"/>
      <c r="YD3273" s="0"/>
      <c r="YE3273" s="0"/>
      <c r="YF3273" s="0"/>
      <c r="YG3273" s="0"/>
      <c r="YH3273" s="0"/>
      <c r="YI3273" s="0"/>
      <c r="YJ3273" s="0"/>
      <c r="YK3273" s="0"/>
      <c r="YL3273" s="0"/>
      <c r="YM3273" s="0"/>
      <c r="YN3273" s="0"/>
      <c r="YO3273" s="0"/>
      <c r="YP3273" s="0"/>
      <c r="YQ3273" s="0"/>
      <c r="YR3273" s="0"/>
      <c r="YS3273" s="0"/>
      <c r="YT3273" s="0"/>
      <c r="YU3273" s="0"/>
      <c r="YV3273" s="0"/>
      <c r="YW3273" s="0"/>
      <c r="YX3273" s="0"/>
      <c r="YY3273" s="0"/>
      <c r="YZ3273" s="0"/>
      <c r="ZA3273" s="0"/>
      <c r="ZB3273" s="0"/>
      <c r="ZC3273" s="0"/>
      <c r="ZD3273" s="0"/>
      <c r="ZE3273" s="0"/>
      <c r="ZF3273" s="0"/>
      <c r="ZG3273" s="0"/>
      <c r="ZH3273" s="0"/>
      <c r="ZI3273" s="0"/>
      <c r="ZJ3273" s="0"/>
      <c r="ZK3273" s="0"/>
      <c r="ZL3273" s="0"/>
      <c r="ZM3273" s="0"/>
      <c r="ZN3273" s="0"/>
      <c r="ZO3273" s="0"/>
      <c r="ZP3273" s="0"/>
      <c r="ZQ3273" s="0"/>
      <c r="ZR3273" s="0"/>
      <c r="ZS3273" s="0"/>
      <c r="ZT3273" s="0"/>
      <c r="ZU3273" s="0"/>
      <c r="ZV3273" s="0"/>
      <c r="ZW3273" s="0"/>
      <c r="ZX3273" s="0"/>
      <c r="ZY3273" s="0"/>
      <c r="ZZ3273" s="0"/>
      <c r="AAA3273" s="0"/>
      <c r="AAB3273" s="0"/>
      <c r="AAC3273" s="0"/>
      <c r="AAD3273" s="0"/>
      <c r="AAE3273" s="0"/>
      <c r="AAF3273" s="0"/>
      <c r="AAG3273" s="0"/>
      <c r="AAH3273" s="0"/>
      <c r="AAI3273" s="0"/>
      <c r="AAJ3273" s="0"/>
      <c r="AAK3273" s="0"/>
      <c r="AAL3273" s="0"/>
      <c r="AAM3273" s="0"/>
      <c r="AAN3273" s="0"/>
      <c r="AAO3273" s="0"/>
      <c r="AAP3273" s="0"/>
      <c r="AAQ3273" s="0"/>
      <c r="AAR3273" s="0"/>
      <c r="AAS3273" s="0"/>
      <c r="AAT3273" s="0"/>
      <c r="AAU3273" s="0"/>
      <c r="AAV3273" s="0"/>
      <c r="AAW3273" s="0"/>
      <c r="AAX3273" s="0"/>
      <c r="AAY3273" s="0"/>
      <c r="AAZ3273" s="0"/>
      <c r="ABA3273" s="0"/>
      <c r="ABB3273" s="0"/>
      <c r="ABC3273" s="0"/>
      <c r="ABD3273" s="0"/>
      <c r="ABE3273" s="0"/>
      <c r="ABF3273" s="0"/>
      <c r="ABG3273" s="0"/>
      <c r="ABH3273" s="0"/>
      <c r="ABI3273" s="0"/>
      <c r="ABJ3273" s="0"/>
      <c r="ABK3273" s="0"/>
      <c r="ABL3273" s="0"/>
      <c r="ABM3273" s="0"/>
      <c r="ABN3273" s="0"/>
      <c r="ABO3273" s="0"/>
      <c r="ABP3273" s="0"/>
      <c r="ABQ3273" s="0"/>
      <c r="ABR3273" s="0"/>
      <c r="ABS3273" s="0"/>
      <c r="ABT3273" s="0"/>
      <c r="ABU3273" s="0"/>
      <c r="ABV3273" s="0"/>
      <c r="ABW3273" s="0"/>
      <c r="ABX3273" s="0"/>
      <c r="ABY3273" s="0"/>
      <c r="ABZ3273" s="0"/>
      <c r="ACA3273" s="0"/>
      <c r="ACB3273" s="0"/>
      <c r="ACC3273" s="0"/>
      <c r="ACD3273" s="0"/>
      <c r="ACE3273" s="0"/>
      <c r="ACF3273" s="0"/>
      <c r="ACG3273" s="0"/>
      <c r="ACH3273" s="0"/>
      <c r="ACI3273" s="0"/>
      <c r="ACJ3273" s="0"/>
      <c r="ACK3273" s="0"/>
      <c r="ACL3273" s="0"/>
      <c r="ACM3273" s="0"/>
      <c r="ACN3273" s="0"/>
      <c r="ACO3273" s="0"/>
      <c r="ACP3273" s="0"/>
      <c r="ACQ3273" s="0"/>
      <c r="ACR3273" s="0"/>
      <c r="ACS3273" s="0"/>
      <c r="ACT3273" s="0"/>
      <c r="ACU3273" s="0"/>
      <c r="ACV3273" s="0"/>
      <c r="ACW3273" s="0"/>
      <c r="ACX3273" s="0"/>
      <c r="ACY3273" s="0"/>
      <c r="ACZ3273" s="0"/>
      <c r="ADA3273" s="0"/>
      <c r="ADB3273" s="0"/>
      <c r="ADC3273" s="0"/>
      <c r="ADD3273" s="0"/>
      <c r="ADE3273" s="0"/>
      <c r="ADF3273" s="0"/>
      <c r="ADG3273" s="0"/>
      <c r="ADH3273" s="0"/>
      <c r="ADI3273" s="0"/>
      <c r="ADJ3273" s="0"/>
      <c r="ADK3273" s="0"/>
      <c r="ADL3273" s="0"/>
      <c r="ADM3273" s="0"/>
      <c r="ADN3273" s="0"/>
      <c r="ADO3273" s="0"/>
      <c r="ADP3273" s="0"/>
      <c r="ADQ3273" s="0"/>
      <c r="ADR3273" s="0"/>
      <c r="ADS3273" s="0"/>
      <c r="ADT3273" s="0"/>
      <c r="ADU3273" s="0"/>
      <c r="ADV3273" s="0"/>
      <c r="ADW3273" s="0"/>
      <c r="ADX3273" s="0"/>
      <c r="ADY3273" s="0"/>
      <c r="ADZ3273" s="0"/>
      <c r="AEA3273" s="0"/>
      <c r="AEB3273" s="0"/>
      <c r="AEC3273" s="0"/>
      <c r="AED3273" s="0"/>
      <c r="AEE3273" s="0"/>
      <c r="AEF3273" s="0"/>
      <c r="AEG3273" s="0"/>
      <c r="AEH3273" s="0"/>
      <c r="AEI3273" s="0"/>
      <c r="AEJ3273" s="0"/>
      <c r="AEK3273" s="0"/>
      <c r="AEL3273" s="0"/>
      <c r="AEM3273" s="0"/>
      <c r="AEN3273" s="0"/>
      <c r="AEO3273" s="0"/>
      <c r="AEP3273" s="0"/>
      <c r="AEQ3273" s="0"/>
      <c r="AER3273" s="0"/>
      <c r="AES3273" s="0"/>
      <c r="AET3273" s="0"/>
      <c r="AEU3273" s="0"/>
      <c r="AEV3273" s="0"/>
      <c r="AEW3273" s="0"/>
      <c r="AEX3273" s="0"/>
      <c r="AEY3273" s="0"/>
      <c r="AEZ3273" s="0"/>
      <c r="AFA3273" s="0"/>
      <c r="AFB3273" s="0"/>
      <c r="AFC3273" s="0"/>
      <c r="AFD3273" s="0"/>
      <c r="AFE3273" s="0"/>
      <c r="AFF3273" s="0"/>
      <c r="AFG3273" s="0"/>
      <c r="AFH3273" s="0"/>
      <c r="AFI3273" s="0"/>
      <c r="AFJ3273" s="0"/>
      <c r="AFK3273" s="0"/>
      <c r="AFL3273" s="0"/>
      <c r="AFM3273" s="0"/>
      <c r="AFN3273" s="0"/>
      <c r="AFO3273" s="0"/>
      <c r="AFP3273" s="0"/>
      <c r="AFQ3273" s="0"/>
      <c r="AFR3273" s="0"/>
      <c r="AFS3273" s="0"/>
      <c r="AFT3273" s="0"/>
      <c r="AFU3273" s="0"/>
      <c r="AFV3273" s="0"/>
      <c r="AFW3273" s="0"/>
      <c r="AFX3273" s="0"/>
      <c r="AFY3273" s="0"/>
      <c r="AFZ3273" s="0"/>
      <c r="AGA3273" s="0"/>
      <c r="AGB3273" s="0"/>
      <c r="AGC3273" s="0"/>
      <c r="AGD3273" s="0"/>
      <c r="AGE3273" s="0"/>
      <c r="AGF3273" s="0"/>
      <c r="AGG3273" s="0"/>
      <c r="AGH3273" s="0"/>
      <c r="AGI3273" s="0"/>
      <c r="AGJ3273" s="0"/>
      <c r="AGK3273" s="0"/>
      <c r="AGL3273" s="0"/>
      <c r="AGM3273" s="0"/>
      <c r="AGN3273" s="0"/>
      <c r="AGO3273" s="0"/>
      <c r="AGP3273" s="0"/>
      <c r="AGQ3273" s="0"/>
      <c r="AGR3273" s="0"/>
      <c r="AGS3273" s="0"/>
      <c r="AGT3273" s="0"/>
      <c r="AGU3273" s="0"/>
      <c r="AGV3273" s="0"/>
      <c r="AGW3273" s="0"/>
      <c r="AGX3273" s="0"/>
      <c r="AGY3273" s="0"/>
      <c r="AGZ3273" s="0"/>
      <c r="AHA3273" s="0"/>
      <c r="AHB3273" s="0"/>
      <c r="AHC3273" s="0"/>
      <c r="AHD3273" s="0"/>
      <c r="AHE3273" s="0"/>
      <c r="AHF3273" s="0"/>
      <c r="AHG3273" s="0"/>
      <c r="AHH3273" s="0"/>
      <c r="AHI3273" s="0"/>
      <c r="AHJ3273" s="0"/>
      <c r="AHK3273" s="0"/>
      <c r="AHL3273" s="0"/>
      <c r="AHM3273" s="0"/>
      <c r="AHN3273" s="0"/>
      <c r="AHO3273" s="0"/>
      <c r="AHP3273" s="0"/>
      <c r="AHQ3273" s="0"/>
      <c r="AHR3273" s="0"/>
      <c r="AHS3273" s="0"/>
      <c r="AHT3273" s="0"/>
      <c r="AHU3273" s="0"/>
      <c r="AHV3273" s="0"/>
      <c r="AHW3273" s="0"/>
      <c r="AHX3273" s="0"/>
      <c r="AHY3273" s="0"/>
      <c r="AHZ3273" s="0"/>
      <c r="AIA3273" s="0"/>
      <c r="AIB3273" s="0"/>
      <c r="AIC3273" s="0"/>
      <c r="AID3273" s="0"/>
      <c r="AIE3273" s="0"/>
      <c r="AIF3273" s="0"/>
      <c r="AIG3273" s="0"/>
      <c r="AIH3273" s="0"/>
      <c r="AII3273" s="0"/>
      <c r="AIJ3273" s="0"/>
      <c r="AIK3273" s="0"/>
      <c r="AIL3273" s="0"/>
      <c r="AIM3273" s="0"/>
      <c r="AIN3273" s="0"/>
      <c r="AIO3273" s="0"/>
      <c r="AIP3273" s="0"/>
      <c r="AIQ3273" s="0"/>
      <c r="AIR3273" s="0"/>
      <c r="AIS3273" s="0"/>
      <c r="AIT3273" s="0"/>
      <c r="AIU3273" s="0"/>
      <c r="AIV3273" s="0"/>
      <c r="AIW3273" s="0"/>
      <c r="AIX3273" s="0"/>
      <c r="AIY3273" s="0"/>
      <c r="AIZ3273" s="0"/>
      <c r="AJA3273" s="0"/>
      <c r="AJB3273" s="0"/>
      <c r="AJC3273" s="0"/>
      <c r="AJD3273" s="0"/>
      <c r="AJE3273" s="0"/>
      <c r="AJF3273" s="0"/>
      <c r="AJG3273" s="0"/>
      <c r="AJH3273" s="0"/>
      <c r="AJI3273" s="0"/>
      <c r="AJJ3273" s="0"/>
      <c r="AJK3273" s="0"/>
      <c r="AJL3273" s="0"/>
      <c r="AJM3273" s="0"/>
      <c r="AJN3273" s="0"/>
      <c r="AJO3273" s="0"/>
      <c r="AJP3273" s="0"/>
      <c r="AJQ3273" s="0"/>
      <c r="AJR3273" s="0"/>
      <c r="AJS3273" s="0"/>
      <c r="AJT3273" s="0"/>
      <c r="AJU3273" s="0"/>
      <c r="AJV3273" s="0"/>
      <c r="AJW3273" s="0"/>
      <c r="AJX3273" s="0"/>
      <c r="AJY3273" s="0"/>
      <c r="AJZ3273" s="0"/>
      <c r="AKA3273" s="0"/>
      <c r="AKB3273" s="0"/>
      <c r="AKC3273" s="0"/>
      <c r="AKD3273" s="0"/>
      <c r="AKE3273" s="0"/>
      <c r="AKF3273" s="0"/>
      <c r="AKG3273" s="0"/>
      <c r="AKH3273" s="0"/>
      <c r="AKI3273" s="0"/>
      <c r="AKJ3273" s="0"/>
      <c r="AKK3273" s="0"/>
      <c r="AKL3273" s="0"/>
      <c r="AKM3273" s="0"/>
      <c r="AKN3273" s="0"/>
      <c r="AKO3273" s="0"/>
      <c r="AKP3273" s="0"/>
      <c r="AKQ3273" s="0"/>
      <c r="AKR3273" s="0"/>
      <c r="AKS3273" s="0"/>
      <c r="AKT3273" s="0"/>
      <c r="AKU3273" s="0"/>
      <c r="AKV3273" s="0"/>
      <c r="AKW3273" s="0"/>
      <c r="AKX3273" s="0"/>
      <c r="AKY3273" s="0"/>
      <c r="AKZ3273" s="0"/>
      <c r="ALA3273" s="0"/>
      <c r="ALB3273" s="0"/>
      <c r="ALC3273" s="0"/>
      <c r="ALD3273" s="0"/>
      <c r="ALE3273" s="0"/>
      <c r="ALF3273" s="0"/>
      <c r="ALG3273" s="0"/>
      <c r="ALH3273" s="0"/>
      <c r="ALI3273" s="0"/>
      <c r="ALJ3273" s="0"/>
      <c r="ALK3273" s="0"/>
      <c r="ALL3273" s="0"/>
      <c r="ALM3273" s="0"/>
      <c r="ALN3273" s="0"/>
      <c r="ALO3273" s="0"/>
      <c r="ALP3273" s="0"/>
      <c r="ALQ3273" s="0"/>
      <c r="ALR3273" s="0"/>
      <c r="ALS3273" s="0"/>
      <c r="ALT3273" s="0"/>
      <c r="ALU3273" s="0"/>
      <c r="ALV3273" s="0"/>
      <c r="ALW3273" s="0"/>
      <c r="ALX3273" s="0"/>
      <c r="ALY3273" s="0"/>
      <c r="ALZ3273" s="0"/>
      <c r="AMA3273" s="0"/>
      <c r="AMB3273" s="0"/>
      <c r="AMC3273" s="0"/>
      <c r="AMD3273" s="0"/>
      <c r="AME3273" s="0"/>
      <c r="AMF3273" s="0"/>
      <c r="AMG3273" s="0"/>
      <c r="AMH3273" s="0"/>
      <c r="AMI3273" s="0"/>
    </row>
    <row r="3274" customFormat="false" ht="12.75" hidden="false" customHeight="false" outlineLevel="0" collapsed="false">
      <c r="A3274" s="1" t="s">
        <v>57</v>
      </c>
      <c r="C3274" s="19" t="s">
        <v>3521</v>
      </c>
      <c r="D3274" s="19" t="s">
        <v>13</v>
      </c>
      <c r="E3274" s="20" t="n">
        <v>2.1</v>
      </c>
      <c r="F3274" s="21" t="n">
        <v>34</v>
      </c>
      <c r="G3274" s="24" t="s">
        <v>3470</v>
      </c>
      <c r="I3274" s="3"/>
      <c r="K3274" s="4"/>
      <c r="BM3274" s="0"/>
      <c r="BN3274" s="0"/>
      <c r="BO3274" s="0"/>
      <c r="BP3274" s="0"/>
      <c r="BQ3274" s="0"/>
      <c r="BR3274" s="0"/>
      <c r="BS3274" s="0"/>
      <c r="BT3274" s="0"/>
      <c r="BU3274" s="0"/>
      <c r="BV3274" s="0"/>
      <c r="BW3274" s="0"/>
      <c r="BX3274" s="0"/>
      <c r="BY3274" s="0"/>
      <c r="BZ3274" s="0"/>
      <c r="CA3274" s="0"/>
      <c r="CB3274" s="0"/>
      <c r="CC3274" s="0"/>
      <c r="CD3274" s="0"/>
      <c r="CE3274" s="0"/>
      <c r="CF3274" s="0"/>
      <c r="CG3274" s="0"/>
      <c r="CH3274" s="0"/>
      <c r="CI3274" s="0"/>
      <c r="CJ3274" s="0"/>
      <c r="CK3274" s="0"/>
      <c r="CL3274" s="0"/>
      <c r="CM3274" s="0"/>
      <c r="CN3274" s="0"/>
      <c r="CO3274" s="0"/>
      <c r="CP3274" s="0"/>
      <c r="CQ3274" s="0"/>
      <c r="CR3274" s="0"/>
      <c r="CS3274" s="0"/>
      <c r="CT3274" s="0"/>
      <c r="CU3274" s="0"/>
      <c r="CV3274" s="0"/>
      <c r="CW3274" s="0"/>
      <c r="CX3274" s="0"/>
      <c r="CY3274" s="0"/>
      <c r="CZ3274" s="0"/>
      <c r="DA3274" s="0"/>
      <c r="DB3274" s="0"/>
      <c r="DC3274" s="0"/>
      <c r="DD3274" s="0"/>
      <c r="DE3274" s="0"/>
      <c r="DF3274" s="0"/>
      <c r="DG3274" s="0"/>
      <c r="DH3274" s="0"/>
      <c r="DI3274" s="0"/>
      <c r="DJ3274" s="0"/>
      <c r="DK3274" s="0"/>
      <c r="DL3274" s="0"/>
      <c r="DM3274" s="0"/>
      <c r="DN3274" s="0"/>
      <c r="DO3274" s="0"/>
      <c r="DP3274" s="0"/>
      <c r="DQ3274" s="0"/>
      <c r="DR3274" s="0"/>
      <c r="DS3274" s="0"/>
      <c r="DT3274" s="0"/>
      <c r="DU3274" s="0"/>
      <c r="DV3274" s="0"/>
      <c r="DW3274" s="0"/>
      <c r="DX3274" s="0"/>
      <c r="DY3274" s="0"/>
      <c r="DZ3274" s="0"/>
      <c r="EA3274" s="0"/>
      <c r="EB3274" s="0"/>
      <c r="EC3274" s="0"/>
      <c r="ED3274" s="0"/>
      <c r="EE3274" s="0"/>
      <c r="EF3274" s="0"/>
      <c r="EG3274" s="0"/>
      <c r="EH3274" s="0"/>
      <c r="EI3274" s="0"/>
      <c r="EJ3274" s="0"/>
      <c r="EK3274" s="0"/>
      <c r="EL3274" s="0"/>
      <c r="EM3274" s="0"/>
      <c r="EN3274" s="0"/>
      <c r="EO3274" s="0"/>
      <c r="EP3274" s="0"/>
      <c r="EQ3274" s="0"/>
      <c r="ER3274" s="0"/>
      <c r="ES3274" s="0"/>
      <c r="ET3274" s="0"/>
      <c r="EU3274" s="0"/>
      <c r="EV3274" s="0"/>
      <c r="EW3274" s="0"/>
      <c r="EX3274" s="0"/>
      <c r="EY3274" s="0"/>
      <c r="EZ3274" s="0"/>
      <c r="FA3274" s="0"/>
      <c r="FB3274" s="0"/>
      <c r="FC3274" s="0"/>
      <c r="FD3274" s="0"/>
      <c r="FE3274" s="0"/>
      <c r="FF3274" s="0"/>
      <c r="FG3274" s="0"/>
      <c r="FH3274" s="0"/>
      <c r="FI3274" s="0"/>
      <c r="FJ3274" s="0"/>
      <c r="FK3274" s="0"/>
      <c r="FL3274" s="0"/>
      <c r="FM3274" s="0"/>
      <c r="FN3274" s="0"/>
      <c r="FO3274" s="0"/>
      <c r="FP3274" s="0"/>
      <c r="FQ3274" s="0"/>
      <c r="FR3274" s="0"/>
      <c r="FS3274" s="0"/>
      <c r="FT3274" s="0"/>
      <c r="FU3274" s="0"/>
      <c r="FV3274" s="0"/>
      <c r="FW3274" s="0"/>
      <c r="FX3274" s="0"/>
      <c r="FY3274" s="0"/>
      <c r="FZ3274" s="0"/>
      <c r="GA3274" s="0"/>
      <c r="GB3274" s="0"/>
      <c r="GC3274" s="0"/>
      <c r="GD3274" s="0"/>
      <c r="GE3274" s="0"/>
      <c r="GF3274" s="0"/>
      <c r="GG3274" s="0"/>
      <c r="GH3274" s="0"/>
      <c r="GI3274" s="0"/>
      <c r="GJ3274" s="0"/>
      <c r="GK3274" s="0"/>
      <c r="GL3274" s="0"/>
      <c r="GM3274" s="0"/>
      <c r="GN3274" s="0"/>
      <c r="GO3274" s="0"/>
      <c r="GP3274" s="0"/>
      <c r="GQ3274" s="0"/>
      <c r="GR3274" s="0"/>
      <c r="GS3274" s="0"/>
      <c r="GT3274" s="0"/>
      <c r="GU3274" s="0"/>
      <c r="GV3274" s="0"/>
      <c r="GW3274" s="0"/>
      <c r="GX3274" s="0"/>
      <c r="GY3274" s="0"/>
      <c r="GZ3274" s="0"/>
      <c r="HA3274" s="0"/>
      <c r="HB3274" s="0"/>
      <c r="HC3274" s="0"/>
      <c r="HD3274" s="0"/>
      <c r="HE3274" s="0"/>
      <c r="HF3274" s="0"/>
      <c r="HG3274" s="0"/>
      <c r="HH3274" s="0"/>
      <c r="HI3274" s="0"/>
      <c r="HJ3274" s="0"/>
      <c r="HK3274" s="0"/>
      <c r="HL3274" s="0"/>
      <c r="HM3274" s="0"/>
      <c r="HN3274" s="0"/>
      <c r="HO3274" s="0"/>
      <c r="HP3274" s="0"/>
      <c r="HQ3274" s="0"/>
      <c r="HR3274" s="0"/>
      <c r="HS3274" s="0"/>
      <c r="HT3274" s="0"/>
      <c r="HU3274" s="0"/>
      <c r="HV3274" s="0"/>
      <c r="HW3274" s="0"/>
      <c r="HX3274" s="0"/>
      <c r="HY3274" s="0"/>
      <c r="HZ3274" s="0"/>
      <c r="IA3274" s="0"/>
      <c r="IB3274" s="0"/>
      <c r="IC3274" s="0"/>
      <c r="ID3274" s="0"/>
      <c r="IE3274" s="0"/>
      <c r="IF3274" s="0"/>
      <c r="IG3274" s="0"/>
      <c r="IH3274" s="0"/>
      <c r="II3274" s="0"/>
      <c r="IJ3274" s="0"/>
      <c r="IK3274" s="0"/>
      <c r="IL3274" s="0"/>
      <c r="IM3274" s="0"/>
      <c r="IN3274" s="0"/>
      <c r="IO3274" s="0"/>
      <c r="IP3274" s="0"/>
      <c r="IQ3274" s="0"/>
      <c r="IR3274" s="0"/>
      <c r="IS3274" s="0"/>
      <c r="IT3274" s="0"/>
      <c r="IU3274" s="0"/>
      <c r="IV3274" s="0"/>
      <c r="IW3274" s="0"/>
      <c r="IX3274" s="0"/>
      <c r="IY3274" s="0"/>
      <c r="IZ3274" s="0"/>
      <c r="JA3274" s="0"/>
      <c r="JB3274" s="0"/>
      <c r="JC3274" s="0"/>
      <c r="JD3274" s="0"/>
      <c r="JE3274" s="0"/>
      <c r="JF3274" s="0"/>
      <c r="JG3274" s="0"/>
      <c r="JH3274" s="0"/>
      <c r="JI3274" s="0"/>
      <c r="JJ3274" s="0"/>
      <c r="JK3274" s="0"/>
      <c r="JL3274" s="0"/>
      <c r="JM3274" s="0"/>
      <c r="JN3274" s="0"/>
      <c r="JO3274" s="0"/>
      <c r="JP3274" s="0"/>
      <c r="JQ3274" s="0"/>
      <c r="JR3274" s="0"/>
      <c r="JS3274" s="0"/>
      <c r="JT3274" s="0"/>
      <c r="JU3274" s="0"/>
      <c r="JV3274" s="0"/>
      <c r="JW3274" s="0"/>
      <c r="JX3274" s="0"/>
      <c r="JY3274" s="0"/>
      <c r="JZ3274" s="0"/>
      <c r="KA3274" s="0"/>
      <c r="KB3274" s="0"/>
      <c r="KC3274" s="0"/>
      <c r="KD3274" s="0"/>
      <c r="KE3274" s="0"/>
      <c r="KF3274" s="0"/>
      <c r="KG3274" s="0"/>
      <c r="KH3274" s="0"/>
      <c r="KI3274" s="0"/>
      <c r="KJ3274" s="0"/>
      <c r="KK3274" s="0"/>
      <c r="KL3274" s="0"/>
      <c r="KM3274" s="0"/>
      <c r="KN3274" s="0"/>
      <c r="KO3274" s="0"/>
      <c r="KP3274" s="0"/>
      <c r="KQ3274" s="0"/>
      <c r="KR3274" s="0"/>
      <c r="KS3274" s="0"/>
      <c r="KT3274" s="0"/>
      <c r="KU3274" s="0"/>
      <c r="KV3274" s="0"/>
      <c r="KW3274" s="0"/>
      <c r="KX3274" s="0"/>
      <c r="KY3274" s="0"/>
      <c r="KZ3274" s="0"/>
      <c r="LA3274" s="0"/>
      <c r="LB3274" s="0"/>
      <c r="LC3274" s="0"/>
      <c r="LD3274" s="0"/>
      <c r="LE3274" s="0"/>
      <c r="LF3274" s="0"/>
      <c r="LG3274" s="0"/>
      <c r="LH3274" s="0"/>
      <c r="LI3274" s="0"/>
      <c r="LJ3274" s="0"/>
      <c r="LK3274" s="0"/>
      <c r="LL3274" s="0"/>
      <c r="LM3274" s="0"/>
      <c r="LN3274" s="0"/>
      <c r="LO3274" s="0"/>
      <c r="LP3274" s="0"/>
      <c r="LQ3274" s="0"/>
      <c r="LR3274" s="0"/>
      <c r="LS3274" s="0"/>
      <c r="LT3274" s="0"/>
      <c r="LU3274" s="0"/>
      <c r="LV3274" s="0"/>
      <c r="LW3274" s="0"/>
      <c r="LX3274" s="0"/>
      <c r="LY3274" s="0"/>
      <c r="LZ3274" s="0"/>
      <c r="MA3274" s="0"/>
      <c r="MB3274" s="0"/>
      <c r="MC3274" s="0"/>
      <c r="MD3274" s="0"/>
      <c r="ME3274" s="0"/>
      <c r="MF3274" s="0"/>
      <c r="MG3274" s="0"/>
      <c r="MH3274" s="0"/>
      <c r="MI3274" s="0"/>
      <c r="MJ3274" s="0"/>
      <c r="MK3274" s="0"/>
      <c r="ML3274" s="0"/>
      <c r="MM3274" s="0"/>
      <c r="MN3274" s="0"/>
      <c r="MO3274" s="0"/>
      <c r="MP3274" s="0"/>
      <c r="MQ3274" s="0"/>
      <c r="MR3274" s="0"/>
      <c r="MS3274" s="0"/>
      <c r="MT3274" s="0"/>
      <c r="MU3274" s="0"/>
      <c r="MV3274" s="0"/>
      <c r="MW3274" s="0"/>
      <c r="MX3274" s="0"/>
      <c r="MY3274" s="0"/>
      <c r="MZ3274" s="0"/>
      <c r="NA3274" s="0"/>
      <c r="NB3274" s="0"/>
      <c r="NC3274" s="0"/>
      <c r="ND3274" s="0"/>
      <c r="NE3274" s="0"/>
      <c r="NF3274" s="0"/>
      <c r="NG3274" s="0"/>
      <c r="NH3274" s="0"/>
      <c r="NI3274" s="0"/>
      <c r="NJ3274" s="0"/>
      <c r="NK3274" s="0"/>
      <c r="NL3274" s="0"/>
      <c r="NM3274" s="0"/>
      <c r="NN3274" s="0"/>
      <c r="NO3274" s="0"/>
      <c r="NP3274" s="0"/>
      <c r="NQ3274" s="0"/>
      <c r="NR3274" s="0"/>
      <c r="NS3274" s="0"/>
      <c r="NT3274" s="0"/>
      <c r="NU3274" s="0"/>
      <c r="NV3274" s="0"/>
      <c r="NW3274" s="0"/>
      <c r="NX3274" s="0"/>
      <c r="NY3274" s="0"/>
      <c r="NZ3274" s="0"/>
      <c r="OA3274" s="0"/>
      <c r="OB3274" s="0"/>
      <c r="OC3274" s="0"/>
      <c r="OD3274" s="0"/>
      <c r="OE3274" s="0"/>
      <c r="OF3274" s="0"/>
      <c r="OG3274" s="0"/>
      <c r="OH3274" s="0"/>
      <c r="OI3274" s="0"/>
      <c r="OJ3274" s="0"/>
      <c r="OK3274" s="0"/>
      <c r="OL3274" s="0"/>
      <c r="OM3274" s="0"/>
      <c r="ON3274" s="0"/>
      <c r="OO3274" s="0"/>
      <c r="OP3274" s="0"/>
      <c r="OQ3274" s="0"/>
      <c r="OR3274" s="0"/>
      <c r="OS3274" s="0"/>
      <c r="OT3274" s="0"/>
      <c r="OU3274" s="0"/>
      <c r="OV3274" s="0"/>
      <c r="OW3274" s="0"/>
      <c r="OX3274" s="0"/>
      <c r="OY3274" s="0"/>
      <c r="OZ3274" s="0"/>
      <c r="PA3274" s="0"/>
      <c r="PB3274" s="0"/>
      <c r="PC3274" s="0"/>
      <c r="PD3274" s="0"/>
      <c r="PE3274" s="0"/>
      <c r="PF3274" s="0"/>
      <c r="PG3274" s="0"/>
      <c r="PH3274" s="0"/>
      <c r="PI3274" s="0"/>
      <c r="PJ3274" s="0"/>
      <c r="PK3274" s="0"/>
      <c r="PL3274" s="0"/>
      <c r="PM3274" s="0"/>
      <c r="PN3274" s="0"/>
      <c r="PO3274" s="0"/>
      <c r="PP3274" s="0"/>
      <c r="PQ3274" s="0"/>
      <c r="PR3274" s="0"/>
      <c r="PS3274" s="0"/>
      <c r="PT3274" s="0"/>
      <c r="PU3274" s="0"/>
      <c r="PV3274" s="0"/>
      <c r="PW3274" s="0"/>
      <c r="PX3274" s="0"/>
      <c r="PY3274" s="0"/>
      <c r="PZ3274" s="0"/>
      <c r="QA3274" s="0"/>
      <c r="QB3274" s="0"/>
      <c r="QC3274" s="0"/>
      <c r="QD3274" s="0"/>
      <c r="QE3274" s="0"/>
      <c r="QF3274" s="0"/>
      <c r="QG3274" s="0"/>
      <c r="QH3274" s="0"/>
      <c r="QI3274" s="0"/>
      <c r="QJ3274" s="0"/>
      <c r="QK3274" s="0"/>
      <c r="QL3274" s="0"/>
      <c r="QM3274" s="0"/>
      <c r="QN3274" s="0"/>
      <c r="QO3274" s="0"/>
      <c r="QP3274" s="0"/>
      <c r="QQ3274" s="0"/>
      <c r="QR3274" s="0"/>
      <c r="QS3274" s="0"/>
      <c r="QT3274" s="0"/>
      <c r="QU3274" s="0"/>
      <c r="QV3274" s="0"/>
      <c r="QW3274" s="0"/>
      <c r="QX3274" s="0"/>
      <c r="QY3274" s="0"/>
      <c r="QZ3274" s="0"/>
      <c r="RA3274" s="0"/>
      <c r="RB3274" s="0"/>
      <c r="RC3274" s="0"/>
      <c r="RD3274" s="0"/>
      <c r="RE3274" s="0"/>
      <c r="RF3274" s="0"/>
      <c r="RG3274" s="0"/>
      <c r="RH3274" s="0"/>
      <c r="RI3274" s="0"/>
      <c r="RJ3274" s="0"/>
      <c r="RK3274" s="0"/>
      <c r="RL3274" s="0"/>
      <c r="RM3274" s="0"/>
      <c r="RN3274" s="0"/>
      <c r="RO3274" s="0"/>
      <c r="RP3274" s="0"/>
      <c r="RQ3274" s="0"/>
      <c r="RR3274" s="0"/>
      <c r="RS3274" s="0"/>
      <c r="RT3274" s="0"/>
      <c r="RU3274" s="0"/>
      <c r="RV3274" s="0"/>
      <c r="RW3274" s="0"/>
      <c r="RX3274" s="0"/>
      <c r="RY3274" s="0"/>
      <c r="RZ3274" s="0"/>
      <c r="SA3274" s="0"/>
      <c r="SB3274" s="0"/>
      <c r="SC3274" s="0"/>
      <c r="SD3274" s="0"/>
      <c r="SE3274" s="0"/>
      <c r="SF3274" s="0"/>
      <c r="SG3274" s="0"/>
      <c r="SH3274" s="0"/>
      <c r="SI3274" s="0"/>
      <c r="SJ3274" s="0"/>
      <c r="SK3274" s="0"/>
      <c r="SL3274" s="0"/>
      <c r="SM3274" s="0"/>
      <c r="SN3274" s="0"/>
      <c r="SO3274" s="0"/>
      <c r="SP3274" s="0"/>
      <c r="SQ3274" s="0"/>
      <c r="SR3274" s="0"/>
      <c r="SS3274" s="0"/>
      <c r="ST3274" s="0"/>
      <c r="SU3274" s="0"/>
      <c r="SV3274" s="0"/>
      <c r="SW3274" s="0"/>
      <c r="SX3274" s="0"/>
      <c r="SY3274" s="0"/>
      <c r="SZ3274" s="0"/>
      <c r="TA3274" s="0"/>
      <c r="TB3274" s="0"/>
      <c r="TC3274" s="0"/>
      <c r="TD3274" s="0"/>
      <c r="TE3274" s="0"/>
      <c r="TF3274" s="0"/>
      <c r="TG3274" s="0"/>
      <c r="TH3274" s="0"/>
      <c r="TI3274" s="0"/>
      <c r="TJ3274" s="0"/>
      <c r="TK3274" s="0"/>
      <c r="TL3274" s="0"/>
      <c r="TM3274" s="0"/>
      <c r="TN3274" s="0"/>
      <c r="TO3274" s="0"/>
      <c r="TP3274" s="0"/>
      <c r="TQ3274" s="0"/>
      <c r="TR3274" s="0"/>
      <c r="TS3274" s="0"/>
      <c r="TT3274" s="0"/>
      <c r="TU3274" s="0"/>
      <c r="TV3274" s="0"/>
      <c r="TW3274" s="0"/>
      <c r="TX3274" s="0"/>
      <c r="TY3274" s="0"/>
      <c r="TZ3274" s="0"/>
      <c r="UA3274" s="0"/>
      <c r="UB3274" s="0"/>
      <c r="UC3274" s="0"/>
      <c r="UD3274" s="0"/>
      <c r="UE3274" s="0"/>
      <c r="UF3274" s="0"/>
      <c r="UG3274" s="0"/>
      <c r="UH3274" s="0"/>
      <c r="UI3274" s="0"/>
      <c r="UJ3274" s="0"/>
      <c r="UK3274" s="0"/>
      <c r="UL3274" s="0"/>
      <c r="UM3274" s="0"/>
      <c r="UN3274" s="0"/>
      <c r="UO3274" s="0"/>
      <c r="UP3274" s="0"/>
      <c r="UQ3274" s="0"/>
      <c r="UR3274" s="0"/>
      <c r="US3274" s="0"/>
      <c r="UT3274" s="0"/>
      <c r="UU3274" s="0"/>
      <c r="UV3274" s="0"/>
      <c r="UW3274" s="0"/>
      <c r="UX3274" s="0"/>
      <c r="UY3274" s="0"/>
      <c r="UZ3274" s="0"/>
      <c r="VA3274" s="0"/>
      <c r="VB3274" s="0"/>
      <c r="VC3274" s="0"/>
      <c r="VD3274" s="0"/>
      <c r="VE3274" s="0"/>
      <c r="VF3274" s="0"/>
      <c r="VG3274" s="0"/>
      <c r="VH3274" s="0"/>
      <c r="VI3274" s="0"/>
      <c r="VJ3274" s="0"/>
      <c r="VK3274" s="0"/>
      <c r="VL3274" s="0"/>
      <c r="VM3274" s="0"/>
      <c r="VN3274" s="0"/>
      <c r="VO3274" s="0"/>
      <c r="VP3274" s="0"/>
      <c r="VQ3274" s="0"/>
      <c r="VR3274" s="0"/>
      <c r="VS3274" s="0"/>
      <c r="VT3274" s="0"/>
      <c r="VU3274" s="0"/>
      <c r="VV3274" s="0"/>
      <c r="VW3274" s="0"/>
      <c r="VX3274" s="0"/>
      <c r="VY3274" s="0"/>
      <c r="VZ3274" s="0"/>
      <c r="WA3274" s="0"/>
      <c r="WB3274" s="0"/>
      <c r="WC3274" s="0"/>
      <c r="WD3274" s="0"/>
      <c r="WE3274" s="0"/>
      <c r="WF3274" s="0"/>
      <c r="WG3274" s="0"/>
      <c r="WH3274" s="0"/>
      <c r="WI3274" s="0"/>
      <c r="WJ3274" s="0"/>
      <c r="WK3274" s="0"/>
      <c r="WL3274" s="0"/>
      <c r="WM3274" s="0"/>
      <c r="WN3274" s="0"/>
      <c r="WO3274" s="0"/>
      <c r="WP3274" s="0"/>
      <c r="WQ3274" s="0"/>
      <c r="WR3274" s="0"/>
      <c r="WS3274" s="0"/>
      <c r="WT3274" s="0"/>
      <c r="WU3274" s="0"/>
      <c r="WV3274" s="0"/>
      <c r="WW3274" s="0"/>
      <c r="WX3274" s="0"/>
      <c r="WY3274" s="0"/>
      <c r="WZ3274" s="0"/>
      <c r="XA3274" s="0"/>
      <c r="XB3274" s="0"/>
      <c r="XC3274" s="0"/>
      <c r="XD3274" s="0"/>
      <c r="XE3274" s="0"/>
      <c r="XF3274" s="0"/>
      <c r="XG3274" s="0"/>
      <c r="XH3274" s="0"/>
      <c r="XI3274" s="0"/>
      <c r="XJ3274" s="0"/>
      <c r="XK3274" s="0"/>
      <c r="XL3274" s="0"/>
      <c r="XM3274" s="0"/>
      <c r="XN3274" s="0"/>
      <c r="XO3274" s="0"/>
      <c r="XP3274" s="0"/>
      <c r="XQ3274" s="0"/>
      <c r="XR3274" s="0"/>
      <c r="XS3274" s="0"/>
      <c r="XT3274" s="0"/>
      <c r="XU3274" s="0"/>
      <c r="XV3274" s="0"/>
      <c r="XW3274" s="0"/>
      <c r="XX3274" s="0"/>
      <c r="XY3274" s="0"/>
      <c r="XZ3274" s="0"/>
      <c r="YA3274" s="0"/>
      <c r="YB3274" s="0"/>
      <c r="YC3274" s="0"/>
      <c r="YD3274" s="0"/>
      <c r="YE3274" s="0"/>
      <c r="YF3274" s="0"/>
      <c r="YG3274" s="0"/>
      <c r="YH3274" s="0"/>
      <c r="YI3274" s="0"/>
      <c r="YJ3274" s="0"/>
      <c r="YK3274" s="0"/>
      <c r="YL3274" s="0"/>
      <c r="YM3274" s="0"/>
      <c r="YN3274" s="0"/>
      <c r="YO3274" s="0"/>
      <c r="YP3274" s="0"/>
      <c r="YQ3274" s="0"/>
      <c r="YR3274" s="0"/>
      <c r="YS3274" s="0"/>
      <c r="YT3274" s="0"/>
      <c r="YU3274" s="0"/>
      <c r="YV3274" s="0"/>
      <c r="YW3274" s="0"/>
      <c r="YX3274" s="0"/>
      <c r="YY3274" s="0"/>
      <c r="YZ3274" s="0"/>
      <c r="ZA3274" s="0"/>
      <c r="ZB3274" s="0"/>
      <c r="ZC3274" s="0"/>
      <c r="ZD3274" s="0"/>
      <c r="ZE3274" s="0"/>
      <c r="ZF3274" s="0"/>
      <c r="ZG3274" s="0"/>
      <c r="ZH3274" s="0"/>
      <c r="ZI3274" s="0"/>
      <c r="ZJ3274" s="0"/>
      <c r="ZK3274" s="0"/>
      <c r="ZL3274" s="0"/>
      <c r="ZM3274" s="0"/>
      <c r="ZN3274" s="0"/>
      <c r="ZO3274" s="0"/>
      <c r="ZP3274" s="0"/>
      <c r="ZQ3274" s="0"/>
      <c r="ZR3274" s="0"/>
      <c r="ZS3274" s="0"/>
      <c r="ZT3274" s="0"/>
      <c r="ZU3274" s="0"/>
      <c r="ZV3274" s="0"/>
      <c r="ZW3274" s="0"/>
      <c r="ZX3274" s="0"/>
      <c r="ZY3274" s="0"/>
      <c r="ZZ3274" s="0"/>
      <c r="AAA3274" s="0"/>
      <c r="AAB3274" s="0"/>
      <c r="AAC3274" s="0"/>
      <c r="AAD3274" s="0"/>
      <c r="AAE3274" s="0"/>
      <c r="AAF3274" s="0"/>
      <c r="AAG3274" s="0"/>
      <c r="AAH3274" s="0"/>
      <c r="AAI3274" s="0"/>
      <c r="AAJ3274" s="0"/>
      <c r="AAK3274" s="0"/>
      <c r="AAL3274" s="0"/>
      <c r="AAM3274" s="0"/>
      <c r="AAN3274" s="0"/>
      <c r="AAO3274" s="0"/>
      <c r="AAP3274" s="0"/>
      <c r="AAQ3274" s="0"/>
      <c r="AAR3274" s="0"/>
      <c r="AAS3274" s="0"/>
      <c r="AAT3274" s="0"/>
      <c r="AAU3274" s="0"/>
      <c r="AAV3274" s="0"/>
      <c r="AAW3274" s="0"/>
      <c r="AAX3274" s="0"/>
      <c r="AAY3274" s="0"/>
      <c r="AAZ3274" s="0"/>
      <c r="ABA3274" s="0"/>
      <c r="ABB3274" s="0"/>
      <c r="ABC3274" s="0"/>
      <c r="ABD3274" s="0"/>
      <c r="ABE3274" s="0"/>
      <c r="ABF3274" s="0"/>
      <c r="ABG3274" s="0"/>
      <c r="ABH3274" s="0"/>
      <c r="ABI3274" s="0"/>
      <c r="ABJ3274" s="0"/>
      <c r="ABK3274" s="0"/>
      <c r="ABL3274" s="0"/>
      <c r="ABM3274" s="0"/>
      <c r="ABN3274" s="0"/>
      <c r="ABO3274" s="0"/>
      <c r="ABP3274" s="0"/>
      <c r="ABQ3274" s="0"/>
      <c r="ABR3274" s="0"/>
      <c r="ABS3274" s="0"/>
      <c r="ABT3274" s="0"/>
      <c r="ABU3274" s="0"/>
      <c r="ABV3274" s="0"/>
      <c r="ABW3274" s="0"/>
      <c r="ABX3274" s="0"/>
      <c r="ABY3274" s="0"/>
      <c r="ABZ3274" s="0"/>
      <c r="ACA3274" s="0"/>
      <c r="ACB3274" s="0"/>
      <c r="ACC3274" s="0"/>
      <c r="ACD3274" s="0"/>
      <c r="ACE3274" s="0"/>
      <c r="ACF3274" s="0"/>
      <c r="ACG3274" s="0"/>
      <c r="ACH3274" s="0"/>
      <c r="ACI3274" s="0"/>
      <c r="ACJ3274" s="0"/>
      <c r="ACK3274" s="0"/>
      <c r="ACL3274" s="0"/>
      <c r="ACM3274" s="0"/>
      <c r="ACN3274" s="0"/>
      <c r="ACO3274" s="0"/>
      <c r="ACP3274" s="0"/>
      <c r="ACQ3274" s="0"/>
      <c r="ACR3274" s="0"/>
      <c r="ACS3274" s="0"/>
      <c r="ACT3274" s="0"/>
      <c r="ACU3274" s="0"/>
      <c r="ACV3274" s="0"/>
      <c r="ACW3274" s="0"/>
      <c r="ACX3274" s="0"/>
      <c r="ACY3274" s="0"/>
      <c r="ACZ3274" s="0"/>
      <c r="ADA3274" s="0"/>
      <c r="ADB3274" s="0"/>
      <c r="ADC3274" s="0"/>
      <c r="ADD3274" s="0"/>
      <c r="ADE3274" s="0"/>
      <c r="ADF3274" s="0"/>
      <c r="ADG3274" s="0"/>
      <c r="ADH3274" s="0"/>
      <c r="ADI3274" s="0"/>
      <c r="ADJ3274" s="0"/>
      <c r="ADK3274" s="0"/>
      <c r="ADL3274" s="0"/>
      <c r="ADM3274" s="0"/>
      <c r="ADN3274" s="0"/>
      <c r="ADO3274" s="0"/>
      <c r="ADP3274" s="0"/>
      <c r="ADQ3274" s="0"/>
      <c r="ADR3274" s="0"/>
      <c r="ADS3274" s="0"/>
      <c r="ADT3274" s="0"/>
      <c r="ADU3274" s="0"/>
      <c r="ADV3274" s="0"/>
      <c r="ADW3274" s="0"/>
      <c r="ADX3274" s="0"/>
      <c r="ADY3274" s="0"/>
      <c r="ADZ3274" s="0"/>
      <c r="AEA3274" s="0"/>
      <c r="AEB3274" s="0"/>
      <c r="AEC3274" s="0"/>
      <c r="AED3274" s="0"/>
      <c r="AEE3274" s="0"/>
      <c r="AEF3274" s="0"/>
      <c r="AEG3274" s="0"/>
      <c r="AEH3274" s="0"/>
      <c r="AEI3274" s="0"/>
      <c r="AEJ3274" s="0"/>
      <c r="AEK3274" s="0"/>
      <c r="AEL3274" s="0"/>
      <c r="AEM3274" s="0"/>
      <c r="AEN3274" s="0"/>
      <c r="AEO3274" s="0"/>
      <c r="AEP3274" s="0"/>
      <c r="AEQ3274" s="0"/>
      <c r="AER3274" s="0"/>
      <c r="AES3274" s="0"/>
      <c r="AET3274" s="0"/>
      <c r="AEU3274" s="0"/>
      <c r="AEV3274" s="0"/>
      <c r="AEW3274" s="0"/>
      <c r="AEX3274" s="0"/>
      <c r="AEY3274" s="0"/>
      <c r="AEZ3274" s="0"/>
      <c r="AFA3274" s="0"/>
      <c r="AFB3274" s="0"/>
      <c r="AFC3274" s="0"/>
      <c r="AFD3274" s="0"/>
      <c r="AFE3274" s="0"/>
      <c r="AFF3274" s="0"/>
      <c r="AFG3274" s="0"/>
      <c r="AFH3274" s="0"/>
      <c r="AFI3274" s="0"/>
      <c r="AFJ3274" s="0"/>
      <c r="AFK3274" s="0"/>
      <c r="AFL3274" s="0"/>
      <c r="AFM3274" s="0"/>
      <c r="AFN3274" s="0"/>
      <c r="AFO3274" s="0"/>
      <c r="AFP3274" s="0"/>
      <c r="AFQ3274" s="0"/>
      <c r="AFR3274" s="0"/>
      <c r="AFS3274" s="0"/>
      <c r="AFT3274" s="0"/>
      <c r="AFU3274" s="0"/>
      <c r="AFV3274" s="0"/>
      <c r="AFW3274" s="0"/>
      <c r="AFX3274" s="0"/>
      <c r="AFY3274" s="0"/>
      <c r="AFZ3274" s="0"/>
      <c r="AGA3274" s="0"/>
      <c r="AGB3274" s="0"/>
      <c r="AGC3274" s="0"/>
      <c r="AGD3274" s="0"/>
      <c r="AGE3274" s="0"/>
      <c r="AGF3274" s="0"/>
      <c r="AGG3274" s="0"/>
      <c r="AGH3274" s="0"/>
      <c r="AGI3274" s="0"/>
      <c r="AGJ3274" s="0"/>
      <c r="AGK3274" s="0"/>
      <c r="AGL3274" s="0"/>
      <c r="AGM3274" s="0"/>
      <c r="AGN3274" s="0"/>
      <c r="AGO3274" s="0"/>
      <c r="AGP3274" s="0"/>
      <c r="AGQ3274" s="0"/>
      <c r="AGR3274" s="0"/>
      <c r="AGS3274" s="0"/>
      <c r="AGT3274" s="0"/>
      <c r="AGU3274" s="0"/>
      <c r="AGV3274" s="0"/>
      <c r="AGW3274" s="0"/>
      <c r="AGX3274" s="0"/>
      <c r="AGY3274" s="0"/>
      <c r="AGZ3274" s="0"/>
      <c r="AHA3274" s="0"/>
      <c r="AHB3274" s="0"/>
      <c r="AHC3274" s="0"/>
      <c r="AHD3274" s="0"/>
      <c r="AHE3274" s="0"/>
      <c r="AHF3274" s="0"/>
      <c r="AHG3274" s="0"/>
      <c r="AHH3274" s="0"/>
      <c r="AHI3274" s="0"/>
      <c r="AHJ3274" s="0"/>
      <c r="AHK3274" s="0"/>
      <c r="AHL3274" s="0"/>
      <c r="AHM3274" s="0"/>
      <c r="AHN3274" s="0"/>
      <c r="AHO3274" s="0"/>
      <c r="AHP3274" s="0"/>
      <c r="AHQ3274" s="0"/>
      <c r="AHR3274" s="0"/>
      <c r="AHS3274" s="0"/>
      <c r="AHT3274" s="0"/>
      <c r="AHU3274" s="0"/>
      <c r="AHV3274" s="0"/>
      <c r="AHW3274" s="0"/>
      <c r="AHX3274" s="0"/>
      <c r="AHY3274" s="0"/>
      <c r="AHZ3274" s="0"/>
      <c r="AIA3274" s="0"/>
      <c r="AIB3274" s="0"/>
      <c r="AIC3274" s="0"/>
      <c r="AID3274" s="0"/>
      <c r="AIE3274" s="0"/>
      <c r="AIF3274" s="0"/>
      <c r="AIG3274" s="0"/>
      <c r="AIH3274" s="0"/>
      <c r="AII3274" s="0"/>
      <c r="AIJ3274" s="0"/>
      <c r="AIK3274" s="0"/>
      <c r="AIL3274" s="0"/>
      <c r="AIM3274" s="0"/>
      <c r="AIN3274" s="0"/>
      <c r="AIO3274" s="0"/>
      <c r="AIP3274" s="0"/>
      <c r="AIQ3274" s="0"/>
      <c r="AIR3274" s="0"/>
      <c r="AIS3274" s="0"/>
      <c r="AIT3274" s="0"/>
      <c r="AIU3274" s="0"/>
      <c r="AIV3274" s="0"/>
      <c r="AIW3274" s="0"/>
      <c r="AIX3274" s="0"/>
      <c r="AIY3274" s="0"/>
      <c r="AIZ3274" s="0"/>
      <c r="AJA3274" s="0"/>
      <c r="AJB3274" s="0"/>
      <c r="AJC3274" s="0"/>
      <c r="AJD3274" s="0"/>
      <c r="AJE3274" s="0"/>
      <c r="AJF3274" s="0"/>
      <c r="AJG3274" s="0"/>
      <c r="AJH3274" s="0"/>
      <c r="AJI3274" s="0"/>
      <c r="AJJ3274" s="0"/>
      <c r="AJK3274" s="0"/>
      <c r="AJL3274" s="0"/>
      <c r="AJM3274" s="0"/>
      <c r="AJN3274" s="0"/>
      <c r="AJO3274" s="0"/>
      <c r="AJP3274" s="0"/>
      <c r="AJQ3274" s="0"/>
      <c r="AJR3274" s="0"/>
      <c r="AJS3274" s="0"/>
      <c r="AJT3274" s="0"/>
      <c r="AJU3274" s="0"/>
      <c r="AJV3274" s="0"/>
      <c r="AJW3274" s="0"/>
      <c r="AJX3274" s="0"/>
      <c r="AJY3274" s="0"/>
      <c r="AJZ3274" s="0"/>
      <c r="AKA3274" s="0"/>
      <c r="AKB3274" s="0"/>
      <c r="AKC3274" s="0"/>
      <c r="AKD3274" s="0"/>
      <c r="AKE3274" s="0"/>
      <c r="AKF3274" s="0"/>
      <c r="AKG3274" s="0"/>
      <c r="AKH3274" s="0"/>
      <c r="AKI3274" s="0"/>
      <c r="AKJ3274" s="0"/>
      <c r="AKK3274" s="0"/>
      <c r="AKL3274" s="0"/>
      <c r="AKM3274" s="0"/>
      <c r="AKN3274" s="0"/>
      <c r="AKO3274" s="0"/>
      <c r="AKP3274" s="0"/>
      <c r="AKQ3274" s="0"/>
      <c r="AKR3274" s="0"/>
      <c r="AKS3274" s="0"/>
      <c r="AKT3274" s="0"/>
      <c r="AKU3274" s="0"/>
      <c r="AKV3274" s="0"/>
      <c r="AKW3274" s="0"/>
      <c r="AKX3274" s="0"/>
      <c r="AKY3274" s="0"/>
      <c r="AKZ3274" s="0"/>
      <c r="ALA3274" s="0"/>
      <c r="ALB3274" s="0"/>
      <c r="ALC3274" s="0"/>
      <c r="ALD3274" s="0"/>
      <c r="ALE3274" s="0"/>
      <c r="ALF3274" s="0"/>
      <c r="ALG3274" s="0"/>
      <c r="ALH3274" s="0"/>
      <c r="ALI3274" s="0"/>
      <c r="ALJ3274" s="0"/>
      <c r="ALK3274" s="0"/>
      <c r="ALL3274" s="0"/>
      <c r="ALM3274" s="0"/>
      <c r="ALN3274" s="0"/>
      <c r="ALO3274" s="0"/>
      <c r="ALP3274" s="0"/>
      <c r="ALQ3274" s="0"/>
      <c r="ALR3274" s="0"/>
      <c r="ALS3274" s="0"/>
      <c r="ALT3274" s="0"/>
      <c r="ALU3274" s="0"/>
      <c r="ALV3274" s="0"/>
      <c r="ALW3274" s="0"/>
      <c r="ALX3274" s="0"/>
      <c r="ALY3274" s="0"/>
      <c r="ALZ3274" s="0"/>
      <c r="AMA3274" s="0"/>
      <c r="AMB3274" s="0"/>
      <c r="AMC3274" s="0"/>
      <c r="AMD3274" s="0"/>
      <c r="AME3274" s="0"/>
      <c r="AMF3274" s="0"/>
      <c r="AMG3274" s="0"/>
      <c r="AMH3274" s="0"/>
      <c r="AMI3274" s="0"/>
    </row>
    <row r="3275" customFormat="false" ht="12.75" hidden="false" customHeight="false" outlineLevel="0" collapsed="false">
      <c r="A3275" s="1" t="s">
        <v>57</v>
      </c>
      <c r="C3275" s="19" t="s">
        <v>3522</v>
      </c>
      <c r="D3275" s="19" t="s">
        <v>24</v>
      </c>
      <c r="E3275" s="20" t="n">
        <v>2.6</v>
      </c>
      <c r="F3275" s="21" t="n">
        <v>10.7</v>
      </c>
      <c r="G3275" s="24" t="s">
        <v>3470</v>
      </c>
      <c r="I3275" s="3"/>
      <c r="K3275" s="4"/>
      <c r="BM3275" s="0"/>
      <c r="BN3275" s="0"/>
      <c r="BO3275" s="0"/>
      <c r="BP3275" s="0"/>
      <c r="BQ3275" s="0"/>
      <c r="BR3275" s="0"/>
      <c r="BS3275" s="0"/>
      <c r="BT3275" s="0"/>
      <c r="BU3275" s="0"/>
      <c r="BV3275" s="0"/>
      <c r="BW3275" s="0"/>
      <c r="BX3275" s="0"/>
      <c r="BY3275" s="0"/>
      <c r="BZ3275" s="0"/>
      <c r="CA3275" s="0"/>
      <c r="CB3275" s="0"/>
      <c r="CC3275" s="0"/>
      <c r="CD3275" s="0"/>
      <c r="CE3275" s="0"/>
      <c r="CF3275" s="0"/>
      <c r="CG3275" s="0"/>
      <c r="CH3275" s="0"/>
      <c r="CI3275" s="0"/>
      <c r="CJ3275" s="0"/>
      <c r="CK3275" s="0"/>
      <c r="CL3275" s="0"/>
      <c r="CM3275" s="0"/>
      <c r="CN3275" s="0"/>
      <c r="CO3275" s="0"/>
      <c r="CP3275" s="0"/>
      <c r="CQ3275" s="0"/>
      <c r="CR3275" s="0"/>
      <c r="CS3275" s="0"/>
      <c r="CT3275" s="0"/>
      <c r="CU3275" s="0"/>
      <c r="CV3275" s="0"/>
      <c r="CW3275" s="0"/>
      <c r="CX3275" s="0"/>
      <c r="CY3275" s="0"/>
      <c r="CZ3275" s="0"/>
      <c r="DA3275" s="0"/>
      <c r="DB3275" s="0"/>
      <c r="DC3275" s="0"/>
      <c r="DD3275" s="0"/>
      <c r="DE3275" s="0"/>
      <c r="DF3275" s="0"/>
      <c r="DG3275" s="0"/>
      <c r="DH3275" s="0"/>
      <c r="DI3275" s="0"/>
      <c r="DJ3275" s="0"/>
      <c r="DK3275" s="0"/>
      <c r="DL3275" s="0"/>
      <c r="DM3275" s="0"/>
      <c r="DN3275" s="0"/>
      <c r="DO3275" s="0"/>
      <c r="DP3275" s="0"/>
      <c r="DQ3275" s="0"/>
      <c r="DR3275" s="0"/>
      <c r="DS3275" s="0"/>
      <c r="DT3275" s="0"/>
      <c r="DU3275" s="0"/>
      <c r="DV3275" s="0"/>
      <c r="DW3275" s="0"/>
      <c r="DX3275" s="0"/>
      <c r="DY3275" s="0"/>
      <c r="DZ3275" s="0"/>
      <c r="EA3275" s="0"/>
      <c r="EB3275" s="0"/>
      <c r="EC3275" s="0"/>
      <c r="ED3275" s="0"/>
      <c r="EE3275" s="0"/>
      <c r="EF3275" s="0"/>
      <c r="EG3275" s="0"/>
      <c r="EH3275" s="0"/>
      <c r="EI3275" s="0"/>
      <c r="EJ3275" s="0"/>
      <c r="EK3275" s="0"/>
      <c r="EL3275" s="0"/>
      <c r="EM3275" s="0"/>
      <c r="EN3275" s="0"/>
      <c r="EO3275" s="0"/>
      <c r="EP3275" s="0"/>
      <c r="EQ3275" s="0"/>
      <c r="ER3275" s="0"/>
      <c r="ES3275" s="0"/>
      <c r="ET3275" s="0"/>
      <c r="EU3275" s="0"/>
      <c r="EV3275" s="0"/>
      <c r="EW3275" s="0"/>
      <c r="EX3275" s="0"/>
      <c r="EY3275" s="0"/>
      <c r="EZ3275" s="0"/>
      <c r="FA3275" s="0"/>
      <c r="FB3275" s="0"/>
      <c r="FC3275" s="0"/>
      <c r="FD3275" s="0"/>
      <c r="FE3275" s="0"/>
      <c r="FF3275" s="0"/>
      <c r="FG3275" s="0"/>
      <c r="FH3275" s="0"/>
      <c r="FI3275" s="0"/>
      <c r="FJ3275" s="0"/>
      <c r="FK3275" s="0"/>
      <c r="FL3275" s="0"/>
      <c r="FM3275" s="0"/>
      <c r="FN3275" s="0"/>
      <c r="FO3275" s="0"/>
      <c r="FP3275" s="0"/>
      <c r="FQ3275" s="0"/>
      <c r="FR3275" s="0"/>
      <c r="FS3275" s="0"/>
      <c r="FT3275" s="0"/>
      <c r="FU3275" s="0"/>
      <c r="FV3275" s="0"/>
      <c r="FW3275" s="0"/>
      <c r="FX3275" s="0"/>
      <c r="FY3275" s="0"/>
      <c r="FZ3275" s="0"/>
      <c r="GA3275" s="0"/>
      <c r="GB3275" s="0"/>
      <c r="GC3275" s="0"/>
      <c r="GD3275" s="0"/>
      <c r="GE3275" s="0"/>
      <c r="GF3275" s="0"/>
      <c r="GG3275" s="0"/>
      <c r="GH3275" s="0"/>
      <c r="GI3275" s="0"/>
      <c r="GJ3275" s="0"/>
      <c r="GK3275" s="0"/>
      <c r="GL3275" s="0"/>
      <c r="GM3275" s="0"/>
      <c r="GN3275" s="0"/>
      <c r="GO3275" s="0"/>
      <c r="GP3275" s="0"/>
      <c r="GQ3275" s="0"/>
      <c r="GR3275" s="0"/>
      <c r="GS3275" s="0"/>
      <c r="GT3275" s="0"/>
      <c r="GU3275" s="0"/>
      <c r="GV3275" s="0"/>
      <c r="GW3275" s="0"/>
      <c r="GX3275" s="0"/>
      <c r="GY3275" s="0"/>
      <c r="GZ3275" s="0"/>
      <c r="HA3275" s="0"/>
      <c r="HB3275" s="0"/>
      <c r="HC3275" s="0"/>
      <c r="HD3275" s="0"/>
      <c r="HE3275" s="0"/>
      <c r="HF3275" s="0"/>
      <c r="HG3275" s="0"/>
      <c r="HH3275" s="0"/>
      <c r="HI3275" s="0"/>
      <c r="HJ3275" s="0"/>
      <c r="HK3275" s="0"/>
      <c r="HL3275" s="0"/>
      <c r="HM3275" s="0"/>
      <c r="HN3275" s="0"/>
      <c r="HO3275" s="0"/>
      <c r="HP3275" s="0"/>
      <c r="HQ3275" s="0"/>
      <c r="HR3275" s="0"/>
      <c r="HS3275" s="0"/>
      <c r="HT3275" s="0"/>
      <c r="HU3275" s="0"/>
      <c r="HV3275" s="0"/>
      <c r="HW3275" s="0"/>
      <c r="HX3275" s="0"/>
      <c r="HY3275" s="0"/>
      <c r="HZ3275" s="0"/>
      <c r="IA3275" s="0"/>
      <c r="IB3275" s="0"/>
      <c r="IC3275" s="0"/>
      <c r="ID3275" s="0"/>
      <c r="IE3275" s="0"/>
      <c r="IF3275" s="0"/>
      <c r="IG3275" s="0"/>
      <c r="IH3275" s="0"/>
      <c r="II3275" s="0"/>
      <c r="IJ3275" s="0"/>
      <c r="IK3275" s="0"/>
      <c r="IL3275" s="0"/>
      <c r="IM3275" s="0"/>
      <c r="IN3275" s="0"/>
      <c r="IO3275" s="0"/>
      <c r="IP3275" s="0"/>
      <c r="IQ3275" s="0"/>
      <c r="IR3275" s="0"/>
      <c r="IS3275" s="0"/>
      <c r="IT3275" s="0"/>
      <c r="IU3275" s="0"/>
      <c r="IV3275" s="0"/>
      <c r="IW3275" s="0"/>
      <c r="IX3275" s="0"/>
      <c r="IY3275" s="0"/>
      <c r="IZ3275" s="0"/>
      <c r="JA3275" s="0"/>
      <c r="JB3275" s="0"/>
      <c r="JC3275" s="0"/>
      <c r="JD3275" s="0"/>
      <c r="JE3275" s="0"/>
      <c r="JF3275" s="0"/>
      <c r="JG3275" s="0"/>
      <c r="JH3275" s="0"/>
      <c r="JI3275" s="0"/>
      <c r="JJ3275" s="0"/>
      <c r="JK3275" s="0"/>
      <c r="JL3275" s="0"/>
      <c r="JM3275" s="0"/>
      <c r="JN3275" s="0"/>
      <c r="JO3275" s="0"/>
      <c r="JP3275" s="0"/>
      <c r="JQ3275" s="0"/>
      <c r="JR3275" s="0"/>
      <c r="JS3275" s="0"/>
      <c r="JT3275" s="0"/>
      <c r="JU3275" s="0"/>
      <c r="JV3275" s="0"/>
      <c r="JW3275" s="0"/>
      <c r="JX3275" s="0"/>
      <c r="JY3275" s="0"/>
      <c r="JZ3275" s="0"/>
      <c r="KA3275" s="0"/>
      <c r="KB3275" s="0"/>
      <c r="KC3275" s="0"/>
      <c r="KD3275" s="0"/>
      <c r="KE3275" s="0"/>
      <c r="KF3275" s="0"/>
      <c r="KG3275" s="0"/>
      <c r="KH3275" s="0"/>
      <c r="KI3275" s="0"/>
      <c r="KJ3275" s="0"/>
      <c r="KK3275" s="0"/>
      <c r="KL3275" s="0"/>
      <c r="KM3275" s="0"/>
      <c r="KN3275" s="0"/>
      <c r="KO3275" s="0"/>
      <c r="KP3275" s="0"/>
      <c r="KQ3275" s="0"/>
      <c r="KR3275" s="0"/>
      <c r="KS3275" s="0"/>
      <c r="KT3275" s="0"/>
      <c r="KU3275" s="0"/>
      <c r="KV3275" s="0"/>
      <c r="KW3275" s="0"/>
      <c r="KX3275" s="0"/>
      <c r="KY3275" s="0"/>
      <c r="KZ3275" s="0"/>
      <c r="LA3275" s="0"/>
      <c r="LB3275" s="0"/>
      <c r="LC3275" s="0"/>
      <c r="LD3275" s="0"/>
      <c r="LE3275" s="0"/>
      <c r="LF3275" s="0"/>
      <c r="LG3275" s="0"/>
      <c r="LH3275" s="0"/>
      <c r="LI3275" s="0"/>
      <c r="LJ3275" s="0"/>
      <c r="LK3275" s="0"/>
      <c r="LL3275" s="0"/>
      <c r="LM3275" s="0"/>
      <c r="LN3275" s="0"/>
      <c r="LO3275" s="0"/>
      <c r="LP3275" s="0"/>
      <c r="LQ3275" s="0"/>
      <c r="LR3275" s="0"/>
      <c r="LS3275" s="0"/>
      <c r="LT3275" s="0"/>
      <c r="LU3275" s="0"/>
      <c r="LV3275" s="0"/>
      <c r="LW3275" s="0"/>
      <c r="LX3275" s="0"/>
      <c r="LY3275" s="0"/>
      <c r="LZ3275" s="0"/>
      <c r="MA3275" s="0"/>
      <c r="MB3275" s="0"/>
      <c r="MC3275" s="0"/>
      <c r="MD3275" s="0"/>
      <c r="ME3275" s="0"/>
      <c r="MF3275" s="0"/>
      <c r="MG3275" s="0"/>
      <c r="MH3275" s="0"/>
      <c r="MI3275" s="0"/>
      <c r="MJ3275" s="0"/>
      <c r="MK3275" s="0"/>
      <c r="ML3275" s="0"/>
      <c r="MM3275" s="0"/>
      <c r="MN3275" s="0"/>
      <c r="MO3275" s="0"/>
      <c r="MP3275" s="0"/>
      <c r="MQ3275" s="0"/>
      <c r="MR3275" s="0"/>
      <c r="MS3275" s="0"/>
      <c r="MT3275" s="0"/>
      <c r="MU3275" s="0"/>
      <c r="MV3275" s="0"/>
      <c r="MW3275" s="0"/>
      <c r="MX3275" s="0"/>
      <c r="MY3275" s="0"/>
      <c r="MZ3275" s="0"/>
      <c r="NA3275" s="0"/>
      <c r="NB3275" s="0"/>
      <c r="NC3275" s="0"/>
      <c r="ND3275" s="0"/>
      <c r="NE3275" s="0"/>
      <c r="NF3275" s="0"/>
      <c r="NG3275" s="0"/>
      <c r="NH3275" s="0"/>
      <c r="NI3275" s="0"/>
      <c r="NJ3275" s="0"/>
      <c r="NK3275" s="0"/>
      <c r="NL3275" s="0"/>
      <c r="NM3275" s="0"/>
      <c r="NN3275" s="0"/>
      <c r="NO3275" s="0"/>
      <c r="NP3275" s="0"/>
      <c r="NQ3275" s="0"/>
      <c r="NR3275" s="0"/>
      <c r="NS3275" s="0"/>
      <c r="NT3275" s="0"/>
      <c r="NU3275" s="0"/>
      <c r="NV3275" s="0"/>
      <c r="NW3275" s="0"/>
      <c r="NX3275" s="0"/>
      <c r="NY3275" s="0"/>
      <c r="NZ3275" s="0"/>
      <c r="OA3275" s="0"/>
      <c r="OB3275" s="0"/>
      <c r="OC3275" s="0"/>
      <c r="OD3275" s="0"/>
      <c r="OE3275" s="0"/>
      <c r="OF3275" s="0"/>
      <c r="OG3275" s="0"/>
      <c r="OH3275" s="0"/>
      <c r="OI3275" s="0"/>
      <c r="OJ3275" s="0"/>
      <c r="OK3275" s="0"/>
      <c r="OL3275" s="0"/>
      <c r="OM3275" s="0"/>
      <c r="ON3275" s="0"/>
      <c r="OO3275" s="0"/>
      <c r="OP3275" s="0"/>
      <c r="OQ3275" s="0"/>
      <c r="OR3275" s="0"/>
      <c r="OS3275" s="0"/>
      <c r="OT3275" s="0"/>
      <c r="OU3275" s="0"/>
      <c r="OV3275" s="0"/>
      <c r="OW3275" s="0"/>
      <c r="OX3275" s="0"/>
      <c r="OY3275" s="0"/>
      <c r="OZ3275" s="0"/>
      <c r="PA3275" s="0"/>
      <c r="PB3275" s="0"/>
      <c r="PC3275" s="0"/>
      <c r="PD3275" s="0"/>
      <c r="PE3275" s="0"/>
      <c r="PF3275" s="0"/>
      <c r="PG3275" s="0"/>
      <c r="PH3275" s="0"/>
      <c r="PI3275" s="0"/>
      <c r="PJ3275" s="0"/>
      <c r="PK3275" s="0"/>
      <c r="PL3275" s="0"/>
      <c r="PM3275" s="0"/>
      <c r="PN3275" s="0"/>
      <c r="PO3275" s="0"/>
      <c r="PP3275" s="0"/>
      <c r="PQ3275" s="0"/>
      <c r="PR3275" s="0"/>
      <c r="PS3275" s="0"/>
      <c r="PT3275" s="0"/>
      <c r="PU3275" s="0"/>
      <c r="PV3275" s="0"/>
      <c r="PW3275" s="0"/>
      <c r="PX3275" s="0"/>
      <c r="PY3275" s="0"/>
      <c r="PZ3275" s="0"/>
      <c r="QA3275" s="0"/>
      <c r="QB3275" s="0"/>
      <c r="QC3275" s="0"/>
      <c r="QD3275" s="0"/>
      <c r="QE3275" s="0"/>
      <c r="QF3275" s="0"/>
      <c r="QG3275" s="0"/>
      <c r="QH3275" s="0"/>
      <c r="QI3275" s="0"/>
      <c r="QJ3275" s="0"/>
      <c r="QK3275" s="0"/>
      <c r="QL3275" s="0"/>
      <c r="QM3275" s="0"/>
      <c r="QN3275" s="0"/>
      <c r="QO3275" s="0"/>
      <c r="QP3275" s="0"/>
      <c r="QQ3275" s="0"/>
      <c r="QR3275" s="0"/>
      <c r="QS3275" s="0"/>
      <c r="QT3275" s="0"/>
      <c r="QU3275" s="0"/>
      <c r="QV3275" s="0"/>
      <c r="QW3275" s="0"/>
      <c r="QX3275" s="0"/>
      <c r="QY3275" s="0"/>
      <c r="QZ3275" s="0"/>
      <c r="RA3275" s="0"/>
      <c r="RB3275" s="0"/>
      <c r="RC3275" s="0"/>
      <c r="RD3275" s="0"/>
      <c r="RE3275" s="0"/>
      <c r="RF3275" s="0"/>
      <c r="RG3275" s="0"/>
      <c r="RH3275" s="0"/>
      <c r="RI3275" s="0"/>
      <c r="RJ3275" s="0"/>
      <c r="RK3275" s="0"/>
      <c r="RL3275" s="0"/>
      <c r="RM3275" s="0"/>
      <c r="RN3275" s="0"/>
      <c r="RO3275" s="0"/>
      <c r="RP3275" s="0"/>
      <c r="RQ3275" s="0"/>
      <c r="RR3275" s="0"/>
      <c r="RS3275" s="0"/>
      <c r="RT3275" s="0"/>
      <c r="RU3275" s="0"/>
      <c r="RV3275" s="0"/>
      <c r="RW3275" s="0"/>
      <c r="RX3275" s="0"/>
      <c r="RY3275" s="0"/>
      <c r="RZ3275" s="0"/>
      <c r="SA3275" s="0"/>
      <c r="SB3275" s="0"/>
      <c r="SC3275" s="0"/>
      <c r="SD3275" s="0"/>
      <c r="SE3275" s="0"/>
      <c r="SF3275" s="0"/>
      <c r="SG3275" s="0"/>
      <c r="SH3275" s="0"/>
      <c r="SI3275" s="0"/>
      <c r="SJ3275" s="0"/>
      <c r="SK3275" s="0"/>
      <c r="SL3275" s="0"/>
      <c r="SM3275" s="0"/>
      <c r="SN3275" s="0"/>
      <c r="SO3275" s="0"/>
      <c r="SP3275" s="0"/>
      <c r="SQ3275" s="0"/>
      <c r="SR3275" s="0"/>
      <c r="SS3275" s="0"/>
      <c r="ST3275" s="0"/>
      <c r="SU3275" s="0"/>
      <c r="SV3275" s="0"/>
      <c r="SW3275" s="0"/>
      <c r="SX3275" s="0"/>
      <c r="SY3275" s="0"/>
      <c r="SZ3275" s="0"/>
      <c r="TA3275" s="0"/>
      <c r="TB3275" s="0"/>
      <c r="TC3275" s="0"/>
      <c r="TD3275" s="0"/>
      <c r="TE3275" s="0"/>
      <c r="TF3275" s="0"/>
      <c r="TG3275" s="0"/>
      <c r="TH3275" s="0"/>
      <c r="TI3275" s="0"/>
      <c r="TJ3275" s="0"/>
      <c r="TK3275" s="0"/>
      <c r="TL3275" s="0"/>
      <c r="TM3275" s="0"/>
      <c r="TN3275" s="0"/>
      <c r="TO3275" s="0"/>
      <c r="TP3275" s="0"/>
      <c r="TQ3275" s="0"/>
      <c r="TR3275" s="0"/>
      <c r="TS3275" s="0"/>
      <c r="TT3275" s="0"/>
      <c r="TU3275" s="0"/>
      <c r="TV3275" s="0"/>
      <c r="TW3275" s="0"/>
      <c r="TX3275" s="0"/>
      <c r="TY3275" s="0"/>
      <c r="TZ3275" s="0"/>
      <c r="UA3275" s="0"/>
      <c r="UB3275" s="0"/>
      <c r="UC3275" s="0"/>
      <c r="UD3275" s="0"/>
      <c r="UE3275" s="0"/>
      <c r="UF3275" s="0"/>
      <c r="UG3275" s="0"/>
      <c r="UH3275" s="0"/>
      <c r="UI3275" s="0"/>
      <c r="UJ3275" s="0"/>
      <c r="UK3275" s="0"/>
      <c r="UL3275" s="0"/>
      <c r="UM3275" s="0"/>
      <c r="UN3275" s="0"/>
      <c r="UO3275" s="0"/>
      <c r="UP3275" s="0"/>
      <c r="UQ3275" s="0"/>
      <c r="UR3275" s="0"/>
      <c r="US3275" s="0"/>
      <c r="UT3275" s="0"/>
      <c r="UU3275" s="0"/>
      <c r="UV3275" s="0"/>
      <c r="UW3275" s="0"/>
      <c r="UX3275" s="0"/>
      <c r="UY3275" s="0"/>
      <c r="UZ3275" s="0"/>
      <c r="VA3275" s="0"/>
      <c r="VB3275" s="0"/>
      <c r="VC3275" s="0"/>
      <c r="VD3275" s="0"/>
      <c r="VE3275" s="0"/>
      <c r="VF3275" s="0"/>
      <c r="VG3275" s="0"/>
      <c r="VH3275" s="0"/>
      <c r="VI3275" s="0"/>
      <c r="VJ3275" s="0"/>
      <c r="VK3275" s="0"/>
      <c r="VL3275" s="0"/>
      <c r="VM3275" s="0"/>
      <c r="VN3275" s="0"/>
      <c r="VO3275" s="0"/>
      <c r="VP3275" s="0"/>
      <c r="VQ3275" s="0"/>
      <c r="VR3275" s="0"/>
      <c r="VS3275" s="0"/>
      <c r="VT3275" s="0"/>
      <c r="VU3275" s="0"/>
      <c r="VV3275" s="0"/>
      <c r="VW3275" s="0"/>
      <c r="VX3275" s="0"/>
      <c r="VY3275" s="0"/>
      <c r="VZ3275" s="0"/>
      <c r="WA3275" s="0"/>
      <c r="WB3275" s="0"/>
      <c r="WC3275" s="0"/>
      <c r="WD3275" s="0"/>
      <c r="WE3275" s="0"/>
      <c r="WF3275" s="0"/>
      <c r="WG3275" s="0"/>
      <c r="WH3275" s="0"/>
      <c r="WI3275" s="0"/>
      <c r="WJ3275" s="0"/>
      <c r="WK3275" s="0"/>
      <c r="WL3275" s="0"/>
      <c r="WM3275" s="0"/>
      <c r="WN3275" s="0"/>
      <c r="WO3275" s="0"/>
      <c r="WP3275" s="0"/>
      <c r="WQ3275" s="0"/>
      <c r="WR3275" s="0"/>
      <c r="WS3275" s="0"/>
      <c r="WT3275" s="0"/>
      <c r="WU3275" s="0"/>
      <c r="WV3275" s="0"/>
      <c r="WW3275" s="0"/>
      <c r="WX3275" s="0"/>
      <c r="WY3275" s="0"/>
      <c r="WZ3275" s="0"/>
      <c r="XA3275" s="0"/>
      <c r="XB3275" s="0"/>
      <c r="XC3275" s="0"/>
      <c r="XD3275" s="0"/>
      <c r="XE3275" s="0"/>
      <c r="XF3275" s="0"/>
      <c r="XG3275" s="0"/>
      <c r="XH3275" s="0"/>
      <c r="XI3275" s="0"/>
      <c r="XJ3275" s="0"/>
      <c r="XK3275" s="0"/>
      <c r="XL3275" s="0"/>
      <c r="XM3275" s="0"/>
      <c r="XN3275" s="0"/>
      <c r="XO3275" s="0"/>
      <c r="XP3275" s="0"/>
      <c r="XQ3275" s="0"/>
      <c r="XR3275" s="0"/>
      <c r="XS3275" s="0"/>
      <c r="XT3275" s="0"/>
      <c r="XU3275" s="0"/>
      <c r="XV3275" s="0"/>
      <c r="XW3275" s="0"/>
      <c r="XX3275" s="0"/>
      <c r="XY3275" s="0"/>
      <c r="XZ3275" s="0"/>
      <c r="YA3275" s="0"/>
      <c r="YB3275" s="0"/>
      <c r="YC3275" s="0"/>
      <c r="YD3275" s="0"/>
      <c r="YE3275" s="0"/>
      <c r="YF3275" s="0"/>
      <c r="YG3275" s="0"/>
      <c r="YH3275" s="0"/>
      <c r="YI3275" s="0"/>
      <c r="YJ3275" s="0"/>
      <c r="YK3275" s="0"/>
      <c r="YL3275" s="0"/>
      <c r="YM3275" s="0"/>
      <c r="YN3275" s="0"/>
      <c r="YO3275" s="0"/>
      <c r="YP3275" s="0"/>
      <c r="YQ3275" s="0"/>
      <c r="YR3275" s="0"/>
      <c r="YS3275" s="0"/>
      <c r="YT3275" s="0"/>
      <c r="YU3275" s="0"/>
      <c r="YV3275" s="0"/>
      <c r="YW3275" s="0"/>
      <c r="YX3275" s="0"/>
      <c r="YY3275" s="0"/>
      <c r="YZ3275" s="0"/>
      <c r="ZA3275" s="0"/>
      <c r="ZB3275" s="0"/>
      <c r="ZC3275" s="0"/>
      <c r="ZD3275" s="0"/>
      <c r="ZE3275" s="0"/>
      <c r="ZF3275" s="0"/>
      <c r="ZG3275" s="0"/>
      <c r="ZH3275" s="0"/>
      <c r="ZI3275" s="0"/>
      <c r="ZJ3275" s="0"/>
      <c r="ZK3275" s="0"/>
      <c r="ZL3275" s="0"/>
      <c r="ZM3275" s="0"/>
      <c r="ZN3275" s="0"/>
      <c r="ZO3275" s="0"/>
      <c r="ZP3275" s="0"/>
      <c r="ZQ3275" s="0"/>
      <c r="ZR3275" s="0"/>
      <c r="ZS3275" s="0"/>
      <c r="ZT3275" s="0"/>
      <c r="ZU3275" s="0"/>
      <c r="ZV3275" s="0"/>
      <c r="ZW3275" s="0"/>
      <c r="ZX3275" s="0"/>
      <c r="ZY3275" s="0"/>
      <c r="ZZ3275" s="0"/>
      <c r="AAA3275" s="0"/>
      <c r="AAB3275" s="0"/>
      <c r="AAC3275" s="0"/>
      <c r="AAD3275" s="0"/>
      <c r="AAE3275" s="0"/>
      <c r="AAF3275" s="0"/>
      <c r="AAG3275" s="0"/>
      <c r="AAH3275" s="0"/>
      <c r="AAI3275" s="0"/>
      <c r="AAJ3275" s="0"/>
      <c r="AAK3275" s="0"/>
      <c r="AAL3275" s="0"/>
      <c r="AAM3275" s="0"/>
      <c r="AAN3275" s="0"/>
      <c r="AAO3275" s="0"/>
      <c r="AAP3275" s="0"/>
      <c r="AAQ3275" s="0"/>
      <c r="AAR3275" s="0"/>
      <c r="AAS3275" s="0"/>
      <c r="AAT3275" s="0"/>
      <c r="AAU3275" s="0"/>
      <c r="AAV3275" s="0"/>
      <c r="AAW3275" s="0"/>
      <c r="AAX3275" s="0"/>
      <c r="AAY3275" s="0"/>
      <c r="AAZ3275" s="0"/>
      <c r="ABA3275" s="0"/>
      <c r="ABB3275" s="0"/>
      <c r="ABC3275" s="0"/>
      <c r="ABD3275" s="0"/>
      <c r="ABE3275" s="0"/>
      <c r="ABF3275" s="0"/>
      <c r="ABG3275" s="0"/>
      <c r="ABH3275" s="0"/>
      <c r="ABI3275" s="0"/>
      <c r="ABJ3275" s="0"/>
      <c r="ABK3275" s="0"/>
      <c r="ABL3275" s="0"/>
      <c r="ABM3275" s="0"/>
      <c r="ABN3275" s="0"/>
      <c r="ABO3275" s="0"/>
      <c r="ABP3275" s="0"/>
      <c r="ABQ3275" s="0"/>
      <c r="ABR3275" s="0"/>
      <c r="ABS3275" s="0"/>
      <c r="ABT3275" s="0"/>
      <c r="ABU3275" s="0"/>
      <c r="ABV3275" s="0"/>
      <c r="ABW3275" s="0"/>
      <c r="ABX3275" s="0"/>
      <c r="ABY3275" s="0"/>
      <c r="ABZ3275" s="0"/>
      <c r="ACA3275" s="0"/>
      <c r="ACB3275" s="0"/>
      <c r="ACC3275" s="0"/>
      <c r="ACD3275" s="0"/>
      <c r="ACE3275" s="0"/>
      <c r="ACF3275" s="0"/>
      <c r="ACG3275" s="0"/>
      <c r="ACH3275" s="0"/>
      <c r="ACI3275" s="0"/>
      <c r="ACJ3275" s="0"/>
      <c r="ACK3275" s="0"/>
      <c r="ACL3275" s="0"/>
      <c r="ACM3275" s="0"/>
      <c r="ACN3275" s="0"/>
      <c r="ACO3275" s="0"/>
      <c r="ACP3275" s="0"/>
      <c r="ACQ3275" s="0"/>
      <c r="ACR3275" s="0"/>
      <c r="ACS3275" s="0"/>
      <c r="ACT3275" s="0"/>
      <c r="ACU3275" s="0"/>
      <c r="ACV3275" s="0"/>
      <c r="ACW3275" s="0"/>
      <c r="ACX3275" s="0"/>
      <c r="ACY3275" s="0"/>
      <c r="ACZ3275" s="0"/>
      <c r="ADA3275" s="0"/>
      <c r="ADB3275" s="0"/>
      <c r="ADC3275" s="0"/>
      <c r="ADD3275" s="0"/>
      <c r="ADE3275" s="0"/>
      <c r="ADF3275" s="0"/>
      <c r="ADG3275" s="0"/>
      <c r="ADH3275" s="0"/>
      <c r="ADI3275" s="0"/>
      <c r="ADJ3275" s="0"/>
      <c r="ADK3275" s="0"/>
      <c r="ADL3275" s="0"/>
      <c r="ADM3275" s="0"/>
      <c r="ADN3275" s="0"/>
      <c r="ADO3275" s="0"/>
      <c r="ADP3275" s="0"/>
      <c r="ADQ3275" s="0"/>
      <c r="ADR3275" s="0"/>
      <c r="ADS3275" s="0"/>
      <c r="ADT3275" s="0"/>
      <c r="ADU3275" s="0"/>
      <c r="ADV3275" s="0"/>
      <c r="ADW3275" s="0"/>
      <c r="ADX3275" s="0"/>
      <c r="ADY3275" s="0"/>
      <c r="ADZ3275" s="0"/>
      <c r="AEA3275" s="0"/>
      <c r="AEB3275" s="0"/>
      <c r="AEC3275" s="0"/>
      <c r="AED3275" s="0"/>
      <c r="AEE3275" s="0"/>
      <c r="AEF3275" s="0"/>
      <c r="AEG3275" s="0"/>
      <c r="AEH3275" s="0"/>
      <c r="AEI3275" s="0"/>
      <c r="AEJ3275" s="0"/>
      <c r="AEK3275" s="0"/>
      <c r="AEL3275" s="0"/>
      <c r="AEM3275" s="0"/>
      <c r="AEN3275" s="0"/>
      <c r="AEO3275" s="0"/>
      <c r="AEP3275" s="0"/>
      <c r="AEQ3275" s="0"/>
      <c r="AER3275" s="0"/>
      <c r="AES3275" s="0"/>
      <c r="AET3275" s="0"/>
      <c r="AEU3275" s="0"/>
      <c r="AEV3275" s="0"/>
      <c r="AEW3275" s="0"/>
      <c r="AEX3275" s="0"/>
      <c r="AEY3275" s="0"/>
      <c r="AEZ3275" s="0"/>
      <c r="AFA3275" s="0"/>
      <c r="AFB3275" s="0"/>
      <c r="AFC3275" s="0"/>
      <c r="AFD3275" s="0"/>
      <c r="AFE3275" s="0"/>
      <c r="AFF3275" s="0"/>
      <c r="AFG3275" s="0"/>
      <c r="AFH3275" s="0"/>
      <c r="AFI3275" s="0"/>
      <c r="AFJ3275" s="0"/>
      <c r="AFK3275" s="0"/>
      <c r="AFL3275" s="0"/>
      <c r="AFM3275" s="0"/>
      <c r="AFN3275" s="0"/>
      <c r="AFO3275" s="0"/>
      <c r="AFP3275" s="0"/>
      <c r="AFQ3275" s="0"/>
      <c r="AFR3275" s="0"/>
      <c r="AFS3275" s="0"/>
      <c r="AFT3275" s="0"/>
      <c r="AFU3275" s="0"/>
      <c r="AFV3275" s="0"/>
      <c r="AFW3275" s="0"/>
      <c r="AFX3275" s="0"/>
      <c r="AFY3275" s="0"/>
      <c r="AFZ3275" s="0"/>
      <c r="AGA3275" s="0"/>
      <c r="AGB3275" s="0"/>
      <c r="AGC3275" s="0"/>
      <c r="AGD3275" s="0"/>
      <c r="AGE3275" s="0"/>
      <c r="AGF3275" s="0"/>
      <c r="AGG3275" s="0"/>
      <c r="AGH3275" s="0"/>
      <c r="AGI3275" s="0"/>
      <c r="AGJ3275" s="0"/>
      <c r="AGK3275" s="0"/>
      <c r="AGL3275" s="0"/>
      <c r="AGM3275" s="0"/>
      <c r="AGN3275" s="0"/>
      <c r="AGO3275" s="0"/>
      <c r="AGP3275" s="0"/>
      <c r="AGQ3275" s="0"/>
      <c r="AGR3275" s="0"/>
      <c r="AGS3275" s="0"/>
      <c r="AGT3275" s="0"/>
      <c r="AGU3275" s="0"/>
      <c r="AGV3275" s="0"/>
      <c r="AGW3275" s="0"/>
      <c r="AGX3275" s="0"/>
      <c r="AGY3275" s="0"/>
      <c r="AGZ3275" s="0"/>
      <c r="AHA3275" s="0"/>
      <c r="AHB3275" s="0"/>
      <c r="AHC3275" s="0"/>
      <c r="AHD3275" s="0"/>
      <c r="AHE3275" s="0"/>
      <c r="AHF3275" s="0"/>
      <c r="AHG3275" s="0"/>
      <c r="AHH3275" s="0"/>
      <c r="AHI3275" s="0"/>
      <c r="AHJ3275" s="0"/>
      <c r="AHK3275" s="0"/>
      <c r="AHL3275" s="0"/>
      <c r="AHM3275" s="0"/>
      <c r="AHN3275" s="0"/>
      <c r="AHO3275" s="0"/>
      <c r="AHP3275" s="0"/>
      <c r="AHQ3275" s="0"/>
      <c r="AHR3275" s="0"/>
      <c r="AHS3275" s="0"/>
      <c r="AHT3275" s="0"/>
      <c r="AHU3275" s="0"/>
      <c r="AHV3275" s="0"/>
      <c r="AHW3275" s="0"/>
      <c r="AHX3275" s="0"/>
      <c r="AHY3275" s="0"/>
      <c r="AHZ3275" s="0"/>
      <c r="AIA3275" s="0"/>
      <c r="AIB3275" s="0"/>
      <c r="AIC3275" s="0"/>
      <c r="AID3275" s="0"/>
      <c r="AIE3275" s="0"/>
      <c r="AIF3275" s="0"/>
      <c r="AIG3275" s="0"/>
      <c r="AIH3275" s="0"/>
      <c r="AII3275" s="0"/>
      <c r="AIJ3275" s="0"/>
      <c r="AIK3275" s="0"/>
      <c r="AIL3275" s="0"/>
      <c r="AIM3275" s="0"/>
      <c r="AIN3275" s="0"/>
      <c r="AIO3275" s="0"/>
      <c r="AIP3275" s="0"/>
      <c r="AIQ3275" s="0"/>
      <c r="AIR3275" s="0"/>
      <c r="AIS3275" s="0"/>
      <c r="AIT3275" s="0"/>
      <c r="AIU3275" s="0"/>
      <c r="AIV3275" s="0"/>
      <c r="AIW3275" s="0"/>
      <c r="AIX3275" s="0"/>
      <c r="AIY3275" s="0"/>
      <c r="AIZ3275" s="0"/>
      <c r="AJA3275" s="0"/>
      <c r="AJB3275" s="0"/>
      <c r="AJC3275" s="0"/>
      <c r="AJD3275" s="0"/>
      <c r="AJE3275" s="0"/>
      <c r="AJF3275" s="0"/>
      <c r="AJG3275" s="0"/>
      <c r="AJH3275" s="0"/>
      <c r="AJI3275" s="0"/>
      <c r="AJJ3275" s="0"/>
      <c r="AJK3275" s="0"/>
      <c r="AJL3275" s="0"/>
      <c r="AJM3275" s="0"/>
      <c r="AJN3275" s="0"/>
      <c r="AJO3275" s="0"/>
      <c r="AJP3275" s="0"/>
      <c r="AJQ3275" s="0"/>
      <c r="AJR3275" s="0"/>
      <c r="AJS3275" s="0"/>
      <c r="AJT3275" s="0"/>
      <c r="AJU3275" s="0"/>
      <c r="AJV3275" s="0"/>
      <c r="AJW3275" s="0"/>
      <c r="AJX3275" s="0"/>
      <c r="AJY3275" s="0"/>
      <c r="AJZ3275" s="0"/>
      <c r="AKA3275" s="0"/>
      <c r="AKB3275" s="0"/>
      <c r="AKC3275" s="0"/>
      <c r="AKD3275" s="0"/>
      <c r="AKE3275" s="0"/>
      <c r="AKF3275" s="0"/>
      <c r="AKG3275" s="0"/>
      <c r="AKH3275" s="0"/>
      <c r="AKI3275" s="0"/>
      <c r="AKJ3275" s="0"/>
      <c r="AKK3275" s="0"/>
      <c r="AKL3275" s="0"/>
      <c r="AKM3275" s="0"/>
      <c r="AKN3275" s="0"/>
      <c r="AKO3275" s="0"/>
      <c r="AKP3275" s="0"/>
      <c r="AKQ3275" s="0"/>
      <c r="AKR3275" s="0"/>
      <c r="AKS3275" s="0"/>
      <c r="AKT3275" s="0"/>
      <c r="AKU3275" s="0"/>
      <c r="AKV3275" s="0"/>
      <c r="AKW3275" s="0"/>
      <c r="AKX3275" s="0"/>
      <c r="AKY3275" s="0"/>
      <c r="AKZ3275" s="0"/>
      <c r="ALA3275" s="0"/>
      <c r="ALB3275" s="0"/>
      <c r="ALC3275" s="0"/>
      <c r="ALD3275" s="0"/>
      <c r="ALE3275" s="0"/>
      <c r="ALF3275" s="0"/>
      <c r="ALG3275" s="0"/>
      <c r="ALH3275" s="0"/>
      <c r="ALI3275" s="0"/>
      <c r="ALJ3275" s="0"/>
      <c r="ALK3275" s="0"/>
      <c r="ALL3275" s="0"/>
      <c r="ALM3275" s="0"/>
      <c r="ALN3275" s="0"/>
      <c r="ALO3275" s="0"/>
      <c r="ALP3275" s="0"/>
      <c r="ALQ3275" s="0"/>
      <c r="ALR3275" s="0"/>
      <c r="ALS3275" s="0"/>
      <c r="ALT3275" s="0"/>
      <c r="ALU3275" s="0"/>
      <c r="ALV3275" s="0"/>
      <c r="ALW3275" s="0"/>
      <c r="ALX3275" s="0"/>
      <c r="ALY3275" s="0"/>
      <c r="ALZ3275" s="0"/>
      <c r="AMA3275" s="0"/>
      <c r="AMB3275" s="0"/>
      <c r="AMC3275" s="0"/>
      <c r="AMD3275" s="0"/>
      <c r="AME3275" s="0"/>
      <c r="AMF3275" s="0"/>
      <c r="AMG3275" s="0"/>
      <c r="AMH3275" s="0"/>
      <c r="AMI3275" s="0"/>
    </row>
    <row r="3276" customFormat="false" ht="12.75" hidden="false" customHeight="false" outlineLevel="0" collapsed="false">
      <c r="A3276" s="1" t="s">
        <v>57</v>
      </c>
      <c r="C3276" s="19" t="s">
        <v>3523</v>
      </c>
      <c r="D3276" s="19" t="s">
        <v>3524</v>
      </c>
      <c r="E3276" s="20" t="n">
        <v>2.7</v>
      </c>
      <c r="F3276" s="21" t="n">
        <v>12</v>
      </c>
      <c r="G3276" s="24" t="s">
        <v>3470</v>
      </c>
      <c r="I3276" s="3"/>
      <c r="K3276" s="4"/>
      <c r="BM3276" s="0"/>
      <c r="BN3276" s="0"/>
      <c r="BO3276" s="0"/>
      <c r="BP3276" s="0"/>
      <c r="BQ3276" s="0"/>
      <c r="BR3276" s="0"/>
      <c r="BS3276" s="0"/>
      <c r="BT3276" s="0"/>
      <c r="BU3276" s="0"/>
      <c r="BV3276" s="0"/>
      <c r="BW3276" s="0"/>
      <c r="BX3276" s="0"/>
      <c r="BY3276" s="0"/>
      <c r="BZ3276" s="0"/>
      <c r="CA3276" s="0"/>
      <c r="CB3276" s="0"/>
      <c r="CC3276" s="0"/>
      <c r="CD3276" s="0"/>
      <c r="CE3276" s="0"/>
      <c r="CF3276" s="0"/>
      <c r="CG3276" s="0"/>
      <c r="CH3276" s="0"/>
      <c r="CI3276" s="0"/>
      <c r="CJ3276" s="0"/>
      <c r="CK3276" s="0"/>
      <c r="CL3276" s="0"/>
      <c r="CM3276" s="0"/>
      <c r="CN3276" s="0"/>
      <c r="CO3276" s="0"/>
      <c r="CP3276" s="0"/>
      <c r="CQ3276" s="0"/>
      <c r="CR3276" s="0"/>
      <c r="CS3276" s="0"/>
      <c r="CT3276" s="0"/>
      <c r="CU3276" s="0"/>
      <c r="CV3276" s="0"/>
      <c r="CW3276" s="0"/>
      <c r="CX3276" s="0"/>
      <c r="CY3276" s="0"/>
      <c r="CZ3276" s="0"/>
      <c r="DA3276" s="0"/>
      <c r="DB3276" s="0"/>
      <c r="DC3276" s="0"/>
      <c r="DD3276" s="0"/>
      <c r="DE3276" s="0"/>
      <c r="DF3276" s="0"/>
      <c r="DG3276" s="0"/>
      <c r="DH3276" s="0"/>
      <c r="DI3276" s="0"/>
      <c r="DJ3276" s="0"/>
      <c r="DK3276" s="0"/>
      <c r="DL3276" s="0"/>
      <c r="DM3276" s="0"/>
      <c r="DN3276" s="0"/>
      <c r="DO3276" s="0"/>
      <c r="DP3276" s="0"/>
      <c r="DQ3276" s="0"/>
      <c r="DR3276" s="0"/>
      <c r="DS3276" s="0"/>
      <c r="DT3276" s="0"/>
      <c r="DU3276" s="0"/>
      <c r="DV3276" s="0"/>
      <c r="DW3276" s="0"/>
      <c r="DX3276" s="0"/>
      <c r="DY3276" s="0"/>
      <c r="DZ3276" s="0"/>
      <c r="EA3276" s="0"/>
      <c r="EB3276" s="0"/>
      <c r="EC3276" s="0"/>
      <c r="ED3276" s="0"/>
      <c r="EE3276" s="0"/>
      <c r="EF3276" s="0"/>
      <c r="EG3276" s="0"/>
      <c r="EH3276" s="0"/>
      <c r="EI3276" s="0"/>
      <c r="EJ3276" s="0"/>
      <c r="EK3276" s="0"/>
      <c r="EL3276" s="0"/>
      <c r="EM3276" s="0"/>
      <c r="EN3276" s="0"/>
      <c r="EO3276" s="0"/>
      <c r="EP3276" s="0"/>
      <c r="EQ3276" s="0"/>
      <c r="ER3276" s="0"/>
      <c r="ES3276" s="0"/>
      <c r="ET3276" s="0"/>
      <c r="EU3276" s="0"/>
      <c r="EV3276" s="0"/>
      <c r="EW3276" s="0"/>
      <c r="EX3276" s="0"/>
      <c r="EY3276" s="0"/>
      <c r="EZ3276" s="0"/>
      <c r="FA3276" s="0"/>
      <c r="FB3276" s="0"/>
      <c r="FC3276" s="0"/>
      <c r="FD3276" s="0"/>
      <c r="FE3276" s="0"/>
      <c r="FF3276" s="0"/>
      <c r="FG3276" s="0"/>
      <c r="FH3276" s="0"/>
      <c r="FI3276" s="0"/>
      <c r="FJ3276" s="0"/>
      <c r="FK3276" s="0"/>
      <c r="FL3276" s="0"/>
      <c r="FM3276" s="0"/>
      <c r="FN3276" s="0"/>
      <c r="FO3276" s="0"/>
      <c r="FP3276" s="0"/>
      <c r="FQ3276" s="0"/>
      <c r="FR3276" s="0"/>
      <c r="FS3276" s="0"/>
      <c r="FT3276" s="0"/>
      <c r="FU3276" s="0"/>
      <c r="FV3276" s="0"/>
      <c r="FW3276" s="0"/>
      <c r="FX3276" s="0"/>
      <c r="FY3276" s="0"/>
      <c r="FZ3276" s="0"/>
      <c r="GA3276" s="0"/>
      <c r="GB3276" s="0"/>
      <c r="GC3276" s="0"/>
      <c r="GD3276" s="0"/>
      <c r="GE3276" s="0"/>
      <c r="GF3276" s="0"/>
      <c r="GG3276" s="0"/>
      <c r="GH3276" s="0"/>
      <c r="GI3276" s="0"/>
      <c r="GJ3276" s="0"/>
      <c r="GK3276" s="0"/>
      <c r="GL3276" s="0"/>
      <c r="GM3276" s="0"/>
      <c r="GN3276" s="0"/>
      <c r="GO3276" s="0"/>
      <c r="GP3276" s="0"/>
      <c r="GQ3276" s="0"/>
      <c r="GR3276" s="0"/>
      <c r="GS3276" s="0"/>
      <c r="GT3276" s="0"/>
      <c r="GU3276" s="0"/>
      <c r="GV3276" s="0"/>
      <c r="GW3276" s="0"/>
      <c r="GX3276" s="0"/>
      <c r="GY3276" s="0"/>
      <c r="GZ3276" s="0"/>
      <c r="HA3276" s="0"/>
      <c r="HB3276" s="0"/>
      <c r="HC3276" s="0"/>
      <c r="HD3276" s="0"/>
      <c r="HE3276" s="0"/>
      <c r="HF3276" s="0"/>
      <c r="HG3276" s="0"/>
      <c r="HH3276" s="0"/>
      <c r="HI3276" s="0"/>
      <c r="HJ3276" s="0"/>
      <c r="HK3276" s="0"/>
      <c r="HL3276" s="0"/>
      <c r="HM3276" s="0"/>
      <c r="HN3276" s="0"/>
      <c r="HO3276" s="0"/>
      <c r="HP3276" s="0"/>
      <c r="HQ3276" s="0"/>
      <c r="HR3276" s="0"/>
      <c r="HS3276" s="0"/>
      <c r="HT3276" s="0"/>
      <c r="HU3276" s="0"/>
      <c r="HV3276" s="0"/>
      <c r="HW3276" s="0"/>
      <c r="HX3276" s="0"/>
      <c r="HY3276" s="0"/>
      <c r="HZ3276" s="0"/>
      <c r="IA3276" s="0"/>
      <c r="IB3276" s="0"/>
      <c r="IC3276" s="0"/>
      <c r="ID3276" s="0"/>
      <c r="IE3276" s="0"/>
      <c r="IF3276" s="0"/>
      <c r="IG3276" s="0"/>
      <c r="IH3276" s="0"/>
      <c r="II3276" s="0"/>
      <c r="IJ3276" s="0"/>
      <c r="IK3276" s="0"/>
      <c r="IL3276" s="0"/>
      <c r="IM3276" s="0"/>
      <c r="IN3276" s="0"/>
      <c r="IO3276" s="0"/>
      <c r="IP3276" s="0"/>
      <c r="IQ3276" s="0"/>
      <c r="IR3276" s="0"/>
      <c r="IS3276" s="0"/>
      <c r="IT3276" s="0"/>
      <c r="IU3276" s="0"/>
      <c r="IV3276" s="0"/>
      <c r="IW3276" s="0"/>
      <c r="IX3276" s="0"/>
      <c r="IY3276" s="0"/>
      <c r="IZ3276" s="0"/>
      <c r="JA3276" s="0"/>
      <c r="JB3276" s="0"/>
      <c r="JC3276" s="0"/>
      <c r="JD3276" s="0"/>
      <c r="JE3276" s="0"/>
      <c r="JF3276" s="0"/>
      <c r="JG3276" s="0"/>
      <c r="JH3276" s="0"/>
      <c r="JI3276" s="0"/>
      <c r="JJ3276" s="0"/>
      <c r="JK3276" s="0"/>
      <c r="JL3276" s="0"/>
      <c r="JM3276" s="0"/>
      <c r="JN3276" s="0"/>
      <c r="JO3276" s="0"/>
      <c r="JP3276" s="0"/>
      <c r="JQ3276" s="0"/>
      <c r="JR3276" s="0"/>
      <c r="JS3276" s="0"/>
      <c r="JT3276" s="0"/>
      <c r="JU3276" s="0"/>
      <c r="JV3276" s="0"/>
      <c r="JW3276" s="0"/>
      <c r="JX3276" s="0"/>
      <c r="JY3276" s="0"/>
      <c r="JZ3276" s="0"/>
      <c r="KA3276" s="0"/>
      <c r="KB3276" s="0"/>
      <c r="KC3276" s="0"/>
      <c r="KD3276" s="0"/>
      <c r="KE3276" s="0"/>
      <c r="KF3276" s="0"/>
      <c r="KG3276" s="0"/>
      <c r="KH3276" s="0"/>
      <c r="KI3276" s="0"/>
      <c r="KJ3276" s="0"/>
      <c r="KK3276" s="0"/>
      <c r="KL3276" s="0"/>
      <c r="KM3276" s="0"/>
      <c r="KN3276" s="0"/>
      <c r="KO3276" s="0"/>
      <c r="KP3276" s="0"/>
      <c r="KQ3276" s="0"/>
      <c r="KR3276" s="0"/>
      <c r="KS3276" s="0"/>
      <c r="KT3276" s="0"/>
      <c r="KU3276" s="0"/>
      <c r="KV3276" s="0"/>
      <c r="KW3276" s="0"/>
      <c r="KX3276" s="0"/>
      <c r="KY3276" s="0"/>
      <c r="KZ3276" s="0"/>
      <c r="LA3276" s="0"/>
      <c r="LB3276" s="0"/>
      <c r="LC3276" s="0"/>
      <c r="LD3276" s="0"/>
      <c r="LE3276" s="0"/>
      <c r="LF3276" s="0"/>
      <c r="LG3276" s="0"/>
      <c r="LH3276" s="0"/>
      <c r="LI3276" s="0"/>
      <c r="LJ3276" s="0"/>
      <c r="LK3276" s="0"/>
      <c r="LL3276" s="0"/>
      <c r="LM3276" s="0"/>
      <c r="LN3276" s="0"/>
      <c r="LO3276" s="0"/>
      <c r="LP3276" s="0"/>
      <c r="LQ3276" s="0"/>
      <c r="LR3276" s="0"/>
      <c r="LS3276" s="0"/>
      <c r="LT3276" s="0"/>
      <c r="LU3276" s="0"/>
      <c r="LV3276" s="0"/>
      <c r="LW3276" s="0"/>
      <c r="LX3276" s="0"/>
      <c r="LY3276" s="0"/>
      <c r="LZ3276" s="0"/>
      <c r="MA3276" s="0"/>
      <c r="MB3276" s="0"/>
      <c r="MC3276" s="0"/>
      <c r="MD3276" s="0"/>
      <c r="ME3276" s="0"/>
      <c r="MF3276" s="0"/>
      <c r="MG3276" s="0"/>
      <c r="MH3276" s="0"/>
      <c r="MI3276" s="0"/>
      <c r="MJ3276" s="0"/>
      <c r="MK3276" s="0"/>
      <c r="ML3276" s="0"/>
      <c r="MM3276" s="0"/>
      <c r="MN3276" s="0"/>
      <c r="MO3276" s="0"/>
      <c r="MP3276" s="0"/>
      <c r="MQ3276" s="0"/>
      <c r="MR3276" s="0"/>
      <c r="MS3276" s="0"/>
      <c r="MT3276" s="0"/>
      <c r="MU3276" s="0"/>
      <c r="MV3276" s="0"/>
      <c r="MW3276" s="0"/>
      <c r="MX3276" s="0"/>
      <c r="MY3276" s="0"/>
      <c r="MZ3276" s="0"/>
      <c r="NA3276" s="0"/>
      <c r="NB3276" s="0"/>
      <c r="NC3276" s="0"/>
      <c r="ND3276" s="0"/>
      <c r="NE3276" s="0"/>
      <c r="NF3276" s="0"/>
      <c r="NG3276" s="0"/>
      <c r="NH3276" s="0"/>
      <c r="NI3276" s="0"/>
      <c r="NJ3276" s="0"/>
      <c r="NK3276" s="0"/>
      <c r="NL3276" s="0"/>
      <c r="NM3276" s="0"/>
      <c r="NN3276" s="0"/>
      <c r="NO3276" s="0"/>
      <c r="NP3276" s="0"/>
      <c r="NQ3276" s="0"/>
      <c r="NR3276" s="0"/>
      <c r="NS3276" s="0"/>
      <c r="NT3276" s="0"/>
      <c r="NU3276" s="0"/>
      <c r="NV3276" s="0"/>
      <c r="NW3276" s="0"/>
      <c r="NX3276" s="0"/>
      <c r="NY3276" s="0"/>
      <c r="NZ3276" s="0"/>
      <c r="OA3276" s="0"/>
      <c r="OB3276" s="0"/>
      <c r="OC3276" s="0"/>
      <c r="OD3276" s="0"/>
      <c r="OE3276" s="0"/>
      <c r="OF3276" s="0"/>
      <c r="OG3276" s="0"/>
      <c r="OH3276" s="0"/>
      <c r="OI3276" s="0"/>
      <c r="OJ3276" s="0"/>
      <c r="OK3276" s="0"/>
      <c r="OL3276" s="0"/>
      <c r="OM3276" s="0"/>
      <c r="ON3276" s="0"/>
      <c r="OO3276" s="0"/>
      <c r="OP3276" s="0"/>
      <c r="OQ3276" s="0"/>
      <c r="OR3276" s="0"/>
      <c r="OS3276" s="0"/>
      <c r="OT3276" s="0"/>
      <c r="OU3276" s="0"/>
      <c r="OV3276" s="0"/>
      <c r="OW3276" s="0"/>
      <c r="OX3276" s="0"/>
      <c r="OY3276" s="0"/>
      <c r="OZ3276" s="0"/>
      <c r="PA3276" s="0"/>
      <c r="PB3276" s="0"/>
      <c r="PC3276" s="0"/>
      <c r="PD3276" s="0"/>
      <c r="PE3276" s="0"/>
      <c r="PF3276" s="0"/>
      <c r="PG3276" s="0"/>
      <c r="PH3276" s="0"/>
      <c r="PI3276" s="0"/>
      <c r="PJ3276" s="0"/>
      <c r="PK3276" s="0"/>
      <c r="PL3276" s="0"/>
      <c r="PM3276" s="0"/>
      <c r="PN3276" s="0"/>
      <c r="PO3276" s="0"/>
      <c r="PP3276" s="0"/>
      <c r="PQ3276" s="0"/>
      <c r="PR3276" s="0"/>
      <c r="PS3276" s="0"/>
      <c r="PT3276" s="0"/>
      <c r="PU3276" s="0"/>
      <c r="PV3276" s="0"/>
      <c r="PW3276" s="0"/>
      <c r="PX3276" s="0"/>
      <c r="PY3276" s="0"/>
      <c r="PZ3276" s="0"/>
      <c r="QA3276" s="0"/>
      <c r="QB3276" s="0"/>
      <c r="QC3276" s="0"/>
      <c r="QD3276" s="0"/>
      <c r="QE3276" s="0"/>
      <c r="QF3276" s="0"/>
      <c r="QG3276" s="0"/>
      <c r="QH3276" s="0"/>
      <c r="QI3276" s="0"/>
      <c r="QJ3276" s="0"/>
      <c r="QK3276" s="0"/>
      <c r="QL3276" s="0"/>
      <c r="QM3276" s="0"/>
      <c r="QN3276" s="0"/>
      <c r="QO3276" s="0"/>
      <c r="QP3276" s="0"/>
      <c r="QQ3276" s="0"/>
      <c r="QR3276" s="0"/>
      <c r="QS3276" s="0"/>
      <c r="QT3276" s="0"/>
      <c r="QU3276" s="0"/>
      <c r="QV3276" s="0"/>
      <c r="QW3276" s="0"/>
      <c r="QX3276" s="0"/>
      <c r="QY3276" s="0"/>
      <c r="QZ3276" s="0"/>
      <c r="RA3276" s="0"/>
      <c r="RB3276" s="0"/>
      <c r="RC3276" s="0"/>
      <c r="RD3276" s="0"/>
      <c r="RE3276" s="0"/>
      <c r="RF3276" s="0"/>
      <c r="RG3276" s="0"/>
      <c r="RH3276" s="0"/>
      <c r="RI3276" s="0"/>
      <c r="RJ3276" s="0"/>
      <c r="RK3276" s="0"/>
      <c r="RL3276" s="0"/>
      <c r="RM3276" s="0"/>
      <c r="RN3276" s="0"/>
      <c r="RO3276" s="0"/>
      <c r="RP3276" s="0"/>
      <c r="RQ3276" s="0"/>
      <c r="RR3276" s="0"/>
      <c r="RS3276" s="0"/>
      <c r="RT3276" s="0"/>
      <c r="RU3276" s="0"/>
      <c r="RV3276" s="0"/>
      <c r="RW3276" s="0"/>
      <c r="RX3276" s="0"/>
      <c r="RY3276" s="0"/>
      <c r="RZ3276" s="0"/>
      <c r="SA3276" s="0"/>
      <c r="SB3276" s="0"/>
      <c r="SC3276" s="0"/>
      <c r="SD3276" s="0"/>
      <c r="SE3276" s="0"/>
      <c r="SF3276" s="0"/>
      <c r="SG3276" s="0"/>
      <c r="SH3276" s="0"/>
      <c r="SI3276" s="0"/>
      <c r="SJ3276" s="0"/>
      <c r="SK3276" s="0"/>
      <c r="SL3276" s="0"/>
      <c r="SM3276" s="0"/>
      <c r="SN3276" s="0"/>
      <c r="SO3276" s="0"/>
      <c r="SP3276" s="0"/>
      <c r="SQ3276" s="0"/>
      <c r="SR3276" s="0"/>
      <c r="SS3276" s="0"/>
      <c r="ST3276" s="0"/>
      <c r="SU3276" s="0"/>
      <c r="SV3276" s="0"/>
      <c r="SW3276" s="0"/>
      <c r="SX3276" s="0"/>
      <c r="SY3276" s="0"/>
      <c r="SZ3276" s="0"/>
      <c r="TA3276" s="0"/>
      <c r="TB3276" s="0"/>
      <c r="TC3276" s="0"/>
      <c r="TD3276" s="0"/>
      <c r="TE3276" s="0"/>
      <c r="TF3276" s="0"/>
      <c r="TG3276" s="0"/>
      <c r="TH3276" s="0"/>
      <c r="TI3276" s="0"/>
      <c r="TJ3276" s="0"/>
      <c r="TK3276" s="0"/>
      <c r="TL3276" s="0"/>
      <c r="TM3276" s="0"/>
      <c r="TN3276" s="0"/>
      <c r="TO3276" s="0"/>
      <c r="TP3276" s="0"/>
      <c r="TQ3276" s="0"/>
      <c r="TR3276" s="0"/>
      <c r="TS3276" s="0"/>
      <c r="TT3276" s="0"/>
      <c r="TU3276" s="0"/>
      <c r="TV3276" s="0"/>
      <c r="TW3276" s="0"/>
      <c r="TX3276" s="0"/>
      <c r="TY3276" s="0"/>
      <c r="TZ3276" s="0"/>
      <c r="UA3276" s="0"/>
      <c r="UB3276" s="0"/>
      <c r="UC3276" s="0"/>
      <c r="UD3276" s="0"/>
      <c r="UE3276" s="0"/>
      <c r="UF3276" s="0"/>
      <c r="UG3276" s="0"/>
      <c r="UH3276" s="0"/>
      <c r="UI3276" s="0"/>
      <c r="UJ3276" s="0"/>
      <c r="UK3276" s="0"/>
      <c r="UL3276" s="0"/>
      <c r="UM3276" s="0"/>
      <c r="UN3276" s="0"/>
      <c r="UO3276" s="0"/>
      <c r="UP3276" s="0"/>
      <c r="UQ3276" s="0"/>
      <c r="UR3276" s="0"/>
      <c r="US3276" s="0"/>
      <c r="UT3276" s="0"/>
      <c r="UU3276" s="0"/>
      <c r="UV3276" s="0"/>
      <c r="UW3276" s="0"/>
      <c r="UX3276" s="0"/>
      <c r="UY3276" s="0"/>
      <c r="UZ3276" s="0"/>
      <c r="VA3276" s="0"/>
      <c r="VB3276" s="0"/>
      <c r="VC3276" s="0"/>
      <c r="VD3276" s="0"/>
      <c r="VE3276" s="0"/>
      <c r="VF3276" s="0"/>
      <c r="VG3276" s="0"/>
      <c r="VH3276" s="0"/>
      <c r="VI3276" s="0"/>
      <c r="VJ3276" s="0"/>
      <c r="VK3276" s="0"/>
      <c r="VL3276" s="0"/>
      <c r="VM3276" s="0"/>
      <c r="VN3276" s="0"/>
      <c r="VO3276" s="0"/>
      <c r="VP3276" s="0"/>
      <c r="VQ3276" s="0"/>
      <c r="VR3276" s="0"/>
      <c r="VS3276" s="0"/>
      <c r="VT3276" s="0"/>
      <c r="VU3276" s="0"/>
      <c r="VV3276" s="0"/>
      <c r="VW3276" s="0"/>
      <c r="VX3276" s="0"/>
      <c r="VY3276" s="0"/>
      <c r="VZ3276" s="0"/>
      <c r="WA3276" s="0"/>
      <c r="WB3276" s="0"/>
      <c r="WC3276" s="0"/>
      <c r="WD3276" s="0"/>
      <c r="WE3276" s="0"/>
      <c r="WF3276" s="0"/>
      <c r="WG3276" s="0"/>
      <c r="WH3276" s="0"/>
      <c r="WI3276" s="0"/>
      <c r="WJ3276" s="0"/>
      <c r="WK3276" s="0"/>
      <c r="WL3276" s="0"/>
      <c r="WM3276" s="0"/>
      <c r="WN3276" s="0"/>
      <c r="WO3276" s="0"/>
      <c r="WP3276" s="0"/>
      <c r="WQ3276" s="0"/>
      <c r="WR3276" s="0"/>
      <c r="WS3276" s="0"/>
      <c r="WT3276" s="0"/>
      <c r="WU3276" s="0"/>
      <c r="WV3276" s="0"/>
      <c r="WW3276" s="0"/>
      <c r="WX3276" s="0"/>
      <c r="WY3276" s="0"/>
      <c r="WZ3276" s="0"/>
      <c r="XA3276" s="0"/>
      <c r="XB3276" s="0"/>
      <c r="XC3276" s="0"/>
      <c r="XD3276" s="0"/>
      <c r="XE3276" s="0"/>
      <c r="XF3276" s="0"/>
      <c r="XG3276" s="0"/>
      <c r="XH3276" s="0"/>
      <c r="XI3276" s="0"/>
      <c r="XJ3276" s="0"/>
      <c r="XK3276" s="0"/>
      <c r="XL3276" s="0"/>
      <c r="XM3276" s="0"/>
      <c r="XN3276" s="0"/>
      <c r="XO3276" s="0"/>
      <c r="XP3276" s="0"/>
      <c r="XQ3276" s="0"/>
      <c r="XR3276" s="0"/>
      <c r="XS3276" s="0"/>
      <c r="XT3276" s="0"/>
      <c r="XU3276" s="0"/>
      <c r="XV3276" s="0"/>
      <c r="XW3276" s="0"/>
      <c r="XX3276" s="0"/>
      <c r="XY3276" s="0"/>
      <c r="XZ3276" s="0"/>
      <c r="YA3276" s="0"/>
      <c r="YB3276" s="0"/>
      <c r="YC3276" s="0"/>
      <c r="YD3276" s="0"/>
      <c r="YE3276" s="0"/>
      <c r="YF3276" s="0"/>
      <c r="YG3276" s="0"/>
      <c r="YH3276" s="0"/>
      <c r="YI3276" s="0"/>
      <c r="YJ3276" s="0"/>
      <c r="YK3276" s="0"/>
      <c r="YL3276" s="0"/>
      <c r="YM3276" s="0"/>
      <c r="YN3276" s="0"/>
      <c r="YO3276" s="0"/>
      <c r="YP3276" s="0"/>
      <c r="YQ3276" s="0"/>
      <c r="YR3276" s="0"/>
      <c r="YS3276" s="0"/>
      <c r="YT3276" s="0"/>
      <c r="YU3276" s="0"/>
      <c r="YV3276" s="0"/>
      <c r="YW3276" s="0"/>
      <c r="YX3276" s="0"/>
      <c r="YY3276" s="0"/>
      <c r="YZ3276" s="0"/>
      <c r="ZA3276" s="0"/>
      <c r="ZB3276" s="0"/>
      <c r="ZC3276" s="0"/>
      <c r="ZD3276" s="0"/>
      <c r="ZE3276" s="0"/>
      <c r="ZF3276" s="0"/>
      <c r="ZG3276" s="0"/>
      <c r="ZH3276" s="0"/>
      <c r="ZI3276" s="0"/>
      <c r="ZJ3276" s="0"/>
      <c r="ZK3276" s="0"/>
      <c r="ZL3276" s="0"/>
      <c r="ZM3276" s="0"/>
      <c r="ZN3276" s="0"/>
      <c r="ZO3276" s="0"/>
      <c r="ZP3276" s="0"/>
      <c r="ZQ3276" s="0"/>
      <c r="ZR3276" s="0"/>
      <c r="ZS3276" s="0"/>
      <c r="ZT3276" s="0"/>
      <c r="ZU3276" s="0"/>
      <c r="ZV3276" s="0"/>
      <c r="ZW3276" s="0"/>
      <c r="ZX3276" s="0"/>
      <c r="ZY3276" s="0"/>
      <c r="ZZ3276" s="0"/>
      <c r="AAA3276" s="0"/>
      <c r="AAB3276" s="0"/>
      <c r="AAC3276" s="0"/>
      <c r="AAD3276" s="0"/>
      <c r="AAE3276" s="0"/>
      <c r="AAF3276" s="0"/>
      <c r="AAG3276" s="0"/>
      <c r="AAH3276" s="0"/>
      <c r="AAI3276" s="0"/>
      <c r="AAJ3276" s="0"/>
      <c r="AAK3276" s="0"/>
      <c r="AAL3276" s="0"/>
      <c r="AAM3276" s="0"/>
      <c r="AAN3276" s="0"/>
      <c r="AAO3276" s="0"/>
      <c r="AAP3276" s="0"/>
      <c r="AAQ3276" s="0"/>
      <c r="AAR3276" s="0"/>
      <c r="AAS3276" s="0"/>
      <c r="AAT3276" s="0"/>
      <c r="AAU3276" s="0"/>
      <c r="AAV3276" s="0"/>
      <c r="AAW3276" s="0"/>
      <c r="AAX3276" s="0"/>
      <c r="AAY3276" s="0"/>
      <c r="AAZ3276" s="0"/>
      <c r="ABA3276" s="0"/>
      <c r="ABB3276" s="0"/>
      <c r="ABC3276" s="0"/>
      <c r="ABD3276" s="0"/>
      <c r="ABE3276" s="0"/>
      <c r="ABF3276" s="0"/>
      <c r="ABG3276" s="0"/>
      <c r="ABH3276" s="0"/>
      <c r="ABI3276" s="0"/>
      <c r="ABJ3276" s="0"/>
      <c r="ABK3276" s="0"/>
      <c r="ABL3276" s="0"/>
      <c r="ABM3276" s="0"/>
      <c r="ABN3276" s="0"/>
      <c r="ABO3276" s="0"/>
      <c r="ABP3276" s="0"/>
      <c r="ABQ3276" s="0"/>
      <c r="ABR3276" s="0"/>
      <c r="ABS3276" s="0"/>
      <c r="ABT3276" s="0"/>
      <c r="ABU3276" s="0"/>
      <c r="ABV3276" s="0"/>
      <c r="ABW3276" s="0"/>
      <c r="ABX3276" s="0"/>
      <c r="ABY3276" s="0"/>
      <c r="ABZ3276" s="0"/>
      <c r="ACA3276" s="0"/>
      <c r="ACB3276" s="0"/>
      <c r="ACC3276" s="0"/>
      <c r="ACD3276" s="0"/>
      <c r="ACE3276" s="0"/>
      <c r="ACF3276" s="0"/>
      <c r="ACG3276" s="0"/>
      <c r="ACH3276" s="0"/>
      <c r="ACI3276" s="0"/>
      <c r="ACJ3276" s="0"/>
      <c r="ACK3276" s="0"/>
      <c r="ACL3276" s="0"/>
      <c r="ACM3276" s="0"/>
      <c r="ACN3276" s="0"/>
      <c r="ACO3276" s="0"/>
      <c r="ACP3276" s="0"/>
      <c r="ACQ3276" s="0"/>
      <c r="ACR3276" s="0"/>
      <c r="ACS3276" s="0"/>
      <c r="ACT3276" s="0"/>
      <c r="ACU3276" s="0"/>
      <c r="ACV3276" s="0"/>
      <c r="ACW3276" s="0"/>
      <c r="ACX3276" s="0"/>
      <c r="ACY3276" s="0"/>
      <c r="ACZ3276" s="0"/>
      <c r="ADA3276" s="0"/>
      <c r="ADB3276" s="0"/>
      <c r="ADC3276" s="0"/>
      <c r="ADD3276" s="0"/>
      <c r="ADE3276" s="0"/>
      <c r="ADF3276" s="0"/>
      <c r="ADG3276" s="0"/>
      <c r="ADH3276" s="0"/>
      <c r="ADI3276" s="0"/>
      <c r="ADJ3276" s="0"/>
      <c r="ADK3276" s="0"/>
      <c r="ADL3276" s="0"/>
      <c r="ADM3276" s="0"/>
      <c r="ADN3276" s="0"/>
      <c r="ADO3276" s="0"/>
      <c r="ADP3276" s="0"/>
      <c r="ADQ3276" s="0"/>
      <c r="ADR3276" s="0"/>
      <c r="ADS3276" s="0"/>
      <c r="ADT3276" s="0"/>
      <c r="ADU3276" s="0"/>
      <c r="ADV3276" s="0"/>
      <c r="ADW3276" s="0"/>
      <c r="ADX3276" s="0"/>
      <c r="ADY3276" s="0"/>
      <c r="ADZ3276" s="0"/>
      <c r="AEA3276" s="0"/>
      <c r="AEB3276" s="0"/>
      <c r="AEC3276" s="0"/>
      <c r="AED3276" s="0"/>
      <c r="AEE3276" s="0"/>
      <c r="AEF3276" s="0"/>
      <c r="AEG3276" s="0"/>
      <c r="AEH3276" s="0"/>
      <c r="AEI3276" s="0"/>
      <c r="AEJ3276" s="0"/>
      <c r="AEK3276" s="0"/>
      <c r="AEL3276" s="0"/>
      <c r="AEM3276" s="0"/>
      <c r="AEN3276" s="0"/>
      <c r="AEO3276" s="0"/>
      <c r="AEP3276" s="0"/>
      <c r="AEQ3276" s="0"/>
      <c r="AER3276" s="0"/>
      <c r="AES3276" s="0"/>
      <c r="AET3276" s="0"/>
      <c r="AEU3276" s="0"/>
      <c r="AEV3276" s="0"/>
      <c r="AEW3276" s="0"/>
      <c r="AEX3276" s="0"/>
      <c r="AEY3276" s="0"/>
      <c r="AEZ3276" s="0"/>
      <c r="AFA3276" s="0"/>
      <c r="AFB3276" s="0"/>
      <c r="AFC3276" s="0"/>
      <c r="AFD3276" s="0"/>
      <c r="AFE3276" s="0"/>
      <c r="AFF3276" s="0"/>
      <c r="AFG3276" s="0"/>
      <c r="AFH3276" s="0"/>
      <c r="AFI3276" s="0"/>
      <c r="AFJ3276" s="0"/>
      <c r="AFK3276" s="0"/>
      <c r="AFL3276" s="0"/>
      <c r="AFM3276" s="0"/>
      <c r="AFN3276" s="0"/>
      <c r="AFO3276" s="0"/>
      <c r="AFP3276" s="0"/>
      <c r="AFQ3276" s="0"/>
      <c r="AFR3276" s="0"/>
      <c r="AFS3276" s="0"/>
      <c r="AFT3276" s="0"/>
      <c r="AFU3276" s="0"/>
      <c r="AFV3276" s="0"/>
      <c r="AFW3276" s="0"/>
      <c r="AFX3276" s="0"/>
      <c r="AFY3276" s="0"/>
      <c r="AFZ3276" s="0"/>
      <c r="AGA3276" s="0"/>
      <c r="AGB3276" s="0"/>
      <c r="AGC3276" s="0"/>
      <c r="AGD3276" s="0"/>
      <c r="AGE3276" s="0"/>
      <c r="AGF3276" s="0"/>
      <c r="AGG3276" s="0"/>
      <c r="AGH3276" s="0"/>
      <c r="AGI3276" s="0"/>
      <c r="AGJ3276" s="0"/>
      <c r="AGK3276" s="0"/>
      <c r="AGL3276" s="0"/>
      <c r="AGM3276" s="0"/>
      <c r="AGN3276" s="0"/>
      <c r="AGO3276" s="0"/>
      <c r="AGP3276" s="0"/>
      <c r="AGQ3276" s="0"/>
      <c r="AGR3276" s="0"/>
      <c r="AGS3276" s="0"/>
      <c r="AGT3276" s="0"/>
      <c r="AGU3276" s="0"/>
      <c r="AGV3276" s="0"/>
      <c r="AGW3276" s="0"/>
      <c r="AGX3276" s="0"/>
      <c r="AGY3276" s="0"/>
      <c r="AGZ3276" s="0"/>
      <c r="AHA3276" s="0"/>
      <c r="AHB3276" s="0"/>
      <c r="AHC3276" s="0"/>
      <c r="AHD3276" s="0"/>
      <c r="AHE3276" s="0"/>
      <c r="AHF3276" s="0"/>
      <c r="AHG3276" s="0"/>
      <c r="AHH3276" s="0"/>
      <c r="AHI3276" s="0"/>
      <c r="AHJ3276" s="0"/>
      <c r="AHK3276" s="0"/>
      <c r="AHL3276" s="0"/>
      <c r="AHM3276" s="0"/>
      <c r="AHN3276" s="0"/>
      <c r="AHO3276" s="0"/>
      <c r="AHP3276" s="0"/>
      <c r="AHQ3276" s="0"/>
      <c r="AHR3276" s="0"/>
      <c r="AHS3276" s="0"/>
      <c r="AHT3276" s="0"/>
      <c r="AHU3276" s="0"/>
      <c r="AHV3276" s="0"/>
      <c r="AHW3276" s="0"/>
      <c r="AHX3276" s="0"/>
      <c r="AHY3276" s="0"/>
      <c r="AHZ3276" s="0"/>
      <c r="AIA3276" s="0"/>
      <c r="AIB3276" s="0"/>
      <c r="AIC3276" s="0"/>
      <c r="AID3276" s="0"/>
      <c r="AIE3276" s="0"/>
      <c r="AIF3276" s="0"/>
      <c r="AIG3276" s="0"/>
      <c r="AIH3276" s="0"/>
      <c r="AII3276" s="0"/>
      <c r="AIJ3276" s="0"/>
      <c r="AIK3276" s="0"/>
      <c r="AIL3276" s="0"/>
      <c r="AIM3276" s="0"/>
      <c r="AIN3276" s="0"/>
      <c r="AIO3276" s="0"/>
      <c r="AIP3276" s="0"/>
      <c r="AIQ3276" s="0"/>
      <c r="AIR3276" s="0"/>
      <c r="AIS3276" s="0"/>
      <c r="AIT3276" s="0"/>
      <c r="AIU3276" s="0"/>
      <c r="AIV3276" s="0"/>
      <c r="AIW3276" s="0"/>
      <c r="AIX3276" s="0"/>
      <c r="AIY3276" s="0"/>
      <c r="AIZ3276" s="0"/>
      <c r="AJA3276" s="0"/>
      <c r="AJB3276" s="0"/>
      <c r="AJC3276" s="0"/>
      <c r="AJD3276" s="0"/>
      <c r="AJE3276" s="0"/>
      <c r="AJF3276" s="0"/>
      <c r="AJG3276" s="0"/>
      <c r="AJH3276" s="0"/>
      <c r="AJI3276" s="0"/>
      <c r="AJJ3276" s="0"/>
      <c r="AJK3276" s="0"/>
      <c r="AJL3276" s="0"/>
      <c r="AJM3276" s="0"/>
      <c r="AJN3276" s="0"/>
      <c r="AJO3276" s="0"/>
      <c r="AJP3276" s="0"/>
      <c r="AJQ3276" s="0"/>
      <c r="AJR3276" s="0"/>
      <c r="AJS3276" s="0"/>
      <c r="AJT3276" s="0"/>
      <c r="AJU3276" s="0"/>
      <c r="AJV3276" s="0"/>
      <c r="AJW3276" s="0"/>
      <c r="AJX3276" s="0"/>
      <c r="AJY3276" s="0"/>
      <c r="AJZ3276" s="0"/>
      <c r="AKA3276" s="0"/>
      <c r="AKB3276" s="0"/>
      <c r="AKC3276" s="0"/>
      <c r="AKD3276" s="0"/>
      <c r="AKE3276" s="0"/>
      <c r="AKF3276" s="0"/>
      <c r="AKG3276" s="0"/>
      <c r="AKH3276" s="0"/>
      <c r="AKI3276" s="0"/>
      <c r="AKJ3276" s="0"/>
      <c r="AKK3276" s="0"/>
      <c r="AKL3276" s="0"/>
      <c r="AKM3276" s="0"/>
      <c r="AKN3276" s="0"/>
      <c r="AKO3276" s="0"/>
      <c r="AKP3276" s="0"/>
      <c r="AKQ3276" s="0"/>
      <c r="AKR3276" s="0"/>
      <c r="AKS3276" s="0"/>
      <c r="AKT3276" s="0"/>
      <c r="AKU3276" s="0"/>
      <c r="AKV3276" s="0"/>
      <c r="AKW3276" s="0"/>
      <c r="AKX3276" s="0"/>
      <c r="AKY3276" s="0"/>
      <c r="AKZ3276" s="0"/>
      <c r="ALA3276" s="0"/>
      <c r="ALB3276" s="0"/>
      <c r="ALC3276" s="0"/>
      <c r="ALD3276" s="0"/>
      <c r="ALE3276" s="0"/>
      <c r="ALF3276" s="0"/>
      <c r="ALG3276" s="0"/>
      <c r="ALH3276" s="0"/>
      <c r="ALI3276" s="0"/>
      <c r="ALJ3276" s="0"/>
      <c r="ALK3276" s="0"/>
      <c r="ALL3276" s="0"/>
      <c r="ALM3276" s="0"/>
      <c r="ALN3276" s="0"/>
      <c r="ALO3276" s="0"/>
      <c r="ALP3276" s="0"/>
      <c r="ALQ3276" s="0"/>
      <c r="ALR3276" s="0"/>
      <c r="ALS3276" s="0"/>
      <c r="ALT3276" s="0"/>
      <c r="ALU3276" s="0"/>
      <c r="ALV3276" s="0"/>
      <c r="ALW3276" s="0"/>
      <c r="ALX3276" s="0"/>
      <c r="ALY3276" s="0"/>
      <c r="ALZ3276" s="0"/>
      <c r="AMA3276" s="0"/>
      <c r="AMB3276" s="0"/>
      <c r="AMC3276" s="0"/>
      <c r="AMD3276" s="0"/>
      <c r="AME3276" s="0"/>
      <c r="AMF3276" s="0"/>
      <c r="AMG3276" s="0"/>
      <c r="AMH3276" s="0"/>
      <c r="AMI3276" s="0"/>
    </row>
    <row r="3277" customFormat="false" ht="12.75" hidden="false" customHeight="false" outlineLevel="0" collapsed="false">
      <c r="A3277" s="1" t="s">
        <v>57</v>
      </c>
      <c r="C3277" s="19" t="s">
        <v>3525</v>
      </c>
      <c r="D3277" s="19" t="s">
        <v>70</v>
      </c>
      <c r="E3277" s="20" t="n">
        <v>2.8</v>
      </c>
      <c r="F3277" s="21" t="n">
        <v>10.7</v>
      </c>
      <c r="G3277" s="24" t="s">
        <v>3470</v>
      </c>
      <c r="I3277" s="3"/>
      <c r="K3277" s="4"/>
      <c r="BM3277" s="0"/>
      <c r="BN3277" s="0"/>
      <c r="BO3277" s="0"/>
      <c r="BP3277" s="0"/>
      <c r="BQ3277" s="0"/>
      <c r="BR3277" s="0"/>
      <c r="BS3277" s="0"/>
      <c r="BT3277" s="0"/>
      <c r="BU3277" s="0"/>
      <c r="BV3277" s="0"/>
      <c r="BW3277" s="0"/>
      <c r="BX3277" s="0"/>
      <c r="BY3277" s="0"/>
      <c r="BZ3277" s="0"/>
      <c r="CA3277" s="0"/>
      <c r="CB3277" s="0"/>
      <c r="CC3277" s="0"/>
      <c r="CD3277" s="0"/>
      <c r="CE3277" s="0"/>
      <c r="CF3277" s="0"/>
      <c r="CG3277" s="0"/>
      <c r="CH3277" s="0"/>
      <c r="CI3277" s="0"/>
      <c r="CJ3277" s="0"/>
      <c r="CK3277" s="0"/>
      <c r="CL3277" s="0"/>
      <c r="CM3277" s="0"/>
      <c r="CN3277" s="0"/>
      <c r="CO3277" s="0"/>
      <c r="CP3277" s="0"/>
      <c r="CQ3277" s="0"/>
      <c r="CR3277" s="0"/>
      <c r="CS3277" s="0"/>
      <c r="CT3277" s="0"/>
      <c r="CU3277" s="0"/>
      <c r="CV3277" s="0"/>
      <c r="CW3277" s="0"/>
      <c r="CX3277" s="0"/>
      <c r="CY3277" s="0"/>
      <c r="CZ3277" s="0"/>
      <c r="DA3277" s="0"/>
      <c r="DB3277" s="0"/>
      <c r="DC3277" s="0"/>
      <c r="DD3277" s="0"/>
      <c r="DE3277" s="0"/>
      <c r="DF3277" s="0"/>
      <c r="DG3277" s="0"/>
      <c r="DH3277" s="0"/>
      <c r="DI3277" s="0"/>
      <c r="DJ3277" s="0"/>
      <c r="DK3277" s="0"/>
      <c r="DL3277" s="0"/>
      <c r="DM3277" s="0"/>
      <c r="DN3277" s="0"/>
      <c r="DO3277" s="0"/>
      <c r="DP3277" s="0"/>
      <c r="DQ3277" s="0"/>
      <c r="DR3277" s="0"/>
      <c r="DS3277" s="0"/>
      <c r="DT3277" s="0"/>
      <c r="DU3277" s="0"/>
      <c r="DV3277" s="0"/>
      <c r="DW3277" s="0"/>
      <c r="DX3277" s="0"/>
      <c r="DY3277" s="0"/>
      <c r="DZ3277" s="0"/>
      <c r="EA3277" s="0"/>
      <c r="EB3277" s="0"/>
      <c r="EC3277" s="0"/>
      <c r="ED3277" s="0"/>
      <c r="EE3277" s="0"/>
      <c r="EF3277" s="0"/>
      <c r="EG3277" s="0"/>
      <c r="EH3277" s="0"/>
      <c r="EI3277" s="0"/>
      <c r="EJ3277" s="0"/>
      <c r="EK3277" s="0"/>
      <c r="EL3277" s="0"/>
      <c r="EM3277" s="0"/>
      <c r="EN3277" s="0"/>
      <c r="EO3277" s="0"/>
      <c r="EP3277" s="0"/>
      <c r="EQ3277" s="0"/>
      <c r="ER3277" s="0"/>
      <c r="ES3277" s="0"/>
      <c r="ET3277" s="0"/>
      <c r="EU3277" s="0"/>
      <c r="EV3277" s="0"/>
      <c r="EW3277" s="0"/>
      <c r="EX3277" s="0"/>
      <c r="EY3277" s="0"/>
      <c r="EZ3277" s="0"/>
      <c r="FA3277" s="0"/>
      <c r="FB3277" s="0"/>
      <c r="FC3277" s="0"/>
      <c r="FD3277" s="0"/>
      <c r="FE3277" s="0"/>
      <c r="FF3277" s="0"/>
      <c r="FG3277" s="0"/>
      <c r="FH3277" s="0"/>
      <c r="FI3277" s="0"/>
      <c r="FJ3277" s="0"/>
      <c r="FK3277" s="0"/>
      <c r="FL3277" s="0"/>
      <c r="FM3277" s="0"/>
      <c r="FN3277" s="0"/>
      <c r="FO3277" s="0"/>
      <c r="FP3277" s="0"/>
      <c r="FQ3277" s="0"/>
      <c r="FR3277" s="0"/>
      <c r="FS3277" s="0"/>
      <c r="FT3277" s="0"/>
      <c r="FU3277" s="0"/>
      <c r="FV3277" s="0"/>
      <c r="FW3277" s="0"/>
      <c r="FX3277" s="0"/>
      <c r="FY3277" s="0"/>
      <c r="FZ3277" s="0"/>
      <c r="GA3277" s="0"/>
      <c r="GB3277" s="0"/>
      <c r="GC3277" s="0"/>
      <c r="GD3277" s="0"/>
      <c r="GE3277" s="0"/>
      <c r="GF3277" s="0"/>
      <c r="GG3277" s="0"/>
      <c r="GH3277" s="0"/>
      <c r="GI3277" s="0"/>
      <c r="GJ3277" s="0"/>
      <c r="GK3277" s="0"/>
      <c r="GL3277" s="0"/>
      <c r="GM3277" s="0"/>
      <c r="GN3277" s="0"/>
      <c r="GO3277" s="0"/>
      <c r="GP3277" s="0"/>
      <c r="GQ3277" s="0"/>
      <c r="GR3277" s="0"/>
      <c r="GS3277" s="0"/>
      <c r="GT3277" s="0"/>
      <c r="GU3277" s="0"/>
      <c r="GV3277" s="0"/>
      <c r="GW3277" s="0"/>
      <c r="GX3277" s="0"/>
      <c r="GY3277" s="0"/>
      <c r="GZ3277" s="0"/>
      <c r="HA3277" s="0"/>
      <c r="HB3277" s="0"/>
      <c r="HC3277" s="0"/>
      <c r="HD3277" s="0"/>
      <c r="HE3277" s="0"/>
      <c r="HF3277" s="0"/>
      <c r="HG3277" s="0"/>
      <c r="HH3277" s="0"/>
      <c r="HI3277" s="0"/>
      <c r="HJ3277" s="0"/>
      <c r="HK3277" s="0"/>
      <c r="HL3277" s="0"/>
      <c r="HM3277" s="0"/>
      <c r="HN3277" s="0"/>
      <c r="HO3277" s="0"/>
      <c r="HP3277" s="0"/>
      <c r="HQ3277" s="0"/>
      <c r="HR3277" s="0"/>
      <c r="HS3277" s="0"/>
      <c r="HT3277" s="0"/>
      <c r="HU3277" s="0"/>
      <c r="HV3277" s="0"/>
      <c r="HW3277" s="0"/>
      <c r="HX3277" s="0"/>
      <c r="HY3277" s="0"/>
      <c r="HZ3277" s="0"/>
      <c r="IA3277" s="0"/>
      <c r="IB3277" s="0"/>
      <c r="IC3277" s="0"/>
      <c r="ID3277" s="0"/>
      <c r="IE3277" s="0"/>
      <c r="IF3277" s="0"/>
      <c r="IG3277" s="0"/>
      <c r="IH3277" s="0"/>
      <c r="II3277" s="0"/>
      <c r="IJ3277" s="0"/>
      <c r="IK3277" s="0"/>
      <c r="IL3277" s="0"/>
      <c r="IM3277" s="0"/>
      <c r="IN3277" s="0"/>
      <c r="IO3277" s="0"/>
      <c r="IP3277" s="0"/>
      <c r="IQ3277" s="0"/>
      <c r="IR3277" s="0"/>
      <c r="IS3277" s="0"/>
      <c r="IT3277" s="0"/>
      <c r="IU3277" s="0"/>
      <c r="IV3277" s="0"/>
      <c r="IW3277" s="0"/>
      <c r="IX3277" s="0"/>
      <c r="IY3277" s="0"/>
      <c r="IZ3277" s="0"/>
      <c r="JA3277" s="0"/>
      <c r="JB3277" s="0"/>
      <c r="JC3277" s="0"/>
      <c r="JD3277" s="0"/>
      <c r="JE3277" s="0"/>
      <c r="JF3277" s="0"/>
      <c r="JG3277" s="0"/>
      <c r="JH3277" s="0"/>
      <c r="JI3277" s="0"/>
      <c r="JJ3277" s="0"/>
      <c r="JK3277" s="0"/>
      <c r="JL3277" s="0"/>
      <c r="JM3277" s="0"/>
      <c r="JN3277" s="0"/>
      <c r="JO3277" s="0"/>
      <c r="JP3277" s="0"/>
      <c r="JQ3277" s="0"/>
      <c r="JR3277" s="0"/>
      <c r="JS3277" s="0"/>
      <c r="JT3277" s="0"/>
      <c r="JU3277" s="0"/>
      <c r="JV3277" s="0"/>
      <c r="JW3277" s="0"/>
      <c r="JX3277" s="0"/>
      <c r="JY3277" s="0"/>
      <c r="JZ3277" s="0"/>
      <c r="KA3277" s="0"/>
      <c r="KB3277" s="0"/>
      <c r="KC3277" s="0"/>
      <c r="KD3277" s="0"/>
      <c r="KE3277" s="0"/>
      <c r="KF3277" s="0"/>
      <c r="KG3277" s="0"/>
      <c r="KH3277" s="0"/>
      <c r="KI3277" s="0"/>
      <c r="KJ3277" s="0"/>
      <c r="KK3277" s="0"/>
      <c r="KL3277" s="0"/>
      <c r="KM3277" s="0"/>
      <c r="KN3277" s="0"/>
      <c r="KO3277" s="0"/>
      <c r="KP3277" s="0"/>
      <c r="KQ3277" s="0"/>
      <c r="KR3277" s="0"/>
      <c r="KS3277" s="0"/>
      <c r="KT3277" s="0"/>
      <c r="KU3277" s="0"/>
      <c r="KV3277" s="0"/>
      <c r="KW3277" s="0"/>
      <c r="KX3277" s="0"/>
      <c r="KY3277" s="0"/>
      <c r="KZ3277" s="0"/>
      <c r="LA3277" s="0"/>
      <c r="LB3277" s="0"/>
      <c r="LC3277" s="0"/>
      <c r="LD3277" s="0"/>
      <c r="LE3277" s="0"/>
      <c r="LF3277" s="0"/>
      <c r="LG3277" s="0"/>
      <c r="LH3277" s="0"/>
      <c r="LI3277" s="0"/>
      <c r="LJ3277" s="0"/>
      <c r="LK3277" s="0"/>
      <c r="LL3277" s="0"/>
      <c r="LM3277" s="0"/>
      <c r="LN3277" s="0"/>
      <c r="LO3277" s="0"/>
      <c r="LP3277" s="0"/>
      <c r="LQ3277" s="0"/>
      <c r="LR3277" s="0"/>
      <c r="LS3277" s="0"/>
      <c r="LT3277" s="0"/>
      <c r="LU3277" s="0"/>
      <c r="LV3277" s="0"/>
      <c r="LW3277" s="0"/>
      <c r="LX3277" s="0"/>
      <c r="LY3277" s="0"/>
      <c r="LZ3277" s="0"/>
      <c r="MA3277" s="0"/>
      <c r="MB3277" s="0"/>
      <c r="MC3277" s="0"/>
      <c r="MD3277" s="0"/>
      <c r="ME3277" s="0"/>
      <c r="MF3277" s="0"/>
      <c r="MG3277" s="0"/>
      <c r="MH3277" s="0"/>
      <c r="MI3277" s="0"/>
      <c r="MJ3277" s="0"/>
      <c r="MK3277" s="0"/>
      <c r="ML3277" s="0"/>
      <c r="MM3277" s="0"/>
      <c r="MN3277" s="0"/>
      <c r="MO3277" s="0"/>
      <c r="MP3277" s="0"/>
      <c r="MQ3277" s="0"/>
      <c r="MR3277" s="0"/>
      <c r="MS3277" s="0"/>
      <c r="MT3277" s="0"/>
      <c r="MU3277" s="0"/>
      <c r="MV3277" s="0"/>
      <c r="MW3277" s="0"/>
      <c r="MX3277" s="0"/>
      <c r="MY3277" s="0"/>
      <c r="MZ3277" s="0"/>
      <c r="NA3277" s="0"/>
      <c r="NB3277" s="0"/>
      <c r="NC3277" s="0"/>
      <c r="ND3277" s="0"/>
      <c r="NE3277" s="0"/>
      <c r="NF3277" s="0"/>
      <c r="NG3277" s="0"/>
      <c r="NH3277" s="0"/>
      <c r="NI3277" s="0"/>
      <c r="NJ3277" s="0"/>
      <c r="NK3277" s="0"/>
      <c r="NL3277" s="0"/>
      <c r="NM3277" s="0"/>
      <c r="NN3277" s="0"/>
      <c r="NO3277" s="0"/>
      <c r="NP3277" s="0"/>
      <c r="NQ3277" s="0"/>
      <c r="NR3277" s="0"/>
      <c r="NS3277" s="0"/>
      <c r="NT3277" s="0"/>
      <c r="NU3277" s="0"/>
      <c r="NV3277" s="0"/>
      <c r="NW3277" s="0"/>
      <c r="NX3277" s="0"/>
      <c r="NY3277" s="0"/>
      <c r="NZ3277" s="0"/>
      <c r="OA3277" s="0"/>
      <c r="OB3277" s="0"/>
      <c r="OC3277" s="0"/>
      <c r="OD3277" s="0"/>
      <c r="OE3277" s="0"/>
      <c r="OF3277" s="0"/>
      <c r="OG3277" s="0"/>
      <c r="OH3277" s="0"/>
      <c r="OI3277" s="0"/>
      <c r="OJ3277" s="0"/>
      <c r="OK3277" s="0"/>
      <c r="OL3277" s="0"/>
      <c r="OM3277" s="0"/>
      <c r="ON3277" s="0"/>
      <c r="OO3277" s="0"/>
      <c r="OP3277" s="0"/>
      <c r="OQ3277" s="0"/>
      <c r="OR3277" s="0"/>
      <c r="OS3277" s="0"/>
      <c r="OT3277" s="0"/>
      <c r="OU3277" s="0"/>
      <c r="OV3277" s="0"/>
      <c r="OW3277" s="0"/>
      <c r="OX3277" s="0"/>
      <c r="OY3277" s="0"/>
      <c r="OZ3277" s="0"/>
      <c r="PA3277" s="0"/>
      <c r="PB3277" s="0"/>
      <c r="PC3277" s="0"/>
      <c r="PD3277" s="0"/>
      <c r="PE3277" s="0"/>
      <c r="PF3277" s="0"/>
      <c r="PG3277" s="0"/>
      <c r="PH3277" s="0"/>
      <c r="PI3277" s="0"/>
      <c r="PJ3277" s="0"/>
      <c r="PK3277" s="0"/>
      <c r="PL3277" s="0"/>
      <c r="PM3277" s="0"/>
      <c r="PN3277" s="0"/>
      <c r="PO3277" s="0"/>
      <c r="PP3277" s="0"/>
      <c r="PQ3277" s="0"/>
      <c r="PR3277" s="0"/>
      <c r="PS3277" s="0"/>
      <c r="PT3277" s="0"/>
      <c r="PU3277" s="0"/>
      <c r="PV3277" s="0"/>
      <c r="PW3277" s="0"/>
      <c r="PX3277" s="0"/>
      <c r="PY3277" s="0"/>
      <c r="PZ3277" s="0"/>
      <c r="QA3277" s="0"/>
      <c r="QB3277" s="0"/>
      <c r="QC3277" s="0"/>
      <c r="QD3277" s="0"/>
      <c r="QE3277" s="0"/>
      <c r="QF3277" s="0"/>
      <c r="QG3277" s="0"/>
      <c r="QH3277" s="0"/>
      <c r="QI3277" s="0"/>
      <c r="QJ3277" s="0"/>
      <c r="QK3277" s="0"/>
      <c r="QL3277" s="0"/>
      <c r="QM3277" s="0"/>
      <c r="QN3277" s="0"/>
      <c r="QO3277" s="0"/>
      <c r="QP3277" s="0"/>
      <c r="QQ3277" s="0"/>
      <c r="QR3277" s="0"/>
      <c r="QS3277" s="0"/>
      <c r="QT3277" s="0"/>
      <c r="QU3277" s="0"/>
      <c r="QV3277" s="0"/>
      <c r="QW3277" s="0"/>
      <c r="QX3277" s="0"/>
      <c r="QY3277" s="0"/>
      <c r="QZ3277" s="0"/>
      <c r="RA3277" s="0"/>
      <c r="RB3277" s="0"/>
      <c r="RC3277" s="0"/>
      <c r="RD3277" s="0"/>
      <c r="RE3277" s="0"/>
      <c r="RF3277" s="0"/>
      <c r="RG3277" s="0"/>
      <c r="RH3277" s="0"/>
      <c r="RI3277" s="0"/>
      <c r="RJ3277" s="0"/>
      <c r="RK3277" s="0"/>
      <c r="RL3277" s="0"/>
      <c r="RM3277" s="0"/>
      <c r="RN3277" s="0"/>
      <c r="RO3277" s="0"/>
      <c r="RP3277" s="0"/>
      <c r="RQ3277" s="0"/>
      <c r="RR3277" s="0"/>
      <c r="RS3277" s="0"/>
      <c r="RT3277" s="0"/>
      <c r="RU3277" s="0"/>
      <c r="RV3277" s="0"/>
      <c r="RW3277" s="0"/>
      <c r="RX3277" s="0"/>
      <c r="RY3277" s="0"/>
      <c r="RZ3277" s="0"/>
      <c r="SA3277" s="0"/>
      <c r="SB3277" s="0"/>
      <c r="SC3277" s="0"/>
      <c r="SD3277" s="0"/>
      <c r="SE3277" s="0"/>
      <c r="SF3277" s="0"/>
      <c r="SG3277" s="0"/>
      <c r="SH3277" s="0"/>
      <c r="SI3277" s="0"/>
      <c r="SJ3277" s="0"/>
      <c r="SK3277" s="0"/>
      <c r="SL3277" s="0"/>
      <c r="SM3277" s="0"/>
      <c r="SN3277" s="0"/>
      <c r="SO3277" s="0"/>
      <c r="SP3277" s="0"/>
      <c r="SQ3277" s="0"/>
      <c r="SR3277" s="0"/>
      <c r="SS3277" s="0"/>
      <c r="ST3277" s="0"/>
      <c r="SU3277" s="0"/>
      <c r="SV3277" s="0"/>
      <c r="SW3277" s="0"/>
      <c r="SX3277" s="0"/>
      <c r="SY3277" s="0"/>
      <c r="SZ3277" s="0"/>
      <c r="TA3277" s="0"/>
      <c r="TB3277" s="0"/>
      <c r="TC3277" s="0"/>
      <c r="TD3277" s="0"/>
      <c r="TE3277" s="0"/>
      <c r="TF3277" s="0"/>
      <c r="TG3277" s="0"/>
      <c r="TH3277" s="0"/>
      <c r="TI3277" s="0"/>
      <c r="TJ3277" s="0"/>
      <c r="TK3277" s="0"/>
      <c r="TL3277" s="0"/>
      <c r="TM3277" s="0"/>
      <c r="TN3277" s="0"/>
      <c r="TO3277" s="0"/>
      <c r="TP3277" s="0"/>
      <c r="TQ3277" s="0"/>
      <c r="TR3277" s="0"/>
      <c r="TS3277" s="0"/>
      <c r="TT3277" s="0"/>
      <c r="TU3277" s="0"/>
      <c r="TV3277" s="0"/>
      <c r="TW3277" s="0"/>
      <c r="TX3277" s="0"/>
      <c r="TY3277" s="0"/>
      <c r="TZ3277" s="0"/>
      <c r="UA3277" s="0"/>
      <c r="UB3277" s="0"/>
      <c r="UC3277" s="0"/>
      <c r="UD3277" s="0"/>
      <c r="UE3277" s="0"/>
      <c r="UF3277" s="0"/>
      <c r="UG3277" s="0"/>
      <c r="UH3277" s="0"/>
      <c r="UI3277" s="0"/>
      <c r="UJ3277" s="0"/>
      <c r="UK3277" s="0"/>
      <c r="UL3277" s="0"/>
      <c r="UM3277" s="0"/>
      <c r="UN3277" s="0"/>
      <c r="UO3277" s="0"/>
      <c r="UP3277" s="0"/>
      <c r="UQ3277" s="0"/>
      <c r="UR3277" s="0"/>
      <c r="US3277" s="0"/>
      <c r="UT3277" s="0"/>
      <c r="UU3277" s="0"/>
      <c r="UV3277" s="0"/>
      <c r="UW3277" s="0"/>
      <c r="UX3277" s="0"/>
      <c r="UY3277" s="0"/>
      <c r="UZ3277" s="0"/>
      <c r="VA3277" s="0"/>
      <c r="VB3277" s="0"/>
      <c r="VC3277" s="0"/>
      <c r="VD3277" s="0"/>
      <c r="VE3277" s="0"/>
      <c r="VF3277" s="0"/>
      <c r="VG3277" s="0"/>
      <c r="VH3277" s="0"/>
      <c r="VI3277" s="0"/>
      <c r="VJ3277" s="0"/>
      <c r="VK3277" s="0"/>
      <c r="VL3277" s="0"/>
      <c r="VM3277" s="0"/>
      <c r="VN3277" s="0"/>
      <c r="VO3277" s="0"/>
      <c r="VP3277" s="0"/>
      <c r="VQ3277" s="0"/>
      <c r="VR3277" s="0"/>
      <c r="VS3277" s="0"/>
      <c r="VT3277" s="0"/>
      <c r="VU3277" s="0"/>
      <c r="VV3277" s="0"/>
      <c r="VW3277" s="0"/>
      <c r="VX3277" s="0"/>
      <c r="VY3277" s="0"/>
      <c r="VZ3277" s="0"/>
      <c r="WA3277" s="0"/>
      <c r="WB3277" s="0"/>
      <c r="WC3277" s="0"/>
      <c r="WD3277" s="0"/>
      <c r="WE3277" s="0"/>
      <c r="WF3277" s="0"/>
      <c r="WG3277" s="0"/>
      <c r="WH3277" s="0"/>
      <c r="WI3277" s="0"/>
      <c r="WJ3277" s="0"/>
      <c r="WK3277" s="0"/>
      <c r="WL3277" s="0"/>
      <c r="WM3277" s="0"/>
      <c r="WN3277" s="0"/>
      <c r="WO3277" s="0"/>
      <c r="WP3277" s="0"/>
      <c r="WQ3277" s="0"/>
      <c r="WR3277" s="0"/>
      <c r="WS3277" s="0"/>
      <c r="WT3277" s="0"/>
      <c r="WU3277" s="0"/>
      <c r="WV3277" s="0"/>
      <c r="WW3277" s="0"/>
      <c r="WX3277" s="0"/>
      <c r="WY3277" s="0"/>
      <c r="WZ3277" s="0"/>
      <c r="XA3277" s="0"/>
      <c r="XB3277" s="0"/>
      <c r="XC3277" s="0"/>
      <c r="XD3277" s="0"/>
      <c r="XE3277" s="0"/>
      <c r="XF3277" s="0"/>
      <c r="XG3277" s="0"/>
      <c r="XH3277" s="0"/>
      <c r="XI3277" s="0"/>
      <c r="XJ3277" s="0"/>
      <c r="XK3277" s="0"/>
      <c r="XL3277" s="0"/>
      <c r="XM3277" s="0"/>
      <c r="XN3277" s="0"/>
      <c r="XO3277" s="0"/>
      <c r="XP3277" s="0"/>
      <c r="XQ3277" s="0"/>
      <c r="XR3277" s="0"/>
      <c r="XS3277" s="0"/>
      <c r="XT3277" s="0"/>
      <c r="XU3277" s="0"/>
      <c r="XV3277" s="0"/>
      <c r="XW3277" s="0"/>
      <c r="XX3277" s="0"/>
      <c r="XY3277" s="0"/>
      <c r="XZ3277" s="0"/>
      <c r="YA3277" s="0"/>
      <c r="YB3277" s="0"/>
      <c r="YC3277" s="0"/>
      <c r="YD3277" s="0"/>
      <c r="YE3277" s="0"/>
      <c r="YF3277" s="0"/>
      <c r="YG3277" s="0"/>
      <c r="YH3277" s="0"/>
      <c r="YI3277" s="0"/>
      <c r="YJ3277" s="0"/>
      <c r="YK3277" s="0"/>
      <c r="YL3277" s="0"/>
      <c r="YM3277" s="0"/>
      <c r="YN3277" s="0"/>
      <c r="YO3277" s="0"/>
      <c r="YP3277" s="0"/>
      <c r="YQ3277" s="0"/>
      <c r="YR3277" s="0"/>
      <c r="YS3277" s="0"/>
      <c r="YT3277" s="0"/>
      <c r="YU3277" s="0"/>
      <c r="YV3277" s="0"/>
      <c r="YW3277" s="0"/>
      <c r="YX3277" s="0"/>
      <c r="YY3277" s="0"/>
      <c r="YZ3277" s="0"/>
      <c r="ZA3277" s="0"/>
      <c r="ZB3277" s="0"/>
      <c r="ZC3277" s="0"/>
      <c r="ZD3277" s="0"/>
      <c r="ZE3277" s="0"/>
      <c r="ZF3277" s="0"/>
      <c r="ZG3277" s="0"/>
      <c r="ZH3277" s="0"/>
      <c r="ZI3277" s="0"/>
      <c r="ZJ3277" s="0"/>
      <c r="ZK3277" s="0"/>
      <c r="ZL3277" s="0"/>
      <c r="ZM3277" s="0"/>
      <c r="ZN3277" s="0"/>
      <c r="ZO3277" s="0"/>
      <c r="ZP3277" s="0"/>
      <c r="ZQ3277" s="0"/>
      <c r="ZR3277" s="0"/>
      <c r="ZS3277" s="0"/>
      <c r="ZT3277" s="0"/>
      <c r="ZU3277" s="0"/>
      <c r="ZV3277" s="0"/>
      <c r="ZW3277" s="0"/>
      <c r="ZX3277" s="0"/>
      <c r="ZY3277" s="0"/>
      <c r="ZZ3277" s="0"/>
      <c r="AAA3277" s="0"/>
      <c r="AAB3277" s="0"/>
      <c r="AAC3277" s="0"/>
      <c r="AAD3277" s="0"/>
      <c r="AAE3277" s="0"/>
      <c r="AAF3277" s="0"/>
      <c r="AAG3277" s="0"/>
      <c r="AAH3277" s="0"/>
      <c r="AAI3277" s="0"/>
      <c r="AAJ3277" s="0"/>
      <c r="AAK3277" s="0"/>
      <c r="AAL3277" s="0"/>
      <c r="AAM3277" s="0"/>
      <c r="AAN3277" s="0"/>
      <c r="AAO3277" s="0"/>
      <c r="AAP3277" s="0"/>
      <c r="AAQ3277" s="0"/>
      <c r="AAR3277" s="0"/>
      <c r="AAS3277" s="0"/>
      <c r="AAT3277" s="0"/>
      <c r="AAU3277" s="0"/>
      <c r="AAV3277" s="0"/>
      <c r="AAW3277" s="0"/>
      <c r="AAX3277" s="0"/>
      <c r="AAY3277" s="0"/>
      <c r="AAZ3277" s="0"/>
      <c r="ABA3277" s="0"/>
      <c r="ABB3277" s="0"/>
      <c r="ABC3277" s="0"/>
      <c r="ABD3277" s="0"/>
      <c r="ABE3277" s="0"/>
      <c r="ABF3277" s="0"/>
      <c r="ABG3277" s="0"/>
      <c r="ABH3277" s="0"/>
      <c r="ABI3277" s="0"/>
      <c r="ABJ3277" s="0"/>
      <c r="ABK3277" s="0"/>
      <c r="ABL3277" s="0"/>
      <c r="ABM3277" s="0"/>
      <c r="ABN3277" s="0"/>
      <c r="ABO3277" s="0"/>
      <c r="ABP3277" s="0"/>
      <c r="ABQ3277" s="0"/>
      <c r="ABR3277" s="0"/>
      <c r="ABS3277" s="0"/>
      <c r="ABT3277" s="0"/>
      <c r="ABU3277" s="0"/>
      <c r="ABV3277" s="0"/>
      <c r="ABW3277" s="0"/>
      <c r="ABX3277" s="0"/>
      <c r="ABY3277" s="0"/>
      <c r="ABZ3277" s="0"/>
      <c r="ACA3277" s="0"/>
      <c r="ACB3277" s="0"/>
      <c r="ACC3277" s="0"/>
      <c r="ACD3277" s="0"/>
      <c r="ACE3277" s="0"/>
      <c r="ACF3277" s="0"/>
      <c r="ACG3277" s="0"/>
      <c r="ACH3277" s="0"/>
      <c r="ACI3277" s="0"/>
      <c r="ACJ3277" s="0"/>
      <c r="ACK3277" s="0"/>
      <c r="ACL3277" s="0"/>
      <c r="ACM3277" s="0"/>
      <c r="ACN3277" s="0"/>
      <c r="ACO3277" s="0"/>
      <c r="ACP3277" s="0"/>
      <c r="ACQ3277" s="0"/>
      <c r="ACR3277" s="0"/>
      <c r="ACS3277" s="0"/>
      <c r="ACT3277" s="0"/>
      <c r="ACU3277" s="0"/>
      <c r="ACV3277" s="0"/>
      <c r="ACW3277" s="0"/>
      <c r="ACX3277" s="0"/>
      <c r="ACY3277" s="0"/>
      <c r="ACZ3277" s="0"/>
      <c r="ADA3277" s="0"/>
      <c r="ADB3277" s="0"/>
      <c r="ADC3277" s="0"/>
      <c r="ADD3277" s="0"/>
      <c r="ADE3277" s="0"/>
      <c r="ADF3277" s="0"/>
      <c r="ADG3277" s="0"/>
      <c r="ADH3277" s="0"/>
      <c r="ADI3277" s="0"/>
      <c r="ADJ3277" s="0"/>
      <c r="ADK3277" s="0"/>
      <c r="ADL3277" s="0"/>
      <c r="ADM3277" s="0"/>
      <c r="ADN3277" s="0"/>
      <c r="ADO3277" s="0"/>
      <c r="ADP3277" s="0"/>
      <c r="ADQ3277" s="0"/>
      <c r="ADR3277" s="0"/>
      <c r="ADS3277" s="0"/>
      <c r="ADT3277" s="0"/>
      <c r="ADU3277" s="0"/>
      <c r="ADV3277" s="0"/>
      <c r="ADW3277" s="0"/>
      <c r="ADX3277" s="0"/>
      <c r="ADY3277" s="0"/>
      <c r="ADZ3277" s="0"/>
      <c r="AEA3277" s="0"/>
      <c r="AEB3277" s="0"/>
      <c r="AEC3277" s="0"/>
      <c r="AED3277" s="0"/>
      <c r="AEE3277" s="0"/>
      <c r="AEF3277" s="0"/>
      <c r="AEG3277" s="0"/>
      <c r="AEH3277" s="0"/>
      <c r="AEI3277" s="0"/>
      <c r="AEJ3277" s="0"/>
      <c r="AEK3277" s="0"/>
      <c r="AEL3277" s="0"/>
      <c r="AEM3277" s="0"/>
      <c r="AEN3277" s="0"/>
      <c r="AEO3277" s="0"/>
      <c r="AEP3277" s="0"/>
      <c r="AEQ3277" s="0"/>
      <c r="AER3277" s="0"/>
      <c r="AES3277" s="0"/>
      <c r="AET3277" s="0"/>
      <c r="AEU3277" s="0"/>
      <c r="AEV3277" s="0"/>
      <c r="AEW3277" s="0"/>
      <c r="AEX3277" s="0"/>
      <c r="AEY3277" s="0"/>
      <c r="AEZ3277" s="0"/>
      <c r="AFA3277" s="0"/>
      <c r="AFB3277" s="0"/>
      <c r="AFC3277" s="0"/>
      <c r="AFD3277" s="0"/>
      <c r="AFE3277" s="0"/>
      <c r="AFF3277" s="0"/>
      <c r="AFG3277" s="0"/>
      <c r="AFH3277" s="0"/>
      <c r="AFI3277" s="0"/>
      <c r="AFJ3277" s="0"/>
      <c r="AFK3277" s="0"/>
      <c r="AFL3277" s="0"/>
      <c r="AFM3277" s="0"/>
      <c r="AFN3277" s="0"/>
      <c r="AFO3277" s="0"/>
      <c r="AFP3277" s="0"/>
      <c r="AFQ3277" s="0"/>
      <c r="AFR3277" s="0"/>
      <c r="AFS3277" s="0"/>
      <c r="AFT3277" s="0"/>
      <c r="AFU3277" s="0"/>
      <c r="AFV3277" s="0"/>
      <c r="AFW3277" s="0"/>
      <c r="AFX3277" s="0"/>
      <c r="AFY3277" s="0"/>
      <c r="AFZ3277" s="0"/>
      <c r="AGA3277" s="0"/>
      <c r="AGB3277" s="0"/>
      <c r="AGC3277" s="0"/>
      <c r="AGD3277" s="0"/>
      <c r="AGE3277" s="0"/>
      <c r="AGF3277" s="0"/>
      <c r="AGG3277" s="0"/>
      <c r="AGH3277" s="0"/>
      <c r="AGI3277" s="0"/>
      <c r="AGJ3277" s="0"/>
      <c r="AGK3277" s="0"/>
      <c r="AGL3277" s="0"/>
      <c r="AGM3277" s="0"/>
      <c r="AGN3277" s="0"/>
      <c r="AGO3277" s="0"/>
      <c r="AGP3277" s="0"/>
      <c r="AGQ3277" s="0"/>
      <c r="AGR3277" s="0"/>
      <c r="AGS3277" s="0"/>
      <c r="AGT3277" s="0"/>
      <c r="AGU3277" s="0"/>
      <c r="AGV3277" s="0"/>
      <c r="AGW3277" s="0"/>
      <c r="AGX3277" s="0"/>
      <c r="AGY3277" s="0"/>
      <c r="AGZ3277" s="0"/>
      <c r="AHA3277" s="0"/>
      <c r="AHB3277" s="0"/>
      <c r="AHC3277" s="0"/>
      <c r="AHD3277" s="0"/>
      <c r="AHE3277" s="0"/>
      <c r="AHF3277" s="0"/>
      <c r="AHG3277" s="0"/>
      <c r="AHH3277" s="0"/>
      <c r="AHI3277" s="0"/>
      <c r="AHJ3277" s="0"/>
      <c r="AHK3277" s="0"/>
      <c r="AHL3277" s="0"/>
      <c r="AHM3277" s="0"/>
      <c r="AHN3277" s="0"/>
      <c r="AHO3277" s="0"/>
      <c r="AHP3277" s="0"/>
      <c r="AHQ3277" s="0"/>
      <c r="AHR3277" s="0"/>
      <c r="AHS3277" s="0"/>
      <c r="AHT3277" s="0"/>
      <c r="AHU3277" s="0"/>
      <c r="AHV3277" s="0"/>
      <c r="AHW3277" s="0"/>
      <c r="AHX3277" s="0"/>
      <c r="AHY3277" s="0"/>
      <c r="AHZ3277" s="0"/>
      <c r="AIA3277" s="0"/>
      <c r="AIB3277" s="0"/>
      <c r="AIC3277" s="0"/>
      <c r="AID3277" s="0"/>
      <c r="AIE3277" s="0"/>
      <c r="AIF3277" s="0"/>
      <c r="AIG3277" s="0"/>
      <c r="AIH3277" s="0"/>
      <c r="AII3277" s="0"/>
      <c r="AIJ3277" s="0"/>
      <c r="AIK3277" s="0"/>
      <c r="AIL3277" s="0"/>
      <c r="AIM3277" s="0"/>
      <c r="AIN3277" s="0"/>
      <c r="AIO3277" s="0"/>
      <c r="AIP3277" s="0"/>
      <c r="AIQ3277" s="0"/>
      <c r="AIR3277" s="0"/>
      <c r="AIS3277" s="0"/>
      <c r="AIT3277" s="0"/>
      <c r="AIU3277" s="0"/>
      <c r="AIV3277" s="0"/>
      <c r="AIW3277" s="0"/>
      <c r="AIX3277" s="0"/>
      <c r="AIY3277" s="0"/>
      <c r="AIZ3277" s="0"/>
      <c r="AJA3277" s="0"/>
      <c r="AJB3277" s="0"/>
      <c r="AJC3277" s="0"/>
      <c r="AJD3277" s="0"/>
      <c r="AJE3277" s="0"/>
      <c r="AJF3277" s="0"/>
      <c r="AJG3277" s="0"/>
      <c r="AJH3277" s="0"/>
      <c r="AJI3277" s="0"/>
      <c r="AJJ3277" s="0"/>
      <c r="AJK3277" s="0"/>
      <c r="AJL3277" s="0"/>
      <c r="AJM3277" s="0"/>
      <c r="AJN3277" s="0"/>
      <c r="AJO3277" s="0"/>
      <c r="AJP3277" s="0"/>
      <c r="AJQ3277" s="0"/>
      <c r="AJR3277" s="0"/>
      <c r="AJS3277" s="0"/>
      <c r="AJT3277" s="0"/>
      <c r="AJU3277" s="0"/>
      <c r="AJV3277" s="0"/>
      <c r="AJW3277" s="0"/>
      <c r="AJX3277" s="0"/>
      <c r="AJY3277" s="0"/>
      <c r="AJZ3277" s="0"/>
      <c r="AKA3277" s="0"/>
      <c r="AKB3277" s="0"/>
      <c r="AKC3277" s="0"/>
      <c r="AKD3277" s="0"/>
      <c r="AKE3277" s="0"/>
      <c r="AKF3277" s="0"/>
      <c r="AKG3277" s="0"/>
      <c r="AKH3277" s="0"/>
      <c r="AKI3277" s="0"/>
      <c r="AKJ3277" s="0"/>
      <c r="AKK3277" s="0"/>
      <c r="AKL3277" s="0"/>
      <c r="AKM3277" s="0"/>
      <c r="AKN3277" s="0"/>
      <c r="AKO3277" s="0"/>
      <c r="AKP3277" s="0"/>
      <c r="AKQ3277" s="0"/>
      <c r="AKR3277" s="0"/>
      <c r="AKS3277" s="0"/>
      <c r="AKT3277" s="0"/>
      <c r="AKU3277" s="0"/>
      <c r="AKV3277" s="0"/>
      <c r="AKW3277" s="0"/>
      <c r="AKX3277" s="0"/>
      <c r="AKY3277" s="0"/>
      <c r="AKZ3277" s="0"/>
      <c r="ALA3277" s="0"/>
      <c r="ALB3277" s="0"/>
      <c r="ALC3277" s="0"/>
      <c r="ALD3277" s="0"/>
      <c r="ALE3277" s="0"/>
      <c r="ALF3277" s="0"/>
      <c r="ALG3277" s="0"/>
      <c r="ALH3277" s="0"/>
      <c r="ALI3277" s="0"/>
      <c r="ALJ3277" s="0"/>
      <c r="ALK3277" s="0"/>
      <c r="ALL3277" s="0"/>
      <c r="ALM3277" s="0"/>
      <c r="ALN3277" s="0"/>
      <c r="ALO3277" s="0"/>
      <c r="ALP3277" s="0"/>
      <c r="ALQ3277" s="0"/>
      <c r="ALR3277" s="0"/>
      <c r="ALS3277" s="0"/>
      <c r="ALT3277" s="0"/>
      <c r="ALU3277" s="0"/>
      <c r="ALV3277" s="0"/>
      <c r="ALW3277" s="0"/>
      <c r="ALX3277" s="0"/>
      <c r="ALY3277" s="0"/>
      <c r="ALZ3277" s="0"/>
      <c r="AMA3277" s="0"/>
      <c r="AMB3277" s="0"/>
      <c r="AMC3277" s="0"/>
      <c r="AMD3277" s="0"/>
      <c r="AME3277" s="0"/>
      <c r="AMF3277" s="0"/>
      <c r="AMG3277" s="0"/>
      <c r="AMH3277" s="0"/>
      <c r="AMI3277" s="0"/>
    </row>
    <row r="3278" customFormat="false" ht="12.75" hidden="false" customHeight="false" outlineLevel="0" collapsed="false">
      <c r="A3278" s="1" t="s">
        <v>57</v>
      </c>
      <c r="C3278" s="19" t="s">
        <v>3526</v>
      </c>
      <c r="D3278" s="19" t="s">
        <v>13</v>
      </c>
      <c r="E3278" s="20" t="n">
        <v>2.8</v>
      </c>
      <c r="F3278" s="21" t="n">
        <v>19.8</v>
      </c>
      <c r="G3278" s="24" t="s">
        <v>3470</v>
      </c>
      <c r="I3278" s="3"/>
      <c r="K3278" s="4"/>
      <c r="BM3278" s="0"/>
      <c r="BN3278" s="0"/>
      <c r="BO3278" s="0"/>
      <c r="BP3278" s="0"/>
      <c r="BQ3278" s="0"/>
      <c r="BR3278" s="0"/>
      <c r="BS3278" s="0"/>
      <c r="BT3278" s="0"/>
      <c r="BU3278" s="0"/>
      <c r="BV3278" s="0"/>
      <c r="BW3278" s="0"/>
      <c r="BX3278" s="0"/>
      <c r="BY3278" s="0"/>
      <c r="BZ3278" s="0"/>
      <c r="CA3278" s="0"/>
      <c r="CB3278" s="0"/>
      <c r="CC3278" s="0"/>
      <c r="CD3278" s="0"/>
      <c r="CE3278" s="0"/>
      <c r="CF3278" s="0"/>
      <c r="CG3278" s="0"/>
      <c r="CH3278" s="0"/>
      <c r="CI3278" s="0"/>
      <c r="CJ3278" s="0"/>
      <c r="CK3278" s="0"/>
      <c r="CL3278" s="0"/>
      <c r="CM3278" s="0"/>
      <c r="CN3278" s="0"/>
      <c r="CO3278" s="0"/>
      <c r="CP3278" s="0"/>
      <c r="CQ3278" s="0"/>
      <c r="CR3278" s="0"/>
      <c r="CS3278" s="0"/>
      <c r="CT3278" s="0"/>
      <c r="CU3278" s="0"/>
      <c r="CV3278" s="0"/>
      <c r="CW3278" s="0"/>
      <c r="CX3278" s="0"/>
      <c r="CY3278" s="0"/>
      <c r="CZ3278" s="0"/>
      <c r="DA3278" s="0"/>
      <c r="DB3278" s="0"/>
      <c r="DC3278" s="0"/>
      <c r="DD3278" s="0"/>
      <c r="DE3278" s="0"/>
      <c r="DF3278" s="0"/>
      <c r="DG3278" s="0"/>
      <c r="DH3278" s="0"/>
      <c r="DI3278" s="0"/>
      <c r="DJ3278" s="0"/>
      <c r="DK3278" s="0"/>
      <c r="DL3278" s="0"/>
      <c r="DM3278" s="0"/>
      <c r="DN3278" s="0"/>
      <c r="DO3278" s="0"/>
      <c r="DP3278" s="0"/>
      <c r="DQ3278" s="0"/>
      <c r="DR3278" s="0"/>
      <c r="DS3278" s="0"/>
      <c r="DT3278" s="0"/>
      <c r="DU3278" s="0"/>
      <c r="DV3278" s="0"/>
      <c r="DW3278" s="0"/>
      <c r="DX3278" s="0"/>
      <c r="DY3278" s="0"/>
      <c r="DZ3278" s="0"/>
      <c r="EA3278" s="0"/>
      <c r="EB3278" s="0"/>
      <c r="EC3278" s="0"/>
      <c r="ED3278" s="0"/>
      <c r="EE3278" s="0"/>
      <c r="EF3278" s="0"/>
      <c r="EG3278" s="0"/>
      <c r="EH3278" s="0"/>
      <c r="EI3278" s="0"/>
      <c r="EJ3278" s="0"/>
      <c r="EK3278" s="0"/>
      <c r="EL3278" s="0"/>
      <c r="EM3278" s="0"/>
      <c r="EN3278" s="0"/>
      <c r="EO3278" s="0"/>
      <c r="EP3278" s="0"/>
      <c r="EQ3278" s="0"/>
      <c r="ER3278" s="0"/>
      <c r="ES3278" s="0"/>
      <c r="ET3278" s="0"/>
      <c r="EU3278" s="0"/>
      <c r="EV3278" s="0"/>
      <c r="EW3278" s="0"/>
      <c r="EX3278" s="0"/>
      <c r="EY3278" s="0"/>
      <c r="EZ3278" s="0"/>
      <c r="FA3278" s="0"/>
      <c r="FB3278" s="0"/>
      <c r="FC3278" s="0"/>
      <c r="FD3278" s="0"/>
      <c r="FE3278" s="0"/>
      <c r="FF3278" s="0"/>
      <c r="FG3278" s="0"/>
      <c r="FH3278" s="0"/>
      <c r="FI3278" s="0"/>
      <c r="FJ3278" s="0"/>
      <c r="FK3278" s="0"/>
      <c r="FL3278" s="0"/>
      <c r="FM3278" s="0"/>
      <c r="FN3278" s="0"/>
      <c r="FO3278" s="0"/>
      <c r="FP3278" s="0"/>
      <c r="FQ3278" s="0"/>
      <c r="FR3278" s="0"/>
      <c r="FS3278" s="0"/>
      <c r="FT3278" s="0"/>
      <c r="FU3278" s="0"/>
      <c r="FV3278" s="0"/>
      <c r="FW3278" s="0"/>
      <c r="FX3278" s="0"/>
      <c r="FY3278" s="0"/>
      <c r="FZ3278" s="0"/>
      <c r="GA3278" s="0"/>
      <c r="GB3278" s="0"/>
      <c r="GC3278" s="0"/>
      <c r="GD3278" s="0"/>
      <c r="GE3278" s="0"/>
      <c r="GF3278" s="0"/>
      <c r="GG3278" s="0"/>
      <c r="GH3278" s="0"/>
      <c r="GI3278" s="0"/>
      <c r="GJ3278" s="0"/>
      <c r="GK3278" s="0"/>
      <c r="GL3278" s="0"/>
      <c r="GM3278" s="0"/>
      <c r="GN3278" s="0"/>
      <c r="GO3278" s="0"/>
      <c r="GP3278" s="0"/>
      <c r="GQ3278" s="0"/>
      <c r="GR3278" s="0"/>
      <c r="GS3278" s="0"/>
      <c r="GT3278" s="0"/>
      <c r="GU3278" s="0"/>
      <c r="GV3278" s="0"/>
      <c r="GW3278" s="0"/>
      <c r="GX3278" s="0"/>
      <c r="GY3278" s="0"/>
      <c r="GZ3278" s="0"/>
      <c r="HA3278" s="0"/>
      <c r="HB3278" s="0"/>
      <c r="HC3278" s="0"/>
      <c r="HD3278" s="0"/>
      <c r="HE3278" s="0"/>
      <c r="HF3278" s="0"/>
      <c r="HG3278" s="0"/>
      <c r="HH3278" s="0"/>
      <c r="HI3278" s="0"/>
      <c r="HJ3278" s="0"/>
      <c r="HK3278" s="0"/>
      <c r="HL3278" s="0"/>
      <c r="HM3278" s="0"/>
      <c r="HN3278" s="0"/>
      <c r="HO3278" s="0"/>
      <c r="HP3278" s="0"/>
      <c r="HQ3278" s="0"/>
      <c r="HR3278" s="0"/>
      <c r="HS3278" s="0"/>
      <c r="HT3278" s="0"/>
      <c r="HU3278" s="0"/>
      <c r="HV3278" s="0"/>
      <c r="HW3278" s="0"/>
      <c r="HX3278" s="0"/>
      <c r="HY3278" s="0"/>
      <c r="HZ3278" s="0"/>
      <c r="IA3278" s="0"/>
      <c r="IB3278" s="0"/>
      <c r="IC3278" s="0"/>
      <c r="ID3278" s="0"/>
      <c r="IE3278" s="0"/>
      <c r="IF3278" s="0"/>
      <c r="IG3278" s="0"/>
      <c r="IH3278" s="0"/>
      <c r="II3278" s="0"/>
      <c r="IJ3278" s="0"/>
      <c r="IK3278" s="0"/>
      <c r="IL3278" s="0"/>
      <c r="IM3278" s="0"/>
      <c r="IN3278" s="0"/>
      <c r="IO3278" s="0"/>
      <c r="IP3278" s="0"/>
      <c r="IQ3278" s="0"/>
      <c r="IR3278" s="0"/>
      <c r="IS3278" s="0"/>
      <c r="IT3278" s="0"/>
      <c r="IU3278" s="0"/>
      <c r="IV3278" s="0"/>
      <c r="IW3278" s="0"/>
      <c r="IX3278" s="0"/>
      <c r="IY3278" s="0"/>
      <c r="IZ3278" s="0"/>
      <c r="JA3278" s="0"/>
      <c r="JB3278" s="0"/>
      <c r="JC3278" s="0"/>
      <c r="JD3278" s="0"/>
      <c r="JE3278" s="0"/>
      <c r="JF3278" s="0"/>
      <c r="JG3278" s="0"/>
      <c r="JH3278" s="0"/>
      <c r="JI3278" s="0"/>
      <c r="JJ3278" s="0"/>
      <c r="JK3278" s="0"/>
      <c r="JL3278" s="0"/>
      <c r="JM3278" s="0"/>
      <c r="JN3278" s="0"/>
      <c r="JO3278" s="0"/>
      <c r="JP3278" s="0"/>
      <c r="JQ3278" s="0"/>
      <c r="JR3278" s="0"/>
      <c r="JS3278" s="0"/>
      <c r="JT3278" s="0"/>
      <c r="JU3278" s="0"/>
      <c r="JV3278" s="0"/>
      <c r="JW3278" s="0"/>
      <c r="JX3278" s="0"/>
      <c r="JY3278" s="0"/>
      <c r="JZ3278" s="0"/>
      <c r="KA3278" s="0"/>
      <c r="KB3278" s="0"/>
      <c r="KC3278" s="0"/>
      <c r="KD3278" s="0"/>
      <c r="KE3278" s="0"/>
      <c r="KF3278" s="0"/>
      <c r="KG3278" s="0"/>
      <c r="KH3278" s="0"/>
      <c r="KI3278" s="0"/>
      <c r="KJ3278" s="0"/>
      <c r="KK3278" s="0"/>
      <c r="KL3278" s="0"/>
      <c r="KM3278" s="0"/>
      <c r="KN3278" s="0"/>
      <c r="KO3278" s="0"/>
      <c r="KP3278" s="0"/>
      <c r="KQ3278" s="0"/>
      <c r="KR3278" s="0"/>
      <c r="KS3278" s="0"/>
      <c r="KT3278" s="0"/>
      <c r="KU3278" s="0"/>
      <c r="KV3278" s="0"/>
      <c r="KW3278" s="0"/>
      <c r="KX3278" s="0"/>
      <c r="KY3278" s="0"/>
      <c r="KZ3278" s="0"/>
      <c r="LA3278" s="0"/>
      <c r="LB3278" s="0"/>
      <c r="LC3278" s="0"/>
      <c r="LD3278" s="0"/>
      <c r="LE3278" s="0"/>
      <c r="LF3278" s="0"/>
      <c r="LG3278" s="0"/>
      <c r="LH3278" s="0"/>
      <c r="LI3278" s="0"/>
      <c r="LJ3278" s="0"/>
      <c r="LK3278" s="0"/>
      <c r="LL3278" s="0"/>
      <c r="LM3278" s="0"/>
      <c r="LN3278" s="0"/>
      <c r="LO3278" s="0"/>
      <c r="LP3278" s="0"/>
      <c r="LQ3278" s="0"/>
      <c r="LR3278" s="0"/>
      <c r="LS3278" s="0"/>
      <c r="LT3278" s="0"/>
      <c r="LU3278" s="0"/>
      <c r="LV3278" s="0"/>
      <c r="LW3278" s="0"/>
      <c r="LX3278" s="0"/>
      <c r="LY3278" s="0"/>
      <c r="LZ3278" s="0"/>
      <c r="MA3278" s="0"/>
      <c r="MB3278" s="0"/>
      <c r="MC3278" s="0"/>
      <c r="MD3278" s="0"/>
      <c r="ME3278" s="0"/>
      <c r="MF3278" s="0"/>
      <c r="MG3278" s="0"/>
      <c r="MH3278" s="0"/>
      <c r="MI3278" s="0"/>
      <c r="MJ3278" s="0"/>
      <c r="MK3278" s="0"/>
      <c r="ML3278" s="0"/>
      <c r="MM3278" s="0"/>
      <c r="MN3278" s="0"/>
      <c r="MO3278" s="0"/>
      <c r="MP3278" s="0"/>
      <c r="MQ3278" s="0"/>
      <c r="MR3278" s="0"/>
      <c r="MS3278" s="0"/>
      <c r="MT3278" s="0"/>
      <c r="MU3278" s="0"/>
      <c r="MV3278" s="0"/>
      <c r="MW3278" s="0"/>
      <c r="MX3278" s="0"/>
      <c r="MY3278" s="0"/>
      <c r="MZ3278" s="0"/>
      <c r="NA3278" s="0"/>
      <c r="NB3278" s="0"/>
      <c r="NC3278" s="0"/>
      <c r="ND3278" s="0"/>
      <c r="NE3278" s="0"/>
      <c r="NF3278" s="0"/>
      <c r="NG3278" s="0"/>
      <c r="NH3278" s="0"/>
      <c r="NI3278" s="0"/>
      <c r="NJ3278" s="0"/>
      <c r="NK3278" s="0"/>
      <c r="NL3278" s="0"/>
      <c r="NM3278" s="0"/>
      <c r="NN3278" s="0"/>
      <c r="NO3278" s="0"/>
      <c r="NP3278" s="0"/>
      <c r="NQ3278" s="0"/>
      <c r="NR3278" s="0"/>
      <c r="NS3278" s="0"/>
      <c r="NT3278" s="0"/>
      <c r="NU3278" s="0"/>
      <c r="NV3278" s="0"/>
      <c r="NW3278" s="0"/>
      <c r="NX3278" s="0"/>
      <c r="NY3278" s="0"/>
      <c r="NZ3278" s="0"/>
      <c r="OA3278" s="0"/>
      <c r="OB3278" s="0"/>
      <c r="OC3278" s="0"/>
      <c r="OD3278" s="0"/>
      <c r="OE3278" s="0"/>
      <c r="OF3278" s="0"/>
      <c r="OG3278" s="0"/>
      <c r="OH3278" s="0"/>
      <c r="OI3278" s="0"/>
      <c r="OJ3278" s="0"/>
      <c r="OK3278" s="0"/>
      <c r="OL3278" s="0"/>
      <c r="OM3278" s="0"/>
      <c r="ON3278" s="0"/>
      <c r="OO3278" s="0"/>
      <c r="OP3278" s="0"/>
      <c r="OQ3278" s="0"/>
      <c r="OR3278" s="0"/>
      <c r="OS3278" s="0"/>
      <c r="OT3278" s="0"/>
      <c r="OU3278" s="0"/>
      <c r="OV3278" s="0"/>
      <c r="OW3278" s="0"/>
      <c r="OX3278" s="0"/>
      <c r="OY3278" s="0"/>
      <c r="OZ3278" s="0"/>
      <c r="PA3278" s="0"/>
      <c r="PB3278" s="0"/>
      <c r="PC3278" s="0"/>
      <c r="PD3278" s="0"/>
      <c r="PE3278" s="0"/>
      <c r="PF3278" s="0"/>
      <c r="PG3278" s="0"/>
      <c r="PH3278" s="0"/>
      <c r="PI3278" s="0"/>
      <c r="PJ3278" s="0"/>
      <c r="PK3278" s="0"/>
      <c r="PL3278" s="0"/>
      <c r="PM3278" s="0"/>
      <c r="PN3278" s="0"/>
      <c r="PO3278" s="0"/>
      <c r="PP3278" s="0"/>
      <c r="PQ3278" s="0"/>
      <c r="PR3278" s="0"/>
      <c r="PS3278" s="0"/>
      <c r="PT3278" s="0"/>
      <c r="PU3278" s="0"/>
      <c r="PV3278" s="0"/>
      <c r="PW3278" s="0"/>
      <c r="PX3278" s="0"/>
      <c r="PY3278" s="0"/>
      <c r="PZ3278" s="0"/>
      <c r="QA3278" s="0"/>
      <c r="QB3278" s="0"/>
      <c r="QC3278" s="0"/>
      <c r="QD3278" s="0"/>
      <c r="QE3278" s="0"/>
      <c r="QF3278" s="0"/>
      <c r="QG3278" s="0"/>
      <c r="QH3278" s="0"/>
      <c r="QI3278" s="0"/>
      <c r="QJ3278" s="0"/>
      <c r="QK3278" s="0"/>
      <c r="QL3278" s="0"/>
      <c r="QM3278" s="0"/>
      <c r="QN3278" s="0"/>
      <c r="QO3278" s="0"/>
      <c r="QP3278" s="0"/>
      <c r="QQ3278" s="0"/>
      <c r="QR3278" s="0"/>
      <c r="QS3278" s="0"/>
      <c r="QT3278" s="0"/>
      <c r="QU3278" s="0"/>
      <c r="QV3278" s="0"/>
      <c r="QW3278" s="0"/>
      <c r="QX3278" s="0"/>
      <c r="QY3278" s="0"/>
      <c r="QZ3278" s="0"/>
      <c r="RA3278" s="0"/>
      <c r="RB3278" s="0"/>
      <c r="RC3278" s="0"/>
      <c r="RD3278" s="0"/>
      <c r="RE3278" s="0"/>
      <c r="RF3278" s="0"/>
      <c r="RG3278" s="0"/>
      <c r="RH3278" s="0"/>
      <c r="RI3278" s="0"/>
      <c r="RJ3278" s="0"/>
      <c r="RK3278" s="0"/>
      <c r="RL3278" s="0"/>
      <c r="RM3278" s="0"/>
      <c r="RN3278" s="0"/>
      <c r="RO3278" s="0"/>
      <c r="RP3278" s="0"/>
      <c r="RQ3278" s="0"/>
      <c r="RR3278" s="0"/>
      <c r="RS3278" s="0"/>
      <c r="RT3278" s="0"/>
      <c r="RU3278" s="0"/>
      <c r="RV3278" s="0"/>
      <c r="RW3278" s="0"/>
      <c r="RX3278" s="0"/>
      <c r="RY3278" s="0"/>
      <c r="RZ3278" s="0"/>
      <c r="SA3278" s="0"/>
      <c r="SB3278" s="0"/>
      <c r="SC3278" s="0"/>
      <c r="SD3278" s="0"/>
      <c r="SE3278" s="0"/>
      <c r="SF3278" s="0"/>
      <c r="SG3278" s="0"/>
      <c r="SH3278" s="0"/>
      <c r="SI3278" s="0"/>
      <c r="SJ3278" s="0"/>
      <c r="SK3278" s="0"/>
      <c r="SL3278" s="0"/>
      <c r="SM3278" s="0"/>
      <c r="SN3278" s="0"/>
      <c r="SO3278" s="0"/>
      <c r="SP3278" s="0"/>
      <c r="SQ3278" s="0"/>
      <c r="SR3278" s="0"/>
      <c r="SS3278" s="0"/>
      <c r="ST3278" s="0"/>
      <c r="SU3278" s="0"/>
      <c r="SV3278" s="0"/>
      <c r="SW3278" s="0"/>
      <c r="SX3278" s="0"/>
      <c r="SY3278" s="0"/>
      <c r="SZ3278" s="0"/>
      <c r="TA3278" s="0"/>
      <c r="TB3278" s="0"/>
      <c r="TC3278" s="0"/>
      <c r="TD3278" s="0"/>
      <c r="TE3278" s="0"/>
      <c r="TF3278" s="0"/>
      <c r="TG3278" s="0"/>
      <c r="TH3278" s="0"/>
      <c r="TI3278" s="0"/>
      <c r="TJ3278" s="0"/>
      <c r="TK3278" s="0"/>
      <c r="TL3278" s="0"/>
      <c r="TM3278" s="0"/>
      <c r="TN3278" s="0"/>
      <c r="TO3278" s="0"/>
      <c r="TP3278" s="0"/>
      <c r="TQ3278" s="0"/>
      <c r="TR3278" s="0"/>
      <c r="TS3278" s="0"/>
      <c r="TT3278" s="0"/>
      <c r="TU3278" s="0"/>
      <c r="TV3278" s="0"/>
      <c r="TW3278" s="0"/>
      <c r="TX3278" s="0"/>
      <c r="TY3278" s="0"/>
      <c r="TZ3278" s="0"/>
      <c r="UA3278" s="0"/>
      <c r="UB3278" s="0"/>
      <c r="UC3278" s="0"/>
      <c r="UD3278" s="0"/>
      <c r="UE3278" s="0"/>
      <c r="UF3278" s="0"/>
      <c r="UG3278" s="0"/>
      <c r="UH3278" s="0"/>
      <c r="UI3278" s="0"/>
      <c r="UJ3278" s="0"/>
      <c r="UK3278" s="0"/>
      <c r="UL3278" s="0"/>
      <c r="UM3278" s="0"/>
      <c r="UN3278" s="0"/>
      <c r="UO3278" s="0"/>
      <c r="UP3278" s="0"/>
      <c r="UQ3278" s="0"/>
      <c r="UR3278" s="0"/>
      <c r="US3278" s="0"/>
      <c r="UT3278" s="0"/>
      <c r="UU3278" s="0"/>
      <c r="UV3278" s="0"/>
      <c r="UW3278" s="0"/>
      <c r="UX3278" s="0"/>
      <c r="UY3278" s="0"/>
      <c r="UZ3278" s="0"/>
      <c r="VA3278" s="0"/>
      <c r="VB3278" s="0"/>
      <c r="VC3278" s="0"/>
      <c r="VD3278" s="0"/>
      <c r="VE3278" s="0"/>
      <c r="VF3278" s="0"/>
      <c r="VG3278" s="0"/>
      <c r="VH3278" s="0"/>
      <c r="VI3278" s="0"/>
      <c r="VJ3278" s="0"/>
      <c r="VK3278" s="0"/>
      <c r="VL3278" s="0"/>
      <c r="VM3278" s="0"/>
      <c r="VN3278" s="0"/>
      <c r="VO3278" s="0"/>
      <c r="VP3278" s="0"/>
      <c r="VQ3278" s="0"/>
      <c r="VR3278" s="0"/>
      <c r="VS3278" s="0"/>
      <c r="VT3278" s="0"/>
      <c r="VU3278" s="0"/>
      <c r="VV3278" s="0"/>
      <c r="VW3278" s="0"/>
      <c r="VX3278" s="0"/>
      <c r="VY3278" s="0"/>
      <c r="VZ3278" s="0"/>
      <c r="WA3278" s="0"/>
      <c r="WB3278" s="0"/>
      <c r="WC3278" s="0"/>
      <c r="WD3278" s="0"/>
      <c r="WE3278" s="0"/>
      <c r="WF3278" s="0"/>
      <c r="WG3278" s="0"/>
      <c r="WH3278" s="0"/>
      <c r="WI3278" s="0"/>
      <c r="WJ3278" s="0"/>
      <c r="WK3278" s="0"/>
      <c r="WL3278" s="0"/>
      <c r="WM3278" s="0"/>
      <c r="WN3278" s="0"/>
      <c r="WO3278" s="0"/>
      <c r="WP3278" s="0"/>
      <c r="WQ3278" s="0"/>
      <c r="WR3278" s="0"/>
      <c r="WS3278" s="0"/>
      <c r="WT3278" s="0"/>
      <c r="WU3278" s="0"/>
      <c r="WV3278" s="0"/>
      <c r="WW3278" s="0"/>
      <c r="WX3278" s="0"/>
      <c r="WY3278" s="0"/>
      <c r="WZ3278" s="0"/>
      <c r="XA3278" s="0"/>
      <c r="XB3278" s="0"/>
      <c r="XC3278" s="0"/>
      <c r="XD3278" s="0"/>
      <c r="XE3278" s="0"/>
      <c r="XF3278" s="0"/>
      <c r="XG3278" s="0"/>
      <c r="XH3278" s="0"/>
      <c r="XI3278" s="0"/>
      <c r="XJ3278" s="0"/>
      <c r="XK3278" s="0"/>
      <c r="XL3278" s="0"/>
      <c r="XM3278" s="0"/>
      <c r="XN3278" s="0"/>
      <c r="XO3278" s="0"/>
      <c r="XP3278" s="0"/>
      <c r="XQ3278" s="0"/>
      <c r="XR3278" s="0"/>
      <c r="XS3278" s="0"/>
      <c r="XT3278" s="0"/>
      <c r="XU3278" s="0"/>
      <c r="XV3278" s="0"/>
      <c r="XW3278" s="0"/>
      <c r="XX3278" s="0"/>
      <c r="XY3278" s="0"/>
      <c r="XZ3278" s="0"/>
      <c r="YA3278" s="0"/>
      <c r="YB3278" s="0"/>
      <c r="YC3278" s="0"/>
      <c r="YD3278" s="0"/>
      <c r="YE3278" s="0"/>
      <c r="YF3278" s="0"/>
      <c r="YG3278" s="0"/>
      <c r="YH3278" s="0"/>
      <c r="YI3278" s="0"/>
      <c r="YJ3278" s="0"/>
      <c r="YK3278" s="0"/>
      <c r="YL3278" s="0"/>
      <c r="YM3278" s="0"/>
      <c r="YN3278" s="0"/>
      <c r="YO3278" s="0"/>
      <c r="YP3278" s="0"/>
      <c r="YQ3278" s="0"/>
      <c r="YR3278" s="0"/>
      <c r="YS3278" s="0"/>
      <c r="YT3278" s="0"/>
      <c r="YU3278" s="0"/>
      <c r="YV3278" s="0"/>
      <c r="YW3278" s="0"/>
      <c r="YX3278" s="0"/>
      <c r="YY3278" s="0"/>
      <c r="YZ3278" s="0"/>
      <c r="ZA3278" s="0"/>
      <c r="ZB3278" s="0"/>
      <c r="ZC3278" s="0"/>
      <c r="ZD3278" s="0"/>
      <c r="ZE3278" s="0"/>
      <c r="ZF3278" s="0"/>
      <c r="ZG3278" s="0"/>
      <c r="ZH3278" s="0"/>
      <c r="ZI3278" s="0"/>
      <c r="ZJ3278" s="0"/>
      <c r="ZK3278" s="0"/>
      <c r="ZL3278" s="0"/>
      <c r="ZM3278" s="0"/>
      <c r="ZN3278" s="0"/>
      <c r="ZO3278" s="0"/>
      <c r="ZP3278" s="0"/>
      <c r="ZQ3278" s="0"/>
      <c r="ZR3278" s="0"/>
      <c r="ZS3278" s="0"/>
      <c r="ZT3278" s="0"/>
      <c r="ZU3278" s="0"/>
      <c r="ZV3278" s="0"/>
      <c r="ZW3278" s="0"/>
      <c r="ZX3278" s="0"/>
      <c r="ZY3278" s="0"/>
      <c r="ZZ3278" s="0"/>
      <c r="AAA3278" s="0"/>
      <c r="AAB3278" s="0"/>
      <c r="AAC3278" s="0"/>
      <c r="AAD3278" s="0"/>
      <c r="AAE3278" s="0"/>
      <c r="AAF3278" s="0"/>
      <c r="AAG3278" s="0"/>
      <c r="AAH3278" s="0"/>
      <c r="AAI3278" s="0"/>
      <c r="AAJ3278" s="0"/>
      <c r="AAK3278" s="0"/>
      <c r="AAL3278" s="0"/>
      <c r="AAM3278" s="0"/>
      <c r="AAN3278" s="0"/>
      <c r="AAO3278" s="0"/>
      <c r="AAP3278" s="0"/>
      <c r="AAQ3278" s="0"/>
      <c r="AAR3278" s="0"/>
      <c r="AAS3278" s="0"/>
      <c r="AAT3278" s="0"/>
      <c r="AAU3278" s="0"/>
      <c r="AAV3278" s="0"/>
      <c r="AAW3278" s="0"/>
      <c r="AAX3278" s="0"/>
      <c r="AAY3278" s="0"/>
      <c r="AAZ3278" s="0"/>
      <c r="ABA3278" s="0"/>
      <c r="ABB3278" s="0"/>
      <c r="ABC3278" s="0"/>
      <c r="ABD3278" s="0"/>
      <c r="ABE3278" s="0"/>
      <c r="ABF3278" s="0"/>
      <c r="ABG3278" s="0"/>
      <c r="ABH3278" s="0"/>
      <c r="ABI3278" s="0"/>
      <c r="ABJ3278" s="0"/>
      <c r="ABK3278" s="0"/>
      <c r="ABL3278" s="0"/>
      <c r="ABM3278" s="0"/>
      <c r="ABN3278" s="0"/>
      <c r="ABO3278" s="0"/>
      <c r="ABP3278" s="0"/>
      <c r="ABQ3278" s="0"/>
      <c r="ABR3278" s="0"/>
      <c r="ABS3278" s="0"/>
      <c r="ABT3278" s="0"/>
      <c r="ABU3278" s="0"/>
      <c r="ABV3278" s="0"/>
      <c r="ABW3278" s="0"/>
      <c r="ABX3278" s="0"/>
      <c r="ABY3278" s="0"/>
      <c r="ABZ3278" s="0"/>
      <c r="ACA3278" s="0"/>
      <c r="ACB3278" s="0"/>
      <c r="ACC3278" s="0"/>
      <c r="ACD3278" s="0"/>
      <c r="ACE3278" s="0"/>
      <c r="ACF3278" s="0"/>
      <c r="ACG3278" s="0"/>
      <c r="ACH3278" s="0"/>
      <c r="ACI3278" s="0"/>
      <c r="ACJ3278" s="0"/>
      <c r="ACK3278" s="0"/>
      <c r="ACL3278" s="0"/>
      <c r="ACM3278" s="0"/>
      <c r="ACN3278" s="0"/>
      <c r="ACO3278" s="0"/>
      <c r="ACP3278" s="0"/>
      <c r="ACQ3278" s="0"/>
      <c r="ACR3278" s="0"/>
      <c r="ACS3278" s="0"/>
      <c r="ACT3278" s="0"/>
      <c r="ACU3278" s="0"/>
      <c r="ACV3278" s="0"/>
      <c r="ACW3278" s="0"/>
      <c r="ACX3278" s="0"/>
      <c r="ACY3278" s="0"/>
      <c r="ACZ3278" s="0"/>
      <c r="ADA3278" s="0"/>
      <c r="ADB3278" s="0"/>
      <c r="ADC3278" s="0"/>
      <c r="ADD3278" s="0"/>
      <c r="ADE3278" s="0"/>
      <c r="ADF3278" s="0"/>
      <c r="ADG3278" s="0"/>
      <c r="ADH3278" s="0"/>
      <c r="ADI3278" s="0"/>
      <c r="ADJ3278" s="0"/>
      <c r="ADK3278" s="0"/>
      <c r="ADL3278" s="0"/>
      <c r="ADM3278" s="0"/>
      <c r="ADN3278" s="0"/>
      <c r="ADO3278" s="0"/>
      <c r="ADP3278" s="0"/>
      <c r="ADQ3278" s="0"/>
      <c r="ADR3278" s="0"/>
      <c r="ADS3278" s="0"/>
      <c r="ADT3278" s="0"/>
      <c r="ADU3278" s="0"/>
      <c r="ADV3278" s="0"/>
      <c r="ADW3278" s="0"/>
      <c r="ADX3278" s="0"/>
      <c r="ADY3278" s="0"/>
      <c r="ADZ3278" s="0"/>
      <c r="AEA3278" s="0"/>
      <c r="AEB3278" s="0"/>
      <c r="AEC3278" s="0"/>
      <c r="AED3278" s="0"/>
      <c r="AEE3278" s="0"/>
      <c r="AEF3278" s="0"/>
      <c r="AEG3278" s="0"/>
      <c r="AEH3278" s="0"/>
      <c r="AEI3278" s="0"/>
      <c r="AEJ3278" s="0"/>
      <c r="AEK3278" s="0"/>
      <c r="AEL3278" s="0"/>
      <c r="AEM3278" s="0"/>
      <c r="AEN3278" s="0"/>
      <c r="AEO3278" s="0"/>
      <c r="AEP3278" s="0"/>
      <c r="AEQ3278" s="0"/>
      <c r="AER3278" s="0"/>
      <c r="AES3278" s="0"/>
      <c r="AET3278" s="0"/>
      <c r="AEU3278" s="0"/>
      <c r="AEV3278" s="0"/>
      <c r="AEW3278" s="0"/>
      <c r="AEX3278" s="0"/>
      <c r="AEY3278" s="0"/>
      <c r="AEZ3278" s="0"/>
      <c r="AFA3278" s="0"/>
      <c r="AFB3278" s="0"/>
      <c r="AFC3278" s="0"/>
      <c r="AFD3278" s="0"/>
      <c r="AFE3278" s="0"/>
      <c r="AFF3278" s="0"/>
      <c r="AFG3278" s="0"/>
      <c r="AFH3278" s="0"/>
      <c r="AFI3278" s="0"/>
      <c r="AFJ3278" s="0"/>
      <c r="AFK3278" s="0"/>
      <c r="AFL3278" s="0"/>
      <c r="AFM3278" s="0"/>
      <c r="AFN3278" s="0"/>
      <c r="AFO3278" s="0"/>
      <c r="AFP3278" s="0"/>
      <c r="AFQ3278" s="0"/>
      <c r="AFR3278" s="0"/>
      <c r="AFS3278" s="0"/>
      <c r="AFT3278" s="0"/>
      <c r="AFU3278" s="0"/>
      <c r="AFV3278" s="0"/>
      <c r="AFW3278" s="0"/>
      <c r="AFX3278" s="0"/>
      <c r="AFY3278" s="0"/>
      <c r="AFZ3278" s="0"/>
      <c r="AGA3278" s="0"/>
      <c r="AGB3278" s="0"/>
      <c r="AGC3278" s="0"/>
      <c r="AGD3278" s="0"/>
      <c r="AGE3278" s="0"/>
      <c r="AGF3278" s="0"/>
      <c r="AGG3278" s="0"/>
      <c r="AGH3278" s="0"/>
      <c r="AGI3278" s="0"/>
      <c r="AGJ3278" s="0"/>
      <c r="AGK3278" s="0"/>
      <c r="AGL3278" s="0"/>
      <c r="AGM3278" s="0"/>
      <c r="AGN3278" s="0"/>
      <c r="AGO3278" s="0"/>
      <c r="AGP3278" s="0"/>
      <c r="AGQ3278" s="0"/>
      <c r="AGR3278" s="0"/>
      <c r="AGS3278" s="0"/>
      <c r="AGT3278" s="0"/>
      <c r="AGU3278" s="0"/>
      <c r="AGV3278" s="0"/>
      <c r="AGW3278" s="0"/>
      <c r="AGX3278" s="0"/>
      <c r="AGY3278" s="0"/>
      <c r="AGZ3278" s="0"/>
      <c r="AHA3278" s="0"/>
      <c r="AHB3278" s="0"/>
      <c r="AHC3278" s="0"/>
      <c r="AHD3278" s="0"/>
      <c r="AHE3278" s="0"/>
      <c r="AHF3278" s="0"/>
      <c r="AHG3278" s="0"/>
      <c r="AHH3278" s="0"/>
      <c r="AHI3278" s="0"/>
      <c r="AHJ3278" s="0"/>
      <c r="AHK3278" s="0"/>
      <c r="AHL3278" s="0"/>
      <c r="AHM3278" s="0"/>
      <c r="AHN3278" s="0"/>
      <c r="AHO3278" s="0"/>
      <c r="AHP3278" s="0"/>
      <c r="AHQ3278" s="0"/>
      <c r="AHR3278" s="0"/>
      <c r="AHS3278" s="0"/>
      <c r="AHT3278" s="0"/>
      <c r="AHU3278" s="0"/>
      <c r="AHV3278" s="0"/>
      <c r="AHW3278" s="0"/>
      <c r="AHX3278" s="0"/>
      <c r="AHY3278" s="0"/>
      <c r="AHZ3278" s="0"/>
      <c r="AIA3278" s="0"/>
      <c r="AIB3278" s="0"/>
      <c r="AIC3278" s="0"/>
      <c r="AID3278" s="0"/>
      <c r="AIE3278" s="0"/>
      <c r="AIF3278" s="0"/>
      <c r="AIG3278" s="0"/>
      <c r="AIH3278" s="0"/>
      <c r="AII3278" s="0"/>
      <c r="AIJ3278" s="0"/>
      <c r="AIK3278" s="0"/>
      <c r="AIL3278" s="0"/>
      <c r="AIM3278" s="0"/>
      <c r="AIN3278" s="0"/>
      <c r="AIO3278" s="0"/>
      <c r="AIP3278" s="0"/>
      <c r="AIQ3278" s="0"/>
      <c r="AIR3278" s="0"/>
      <c r="AIS3278" s="0"/>
      <c r="AIT3278" s="0"/>
      <c r="AIU3278" s="0"/>
      <c r="AIV3278" s="0"/>
      <c r="AIW3278" s="0"/>
      <c r="AIX3278" s="0"/>
      <c r="AIY3278" s="0"/>
      <c r="AIZ3278" s="0"/>
      <c r="AJA3278" s="0"/>
      <c r="AJB3278" s="0"/>
      <c r="AJC3278" s="0"/>
      <c r="AJD3278" s="0"/>
      <c r="AJE3278" s="0"/>
      <c r="AJF3278" s="0"/>
      <c r="AJG3278" s="0"/>
      <c r="AJH3278" s="0"/>
      <c r="AJI3278" s="0"/>
      <c r="AJJ3278" s="0"/>
      <c r="AJK3278" s="0"/>
      <c r="AJL3278" s="0"/>
      <c r="AJM3278" s="0"/>
      <c r="AJN3278" s="0"/>
      <c r="AJO3278" s="0"/>
      <c r="AJP3278" s="0"/>
      <c r="AJQ3278" s="0"/>
      <c r="AJR3278" s="0"/>
      <c r="AJS3278" s="0"/>
      <c r="AJT3278" s="0"/>
      <c r="AJU3278" s="0"/>
      <c r="AJV3278" s="0"/>
      <c r="AJW3278" s="0"/>
      <c r="AJX3278" s="0"/>
      <c r="AJY3278" s="0"/>
      <c r="AJZ3278" s="0"/>
      <c r="AKA3278" s="0"/>
      <c r="AKB3278" s="0"/>
      <c r="AKC3278" s="0"/>
      <c r="AKD3278" s="0"/>
      <c r="AKE3278" s="0"/>
      <c r="AKF3278" s="0"/>
      <c r="AKG3278" s="0"/>
      <c r="AKH3278" s="0"/>
      <c r="AKI3278" s="0"/>
      <c r="AKJ3278" s="0"/>
      <c r="AKK3278" s="0"/>
      <c r="AKL3278" s="0"/>
      <c r="AKM3278" s="0"/>
      <c r="AKN3278" s="0"/>
      <c r="AKO3278" s="0"/>
      <c r="AKP3278" s="0"/>
      <c r="AKQ3278" s="0"/>
      <c r="AKR3278" s="0"/>
      <c r="AKS3278" s="0"/>
      <c r="AKT3278" s="0"/>
      <c r="AKU3278" s="0"/>
      <c r="AKV3278" s="0"/>
      <c r="AKW3278" s="0"/>
      <c r="AKX3278" s="0"/>
      <c r="AKY3278" s="0"/>
      <c r="AKZ3278" s="0"/>
      <c r="ALA3278" s="0"/>
      <c r="ALB3278" s="0"/>
      <c r="ALC3278" s="0"/>
      <c r="ALD3278" s="0"/>
      <c r="ALE3278" s="0"/>
      <c r="ALF3278" s="0"/>
      <c r="ALG3278" s="0"/>
      <c r="ALH3278" s="0"/>
      <c r="ALI3278" s="0"/>
      <c r="ALJ3278" s="0"/>
      <c r="ALK3278" s="0"/>
      <c r="ALL3278" s="0"/>
      <c r="ALM3278" s="0"/>
      <c r="ALN3278" s="0"/>
      <c r="ALO3278" s="0"/>
      <c r="ALP3278" s="0"/>
      <c r="ALQ3278" s="0"/>
      <c r="ALR3278" s="0"/>
      <c r="ALS3278" s="0"/>
      <c r="ALT3278" s="0"/>
      <c r="ALU3278" s="0"/>
      <c r="ALV3278" s="0"/>
      <c r="ALW3278" s="0"/>
      <c r="ALX3278" s="0"/>
      <c r="ALY3278" s="0"/>
      <c r="ALZ3278" s="0"/>
      <c r="AMA3278" s="0"/>
      <c r="AMB3278" s="0"/>
      <c r="AMC3278" s="0"/>
      <c r="AMD3278" s="0"/>
      <c r="AME3278" s="0"/>
      <c r="AMF3278" s="0"/>
      <c r="AMG3278" s="0"/>
      <c r="AMH3278" s="0"/>
      <c r="AMI3278" s="0"/>
    </row>
    <row r="3279" customFormat="false" ht="12.75" hidden="false" customHeight="false" outlineLevel="0" collapsed="false">
      <c r="A3279" s="1" t="s">
        <v>57</v>
      </c>
      <c r="C3279" s="19" t="s">
        <v>3527</v>
      </c>
      <c r="D3279" s="19" t="s">
        <v>16</v>
      </c>
      <c r="E3279" s="20" t="n">
        <v>2.8</v>
      </c>
      <c r="F3279" s="21" t="n">
        <v>12</v>
      </c>
      <c r="G3279" s="24" t="s">
        <v>3470</v>
      </c>
      <c r="I3279" s="3"/>
      <c r="K3279" s="4"/>
      <c r="BM3279" s="0"/>
      <c r="BN3279" s="0"/>
      <c r="BO3279" s="0"/>
      <c r="BP3279" s="0"/>
      <c r="BQ3279" s="0"/>
      <c r="BR3279" s="0"/>
      <c r="BS3279" s="0"/>
      <c r="BT3279" s="0"/>
      <c r="BU3279" s="0"/>
      <c r="BV3279" s="0"/>
      <c r="BW3279" s="0"/>
      <c r="BX3279" s="0"/>
      <c r="BY3279" s="0"/>
      <c r="BZ3279" s="0"/>
      <c r="CA3279" s="0"/>
      <c r="CB3279" s="0"/>
      <c r="CC3279" s="0"/>
      <c r="CD3279" s="0"/>
      <c r="CE3279" s="0"/>
      <c r="CF3279" s="0"/>
      <c r="CG3279" s="0"/>
      <c r="CH3279" s="0"/>
      <c r="CI3279" s="0"/>
      <c r="CJ3279" s="0"/>
      <c r="CK3279" s="0"/>
      <c r="CL3279" s="0"/>
      <c r="CM3279" s="0"/>
      <c r="CN3279" s="0"/>
      <c r="CO3279" s="0"/>
      <c r="CP3279" s="0"/>
      <c r="CQ3279" s="0"/>
      <c r="CR3279" s="0"/>
      <c r="CS3279" s="0"/>
      <c r="CT3279" s="0"/>
      <c r="CU3279" s="0"/>
      <c r="CV3279" s="0"/>
      <c r="CW3279" s="0"/>
      <c r="CX3279" s="0"/>
      <c r="CY3279" s="0"/>
      <c r="CZ3279" s="0"/>
      <c r="DA3279" s="0"/>
      <c r="DB3279" s="0"/>
      <c r="DC3279" s="0"/>
      <c r="DD3279" s="0"/>
      <c r="DE3279" s="0"/>
      <c r="DF3279" s="0"/>
      <c r="DG3279" s="0"/>
      <c r="DH3279" s="0"/>
      <c r="DI3279" s="0"/>
      <c r="DJ3279" s="0"/>
      <c r="DK3279" s="0"/>
      <c r="DL3279" s="0"/>
      <c r="DM3279" s="0"/>
      <c r="DN3279" s="0"/>
      <c r="DO3279" s="0"/>
      <c r="DP3279" s="0"/>
      <c r="DQ3279" s="0"/>
      <c r="DR3279" s="0"/>
      <c r="DS3279" s="0"/>
      <c r="DT3279" s="0"/>
      <c r="DU3279" s="0"/>
      <c r="DV3279" s="0"/>
      <c r="DW3279" s="0"/>
      <c r="DX3279" s="0"/>
      <c r="DY3279" s="0"/>
      <c r="DZ3279" s="0"/>
      <c r="EA3279" s="0"/>
      <c r="EB3279" s="0"/>
      <c r="EC3279" s="0"/>
      <c r="ED3279" s="0"/>
      <c r="EE3279" s="0"/>
      <c r="EF3279" s="0"/>
      <c r="EG3279" s="0"/>
      <c r="EH3279" s="0"/>
      <c r="EI3279" s="0"/>
      <c r="EJ3279" s="0"/>
      <c r="EK3279" s="0"/>
      <c r="EL3279" s="0"/>
      <c r="EM3279" s="0"/>
      <c r="EN3279" s="0"/>
      <c r="EO3279" s="0"/>
      <c r="EP3279" s="0"/>
      <c r="EQ3279" s="0"/>
      <c r="ER3279" s="0"/>
      <c r="ES3279" s="0"/>
      <c r="ET3279" s="0"/>
      <c r="EU3279" s="0"/>
      <c r="EV3279" s="0"/>
      <c r="EW3279" s="0"/>
      <c r="EX3279" s="0"/>
      <c r="EY3279" s="0"/>
      <c r="EZ3279" s="0"/>
      <c r="FA3279" s="0"/>
      <c r="FB3279" s="0"/>
      <c r="FC3279" s="0"/>
      <c r="FD3279" s="0"/>
      <c r="FE3279" s="0"/>
      <c r="FF3279" s="0"/>
      <c r="FG3279" s="0"/>
      <c r="FH3279" s="0"/>
      <c r="FI3279" s="0"/>
      <c r="FJ3279" s="0"/>
      <c r="FK3279" s="0"/>
      <c r="FL3279" s="0"/>
      <c r="FM3279" s="0"/>
      <c r="FN3279" s="0"/>
      <c r="FO3279" s="0"/>
      <c r="FP3279" s="0"/>
      <c r="FQ3279" s="0"/>
      <c r="FR3279" s="0"/>
      <c r="FS3279" s="0"/>
      <c r="FT3279" s="0"/>
      <c r="FU3279" s="0"/>
      <c r="FV3279" s="0"/>
      <c r="FW3279" s="0"/>
      <c r="FX3279" s="0"/>
      <c r="FY3279" s="0"/>
      <c r="FZ3279" s="0"/>
      <c r="GA3279" s="0"/>
      <c r="GB3279" s="0"/>
      <c r="GC3279" s="0"/>
      <c r="GD3279" s="0"/>
      <c r="GE3279" s="0"/>
      <c r="GF3279" s="0"/>
      <c r="GG3279" s="0"/>
      <c r="GH3279" s="0"/>
      <c r="GI3279" s="0"/>
      <c r="GJ3279" s="0"/>
      <c r="GK3279" s="0"/>
      <c r="GL3279" s="0"/>
      <c r="GM3279" s="0"/>
      <c r="GN3279" s="0"/>
      <c r="GO3279" s="0"/>
      <c r="GP3279" s="0"/>
      <c r="GQ3279" s="0"/>
      <c r="GR3279" s="0"/>
      <c r="GS3279" s="0"/>
      <c r="GT3279" s="0"/>
      <c r="GU3279" s="0"/>
      <c r="GV3279" s="0"/>
      <c r="GW3279" s="0"/>
      <c r="GX3279" s="0"/>
      <c r="GY3279" s="0"/>
      <c r="GZ3279" s="0"/>
      <c r="HA3279" s="0"/>
      <c r="HB3279" s="0"/>
      <c r="HC3279" s="0"/>
      <c r="HD3279" s="0"/>
      <c r="HE3279" s="0"/>
      <c r="HF3279" s="0"/>
      <c r="HG3279" s="0"/>
      <c r="HH3279" s="0"/>
      <c r="HI3279" s="0"/>
      <c r="HJ3279" s="0"/>
      <c r="HK3279" s="0"/>
      <c r="HL3279" s="0"/>
      <c r="HM3279" s="0"/>
      <c r="HN3279" s="0"/>
      <c r="HO3279" s="0"/>
      <c r="HP3279" s="0"/>
      <c r="HQ3279" s="0"/>
      <c r="HR3279" s="0"/>
      <c r="HS3279" s="0"/>
      <c r="HT3279" s="0"/>
      <c r="HU3279" s="0"/>
      <c r="HV3279" s="0"/>
      <c r="HW3279" s="0"/>
      <c r="HX3279" s="0"/>
      <c r="HY3279" s="0"/>
      <c r="HZ3279" s="0"/>
      <c r="IA3279" s="0"/>
      <c r="IB3279" s="0"/>
      <c r="IC3279" s="0"/>
      <c r="ID3279" s="0"/>
      <c r="IE3279" s="0"/>
      <c r="IF3279" s="0"/>
      <c r="IG3279" s="0"/>
      <c r="IH3279" s="0"/>
      <c r="II3279" s="0"/>
      <c r="IJ3279" s="0"/>
      <c r="IK3279" s="0"/>
      <c r="IL3279" s="0"/>
      <c r="IM3279" s="0"/>
      <c r="IN3279" s="0"/>
      <c r="IO3279" s="0"/>
      <c r="IP3279" s="0"/>
      <c r="IQ3279" s="0"/>
      <c r="IR3279" s="0"/>
      <c r="IS3279" s="0"/>
      <c r="IT3279" s="0"/>
      <c r="IU3279" s="0"/>
      <c r="IV3279" s="0"/>
      <c r="IW3279" s="0"/>
      <c r="IX3279" s="0"/>
      <c r="IY3279" s="0"/>
      <c r="IZ3279" s="0"/>
      <c r="JA3279" s="0"/>
      <c r="JB3279" s="0"/>
      <c r="JC3279" s="0"/>
      <c r="JD3279" s="0"/>
      <c r="JE3279" s="0"/>
      <c r="JF3279" s="0"/>
      <c r="JG3279" s="0"/>
      <c r="JH3279" s="0"/>
      <c r="JI3279" s="0"/>
      <c r="JJ3279" s="0"/>
      <c r="JK3279" s="0"/>
      <c r="JL3279" s="0"/>
      <c r="JM3279" s="0"/>
      <c r="JN3279" s="0"/>
      <c r="JO3279" s="0"/>
      <c r="JP3279" s="0"/>
      <c r="JQ3279" s="0"/>
      <c r="JR3279" s="0"/>
      <c r="JS3279" s="0"/>
      <c r="JT3279" s="0"/>
      <c r="JU3279" s="0"/>
      <c r="JV3279" s="0"/>
      <c r="JW3279" s="0"/>
      <c r="JX3279" s="0"/>
      <c r="JY3279" s="0"/>
      <c r="JZ3279" s="0"/>
      <c r="KA3279" s="0"/>
      <c r="KB3279" s="0"/>
      <c r="KC3279" s="0"/>
      <c r="KD3279" s="0"/>
      <c r="KE3279" s="0"/>
      <c r="KF3279" s="0"/>
      <c r="KG3279" s="0"/>
      <c r="KH3279" s="0"/>
      <c r="KI3279" s="0"/>
      <c r="KJ3279" s="0"/>
      <c r="KK3279" s="0"/>
      <c r="KL3279" s="0"/>
      <c r="KM3279" s="0"/>
      <c r="KN3279" s="0"/>
      <c r="KO3279" s="0"/>
      <c r="KP3279" s="0"/>
      <c r="KQ3279" s="0"/>
      <c r="KR3279" s="0"/>
      <c r="KS3279" s="0"/>
      <c r="KT3279" s="0"/>
      <c r="KU3279" s="0"/>
      <c r="KV3279" s="0"/>
      <c r="KW3279" s="0"/>
      <c r="KX3279" s="0"/>
      <c r="KY3279" s="0"/>
      <c r="KZ3279" s="0"/>
      <c r="LA3279" s="0"/>
      <c r="LB3279" s="0"/>
      <c r="LC3279" s="0"/>
      <c r="LD3279" s="0"/>
      <c r="LE3279" s="0"/>
      <c r="LF3279" s="0"/>
      <c r="LG3279" s="0"/>
      <c r="LH3279" s="0"/>
      <c r="LI3279" s="0"/>
      <c r="LJ3279" s="0"/>
      <c r="LK3279" s="0"/>
      <c r="LL3279" s="0"/>
      <c r="LM3279" s="0"/>
      <c r="LN3279" s="0"/>
      <c r="LO3279" s="0"/>
      <c r="LP3279" s="0"/>
      <c r="LQ3279" s="0"/>
      <c r="LR3279" s="0"/>
      <c r="LS3279" s="0"/>
      <c r="LT3279" s="0"/>
      <c r="LU3279" s="0"/>
      <c r="LV3279" s="0"/>
      <c r="LW3279" s="0"/>
      <c r="LX3279" s="0"/>
      <c r="LY3279" s="0"/>
      <c r="LZ3279" s="0"/>
      <c r="MA3279" s="0"/>
      <c r="MB3279" s="0"/>
      <c r="MC3279" s="0"/>
      <c r="MD3279" s="0"/>
      <c r="ME3279" s="0"/>
      <c r="MF3279" s="0"/>
      <c r="MG3279" s="0"/>
      <c r="MH3279" s="0"/>
      <c r="MI3279" s="0"/>
      <c r="MJ3279" s="0"/>
      <c r="MK3279" s="0"/>
      <c r="ML3279" s="0"/>
      <c r="MM3279" s="0"/>
      <c r="MN3279" s="0"/>
      <c r="MO3279" s="0"/>
      <c r="MP3279" s="0"/>
      <c r="MQ3279" s="0"/>
      <c r="MR3279" s="0"/>
      <c r="MS3279" s="0"/>
      <c r="MT3279" s="0"/>
      <c r="MU3279" s="0"/>
      <c r="MV3279" s="0"/>
      <c r="MW3279" s="0"/>
      <c r="MX3279" s="0"/>
      <c r="MY3279" s="0"/>
      <c r="MZ3279" s="0"/>
      <c r="NA3279" s="0"/>
      <c r="NB3279" s="0"/>
      <c r="NC3279" s="0"/>
      <c r="ND3279" s="0"/>
      <c r="NE3279" s="0"/>
      <c r="NF3279" s="0"/>
      <c r="NG3279" s="0"/>
      <c r="NH3279" s="0"/>
      <c r="NI3279" s="0"/>
      <c r="NJ3279" s="0"/>
      <c r="NK3279" s="0"/>
      <c r="NL3279" s="0"/>
      <c r="NM3279" s="0"/>
      <c r="NN3279" s="0"/>
      <c r="NO3279" s="0"/>
      <c r="NP3279" s="0"/>
      <c r="NQ3279" s="0"/>
      <c r="NR3279" s="0"/>
      <c r="NS3279" s="0"/>
      <c r="NT3279" s="0"/>
      <c r="NU3279" s="0"/>
      <c r="NV3279" s="0"/>
      <c r="NW3279" s="0"/>
      <c r="NX3279" s="0"/>
      <c r="NY3279" s="0"/>
      <c r="NZ3279" s="0"/>
      <c r="OA3279" s="0"/>
      <c r="OB3279" s="0"/>
      <c r="OC3279" s="0"/>
      <c r="OD3279" s="0"/>
      <c r="OE3279" s="0"/>
      <c r="OF3279" s="0"/>
      <c r="OG3279" s="0"/>
      <c r="OH3279" s="0"/>
      <c r="OI3279" s="0"/>
      <c r="OJ3279" s="0"/>
      <c r="OK3279" s="0"/>
      <c r="OL3279" s="0"/>
      <c r="OM3279" s="0"/>
      <c r="ON3279" s="0"/>
      <c r="OO3279" s="0"/>
      <c r="OP3279" s="0"/>
      <c r="OQ3279" s="0"/>
      <c r="OR3279" s="0"/>
      <c r="OS3279" s="0"/>
      <c r="OT3279" s="0"/>
      <c r="OU3279" s="0"/>
      <c r="OV3279" s="0"/>
      <c r="OW3279" s="0"/>
      <c r="OX3279" s="0"/>
      <c r="OY3279" s="0"/>
      <c r="OZ3279" s="0"/>
      <c r="PA3279" s="0"/>
      <c r="PB3279" s="0"/>
      <c r="PC3279" s="0"/>
      <c r="PD3279" s="0"/>
      <c r="PE3279" s="0"/>
      <c r="PF3279" s="0"/>
      <c r="PG3279" s="0"/>
      <c r="PH3279" s="0"/>
      <c r="PI3279" s="0"/>
      <c r="PJ3279" s="0"/>
      <c r="PK3279" s="0"/>
      <c r="PL3279" s="0"/>
      <c r="PM3279" s="0"/>
      <c r="PN3279" s="0"/>
      <c r="PO3279" s="0"/>
      <c r="PP3279" s="0"/>
      <c r="PQ3279" s="0"/>
      <c r="PR3279" s="0"/>
      <c r="PS3279" s="0"/>
      <c r="PT3279" s="0"/>
      <c r="PU3279" s="0"/>
      <c r="PV3279" s="0"/>
      <c r="PW3279" s="0"/>
      <c r="PX3279" s="0"/>
      <c r="PY3279" s="0"/>
      <c r="PZ3279" s="0"/>
      <c r="QA3279" s="0"/>
      <c r="QB3279" s="0"/>
      <c r="QC3279" s="0"/>
      <c r="QD3279" s="0"/>
      <c r="QE3279" s="0"/>
      <c r="QF3279" s="0"/>
      <c r="QG3279" s="0"/>
      <c r="QH3279" s="0"/>
      <c r="QI3279" s="0"/>
      <c r="QJ3279" s="0"/>
      <c r="QK3279" s="0"/>
      <c r="QL3279" s="0"/>
      <c r="QM3279" s="0"/>
      <c r="QN3279" s="0"/>
      <c r="QO3279" s="0"/>
      <c r="QP3279" s="0"/>
      <c r="QQ3279" s="0"/>
      <c r="QR3279" s="0"/>
      <c r="QS3279" s="0"/>
      <c r="QT3279" s="0"/>
      <c r="QU3279" s="0"/>
      <c r="QV3279" s="0"/>
      <c r="QW3279" s="0"/>
      <c r="QX3279" s="0"/>
      <c r="QY3279" s="0"/>
      <c r="QZ3279" s="0"/>
      <c r="RA3279" s="0"/>
      <c r="RB3279" s="0"/>
      <c r="RC3279" s="0"/>
      <c r="RD3279" s="0"/>
      <c r="RE3279" s="0"/>
      <c r="RF3279" s="0"/>
      <c r="RG3279" s="0"/>
      <c r="RH3279" s="0"/>
      <c r="RI3279" s="0"/>
      <c r="RJ3279" s="0"/>
      <c r="RK3279" s="0"/>
      <c r="RL3279" s="0"/>
      <c r="RM3279" s="0"/>
      <c r="RN3279" s="0"/>
      <c r="RO3279" s="0"/>
      <c r="RP3279" s="0"/>
      <c r="RQ3279" s="0"/>
      <c r="RR3279" s="0"/>
      <c r="RS3279" s="0"/>
      <c r="RT3279" s="0"/>
      <c r="RU3279" s="0"/>
      <c r="RV3279" s="0"/>
      <c r="RW3279" s="0"/>
      <c r="RX3279" s="0"/>
      <c r="RY3279" s="0"/>
      <c r="RZ3279" s="0"/>
      <c r="SA3279" s="0"/>
      <c r="SB3279" s="0"/>
      <c r="SC3279" s="0"/>
      <c r="SD3279" s="0"/>
      <c r="SE3279" s="0"/>
      <c r="SF3279" s="0"/>
      <c r="SG3279" s="0"/>
      <c r="SH3279" s="0"/>
      <c r="SI3279" s="0"/>
      <c r="SJ3279" s="0"/>
      <c r="SK3279" s="0"/>
      <c r="SL3279" s="0"/>
      <c r="SM3279" s="0"/>
      <c r="SN3279" s="0"/>
      <c r="SO3279" s="0"/>
      <c r="SP3279" s="0"/>
      <c r="SQ3279" s="0"/>
      <c r="SR3279" s="0"/>
      <c r="SS3279" s="0"/>
      <c r="ST3279" s="0"/>
      <c r="SU3279" s="0"/>
      <c r="SV3279" s="0"/>
      <c r="SW3279" s="0"/>
      <c r="SX3279" s="0"/>
      <c r="SY3279" s="0"/>
      <c r="SZ3279" s="0"/>
      <c r="TA3279" s="0"/>
      <c r="TB3279" s="0"/>
      <c r="TC3279" s="0"/>
      <c r="TD3279" s="0"/>
      <c r="TE3279" s="0"/>
      <c r="TF3279" s="0"/>
      <c r="TG3279" s="0"/>
      <c r="TH3279" s="0"/>
      <c r="TI3279" s="0"/>
      <c r="TJ3279" s="0"/>
      <c r="TK3279" s="0"/>
      <c r="TL3279" s="0"/>
      <c r="TM3279" s="0"/>
      <c r="TN3279" s="0"/>
      <c r="TO3279" s="0"/>
      <c r="TP3279" s="0"/>
      <c r="TQ3279" s="0"/>
      <c r="TR3279" s="0"/>
      <c r="TS3279" s="0"/>
      <c r="TT3279" s="0"/>
      <c r="TU3279" s="0"/>
      <c r="TV3279" s="0"/>
      <c r="TW3279" s="0"/>
      <c r="TX3279" s="0"/>
      <c r="TY3279" s="0"/>
      <c r="TZ3279" s="0"/>
      <c r="UA3279" s="0"/>
      <c r="UB3279" s="0"/>
      <c r="UC3279" s="0"/>
      <c r="UD3279" s="0"/>
      <c r="UE3279" s="0"/>
      <c r="UF3279" s="0"/>
      <c r="UG3279" s="0"/>
      <c r="UH3279" s="0"/>
      <c r="UI3279" s="0"/>
      <c r="UJ3279" s="0"/>
      <c r="UK3279" s="0"/>
      <c r="UL3279" s="0"/>
      <c r="UM3279" s="0"/>
      <c r="UN3279" s="0"/>
      <c r="UO3279" s="0"/>
      <c r="UP3279" s="0"/>
      <c r="UQ3279" s="0"/>
      <c r="UR3279" s="0"/>
      <c r="US3279" s="0"/>
      <c r="UT3279" s="0"/>
      <c r="UU3279" s="0"/>
      <c r="UV3279" s="0"/>
      <c r="UW3279" s="0"/>
      <c r="UX3279" s="0"/>
      <c r="UY3279" s="0"/>
      <c r="UZ3279" s="0"/>
      <c r="VA3279" s="0"/>
      <c r="VB3279" s="0"/>
      <c r="VC3279" s="0"/>
      <c r="VD3279" s="0"/>
      <c r="VE3279" s="0"/>
      <c r="VF3279" s="0"/>
      <c r="VG3279" s="0"/>
      <c r="VH3279" s="0"/>
      <c r="VI3279" s="0"/>
      <c r="VJ3279" s="0"/>
      <c r="VK3279" s="0"/>
      <c r="VL3279" s="0"/>
      <c r="VM3279" s="0"/>
      <c r="VN3279" s="0"/>
      <c r="VO3279" s="0"/>
      <c r="VP3279" s="0"/>
      <c r="VQ3279" s="0"/>
      <c r="VR3279" s="0"/>
      <c r="VS3279" s="0"/>
      <c r="VT3279" s="0"/>
      <c r="VU3279" s="0"/>
      <c r="VV3279" s="0"/>
      <c r="VW3279" s="0"/>
      <c r="VX3279" s="0"/>
      <c r="VY3279" s="0"/>
      <c r="VZ3279" s="0"/>
      <c r="WA3279" s="0"/>
      <c r="WB3279" s="0"/>
      <c r="WC3279" s="0"/>
      <c r="WD3279" s="0"/>
      <c r="WE3279" s="0"/>
      <c r="WF3279" s="0"/>
      <c r="WG3279" s="0"/>
      <c r="WH3279" s="0"/>
      <c r="WI3279" s="0"/>
      <c r="WJ3279" s="0"/>
      <c r="WK3279" s="0"/>
      <c r="WL3279" s="0"/>
      <c r="WM3279" s="0"/>
      <c r="WN3279" s="0"/>
      <c r="WO3279" s="0"/>
      <c r="WP3279" s="0"/>
      <c r="WQ3279" s="0"/>
      <c r="WR3279" s="0"/>
      <c r="WS3279" s="0"/>
      <c r="WT3279" s="0"/>
      <c r="WU3279" s="0"/>
      <c r="WV3279" s="0"/>
      <c r="WW3279" s="0"/>
      <c r="WX3279" s="0"/>
      <c r="WY3279" s="0"/>
      <c r="WZ3279" s="0"/>
      <c r="XA3279" s="0"/>
      <c r="XB3279" s="0"/>
      <c r="XC3279" s="0"/>
      <c r="XD3279" s="0"/>
      <c r="XE3279" s="0"/>
      <c r="XF3279" s="0"/>
      <c r="XG3279" s="0"/>
      <c r="XH3279" s="0"/>
      <c r="XI3279" s="0"/>
      <c r="XJ3279" s="0"/>
      <c r="XK3279" s="0"/>
      <c r="XL3279" s="0"/>
      <c r="XM3279" s="0"/>
      <c r="XN3279" s="0"/>
      <c r="XO3279" s="0"/>
      <c r="XP3279" s="0"/>
      <c r="XQ3279" s="0"/>
      <c r="XR3279" s="0"/>
      <c r="XS3279" s="0"/>
      <c r="XT3279" s="0"/>
      <c r="XU3279" s="0"/>
      <c r="XV3279" s="0"/>
      <c r="XW3279" s="0"/>
      <c r="XX3279" s="0"/>
      <c r="XY3279" s="0"/>
      <c r="XZ3279" s="0"/>
      <c r="YA3279" s="0"/>
      <c r="YB3279" s="0"/>
      <c r="YC3279" s="0"/>
      <c r="YD3279" s="0"/>
      <c r="YE3279" s="0"/>
      <c r="YF3279" s="0"/>
      <c r="YG3279" s="0"/>
      <c r="YH3279" s="0"/>
      <c r="YI3279" s="0"/>
      <c r="YJ3279" s="0"/>
      <c r="YK3279" s="0"/>
      <c r="YL3279" s="0"/>
      <c r="YM3279" s="0"/>
      <c r="YN3279" s="0"/>
      <c r="YO3279" s="0"/>
      <c r="YP3279" s="0"/>
      <c r="YQ3279" s="0"/>
      <c r="YR3279" s="0"/>
      <c r="YS3279" s="0"/>
      <c r="YT3279" s="0"/>
      <c r="YU3279" s="0"/>
      <c r="YV3279" s="0"/>
      <c r="YW3279" s="0"/>
      <c r="YX3279" s="0"/>
      <c r="YY3279" s="0"/>
      <c r="YZ3279" s="0"/>
      <c r="ZA3279" s="0"/>
      <c r="ZB3279" s="0"/>
      <c r="ZC3279" s="0"/>
      <c r="ZD3279" s="0"/>
      <c r="ZE3279" s="0"/>
      <c r="ZF3279" s="0"/>
      <c r="ZG3279" s="0"/>
      <c r="ZH3279" s="0"/>
      <c r="ZI3279" s="0"/>
      <c r="ZJ3279" s="0"/>
      <c r="ZK3279" s="0"/>
      <c r="ZL3279" s="0"/>
      <c r="ZM3279" s="0"/>
      <c r="ZN3279" s="0"/>
      <c r="ZO3279" s="0"/>
      <c r="ZP3279" s="0"/>
      <c r="ZQ3279" s="0"/>
      <c r="ZR3279" s="0"/>
      <c r="ZS3279" s="0"/>
      <c r="ZT3279" s="0"/>
      <c r="ZU3279" s="0"/>
      <c r="ZV3279" s="0"/>
      <c r="ZW3279" s="0"/>
      <c r="ZX3279" s="0"/>
      <c r="ZY3279" s="0"/>
      <c r="ZZ3279" s="0"/>
      <c r="AAA3279" s="0"/>
      <c r="AAB3279" s="0"/>
      <c r="AAC3279" s="0"/>
      <c r="AAD3279" s="0"/>
      <c r="AAE3279" s="0"/>
      <c r="AAF3279" s="0"/>
      <c r="AAG3279" s="0"/>
      <c r="AAH3279" s="0"/>
      <c r="AAI3279" s="0"/>
      <c r="AAJ3279" s="0"/>
      <c r="AAK3279" s="0"/>
      <c r="AAL3279" s="0"/>
      <c r="AAM3279" s="0"/>
      <c r="AAN3279" s="0"/>
      <c r="AAO3279" s="0"/>
      <c r="AAP3279" s="0"/>
      <c r="AAQ3279" s="0"/>
      <c r="AAR3279" s="0"/>
      <c r="AAS3279" s="0"/>
      <c r="AAT3279" s="0"/>
      <c r="AAU3279" s="0"/>
      <c r="AAV3279" s="0"/>
      <c r="AAW3279" s="0"/>
      <c r="AAX3279" s="0"/>
      <c r="AAY3279" s="0"/>
      <c r="AAZ3279" s="0"/>
      <c r="ABA3279" s="0"/>
      <c r="ABB3279" s="0"/>
      <c r="ABC3279" s="0"/>
      <c r="ABD3279" s="0"/>
      <c r="ABE3279" s="0"/>
      <c r="ABF3279" s="0"/>
      <c r="ABG3279" s="0"/>
      <c r="ABH3279" s="0"/>
      <c r="ABI3279" s="0"/>
      <c r="ABJ3279" s="0"/>
      <c r="ABK3279" s="0"/>
      <c r="ABL3279" s="0"/>
      <c r="ABM3279" s="0"/>
      <c r="ABN3279" s="0"/>
      <c r="ABO3279" s="0"/>
      <c r="ABP3279" s="0"/>
      <c r="ABQ3279" s="0"/>
      <c r="ABR3279" s="0"/>
      <c r="ABS3279" s="0"/>
      <c r="ABT3279" s="0"/>
      <c r="ABU3279" s="0"/>
      <c r="ABV3279" s="0"/>
      <c r="ABW3279" s="0"/>
      <c r="ABX3279" s="0"/>
      <c r="ABY3279" s="0"/>
      <c r="ABZ3279" s="0"/>
      <c r="ACA3279" s="0"/>
      <c r="ACB3279" s="0"/>
      <c r="ACC3279" s="0"/>
      <c r="ACD3279" s="0"/>
      <c r="ACE3279" s="0"/>
      <c r="ACF3279" s="0"/>
      <c r="ACG3279" s="0"/>
      <c r="ACH3279" s="0"/>
      <c r="ACI3279" s="0"/>
      <c r="ACJ3279" s="0"/>
      <c r="ACK3279" s="0"/>
      <c r="ACL3279" s="0"/>
      <c r="ACM3279" s="0"/>
      <c r="ACN3279" s="0"/>
      <c r="ACO3279" s="0"/>
      <c r="ACP3279" s="0"/>
      <c r="ACQ3279" s="0"/>
      <c r="ACR3279" s="0"/>
      <c r="ACS3279" s="0"/>
      <c r="ACT3279" s="0"/>
      <c r="ACU3279" s="0"/>
      <c r="ACV3279" s="0"/>
      <c r="ACW3279" s="0"/>
      <c r="ACX3279" s="0"/>
      <c r="ACY3279" s="0"/>
      <c r="ACZ3279" s="0"/>
      <c r="ADA3279" s="0"/>
      <c r="ADB3279" s="0"/>
      <c r="ADC3279" s="0"/>
      <c r="ADD3279" s="0"/>
      <c r="ADE3279" s="0"/>
      <c r="ADF3279" s="0"/>
      <c r="ADG3279" s="0"/>
      <c r="ADH3279" s="0"/>
      <c r="ADI3279" s="0"/>
      <c r="ADJ3279" s="0"/>
      <c r="ADK3279" s="0"/>
      <c r="ADL3279" s="0"/>
      <c r="ADM3279" s="0"/>
      <c r="ADN3279" s="0"/>
      <c r="ADO3279" s="0"/>
      <c r="ADP3279" s="0"/>
      <c r="ADQ3279" s="0"/>
      <c r="ADR3279" s="0"/>
      <c r="ADS3279" s="0"/>
      <c r="ADT3279" s="0"/>
      <c r="ADU3279" s="0"/>
      <c r="ADV3279" s="0"/>
      <c r="ADW3279" s="0"/>
      <c r="ADX3279" s="0"/>
      <c r="ADY3279" s="0"/>
      <c r="ADZ3279" s="0"/>
      <c r="AEA3279" s="0"/>
      <c r="AEB3279" s="0"/>
      <c r="AEC3279" s="0"/>
      <c r="AED3279" s="0"/>
      <c r="AEE3279" s="0"/>
      <c r="AEF3279" s="0"/>
      <c r="AEG3279" s="0"/>
      <c r="AEH3279" s="0"/>
      <c r="AEI3279" s="0"/>
      <c r="AEJ3279" s="0"/>
      <c r="AEK3279" s="0"/>
      <c r="AEL3279" s="0"/>
      <c r="AEM3279" s="0"/>
      <c r="AEN3279" s="0"/>
      <c r="AEO3279" s="0"/>
      <c r="AEP3279" s="0"/>
      <c r="AEQ3279" s="0"/>
      <c r="AER3279" s="0"/>
      <c r="AES3279" s="0"/>
      <c r="AET3279" s="0"/>
      <c r="AEU3279" s="0"/>
      <c r="AEV3279" s="0"/>
      <c r="AEW3279" s="0"/>
      <c r="AEX3279" s="0"/>
      <c r="AEY3279" s="0"/>
      <c r="AEZ3279" s="0"/>
      <c r="AFA3279" s="0"/>
      <c r="AFB3279" s="0"/>
      <c r="AFC3279" s="0"/>
      <c r="AFD3279" s="0"/>
      <c r="AFE3279" s="0"/>
      <c r="AFF3279" s="0"/>
      <c r="AFG3279" s="0"/>
      <c r="AFH3279" s="0"/>
      <c r="AFI3279" s="0"/>
      <c r="AFJ3279" s="0"/>
      <c r="AFK3279" s="0"/>
      <c r="AFL3279" s="0"/>
      <c r="AFM3279" s="0"/>
      <c r="AFN3279" s="0"/>
      <c r="AFO3279" s="0"/>
      <c r="AFP3279" s="0"/>
      <c r="AFQ3279" s="0"/>
      <c r="AFR3279" s="0"/>
      <c r="AFS3279" s="0"/>
      <c r="AFT3279" s="0"/>
      <c r="AFU3279" s="0"/>
      <c r="AFV3279" s="0"/>
      <c r="AFW3279" s="0"/>
      <c r="AFX3279" s="0"/>
      <c r="AFY3279" s="0"/>
      <c r="AFZ3279" s="0"/>
      <c r="AGA3279" s="0"/>
      <c r="AGB3279" s="0"/>
      <c r="AGC3279" s="0"/>
      <c r="AGD3279" s="0"/>
      <c r="AGE3279" s="0"/>
      <c r="AGF3279" s="0"/>
      <c r="AGG3279" s="0"/>
      <c r="AGH3279" s="0"/>
      <c r="AGI3279" s="0"/>
      <c r="AGJ3279" s="0"/>
      <c r="AGK3279" s="0"/>
      <c r="AGL3279" s="0"/>
      <c r="AGM3279" s="0"/>
      <c r="AGN3279" s="0"/>
      <c r="AGO3279" s="0"/>
      <c r="AGP3279" s="0"/>
      <c r="AGQ3279" s="0"/>
      <c r="AGR3279" s="0"/>
      <c r="AGS3279" s="0"/>
      <c r="AGT3279" s="0"/>
      <c r="AGU3279" s="0"/>
      <c r="AGV3279" s="0"/>
      <c r="AGW3279" s="0"/>
      <c r="AGX3279" s="0"/>
      <c r="AGY3279" s="0"/>
      <c r="AGZ3279" s="0"/>
      <c r="AHA3279" s="0"/>
      <c r="AHB3279" s="0"/>
      <c r="AHC3279" s="0"/>
      <c r="AHD3279" s="0"/>
      <c r="AHE3279" s="0"/>
      <c r="AHF3279" s="0"/>
      <c r="AHG3279" s="0"/>
      <c r="AHH3279" s="0"/>
      <c r="AHI3279" s="0"/>
      <c r="AHJ3279" s="0"/>
      <c r="AHK3279" s="0"/>
      <c r="AHL3279" s="0"/>
      <c r="AHM3279" s="0"/>
      <c r="AHN3279" s="0"/>
      <c r="AHO3279" s="0"/>
      <c r="AHP3279" s="0"/>
      <c r="AHQ3279" s="0"/>
      <c r="AHR3279" s="0"/>
      <c r="AHS3279" s="0"/>
      <c r="AHT3279" s="0"/>
      <c r="AHU3279" s="0"/>
      <c r="AHV3279" s="0"/>
      <c r="AHW3279" s="0"/>
      <c r="AHX3279" s="0"/>
      <c r="AHY3279" s="0"/>
      <c r="AHZ3279" s="0"/>
      <c r="AIA3279" s="0"/>
      <c r="AIB3279" s="0"/>
      <c r="AIC3279" s="0"/>
      <c r="AID3279" s="0"/>
      <c r="AIE3279" s="0"/>
      <c r="AIF3279" s="0"/>
      <c r="AIG3279" s="0"/>
      <c r="AIH3279" s="0"/>
      <c r="AII3279" s="0"/>
      <c r="AIJ3279" s="0"/>
      <c r="AIK3279" s="0"/>
      <c r="AIL3279" s="0"/>
      <c r="AIM3279" s="0"/>
      <c r="AIN3279" s="0"/>
      <c r="AIO3279" s="0"/>
      <c r="AIP3279" s="0"/>
      <c r="AIQ3279" s="0"/>
      <c r="AIR3279" s="0"/>
      <c r="AIS3279" s="0"/>
      <c r="AIT3279" s="0"/>
      <c r="AIU3279" s="0"/>
      <c r="AIV3279" s="0"/>
      <c r="AIW3279" s="0"/>
      <c r="AIX3279" s="0"/>
      <c r="AIY3279" s="0"/>
      <c r="AIZ3279" s="0"/>
      <c r="AJA3279" s="0"/>
      <c r="AJB3279" s="0"/>
      <c r="AJC3279" s="0"/>
      <c r="AJD3279" s="0"/>
      <c r="AJE3279" s="0"/>
      <c r="AJF3279" s="0"/>
      <c r="AJG3279" s="0"/>
      <c r="AJH3279" s="0"/>
      <c r="AJI3279" s="0"/>
      <c r="AJJ3279" s="0"/>
      <c r="AJK3279" s="0"/>
      <c r="AJL3279" s="0"/>
      <c r="AJM3279" s="0"/>
      <c r="AJN3279" s="0"/>
      <c r="AJO3279" s="0"/>
      <c r="AJP3279" s="0"/>
      <c r="AJQ3279" s="0"/>
      <c r="AJR3279" s="0"/>
      <c r="AJS3279" s="0"/>
      <c r="AJT3279" s="0"/>
      <c r="AJU3279" s="0"/>
      <c r="AJV3279" s="0"/>
      <c r="AJW3279" s="0"/>
      <c r="AJX3279" s="0"/>
      <c r="AJY3279" s="0"/>
      <c r="AJZ3279" s="0"/>
      <c r="AKA3279" s="0"/>
      <c r="AKB3279" s="0"/>
      <c r="AKC3279" s="0"/>
      <c r="AKD3279" s="0"/>
      <c r="AKE3279" s="0"/>
      <c r="AKF3279" s="0"/>
      <c r="AKG3279" s="0"/>
      <c r="AKH3279" s="0"/>
      <c r="AKI3279" s="0"/>
      <c r="AKJ3279" s="0"/>
      <c r="AKK3279" s="0"/>
      <c r="AKL3279" s="0"/>
      <c r="AKM3279" s="0"/>
      <c r="AKN3279" s="0"/>
      <c r="AKO3279" s="0"/>
      <c r="AKP3279" s="0"/>
      <c r="AKQ3279" s="0"/>
      <c r="AKR3279" s="0"/>
      <c r="AKS3279" s="0"/>
      <c r="AKT3279" s="0"/>
      <c r="AKU3279" s="0"/>
      <c r="AKV3279" s="0"/>
      <c r="AKW3279" s="0"/>
      <c r="AKX3279" s="0"/>
      <c r="AKY3279" s="0"/>
      <c r="AKZ3279" s="0"/>
      <c r="ALA3279" s="0"/>
      <c r="ALB3279" s="0"/>
      <c r="ALC3279" s="0"/>
      <c r="ALD3279" s="0"/>
      <c r="ALE3279" s="0"/>
      <c r="ALF3279" s="0"/>
      <c r="ALG3279" s="0"/>
      <c r="ALH3279" s="0"/>
      <c r="ALI3279" s="0"/>
      <c r="ALJ3279" s="0"/>
      <c r="ALK3279" s="0"/>
      <c r="ALL3279" s="0"/>
      <c r="ALM3279" s="0"/>
      <c r="ALN3279" s="0"/>
      <c r="ALO3279" s="0"/>
      <c r="ALP3279" s="0"/>
      <c r="ALQ3279" s="0"/>
      <c r="ALR3279" s="0"/>
      <c r="ALS3279" s="0"/>
      <c r="ALT3279" s="0"/>
      <c r="ALU3279" s="0"/>
      <c r="ALV3279" s="0"/>
      <c r="ALW3279" s="0"/>
      <c r="ALX3279" s="0"/>
      <c r="ALY3279" s="0"/>
      <c r="ALZ3279" s="0"/>
      <c r="AMA3279" s="0"/>
      <c r="AMB3279" s="0"/>
      <c r="AMC3279" s="0"/>
      <c r="AMD3279" s="0"/>
      <c r="AME3279" s="0"/>
      <c r="AMF3279" s="0"/>
      <c r="AMG3279" s="0"/>
      <c r="AMH3279" s="0"/>
      <c r="AMI3279" s="0"/>
    </row>
    <row r="3280" customFormat="false" ht="12.75" hidden="false" customHeight="false" outlineLevel="0" collapsed="false">
      <c r="A3280" s="1" t="s">
        <v>57</v>
      </c>
      <c r="C3280" s="19" t="s">
        <v>3528</v>
      </c>
      <c r="D3280" s="19" t="s">
        <v>49</v>
      </c>
      <c r="E3280" s="20" t="n">
        <v>2.8</v>
      </c>
      <c r="F3280" s="21" t="n">
        <v>12</v>
      </c>
      <c r="G3280" s="24" t="s">
        <v>3470</v>
      </c>
      <c r="I3280" s="3"/>
      <c r="K3280" s="4"/>
      <c r="BM3280" s="0"/>
      <c r="BN3280" s="0"/>
      <c r="BO3280" s="0"/>
      <c r="BP3280" s="0"/>
      <c r="BQ3280" s="0"/>
      <c r="BR3280" s="0"/>
      <c r="BS3280" s="0"/>
      <c r="BT3280" s="0"/>
      <c r="BU3280" s="0"/>
      <c r="BV3280" s="0"/>
      <c r="BW3280" s="0"/>
      <c r="BX3280" s="0"/>
      <c r="BY3280" s="0"/>
      <c r="BZ3280" s="0"/>
      <c r="CA3280" s="0"/>
      <c r="CB3280" s="0"/>
      <c r="CC3280" s="0"/>
      <c r="CD3280" s="0"/>
      <c r="CE3280" s="0"/>
      <c r="CF3280" s="0"/>
      <c r="CG3280" s="0"/>
      <c r="CH3280" s="0"/>
      <c r="CI3280" s="0"/>
      <c r="CJ3280" s="0"/>
      <c r="CK3280" s="0"/>
      <c r="CL3280" s="0"/>
      <c r="CM3280" s="0"/>
      <c r="CN3280" s="0"/>
      <c r="CO3280" s="0"/>
      <c r="CP3280" s="0"/>
      <c r="CQ3280" s="0"/>
      <c r="CR3280" s="0"/>
      <c r="CS3280" s="0"/>
      <c r="CT3280" s="0"/>
      <c r="CU3280" s="0"/>
      <c r="CV3280" s="0"/>
      <c r="CW3280" s="0"/>
      <c r="CX3280" s="0"/>
      <c r="CY3280" s="0"/>
      <c r="CZ3280" s="0"/>
      <c r="DA3280" s="0"/>
      <c r="DB3280" s="0"/>
      <c r="DC3280" s="0"/>
      <c r="DD3280" s="0"/>
      <c r="DE3280" s="0"/>
      <c r="DF3280" s="0"/>
      <c r="DG3280" s="0"/>
      <c r="DH3280" s="0"/>
      <c r="DI3280" s="0"/>
      <c r="DJ3280" s="0"/>
      <c r="DK3280" s="0"/>
      <c r="DL3280" s="0"/>
      <c r="DM3280" s="0"/>
      <c r="DN3280" s="0"/>
      <c r="DO3280" s="0"/>
      <c r="DP3280" s="0"/>
      <c r="DQ3280" s="0"/>
      <c r="DR3280" s="0"/>
      <c r="DS3280" s="0"/>
      <c r="DT3280" s="0"/>
      <c r="DU3280" s="0"/>
      <c r="DV3280" s="0"/>
      <c r="DW3280" s="0"/>
      <c r="DX3280" s="0"/>
      <c r="DY3280" s="0"/>
      <c r="DZ3280" s="0"/>
      <c r="EA3280" s="0"/>
      <c r="EB3280" s="0"/>
      <c r="EC3280" s="0"/>
      <c r="ED3280" s="0"/>
      <c r="EE3280" s="0"/>
      <c r="EF3280" s="0"/>
      <c r="EG3280" s="0"/>
      <c r="EH3280" s="0"/>
      <c r="EI3280" s="0"/>
      <c r="EJ3280" s="0"/>
      <c r="EK3280" s="0"/>
      <c r="EL3280" s="0"/>
      <c r="EM3280" s="0"/>
      <c r="EN3280" s="0"/>
      <c r="EO3280" s="0"/>
      <c r="EP3280" s="0"/>
      <c r="EQ3280" s="0"/>
      <c r="ER3280" s="0"/>
      <c r="ES3280" s="0"/>
      <c r="ET3280" s="0"/>
      <c r="EU3280" s="0"/>
      <c r="EV3280" s="0"/>
      <c r="EW3280" s="0"/>
      <c r="EX3280" s="0"/>
      <c r="EY3280" s="0"/>
      <c r="EZ3280" s="0"/>
      <c r="FA3280" s="0"/>
      <c r="FB3280" s="0"/>
      <c r="FC3280" s="0"/>
      <c r="FD3280" s="0"/>
      <c r="FE3280" s="0"/>
      <c r="FF3280" s="0"/>
      <c r="FG3280" s="0"/>
      <c r="FH3280" s="0"/>
      <c r="FI3280" s="0"/>
      <c r="FJ3280" s="0"/>
      <c r="FK3280" s="0"/>
      <c r="FL3280" s="0"/>
      <c r="FM3280" s="0"/>
      <c r="FN3280" s="0"/>
      <c r="FO3280" s="0"/>
      <c r="FP3280" s="0"/>
      <c r="FQ3280" s="0"/>
      <c r="FR3280" s="0"/>
      <c r="FS3280" s="0"/>
      <c r="FT3280" s="0"/>
      <c r="FU3280" s="0"/>
      <c r="FV3280" s="0"/>
      <c r="FW3280" s="0"/>
      <c r="FX3280" s="0"/>
      <c r="FY3280" s="0"/>
      <c r="FZ3280" s="0"/>
      <c r="GA3280" s="0"/>
      <c r="GB3280" s="0"/>
      <c r="GC3280" s="0"/>
      <c r="GD3280" s="0"/>
      <c r="GE3280" s="0"/>
      <c r="GF3280" s="0"/>
      <c r="GG3280" s="0"/>
      <c r="GH3280" s="0"/>
      <c r="GI3280" s="0"/>
      <c r="GJ3280" s="0"/>
      <c r="GK3280" s="0"/>
      <c r="GL3280" s="0"/>
      <c r="GM3280" s="0"/>
      <c r="GN3280" s="0"/>
      <c r="GO3280" s="0"/>
      <c r="GP3280" s="0"/>
      <c r="GQ3280" s="0"/>
      <c r="GR3280" s="0"/>
      <c r="GS3280" s="0"/>
      <c r="GT3280" s="0"/>
      <c r="GU3280" s="0"/>
      <c r="GV3280" s="0"/>
      <c r="GW3280" s="0"/>
      <c r="GX3280" s="0"/>
      <c r="GY3280" s="0"/>
      <c r="GZ3280" s="0"/>
      <c r="HA3280" s="0"/>
      <c r="HB3280" s="0"/>
      <c r="HC3280" s="0"/>
      <c r="HD3280" s="0"/>
      <c r="HE3280" s="0"/>
      <c r="HF3280" s="0"/>
      <c r="HG3280" s="0"/>
      <c r="HH3280" s="0"/>
      <c r="HI3280" s="0"/>
      <c r="HJ3280" s="0"/>
      <c r="HK3280" s="0"/>
      <c r="HL3280" s="0"/>
      <c r="HM3280" s="0"/>
      <c r="HN3280" s="0"/>
      <c r="HO3280" s="0"/>
      <c r="HP3280" s="0"/>
      <c r="HQ3280" s="0"/>
      <c r="HR3280" s="0"/>
      <c r="HS3280" s="0"/>
      <c r="HT3280" s="0"/>
      <c r="HU3280" s="0"/>
      <c r="HV3280" s="0"/>
      <c r="HW3280" s="0"/>
      <c r="HX3280" s="0"/>
      <c r="HY3280" s="0"/>
      <c r="HZ3280" s="0"/>
      <c r="IA3280" s="0"/>
      <c r="IB3280" s="0"/>
      <c r="IC3280" s="0"/>
      <c r="ID3280" s="0"/>
      <c r="IE3280" s="0"/>
      <c r="IF3280" s="0"/>
      <c r="IG3280" s="0"/>
      <c r="IH3280" s="0"/>
      <c r="II3280" s="0"/>
      <c r="IJ3280" s="0"/>
      <c r="IK3280" s="0"/>
      <c r="IL3280" s="0"/>
      <c r="IM3280" s="0"/>
      <c r="IN3280" s="0"/>
      <c r="IO3280" s="0"/>
      <c r="IP3280" s="0"/>
      <c r="IQ3280" s="0"/>
      <c r="IR3280" s="0"/>
      <c r="IS3280" s="0"/>
      <c r="IT3280" s="0"/>
      <c r="IU3280" s="0"/>
      <c r="IV3280" s="0"/>
      <c r="IW3280" s="0"/>
      <c r="IX3280" s="0"/>
      <c r="IY3280" s="0"/>
      <c r="IZ3280" s="0"/>
      <c r="JA3280" s="0"/>
      <c r="JB3280" s="0"/>
      <c r="JC3280" s="0"/>
      <c r="JD3280" s="0"/>
      <c r="JE3280" s="0"/>
      <c r="JF3280" s="0"/>
      <c r="JG3280" s="0"/>
      <c r="JH3280" s="0"/>
      <c r="JI3280" s="0"/>
      <c r="JJ3280" s="0"/>
      <c r="JK3280" s="0"/>
      <c r="JL3280" s="0"/>
      <c r="JM3280" s="0"/>
      <c r="JN3280" s="0"/>
      <c r="JO3280" s="0"/>
      <c r="JP3280" s="0"/>
      <c r="JQ3280" s="0"/>
      <c r="JR3280" s="0"/>
      <c r="JS3280" s="0"/>
      <c r="JT3280" s="0"/>
      <c r="JU3280" s="0"/>
      <c r="JV3280" s="0"/>
      <c r="JW3280" s="0"/>
      <c r="JX3280" s="0"/>
      <c r="JY3280" s="0"/>
      <c r="JZ3280" s="0"/>
      <c r="KA3280" s="0"/>
      <c r="KB3280" s="0"/>
      <c r="KC3280" s="0"/>
      <c r="KD3280" s="0"/>
      <c r="KE3280" s="0"/>
      <c r="KF3280" s="0"/>
      <c r="KG3280" s="0"/>
      <c r="KH3280" s="0"/>
      <c r="KI3280" s="0"/>
      <c r="KJ3280" s="0"/>
      <c r="KK3280" s="0"/>
      <c r="KL3280" s="0"/>
      <c r="KM3280" s="0"/>
      <c r="KN3280" s="0"/>
      <c r="KO3280" s="0"/>
      <c r="KP3280" s="0"/>
      <c r="KQ3280" s="0"/>
      <c r="KR3280" s="0"/>
      <c r="KS3280" s="0"/>
      <c r="KT3280" s="0"/>
      <c r="KU3280" s="0"/>
      <c r="KV3280" s="0"/>
      <c r="KW3280" s="0"/>
      <c r="KX3280" s="0"/>
      <c r="KY3280" s="0"/>
      <c r="KZ3280" s="0"/>
      <c r="LA3280" s="0"/>
      <c r="LB3280" s="0"/>
      <c r="LC3280" s="0"/>
      <c r="LD3280" s="0"/>
      <c r="LE3280" s="0"/>
      <c r="LF3280" s="0"/>
      <c r="LG3280" s="0"/>
      <c r="LH3280" s="0"/>
      <c r="LI3280" s="0"/>
      <c r="LJ3280" s="0"/>
      <c r="LK3280" s="0"/>
      <c r="LL3280" s="0"/>
      <c r="LM3280" s="0"/>
      <c r="LN3280" s="0"/>
      <c r="LO3280" s="0"/>
      <c r="LP3280" s="0"/>
      <c r="LQ3280" s="0"/>
      <c r="LR3280" s="0"/>
      <c r="LS3280" s="0"/>
      <c r="LT3280" s="0"/>
      <c r="LU3280" s="0"/>
      <c r="LV3280" s="0"/>
      <c r="LW3280" s="0"/>
      <c r="LX3280" s="0"/>
      <c r="LY3280" s="0"/>
      <c r="LZ3280" s="0"/>
      <c r="MA3280" s="0"/>
      <c r="MB3280" s="0"/>
      <c r="MC3280" s="0"/>
      <c r="MD3280" s="0"/>
      <c r="ME3280" s="0"/>
      <c r="MF3280" s="0"/>
      <c r="MG3280" s="0"/>
      <c r="MH3280" s="0"/>
      <c r="MI3280" s="0"/>
      <c r="MJ3280" s="0"/>
      <c r="MK3280" s="0"/>
      <c r="ML3280" s="0"/>
      <c r="MM3280" s="0"/>
      <c r="MN3280" s="0"/>
      <c r="MO3280" s="0"/>
      <c r="MP3280" s="0"/>
      <c r="MQ3280" s="0"/>
      <c r="MR3280" s="0"/>
      <c r="MS3280" s="0"/>
      <c r="MT3280" s="0"/>
      <c r="MU3280" s="0"/>
      <c r="MV3280" s="0"/>
      <c r="MW3280" s="0"/>
      <c r="MX3280" s="0"/>
      <c r="MY3280" s="0"/>
      <c r="MZ3280" s="0"/>
      <c r="NA3280" s="0"/>
      <c r="NB3280" s="0"/>
      <c r="NC3280" s="0"/>
      <c r="ND3280" s="0"/>
      <c r="NE3280" s="0"/>
      <c r="NF3280" s="0"/>
      <c r="NG3280" s="0"/>
      <c r="NH3280" s="0"/>
      <c r="NI3280" s="0"/>
      <c r="NJ3280" s="0"/>
      <c r="NK3280" s="0"/>
      <c r="NL3280" s="0"/>
      <c r="NM3280" s="0"/>
      <c r="NN3280" s="0"/>
      <c r="NO3280" s="0"/>
      <c r="NP3280" s="0"/>
      <c r="NQ3280" s="0"/>
      <c r="NR3280" s="0"/>
      <c r="NS3280" s="0"/>
      <c r="NT3280" s="0"/>
      <c r="NU3280" s="0"/>
      <c r="NV3280" s="0"/>
      <c r="NW3280" s="0"/>
      <c r="NX3280" s="0"/>
      <c r="NY3280" s="0"/>
      <c r="NZ3280" s="0"/>
      <c r="OA3280" s="0"/>
      <c r="OB3280" s="0"/>
      <c r="OC3280" s="0"/>
      <c r="OD3280" s="0"/>
      <c r="OE3280" s="0"/>
      <c r="OF3280" s="0"/>
      <c r="OG3280" s="0"/>
      <c r="OH3280" s="0"/>
      <c r="OI3280" s="0"/>
      <c r="OJ3280" s="0"/>
      <c r="OK3280" s="0"/>
      <c r="OL3280" s="0"/>
      <c r="OM3280" s="0"/>
      <c r="ON3280" s="0"/>
      <c r="OO3280" s="0"/>
      <c r="OP3280" s="0"/>
      <c r="OQ3280" s="0"/>
      <c r="OR3280" s="0"/>
      <c r="OS3280" s="0"/>
      <c r="OT3280" s="0"/>
      <c r="OU3280" s="0"/>
      <c r="OV3280" s="0"/>
      <c r="OW3280" s="0"/>
      <c r="OX3280" s="0"/>
      <c r="OY3280" s="0"/>
      <c r="OZ3280" s="0"/>
      <c r="PA3280" s="0"/>
      <c r="PB3280" s="0"/>
      <c r="PC3280" s="0"/>
      <c r="PD3280" s="0"/>
      <c r="PE3280" s="0"/>
      <c r="PF3280" s="0"/>
      <c r="PG3280" s="0"/>
      <c r="PH3280" s="0"/>
      <c r="PI3280" s="0"/>
      <c r="PJ3280" s="0"/>
      <c r="PK3280" s="0"/>
      <c r="PL3280" s="0"/>
      <c r="PM3280" s="0"/>
      <c r="PN3280" s="0"/>
      <c r="PO3280" s="0"/>
      <c r="PP3280" s="0"/>
      <c r="PQ3280" s="0"/>
      <c r="PR3280" s="0"/>
      <c r="PS3280" s="0"/>
      <c r="PT3280" s="0"/>
      <c r="PU3280" s="0"/>
      <c r="PV3280" s="0"/>
      <c r="PW3280" s="0"/>
      <c r="PX3280" s="0"/>
      <c r="PY3280" s="0"/>
      <c r="PZ3280" s="0"/>
      <c r="QA3280" s="0"/>
      <c r="QB3280" s="0"/>
      <c r="QC3280" s="0"/>
      <c r="QD3280" s="0"/>
      <c r="QE3280" s="0"/>
      <c r="QF3280" s="0"/>
      <c r="QG3280" s="0"/>
      <c r="QH3280" s="0"/>
      <c r="QI3280" s="0"/>
      <c r="QJ3280" s="0"/>
      <c r="QK3280" s="0"/>
      <c r="QL3280" s="0"/>
      <c r="QM3280" s="0"/>
      <c r="QN3280" s="0"/>
      <c r="QO3280" s="0"/>
      <c r="QP3280" s="0"/>
      <c r="QQ3280" s="0"/>
      <c r="QR3280" s="0"/>
      <c r="QS3280" s="0"/>
      <c r="QT3280" s="0"/>
      <c r="QU3280" s="0"/>
      <c r="QV3280" s="0"/>
      <c r="QW3280" s="0"/>
      <c r="QX3280" s="0"/>
      <c r="QY3280" s="0"/>
      <c r="QZ3280" s="0"/>
      <c r="RA3280" s="0"/>
      <c r="RB3280" s="0"/>
      <c r="RC3280" s="0"/>
      <c r="RD3280" s="0"/>
      <c r="RE3280" s="0"/>
      <c r="RF3280" s="0"/>
      <c r="RG3280" s="0"/>
      <c r="RH3280" s="0"/>
      <c r="RI3280" s="0"/>
      <c r="RJ3280" s="0"/>
      <c r="RK3280" s="0"/>
      <c r="RL3280" s="0"/>
      <c r="RM3280" s="0"/>
      <c r="RN3280" s="0"/>
      <c r="RO3280" s="0"/>
      <c r="RP3280" s="0"/>
      <c r="RQ3280" s="0"/>
      <c r="RR3280" s="0"/>
      <c r="RS3280" s="0"/>
      <c r="RT3280" s="0"/>
      <c r="RU3280" s="0"/>
      <c r="RV3280" s="0"/>
      <c r="RW3280" s="0"/>
      <c r="RX3280" s="0"/>
      <c r="RY3280" s="0"/>
      <c r="RZ3280" s="0"/>
      <c r="SA3280" s="0"/>
      <c r="SB3280" s="0"/>
      <c r="SC3280" s="0"/>
      <c r="SD3280" s="0"/>
      <c r="SE3280" s="0"/>
      <c r="SF3280" s="0"/>
      <c r="SG3280" s="0"/>
      <c r="SH3280" s="0"/>
      <c r="SI3280" s="0"/>
      <c r="SJ3280" s="0"/>
      <c r="SK3280" s="0"/>
      <c r="SL3280" s="0"/>
      <c r="SM3280" s="0"/>
      <c r="SN3280" s="0"/>
      <c r="SO3280" s="0"/>
      <c r="SP3280" s="0"/>
      <c r="SQ3280" s="0"/>
      <c r="SR3280" s="0"/>
      <c r="SS3280" s="0"/>
      <c r="ST3280" s="0"/>
      <c r="SU3280" s="0"/>
      <c r="SV3280" s="0"/>
      <c r="SW3280" s="0"/>
      <c r="SX3280" s="0"/>
      <c r="SY3280" s="0"/>
      <c r="SZ3280" s="0"/>
      <c r="TA3280" s="0"/>
      <c r="TB3280" s="0"/>
      <c r="TC3280" s="0"/>
      <c r="TD3280" s="0"/>
      <c r="TE3280" s="0"/>
      <c r="TF3280" s="0"/>
      <c r="TG3280" s="0"/>
      <c r="TH3280" s="0"/>
      <c r="TI3280" s="0"/>
      <c r="TJ3280" s="0"/>
      <c r="TK3280" s="0"/>
      <c r="TL3280" s="0"/>
      <c r="TM3280" s="0"/>
      <c r="TN3280" s="0"/>
      <c r="TO3280" s="0"/>
      <c r="TP3280" s="0"/>
      <c r="TQ3280" s="0"/>
      <c r="TR3280" s="0"/>
      <c r="TS3280" s="0"/>
      <c r="TT3280" s="0"/>
      <c r="TU3280" s="0"/>
      <c r="TV3280" s="0"/>
      <c r="TW3280" s="0"/>
      <c r="TX3280" s="0"/>
      <c r="TY3280" s="0"/>
      <c r="TZ3280" s="0"/>
      <c r="UA3280" s="0"/>
      <c r="UB3280" s="0"/>
      <c r="UC3280" s="0"/>
      <c r="UD3280" s="0"/>
      <c r="UE3280" s="0"/>
      <c r="UF3280" s="0"/>
      <c r="UG3280" s="0"/>
      <c r="UH3280" s="0"/>
      <c r="UI3280" s="0"/>
      <c r="UJ3280" s="0"/>
      <c r="UK3280" s="0"/>
      <c r="UL3280" s="0"/>
      <c r="UM3280" s="0"/>
      <c r="UN3280" s="0"/>
      <c r="UO3280" s="0"/>
      <c r="UP3280" s="0"/>
      <c r="UQ3280" s="0"/>
      <c r="UR3280" s="0"/>
      <c r="US3280" s="0"/>
      <c r="UT3280" s="0"/>
      <c r="UU3280" s="0"/>
      <c r="UV3280" s="0"/>
      <c r="UW3280" s="0"/>
      <c r="UX3280" s="0"/>
      <c r="UY3280" s="0"/>
      <c r="UZ3280" s="0"/>
      <c r="VA3280" s="0"/>
      <c r="VB3280" s="0"/>
      <c r="VC3280" s="0"/>
      <c r="VD3280" s="0"/>
      <c r="VE3280" s="0"/>
      <c r="VF3280" s="0"/>
      <c r="VG3280" s="0"/>
      <c r="VH3280" s="0"/>
      <c r="VI3280" s="0"/>
      <c r="VJ3280" s="0"/>
      <c r="VK3280" s="0"/>
      <c r="VL3280" s="0"/>
      <c r="VM3280" s="0"/>
      <c r="VN3280" s="0"/>
      <c r="VO3280" s="0"/>
      <c r="VP3280" s="0"/>
      <c r="VQ3280" s="0"/>
      <c r="VR3280" s="0"/>
      <c r="VS3280" s="0"/>
      <c r="VT3280" s="0"/>
      <c r="VU3280" s="0"/>
      <c r="VV3280" s="0"/>
      <c r="VW3280" s="0"/>
      <c r="VX3280" s="0"/>
      <c r="VY3280" s="0"/>
      <c r="VZ3280" s="0"/>
      <c r="WA3280" s="0"/>
      <c r="WB3280" s="0"/>
      <c r="WC3280" s="0"/>
      <c r="WD3280" s="0"/>
      <c r="WE3280" s="0"/>
      <c r="WF3280" s="0"/>
      <c r="WG3280" s="0"/>
      <c r="WH3280" s="0"/>
      <c r="WI3280" s="0"/>
      <c r="WJ3280" s="0"/>
      <c r="WK3280" s="0"/>
      <c r="WL3280" s="0"/>
      <c r="WM3280" s="0"/>
      <c r="WN3280" s="0"/>
      <c r="WO3280" s="0"/>
      <c r="WP3280" s="0"/>
      <c r="WQ3280" s="0"/>
      <c r="WR3280" s="0"/>
      <c r="WS3280" s="0"/>
      <c r="WT3280" s="0"/>
      <c r="WU3280" s="0"/>
      <c r="WV3280" s="0"/>
      <c r="WW3280" s="0"/>
      <c r="WX3280" s="0"/>
      <c r="WY3280" s="0"/>
      <c r="WZ3280" s="0"/>
      <c r="XA3280" s="0"/>
      <c r="XB3280" s="0"/>
      <c r="XC3280" s="0"/>
      <c r="XD3280" s="0"/>
      <c r="XE3280" s="0"/>
      <c r="XF3280" s="0"/>
      <c r="XG3280" s="0"/>
      <c r="XH3280" s="0"/>
      <c r="XI3280" s="0"/>
      <c r="XJ3280" s="0"/>
      <c r="XK3280" s="0"/>
      <c r="XL3280" s="0"/>
      <c r="XM3280" s="0"/>
      <c r="XN3280" s="0"/>
      <c r="XO3280" s="0"/>
      <c r="XP3280" s="0"/>
      <c r="XQ3280" s="0"/>
      <c r="XR3280" s="0"/>
      <c r="XS3280" s="0"/>
      <c r="XT3280" s="0"/>
      <c r="XU3280" s="0"/>
      <c r="XV3280" s="0"/>
      <c r="XW3280" s="0"/>
      <c r="XX3280" s="0"/>
      <c r="XY3280" s="0"/>
      <c r="XZ3280" s="0"/>
      <c r="YA3280" s="0"/>
      <c r="YB3280" s="0"/>
      <c r="YC3280" s="0"/>
      <c r="YD3280" s="0"/>
      <c r="YE3280" s="0"/>
      <c r="YF3280" s="0"/>
      <c r="YG3280" s="0"/>
      <c r="YH3280" s="0"/>
      <c r="YI3280" s="0"/>
      <c r="YJ3280" s="0"/>
      <c r="YK3280" s="0"/>
      <c r="YL3280" s="0"/>
      <c r="YM3280" s="0"/>
      <c r="YN3280" s="0"/>
      <c r="YO3280" s="0"/>
      <c r="YP3280" s="0"/>
      <c r="YQ3280" s="0"/>
      <c r="YR3280" s="0"/>
      <c r="YS3280" s="0"/>
      <c r="YT3280" s="0"/>
      <c r="YU3280" s="0"/>
      <c r="YV3280" s="0"/>
      <c r="YW3280" s="0"/>
      <c r="YX3280" s="0"/>
      <c r="YY3280" s="0"/>
      <c r="YZ3280" s="0"/>
      <c r="ZA3280" s="0"/>
      <c r="ZB3280" s="0"/>
      <c r="ZC3280" s="0"/>
      <c r="ZD3280" s="0"/>
      <c r="ZE3280" s="0"/>
      <c r="ZF3280" s="0"/>
      <c r="ZG3280" s="0"/>
      <c r="ZH3280" s="0"/>
      <c r="ZI3280" s="0"/>
      <c r="ZJ3280" s="0"/>
      <c r="ZK3280" s="0"/>
      <c r="ZL3280" s="0"/>
      <c r="ZM3280" s="0"/>
      <c r="ZN3280" s="0"/>
      <c r="ZO3280" s="0"/>
      <c r="ZP3280" s="0"/>
      <c r="ZQ3280" s="0"/>
      <c r="ZR3280" s="0"/>
      <c r="ZS3280" s="0"/>
      <c r="ZT3280" s="0"/>
      <c r="ZU3280" s="0"/>
      <c r="ZV3280" s="0"/>
      <c r="ZW3280" s="0"/>
      <c r="ZX3280" s="0"/>
      <c r="ZY3280" s="0"/>
      <c r="ZZ3280" s="0"/>
      <c r="AAA3280" s="0"/>
      <c r="AAB3280" s="0"/>
      <c r="AAC3280" s="0"/>
      <c r="AAD3280" s="0"/>
      <c r="AAE3280" s="0"/>
      <c r="AAF3280" s="0"/>
      <c r="AAG3280" s="0"/>
      <c r="AAH3280" s="0"/>
      <c r="AAI3280" s="0"/>
      <c r="AAJ3280" s="0"/>
      <c r="AAK3280" s="0"/>
      <c r="AAL3280" s="0"/>
      <c r="AAM3280" s="0"/>
      <c r="AAN3280" s="0"/>
      <c r="AAO3280" s="0"/>
      <c r="AAP3280" s="0"/>
      <c r="AAQ3280" s="0"/>
      <c r="AAR3280" s="0"/>
      <c r="AAS3280" s="0"/>
      <c r="AAT3280" s="0"/>
      <c r="AAU3280" s="0"/>
      <c r="AAV3280" s="0"/>
      <c r="AAW3280" s="0"/>
      <c r="AAX3280" s="0"/>
      <c r="AAY3280" s="0"/>
      <c r="AAZ3280" s="0"/>
      <c r="ABA3280" s="0"/>
      <c r="ABB3280" s="0"/>
      <c r="ABC3280" s="0"/>
      <c r="ABD3280" s="0"/>
      <c r="ABE3280" s="0"/>
      <c r="ABF3280" s="0"/>
      <c r="ABG3280" s="0"/>
      <c r="ABH3280" s="0"/>
      <c r="ABI3280" s="0"/>
      <c r="ABJ3280" s="0"/>
      <c r="ABK3280" s="0"/>
      <c r="ABL3280" s="0"/>
      <c r="ABM3280" s="0"/>
      <c r="ABN3280" s="0"/>
      <c r="ABO3280" s="0"/>
      <c r="ABP3280" s="0"/>
      <c r="ABQ3280" s="0"/>
      <c r="ABR3280" s="0"/>
      <c r="ABS3280" s="0"/>
      <c r="ABT3280" s="0"/>
      <c r="ABU3280" s="0"/>
      <c r="ABV3280" s="0"/>
      <c r="ABW3280" s="0"/>
      <c r="ABX3280" s="0"/>
      <c r="ABY3280" s="0"/>
      <c r="ABZ3280" s="0"/>
      <c r="ACA3280" s="0"/>
      <c r="ACB3280" s="0"/>
      <c r="ACC3280" s="0"/>
      <c r="ACD3280" s="0"/>
      <c r="ACE3280" s="0"/>
      <c r="ACF3280" s="0"/>
      <c r="ACG3280" s="0"/>
      <c r="ACH3280" s="0"/>
      <c r="ACI3280" s="0"/>
      <c r="ACJ3280" s="0"/>
      <c r="ACK3280" s="0"/>
      <c r="ACL3280" s="0"/>
      <c r="ACM3280" s="0"/>
      <c r="ACN3280" s="0"/>
      <c r="ACO3280" s="0"/>
      <c r="ACP3280" s="0"/>
      <c r="ACQ3280" s="0"/>
      <c r="ACR3280" s="0"/>
      <c r="ACS3280" s="0"/>
      <c r="ACT3280" s="0"/>
      <c r="ACU3280" s="0"/>
      <c r="ACV3280" s="0"/>
      <c r="ACW3280" s="0"/>
      <c r="ACX3280" s="0"/>
      <c r="ACY3280" s="0"/>
      <c r="ACZ3280" s="0"/>
      <c r="ADA3280" s="0"/>
      <c r="ADB3280" s="0"/>
      <c r="ADC3280" s="0"/>
      <c r="ADD3280" s="0"/>
      <c r="ADE3280" s="0"/>
      <c r="ADF3280" s="0"/>
      <c r="ADG3280" s="0"/>
      <c r="ADH3280" s="0"/>
      <c r="ADI3280" s="0"/>
      <c r="ADJ3280" s="0"/>
      <c r="ADK3280" s="0"/>
      <c r="ADL3280" s="0"/>
      <c r="ADM3280" s="0"/>
      <c r="ADN3280" s="0"/>
      <c r="ADO3280" s="0"/>
      <c r="ADP3280" s="0"/>
      <c r="ADQ3280" s="0"/>
      <c r="ADR3280" s="0"/>
      <c r="ADS3280" s="0"/>
      <c r="ADT3280" s="0"/>
      <c r="ADU3280" s="0"/>
      <c r="ADV3280" s="0"/>
      <c r="ADW3280" s="0"/>
      <c r="ADX3280" s="0"/>
      <c r="ADY3280" s="0"/>
      <c r="ADZ3280" s="0"/>
      <c r="AEA3280" s="0"/>
      <c r="AEB3280" s="0"/>
      <c r="AEC3280" s="0"/>
      <c r="AED3280" s="0"/>
      <c r="AEE3280" s="0"/>
      <c r="AEF3280" s="0"/>
      <c r="AEG3280" s="0"/>
      <c r="AEH3280" s="0"/>
      <c r="AEI3280" s="0"/>
      <c r="AEJ3280" s="0"/>
      <c r="AEK3280" s="0"/>
      <c r="AEL3280" s="0"/>
      <c r="AEM3280" s="0"/>
      <c r="AEN3280" s="0"/>
      <c r="AEO3280" s="0"/>
      <c r="AEP3280" s="0"/>
      <c r="AEQ3280" s="0"/>
      <c r="AER3280" s="0"/>
      <c r="AES3280" s="0"/>
      <c r="AET3280" s="0"/>
      <c r="AEU3280" s="0"/>
      <c r="AEV3280" s="0"/>
      <c r="AEW3280" s="0"/>
      <c r="AEX3280" s="0"/>
      <c r="AEY3280" s="0"/>
      <c r="AEZ3280" s="0"/>
      <c r="AFA3280" s="0"/>
      <c r="AFB3280" s="0"/>
      <c r="AFC3280" s="0"/>
      <c r="AFD3280" s="0"/>
      <c r="AFE3280" s="0"/>
      <c r="AFF3280" s="0"/>
      <c r="AFG3280" s="0"/>
      <c r="AFH3280" s="0"/>
      <c r="AFI3280" s="0"/>
      <c r="AFJ3280" s="0"/>
      <c r="AFK3280" s="0"/>
      <c r="AFL3280" s="0"/>
      <c r="AFM3280" s="0"/>
      <c r="AFN3280" s="0"/>
      <c r="AFO3280" s="0"/>
      <c r="AFP3280" s="0"/>
      <c r="AFQ3280" s="0"/>
      <c r="AFR3280" s="0"/>
      <c r="AFS3280" s="0"/>
      <c r="AFT3280" s="0"/>
      <c r="AFU3280" s="0"/>
      <c r="AFV3280" s="0"/>
      <c r="AFW3280" s="0"/>
      <c r="AFX3280" s="0"/>
      <c r="AFY3280" s="0"/>
      <c r="AFZ3280" s="0"/>
      <c r="AGA3280" s="0"/>
      <c r="AGB3280" s="0"/>
      <c r="AGC3280" s="0"/>
      <c r="AGD3280" s="0"/>
      <c r="AGE3280" s="0"/>
      <c r="AGF3280" s="0"/>
      <c r="AGG3280" s="0"/>
      <c r="AGH3280" s="0"/>
      <c r="AGI3280" s="0"/>
      <c r="AGJ3280" s="0"/>
      <c r="AGK3280" s="0"/>
      <c r="AGL3280" s="0"/>
      <c r="AGM3280" s="0"/>
      <c r="AGN3280" s="0"/>
      <c r="AGO3280" s="0"/>
      <c r="AGP3280" s="0"/>
      <c r="AGQ3280" s="0"/>
      <c r="AGR3280" s="0"/>
      <c r="AGS3280" s="0"/>
      <c r="AGT3280" s="0"/>
      <c r="AGU3280" s="0"/>
      <c r="AGV3280" s="0"/>
      <c r="AGW3280" s="0"/>
      <c r="AGX3280" s="0"/>
      <c r="AGY3280" s="0"/>
      <c r="AGZ3280" s="0"/>
      <c r="AHA3280" s="0"/>
      <c r="AHB3280" s="0"/>
      <c r="AHC3280" s="0"/>
      <c r="AHD3280" s="0"/>
      <c r="AHE3280" s="0"/>
      <c r="AHF3280" s="0"/>
      <c r="AHG3280" s="0"/>
      <c r="AHH3280" s="0"/>
      <c r="AHI3280" s="0"/>
      <c r="AHJ3280" s="0"/>
      <c r="AHK3280" s="0"/>
      <c r="AHL3280" s="0"/>
      <c r="AHM3280" s="0"/>
      <c r="AHN3280" s="0"/>
      <c r="AHO3280" s="0"/>
      <c r="AHP3280" s="0"/>
      <c r="AHQ3280" s="0"/>
      <c r="AHR3280" s="0"/>
      <c r="AHS3280" s="0"/>
      <c r="AHT3280" s="0"/>
      <c r="AHU3280" s="0"/>
      <c r="AHV3280" s="0"/>
      <c r="AHW3280" s="0"/>
      <c r="AHX3280" s="0"/>
      <c r="AHY3280" s="0"/>
      <c r="AHZ3280" s="0"/>
      <c r="AIA3280" s="0"/>
      <c r="AIB3280" s="0"/>
      <c r="AIC3280" s="0"/>
      <c r="AID3280" s="0"/>
      <c r="AIE3280" s="0"/>
      <c r="AIF3280" s="0"/>
      <c r="AIG3280" s="0"/>
      <c r="AIH3280" s="0"/>
      <c r="AII3280" s="0"/>
      <c r="AIJ3280" s="0"/>
      <c r="AIK3280" s="0"/>
      <c r="AIL3280" s="0"/>
      <c r="AIM3280" s="0"/>
      <c r="AIN3280" s="0"/>
      <c r="AIO3280" s="0"/>
      <c r="AIP3280" s="0"/>
      <c r="AIQ3280" s="0"/>
      <c r="AIR3280" s="0"/>
      <c r="AIS3280" s="0"/>
      <c r="AIT3280" s="0"/>
      <c r="AIU3280" s="0"/>
      <c r="AIV3280" s="0"/>
      <c r="AIW3280" s="0"/>
      <c r="AIX3280" s="0"/>
      <c r="AIY3280" s="0"/>
      <c r="AIZ3280" s="0"/>
      <c r="AJA3280" s="0"/>
      <c r="AJB3280" s="0"/>
      <c r="AJC3280" s="0"/>
      <c r="AJD3280" s="0"/>
      <c r="AJE3280" s="0"/>
      <c r="AJF3280" s="0"/>
      <c r="AJG3280" s="0"/>
      <c r="AJH3280" s="0"/>
      <c r="AJI3280" s="0"/>
      <c r="AJJ3280" s="0"/>
      <c r="AJK3280" s="0"/>
      <c r="AJL3280" s="0"/>
      <c r="AJM3280" s="0"/>
      <c r="AJN3280" s="0"/>
      <c r="AJO3280" s="0"/>
      <c r="AJP3280" s="0"/>
      <c r="AJQ3280" s="0"/>
      <c r="AJR3280" s="0"/>
      <c r="AJS3280" s="0"/>
      <c r="AJT3280" s="0"/>
      <c r="AJU3280" s="0"/>
      <c r="AJV3280" s="0"/>
      <c r="AJW3280" s="0"/>
      <c r="AJX3280" s="0"/>
      <c r="AJY3280" s="0"/>
      <c r="AJZ3280" s="0"/>
      <c r="AKA3280" s="0"/>
      <c r="AKB3280" s="0"/>
      <c r="AKC3280" s="0"/>
      <c r="AKD3280" s="0"/>
      <c r="AKE3280" s="0"/>
      <c r="AKF3280" s="0"/>
      <c r="AKG3280" s="0"/>
      <c r="AKH3280" s="0"/>
      <c r="AKI3280" s="0"/>
      <c r="AKJ3280" s="0"/>
      <c r="AKK3280" s="0"/>
      <c r="AKL3280" s="0"/>
      <c r="AKM3280" s="0"/>
      <c r="AKN3280" s="0"/>
      <c r="AKO3280" s="0"/>
      <c r="AKP3280" s="0"/>
      <c r="AKQ3280" s="0"/>
      <c r="AKR3280" s="0"/>
      <c r="AKS3280" s="0"/>
      <c r="AKT3280" s="0"/>
      <c r="AKU3280" s="0"/>
      <c r="AKV3280" s="0"/>
      <c r="AKW3280" s="0"/>
      <c r="AKX3280" s="0"/>
      <c r="AKY3280" s="0"/>
      <c r="AKZ3280" s="0"/>
      <c r="ALA3280" s="0"/>
      <c r="ALB3280" s="0"/>
      <c r="ALC3280" s="0"/>
      <c r="ALD3280" s="0"/>
      <c r="ALE3280" s="0"/>
      <c r="ALF3280" s="0"/>
      <c r="ALG3280" s="0"/>
      <c r="ALH3280" s="0"/>
      <c r="ALI3280" s="0"/>
      <c r="ALJ3280" s="0"/>
      <c r="ALK3280" s="0"/>
      <c r="ALL3280" s="0"/>
      <c r="ALM3280" s="0"/>
      <c r="ALN3280" s="0"/>
      <c r="ALO3280" s="0"/>
      <c r="ALP3280" s="0"/>
      <c r="ALQ3280" s="0"/>
      <c r="ALR3280" s="0"/>
      <c r="ALS3280" s="0"/>
      <c r="ALT3280" s="0"/>
      <c r="ALU3280" s="0"/>
      <c r="ALV3280" s="0"/>
      <c r="ALW3280" s="0"/>
      <c r="ALX3280" s="0"/>
      <c r="ALY3280" s="0"/>
      <c r="ALZ3280" s="0"/>
      <c r="AMA3280" s="0"/>
      <c r="AMB3280" s="0"/>
      <c r="AMC3280" s="0"/>
      <c r="AMD3280" s="0"/>
      <c r="AME3280" s="0"/>
      <c r="AMF3280" s="0"/>
      <c r="AMG3280" s="0"/>
      <c r="AMH3280" s="0"/>
      <c r="AMI3280" s="0"/>
    </row>
    <row r="3281" customFormat="false" ht="12.75" hidden="false" customHeight="false" outlineLevel="0" collapsed="false">
      <c r="A3281" s="1" t="s">
        <v>3529</v>
      </c>
      <c r="C3281" s="19" t="s">
        <v>3530</v>
      </c>
      <c r="D3281" s="19" t="s">
        <v>77</v>
      </c>
      <c r="E3281" s="20" t="n">
        <v>2.3</v>
      </c>
      <c r="F3281" s="21" t="n">
        <v>18.7</v>
      </c>
      <c r="G3281" s="24" t="s">
        <v>3470</v>
      </c>
      <c r="I3281" s="3"/>
      <c r="K3281" s="4"/>
      <c r="BM3281" s="0"/>
      <c r="BN3281" s="0"/>
      <c r="BO3281" s="0"/>
      <c r="BP3281" s="0"/>
      <c r="BQ3281" s="0"/>
      <c r="BR3281" s="0"/>
      <c r="BS3281" s="0"/>
      <c r="BT3281" s="0"/>
      <c r="BU3281" s="0"/>
      <c r="BV3281" s="0"/>
      <c r="BW3281" s="0"/>
      <c r="BX3281" s="0"/>
      <c r="BY3281" s="0"/>
      <c r="BZ3281" s="0"/>
      <c r="CA3281" s="0"/>
      <c r="CB3281" s="0"/>
      <c r="CC3281" s="0"/>
      <c r="CD3281" s="0"/>
      <c r="CE3281" s="0"/>
      <c r="CF3281" s="0"/>
      <c r="CG3281" s="0"/>
      <c r="CH3281" s="0"/>
      <c r="CI3281" s="0"/>
      <c r="CJ3281" s="0"/>
      <c r="CK3281" s="0"/>
      <c r="CL3281" s="0"/>
      <c r="CM3281" s="0"/>
      <c r="CN3281" s="0"/>
      <c r="CO3281" s="0"/>
      <c r="CP3281" s="0"/>
      <c r="CQ3281" s="0"/>
      <c r="CR3281" s="0"/>
      <c r="CS3281" s="0"/>
      <c r="CT3281" s="0"/>
      <c r="CU3281" s="0"/>
      <c r="CV3281" s="0"/>
      <c r="CW3281" s="0"/>
      <c r="CX3281" s="0"/>
      <c r="CY3281" s="0"/>
      <c r="CZ3281" s="0"/>
      <c r="DA3281" s="0"/>
      <c r="DB3281" s="0"/>
      <c r="DC3281" s="0"/>
      <c r="DD3281" s="0"/>
      <c r="DE3281" s="0"/>
      <c r="DF3281" s="0"/>
      <c r="DG3281" s="0"/>
      <c r="DH3281" s="0"/>
      <c r="DI3281" s="0"/>
      <c r="DJ3281" s="0"/>
      <c r="DK3281" s="0"/>
      <c r="DL3281" s="0"/>
      <c r="DM3281" s="0"/>
      <c r="DN3281" s="0"/>
      <c r="DO3281" s="0"/>
      <c r="DP3281" s="0"/>
      <c r="DQ3281" s="0"/>
      <c r="DR3281" s="0"/>
      <c r="DS3281" s="0"/>
      <c r="DT3281" s="0"/>
      <c r="DU3281" s="0"/>
      <c r="DV3281" s="0"/>
      <c r="DW3281" s="0"/>
      <c r="DX3281" s="0"/>
      <c r="DY3281" s="0"/>
      <c r="DZ3281" s="0"/>
      <c r="EA3281" s="0"/>
      <c r="EB3281" s="0"/>
      <c r="EC3281" s="0"/>
      <c r="ED3281" s="0"/>
      <c r="EE3281" s="0"/>
      <c r="EF3281" s="0"/>
      <c r="EG3281" s="0"/>
      <c r="EH3281" s="0"/>
      <c r="EI3281" s="0"/>
      <c r="EJ3281" s="0"/>
      <c r="EK3281" s="0"/>
      <c r="EL3281" s="0"/>
      <c r="EM3281" s="0"/>
      <c r="EN3281" s="0"/>
      <c r="EO3281" s="0"/>
      <c r="EP3281" s="0"/>
      <c r="EQ3281" s="0"/>
      <c r="ER3281" s="0"/>
      <c r="ES3281" s="0"/>
      <c r="ET3281" s="0"/>
      <c r="EU3281" s="0"/>
      <c r="EV3281" s="0"/>
      <c r="EW3281" s="0"/>
      <c r="EX3281" s="0"/>
      <c r="EY3281" s="0"/>
      <c r="EZ3281" s="0"/>
      <c r="FA3281" s="0"/>
      <c r="FB3281" s="0"/>
      <c r="FC3281" s="0"/>
      <c r="FD3281" s="0"/>
      <c r="FE3281" s="0"/>
      <c r="FF3281" s="0"/>
      <c r="FG3281" s="0"/>
      <c r="FH3281" s="0"/>
      <c r="FI3281" s="0"/>
      <c r="FJ3281" s="0"/>
      <c r="FK3281" s="0"/>
      <c r="FL3281" s="0"/>
      <c r="FM3281" s="0"/>
      <c r="FN3281" s="0"/>
      <c r="FO3281" s="0"/>
      <c r="FP3281" s="0"/>
      <c r="FQ3281" s="0"/>
      <c r="FR3281" s="0"/>
      <c r="FS3281" s="0"/>
      <c r="FT3281" s="0"/>
      <c r="FU3281" s="0"/>
      <c r="FV3281" s="0"/>
      <c r="FW3281" s="0"/>
      <c r="FX3281" s="0"/>
      <c r="FY3281" s="0"/>
      <c r="FZ3281" s="0"/>
      <c r="GA3281" s="0"/>
      <c r="GB3281" s="0"/>
      <c r="GC3281" s="0"/>
      <c r="GD3281" s="0"/>
      <c r="GE3281" s="0"/>
      <c r="GF3281" s="0"/>
      <c r="GG3281" s="0"/>
      <c r="GH3281" s="0"/>
      <c r="GI3281" s="0"/>
      <c r="GJ3281" s="0"/>
      <c r="GK3281" s="0"/>
      <c r="GL3281" s="0"/>
      <c r="GM3281" s="0"/>
      <c r="GN3281" s="0"/>
      <c r="GO3281" s="0"/>
      <c r="GP3281" s="0"/>
      <c r="GQ3281" s="0"/>
      <c r="GR3281" s="0"/>
      <c r="GS3281" s="0"/>
      <c r="GT3281" s="0"/>
      <c r="GU3281" s="0"/>
      <c r="GV3281" s="0"/>
      <c r="GW3281" s="0"/>
      <c r="GX3281" s="0"/>
      <c r="GY3281" s="0"/>
      <c r="GZ3281" s="0"/>
      <c r="HA3281" s="0"/>
      <c r="HB3281" s="0"/>
      <c r="HC3281" s="0"/>
      <c r="HD3281" s="0"/>
      <c r="HE3281" s="0"/>
      <c r="HF3281" s="0"/>
      <c r="HG3281" s="0"/>
      <c r="HH3281" s="0"/>
      <c r="HI3281" s="0"/>
      <c r="HJ3281" s="0"/>
      <c r="HK3281" s="0"/>
      <c r="HL3281" s="0"/>
      <c r="HM3281" s="0"/>
      <c r="HN3281" s="0"/>
      <c r="HO3281" s="0"/>
      <c r="HP3281" s="0"/>
      <c r="HQ3281" s="0"/>
      <c r="HR3281" s="0"/>
      <c r="HS3281" s="0"/>
      <c r="HT3281" s="0"/>
      <c r="HU3281" s="0"/>
      <c r="HV3281" s="0"/>
      <c r="HW3281" s="0"/>
      <c r="HX3281" s="0"/>
      <c r="HY3281" s="0"/>
      <c r="HZ3281" s="0"/>
      <c r="IA3281" s="0"/>
      <c r="IB3281" s="0"/>
      <c r="IC3281" s="0"/>
      <c r="ID3281" s="0"/>
      <c r="IE3281" s="0"/>
      <c r="IF3281" s="0"/>
      <c r="IG3281" s="0"/>
      <c r="IH3281" s="0"/>
      <c r="II3281" s="0"/>
      <c r="IJ3281" s="0"/>
      <c r="IK3281" s="0"/>
      <c r="IL3281" s="0"/>
      <c r="IM3281" s="0"/>
      <c r="IN3281" s="0"/>
      <c r="IO3281" s="0"/>
      <c r="IP3281" s="0"/>
      <c r="IQ3281" s="0"/>
      <c r="IR3281" s="0"/>
      <c r="IS3281" s="0"/>
      <c r="IT3281" s="0"/>
      <c r="IU3281" s="0"/>
      <c r="IV3281" s="0"/>
      <c r="IW3281" s="0"/>
      <c r="IX3281" s="0"/>
      <c r="IY3281" s="0"/>
      <c r="IZ3281" s="0"/>
      <c r="JA3281" s="0"/>
      <c r="JB3281" s="0"/>
      <c r="JC3281" s="0"/>
      <c r="JD3281" s="0"/>
      <c r="JE3281" s="0"/>
      <c r="JF3281" s="0"/>
      <c r="JG3281" s="0"/>
      <c r="JH3281" s="0"/>
      <c r="JI3281" s="0"/>
      <c r="JJ3281" s="0"/>
      <c r="JK3281" s="0"/>
      <c r="JL3281" s="0"/>
      <c r="JM3281" s="0"/>
      <c r="JN3281" s="0"/>
      <c r="JO3281" s="0"/>
      <c r="JP3281" s="0"/>
      <c r="JQ3281" s="0"/>
      <c r="JR3281" s="0"/>
      <c r="JS3281" s="0"/>
      <c r="JT3281" s="0"/>
      <c r="JU3281" s="0"/>
      <c r="JV3281" s="0"/>
      <c r="JW3281" s="0"/>
      <c r="JX3281" s="0"/>
      <c r="JY3281" s="0"/>
      <c r="JZ3281" s="0"/>
      <c r="KA3281" s="0"/>
      <c r="KB3281" s="0"/>
      <c r="KC3281" s="0"/>
      <c r="KD3281" s="0"/>
      <c r="KE3281" s="0"/>
      <c r="KF3281" s="0"/>
      <c r="KG3281" s="0"/>
      <c r="KH3281" s="0"/>
      <c r="KI3281" s="0"/>
      <c r="KJ3281" s="0"/>
      <c r="KK3281" s="0"/>
      <c r="KL3281" s="0"/>
      <c r="KM3281" s="0"/>
      <c r="KN3281" s="0"/>
      <c r="KO3281" s="0"/>
      <c r="KP3281" s="0"/>
      <c r="KQ3281" s="0"/>
      <c r="KR3281" s="0"/>
      <c r="KS3281" s="0"/>
      <c r="KT3281" s="0"/>
      <c r="KU3281" s="0"/>
      <c r="KV3281" s="0"/>
      <c r="KW3281" s="0"/>
      <c r="KX3281" s="0"/>
      <c r="KY3281" s="0"/>
      <c r="KZ3281" s="0"/>
      <c r="LA3281" s="0"/>
      <c r="LB3281" s="0"/>
      <c r="LC3281" s="0"/>
      <c r="LD3281" s="0"/>
      <c r="LE3281" s="0"/>
      <c r="LF3281" s="0"/>
      <c r="LG3281" s="0"/>
      <c r="LH3281" s="0"/>
      <c r="LI3281" s="0"/>
      <c r="LJ3281" s="0"/>
      <c r="LK3281" s="0"/>
      <c r="LL3281" s="0"/>
      <c r="LM3281" s="0"/>
      <c r="LN3281" s="0"/>
      <c r="LO3281" s="0"/>
      <c r="LP3281" s="0"/>
      <c r="LQ3281" s="0"/>
      <c r="LR3281" s="0"/>
      <c r="LS3281" s="0"/>
      <c r="LT3281" s="0"/>
      <c r="LU3281" s="0"/>
      <c r="LV3281" s="0"/>
      <c r="LW3281" s="0"/>
      <c r="LX3281" s="0"/>
      <c r="LY3281" s="0"/>
      <c r="LZ3281" s="0"/>
      <c r="MA3281" s="0"/>
      <c r="MB3281" s="0"/>
      <c r="MC3281" s="0"/>
      <c r="MD3281" s="0"/>
      <c r="ME3281" s="0"/>
      <c r="MF3281" s="0"/>
      <c r="MG3281" s="0"/>
      <c r="MH3281" s="0"/>
      <c r="MI3281" s="0"/>
      <c r="MJ3281" s="0"/>
      <c r="MK3281" s="0"/>
      <c r="ML3281" s="0"/>
      <c r="MM3281" s="0"/>
      <c r="MN3281" s="0"/>
      <c r="MO3281" s="0"/>
      <c r="MP3281" s="0"/>
      <c r="MQ3281" s="0"/>
      <c r="MR3281" s="0"/>
      <c r="MS3281" s="0"/>
      <c r="MT3281" s="0"/>
      <c r="MU3281" s="0"/>
      <c r="MV3281" s="0"/>
      <c r="MW3281" s="0"/>
      <c r="MX3281" s="0"/>
      <c r="MY3281" s="0"/>
      <c r="MZ3281" s="0"/>
      <c r="NA3281" s="0"/>
      <c r="NB3281" s="0"/>
      <c r="NC3281" s="0"/>
      <c r="ND3281" s="0"/>
      <c r="NE3281" s="0"/>
      <c r="NF3281" s="0"/>
      <c r="NG3281" s="0"/>
      <c r="NH3281" s="0"/>
      <c r="NI3281" s="0"/>
      <c r="NJ3281" s="0"/>
      <c r="NK3281" s="0"/>
      <c r="NL3281" s="0"/>
      <c r="NM3281" s="0"/>
      <c r="NN3281" s="0"/>
      <c r="NO3281" s="0"/>
      <c r="NP3281" s="0"/>
      <c r="NQ3281" s="0"/>
      <c r="NR3281" s="0"/>
      <c r="NS3281" s="0"/>
      <c r="NT3281" s="0"/>
      <c r="NU3281" s="0"/>
      <c r="NV3281" s="0"/>
      <c r="NW3281" s="0"/>
      <c r="NX3281" s="0"/>
      <c r="NY3281" s="0"/>
      <c r="NZ3281" s="0"/>
      <c r="OA3281" s="0"/>
      <c r="OB3281" s="0"/>
      <c r="OC3281" s="0"/>
      <c r="OD3281" s="0"/>
      <c r="OE3281" s="0"/>
      <c r="OF3281" s="0"/>
      <c r="OG3281" s="0"/>
      <c r="OH3281" s="0"/>
      <c r="OI3281" s="0"/>
      <c r="OJ3281" s="0"/>
      <c r="OK3281" s="0"/>
      <c r="OL3281" s="0"/>
      <c r="OM3281" s="0"/>
      <c r="ON3281" s="0"/>
      <c r="OO3281" s="0"/>
      <c r="OP3281" s="0"/>
      <c r="OQ3281" s="0"/>
      <c r="OR3281" s="0"/>
      <c r="OS3281" s="0"/>
      <c r="OT3281" s="0"/>
      <c r="OU3281" s="0"/>
      <c r="OV3281" s="0"/>
      <c r="OW3281" s="0"/>
      <c r="OX3281" s="0"/>
      <c r="OY3281" s="0"/>
      <c r="OZ3281" s="0"/>
      <c r="PA3281" s="0"/>
      <c r="PB3281" s="0"/>
      <c r="PC3281" s="0"/>
      <c r="PD3281" s="0"/>
      <c r="PE3281" s="0"/>
      <c r="PF3281" s="0"/>
      <c r="PG3281" s="0"/>
      <c r="PH3281" s="0"/>
      <c r="PI3281" s="0"/>
      <c r="PJ3281" s="0"/>
      <c r="PK3281" s="0"/>
      <c r="PL3281" s="0"/>
      <c r="PM3281" s="0"/>
      <c r="PN3281" s="0"/>
      <c r="PO3281" s="0"/>
      <c r="PP3281" s="0"/>
      <c r="PQ3281" s="0"/>
      <c r="PR3281" s="0"/>
      <c r="PS3281" s="0"/>
      <c r="PT3281" s="0"/>
      <c r="PU3281" s="0"/>
      <c r="PV3281" s="0"/>
      <c r="PW3281" s="0"/>
      <c r="PX3281" s="0"/>
      <c r="PY3281" s="0"/>
      <c r="PZ3281" s="0"/>
      <c r="QA3281" s="0"/>
      <c r="QB3281" s="0"/>
      <c r="QC3281" s="0"/>
      <c r="QD3281" s="0"/>
      <c r="QE3281" s="0"/>
      <c r="QF3281" s="0"/>
      <c r="QG3281" s="0"/>
      <c r="QH3281" s="0"/>
      <c r="QI3281" s="0"/>
      <c r="QJ3281" s="0"/>
      <c r="QK3281" s="0"/>
      <c r="QL3281" s="0"/>
      <c r="QM3281" s="0"/>
      <c r="QN3281" s="0"/>
      <c r="QO3281" s="0"/>
      <c r="QP3281" s="0"/>
      <c r="QQ3281" s="0"/>
      <c r="QR3281" s="0"/>
      <c r="QS3281" s="0"/>
      <c r="QT3281" s="0"/>
      <c r="QU3281" s="0"/>
      <c r="QV3281" s="0"/>
      <c r="QW3281" s="0"/>
      <c r="QX3281" s="0"/>
      <c r="QY3281" s="0"/>
      <c r="QZ3281" s="0"/>
      <c r="RA3281" s="0"/>
      <c r="RB3281" s="0"/>
      <c r="RC3281" s="0"/>
      <c r="RD3281" s="0"/>
      <c r="RE3281" s="0"/>
      <c r="RF3281" s="0"/>
      <c r="RG3281" s="0"/>
      <c r="RH3281" s="0"/>
      <c r="RI3281" s="0"/>
      <c r="RJ3281" s="0"/>
      <c r="RK3281" s="0"/>
      <c r="RL3281" s="0"/>
      <c r="RM3281" s="0"/>
      <c r="RN3281" s="0"/>
      <c r="RO3281" s="0"/>
      <c r="RP3281" s="0"/>
      <c r="RQ3281" s="0"/>
      <c r="RR3281" s="0"/>
      <c r="RS3281" s="0"/>
      <c r="RT3281" s="0"/>
      <c r="RU3281" s="0"/>
      <c r="RV3281" s="0"/>
      <c r="RW3281" s="0"/>
      <c r="RX3281" s="0"/>
      <c r="RY3281" s="0"/>
      <c r="RZ3281" s="0"/>
      <c r="SA3281" s="0"/>
      <c r="SB3281" s="0"/>
      <c r="SC3281" s="0"/>
      <c r="SD3281" s="0"/>
      <c r="SE3281" s="0"/>
      <c r="SF3281" s="0"/>
      <c r="SG3281" s="0"/>
      <c r="SH3281" s="0"/>
      <c r="SI3281" s="0"/>
      <c r="SJ3281" s="0"/>
      <c r="SK3281" s="0"/>
      <c r="SL3281" s="0"/>
      <c r="SM3281" s="0"/>
      <c r="SN3281" s="0"/>
      <c r="SO3281" s="0"/>
      <c r="SP3281" s="0"/>
      <c r="SQ3281" s="0"/>
      <c r="SR3281" s="0"/>
      <c r="SS3281" s="0"/>
      <c r="ST3281" s="0"/>
      <c r="SU3281" s="0"/>
      <c r="SV3281" s="0"/>
      <c r="SW3281" s="0"/>
      <c r="SX3281" s="0"/>
      <c r="SY3281" s="0"/>
      <c r="SZ3281" s="0"/>
      <c r="TA3281" s="0"/>
      <c r="TB3281" s="0"/>
      <c r="TC3281" s="0"/>
      <c r="TD3281" s="0"/>
      <c r="TE3281" s="0"/>
      <c r="TF3281" s="0"/>
      <c r="TG3281" s="0"/>
      <c r="TH3281" s="0"/>
      <c r="TI3281" s="0"/>
      <c r="TJ3281" s="0"/>
      <c r="TK3281" s="0"/>
      <c r="TL3281" s="0"/>
      <c r="TM3281" s="0"/>
      <c r="TN3281" s="0"/>
      <c r="TO3281" s="0"/>
      <c r="TP3281" s="0"/>
      <c r="TQ3281" s="0"/>
      <c r="TR3281" s="0"/>
      <c r="TS3281" s="0"/>
      <c r="TT3281" s="0"/>
      <c r="TU3281" s="0"/>
      <c r="TV3281" s="0"/>
      <c r="TW3281" s="0"/>
      <c r="TX3281" s="0"/>
      <c r="TY3281" s="0"/>
      <c r="TZ3281" s="0"/>
      <c r="UA3281" s="0"/>
      <c r="UB3281" s="0"/>
      <c r="UC3281" s="0"/>
      <c r="UD3281" s="0"/>
      <c r="UE3281" s="0"/>
      <c r="UF3281" s="0"/>
      <c r="UG3281" s="0"/>
      <c r="UH3281" s="0"/>
      <c r="UI3281" s="0"/>
      <c r="UJ3281" s="0"/>
      <c r="UK3281" s="0"/>
      <c r="UL3281" s="0"/>
      <c r="UM3281" s="0"/>
      <c r="UN3281" s="0"/>
      <c r="UO3281" s="0"/>
      <c r="UP3281" s="0"/>
      <c r="UQ3281" s="0"/>
      <c r="UR3281" s="0"/>
      <c r="US3281" s="0"/>
      <c r="UT3281" s="0"/>
      <c r="UU3281" s="0"/>
      <c r="UV3281" s="0"/>
      <c r="UW3281" s="0"/>
      <c r="UX3281" s="0"/>
      <c r="UY3281" s="0"/>
      <c r="UZ3281" s="0"/>
      <c r="VA3281" s="0"/>
      <c r="VB3281" s="0"/>
      <c r="VC3281" s="0"/>
      <c r="VD3281" s="0"/>
      <c r="VE3281" s="0"/>
      <c r="VF3281" s="0"/>
      <c r="VG3281" s="0"/>
      <c r="VH3281" s="0"/>
      <c r="VI3281" s="0"/>
      <c r="VJ3281" s="0"/>
      <c r="VK3281" s="0"/>
      <c r="VL3281" s="0"/>
      <c r="VM3281" s="0"/>
      <c r="VN3281" s="0"/>
      <c r="VO3281" s="0"/>
      <c r="VP3281" s="0"/>
      <c r="VQ3281" s="0"/>
      <c r="VR3281" s="0"/>
      <c r="VS3281" s="0"/>
      <c r="VT3281" s="0"/>
      <c r="VU3281" s="0"/>
      <c r="VV3281" s="0"/>
      <c r="VW3281" s="0"/>
      <c r="VX3281" s="0"/>
      <c r="VY3281" s="0"/>
      <c r="VZ3281" s="0"/>
      <c r="WA3281" s="0"/>
      <c r="WB3281" s="0"/>
      <c r="WC3281" s="0"/>
      <c r="WD3281" s="0"/>
      <c r="WE3281" s="0"/>
      <c r="WF3281" s="0"/>
      <c r="WG3281" s="0"/>
      <c r="WH3281" s="0"/>
      <c r="WI3281" s="0"/>
      <c r="WJ3281" s="0"/>
      <c r="WK3281" s="0"/>
      <c r="WL3281" s="0"/>
      <c r="WM3281" s="0"/>
      <c r="WN3281" s="0"/>
      <c r="WO3281" s="0"/>
      <c r="WP3281" s="0"/>
      <c r="WQ3281" s="0"/>
      <c r="WR3281" s="0"/>
      <c r="WS3281" s="0"/>
      <c r="WT3281" s="0"/>
      <c r="WU3281" s="0"/>
      <c r="WV3281" s="0"/>
      <c r="WW3281" s="0"/>
      <c r="WX3281" s="0"/>
      <c r="WY3281" s="0"/>
      <c r="WZ3281" s="0"/>
      <c r="XA3281" s="0"/>
      <c r="XB3281" s="0"/>
      <c r="XC3281" s="0"/>
      <c r="XD3281" s="0"/>
      <c r="XE3281" s="0"/>
      <c r="XF3281" s="0"/>
      <c r="XG3281" s="0"/>
      <c r="XH3281" s="0"/>
      <c r="XI3281" s="0"/>
      <c r="XJ3281" s="0"/>
      <c r="XK3281" s="0"/>
      <c r="XL3281" s="0"/>
      <c r="XM3281" s="0"/>
      <c r="XN3281" s="0"/>
      <c r="XO3281" s="0"/>
      <c r="XP3281" s="0"/>
      <c r="XQ3281" s="0"/>
      <c r="XR3281" s="0"/>
      <c r="XS3281" s="0"/>
      <c r="XT3281" s="0"/>
      <c r="XU3281" s="0"/>
      <c r="XV3281" s="0"/>
      <c r="XW3281" s="0"/>
      <c r="XX3281" s="0"/>
      <c r="XY3281" s="0"/>
      <c r="XZ3281" s="0"/>
      <c r="YA3281" s="0"/>
      <c r="YB3281" s="0"/>
      <c r="YC3281" s="0"/>
      <c r="YD3281" s="0"/>
      <c r="YE3281" s="0"/>
      <c r="YF3281" s="0"/>
      <c r="YG3281" s="0"/>
      <c r="YH3281" s="0"/>
      <c r="YI3281" s="0"/>
      <c r="YJ3281" s="0"/>
      <c r="YK3281" s="0"/>
      <c r="YL3281" s="0"/>
      <c r="YM3281" s="0"/>
      <c r="YN3281" s="0"/>
      <c r="YO3281" s="0"/>
      <c r="YP3281" s="0"/>
      <c r="YQ3281" s="0"/>
      <c r="YR3281" s="0"/>
      <c r="YS3281" s="0"/>
      <c r="YT3281" s="0"/>
      <c r="YU3281" s="0"/>
      <c r="YV3281" s="0"/>
      <c r="YW3281" s="0"/>
      <c r="YX3281" s="0"/>
      <c r="YY3281" s="0"/>
      <c r="YZ3281" s="0"/>
      <c r="ZA3281" s="0"/>
      <c r="ZB3281" s="0"/>
      <c r="ZC3281" s="0"/>
      <c r="ZD3281" s="0"/>
      <c r="ZE3281" s="0"/>
      <c r="ZF3281" s="0"/>
      <c r="ZG3281" s="0"/>
      <c r="ZH3281" s="0"/>
      <c r="ZI3281" s="0"/>
      <c r="ZJ3281" s="0"/>
      <c r="ZK3281" s="0"/>
      <c r="ZL3281" s="0"/>
      <c r="ZM3281" s="0"/>
      <c r="ZN3281" s="0"/>
      <c r="ZO3281" s="0"/>
      <c r="ZP3281" s="0"/>
      <c r="ZQ3281" s="0"/>
      <c r="ZR3281" s="0"/>
      <c r="ZS3281" s="0"/>
      <c r="ZT3281" s="0"/>
      <c r="ZU3281" s="0"/>
      <c r="ZV3281" s="0"/>
      <c r="ZW3281" s="0"/>
      <c r="ZX3281" s="0"/>
      <c r="ZY3281" s="0"/>
      <c r="ZZ3281" s="0"/>
      <c r="AAA3281" s="0"/>
      <c r="AAB3281" s="0"/>
      <c r="AAC3281" s="0"/>
      <c r="AAD3281" s="0"/>
      <c r="AAE3281" s="0"/>
      <c r="AAF3281" s="0"/>
      <c r="AAG3281" s="0"/>
      <c r="AAH3281" s="0"/>
      <c r="AAI3281" s="0"/>
      <c r="AAJ3281" s="0"/>
      <c r="AAK3281" s="0"/>
      <c r="AAL3281" s="0"/>
      <c r="AAM3281" s="0"/>
      <c r="AAN3281" s="0"/>
      <c r="AAO3281" s="0"/>
      <c r="AAP3281" s="0"/>
      <c r="AAQ3281" s="0"/>
      <c r="AAR3281" s="0"/>
      <c r="AAS3281" s="0"/>
      <c r="AAT3281" s="0"/>
      <c r="AAU3281" s="0"/>
      <c r="AAV3281" s="0"/>
      <c r="AAW3281" s="0"/>
      <c r="AAX3281" s="0"/>
      <c r="AAY3281" s="0"/>
      <c r="AAZ3281" s="0"/>
      <c r="ABA3281" s="0"/>
      <c r="ABB3281" s="0"/>
      <c r="ABC3281" s="0"/>
      <c r="ABD3281" s="0"/>
      <c r="ABE3281" s="0"/>
      <c r="ABF3281" s="0"/>
      <c r="ABG3281" s="0"/>
      <c r="ABH3281" s="0"/>
      <c r="ABI3281" s="0"/>
      <c r="ABJ3281" s="0"/>
      <c r="ABK3281" s="0"/>
      <c r="ABL3281" s="0"/>
      <c r="ABM3281" s="0"/>
      <c r="ABN3281" s="0"/>
      <c r="ABO3281" s="0"/>
      <c r="ABP3281" s="0"/>
      <c r="ABQ3281" s="0"/>
      <c r="ABR3281" s="0"/>
      <c r="ABS3281" s="0"/>
      <c r="ABT3281" s="0"/>
      <c r="ABU3281" s="0"/>
      <c r="ABV3281" s="0"/>
      <c r="ABW3281" s="0"/>
      <c r="ABX3281" s="0"/>
      <c r="ABY3281" s="0"/>
      <c r="ABZ3281" s="0"/>
      <c r="ACA3281" s="0"/>
      <c r="ACB3281" s="0"/>
      <c r="ACC3281" s="0"/>
      <c r="ACD3281" s="0"/>
      <c r="ACE3281" s="0"/>
      <c r="ACF3281" s="0"/>
      <c r="ACG3281" s="0"/>
      <c r="ACH3281" s="0"/>
      <c r="ACI3281" s="0"/>
      <c r="ACJ3281" s="0"/>
      <c r="ACK3281" s="0"/>
      <c r="ACL3281" s="0"/>
      <c r="ACM3281" s="0"/>
      <c r="ACN3281" s="0"/>
      <c r="ACO3281" s="0"/>
      <c r="ACP3281" s="0"/>
      <c r="ACQ3281" s="0"/>
      <c r="ACR3281" s="0"/>
      <c r="ACS3281" s="0"/>
      <c r="ACT3281" s="0"/>
      <c r="ACU3281" s="0"/>
      <c r="ACV3281" s="0"/>
      <c r="ACW3281" s="0"/>
      <c r="ACX3281" s="0"/>
      <c r="ACY3281" s="0"/>
      <c r="ACZ3281" s="0"/>
      <c r="ADA3281" s="0"/>
      <c r="ADB3281" s="0"/>
      <c r="ADC3281" s="0"/>
      <c r="ADD3281" s="0"/>
      <c r="ADE3281" s="0"/>
      <c r="ADF3281" s="0"/>
      <c r="ADG3281" s="0"/>
      <c r="ADH3281" s="0"/>
      <c r="ADI3281" s="0"/>
      <c r="ADJ3281" s="0"/>
      <c r="ADK3281" s="0"/>
      <c r="ADL3281" s="0"/>
      <c r="ADM3281" s="0"/>
      <c r="ADN3281" s="0"/>
      <c r="ADO3281" s="0"/>
      <c r="ADP3281" s="0"/>
      <c r="ADQ3281" s="0"/>
      <c r="ADR3281" s="0"/>
      <c r="ADS3281" s="0"/>
      <c r="ADT3281" s="0"/>
      <c r="ADU3281" s="0"/>
      <c r="ADV3281" s="0"/>
      <c r="ADW3281" s="0"/>
      <c r="ADX3281" s="0"/>
      <c r="ADY3281" s="0"/>
      <c r="ADZ3281" s="0"/>
      <c r="AEA3281" s="0"/>
      <c r="AEB3281" s="0"/>
      <c r="AEC3281" s="0"/>
      <c r="AED3281" s="0"/>
      <c r="AEE3281" s="0"/>
      <c r="AEF3281" s="0"/>
      <c r="AEG3281" s="0"/>
      <c r="AEH3281" s="0"/>
      <c r="AEI3281" s="0"/>
      <c r="AEJ3281" s="0"/>
      <c r="AEK3281" s="0"/>
      <c r="AEL3281" s="0"/>
      <c r="AEM3281" s="0"/>
      <c r="AEN3281" s="0"/>
      <c r="AEO3281" s="0"/>
      <c r="AEP3281" s="0"/>
      <c r="AEQ3281" s="0"/>
      <c r="AER3281" s="0"/>
      <c r="AES3281" s="0"/>
      <c r="AET3281" s="0"/>
      <c r="AEU3281" s="0"/>
      <c r="AEV3281" s="0"/>
      <c r="AEW3281" s="0"/>
      <c r="AEX3281" s="0"/>
      <c r="AEY3281" s="0"/>
      <c r="AEZ3281" s="0"/>
      <c r="AFA3281" s="0"/>
      <c r="AFB3281" s="0"/>
      <c r="AFC3281" s="0"/>
      <c r="AFD3281" s="0"/>
      <c r="AFE3281" s="0"/>
      <c r="AFF3281" s="0"/>
      <c r="AFG3281" s="0"/>
      <c r="AFH3281" s="0"/>
      <c r="AFI3281" s="0"/>
      <c r="AFJ3281" s="0"/>
      <c r="AFK3281" s="0"/>
      <c r="AFL3281" s="0"/>
      <c r="AFM3281" s="0"/>
      <c r="AFN3281" s="0"/>
      <c r="AFO3281" s="0"/>
      <c r="AFP3281" s="0"/>
      <c r="AFQ3281" s="0"/>
      <c r="AFR3281" s="0"/>
      <c r="AFS3281" s="0"/>
      <c r="AFT3281" s="0"/>
      <c r="AFU3281" s="0"/>
      <c r="AFV3281" s="0"/>
      <c r="AFW3281" s="0"/>
      <c r="AFX3281" s="0"/>
      <c r="AFY3281" s="0"/>
      <c r="AFZ3281" s="0"/>
      <c r="AGA3281" s="0"/>
      <c r="AGB3281" s="0"/>
      <c r="AGC3281" s="0"/>
      <c r="AGD3281" s="0"/>
      <c r="AGE3281" s="0"/>
      <c r="AGF3281" s="0"/>
      <c r="AGG3281" s="0"/>
      <c r="AGH3281" s="0"/>
      <c r="AGI3281" s="0"/>
      <c r="AGJ3281" s="0"/>
      <c r="AGK3281" s="0"/>
      <c r="AGL3281" s="0"/>
      <c r="AGM3281" s="0"/>
      <c r="AGN3281" s="0"/>
      <c r="AGO3281" s="0"/>
      <c r="AGP3281" s="0"/>
      <c r="AGQ3281" s="0"/>
      <c r="AGR3281" s="0"/>
      <c r="AGS3281" s="0"/>
      <c r="AGT3281" s="0"/>
      <c r="AGU3281" s="0"/>
      <c r="AGV3281" s="0"/>
      <c r="AGW3281" s="0"/>
      <c r="AGX3281" s="0"/>
      <c r="AGY3281" s="0"/>
      <c r="AGZ3281" s="0"/>
      <c r="AHA3281" s="0"/>
      <c r="AHB3281" s="0"/>
      <c r="AHC3281" s="0"/>
      <c r="AHD3281" s="0"/>
      <c r="AHE3281" s="0"/>
      <c r="AHF3281" s="0"/>
      <c r="AHG3281" s="0"/>
      <c r="AHH3281" s="0"/>
      <c r="AHI3281" s="0"/>
      <c r="AHJ3281" s="0"/>
      <c r="AHK3281" s="0"/>
      <c r="AHL3281" s="0"/>
      <c r="AHM3281" s="0"/>
      <c r="AHN3281" s="0"/>
      <c r="AHO3281" s="0"/>
      <c r="AHP3281" s="0"/>
      <c r="AHQ3281" s="0"/>
      <c r="AHR3281" s="0"/>
      <c r="AHS3281" s="0"/>
      <c r="AHT3281" s="0"/>
      <c r="AHU3281" s="0"/>
      <c r="AHV3281" s="0"/>
      <c r="AHW3281" s="0"/>
      <c r="AHX3281" s="0"/>
      <c r="AHY3281" s="0"/>
      <c r="AHZ3281" s="0"/>
      <c r="AIA3281" s="0"/>
      <c r="AIB3281" s="0"/>
      <c r="AIC3281" s="0"/>
      <c r="AID3281" s="0"/>
      <c r="AIE3281" s="0"/>
      <c r="AIF3281" s="0"/>
      <c r="AIG3281" s="0"/>
      <c r="AIH3281" s="0"/>
      <c r="AII3281" s="0"/>
      <c r="AIJ3281" s="0"/>
      <c r="AIK3281" s="0"/>
      <c r="AIL3281" s="0"/>
      <c r="AIM3281" s="0"/>
      <c r="AIN3281" s="0"/>
      <c r="AIO3281" s="0"/>
      <c r="AIP3281" s="0"/>
      <c r="AIQ3281" s="0"/>
      <c r="AIR3281" s="0"/>
      <c r="AIS3281" s="0"/>
      <c r="AIT3281" s="0"/>
      <c r="AIU3281" s="0"/>
      <c r="AIV3281" s="0"/>
      <c r="AIW3281" s="0"/>
      <c r="AIX3281" s="0"/>
      <c r="AIY3281" s="0"/>
      <c r="AIZ3281" s="0"/>
      <c r="AJA3281" s="0"/>
      <c r="AJB3281" s="0"/>
      <c r="AJC3281" s="0"/>
      <c r="AJD3281" s="0"/>
      <c r="AJE3281" s="0"/>
      <c r="AJF3281" s="0"/>
      <c r="AJG3281" s="0"/>
      <c r="AJH3281" s="0"/>
      <c r="AJI3281" s="0"/>
      <c r="AJJ3281" s="0"/>
      <c r="AJK3281" s="0"/>
      <c r="AJL3281" s="0"/>
      <c r="AJM3281" s="0"/>
      <c r="AJN3281" s="0"/>
      <c r="AJO3281" s="0"/>
      <c r="AJP3281" s="0"/>
      <c r="AJQ3281" s="0"/>
      <c r="AJR3281" s="0"/>
      <c r="AJS3281" s="0"/>
      <c r="AJT3281" s="0"/>
      <c r="AJU3281" s="0"/>
      <c r="AJV3281" s="0"/>
      <c r="AJW3281" s="0"/>
      <c r="AJX3281" s="0"/>
      <c r="AJY3281" s="0"/>
      <c r="AJZ3281" s="0"/>
      <c r="AKA3281" s="0"/>
      <c r="AKB3281" s="0"/>
      <c r="AKC3281" s="0"/>
      <c r="AKD3281" s="0"/>
      <c r="AKE3281" s="0"/>
      <c r="AKF3281" s="0"/>
      <c r="AKG3281" s="0"/>
      <c r="AKH3281" s="0"/>
      <c r="AKI3281" s="0"/>
      <c r="AKJ3281" s="0"/>
      <c r="AKK3281" s="0"/>
      <c r="AKL3281" s="0"/>
      <c r="AKM3281" s="0"/>
      <c r="AKN3281" s="0"/>
      <c r="AKO3281" s="0"/>
      <c r="AKP3281" s="0"/>
      <c r="AKQ3281" s="0"/>
      <c r="AKR3281" s="0"/>
      <c r="AKS3281" s="0"/>
      <c r="AKT3281" s="0"/>
      <c r="AKU3281" s="0"/>
      <c r="AKV3281" s="0"/>
      <c r="AKW3281" s="0"/>
      <c r="AKX3281" s="0"/>
      <c r="AKY3281" s="0"/>
      <c r="AKZ3281" s="0"/>
      <c r="ALA3281" s="0"/>
      <c r="ALB3281" s="0"/>
      <c r="ALC3281" s="0"/>
      <c r="ALD3281" s="0"/>
      <c r="ALE3281" s="0"/>
      <c r="ALF3281" s="0"/>
      <c r="ALG3281" s="0"/>
      <c r="ALH3281" s="0"/>
      <c r="ALI3281" s="0"/>
      <c r="ALJ3281" s="0"/>
      <c r="ALK3281" s="0"/>
      <c r="ALL3281" s="0"/>
      <c r="ALM3281" s="0"/>
      <c r="ALN3281" s="0"/>
      <c r="ALO3281" s="0"/>
      <c r="ALP3281" s="0"/>
      <c r="ALQ3281" s="0"/>
      <c r="ALR3281" s="0"/>
      <c r="ALS3281" s="0"/>
      <c r="ALT3281" s="0"/>
      <c r="ALU3281" s="0"/>
      <c r="ALV3281" s="0"/>
      <c r="ALW3281" s="0"/>
      <c r="ALX3281" s="0"/>
      <c r="ALY3281" s="0"/>
      <c r="ALZ3281" s="0"/>
      <c r="AMA3281" s="0"/>
      <c r="AMB3281" s="0"/>
      <c r="AMC3281" s="0"/>
      <c r="AMD3281" s="0"/>
      <c r="AME3281" s="0"/>
      <c r="AMF3281" s="0"/>
      <c r="AMG3281" s="0"/>
      <c r="AMH3281" s="0"/>
      <c r="AMI3281" s="0"/>
    </row>
    <row r="3282" customFormat="false" ht="12.75" hidden="false" customHeight="false" outlineLevel="0" collapsed="false">
      <c r="A3282" s="1" t="s">
        <v>3529</v>
      </c>
      <c r="C3282" s="19" t="s">
        <v>3531</v>
      </c>
      <c r="D3282" s="19" t="s">
        <v>13</v>
      </c>
      <c r="E3282" s="20" t="n">
        <v>2.5</v>
      </c>
      <c r="F3282" s="21" t="n">
        <v>20</v>
      </c>
      <c r="G3282" s="24" t="s">
        <v>3470</v>
      </c>
      <c r="I3282" s="3"/>
      <c r="K3282" s="4"/>
      <c r="BM3282" s="0"/>
      <c r="BN3282" s="0"/>
      <c r="BO3282" s="0"/>
      <c r="BP3282" s="0"/>
      <c r="BQ3282" s="0"/>
      <c r="BR3282" s="0"/>
      <c r="BS3282" s="0"/>
      <c r="BT3282" s="0"/>
      <c r="BU3282" s="0"/>
      <c r="BV3282" s="0"/>
      <c r="BW3282" s="0"/>
      <c r="BX3282" s="0"/>
      <c r="BY3282" s="0"/>
      <c r="BZ3282" s="0"/>
      <c r="CA3282" s="0"/>
      <c r="CB3282" s="0"/>
      <c r="CC3282" s="0"/>
      <c r="CD3282" s="0"/>
      <c r="CE3282" s="0"/>
      <c r="CF3282" s="0"/>
      <c r="CG3282" s="0"/>
      <c r="CH3282" s="0"/>
      <c r="CI3282" s="0"/>
      <c r="CJ3282" s="0"/>
      <c r="CK3282" s="0"/>
      <c r="CL3282" s="0"/>
      <c r="CM3282" s="0"/>
      <c r="CN3282" s="0"/>
      <c r="CO3282" s="0"/>
      <c r="CP3282" s="0"/>
      <c r="CQ3282" s="0"/>
      <c r="CR3282" s="0"/>
      <c r="CS3282" s="0"/>
      <c r="CT3282" s="0"/>
      <c r="CU3282" s="0"/>
      <c r="CV3282" s="0"/>
      <c r="CW3282" s="0"/>
      <c r="CX3282" s="0"/>
      <c r="CY3282" s="0"/>
      <c r="CZ3282" s="0"/>
      <c r="DA3282" s="0"/>
      <c r="DB3282" s="0"/>
      <c r="DC3282" s="0"/>
      <c r="DD3282" s="0"/>
      <c r="DE3282" s="0"/>
      <c r="DF3282" s="0"/>
      <c r="DG3282" s="0"/>
      <c r="DH3282" s="0"/>
      <c r="DI3282" s="0"/>
      <c r="DJ3282" s="0"/>
      <c r="DK3282" s="0"/>
      <c r="DL3282" s="0"/>
      <c r="DM3282" s="0"/>
      <c r="DN3282" s="0"/>
      <c r="DO3282" s="0"/>
      <c r="DP3282" s="0"/>
      <c r="DQ3282" s="0"/>
      <c r="DR3282" s="0"/>
      <c r="DS3282" s="0"/>
      <c r="DT3282" s="0"/>
      <c r="DU3282" s="0"/>
      <c r="DV3282" s="0"/>
      <c r="DW3282" s="0"/>
      <c r="DX3282" s="0"/>
      <c r="DY3282" s="0"/>
      <c r="DZ3282" s="0"/>
      <c r="EA3282" s="0"/>
      <c r="EB3282" s="0"/>
      <c r="EC3282" s="0"/>
      <c r="ED3282" s="0"/>
      <c r="EE3282" s="0"/>
      <c r="EF3282" s="0"/>
      <c r="EG3282" s="0"/>
      <c r="EH3282" s="0"/>
      <c r="EI3282" s="0"/>
      <c r="EJ3282" s="0"/>
      <c r="EK3282" s="0"/>
      <c r="EL3282" s="0"/>
      <c r="EM3282" s="0"/>
      <c r="EN3282" s="0"/>
      <c r="EO3282" s="0"/>
      <c r="EP3282" s="0"/>
      <c r="EQ3282" s="0"/>
      <c r="ER3282" s="0"/>
      <c r="ES3282" s="0"/>
      <c r="ET3282" s="0"/>
      <c r="EU3282" s="0"/>
      <c r="EV3282" s="0"/>
      <c r="EW3282" s="0"/>
      <c r="EX3282" s="0"/>
      <c r="EY3282" s="0"/>
      <c r="EZ3282" s="0"/>
      <c r="FA3282" s="0"/>
      <c r="FB3282" s="0"/>
      <c r="FC3282" s="0"/>
      <c r="FD3282" s="0"/>
      <c r="FE3282" s="0"/>
      <c r="FF3282" s="0"/>
      <c r="FG3282" s="0"/>
      <c r="FH3282" s="0"/>
      <c r="FI3282" s="0"/>
      <c r="FJ3282" s="0"/>
      <c r="FK3282" s="0"/>
      <c r="FL3282" s="0"/>
      <c r="FM3282" s="0"/>
      <c r="FN3282" s="0"/>
      <c r="FO3282" s="0"/>
      <c r="FP3282" s="0"/>
      <c r="FQ3282" s="0"/>
      <c r="FR3282" s="0"/>
      <c r="FS3282" s="0"/>
      <c r="FT3282" s="0"/>
      <c r="FU3282" s="0"/>
      <c r="FV3282" s="0"/>
      <c r="FW3282" s="0"/>
      <c r="FX3282" s="0"/>
      <c r="FY3282" s="0"/>
      <c r="FZ3282" s="0"/>
      <c r="GA3282" s="0"/>
      <c r="GB3282" s="0"/>
      <c r="GC3282" s="0"/>
      <c r="GD3282" s="0"/>
      <c r="GE3282" s="0"/>
      <c r="GF3282" s="0"/>
      <c r="GG3282" s="0"/>
      <c r="GH3282" s="0"/>
      <c r="GI3282" s="0"/>
      <c r="GJ3282" s="0"/>
      <c r="GK3282" s="0"/>
      <c r="GL3282" s="0"/>
      <c r="GM3282" s="0"/>
      <c r="GN3282" s="0"/>
      <c r="GO3282" s="0"/>
      <c r="GP3282" s="0"/>
      <c r="GQ3282" s="0"/>
      <c r="GR3282" s="0"/>
      <c r="GS3282" s="0"/>
      <c r="GT3282" s="0"/>
      <c r="GU3282" s="0"/>
      <c r="GV3282" s="0"/>
      <c r="GW3282" s="0"/>
      <c r="GX3282" s="0"/>
      <c r="GY3282" s="0"/>
      <c r="GZ3282" s="0"/>
      <c r="HA3282" s="0"/>
      <c r="HB3282" s="0"/>
      <c r="HC3282" s="0"/>
      <c r="HD3282" s="0"/>
      <c r="HE3282" s="0"/>
      <c r="HF3282" s="0"/>
      <c r="HG3282" s="0"/>
      <c r="HH3282" s="0"/>
      <c r="HI3282" s="0"/>
      <c r="HJ3282" s="0"/>
      <c r="HK3282" s="0"/>
      <c r="HL3282" s="0"/>
      <c r="HM3282" s="0"/>
      <c r="HN3282" s="0"/>
      <c r="HO3282" s="0"/>
      <c r="HP3282" s="0"/>
      <c r="HQ3282" s="0"/>
      <c r="HR3282" s="0"/>
      <c r="HS3282" s="0"/>
      <c r="HT3282" s="0"/>
      <c r="HU3282" s="0"/>
      <c r="HV3282" s="0"/>
      <c r="HW3282" s="0"/>
      <c r="HX3282" s="0"/>
      <c r="HY3282" s="0"/>
      <c r="HZ3282" s="0"/>
      <c r="IA3282" s="0"/>
      <c r="IB3282" s="0"/>
      <c r="IC3282" s="0"/>
      <c r="ID3282" s="0"/>
      <c r="IE3282" s="0"/>
      <c r="IF3282" s="0"/>
      <c r="IG3282" s="0"/>
      <c r="IH3282" s="0"/>
      <c r="II3282" s="0"/>
      <c r="IJ3282" s="0"/>
      <c r="IK3282" s="0"/>
      <c r="IL3282" s="0"/>
      <c r="IM3282" s="0"/>
      <c r="IN3282" s="0"/>
      <c r="IO3282" s="0"/>
      <c r="IP3282" s="0"/>
      <c r="IQ3282" s="0"/>
      <c r="IR3282" s="0"/>
      <c r="IS3282" s="0"/>
      <c r="IT3282" s="0"/>
      <c r="IU3282" s="0"/>
      <c r="IV3282" s="0"/>
      <c r="IW3282" s="0"/>
      <c r="IX3282" s="0"/>
      <c r="IY3282" s="0"/>
      <c r="IZ3282" s="0"/>
      <c r="JA3282" s="0"/>
      <c r="JB3282" s="0"/>
      <c r="JC3282" s="0"/>
      <c r="JD3282" s="0"/>
      <c r="JE3282" s="0"/>
      <c r="JF3282" s="0"/>
      <c r="JG3282" s="0"/>
      <c r="JH3282" s="0"/>
      <c r="JI3282" s="0"/>
      <c r="JJ3282" s="0"/>
      <c r="JK3282" s="0"/>
      <c r="JL3282" s="0"/>
      <c r="JM3282" s="0"/>
      <c r="JN3282" s="0"/>
      <c r="JO3282" s="0"/>
      <c r="JP3282" s="0"/>
      <c r="JQ3282" s="0"/>
      <c r="JR3282" s="0"/>
      <c r="JS3282" s="0"/>
      <c r="JT3282" s="0"/>
      <c r="JU3282" s="0"/>
      <c r="JV3282" s="0"/>
      <c r="JW3282" s="0"/>
      <c r="JX3282" s="0"/>
      <c r="JY3282" s="0"/>
      <c r="JZ3282" s="0"/>
      <c r="KA3282" s="0"/>
      <c r="KB3282" s="0"/>
      <c r="KC3282" s="0"/>
      <c r="KD3282" s="0"/>
      <c r="KE3282" s="0"/>
      <c r="KF3282" s="0"/>
      <c r="KG3282" s="0"/>
      <c r="KH3282" s="0"/>
      <c r="KI3282" s="0"/>
      <c r="KJ3282" s="0"/>
      <c r="KK3282" s="0"/>
      <c r="KL3282" s="0"/>
      <c r="KM3282" s="0"/>
      <c r="KN3282" s="0"/>
      <c r="KO3282" s="0"/>
      <c r="KP3282" s="0"/>
      <c r="KQ3282" s="0"/>
      <c r="KR3282" s="0"/>
      <c r="KS3282" s="0"/>
      <c r="KT3282" s="0"/>
      <c r="KU3282" s="0"/>
      <c r="KV3282" s="0"/>
      <c r="KW3282" s="0"/>
      <c r="KX3282" s="0"/>
      <c r="KY3282" s="0"/>
      <c r="KZ3282" s="0"/>
      <c r="LA3282" s="0"/>
      <c r="LB3282" s="0"/>
      <c r="LC3282" s="0"/>
      <c r="LD3282" s="0"/>
      <c r="LE3282" s="0"/>
      <c r="LF3282" s="0"/>
      <c r="LG3282" s="0"/>
      <c r="LH3282" s="0"/>
      <c r="LI3282" s="0"/>
      <c r="LJ3282" s="0"/>
      <c r="LK3282" s="0"/>
      <c r="LL3282" s="0"/>
      <c r="LM3282" s="0"/>
      <c r="LN3282" s="0"/>
      <c r="LO3282" s="0"/>
      <c r="LP3282" s="0"/>
      <c r="LQ3282" s="0"/>
      <c r="LR3282" s="0"/>
      <c r="LS3282" s="0"/>
      <c r="LT3282" s="0"/>
      <c r="LU3282" s="0"/>
      <c r="LV3282" s="0"/>
      <c r="LW3282" s="0"/>
      <c r="LX3282" s="0"/>
      <c r="LY3282" s="0"/>
      <c r="LZ3282" s="0"/>
      <c r="MA3282" s="0"/>
      <c r="MB3282" s="0"/>
      <c r="MC3282" s="0"/>
      <c r="MD3282" s="0"/>
      <c r="ME3282" s="0"/>
      <c r="MF3282" s="0"/>
      <c r="MG3282" s="0"/>
      <c r="MH3282" s="0"/>
      <c r="MI3282" s="0"/>
      <c r="MJ3282" s="0"/>
      <c r="MK3282" s="0"/>
      <c r="ML3282" s="0"/>
      <c r="MM3282" s="0"/>
      <c r="MN3282" s="0"/>
      <c r="MO3282" s="0"/>
      <c r="MP3282" s="0"/>
      <c r="MQ3282" s="0"/>
      <c r="MR3282" s="0"/>
      <c r="MS3282" s="0"/>
      <c r="MT3282" s="0"/>
      <c r="MU3282" s="0"/>
      <c r="MV3282" s="0"/>
      <c r="MW3282" s="0"/>
      <c r="MX3282" s="0"/>
      <c r="MY3282" s="0"/>
      <c r="MZ3282" s="0"/>
      <c r="NA3282" s="0"/>
      <c r="NB3282" s="0"/>
      <c r="NC3282" s="0"/>
      <c r="ND3282" s="0"/>
      <c r="NE3282" s="0"/>
      <c r="NF3282" s="0"/>
      <c r="NG3282" s="0"/>
      <c r="NH3282" s="0"/>
      <c r="NI3282" s="0"/>
      <c r="NJ3282" s="0"/>
      <c r="NK3282" s="0"/>
      <c r="NL3282" s="0"/>
      <c r="NM3282" s="0"/>
      <c r="NN3282" s="0"/>
      <c r="NO3282" s="0"/>
      <c r="NP3282" s="0"/>
      <c r="NQ3282" s="0"/>
      <c r="NR3282" s="0"/>
      <c r="NS3282" s="0"/>
      <c r="NT3282" s="0"/>
      <c r="NU3282" s="0"/>
      <c r="NV3282" s="0"/>
      <c r="NW3282" s="0"/>
      <c r="NX3282" s="0"/>
      <c r="NY3282" s="0"/>
      <c r="NZ3282" s="0"/>
      <c r="OA3282" s="0"/>
      <c r="OB3282" s="0"/>
      <c r="OC3282" s="0"/>
      <c r="OD3282" s="0"/>
      <c r="OE3282" s="0"/>
      <c r="OF3282" s="0"/>
      <c r="OG3282" s="0"/>
      <c r="OH3282" s="0"/>
      <c r="OI3282" s="0"/>
      <c r="OJ3282" s="0"/>
      <c r="OK3282" s="0"/>
      <c r="OL3282" s="0"/>
      <c r="OM3282" s="0"/>
      <c r="ON3282" s="0"/>
      <c r="OO3282" s="0"/>
      <c r="OP3282" s="0"/>
      <c r="OQ3282" s="0"/>
      <c r="OR3282" s="0"/>
      <c r="OS3282" s="0"/>
      <c r="OT3282" s="0"/>
      <c r="OU3282" s="0"/>
      <c r="OV3282" s="0"/>
      <c r="OW3282" s="0"/>
      <c r="OX3282" s="0"/>
      <c r="OY3282" s="0"/>
      <c r="OZ3282" s="0"/>
      <c r="PA3282" s="0"/>
      <c r="PB3282" s="0"/>
      <c r="PC3282" s="0"/>
      <c r="PD3282" s="0"/>
      <c r="PE3282" s="0"/>
      <c r="PF3282" s="0"/>
      <c r="PG3282" s="0"/>
      <c r="PH3282" s="0"/>
      <c r="PI3282" s="0"/>
      <c r="PJ3282" s="0"/>
      <c r="PK3282" s="0"/>
      <c r="PL3282" s="0"/>
      <c r="PM3282" s="0"/>
      <c r="PN3282" s="0"/>
      <c r="PO3282" s="0"/>
      <c r="PP3282" s="0"/>
      <c r="PQ3282" s="0"/>
      <c r="PR3282" s="0"/>
      <c r="PS3282" s="0"/>
      <c r="PT3282" s="0"/>
      <c r="PU3282" s="0"/>
      <c r="PV3282" s="0"/>
      <c r="PW3282" s="0"/>
      <c r="PX3282" s="0"/>
      <c r="PY3282" s="0"/>
      <c r="PZ3282" s="0"/>
      <c r="QA3282" s="0"/>
      <c r="QB3282" s="0"/>
      <c r="QC3282" s="0"/>
      <c r="QD3282" s="0"/>
      <c r="QE3282" s="0"/>
      <c r="QF3282" s="0"/>
      <c r="QG3282" s="0"/>
      <c r="QH3282" s="0"/>
      <c r="QI3282" s="0"/>
      <c r="QJ3282" s="0"/>
      <c r="QK3282" s="0"/>
      <c r="QL3282" s="0"/>
      <c r="QM3282" s="0"/>
      <c r="QN3282" s="0"/>
      <c r="QO3282" s="0"/>
      <c r="QP3282" s="0"/>
      <c r="QQ3282" s="0"/>
      <c r="QR3282" s="0"/>
      <c r="QS3282" s="0"/>
      <c r="QT3282" s="0"/>
      <c r="QU3282" s="0"/>
      <c r="QV3282" s="0"/>
      <c r="QW3282" s="0"/>
      <c r="QX3282" s="0"/>
      <c r="QY3282" s="0"/>
      <c r="QZ3282" s="0"/>
      <c r="RA3282" s="0"/>
      <c r="RB3282" s="0"/>
      <c r="RC3282" s="0"/>
      <c r="RD3282" s="0"/>
      <c r="RE3282" s="0"/>
      <c r="RF3282" s="0"/>
      <c r="RG3282" s="0"/>
      <c r="RH3282" s="0"/>
      <c r="RI3282" s="0"/>
      <c r="RJ3282" s="0"/>
      <c r="RK3282" s="0"/>
      <c r="RL3282" s="0"/>
      <c r="RM3282" s="0"/>
      <c r="RN3282" s="0"/>
      <c r="RO3282" s="0"/>
      <c r="RP3282" s="0"/>
      <c r="RQ3282" s="0"/>
      <c r="RR3282" s="0"/>
      <c r="RS3282" s="0"/>
      <c r="RT3282" s="0"/>
      <c r="RU3282" s="0"/>
      <c r="RV3282" s="0"/>
      <c r="RW3282" s="0"/>
      <c r="RX3282" s="0"/>
      <c r="RY3282" s="0"/>
      <c r="RZ3282" s="0"/>
      <c r="SA3282" s="0"/>
      <c r="SB3282" s="0"/>
      <c r="SC3282" s="0"/>
      <c r="SD3282" s="0"/>
      <c r="SE3282" s="0"/>
      <c r="SF3282" s="0"/>
      <c r="SG3282" s="0"/>
      <c r="SH3282" s="0"/>
      <c r="SI3282" s="0"/>
      <c r="SJ3282" s="0"/>
      <c r="SK3282" s="0"/>
      <c r="SL3282" s="0"/>
      <c r="SM3282" s="0"/>
      <c r="SN3282" s="0"/>
      <c r="SO3282" s="0"/>
      <c r="SP3282" s="0"/>
      <c r="SQ3282" s="0"/>
      <c r="SR3282" s="0"/>
      <c r="SS3282" s="0"/>
      <c r="ST3282" s="0"/>
      <c r="SU3282" s="0"/>
      <c r="SV3282" s="0"/>
      <c r="SW3282" s="0"/>
      <c r="SX3282" s="0"/>
      <c r="SY3282" s="0"/>
      <c r="SZ3282" s="0"/>
      <c r="TA3282" s="0"/>
      <c r="TB3282" s="0"/>
      <c r="TC3282" s="0"/>
      <c r="TD3282" s="0"/>
      <c r="TE3282" s="0"/>
      <c r="TF3282" s="0"/>
      <c r="TG3282" s="0"/>
      <c r="TH3282" s="0"/>
      <c r="TI3282" s="0"/>
      <c r="TJ3282" s="0"/>
      <c r="TK3282" s="0"/>
      <c r="TL3282" s="0"/>
      <c r="TM3282" s="0"/>
      <c r="TN3282" s="0"/>
      <c r="TO3282" s="0"/>
      <c r="TP3282" s="0"/>
      <c r="TQ3282" s="0"/>
      <c r="TR3282" s="0"/>
      <c r="TS3282" s="0"/>
      <c r="TT3282" s="0"/>
      <c r="TU3282" s="0"/>
      <c r="TV3282" s="0"/>
      <c r="TW3282" s="0"/>
      <c r="TX3282" s="0"/>
      <c r="TY3282" s="0"/>
      <c r="TZ3282" s="0"/>
      <c r="UA3282" s="0"/>
      <c r="UB3282" s="0"/>
      <c r="UC3282" s="0"/>
      <c r="UD3282" s="0"/>
      <c r="UE3282" s="0"/>
      <c r="UF3282" s="0"/>
      <c r="UG3282" s="0"/>
      <c r="UH3282" s="0"/>
      <c r="UI3282" s="0"/>
      <c r="UJ3282" s="0"/>
      <c r="UK3282" s="0"/>
      <c r="UL3282" s="0"/>
      <c r="UM3282" s="0"/>
      <c r="UN3282" s="0"/>
      <c r="UO3282" s="0"/>
      <c r="UP3282" s="0"/>
      <c r="UQ3282" s="0"/>
      <c r="UR3282" s="0"/>
      <c r="US3282" s="0"/>
      <c r="UT3282" s="0"/>
      <c r="UU3282" s="0"/>
      <c r="UV3282" s="0"/>
      <c r="UW3282" s="0"/>
      <c r="UX3282" s="0"/>
      <c r="UY3282" s="0"/>
      <c r="UZ3282" s="0"/>
      <c r="VA3282" s="0"/>
      <c r="VB3282" s="0"/>
      <c r="VC3282" s="0"/>
      <c r="VD3282" s="0"/>
      <c r="VE3282" s="0"/>
      <c r="VF3282" s="0"/>
      <c r="VG3282" s="0"/>
      <c r="VH3282" s="0"/>
      <c r="VI3282" s="0"/>
      <c r="VJ3282" s="0"/>
      <c r="VK3282" s="0"/>
      <c r="VL3282" s="0"/>
      <c r="VM3282" s="0"/>
      <c r="VN3282" s="0"/>
      <c r="VO3282" s="0"/>
      <c r="VP3282" s="0"/>
      <c r="VQ3282" s="0"/>
      <c r="VR3282" s="0"/>
      <c r="VS3282" s="0"/>
      <c r="VT3282" s="0"/>
      <c r="VU3282" s="0"/>
      <c r="VV3282" s="0"/>
      <c r="VW3282" s="0"/>
      <c r="VX3282" s="0"/>
      <c r="VY3282" s="0"/>
      <c r="VZ3282" s="0"/>
      <c r="WA3282" s="0"/>
      <c r="WB3282" s="0"/>
      <c r="WC3282" s="0"/>
      <c r="WD3282" s="0"/>
      <c r="WE3282" s="0"/>
      <c r="WF3282" s="0"/>
      <c r="WG3282" s="0"/>
      <c r="WH3282" s="0"/>
      <c r="WI3282" s="0"/>
      <c r="WJ3282" s="0"/>
      <c r="WK3282" s="0"/>
      <c r="WL3282" s="0"/>
      <c r="WM3282" s="0"/>
      <c r="WN3282" s="0"/>
      <c r="WO3282" s="0"/>
      <c r="WP3282" s="0"/>
      <c r="WQ3282" s="0"/>
      <c r="WR3282" s="0"/>
      <c r="WS3282" s="0"/>
      <c r="WT3282" s="0"/>
      <c r="WU3282" s="0"/>
      <c r="WV3282" s="0"/>
      <c r="WW3282" s="0"/>
      <c r="WX3282" s="0"/>
      <c r="WY3282" s="0"/>
      <c r="WZ3282" s="0"/>
      <c r="XA3282" s="0"/>
      <c r="XB3282" s="0"/>
      <c r="XC3282" s="0"/>
      <c r="XD3282" s="0"/>
      <c r="XE3282" s="0"/>
      <c r="XF3282" s="0"/>
      <c r="XG3282" s="0"/>
      <c r="XH3282" s="0"/>
      <c r="XI3282" s="0"/>
      <c r="XJ3282" s="0"/>
      <c r="XK3282" s="0"/>
      <c r="XL3282" s="0"/>
      <c r="XM3282" s="0"/>
      <c r="XN3282" s="0"/>
      <c r="XO3282" s="0"/>
      <c r="XP3282" s="0"/>
      <c r="XQ3282" s="0"/>
      <c r="XR3282" s="0"/>
      <c r="XS3282" s="0"/>
      <c r="XT3282" s="0"/>
      <c r="XU3282" s="0"/>
      <c r="XV3282" s="0"/>
      <c r="XW3282" s="0"/>
      <c r="XX3282" s="0"/>
      <c r="XY3282" s="0"/>
      <c r="XZ3282" s="0"/>
      <c r="YA3282" s="0"/>
      <c r="YB3282" s="0"/>
      <c r="YC3282" s="0"/>
      <c r="YD3282" s="0"/>
      <c r="YE3282" s="0"/>
      <c r="YF3282" s="0"/>
      <c r="YG3282" s="0"/>
      <c r="YH3282" s="0"/>
      <c r="YI3282" s="0"/>
      <c r="YJ3282" s="0"/>
      <c r="YK3282" s="0"/>
      <c r="YL3282" s="0"/>
      <c r="YM3282" s="0"/>
      <c r="YN3282" s="0"/>
      <c r="YO3282" s="0"/>
      <c r="YP3282" s="0"/>
      <c r="YQ3282" s="0"/>
      <c r="YR3282" s="0"/>
      <c r="YS3282" s="0"/>
      <c r="YT3282" s="0"/>
      <c r="YU3282" s="0"/>
      <c r="YV3282" s="0"/>
      <c r="YW3282" s="0"/>
      <c r="YX3282" s="0"/>
      <c r="YY3282" s="0"/>
      <c r="YZ3282" s="0"/>
      <c r="ZA3282" s="0"/>
      <c r="ZB3282" s="0"/>
      <c r="ZC3282" s="0"/>
      <c r="ZD3282" s="0"/>
      <c r="ZE3282" s="0"/>
      <c r="ZF3282" s="0"/>
      <c r="ZG3282" s="0"/>
      <c r="ZH3282" s="0"/>
      <c r="ZI3282" s="0"/>
      <c r="ZJ3282" s="0"/>
      <c r="ZK3282" s="0"/>
      <c r="ZL3282" s="0"/>
      <c r="ZM3282" s="0"/>
      <c r="ZN3282" s="0"/>
      <c r="ZO3282" s="0"/>
      <c r="ZP3282" s="0"/>
      <c r="ZQ3282" s="0"/>
      <c r="ZR3282" s="0"/>
      <c r="ZS3282" s="0"/>
      <c r="ZT3282" s="0"/>
      <c r="ZU3282" s="0"/>
      <c r="ZV3282" s="0"/>
      <c r="ZW3282" s="0"/>
      <c r="ZX3282" s="0"/>
      <c r="ZY3282" s="0"/>
      <c r="ZZ3282" s="0"/>
      <c r="AAA3282" s="0"/>
      <c r="AAB3282" s="0"/>
      <c r="AAC3282" s="0"/>
      <c r="AAD3282" s="0"/>
      <c r="AAE3282" s="0"/>
      <c r="AAF3282" s="0"/>
      <c r="AAG3282" s="0"/>
      <c r="AAH3282" s="0"/>
      <c r="AAI3282" s="0"/>
      <c r="AAJ3282" s="0"/>
      <c r="AAK3282" s="0"/>
      <c r="AAL3282" s="0"/>
      <c r="AAM3282" s="0"/>
      <c r="AAN3282" s="0"/>
      <c r="AAO3282" s="0"/>
      <c r="AAP3282" s="0"/>
      <c r="AAQ3282" s="0"/>
      <c r="AAR3282" s="0"/>
      <c r="AAS3282" s="0"/>
      <c r="AAT3282" s="0"/>
      <c r="AAU3282" s="0"/>
      <c r="AAV3282" s="0"/>
      <c r="AAW3282" s="0"/>
      <c r="AAX3282" s="0"/>
      <c r="AAY3282" s="0"/>
      <c r="AAZ3282" s="0"/>
      <c r="ABA3282" s="0"/>
      <c r="ABB3282" s="0"/>
      <c r="ABC3282" s="0"/>
      <c r="ABD3282" s="0"/>
      <c r="ABE3282" s="0"/>
      <c r="ABF3282" s="0"/>
      <c r="ABG3282" s="0"/>
      <c r="ABH3282" s="0"/>
      <c r="ABI3282" s="0"/>
      <c r="ABJ3282" s="0"/>
      <c r="ABK3282" s="0"/>
      <c r="ABL3282" s="0"/>
      <c r="ABM3282" s="0"/>
      <c r="ABN3282" s="0"/>
      <c r="ABO3282" s="0"/>
      <c r="ABP3282" s="0"/>
      <c r="ABQ3282" s="0"/>
      <c r="ABR3282" s="0"/>
      <c r="ABS3282" s="0"/>
      <c r="ABT3282" s="0"/>
      <c r="ABU3282" s="0"/>
      <c r="ABV3282" s="0"/>
      <c r="ABW3282" s="0"/>
      <c r="ABX3282" s="0"/>
      <c r="ABY3282" s="0"/>
      <c r="ABZ3282" s="0"/>
      <c r="ACA3282" s="0"/>
      <c r="ACB3282" s="0"/>
      <c r="ACC3282" s="0"/>
      <c r="ACD3282" s="0"/>
      <c r="ACE3282" s="0"/>
      <c r="ACF3282" s="0"/>
      <c r="ACG3282" s="0"/>
      <c r="ACH3282" s="0"/>
      <c r="ACI3282" s="0"/>
      <c r="ACJ3282" s="0"/>
      <c r="ACK3282" s="0"/>
      <c r="ACL3282" s="0"/>
      <c r="ACM3282" s="0"/>
      <c r="ACN3282" s="0"/>
      <c r="ACO3282" s="0"/>
      <c r="ACP3282" s="0"/>
      <c r="ACQ3282" s="0"/>
      <c r="ACR3282" s="0"/>
      <c r="ACS3282" s="0"/>
      <c r="ACT3282" s="0"/>
      <c r="ACU3282" s="0"/>
      <c r="ACV3282" s="0"/>
      <c r="ACW3282" s="0"/>
      <c r="ACX3282" s="0"/>
      <c r="ACY3282" s="0"/>
      <c r="ACZ3282" s="0"/>
      <c r="ADA3282" s="0"/>
      <c r="ADB3282" s="0"/>
      <c r="ADC3282" s="0"/>
      <c r="ADD3282" s="0"/>
      <c r="ADE3282" s="0"/>
      <c r="ADF3282" s="0"/>
      <c r="ADG3282" s="0"/>
      <c r="ADH3282" s="0"/>
      <c r="ADI3282" s="0"/>
      <c r="ADJ3282" s="0"/>
      <c r="ADK3282" s="0"/>
      <c r="ADL3282" s="0"/>
      <c r="ADM3282" s="0"/>
      <c r="ADN3282" s="0"/>
      <c r="ADO3282" s="0"/>
      <c r="ADP3282" s="0"/>
      <c r="ADQ3282" s="0"/>
      <c r="ADR3282" s="0"/>
      <c r="ADS3282" s="0"/>
      <c r="ADT3282" s="0"/>
      <c r="ADU3282" s="0"/>
      <c r="ADV3282" s="0"/>
      <c r="ADW3282" s="0"/>
      <c r="ADX3282" s="0"/>
      <c r="ADY3282" s="0"/>
      <c r="ADZ3282" s="0"/>
      <c r="AEA3282" s="0"/>
      <c r="AEB3282" s="0"/>
      <c r="AEC3282" s="0"/>
      <c r="AED3282" s="0"/>
      <c r="AEE3282" s="0"/>
      <c r="AEF3282" s="0"/>
      <c r="AEG3282" s="0"/>
      <c r="AEH3282" s="0"/>
      <c r="AEI3282" s="0"/>
      <c r="AEJ3282" s="0"/>
      <c r="AEK3282" s="0"/>
      <c r="AEL3282" s="0"/>
      <c r="AEM3282" s="0"/>
      <c r="AEN3282" s="0"/>
      <c r="AEO3282" s="0"/>
      <c r="AEP3282" s="0"/>
      <c r="AEQ3282" s="0"/>
      <c r="AER3282" s="0"/>
      <c r="AES3282" s="0"/>
      <c r="AET3282" s="0"/>
      <c r="AEU3282" s="0"/>
      <c r="AEV3282" s="0"/>
      <c r="AEW3282" s="0"/>
      <c r="AEX3282" s="0"/>
      <c r="AEY3282" s="0"/>
      <c r="AEZ3282" s="0"/>
      <c r="AFA3282" s="0"/>
      <c r="AFB3282" s="0"/>
      <c r="AFC3282" s="0"/>
      <c r="AFD3282" s="0"/>
      <c r="AFE3282" s="0"/>
      <c r="AFF3282" s="0"/>
      <c r="AFG3282" s="0"/>
      <c r="AFH3282" s="0"/>
      <c r="AFI3282" s="0"/>
      <c r="AFJ3282" s="0"/>
      <c r="AFK3282" s="0"/>
      <c r="AFL3282" s="0"/>
      <c r="AFM3282" s="0"/>
      <c r="AFN3282" s="0"/>
      <c r="AFO3282" s="0"/>
      <c r="AFP3282" s="0"/>
      <c r="AFQ3282" s="0"/>
      <c r="AFR3282" s="0"/>
      <c r="AFS3282" s="0"/>
      <c r="AFT3282" s="0"/>
      <c r="AFU3282" s="0"/>
      <c r="AFV3282" s="0"/>
      <c r="AFW3282" s="0"/>
      <c r="AFX3282" s="0"/>
      <c r="AFY3282" s="0"/>
      <c r="AFZ3282" s="0"/>
      <c r="AGA3282" s="0"/>
      <c r="AGB3282" s="0"/>
      <c r="AGC3282" s="0"/>
      <c r="AGD3282" s="0"/>
      <c r="AGE3282" s="0"/>
      <c r="AGF3282" s="0"/>
      <c r="AGG3282" s="0"/>
      <c r="AGH3282" s="0"/>
      <c r="AGI3282" s="0"/>
      <c r="AGJ3282" s="0"/>
      <c r="AGK3282" s="0"/>
      <c r="AGL3282" s="0"/>
      <c r="AGM3282" s="0"/>
      <c r="AGN3282" s="0"/>
      <c r="AGO3282" s="0"/>
      <c r="AGP3282" s="0"/>
      <c r="AGQ3282" s="0"/>
      <c r="AGR3282" s="0"/>
      <c r="AGS3282" s="0"/>
      <c r="AGT3282" s="0"/>
      <c r="AGU3282" s="0"/>
      <c r="AGV3282" s="0"/>
      <c r="AGW3282" s="0"/>
      <c r="AGX3282" s="0"/>
      <c r="AGY3282" s="0"/>
      <c r="AGZ3282" s="0"/>
      <c r="AHA3282" s="0"/>
      <c r="AHB3282" s="0"/>
      <c r="AHC3282" s="0"/>
      <c r="AHD3282" s="0"/>
      <c r="AHE3282" s="0"/>
      <c r="AHF3282" s="0"/>
      <c r="AHG3282" s="0"/>
      <c r="AHH3282" s="0"/>
      <c r="AHI3282" s="0"/>
      <c r="AHJ3282" s="0"/>
      <c r="AHK3282" s="0"/>
      <c r="AHL3282" s="0"/>
      <c r="AHM3282" s="0"/>
      <c r="AHN3282" s="0"/>
      <c r="AHO3282" s="0"/>
      <c r="AHP3282" s="0"/>
      <c r="AHQ3282" s="0"/>
      <c r="AHR3282" s="0"/>
      <c r="AHS3282" s="0"/>
      <c r="AHT3282" s="0"/>
      <c r="AHU3282" s="0"/>
      <c r="AHV3282" s="0"/>
      <c r="AHW3282" s="0"/>
      <c r="AHX3282" s="0"/>
      <c r="AHY3282" s="0"/>
      <c r="AHZ3282" s="0"/>
      <c r="AIA3282" s="0"/>
      <c r="AIB3282" s="0"/>
      <c r="AIC3282" s="0"/>
      <c r="AID3282" s="0"/>
      <c r="AIE3282" s="0"/>
      <c r="AIF3282" s="0"/>
      <c r="AIG3282" s="0"/>
      <c r="AIH3282" s="0"/>
      <c r="AII3282" s="0"/>
      <c r="AIJ3282" s="0"/>
      <c r="AIK3282" s="0"/>
      <c r="AIL3282" s="0"/>
      <c r="AIM3282" s="0"/>
      <c r="AIN3282" s="0"/>
      <c r="AIO3282" s="0"/>
      <c r="AIP3282" s="0"/>
      <c r="AIQ3282" s="0"/>
      <c r="AIR3282" s="0"/>
      <c r="AIS3282" s="0"/>
      <c r="AIT3282" s="0"/>
      <c r="AIU3282" s="0"/>
      <c r="AIV3282" s="0"/>
      <c r="AIW3282" s="0"/>
      <c r="AIX3282" s="0"/>
      <c r="AIY3282" s="0"/>
      <c r="AIZ3282" s="0"/>
      <c r="AJA3282" s="0"/>
      <c r="AJB3282" s="0"/>
      <c r="AJC3282" s="0"/>
      <c r="AJD3282" s="0"/>
      <c r="AJE3282" s="0"/>
      <c r="AJF3282" s="0"/>
      <c r="AJG3282" s="0"/>
      <c r="AJH3282" s="0"/>
      <c r="AJI3282" s="0"/>
      <c r="AJJ3282" s="0"/>
      <c r="AJK3282" s="0"/>
      <c r="AJL3282" s="0"/>
      <c r="AJM3282" s="0"/>
      <c r="AJN3282" s="0"/>
      <c r="AJO3282" s="0"/>
      <c r="AJP3282" s="0"/>
      <c r="AJQ3282" s="0"/>
      <c r="AJR3282" s="0"/>
      <c r="AJS3282" s="0"/>
      <c r="AJT3282" s="0"/>
      <c r="AJU3282" s="0"/>
      <c r="AJV3282" s="0"/>
      <c r="AJW3282" s="0"/>
      <c r="AJX3282" s="0"/>
      <c r="AJY3282" s="0"/>
      <c r="AJZ3282" s="0"/>
      <c r="AKA3282" s="0"/>
      <c r="AKB3282" s="0"/>
      <c r="AKC3282" s="0"/>
      <c r="AKD3282" s="0"/>
      <c r="AKE3282" s="0"/>
      <c r="AKF3282" s="0"/>
      <c r="AKG3282" s="0"/>
      <c r="AKH3282" s="0"/>
      <c r="AKI3282" s="0"/>
      <c r="AKJ3282" s="0"/>
      <c r="AKK3282" s="0"/>
      <c r="AKL3282" s="0"/>
      <c r="AKM3282" s="0"/>
      <c r="AKN3282" s="0"/>
      <c r="AKO3282" s="0"/>
      <c r="AKP3282" s="0"/>
      <c r="AKQ3282" s="0"/>
      <c r="AKR3282" s="0"/>
      <c r="AKS3282" s="0"/>
      <c r="AKT3282" s="0"/>
      <c r="AKU3282" s="0"/>
      <c r="AKV3282" s="0"/>
      <c r="AKW3282" s="0"/>
      <c r="AKX3282" s="0"/>
      <c r="AKY3282" s="0"/>
      <c r="AKZ3282" s="0"/>
      <c r="ALA3282" s="0"/>
      <c r="ALB3282" s="0"/>
      <c r="ALC3282" s="0"/>
      <c r="ALD3282" s="0"/>
      <c r="ALE3282" s="0"/>
      <c r="ALF3282" s="0"/>
      <c r="ALG3282" s="0"/>
      <c r="ALH3282" s="0"/>
      <c r="ALI3282" s="0"/>
      <c r="ALJ3282" s="0"/>
      <c r="ALK3282" s="0"/>
      <c r="ALL3282" s="0"/>
      <c r="ALM3282" s="0"/>
      <c r="ALN3282" s="0"/>
      <c r="ALO3282" s="0"/>
      <c r="ALP3282" s="0"/>
      <c r="ALQ3282" s="0"/>
      <c r="ALR3282" s="0"/>
      <c r="ALS3282" s="0"/>
      <c r="ALT3282" s="0"/>
      <c r="ALU3282" s="0"/>
      <c r="ALV3282" s="0"/>
      <c r="ALW3282" s="0"/>
      <c r="ALX3282" s="0"/>
      <c r="ALY3282" s="0"/>
      <c r="ALZ3282" s="0"/>
      <c r="AMA3282" s="0"/>
      <c r="AMB3282" s="0"/>
      <c r="AMC3282" s="0"/>
      <c r="AMD3282" s="0"/>
      <c r="AME3282" s="0"/>
      <c r="AMF3282" s="0"/>
      <c r="AMG3282" s="0"/>
      <c r="AMH3282" s="0"/>
      <c r="AMI3282" s="0"/>
    </row>
    <row r="3284" customFormat="false" ht="17.35" hidden="false" customHeight="false" outlineLevel="0" collapsed="false">
      <c r="C3284" s="52" t="s">
        <v>3532</v>
      </c>
      <c r="D3284" s="11" t="s">
        <v>1</v>
      </c>
      <c r="I3284" s="3"/>
    </row>
    <row r="3285" customFormat="false" ht="12.75" hidden="false" customHeight="false" outlineLevel="0" collapsed="false">
      <c r="A3285" s="1" t="s">
        <v>3532</v>
      </c>
      <c r="B3285" s="1" t="s">
        <v>2787</v>
      </c>
      <c r="C3285" s="19" t="s">
        <v>3533</v>
      </c>
      <c r="D3285" s="19" t="s">
        <v>13</v>
      </c>
      <c r="E3285" s="20" t="n">
        <v>1.9</v>
      </c>
      <c r="F3285" s="21" t="n">
        <v>10</v>
      </c>
      <c r="G3285" s="24" t="s">
        <v>3470</v>
      </c>
      <c r="I3285" s="3"/>
    </row>
    <row r="3286" customFormat="false" ht="12.75" hidden="false" customHeight="false" outlineLevel="0" collapsed="false">
      <c r="A3286" s="1" t="s">
        <v>3532</v>
      </c>
      <c r="B3286" s="1" t="s">
        <v>2787</v>
      </c>
      <c r="C3286" s="19" t="s">
        <v>3534</v>
      </c>
      <c r="D3286" s="19" t="s">
        <v>13</v>
      </c>
      <c r="E3286" s="20" t="n">
        <v>2</v>
      </c>
      <c r="F3286" s="21" t="n">
        <v>50</v>
      </c>
      <c r="G3286" s="24" t="s">
        <v>3470</v>
      </c>
      <c r="I3286" s="3"/>
    </row>
    <row r="3287" customFormat="false" ht="12.75" hidden="false" customHeight="false" outlineLevel="0" collapsed="false">
      <c r="A3287" s="1" t="s">
        <v>3532</v>
      </c>
      <c r="B3287" s="1" t="s">
        <v>2787</v>
      </c>
      <c r="C3287" s="19" t="s">
        <v>3535</v>
      </c>
      <c r="D3287" s="19" t="s">
        <v>49</v>
      </c>
      <c r="E3287" s="20" t="n">
        <v>2</v>
      </c>
      <c r="F3287" s="21" t="n">
        <v>1.65</v>
      </c>
      <c r="G3287" s="24" t="s">
        <v>3470</v>
      </c>
      <c r="I3287" s="3"/>
    </row>
    <row r="3288" customFormat="false" ht="12.75" hidden="false" customHeight="false" outlineLevel="0" collapsed="false">
      <c r="A3288" s="1" t="s">
        <v>3532</v>
      </c>
      <c r="B3288" s="1" t="s">
        <v>2787</v>
      </c>
      <c r="C3288" s="19" t="s">
        <v>3536</v>
      </c>
      <c r="D3288" s="19" t="s">
        <v>13</v>
      </c>
      <c r="E3288" s="20" t="n">
        <v>2.1</v>
      </c>
      <c r="F3288" s="21" t="n">
        <v>2.95</v>
      </c>
      <c r="G3288" s="24" t="s">
        <v>3470</v>
      </c>
      <c r="I3288" s="3"/>
    </row>
    <row r="3289" customFormat="false" ht="12.75" hidden="false" customHeight="false" outlineLevel="0" collapsed="false">
      <c r="A3289" s="1" t="s">
        <v>3532</v>
      </c>
      <c r="B3289" s="1" t="s">
        <v>2787</v>
      </c>
      <c r="C3289" s="19" t="s">
        <v>3537</v>
      </c>
      <c r="D3289" s="19" t="s">
        <v>79</v>
      </c>
      <c r="E3289" s="20" t="n">
        <v>2.1</v>
      </c>
      <c r="F3289" s="21" t="n">
        <v>2.94</v>
      </c>
      <c r="G3289" s="24" t="s">
        <v>3470</v>
      </c>
      <c r="I3289" s="3"/>
    </row>
    <row r="3290" customFormat="false" ht="12.75" hidden="false" customHeight="false" outlineLevel="0" collapsed="false">
      <c r="A3290" s="1" t="s">
        <v>3532</v>
      </c>
      <c r="B3290" s="1" t="s">
        <v>2787</v>
      </c>
      <c r="C3290" s="19" t="s">
        <v>3538</v>
      </c>
      <c r="D3290" s="19" t="s">
        <v>13</v>
      </c>
      <c r="E3290" s="20" t="n">
        <v>2.1</v>
      </c>
      <c r="F3290" s="21" t="n">
        <v>9.95</v>
      </c>
      <c r="G3290" s="24" t="s">
        <v>3470</v>
      </c>
      <c r="I3290" s="3"/>
    </row>
    <row r="3291" customFormat="false" ht="12.75" hidden="false" customHeight="false" outlineLevel="0" collapsed="false">
      <c r="A3291" s="1" t="s">
        <v>3532</v>
      </c>
      <c r="B3291" s="1" t="s">
        <v>2787</v>
      </c>
      <c r="C3291" s="19" t="s">
        <v>3539</v>
      </c>
      <c r="D3291" s="19" t="s">
        <v>13</v>
      </c>
      <c r="E3291" s="20" t="n">
        <v>2.1</v>
      </c>
      <c r="F3291" s="21" t="n">
        <v>6.65</v>
      </c>
      <c r="G3291" s="24" t="s">
        <v>3470</v>
      </c>
      <c r="I3291" s="3"/>
    </row>
    <row r="3292" customFormat="false" ht="12.75" hidden="false" customHeight="false" outlineLevel="0" collapsed="false">
      <c r="A3292" s="1" t="s">
        <v>3532</v>
      </c>
      <c r="B3292" s="1" t="s">
        <v>2787</v>
      </c>
      <c r="C3292" s="19" t="s">
        <v>3540</v>
      </c>
      <c r="D3292" s="19" t="s">
        <v>13</v>
      </c>
      <c r="E3292" s="20" t="n">
        <v>2.2</v>
      </c>
      <c r="F3292" s="21" t="n">
        <v>4.15</v>
      </c>
      <c r="G3292" s="24" t="s">
        <v>3470</v>
      </c>
      <c r="I3292" s="3"/>
    </row>
    <row r="3293" customFormat="false" ht="12.75" hidden="false" customHeight="false" outlineLevel="0" collapsed="false">
      <c r="A3293" s="1" t="s">
        <v>3532</v>
      </c>
      <c r="B3293" s="1" t="s">
        <v>2787</v>
      </c>
      <c r="C3293" s="19" t="s">
        <v>3541</v>
      </c>
      <c r="D3293" s="19" t="s">
        <v>88</v>
      </c>
      <c r="E3293" s="20" t="n">
        <v>2.2</v>
      </c>
      <c r="F3293" s="21" t="n">
        <v>2.85</v>
      </c>
      <c r="G3293" s="24" t="s">
        <v>3470</v>
      </c>
      <c r="I3293" s="3"/>
    </row>
    <row r="3294" customFormat="false" ht="12.75" hidden="false" customHeight="false" outlineLevel="0" collapsed="false">
      <c r="A3294" s="1" t="s">
        <v>3532</v>
      </c>
      <c r="B3294" s="1" t="s">
        <v>2787</v>
      </c>
      <c r="C3294" s="19" t="s">
        <v>3542</v>
      </c>
      <c r="D3294" s="19" t="s">
        <v>13</v>
      </c>
      <c r="E3294" s="20" t="n">
        <v>2.2</v>
      </c>
      <c r="F3294" s="21" t="n">
        <v>9.4</v>
      </c>
      <c r="G3294" s="24" t="s">
        <v>3470</v>
      </c>
      <c r="I3294" s="3"/>
    </row>
    <row r="3295" customFormat="false" ht="12.75" hidden="false" customHeight="false" outlineLevel="0" collapsed="false">
      <c r="A3295" s="1" t="s">
        <v>3532</v>
      </c>
      <c r="B3295" s="1" t="s">
        <v>2787</v>
      </c>
      <c r="C3295" s="19" t="s">
        <v>3543</v>
      </c>
      <c r="D3295" s="19" t="s">
        <v>13</v>
      </c>
      <c r="E3295" s="20" t="n">
        <v>2.3</v>
      </c>
      <c r="F3295" s="21" t="n">
        <v>60</v>
      </c>
      <c r="G3295" s="24" t="s">
        <v>3470</v>
      </c>
      <c r="I3295" s="3"/>
    </row>
    <row r="3297" customFormat="false" ht="17.35" hidden="false" customHeight="false" outlineLevel="0" collapsed="false">
      <c r="C3297" s="15" t="s">
        <v>3544</v>
      </c>
      <c r="D3297" s="45" t="s">
        <v>1</v>
      </c>
      <c r="L3297" s="95"/>
      <c r="N3297" s="95"/>
      <c r="O3297" s="95"/>
      <c r="BM3297" s="0"/>
      <c r="BN3297" s="0"/>
      <c r="BO3297" s="0"/>
      <c r="BP3297" s="0"/>
      <c r="BQ3297" s="0"/>
      <c r="BR3297" s="0"/>
      <c r="BS3297" s="0"/>
      <c r="BT3297" s="0"/>
      <c r="BU3297" s="0"/>
      <c r="BV3297" s="0"/>
      <c r="BW3297" s="0"/>
      <c r="BX3297" s="0"/>
      <c r="BY3297" s="0"/>
      <c r="BZ3297" s="0"/>
      <c r="CA3297" s="0"/>
      <c r="CB3297" s="0"/>
      <c r="CC3297" s="0"/>
      <c r="CD3297" s="0"/>
      <c r="CE3297" s="0"/>
      <c r="CF3297" s="0"/>
      <c r="CG3297" s="0"/>
      <c r="CH3297" s="0"/>
      <c r="CI3297" s="0"/>
      <c r="CJ3297" s="0"/>
      <c r="CK3297" s="0"/>
      <c r="CL3297" s="0"/>
      <c r="CM3297" s="0"/>
      <c r="CN3297" s="0"/>
      <c r="CO3297" s="0"/>
      <c r="CP3297" s="0"/>
      <c r="CQ3297" s="0"/>
      <c r="CR3297" s="0"/>
      <c r="CS3297" s="0"/>
      <c r="CT3297" s="0"/>
      <c r="CU3297" s="0"/>
      <c r="CV3297" s="0"/>
      <c r="CW3297" s="0"/>
      <c r="CX3297" s="0"/>
      <c r="CY3297" s="0"/>
      <c r="CZ3297" s="0"/>
      <c r="DA3297" s="0"/>
      <c r="DB3297" s="0"/>
      <c r="DC3297" s="0"/>
      <c r="DD3297" s="0"/>
      <c r="DE3297" s="0"/>
      <c r="DF3297" s="0"/>
      <c r="DG3297" s="0"/>
      <c r="DH3297" s="0"/>
      <c r="DI3297" s="0"/>
      <c r="DJ3297" s="0"/>
      <c r="DK3297" s="0"/>
      <c r="DL3297" s="0"/>
      <c r="DM3297" s="0"/>
      <c r="DN3297" s="0"/>
      <c r="DO3297" s="0"/>
      <c r="DP3297" s="0"/>
      <c r="DQ3297" s="0"/>
      <c r="DR3297" s="0"/>
      <c r="DS3297" s="0"/>
      <c r="DT3297" s="0"/>
      <c r="DU3297" s="0"/>
      <c r="DV3297" s="0"/>
      <c r="DW3297" s="0"/>
      <c r="DX3297" s="0"/>
      <c r="DY3297" s="0"/>
      <c r="DZ3297" s="0"/>
      <c r="EA3297" s="0"/>
      <c r="EB3297" s="0"/>
      <c r="EC3297" s="0"/>
      <c r="ED3297" s="0"/>
      <c r="EE3297" s="0"/>
      <c r="EF3297" s="0"/>
      <c r="EG3297" s="0"/>
      <c r="EH3297" s="0"/>
      <c r="EI3297" s="0"/>
      <c r="EJ3297" s="0"/>
      <c r="EK3297" s="0"/>
      <c r="EL3297" s="0"/>
      <c r="EM3297" s="0"/>
      <c r="EN3297" s="0"/>
      <c r="EO3297" s="0"/>
      <c r="EP3297" s="0"/>
      <c r="EQ3297" s="0"/>
      <c r="ER3297" s="0"/>
      <c r="ES3297" s="0"/>
      <c r="ET3297" s="0"/>
      <c r="EU3297" s="0"/>
      <c r="EV3297" s="0"/>
      <c r="EW3297" s="0"/>
      <c r="EX3297" s="0"/>
      <c r="EY3297" s="0"/>
      <c r="EZ3297" s="0"/>
      <c r="FA3297" s="0"/>
      <c r="FB3297" s="0"/>
      <c r="FC3297" s="0"/>
      <c r="FD3297" s="0"/>
      <c r="FE3297" s="0"/>
      <c r="FF3297" s="0"/>
      <c r="FG3297" s="0"/>
      <c r="FH3297" s="0"/>
      <c r="FI3297" s="0"/>
      <c r="FJ3297" s="0"/>
      <c r="FK3297" s="0"/>
      <c r="FL3297" s="0"/>
      <c r="FM3297" s="0"/>
      <c r="FN3297" s="0"/>
      <c r="FO3297" s="0"/>
      <c r="FP3297" s="0"/>
      <c r="FQ3297" s="0"/>
      <c r="FR3297" s="0"/>
      <c r="FS3297" s="0"/>
      <c r="FT3297" s="0"/>
      <c r="FU3297" s="0"/>
      <c r="FV3297" s="0"/>
      <c r="FW3297" s="0"/>
      <c r="FX3297" s="0"/>
      <c r="FY3297" s="0"/>
      <c r="FZ3297" s="0"/>
      <c r="GA3297" s="0"/>
      <c r="GB3297" s="0"/>
      <c r="GC3297" s="0"/>
      <c r="GD3297" s="0"/>
      <c r="GE3297" s="0"/>
      <c r="GF3297" s="0"/>
      <c r="GG3297" s="0"/>
      <c r="GH3297" s="0"/>
      <c r="GI3297" s="0"/>
      <c r="GJ3297" s="0"/>
      <c r="GK3297" s="0"/>
      <c r="GL3297" s="0"/>
      <c r="GM3297" s="0"/>
      <c r="GN3297" s="0"/>
      <c r="GO3297" s="0"/>
      <c r="GP3297" s="0"/>
      <c r="GQ3297" s="0"/>
      <c r="GR3297" s="0"/>
      <c r="GS3297" s="0"/>
      <c r="GT3297" s="0"/>
      <c r="GU3297" s="0"/>
      <c r="GV3297" s="0"/>
      <c r="GW3297" s="0"/>
      <c r="GX3297" s="0"/>
      <c r="GY3297" s="0"/>
      <c r="GZ3297" s="0"/>
      <c r="HA3297" s="0"/>
      <c r="HB3297" s="0"/>
      <c r="HC3297" s="0"/>
      <c r="HD3297" s="0"/>
      <c r="HE3297" s="0"/>
      <c r="HF3297" s="0"/>
      <c r="HG3297" s="0"/>
      <c r="HH3297" s="0"/>
      <c r="HI3297" s="0"/>
      <c r="HJ3297" s="0"/>
      <c r="HK3297" s="0"/>
      <c r="HL3297" s="0"/>
      <c r="HM3297" s="0"/>
      <c r="HN3297" s="0"/>
      <c r="HO3297" s="0"/>
      <c r="HP3297" s="0"/>
      <c r="HQ3297" s="0"/>
      <c r="HR3297" s="0"/>
      <c r="HS3297" s="0"/>
      <c r="HT3297" s="0"/>
      <c r="HU3297" s="0"/>
      <c r="HV3297" s="0"/>
      <c r="HW3297" s="0"/>
      <c r="HX3297" s="0"/>
      <c r="HY3297" s="0"/>
      <c r="HZ3297" s="0"/>
      <c r="IA3297" s="0"/>
      <c r="IB3297" s="0"/>
      <c r="IC3297" s="0"/>
      <c r="ID3297" s="0"/>
      <c r="IE3297" s="0"/>
      <c r="IF3297" s="0"/>
      <c r="IG3297" s="0"/>
      <c r="IH3297" s="0"/>
      <c r="II3297" s="0"/>
      <c r="IJ3297" s="0"/>
      <c r="IK3297" s="0"/>
      <c r="IL3297" s="0"/>
      <c r="IM3297" s="0"/>
      <c r="IN3297" s="0"/>
      <c r="IO3297" s="0"/>
      <c r="IP3297" s="0"/>
      <c r="IQ3297" s="0"/>
      <c r="IR3297" s="0"/>
      <c r="IS3297" s="0"/>
      <c r="IT3297" s="0"/>
      <c r="IU3297" s="0"/>
      <c r="IV3297" s="0"/>
      <c r="IW3297" s="0"/>
      <c r="IX3297" s="0"/>
      <c r="IY3297" s="0"/>
      <c r="IZ3297" s="0"/>
      <c r="JA3297" s="0"/>
      <c r="JB3297" s="0"/>
      <c r="JC3297" s="0"/>
      <c r="JD3297" s="0"/>
      <c r="JE3297" s="0"/>
      <c r="JF3297" s="0"/>
      <c r="JG3297" s="0"/>
      <c r="JH3297" s="0"/>
      <c r="JI3297" s="0"/>
      <c r="JJ3297" s="0"/>
      <c r="JK3297" s="0"/>
      <c r="JL3297" s="0"/>
      <c r="JM3297" s="0"/>
      <c r="JN3297" s="0"/>
      <c r="JO3297" s="0"/>
      <c r="JP3297" s="0"/>
      <c r="JQ3297" s="0"/>
      <c r="JR3297" s="0"/>
      <c r="JS3297" s="0"/>
      <c r="JT3297" s="0"/>
      <c r="JU3297" s="0"/>
      <c r="JV3297" s="0"/>
      <c r="JW3297" s="0"/>
      <c r="JX3297" s="0"/>
      <c r="JY3297" s="0"/>
      <c r="JZ3297" s="0"/>
      <c r="KA3297" s="0"/>
      <c r="KB3297" s="0"/>
      <c r="KC3297" s="0"/>
      <c r="KD3297" s="0"/>
      <c r="KE3297" s="0"/>
      <c r="KF3297" s="0"/>
      <c r="KG3297" s="0"/>
      <c r="KH3297" s="0"/>
      <c r="KI3297" s="0"/>
      <c r="KJ3297" s="0"/>
      <c r="KK3297" s="0"/>
      <c r="KL3297" s="0"/>
      <c r="KM3297" s="0"/>
      <c r="KN3297" s="0"/>
      <c r="KO3297" s="0"/>
      <c r="KP3297" s="0"/>
      <c r="KQ3297" s="0"/>
      <c r="KR3297" s="0"/>
      <c r="KS3297" s="0"/>
      <c r="KT3297" s="0"/>
      <c r="KU3297" s="0"/>
      <c r="KV3297" s="0"/>
      <c r="KW3297" s="0"/>
      <c r="KX3297" s="0"/>
      <c r="KY3297" s="0"/>
      <c r="KZ3297" s="0"/>
      <c r="LA3297" s="0"/>
      <c r="LB3297" s="0"/>
      <c r="LC3297" s="0"/>
      <c r="LD3297" s="0"/>
      <c r="LE3297" s="0"/>
      <c r="LF3297" s="0"/>
      <c r="LG3297" s="0"/>
      <c r="LH3297" s="0"/>
      <c r="LI3297" s="0"/>
      <c r="LJ3297" s="0"/>
      <c r="LK3297" s="0"/>
      <c r="LL3297" s="0"/>
      <c r="LM3297" s="0"/>
      <c r="LN3297" s="0"/>
      <c r="LO3297" s="0"/>
      <c r="LP3297" s="0"/>
      <c r="LQ3297" s="0"/>
      <c r="LR3297" s="0"/>
      <c r="LS3297" s="0"/>
      <c r="LT3297" s="0"/>
      <c r="LU3297" s="0"/>
      <c r="LV3297" s="0"/>
      <c r="LW3297" s="0"/>
      <c r="LX3297" s="0"/>
      <c r="LY3297" s="0"/>
      <c r="LZ3297" s="0"/>
      <c r="MA3297" s="0"/>
      <c r="MB3297" s="0"/>
      <c r="MC3297" s="0"/>
      <c r="MD3297" s="0"/>
      <c r="ME3297" s="0"/>
      <c r="MF3297" s="0"/>
      <c r="MG3297" s="0"/>
      <c r="MH3297" s="0"/>
      <c r="MI3297" s="0"/>
      <c r="MJ3297" s="0"/>
      <c r="MK3297" s="0"/>
      <c r="ML3297" s="0"/>
      <c r="MM3297" s="0"/>
      <c r="MN3297" s="0"/>
      <c r="MO3297" s="0"/>
      <c r="MP3297" s="0"/>
      <c r="MQ3297" s="0"/>
      <c r="MR3297" s="0"/>
      <c r="MS3297" s="0"/>
      <c r="MT3297" s="0"/>
      <c r="MU3297" s="0"/>
      <c r="MV3297" s="0"/>
      <c r="MW3297" s="0"/>
      <c r="MX3297" s="0"/>
      <c r="MY3297" s="0"/>
      <c r="MZ3297" s="0"/>
      <c r="NA3297" s="0"/>
      <c r="NB3297" s="0"/>
      <c r="NC3297" s="0"/>
      <c r="ND3297" s="0"/>
      <c r="NE3297" s="0"/>
      <c r="NF3297" s="0"/>
      <c r="NG3297" s="0"/>
      <c r="NH3297" s="0"/>
      <c r="NI3297" s="0"/>
      <c r="NJ3297" s="0"/>
      <c r="NK3297" s="0"/>
      <c r="NL3297" s="0"/>
      <c r="NM3297" s="0"/>
      <c r="NN3297" s="0"/>
      <c r="NO3297" s="0"/>
      <c r="NP3297" s="0"/>
      <c r="NQ3297" s="0"/>
      <c r="NR3297" s="0"/>
      <c r="NS3297" s="0"/>
      <c r="NT3297" s="0"/>
      <c r="NU3297" s="0"/>
      <c r="NV3297" s="0"/>
      <c r="NW3297" s="0"/>
      <c r="NX3297" s="0"/>
      <c r="NY3297" s="0"/>
      <c r="NZ3297" s="0"/>
      <c r="OA3297" s="0"/>
      <c r="OB3297" s="0"/>
      <c r="OC3297" s="0"/>
      <c r="OD3297" s="0"/>
      <c r="OE3297" s="0"/>
      <c r="OF3297" s="0"/>
      <c r="OG3297" s="0"/>
      <c r="OH3297" s="0"/>
      <c r="OI3297" s="0"/>
      <c r="OJ3297" s="0"/>
      <c r="OK3297" s="0"/>
      <c r="OL3297" s="0"/>
      <c r="OM3297" s="0"/>
      <c r="ON3297" s="0"/>
      <c r="OO3297" s="0"/>
      <c r="OP3297" s="0"/>
      <c r="OQ3297" s="0"/>
      <c r="OR3297" s="0"/>
      <c r="OS3297" s="0"/>
      <c r="OT3297" s="0"/>
      <c r="OU3297" s="0"/>
      <c r="OV3297" s="0"/>
      <c r="OW3297" s="0"/>
      <c r="OX3297" s="0"/>
      <c r="OY3297" s="0"/>
      <c r="OZ3297" s="0"/>
      <c r="PA3297" s="0"/>
      <c r="PB3297" s="0"/>
      <c r="PC3297" s="0"/>
      <c r="PD3297" s="0"/>
      <c r="PE3297" s="0"/>
      <c r="PF3297" s="0"/>
      <c r="PG3297" s="0"/>
      <c r="PH3297" s="0"/>
      <c r="PI3297" s="0"/>
      <c r="PJ3297" s="0"/>
      <c r="PK3297" s="0"/>
      <c r="PL3297" s="0"/>
      <c r="PM3297" s="0"/>
      <c r="PN3297" s="0"/>
      <c r="PO3297" s="0"/>
      <c r="PP3297" s="0"/>
      <c r="PQ3297" s="0"/>
      <c r="PR3297" s="0"/>
      <c r="PS3297" s="0"/>
      <c r="PT3297" s="0"/>
      <c r="PU3297" s="0"/>
      <c r="PV3297" s="0"/>
      <c r="PW3297" s="0"/>
      <c r="PX3297" s="0"/>
      <c r="PY3297" s="0"/>
      <c r="PZ3297" s="0"/>
      <c r="QA3297" s="0"/>
      <c r="QB3297" s="0"/>
      <c r="QC3297" s="0"/>
      <c r="QD3297" s="0"/>
      <c r="QE3297" s="0"/>
      <c r="QF3297" s="0"/>
      <c r="QG3297" s="0"/>
      <c r="QH3297" s="0"/>
      <c r="QI3297" s="0"/>
      <c r="QJ3297" s="0"/>
      <c r="QK3297" s="0"/>
      <c r="QL3297" s="0"/>
      <c r="QM3297" s="0"/>
      <c r="QN3297" s="0"/>
      <c r="QO3297" s="0"/>
      <c r="QP3297" s="0"/>
      <c r="QQ3297" s="0"/>
      <c r="QR3297" s="0"/>
      <c r="QS3297" s="0"/>
      <c r="QT3297" s="0"/>
      <c r="QU3297" s="0"/>
      <c r="QV3297" s="0"/>
      <c r="QW3297" s="0"/>
      <c r="QX3297" s="0"/>
      <c r="QY3297" s="0"/>
      <c r="QZ3297" s="0"/>
      <c r="RA3297" s="0"/>
      <c r="RB3297" s="0"/>
      <c r="RC3297" s="0"/>
      <c r="RD3297" s="0"/>
      <c r="RE3297" s="0"/>
      <c r="RF3297" s="0"/>
      <c r="RG3297" s="0"/>
      <c r="RH3297" s="0"/>
      <c r="RI3297" s="0"/>
      <c r="RJ3297" s="0"/>
      <c r="RK3297" s="0"/>
      <c r="RL3297" s="0"/>
      <c r="RM3297" s="0"/>
      <c r="RN3297" s="0"/>
      <c r="RO3297" s="0"/>
      <c r="RP3297" s="0"/>
      <c r="RQ3297" s="0"/>
      <c r="RR3297" s="0"/>
      <c r="RS3297" s="0"/>
      <c r="RT3297" s="0"/>
      <c r="RU3297" s="0"/>
      <c r="RV3297" s="0"/>
      <c r="RW3297" s="0"/>
      <c r="RX3297" s="0"/>
      <c r="RY3297" s="0"/>
      <c r="RZ3297" s="0"/>
      <c r="SA3297" s="0"/>
      <c r="SB3297" s="0"/>
      <c r="SC3297" s="0"/>
      <c r="SD3297" s="0"/>
      <c r="SE3297" s="0"/>
      <c r="SF3297" s="0"/>
      <c r="SG3297" s="0"/>
      <c r="SH3297" s="0"/>
      <c r="SI3297" s="0"/>
      <c r="SJ3297" s="0"/>
      <c r="SK3297" s="0"/>
      <c r="SL3297" s="0"/>
      <c r="SM3297" s="0"/>
      <c r="SN3297" s="0"/>
      <c r="SO3297" s="0"/>
      <c r="SP3297" s="0"/>
      <c r="SQ3297" s="0"/>
      <c r="SR3297" s="0"/>
      <c r="SS3297" s="0"/>
      <c r="ST3297" s="0"/>
      <c r="SU3297" s="0"/>
      <c r="SV3297" s="0"/>
      <c r="SW3297" s="0"/>
      <c r="SX3297" s="0"/>
      <c r="SY3297" s="0"/>
      <c r="SZ3297" s="0"/>
      <c r="TA3297" s="0"/>
      <c r="TB3297" s="0"/>
      <c r="TC3297" s="0"/>
      <c r="TD3297" s="0"/>
      <c r="TE3297" s="0"/>
      <c r="TF3297" s="0"/>
      <c r="TG3297" s="0"/>
      <c r="TH3297" s="0"/>
      <c r="TI3297" s="0"/>
      <c r="TJ3297" s="0"/>
      <c r="TK3297" s="0"/>
      <c r="TL3297" s="0"/>
      <c r="TM3297" s="0"/>
      <c r="TN3297" s="0"/>
      <c r="TO3297" s="0"/>
      <c r="TP3297" s="0"/>
      <c r="TQ3297" s="0"/>
      <c r="TR3297" s="0"/>
      <c r="TS3297" s="0"/>
      <c r="TT3297" s="0"/>
      <c r="TU3297" s="0"/>
      <c r="TV3297" s="0"/>
      <c r="TW3297" s="0"/>
      <c r="TX3297" s="0"/>
      <c r="TY3297" s="0"/>
      <c r="TZ3297" s="0"/>
      <c r="UA3297" s="0"/>
      <c r="UB3297" s="0"/>
      <c r="UC3297" s="0"/>
      <c r="UD3297" s="0"/>
      <c r="UE3297" s="0"/>
      <c r="UF3297" s="0"/>
      <c r="UG3297" s="0"/>
      <c r="UH3297" s="0"/>
      <c r="UI3297" s="0"/>
      <c r="UJ3297" s="0"/>
      <c r="UK3297" s="0"/>
      <c r="UL3297" s="0"/>
      <c r="UM3297" s="0"/>
      <c r="UN3297" s="0"/>
      <c r="UO3297" s="0"/>
      <c r="UP3297" s="0"/>
      <c r="UQ3297" s="0"/>
      <c r="UR3297" s="0"/>
      <c r="US3297" s="0"/>
      <c r="UT3297" s="0"/>
      <c r="UU3297" s="0"/>
      <c r="UV3297" s="0"/>
      <c r="UW3297" s="0"/>
      <c r="UX3297" s="0"/>
      <c r="UY3297" s="0"/>
      <c r="UZ3297" s="0"/>
      <c r="VA3297" s="0"/>
      <c r="VB3297" s="0"/>
      <c r="VC3297" s="0"/>
      <c r="VD3297" s="0"/>
      <c r="VE3297" s="0"/>
      <c r="VF3297" s="0"/>
      <c r="VG3297" s="0"/>
      <c r="VH3297" s="0"/>
      <c r="VI3297" s="0"/>
      <c r="VJ3297" s="0"/>
      <c r="VK3297" s="0"/>
      <c r="VL3297" s="0"/>
      <c r="VM3297" s="0"/>
      <c r="VN3297" s="0"/>
      <c r="VO3297" s="0"/>
      <c r="VP3297" s="0"/>
      <c r="VQ3297" s="0"/>
      <c r="VR3297" s="0"/>
      <c r="VS3297" s="0"/>
      <c r="VT3297" s="0"/>
      <c r="VU3297" s="0"/>
      <c r="VV3297" s="0"/>
      <c r="VW3297" s="0"/>
      <c r="VX3297" s="0"/>
      <c r="VY3297" s="0"/>
      <c r="VZ3297" s="0"/>
      <c r="WA3297" s="0"/>
      <c r="WB3297" s="0"/>
      <c r="WC3297" s="0"/>
      <c r="WD3297" s="0"/>
      <c r="WE3297" s="0"/>
      <c r="WF3297" s="0"/>
      <c r="WG3297" s="0"/>
      <c r="WH3297" s="0"/>
      <c r="WI3297" s="0"/>
      <c r="WJ3297" s="0"/>
      <c r="WK3297" s="0"/>
      <c r="WL3297" s="0"/>
      <c r="WM3297" s="0"/>
      <c r="WN3297" s="0"/>
      <c r="WO3297" s="0"/>
      <c r="WP3297" s="0"/>
      <c r="WQ3297" s="0"/>
      <c r="WR3297" s="0"/>
      <c r="WS3297" s="0"/>
      <c r="WT3297" s="0"/>
      <c r="WU3297" s="0"/>
      <c r="WV3297" s="0"/>
      <c r="WW3297" s="0"/>
      <c r="WX3297" s="0"/>
      <c r="WY3297" s="0"/>
      <c r="WZ3297" s="0"/>
      <c r="XA3297" s="0"/>
      <c r="XB3297" s="0"/>
      <c r="XC3297" s="0"/>
      <c r="XD3297" s="0"/>
      <c r="XE3297" s="0"/>
      <c r="XF3297" s="0"/>
      <c r="XG3297" s="0"/>
      <c r="XH3297" s="0"/>
      <c r="XI3297" s="0"/>
      <c r="XJ3297" s="0"/>
      <c r="XK3297" s="0"/>
      <c r="XL3297" s="0"/>
      <c r="XM3297" s="0"/>
      <c r="XN3297" s="0"/>
      <c r="XO3297" s="0"/>
      <c r="XP3297" s="0"/>
      <c r="XQ3297" s="0"/>
      <c r="XR3297" s="0"/>
      <c r="XS3297" s="0"/>
      <c r="XT3297" s="0"/>
      <c r="XU3297" s="0"/>
      <c r="XV3297" s="0"/>
      <c r="XW3297" s="0"/>
      <c r="XX3297" s="0"/>
      <c r="XY3297" s="0"/>
      <c r="XZ3297" s="0"/>
      <c r="YA3297" s="0"/>
      <c r="YB3297" s="0"/>
      <c r="YC3297" s="0"/>
      <c r="YD3297" s="0"/>
      <c r="YE3297" s="0"/>
      <c r="YF3297" s="0"/>
      <c r="YG3297" s="0"/>
      <c r="YH3297" s="0"/>
      <c r="YI3297" s="0"/>
      <c r="YJ3297" s="0"/>
      <c r="YK3297" s="0"/>
      <c r="YL3297" s="0"/>
      <c r="YM3297" s="0"/>
      <c r="YN3297" s="0"/>
      <c r="YO3297" s="0"/>
      <c r="YP3297" s="0"/>
      <c r="YQ3297" s="0"/>
      <c r="YR3297" s="0"/>
      <c r="YS3297" s="0"/>
      <c r="YT3297" s="0"/>
      <c r="YU3297" s="0"/>
      <c r="YV3297" s="0"/>
      <c r="YW3297" s="0"/>
      <c r="YX3297" s="0"/>
      <c r="YY3297" s="0"/>
      <c r="YZ3297" s="0"/>
      <c r="ZA3297" s="0"/>
      <c r="ZB3297" s="0"/>
      <c r="ZC3297" s="0"/>
      <c r="ZD3297" s="0"/>
      <c r="ZE3297" s="0"/>
      <c r="ZF3297" s="0"/>
      <c r="ZG3297" s="0"/>
      <c r="ZH3297" s="0"/>
      <c r="ZI3297" s="0"/>
      <c r="ZJ3297" s="0"/>
      <c r="ZK3297" s="0"/>
      <c r="ZL3297" s="0"/>
      <c r="ZM3297" s="0"/>
      <c r="ZN3297" s="0"/>
      <c r="ZO3297" s="0"/>
      <c r="ZP3297" s="0"/>
      <c r="ZQ3297" s="0"/>
      <c r="ZR3297" s="0"/>
      <c r="ZS3297" s="0"/>
      <c r="ZT3297" s="0"/>
      <c r="ZU3297" s="0"/>
      <c r="ZV3297" s="0"/>
      <c r="ZW3297" s="0"/>
      <c r="ZX3297" s="0"/>
      <c r="ZY3297" s="0"/>
      <c r="ZZ3297" s="0"/>
      <c r="AAA3297" s="0"/>
      <c r="AAB3297" s="0"/>
      <c r="AAC3297" s="0"/>
      <c r="AAD3297" s="0"/>
      <c r="AAE3297" s="0"/>
      <c r="AAF3297" s="0"/>
      <c r="AAG3297" s="0"/>
      <c r="AAH3297" s="0"/>
      <c r="AAI3297" s="0"/>
      <c r="AAJ3297" s="0"/>
      <c r="AAK3297" s="0"/>
      <c r="AAL3297" s="0"/>
      <c r="AAM3297" s="0"/>
      <c r="AAN3297" s="0"/>
      <c r="AAO3297" s="0"/>
      <c r="AAP3297" s="0"/>
      <c r="AAQ3297" s="0"/>
      <c r="AAR3297" s="0"/>
      <c r="AAS3297" s="0"/>
      <c r="AAT3297" s="0"/>
      <c r="AAU3297" s="0"/>
      <c r="AAV3297" s="0"/>
      <c r="AAW3297" s="0"/>
      <c r="AAX3297" s="0"/>
      <c r="AAY3297" s="0"/>
      <c r="AAZ3297" s="0"/>
      <c r="ABA3297" s="0"/>
      <c r="ABB3297" s="0"/>
      <c r="ABC3297" s="0"/>
      <c r="ABD3297" s="0"/>
      <c r="ABE3297" s="0"/>
      <c r="ABF3297" s="0"/>
      <c r="ABG3297" s="0"/>
      <c r="ABH3297" s="0"/>
      <c r="ABI3297" s="0"/>
      <c r="ABJ3297" s="0"/>
      <c r="ABK3297" s="0"/>
      <c r="ABL3297" s="0"/>
      <c r="ABM3297" s="0"/>
      <c r="ABN3297" s="0"/>
      <c r="ABO3297" s="0"/>
      <c r="ABP3297" s="0"/>
      <c r="ABQ3297" s="0"/>
      <c r="ABR3297" s="0"/>
      <c r="ABS3297" s="0"/>
      <c r="ABT3297" s="0"/>
      <c r="ABU3297" s="0"/>
      <c r="ABV3297" s="0"/>
      <c r="ABW3297" s="0"/>
      <c r="ABX3297" s="0"/>
      <c r="ABY3297" s="0"/>
      <c r="ABZ3297" s="0"/>
      <c r="ACA3297" s="0"/>
      <c r="ACB3297" s="0"/>
      <c r="ACC3297" s="0"/>
      <c r="ACD3297" s="0"/>
      <c r="ACE3297" s="0"/>
      <c r="ACF3297" s="0"/>
      <c r="ACG3297" s="0"/>
      <c r="ACH3297" s="0"/>
      <c r="ACI3297" s="0"/>
      <c r="ACJ3297" s="0"/>
      <c r="ACK3297" s="0"/>
      <c r="ACL3297" s="0"/>
      <c r="ACM3297" s="0"/>
      <c r="ACN3297" s="0"/>
      <c r="ACO3297" s="0"/>
      <c r="ACP3297" s="0"/>
      <c r="ACQ3297" s="0"/>
      <c r="ACR3297" s="0"/>
      <c r="ACS3297" s="0"/>
      <c r="ACT3297" s="0"/>
      <c r="ACU3297" s="0"/>
      <c r="ACV3297" s="0"/>
      <c r="ACW3297" s="0"/>
      <c r="ACX3297" s="0"/>
      <c r="ACY3297" s="0"/>
      <c r="ACZ3297" s="0"/>
      <c r="ADA3297" s="0"/>
      <c r="ADB3297" s="0"/>
      <c r="ADC3297" s="0"/>
      <c r="ADD3297" s="0"/>
      <c r="ADE3297" s="0"/>
      <c r="ADF3297" s="0"/>
      <c r="ADG3297" s="0"/>
      <c r="ADH3297" s="0"/>
      <c r="ADI3297" s="0"/>
      <c r="ADJ3297" s="0"/>
      <c r="ADK3297" s="0"/>
      <c r="ADL3297" s="0"/>
      <c r="ADM3297" s="0"/>
      <c r="ADN3297" s="0"/>
      <c r="ADO3297" s="0"/>
      <c r="ADP3297" s="0"/>
      <c r="ADQ3297" s="0"/>
      <c r="ADR3297" s="0"/>
      <c r="ADS3297" s="0"/>
      <c r="ADT3297" s="0"/>
      <c r="ADU3297" s="0"/>
      <c r="ADV3297" s="0"/>
      <c r="ADW3297" s="0"/>
      <c r="ADX3297" s="0"/>
      <c r="ADY3297" s="0"/>
      <c r="ADZ3297" s="0"/>
      <c r="AEA3297" s="0"/>
      <c r="AEB3297" s="0"/>
      <c r="AEC3297" s="0"/>
      <c r="AED3297" s="0"/>
      <c r="AEE3297" s="0"/>
      <c r="AEF3297" s="0"/>
      <c r="AEG3297" s="0"/>
      <c r="AEH3297" s="0"/>
      <c r="AEI3297" s="0"/>
      <c r="AEJ3297" s="0"/>
      <c r="AEK3297" s="0"/>
      <c r="AEL3297" s="0"/>
      <c r="AEM3297" s="0"/>
      <c r="AEN3297" s="0"/>
      <c r="AEO3297" s="0"/>
      <c r="AEP3297" s="0"/>
      <c r="AEQ3297" s="0"/>
      <c r="AER3297" s="0"/>
      <c r="AES3297" s="0"/>
      <c r="AET3297" s="0"/>
      <c r="AEU3297" s="0"/>
      <c r="AEV3297" s="0"/>
      <c r="AEW3297" s="0"/>
      <c r="AEX3297" s="0"/>
      <c r="AEY3297" s="0"/>
      <c r="AEZ3297" s="0"/>
      <c r="AFA3297" s="0"/>
      <c r="AFB3297" s="0"/>
      <c r="AFC3297" s="0"/>
      <c r="AFD3297" s="0"/>
      <c r="AFE3297" s="0"/>
      <c r="AFF3297" s="0"/>
      <c r="AFG3297" s="0"/>
      <c r="AFH3297" s="0"/>
      <c r="AFI3297" s="0"/>
      <c r="AFJ3297" s="0"/>
      <c r="AFK3297" s="0"/>
      <c r="AFL3297" s="0"/>
      <c r="AFM3297" s="0"/>
      <c r="AFN3297" s="0"/>
      <c r="AFO3297" s="0"/>
      <c r="AFP3297" s="0"/>
      <c r="AFQ3297" s="0"/>
      <c r="AFR3297" s="0"/>
      <c r="AFS3297" s="0"/>
      <c r="AFT3297" s="0"/>
      <c r="AFU3297" s="0"/>
      <c r="AFV3297" s="0"/>
      <c r="AFW3297" s="0"/>
      <c r="AFX3297" s="0"/>
      <c r="AFY3297" s="0"/>
      <c r="AFZ3297" s="0"/>
      <c r="AGA3297" s="0"/>
      <c r="AGB3297" s="0"/>
      <c r="AGC3297" s="0"/>
      <c r="AGD3297" s="0"/>
      <c r="AGE3297" s="0"/>
      <c r="AGF3297" s="0"/>
      <c r="AGG3297" s="0"/>
      <c r="AGH3297" s="0"/>
      <c r="AGI3297" s="0"/>
      <c r="AGJ3297" s="0"/>
      <c r="AGK3297" s="0"/>
      <c r="AGL3297" s="0"/>
      <c r="AGM3297" s="0"/>
      <c r="AGN3297" s="0"/>
      <c r="AGO3297" s="0"/>
      <c r="AGP3297" s="0"/>
      <c r="AGQ3297" s="0"/>
      <c r="AGR3297" s="0"/>
      <c r="AGS3297" s="0"/>
      <c r="AGT3297" s="0"/>
      <c r="AGU3297" s="0"/>
      <c r="AGV3297" s="0"/>
      <c r="AGW3297" s="0"/>
      <c r="AGX3297" s="0"/>
      <c r="AGY3297" s="0"/>
      <c r="AGZ3297" s="0"/>
      <c r="AHA3297" s="0"/>
      <c r="AHB3297" s="0"/>
      <c r="AHC3297" s="0"/>
      <c r="AHD3297" s="0"/>
      <c r="AHE3297" s="0"/>
      <c r="AHF3297" s="0"/>
      <c r="AHG3297" s="0"/>
      <c r="AHH3297" s="0"/>
      <c r="AHI3297" s="0"/>
      <c r="AHJ3297" s="0"/>
      <c r="AHK3297" s="0"/>
      <c r="AHL3297" s="0"/>
      <c r="AHM3297" s="0"/>
      <c r="AHN3297" s="0"/>
      <c r="AHO3297" s="0"/>
      <c r="AHP3297" s="0"/>
      <c r="AHQ3297" s="0"/>
      <c r="AHR3297" s="0"/>
      <c r="AHS3297" s="0"/>
      <c r="AHT3297" s="0"/>
      <c r="AHU3297" s="0"/>
      <c r="AHV3297" s="0"/>
      <c r="AHW3297" s="0"/>
      <c r="AHX3297" s="0"/>
      <c r="AHY3297" s="0"/>
      <c r="AHZ3297" s="0"/>
      <c r="AIA3297" s="0"/>
      <c r="AIB3297" s="0"/>
      <c r="AIC3297" s="0"/>
      <c r="AID3297" s="0"/>
      <c r="AIE3297" s="0"/>
      <c r="AIF3297" s="0"/>
      <c r="AIG3297" s="0"/>
      <c r="AIH3297" s="0"/>
      <c r="AII3297" s="0"/>
      <c r="AIJ3297" s="0"/>
      <c r="AIK3297" s="0"/>
      <c r="AIL3297" s="0"/>
      <c r="AIM3297" s="0"/>
      <c r="AIN3297" s="0"/>
      <c r="AIO3297" s="0"/>
      <c r="AIP3297" s="0"/>
      <c r="AIQ3297" s="0"/>
      <c r="AIR3297" s="0"/>
      <c r="AIS3297" s="0"/>
      <c r="AIT3297" s="0"/>
      <c r="AIU3297" s="0"/>
      <c r="AIV3297" s="0"/>
      <c r="AIW3297" s="0"/>
      <c r="AIX3297" s="0"/>
      <c r="AIY3297" s="0"/>
      <c r="AIZ3297" s="0"/>
      <c r="AJA3297" s="0"/>
      <c r="AJB3297" s="0"/>
      <c r="AJC3297" s="0"/>
      <c r="AJD3297" s="0"/>
      <c r="AJE3297" s="0"/>
      <c r="AJF3297" s="0"/>
      <c r="AJG3297" s="0"/>
      <c r="AJH3297" s="0"/>
      <c r="AJI3297" s="0"/>
      <c r="AJJ3297" s="0"/>
      <c r="AJK3297" s="0"/>
      <c r="AJL3297" s="0"/>
      <c r="AJM3297" s="0"/>
      <c r="AJN3297" s="0"/>
      <c r="AJO3297" s="0"/>
      <c r="AJP3297" s="0"/>
      <c r="AJQ3297" s="0"/>
      <c r="AJR3297" s="0"/>
      <c r="AJS3297" s="0"/>
      <c r="AJT3297" s="0"/>
      <c r="AJU3297" s="0"/>
      <c r="AJV3297" s="0"/>
      <c r="AJW3297" s="0"/>
      <c r="AJX3297" s="0"/>
      <c r="AJY3297" s="0"/>
      <c r="AJZ3297" s="0"/>
      <c r="AKA3297" s="0"/>
      <c r="AKB3297" s="0"/>
      <c r="AKC3297" s="0"/>
      <c r="AKD3297" s="0"/>
      <c r="AKE3297" s="0"/>
      <c r="AKF3297" s="0"/>
      <c r="AKG3297" s="0"/>
      <c r="AKH3297" s="0"/>
      <c r="AKI3297" s="0"/>
      <c r="AKJ3297" s="0"/>
      <c r="AKK3297" s="0"/>
      <c r="AKL3297" s="0"/>
      <c r="AKM3297" s="0"/>
      <c r="AKN3297" s="0"/>
      <c r="AKO3297" s="0"/>
      <c r="AKP3297" s="0"/>
      <c r="AKQ3297" s="0"/>
      <c r="AKR3297" s="0"/>
      <c r="AKS3297" s="0"/>
      <c r="AKT3297" s="0"/>
      <c r="AKU3297" s="0"/>
      <c r="AKV3297" s="0"/>
      <c r="AKW3297" s="0"/>
      <c r="AKX3297" s="0"/>
      <c r="AKY3297" s="0"/>
      <c r="AKZ3297" s="0"/>
      <c r="ALA3297" s="0"/>
      <c r="ALB3297" s="0"/>
      <c r="ALC3297" s="0"/>
      <c r="ALD3297" s="0"/>
      <c r="ALE3297" s="0"/>
      <c r="ALF3297" s="0"/>
      <c r="ALG3297" s="0"/>
      <c r="ALH3297" s="0"/>
      <c r="ALI3297" s="0"/>
      <c r="ALJ3297" s="0"/>
      <c r="ALK3297" s="0"/>
      <c r="ALL3297" s="0"/>
      <c r="ALM3297" s="0"/>
      <c r="ALN3297" s="0"/>
      <c r="ALO3297" s="0"/>
      <c r="ALP3297" s="0"/>
      <c r="ALQ3297" s="0"/>
      <c r="ALR3297" s="0"/>
      <c r="ALS3297" s="0"/>
      <c r="ALT3297" s="0"/>
      <c r="ALU3297" s="0"/>
      <c r="ALV3297" s="0"/>
      <c r="ALW3297" s="0"/>
      <c r="ALX3297" s="0"/>
      <c r="ALY3297" s="0"/>
      <c r="ALZ3297" s="0"/>
      <c r="AMA3297" s="0"/>
      <c r="AMB3297" s="0"/>
      <c r="AMC3297" s="0"/>
      <c r="AMD3297" s="0"/>
      <c r="AME3297" s="0"/>
      <c r="AMF3297" s="0"/>
      <c r="AMG3297" s="0"/>
      <c r="AMH3297" s="0"/>
      <c r="AMI3297" s="0"/>
    </row>
    <row r="3298" customFormat="false" ht="12.75" hidden="false" customHeight="false" outlineLevel="0" collapsed="false">
      <c r="A3298" s="1" t="s">
        <v>3545</v>
      </c>
      <c r="C3298" s="70" t="s">
        <v>3546</v>
      </c>
      <c r="D3298" s="70" t="s">
        <v>13</v>
      </c>
      <c r="E3298" s="72" t="n">
        <v>1.7</v>
      </c>
      <c r="F3298" s="73" t="n">
        <v>2.8</v>
      </c>
      <c r="G3298" s="74" t="s">
        <v>3470</v>
      </c>
      <c r="L3298" s="95"/>
      <c r="N3298" s="95"/>
      <c r="O3298" s="95"/>
      <c r="BM3298" s="0"/>
      <c r="BN3298" s="0"/>
      <c r="BO3298" s="0"/>
      <c r="BP3298" s="0"/>
      <c r="BQ3298" s="0"/>
      <c r="BR3298" s="0"/>
      <c r="BS3298" s="0"/>
      <c r="BT3298" s="0"/>
      <c r="BU3298" s="0"/>
      <c r="BV3298" s="0"/>
      <c r="BW3298" s="0"/>
      <c r="BX3298" s="0"/>
      <c r="BY3298" s="0"/>
      <c r="BZ3298" s="0"/>
      <c r="CA3298" s="0"/>
      <c r="CB3298" s="0"/>
      <c r="CC3298" s="0"/>
      <c r="CD3298" s="0"/>
      <c r="CE3298" s="0"/>
      <c r="CF3298" s="0"/>
      <c r="CG3298" s="0"/>
      <c r="CH3298" s="0"/>
      <c r="CI3298" s="0"/>
      <c r="CJ3298" s="0"/>
      <c r="CK3298" s="0"/>
      <c r="CL3298" s="0"/>
      <c r="CM3298" s="0"/>
      <c r="CN3298" s="0"/>
      <c r="CO3298" s="0"/>
      <c r="CP3298" s="0"/>
      <c r="CQ3298" s="0"/>
      <c r="CR3298" s="0"/>
      <c r="CS3298" s="0"/>
      <c r="CT3298" s="0"/>
      <c r="CU3298" s="0"/>
      <c r="CV3298" s="0"/>
      <c r="CW3298" s="0"/>
      <c r="CX3298" s="0"/>
      <c r="CY3298" s="0"/>
      <c r="CZ3298" s="0"/>
      <c r="DA3298" s="0"/>
      <c r="DB3298" s="0"/>
      <c r="DC3298" s="0"/>
      <c r="DD3298" s="0"/>
      <c r="DE3298" s="0"/>
      <c r="DF3298" s="0"/>
      <c r="DG3298" s="0"/>
      <c r="DH3298" s="0"/>
      <c r="DI3298" s="0"/>
      <c r="DJ3298" s="0"/>
      <c r="DK3298" s="0"/>
      <c r="DL3298" s="0"/>
      <c r="DM3298" s="0"/>
      <c r="DN3298" s="0"/>
      <c r="DO3298" s="0"/>
      <c r="DP3298" s="0"/>
      <c r="DQ3298" s="0"/>
      <c r="DR3298" s="0"/>
      <c r="DS3298" s="0"/>
      <c r="DT3298" s="0"/>
      <c r="DU3298" s="0"/>
      <c r="DV3298" s="0"/>
      <c r="DW3298" s="0"/>
      <c r="DX3298" s="0"/>
      <c r="DY3298" s="0"/>
      <c r="DZ3298" s="0"/>
      <c r="EA3298" s="0"/>
      <c r="EB3298" s="0"/>
      <c r="EC3298" s="0"/>
      <c r="ED3298" s="0"/>
      <c r="EE3298" s="0"/>
      <c r="EF3298" s="0"/>
      <c r="EG3298" s="0"/>
      <c r="EH3298" s="0"/>
      <c r="EI3298" s="0"/>
      <c r="EJ3298" s="0"/>
      <c r="EK3298" s="0"/>
      <c r="EL3298" s="0"/>
      <c r="EM3298" s="0"/>
      <c r="EN3298" s="0"/>
      <c r="EO3298" s="0"/>
      <c r="EP3298" s="0"/>
      <c r="EQ3298" s="0"/>
      <c r="ER3298" s="0"/>
      <c r="ES3298" s="0"/>
      <c r="ET3298" s="0"/>
      <c r="EU3298" s="0"/>
      <c r="EV3298" s="0"/>
      <c r="EW3298" s="0"/>
      <c r="EX3298" s="0"/>
      <c r="EY3298" s="0"/>
      <c r="EZ3298" s="0"/>
      <c r="FA3298" s="0"/>
      <c r="FB3298" s="0"/>
      <c r="FC3298" s="0"/>
      <c r="FD3298" s="0"/>
      <c r="FE3298" s="0"/>
      <c r="FF3298" s="0"/>
      <c r="FG3298" s="0"/>
      <c r="FH3298" s="0"/>
      <c r="FI3298" s="0"/>
      <c r="FJ3298" s="0"/>
      <c r="FK3298" s="0"/>
      <c r="FL3298" s="0"/>
      <c r="FM3298" s="0"/>
      <c r="FN3298" s="0"/>
      <c r="FO3298" s="0"/>
      <c r="FP3298" s="0"/>
      <c r="FQ3298" s="0"/>
      <c r="FR3298" s="0"/>
      <c r="FS3298" s="0"/>
      <c r="FT3298" s="0"/>
      <c r="FU3298" s="0"/>
      <c r="FV3298" s="0"/>
      <c r="FW3298" s="0"/>
      <c r="FX3298" s="0"/>
      <c r="FY3298" s="0"/>
      <c r="FZ3298" s="0"/>
      <c r="GA3298" s="0"/>
      <c r="GB3298" s="0"/>
      <c r="GC3298" s="0"/>
      <c r="GD3298" s="0"/>
      <c r="GE3298" s="0"/>
      <c r="GF3298" s="0"/>
      <c r="GG3298" s="0"/>
      <c r="GH3298" s="0"/>
      <c r="GI3298" s="0"/>
      <c r="GJ3298" s="0"/>
      <c r="GK3298" s="0"/>
      <c r="GL3298" s="0"/>
      <c r="GM3298" s="0"/>
      <c r="GN3298" s="0"/>
      <c r="GO3298" s="0"/>
      <c r="GP3298" s="0"/>
      <c r="GQ3298" s="0"/>
      <c r="GR3298" s="0"/>
      <c r="GS3298" s="0"/>
      <c r="GT3298" s="0"/>
      <c r="GU3298" s="0"/>
      <c r="GV3298" s="0"/>
      <c r="GW3298" s="0"/>
      <c r="GX3298" s="0"/>
      <c r="GY3298" s="0"/>
      <c r="GZ3298" s="0"/>
      <c r="HA3298" s="0"/>
      <c r="HB3298" s="0"/>
      <c r="HC3298" s="0"/>
      <c r="HD3298" s="0"/>
      <c r="HE3298" s="0"/>
      <c r="HF3298" s="0"/>
      <c r="HG3298" s="0"/>
      <c r="HH3298" s="0"/>
      <c r="HI3298" s="0"/>
      <c r="HJ3298" s="0"/>
      <c r="HK3298" s="0"/>
      <c r="HL3298" s="0"/>
      <c r="HM3298" s="0"/>
      <c r="HN3298" s="0"/>
      <c r="HO3298" s="0"/>
      <c r="HP3298" s="0"/>
      <c r="HQ3298" s="0"/>
      <c r="HR3298" s="0"/>
      <c r="HS3298" s="0"/>
      <c r="HT3298" s="0"/>
      <c r="HU3298" s="0"/>
      <c r="HV3298" s="0"/>
      <c r="HW3298" s="0"/>
      <c r="HX3298" s="0"/>
      <c r="HY3298" s="0"/>
      <c r="HZ3298" s="0"/>
      <c r="IA3298" s="0"/>
      <c r="IB3298" s="0"/>
      <c r="IC3298" s="0"/>
      <c r="ID3298" s="0"/>
      <c r="IE3298" s="0"/>
      <c r="IF3298" s="0"/>
      <c r="IG3298" s="0"/>
      <c r="IH3298" s="0"/>
      <c r="II3298" s="0"/>
      <c r="IJ3298" s="0"/>
      <c r="IK3298" s="0"/>
      <c r="IL3298" s="0"/>
      <c r="IM3298" s="0"/>
      <c r="IN3298" s="0"/>
      <c r="IO3298" s="0"/>
      <c r="IP3298" s="0"/>
      <c r="IQ3298" s="0"/>
      <c r="IR3298" s="0"/>
      <c r="IS3298" s="0"/>
      <c r="IT3298" s="0"/>
      <c r="IU3298" s="0"/>
      <c r="IV3298" s="0"/>
      <c r="IW3298" s="0"/>
      <c r="IX3298" s="0"/>
      <c r="IY3298" s="0"/>
      <c r="IZ3298" s="0"/>
      <c r="JA3298" s="0"/>
      <c r="JB3298" s="0"/>
      <c r="JC3298" s="0"/>
      <c r="JD3298" s="0"/>
      <c r="JE3298" s="0"/>
      <c r="JF3298" s="0"/>
      <c r="JG3298" s="0"/>
      <c r="JH3298" s="0"/>
      <c r="JI3298" s="0"/>
      <c r="JJ3298" s="0"/>
      <c r="JK3298" s="0"/>
      <c r="JL3298" s="0"/>
      <c r="JM3298" s="0"/>
      <c r="JN3298" s="0"/>
      <c r="JO3298" s="0"/>
      <c r="JP3298" s="0"/>
      <c r="JQ3298" s="0"/>
      <c r="JR3298" s="0"/>
      <c r="JS3298" s="0"/>
      <c r="JT3298" s="0"/>
      <c r="JU3298" s="0"/>
      <c r="JV3298" s="0"/>
      <c r="JW3298" s="0"/>
      <c r="JX3298" s="0"/>
      <c r="JY3298" s="0"/>
      <c r="JZ3298" s="0"/>
      <c r="KA3298" s="0"/>
      <c r="KB3298" s="0"/>
      <c r="KC3298" s="0"/>
      <c r="KD3298" s="0"/>
      <c r="KE3298" s="0"/>
      <c r="KF3298" s="0"/>
      <c r="KG3298" s="0"/>
      <c r="KH3298" s="0"/>
      <c r="KI3298" s="0"/>
      <c r="KJ3298" s="0"/>
      <c r="KK3298" s="0"/>
      <c r="KL3298" s="0"/>
      <c r="KM3298" s="0"/>
      <c r="KN3298" s="0"/>
      <c r="KO3298" s="0"/>
      <c r="KP3298" s="0"/>
      <c r="KQ3298" s="0"/>
      <c r="KR3298" s="0"/>
      <c r="KS3298" s="0"/>
      <c r="KT3298" s="0"/>
      <c r="KU3298" s="0"/>
      <c r="KV3298" s="0"/>
      <c r="KW3298" s="0"/>
      <c r="KX3298" s="0"/>
      <c r="KY3298" s="0"/>
      <c r="KZ3298" s="0"/>
      <c r="LA3298" s="0"/>
      <c r="LB3298" s="0"/>
      <c r="LC3298" s="0"/>
      <c r="LD3298" s="0"/>
      <c r="LE3298" s="0"/>
      <c r="LF3298" s="0"/>
      <c r="LG3298" s="0"/>
      <c r="LH3298" s="0"/>
      <c r="LI3298" s="0"/>
      <c r="LJ3298" s="0"/>
      <c r="LK3298" s="0"/>
      <c r="LL3298" s="0"/>
      <c r="LM3298" s="0"/>
      <c r="LN3298" s="0"/>
      <c r="LO3298" s="0"/>
      <c r="LP3298" s="0"/>
      <c r="LQ3298" s="0"/>
      <c r="LR3298" s="0"/>
      <c r="LS3298" s="0"/>
      <c r="LT3298" s="0"/>
      <c r="LU3298" s="0"/>
      <c r="LV3298" s="0"/>
      <c r="LW3298" s="0"/>
      <c r="LX3298" s="0"/>
      <c r="LY3298" s="0"/>
      <c r="LZ3298" s="0"/>
      <c r="MA3298" s="0"/>
      <c r="MB3298" s="0"/>
      <c r="MC3298" s="0"/>
      <c r="MD3298" s="0"/>
      <c r="ME3298" s="0"/>
      <c r="MF3298" s="0"/>
      <c r="MG3298" s="0"/>
      <c r="MH3298" s="0"/>
      <c r="MI3298" s="0"/>
      <c r="MJ3298" s="0"/>
      <c r="MK3298" s="0"/>
      <c r="ML3298" s="0"/>
      <c r="MM3298" s="0"/>
      <c r="MN3298" s="0"/>
      <c r="MO3298" s="0"/>
      <c r="MP3298" s="0"/>
      <c r="MQ3298" s="0"/>
      <c r="MR3298" s="0"/>
      <c r="MS3298" s="0"/>
      <c r="MT3298" s="0"/>
      <c r="MU3298" s="0"/>
      <c r="MV3298" s="0"/>
      <c r="MW3298" s="0"/>
      <c r="MX3298" s="0"/>
      <c r="MY3298" s="0"/>
      <c r="MZ3298" s="0"/>
      <c r="NA3298" s="0"/>
      <c r="NB3298" s="0"/>
      <c r="NC3298" s="0"/>
      <c r="ND3298" s="0"/>
      <c r="NE3298" s="0"/>
      <c r="NF3298" s="0"/>
      <c r="NG3298" s="0"/>
      <c r="NH3298" s="0"/>
      <c r="NI3298" s="0"/>
      <c r="NJ3298" s="0"/>
      <c r="NK3298" s="0"/>
      <c r="NL3298" s="0"/>
      <c r="NM3298" s="0"/>
      <c r="NN3298" s="0"/>
      <c r="NO3298" s="0"/>
      <c r="NP3298" s="0"/>
      <c r="NQ3298" s="0"/>
      <c r="NR3298" s="0"/>
      <c r="NS3298" s="0"/>
      <c r="NT3298" s="0"/>
      <c r="NU3298" s="0"/>
      <c r="NV3298" s="0"/>
      <c r="NW3298" s="0"/>
      <c r="NX3298" s="0"/>
      <c r="NY3298" s="0"/>
      <c r="NZ3298" s="0"/>
      <c r="OA3298" s="0"/>
      <c r="OB3298" s="0"/>
      <c r="OC3298" s="0"/>
      <c r="OD3298" s="0"/>
      <c r="OE3298" s="0"/>
      <c r="OF3298" s="0"/>
      <c r="OG3298" s="0"/>
      <c r="OH3298" s="0"/>
      <c r="OI3298" s="0"/>
      <c r="OJ3298" s="0"/>
      <c r="OK3298" s="0"/>
      <c r="OL3298" s="0"/>
      <c r="OM3298" s="0"/>
      <c r="ON3298" s="0"/>
      <c r="OO3298" s="0"/>
      <c r="OP3298" s="0"/>
      <c r="OQ3298" s="0"/>
      <c r="OR3298" s="0"/>
      <c r="OS3298" s="0"/>
      <c r="OT3298" s="0"/>
      <c r="OU3298" s="0"/>
      <c r="OV3298" s="0"/>
      <c r="OW3298" s="0"/>
      <c r="OX3298" s="0"/>
      <c r="OY3298" s="0"/>
      <c r="OZ3298" s="0"/>
      <c r="PA3298" s="0"/>
      <c r="PB3298" s="0"/>
      <c r="PC3298" s="0"/>
      <c r="PD3298" s="0"/>
      <c r="PE3298" s="0"/>
      <c r="PF3298" s="0"/>
      <c r="PG3298" s="0"/>
      <c r="PH3298" s="0"/>
      <c r="PI3298" s="0"/>
      <c r="PJ3298" s="0"/>
      <c r="PK3298" s="0"/>
      <c r="PL3298" s="0"/>
      <c r="PM3298" s="0"/>
      <c r="PN3298" s="0"/>
      <c r="PO3298" s="0"/>
      <c r="PP3298" s="0"/>
      <c r="PQ3298" s="0"/>
      <c r="PR3298" s="0"/>
      <c r="PS3298" s="0"/>
      <c r="PT3298" s="0"/>
      <c r="PU3298" s="0"/>
      <c r="PV3298" s="0"/>
      <c r="PW3298" s="0"/>
      <c r="PX3298" s="0"/>
      <c r="PY3298" s="0"/>
      <c r="PZ3298" s="0"/>
      <c r="QA3298" s="0"/>
      <c r="QB3298" s="0"/>
      <c r="QC3298" s="0"/>
      <c r="QD3298" s="0"/>
      <c r="QE3298" s="0"/>
      <c r="QF3298" s="0"/>
      <c r="QG3298" s="0"/>
      <c r="QH3298" s="0"/>
      <c r="QI3298" s="0"/>
      <c r="QJ3298" s="0"/>
      <c r="QK3298" s="0"/>
      <c r="QL3298" s="0"/>
      <c r="QM3298" s="0"/>
      <c r="QN3298" s="0"/>
      <c r="QO3298" s="0"/>
      <c r="QP3298" s="0"/>
      <c r="QQ3298" s="0"/>
      <c r="QR3298" s="0"/>
      <c r="QS3298" s="0"/>
      <c r="QT3298" s="0"/>
      <c r="QU3298" s="0"/>
      <c r="QV3298" s="0"/>
      <c r="QW3298" s="0"/>
      <c r="QX3298" s="0"/>
      <c r="QY3298" s="0"/>
      <c r="QZ3298" s="0"/>
      <c r="RA3298" s="0"/>
      <c r="RB3298" s="0"/>
      <c r="RC3298" s="0"/>
      <c r="RD3298" s="0"/>
      <c r="RE3298" s="0"/>
      <c r="RF3298" s="0"/>
      <c r="RG3298" s="0"/>
      <c r="RH3298" s="0"/>
      <c r="RI3298" s="0"/>
      <c r="RJ3298" s="0"/>
      <c r="RK3298" s="0"/>
      <c r="RL3298" s="0"/>
      <c r="RM3298" s="0"/>
      <c r="RN3298" s="0"/>
      <c r="RO3298" s="0"/>
      <c r="RP3298" s="0"/>
      <c r="RQ3298" s="0"/>
      <c r="RR3298" s="0"/>
      <c r="RS3298" s="0"/>
      <c r="RT3298" s="0"/>
      <c r="RU3298" s="0"/>
      <c r="RV3298" s="0"/>
      <c r="RW3298" s="0"/>
      <c r="RX3298" s="0"/>
      <c r="RY3298" s="0"/>
      <c r="RZ3298" s="0"/>
      <c r="SA3298" s="0"/>
      <c r="SB3298" s="0"/>
      <c r="SC3298" s="0"/>
      <c r="SD3298" s="0"/>
      <c r="SE3298" s="0"/>
      <c r="SF3298" s="0"/>
      <c r="SG3298" s="0"/>
      <c r="SH3298" s="0"/>
      <c r="SI3298" s="0"/>
      <c r="SJ3298" s="0"/>
      <c r="SK3298" s="0"/>
      <c r="SL3298" s="0"/>
      <c r="SM3298" s="0"/>
      <c r="SN3298" s="0"/>
      <c r="SO3298" s="0"/>
      <c r="SP3298" s="0"/>
      <c r="SQ3298" s="0"/>
      <c r="SR3298" s="0"/>
      <c r="SS3298" s="0"/>
      <c r="ST3298" s="0"/>
      <c r="SU3298" s="0"/>
      <c r="SV3298" s="0"/>
      <c r="SW3298" s="0"/>
      <c r="SX3298" s="0"/>
      <c r="SY3298" s="0"/>
      <c r="SZ3298" s="0"/>
      <c r="TA3298" s="0"/>
      <c r="TB3298" s="0"/>
      <c r="TC3298" s="0"/>
      <c r="TD3298" s="0"/>
      <c r="TE3298" s="0"/>
      <c r="TF3298" s="0"/>
      <c r="TG3298" s="0"/>
      <c r="TH3298" s="0"/>
      <c r="TI3298" s="0"/>
      <c r="TJ3298" s="0"/>
      <c r="TK3298" s="0"/>
      <c r="TL3298" s="0"/>
      <c r="TM3298" s="0"/>
      <c r="TN3298" s="0"/>
      <c r="TO3298" s="0"/>
      <c r="TP3298" s="0"/>
      <c r="TQ3298" s="0"/>
      <c r="TR3298" s="0"/>
      <c r="TS3298" s="0"/>
      <c r="TT3298" s="0"/>
      <c r="TU3298" s="0"/>
      <c r="TV3298" s="0"/>
      <c r="TW3298" s="0"/>
      <c r="TX3298" s="0"/>
      <c r="TY3298" s="0"/>
      <c r="TZ3298" s="0"/>
      <c r="UA3298" s="0"/>
      <c r="UB3298" s="0"/>
      <c r="UC3298" s="0"/>
      <c r="UD3298" s="0"/>
      <c r="UE3298" s="0"/>
      <c r="UF3298" s="0"/>
      <c r="UG3298" s="0"/>
      <c r="UH3298" s="0"/>
      <c r="UI3298" s="0"/>
      <c r="UJ3298" s="0"/>
      <c r="UK3298" s="0"/>
      <c r="UL3298" s="0"/>
      <c r="UM3298" s="0"/>
      <c r="UN3298" s="0"/>
      <c r="UO3298" s="0"/>
      <c r="UP3298" s="0"/>
      <c r="UQ3298" s="0"/>
      <c r="UR3298" s="0"/>
      <c r="US3298" s="0"/>
      <c r="UT3298" s="0"/>
      <c r="UU3298" s="0"/>
      <c r="UV3298" s="0"/>
      <c r="UW3298" s="0"/>
      <c r="UX3298" s="0"/>
      <c r="UY3298" s="0"/>
      <c r="UZ3298" s="0"/>
      <c r="VA3298" s="0"/>
      <c r="VB3298" s="0"/>
      <c r="VC3298" s="0"/>
      <c r="VD3298" s="0"/>
      <c r="VE3298" s="0"/>
      <c r="VF3298" s="0"/>
      <c r="VG3298" s="0"/>
      <c r="VH3298" s="0"/>
      <c r="VI3298" s="0"/>
      <c r="VJ3298" s="0"/>
      <c r="VK3298" s="0"/>
      <c r="VL3298" s="0"/>
      <c r="VM3298" s="0"/>
      <c r="VN3298" s="0"/>
      <c r="VO3298" s="0"/>
      <c r="VP3298" s="0"/>
      <c r="VQ3298" s="0"/>
      <c r="VR3298" s="0"/>
      <c r="VS3298" s="0"/>
      <c r="VT3298" s="0"/>
      <c r="VU3298" s="0"/>
      <c r="VV3298" s="0"/>
      <c r="VW3298" s="0"/>
      <c r="VX3298" s="0"/>
      <c r="VY3298" s="0"/>
      <c r="VZ3298" s="0"/>
      <c r="WA3298" s="0"/>
      <c r="WB3298" s="0"/>
      <c r="WC3298" s="0"/>
      <c r="WD3298" s="0"/>
      <c r="WE3298" s="0"/>
      <c r="WF3298" s="0"/>
      <c r="WG3298" s="0"/>
      <c r="WH3298" s="0"/>
      <c r="WI3298" s="0"/>
      <c r="WJ3298" s="0"/>
      <c r="WK3298" s="0"/>
      <c r="WL3298" s="0"/>
      <c r="WM3298" s="0"/>
      <c r="WN3298" s="0"/>
      <c r="WO3298" s="0"/>
      <c r="WP3298" s="0"/>
      <c r="WQ3298" s="0"/>
      <c r="WR3298" s="0"/>
      <c r="WS3298" s="0"/>
      <c r="WT3298" s="0"/>
      <c r="WU3298" s="0"/>
      <c r="WV3298" s="0"/>
      <c r="WW3298" s="0"/>
      <c r="WX3298" s="0"/>
      <c r="WY3298" s="0"/>
      <c r="WZ3298" s="0"/>
      <c r="XA3298" s="0"/>
      <c r="XB3298" s="0"/>
      <c r="XC3298" s="0"/>
      <c r="XD3298" s="0"/>
      <c r="XE3298" s="0"/>
      <c r="XF3298" s="0"/>
      <c r="XG3298" s="0"/>
      <c r="XH3298" s="0"/>
      <c r="XI3298" s="0"/>
      <c r="XJ3298" s="0"/>
      <c r="XK3298" s="0"/>
      <c r="XL3298" s="0"/>
      <c r="XM3298" s="0"/>
      <c r="XN3298" s="0"/>
      <c r="XO3298" s="0"/>
      <c r="XP3298" s="0"/>
      <c r="XQ3298" s="0"/>
      <c r="XR3298" s="0"/>
      <c r="XS3298" s="0"/>
      <c r="XT3298" s="0"/>
      <c r="XU3298" s="0"/>
      <c r="XV3298" s="0"/>
      <c r="XW3298" s="0"/>
      <c r="XX3298" s="0"/>
      <c r="XY3298" s="0"/>
      <c r="XZ3298" s="0"/>
      <c r="YA3298" s="0"/>
      <c r="YB3298" s="0"/>
      <c r="YC3298" s="0"/>
      <c r="YD3298" s="0"/>
      <c r="YE3298" s="0"/>
      <c r="YF3298" s="0"/>
      <c r="YG3298" s="0"/>
      <c r="YH3298" s="0"/>
      <c r="YI3298" s="0"/>
      <c r="YJ3298" s="0"/>
      <c r="YK3298" s="0"/>
      <c r="YL3298" s="0"/>
      <c r="YM3298" s="0"/>
      <c r="YN3298" s="0"/>
      <c r="YO3298" s="0"/>
      <c r="YP3298" s="0"/>
      <c r="YQ3298" s="0"/>
      <c r="YR3298" s="0"/>
      <c r="YS3298" s="0"/>
      <c r="YT3298" s="0"/>
      <c r="YU3298" s="0"/>
      <c r="YV3298" s="0"/>
      <c r="YW3298" s="0"/>
      <c r="YX3298" s="0"/>
      <c r="YY3298" s="0"/>
      <c r="YZ3298" s="0"/>
      <c r="ZA3298" s="0"/>
      <c r="ZB3298" s="0"/>
      <c r="ZC3298" s="0"/>
      <c r="ZD3298" s="0"/>
      <c r="ZE3298" s="0"/>
      <c r="ZF3298" s="0"/>
      <c r="ZG3298" s="0"/>
      <c r="ZH3298" s="0"/>
      <c r="ZI3298" s="0"/>
      <c r="ZJ3298" s="0"/>
      <c r="ZK3298" s="0"/>
      <c r="ZL3298" s="0"/>
      <c r="ZM3298" s="0"/>
      <c r="ZN3298" s="0"/>
      <c r="ZO3298" s="0"/>
      <c r="ZP3298" s="0"/>
      <c r="ZQ3298" s="0"/>
      <c r="ZR3298" s="0"/>
      <c r="ZS3298" s="0"/>
      <c r="ZT3298" s="0"/>
      <c r="ZU3298" s="0"/>
      <c r="ZV3298" s="0"/>
      <c r="ZW3298" s="0"/>
      <c r="ZX3298" s="0"/>
      <c r="ZY3298" s="0"/>
      <c r="ZZ3298" s="0"/>
      <c r="AAA3298" s="0"/>
      <c r="AAB3298" s="0"/>
      <c r="AAC3298" s="0"/>
      <c r="AAD3298" s="0"/>
      <c r="AAE3298" s="0"/>
      <c r="AAF3298" s="0"/>
      <c r="AAG3298" s="0"/>
      <c r="AAH3298" s="0"/>
      <c r="AAI3298" s="0"/>
      <c r="AAJ3298" s="0"/>
      <c r="AAK3298" s="0"/>
      <c r="AAL3298" s="0"/>
      <c r="AAM3298" s="0"/>
      <c r="AAN3298" s="0"/>
      <c r="AAO3298" s="0"/>
      <c r="AAP3298" s="0"/>
      <c r="AAQ3298" s="0"/>
      <c r="AAR3298" s="0"/>
      <c r="AAS3298" s="0"/>
      <c r="AAT3298" s="0"/>
      <c r="AAU3298" s="0"/>
      <c r="AAV3298" s="0"/>
      <c r="AAW3298" s="0"/>
      <c r="AAX3298" s="0"/>
      <c r="AAY3298" s="0"/>
      <c r="AAZ3298" s="0"/>
      <c r="ABA3298" s="0"/>
      <c r="ABB3298" s="0"/>
      <c r="ABC3298" s="0"/>
      <c r="ABD3298" s="0"/>
      <c r="ABE3298" s="0"/>
      <c r="ABF3298" s="0"/>
      <c r="ABG3298" s="0"/>
      <c r="ABH3298" s="0"/>
      <c r="ABI3298" s="0"/>
      <c r="ABJ3298" s="0"/>
      <c r="ABK3298" s="0"/>
      <c r="ABL3298" s="0"/>
      <c r="ABM3298" s="0"/>
      <c r="ABN3298" s="0"/>
      <c r="ABO3298" s="0"/>
      <c r="ABP3298" s="0"/>
      <c r="ABQ3298" s="0"/>
      <c r="ABR3298" s="0"/>
      <c r="ABS3298" s="0"/>
      <c r="ABT3298" s="0"/>
      <c r="ABU3298" s="0"/>
      <c r="ABV3298" s="0"/>
      <c r="ABW3298" s="0"/>
      <c r="ABX3298" s="0"/>
      <c r="ABY3298" s="0"/>
      <c r="ABZ3298" s="0"/>
      <c r="ACA3298" s="0"/>
      <c r="ACB3298" s="0"/>
      <c r="ACC3298" s="0"/>
      <c r="ACD3298" s="0"/>
      <c r="ACE3298" s="0"/>
      <c r="ACF3298" s="0"/>
      <c r="ACG3298" s="0"/>
      <c r="ACH3298" s="0"/>
      <c r="ACI3298" s="0"/>
      <c r="ACJ3298" s="0"/>
      <c r="ACK3298" s="0"/>
      <c r="ACL3298" s="0"/>
      <c r="ACM3298" s="0"/>
      <c r="ACN3298" s="0"/>
      <c r="ACO3298" s="0"/>
      <c r="ACP3298" s="0"/>
      <c r="ACQ3298" s="0"/>
      <c r="ACR3298" s="0"/>
      <c r="ACS3298" s="0"/>
      <c r="ACT3298" s="0"/>
      <c r="ACU3298" s="0"/>
      <c r="ACV3298" s="0"/>
      <c r="ACW3298" s="0"/>
      <c r="ACX3298" s="0"/>
      <c r="ACY3298" s="0"/>
      <c r="ACZ3298" s="0"/>
      <c r="ADA3298" s="0"/>
      <c r="ADB3298" s="0"/>
      <c r="ADC3298" s="0"/>
      <c r="ADD3298" s="0"/>
      <c r="ADE3298" s="0"/>
      <c r="ADF3298" s="0"/>
      <c r="ADG3298" s="0"/>
      <c r="ADH3298" s="0"/>
      <c r="ADI3298" s="0"/>
      <c r="ADJ3298" s="0"/>
      <c r="ADK3298" s="0"/>
      <c r="ADL3298" s="0"/>
      <c r="ADM3298" s="0"/>
      <c r="ADN3298" s="0"/>
      <c r="ADO3298" s="0"/>
      <c r="ADP3298" s="0"/>
      <c r="ADQ3298" s="0"/>
      <c r="ADR3298" s="0"/>
      <c r="ADS3298" s="0"/>
      <c r="ADT3298" s="0"/>
      <c r="ADU3298" s="0"/>
      <c r="ADV3298" s="0"/>
      <c r="ADW3298" s="0"/>
      <c r="ADX3298" s="0"/>
      <c r="ADY3298" s="0"/>
      <c r="ADZ3298" s="0"/>
      <c r="AEA3298" s="0"/>
      <c r="AEB3298" s="0"/>
      <c r="AEC3298" s="0"/>
      <c r="AED3298" s="0"/>
      <c r="AEE3298" s="0"/>
      <c r="AEF3298" s="0"/>
      <c r="AEG3298" s="0"/>
      <c r="AEH3298" s="0"/>
      <c r="AEI3298" s="0"/>
      <c r="AEJ3298" s="0"/>
      <c r="AEK3298" s="0"/>
      <c r="AEL3298" s="0"/>
      <c r="AEM3298" s="0"/>
      <c r="AEN3298" s="0"/>
      <c r="AEO3298" s="0"/>
      <c r="AEP3298" s="0"/>
      <c r="AEQ3298" s="0"/>
      <c r="AER3298" s="0"/>
      <c r="AES3298" s="0"/>
      <c r="AET3298" s="0"/>
      <c r="AEU3298" s="0"/>
      <c r="AEV3298" s="0"/>
      <c r="AEW3298" s="0"/>
      <c r="AEX3298" s="0"/>
      <c r="AEY3298" s="0"/>
      <c r="AEZ3298" s="0"/>
      <c r="AFA3298" s="0"/>
      <c r="AFB3298" s="0"/>
      <c r="AFC3298" s="0"/>
      <c r="AFD3298" s="0"/>
      <c r="AFE3298" s="0"/>
      <c r="AFF3298" s="0"/>
      <c r="AFG3298" s="0"/>
      <c r="AFH3298" s="0"/>
      <c r="AFI3298" s="0"/>
      <c r="AFJ3298" s="0"/>
      <c r="AFK3298" s="0"/>
      <c r="AFL3298" s="0"/>
      <c r="AFM3298" s="0"/>
      <c r="AFN3298" s="0"/>
      <c r="AFO3298" s="0"/>
      <c r="AFP3298" s="0"/>
      <c r="AFQ3298" s="0"/>
      <c r="AFR3298" s="0"/>
      <c r="AFS3298" s="0"/>
      <c r="AFT3298" s="0"/>
      <c r="AFU3298" s="0"/>
      <c r="AFV3298" s="0"/>
      <c r="AFW3298" s="0"/>
      <c r="AFX3298" s="0"/>
      <c r="AFY3298" s="0"/>
      <c r="AFZ3298" s="0"/>
      <c r="AGA3298" s="0"/>
      <c r="AGB3298" s="0"/>
      <c r="AGC3298" s="0"/>
      <c r="AGD3298" s="0"/>
      <c r="AGE3298" s="0"/>
      <c r="AGF3298" s="0"/>
      <c r="AGG3298" s="0"/>
      <c r="AGH3298" s="0"/>
      <c r="AGI3298" s="0"/>
      <c r="AGJ3298" s="0"/>
      <c r="AGK3298" s="0"/>
      <c r="AGL3298" s="0"/>
      <c r="AGM3298" s="0"/>
      <c r="AGN3298" s="0"/>
      <c r="AGO3298" s="0"/>
      <c r="AGP3298" s="0"/>
      <c r="AGQ3298" s="0"/>
      <c r="AGR3298" s="0"/>
      <c r="AGS3298" s="0"/>
      <c r="AGT3298" s="0"/>
      <c r="AGU3298" s="0"/>
      <c r="AGV3298" s="0"/>
      <c r="AGW3298" s="0"/>
      <c r="AGX3298" s="0"/>
      <c r="AGY3298" s="0"/>
      <c r="AGZ3298" s="0"/>
      <c r="AHA3298" s="0"/>
      <c r="AHB3298" s="0"/>
      <c r="AHC3298" s="0"/>
      <c r="AHD3298" s="0"/>
      <c r="AHE3298" s="0"/>
      <c r="AHF3298" s="0"/>
      <c r="AHG3298" s="0"/>
      <c r="AHH3298" s="0"/>
      <c r="AHI3298" s="0"/>
      <c r="AHJ3298" s="0"/>
      <c r="AHK3298" s="0"/>
      <c r="AHL3298" s="0"/>
      <c r="AHM3298" s="0"/>
      <c r="AHN3298" s="0"/>
      <c r="AHO3298" s="0"/>
      <c r="AHP3298" s="0"/>
      <c r="AHQ3298" s="0"/>
      <c r="AHR3298" s="0"/>
      <c r="AHS3298" s="0"/>
      <c r="AHT3298" s="0"/>
      <c r="AHU3298" s="0"/>
      <c r="AHV3298" s="0"/>
      <c r="AHW3298" s="0"/>
      <c r="AHX3298" s="0"/>
      <c r="AHY3298" s="0"/>
      <c r="AHZ3298" s="0"/>
      <c r="AIA3298" s="0"/>
      <c r="AIB3298" s="0"/>
      <c r="AIC3298" s="0"/>
      <c r="AID3298" s="0"/>
      <c r="AIE3298" s="0"/>
      <c r="AIF3298" s="0"/>
      <c r="AIG3298" s="0"/>
      <c r="AIH3298" s="0"/>
      <c r="AII3298" s="0"/>
      <c r="AIJ3298" s="0"/>
      <c r="AIK3298" s="0"/>
      <c r="AIL3298" s="0"/>
      <c r="AIM3298" s="0"/>
      <c r="AIN3298" s="0"/>
      <c r="AIO3298" s="0"/>
      <c r="AIP3298" s="0"/>
      <c r="AIQ3298" s="0"/>
      <c r="AIR3298" s="0"/>
      <c r="AIS3298" s="0"/>
      <c r="AIT3298" s="0"/>
      <c r="AIU3298" s="0"/>
      <c r="AIV3298" s="0"/>
      <c r="AIW3298" s="0"/>
      <c r="AIX3298" s="0"/>
      <c r="AIY3298" s="0"/>
      <c r="AIZ3298" s="0"/>
      <c r="AJA3298" s="0"/>
      <c r="AJB3298" s="0"/>
      <c r="AJC3298" s="0"/>
      <c r="AJD3298" s="0"/>
      <c r="AJE3298" s="0"/>
      <c r="AJF3298" s="0"/>
      <c r="AJG3298" s="0"/>
      <c r="AJH3298" s="0"/>
      <c r="AJI3298" s="0"/>
      <c r="AJJ3298" s="0"/>
      <c r="AJK3298" s="0"/>
      <c r="AJL3298" s="0"/>
      <c r="AJM3298" s="0"/>
      <c r="AJN3298" s="0"/>
      <c r="AJO3298" s="0"/>
      <c r="AJP3298" s="0"/>
      <c r="AJQ3298" s="0"/>
      <c r="AJR3298" s="0"/>
      <c r="AJS3298" s="0"/>
      <c r="AJT3298" s="0"/>
      <c r="AJU3298" s="0"/>
      <c r="AJV3298" s="0"/>
      <c r="AJW3298" s="0"/>
      <c r="AJX3298" s="0"/>
      <c r="AJY3298" s="0"/>
      <c r="AJZ3298" s="0"/>
      <c r="AKA3298" s="0"/>
      <c r="AKB3298" s="0"/>
      <c r="AKC3298" s="0"/>
      <c r="AKD3298" s="0"/>
      <c r="AKE3298" s="0"/>
      <c r="AKF3298" s="0"/>
      <c r="AKG3298" s="0"/>
      <c r="AKH3298" s="0"/>
      <c r="AKI3298" s="0"/>
      <c r="AKJ3298" s="0"/>
      <c r="AKK3298" s="0"/>
      <c r="AKL3298" s="0"/>
      <c r="AKM3298" s="0"/>
      <c r="AKN3298" s="0"/>
      <c r="AKO3298" s="0"/>
      <c r="AKP3298" s="0"/>
      <c r="AKQ3298" s="0"/>
      <c r="AKR3298" s="0"/>
      <c r="AKS3298" s="0"/>
      <c r="AKT3298" s="0"/>
      <c r="AKU3298" s="0"/>
      <c r="AKV3298" s="0"/>
      <c r="AKW3298" s="0"/>
      <c r="AKX3298" s="0"/>
      <c r="AKY3298" s="0"/>
      <c r="AKZ3298" s="0"/>
      <c r="ALA3298" s="0"/>
      <c r="ALB3298" s="0"/>
      <c r="ALC3298" s="0"/>
      <c r="ALD3298" s="0"/>
      <c r="ALE3298" s="0"/>
      <c r="ALF3298" s="0"/>
      <c r="ALG3298" s="0"/>
      <c r="ALH3298" s="0"/>
      <c r="ALI3298" s="0"/>
      <c r="ALJ3298" s="0"/>
      <c r="ALK3298" s="0"/>
      <c r="ALL3298" s="0"/>
      <c r="ALM3298" s="0"/>
      <c r="ALN3298" s="0"/>
      <c r="ALO3298" s="0"/>
      <c r="ALP3298" s="0"/>
      <c r="ALQ3298" s="0"/>
      <c r="ALR3298" s="0"/>
      <c r="ALS3298" s="0"/>
      <c r="ALT3298" s="0"/>
      <c r="ALU3298" s="0"/>
      <c r="ALV3298" s="0"/>
      <c r="ALW3298" s="0"/>
      <c r="ALX3298" s="0"/>
      <c r="ALY3298" s="0"/>
      <c r="ALZ3298" s="0"/>
      <c r="AMA3298" s="0"/>
      <c r="AMB3298" s="0"/>
      <c r="AMC3298" s="0"/>
      <c r="AMD3298" s="0"/>
      <c r="AME3298" s="0"/>
      <c r="AMF3298" s="0"/>
      <c r="AMG3298" s="0"/>
      <c r="AMH3298" s="0"/>
      <c r="AMI3298" s="0"/>
    </row>
    <row r="3299" customFormat="false" ht="12.75" hidden="false" customHeight="false" outlineLevel="0" collapsed="false">
      <c r="A3299" s="1" t="s">
        <v>3545</v>
      </c>
      <c r="C3299" s="70" t="s">
        <v>3547</v>
      </c>
      <c r="D3299" s="70" t="s">
        <v>16</v>
      </c>
      <c r="E3299" s="72" t="n">
        <v>1.8</v>
      </c>
      <c r="F3299" s="73" t="n">
        <v>2.4</v>
      </c>
      <c r="G3299" s="74" t="s">
        <v>3470</v>
      </c>
      <c r="L3299" s="95"/>
      <c r="N3299" s="95"/>
      <c r="O3299" s="95"/>
      <c r="BM3299" s="0"/>
      <c r="BN3299" s="0"/>
      <c r="BO3299" s="0"/>
      <c r="BP3299" s="0"/>
      <c r="BQ3299" s="0"/>
      <c r="BR3299" s="0"/>
      <c r="BS3299" s="0"/>
      <c r="BT3299" s="0"/>
      <c r="BU3299" s="0"/>
      <c r="BV3299" s="0"/>
      <c r="BW3299" s="0"/>
      <c r="BX3299" s="0"/>
      <c r="BY3299" s="0"/>
      <c r="BZ3299" s="0"/>
      <c r="CA3299" s="0"/>
      <c r="CB3299" s="0"/>
      <c r="CC3299" s="0"/>
      <c r="CD3299" s="0"/>
      <c r="CE3299" s="0"/>
      <c r="CF3299" s="0"/>
      <c r="CG3299" s="0"/>
      <c r="CH3299" s="0"/>
      <c r="CI3299" s="0"/>
      <c r="CJ3299" s="0"/>
      <c r="CK3299" s="0"/>
      <c r="CL3299" s="0"/>
      <c r="CM3299" s="0"/>
      <c r="CN3299" s="0"/>
      <c r="CO3299" s="0"/>
      <c r="CP3299" s="0"/>
      <c r="CQ3299" s="0"/>
      <c r="CR3299" s="0"/>
      <c r="CS3299" s="0"/>
      <c r="CT3299" s="0"/>
      <c r="CU3299" s="0"/>
      <c r="CV3299" s="0"/>
      <c r="CW3299" s="0"/>
      <c r="CX3299" s="0"/>
      <c r="CY3299" s="0"/>
      <c r="CZ3299" s="0"/>
      <c r="DA3299" s="0"/>
      <c r="DB3299" s="0"/>
      <c r="DC3299" s="0"/>
      <c r="DD3299" s="0"/>
      <c r="DE3299" s="0"/>
      <c r="DF3299" s="0"/>
      <c r="DG3299" s="0"/>
      <c r="DH3299" s="0"/>
      <c r="DI3299" s="0"/>
      <c r="DJ3299" s="0"/>
      <c r="DK3299" s="0"/>
      <c r="DL3299" s="0"/>
      <c r="DM3299" s="0"/>
      <c r="DN3299" s="0"/>
      <c r="DO3299" s="0"/>
      <c r="DP3299" s="0"/>
      <c r="DQ3299" s="0"/>
      <c r="DR3299" s="0"/>
      <c r="DS3299" s="0"/>
      <c r="DT3299" s="0"/>
      <c r="DU3299" s="0"/>
      <c r="DV3299" s="0"/>
      <c r="DW3299" s="0"/>
      <c r="DX3299" s="0"/>
      <c r="DY3299" s="0"/>
      <c r="DZ3299" s="0"/>
      <c r="EA3299" s="0"/>
      <c r="EB3299" s="0"/>
      <c r="EC3299" s="0"/>
      <c r="ED3299" s="0"/>
      <c r="EE3299" s="0"/>
      <c r="EF3299" s="0"/>
      <c r="EG3299" s="0"/>
      <c r="EH3299" s="0"/>
      <c r="EI3299" s="0"/>
      <c r="EJ3299" s="0"/>
      <c r="EK3299" s="0"/>
      <c r="EL3299" s="0"/>
      <c r="EM3299" s="0"/>
      <c r="EN3299" s="0"/>
      <c r="EO3299" s="0"/>
      <c r="EP3299" s="0"/>
      <c r="EQ3299" s="0"/>
      <c r="ER3299" s="0"/>
      <c r="ES3299" s="0"/>
      <c r="ET3299" s="0"/>
      <c r="EU3299" s="0"/>
      <c r="EV3299" s="0"/>
      <c r="EW3299" s="0"/>
      <c r="EX3299" s="0"/>
      <c r="EY3299" s="0"/>
      <c r="EZ3299" s="0"/>
      <c r="FA3299" s="0"/>
      <c r="FB3299" s="0"/>
      <c r="FC3299" s="0"/>
      <c r="FD3299" s="0"/>
      <c r="FE3299" s="0"/>
      <c r="FF3299" s="0"/>
      <c r="FG3299" s="0"/>
      <c r="FH3299" s="0"/>
      <c r="FI3299" s="0"/>
      <c r="FJ3299" s="0"/>
      <c r="FK3299" s="0"/>
      <c r="FL3299" s="0"/>
      <c r="FM3299" s="0"/>
      <c r="FN3299" s="0"/>
      <c r="FO3299" s="0"/>
      <c r="FP3299" s="0"/>
      <c r="FQ3299" s="0"/>
      <c r="FR3299" s="0"/>
      <c r="FS3299" s="0"/>
      <c r="FT3299" s="0"/>
      <c r="FU3299" s="0"/>
      <c r="FV3299" s="0"/>
      <c r="FW3299" s="0"/>
      <c r="FX3299" s="0"/>
      <c r="FY3299" s="0"/>
      <c r="FZ3299" s="0"/>
      <c r="GA3299" s="0"/>
      <c r="GB3299" s="0"/>
      <c r="GC3299" s="0"/>
      <c r="GD3299" s="0"/>
      <c r="GE3299" s="0"/>
      <c r="GF3299" s="0"/>
      <c r="GG3299" s="0"/>
      <c r="GH3299" s="0"/>
      <c r="GI3299" s="0"/>
      <c r="GJ3299" s="0"/>
      <c r="GK3299" s="0"/>
      <c r="GL3299" s="0"/>
      <c r="GM3299" s="0"/>
      <c r="GN3299" s="0"/>
      <c r="GO3299" s="0"/>
      <c r="GP3299" s="0"/>
      <c r="GQ3299" s="0"/>
      <c r="GR3299" s="0"/>
      <c r="GS3299" s="0"/>
      <c r="GT3299" s="0"/>
      <c r="GU3299" s="0"/>
      <c r="GV3299" s="0"/>
      <c r="GW3299" s="0"/>
      <c r="GX3299" s="0"/>
      <c r="GY3299" s="0"/>
      <c r="GZ3299" s="0"/>
      <c r="HA3299" s="0"/>
      <c r="HB3299" s="0"/>
      <c r="HC3299" s="0"/>
      <c r="HD3299" s="0"/>
      <c r="HE3299" s="0"/>
      <c r="HF3299" s="0"/>
      <c r="HG3299" s="0"/>
      <c r="HH3299" s="0"/>
      <c r="HI3299" s="0"/>
      <c r="HJ3299" s="0"/>
      <c r="HK3299" s="0"/>
      <c r="HL3299" s="0"/>
      <c r="HM3299" s="0"/>
      <c r="HN3299" s="0"/>
      <c r="HO3299" s="0"/>
      <c r="HP3299" s="0"/>
      <c r="HQ3299" s="0"/>
      <c r="HR3299" s="0"/>
      <c r="HS3299" s="0"/>
      <c r="HT3299" s="0"/>
      <c r="HU3299" s="0"/>
      <c r="HV3299" s="0"/>
      <c r="HW3299" s="0"/>
      <c r="HX3299" s="0"/>
      <c r="HY3299" s="0"/>
      <c r="HZ3299" s="0"/>
      <c r="IA3299" s="0"/>
      <c r="IB3299" s="0"/>
      <c r="IC3299" s="0"/>
      <c r="ID3299" s="0"/>
      <c r="IE3299" s="0"/>
      <c r="IF3299" s="0"/>
      <c r="IG3299" s="0"/>
      <c r="IH3299" s="0"/>
      <c r="II3299" s="0"/>
      <c r="IJ3299" s="0"/>
      <c r="IK3299" s="0"/>
      <c r="IL3299" s="0"/>
      <c r="IM3299" s="0"/>
      <c r="IN3299" s="0"/>
      <c r="IO3299" s="0"/>
      <c r="IP3299" s="0"/>
      <c r="IQ3299" s="0"/>
      <c r="IR3299" s="0"/>
      <c r="IS3299" s="0"/>
      <c r="IT3299" s="0"/>
      <c r="IU3299" s="0"/>
      <c r="IV3299" s="0"/>
      <c r="IW3299" s="0"/>
      <c r="IX3299" s="0"/>
      <c r="IY3299" s="0"/>
      <c r="IZ3299" s="0"/>
      <c r="JA3299" s="0"/>
      <c r="JB3299" s="0"/>
      <c r="JC3299" s="0"/>
      <c r="JD3299" s="0"/>
      <c r="JE3299" s="0"/>
      <c r="JF3299" s="0"/>
      <c r="JG3299" s="0"/>
      <c r="JH3299" s="0"/>
      <c r="JI3299" s="0"/>
      <c r="JJ3299" s="0"/>
      <c r="JK3299" s="0"/>
      <c r="JL3299" s="0"/>
      <c r="JM3299" s="0"/>
      <c r="JN3299" s="0"/>
      <c r="JO3299" s="0"/>
      <c r="JP3299" s="0"/>
      <c r="JQ3299" s="0"/>
      <c r="JR3299" s="0"/>
      <c r="JS3299" s="0"/>
      <c r="JT3299" s="0"/>
      <c r="JU3299" s="0"/>
      <c r="JV3299" s="0"/>
      <c r="JW3299" s="0"/>
      <c r="JX3299" s="0"/>
      <c r="JY3299" s="0"/>
      <c r="JZ3299" s="0"/>
      <c r="KA3299" s="0"/>
      <c r="KB3299" s="0"/>
      <c r="KC3299" s="0"/>
      <c r="KD3299" s="0"/>
      <c r="KE3299" s="0"/>
      <c r="KF3299" s="0"/>
      <c r="KG3299" s="0"/>
      <c r="KH3299" s="0"/>
      <c r="KI3299" s="0"/>
      <c r="KJ3299" s="0"/>
      <c r="KK3299" s="0"/>
      <c r="KL3299" s="0"/>
      <c r="KM3299" s="0"/>
      <c r="KN3299" s="0"/>
      <c r="KO3299" s="0"/>
      <c r="KP3299" s="0"/>
      <c r="KQ3299" s="0"/>
      <c r="KR3299" s="0"/>
      <c r="KS3299" s="0"/>
      <c r="KT3299" s="0"/>
      <c r="KU3299" s="0"/>
      <c r="KV3299" s="0"/>
      <c r="KW3299" s="0"/>
      <c r="KX3299" s="0"/>
      <c r="KY3299" s="0"/>
      <c r="KZ3299" s="0"/>
      <c r="LA3299" s="0"/>
      <c r="LB3299" s="0"/>
      <c r="LC3299" s="0"/>
      <c r="LD3299" s="0"/>
      <c r="LE3299" s="0"/>
      <c r="LF3299" s="0"/>
      <c r="LG3299" s="0"/>
      <c r="LH3299" s="0"/>
      <c r="LI3299" s="0"/>
      <c r="LJ3299" s="0"/>
      <c r="LK3299" s="0"/>
      <c r="LL3299" s="0"/>
      <c r="LM3299" s="0"/>
      <c r="LN3299" s="0"/>
      <c r="LO3299" s="0"/>
      <c r="LP3299" s="0"/>
      <c r="LQ3299" s="0"/>
      <c r="LR3299" s="0"/>
      <c r="LS3299" s="0"/>
      <c r="LT3299" s="0"/>
      <c r="LU3299" s="0"/>
      <c r="LV3299" s="0"/>
      <c r="LW3299" s="0"/>
      <c r="LX3299" s="0"/>
      <c r="LY3299" s="0"/>
      <c r="LZ3299" s="0"/>
      <c r="MA3299" s="0"/>
      <c r="MB3299" s="0"/>
      <c r="MC3299" s="0"/>
      <c r="MD3299" s="0"/>
      <c r="ME3299" s="0"/>
      <c r="MF3299" s="0"/>
      <c r="MG3299" s="0"/>
      <c r="MH3299" s="0"/>
      <c r="MI3299" s="0"/>
      <c r="MJ3299" s="0"/>
      <c r="MK3299" s="0"/>
      <c r="ML3299" s="0"/>
      <c r="MM3299" s="0"/>
      <c r="MN3299" s="0"/>
      <c r="MO3299" s="0"/>
      <c r="MP3299" s="0"/>
      <c r="MQ3299" s="0"/>
      <c r="MR3299" s="0"/>
      <c r="MS3299" s="0"/>
      <c r="MT3299" s="0"/>
      <c r="MU3299" s="0"/>
      <c r="MV3299" s="0"/>
      <c r="MW3299" s="0"/>
      <c r="MX3299" s="0"/>
      <c r="MY3299" s="0"/>
      <c r="MZ3299" s="0"/>
      <c r="NA3299" s="0"/>
      <c r="NB3299" s="0"/>
      <c r="NC3299" s="0"/>
      <c r="ND3299" s="0"/>
      <c r="NE3299" s="0"/>
      <c r="NF3299" s="0"/>
      <c r="NG3299" s="0"/>
      <c r="NH3299" s="0"/>
      <c r="NI3299" s="0"/>
      <c r="NJ3299" s="0"/>
      <c r="NK3299" s="0"/>
      <c r="NL3299" s="0"/>
      <c r="NM3299" s="0"/>
      <c r="NN3299" s="0"/>
      <c r="NO3299" s="0"/>
      <c r="NP3299" s="0"/>
      <c r="NQ3299" s="0"/>
      <c r="NR3299" s="0"/>
      <c r="NS3299" s="0"/>
      <c r="NT3299" s="0"/>
      <c r="NU3299" s="0"/>
      <c r="NV3299" s="0"/>
      <c r="NW3299" s="0"/>
      <c r="NX3299" s="0"/>
      <c r="NY3299" s="0"/>
      <c r="NZ3299" s="0"/>
      <c r="OA3299" s="0"/>
      <c r="OB3299" s="0"/>
      <c r="OC3299" s="0"/>
      <c r="OD3299" s="0"/>
      <c r="OE3299" s="0"/>
      <c r="OF3299" s="0"/>
      <c r="OG3299" s="0"/>
      <c r="OH3299" s="0"/>
      <c r="OI3299" s="0"/>
      <c r="OJ3299" s="0"/>
      <c r="OK3299" s="0"/>
      <c r="OL3299" s="0"/>
      <c r="OM3299" s="0"/>
      <c r="ON3299" s="0"/>
      <c r="OO3299" s="0"/>
      <c r="OP3299" s="0"/>
      <c r="OQ3299" s="0"/>
      <c r="OR3299" s="0"/>
      <c r="OS3299" s="0"/>
      <c r="OT3299" s="0"/>
      <c r="OU3299" s="0"/>
      <c r="OV3299" s="0"/>
      <c r="OW3299" s="0"/>
      <c r="OX3299" s="0"/>
      <c r="OY3299" s="0"/>
      <c r="OZ3299" s="0"/>
      <c r="PA3299" s="0"/>
      <c r="PB3299" s="0"/>
      <c r="PC3299" s="0"/>
      <c r="PD3299" s="0"/>
      <c r="PE3299" s="0"/>
      <c r="PF3299" s="0"/>
      <c r="PG3299" s="0"/>
      <c r="PH3299" s="0"/>
      <c r="PI3299" s="0"/>
      <c r="PJ3299" s="0"/>
      <c r="PK3299" s="0"/>
      <c r="PL3299" s="0"/>
      <c r="PM3299" s="0"/>
      <c r="PN3299" s="0"/>
      <c r="PO3299" s="0"/>
      <c r="PP3299" s="0"/>
      <c r="PQ3299" s="0"/>
      <c r="PR3299" s="0"/>
      <c r="PS3299" s="0"/>
      <c r="PT3299" s="0"/>
      <c r="PU3299" s="0"/>
      <c r="PV3299" s="0"/>
      <c r="PW3299" s="0"/>
      <c r="PX3299" s="0"/>
      <c r="PY3299" s="0"/>
      <c r="PZ3299" s="0"/>
      <c r="QA3299" s="0"/>
      <c r="QB3299" s="0"/>
      <c r="QC3299" s="0"/>
      <c r="QD3299" s="0"/>
      <c r="QE3299" s="0"/>
      <c r="QF3299" s="0"/>
      <c r="QG3299" s="0"/>
      <c r="QH3299" s="0"/>
      <c r="QI3299" s="0"/>
      <c r="QJ3299" s="0"/>
      <c r="QK3299" s="0"/>
      <c r="QL3299" s="0"/>
      <c r="QM3299" s="0"/>
      <c r="QN3299" s="0"/>
      <c r="QO3299" s="0"/>
      <c r="QP3299" s="0"/>
      <c r="QQ3299" s="0"/>
      <c r="QR3299" s="0"/>
      <c r="QS3299" s="0"/>
      <c r="QT3299" s="0"/>
      <c r="QU3299" s="0"/>
      <c r="QV3299" s="0"/>
      <c r="QW3299" s="0"/>
      <c r="QX3299" s="0"/>
      <c r="QY3299" s="0"/>
      <c r="QZ3299" s="0"/>
      <c r="RA3299" s="0"/>
      <c r="RB3299" s="0"/>
      <c r="RC3299" s="0"/>
      <c r="RD3299" s="0"/>
      <c r="RE3299" s="0"/>
      <c r="RF3299" s="0"/>
      <c r="RG3299" s="0"/>
      <c r="RH3299" s="0"/>
      <c r="RI3299" s="0"/>
      <c r="RJ3299" s="0"/>
      <c r="RK3299" s="0"/>
      <c r="RL3299" s="0"/>
      <c r="RM3299" s="0"/>
      <c r="RN3299" s="0"/>
      <c r="RO3299" s="0"/>
      <c r="RP3299" s="0"/>
      <c r="RQ3299" s="0"/>
      <c r="RR3299" s="0"/>
      <c r="RS3299" s="0"/>
      <c r="RT3299" s="0"/>
      <c r="RU3299" s="0"/>
      <c r="RV3299" s="0"/>
      <c r="RW3299" s="0"/>
      <c r="RX3299" s="0"/>
      <c r="RY3299" s="0"/>
      <c r="RZ3299" s="0"/>
      <c r="SA3299" s="0"/>
      <c r="SB3299" s="0"/>
      <c r="SC3299" s="0"/>
      <c r="SD3299" s="0"/>
      <c r="SE3299" s="0"/>
      <c r="SF3299" s="0"/>
      <c r="SG3299" s="0"/>
      <c r="SH3299" s="0"/>
      <c r="SI3299" s="0"/>
      <c r="SJ3299" s="0"/>
      <c r="SK3299" s="0"/>
      <c r="SL3299" s="0"/>
      <c r="SM3299" s="0"/>
      <c r="SN3299" s="0"/>
      <c r="SO3299" s="0"/>
      <c r="SP3299" s="0"/>
      <c r="SQ3299" s="0"/>
      <c r="SR3299" s="0"/>
      <c r="SS3299" s="0"/>
      <c r="ST3299" s="0"/>
      <c r="SU3299" s="0"/>
      <c r="SV3299" s="0"/>
      <c r="SW3299" s="0"/>
      <c r="SX3299" s="0"/>
      <c r="SY3299" s="0"/>
      <c r="SZ3299" s="0"/>
      <c r="TA3299" s="0"/>
      <c r="TB3299" s="0"/>
      <c r="TC3299" s="0"/>
      <c r="TD3299" s="0"/>
      <c r="TE3299" s="0"/>
      <c r="TF3299" s="0"/>
      <c r="TG3299" s="0"/>
      <c r="TH3299" s="0"/>
      <c r="TI3299" s="0"/>
      <c r="TJ3299" s="0"/>
      <c r="TK3299" s="0"/>
      <c r="TL3299" s="0"/>
      <c r="TM3299" s="0"/>
      <c r="TN3299" s="0"/>
      <c r="TO3299" s="0"/>
      <c r="TP3299" s="0"/>
      <c r="TQ3299" s="0"/>
      <c r="TR3299" s="0"/>
      <c r="TS3299" s="0"/>
      <c r="TT3299" s="0"/>
      <c r="TU3299" s="0"/>
      <c r="TV3299" s="0"/>
      <c r="TW3299" s="0"/>
      <c r="TX3299" s="0"/>
      <c r="TY3299" s="0"/>
      <c r="TZ3299" s="0"/>
      <c r="UA3299" s="0"/>
      <c r="UB3299" s="0"/>
      <c r="UC3299" s="0"/>
      <c r="UD3299" s="0"/>
      <c r="UE3299" s="0"/>
      <c r="UF3299" s="0"/>
      <c r="UG3299" s="0"/>
      <c r="UH3299" s="0"/>
      <c r="UI3299" s="0"/>
      <c r="UJ3299" s="0"/>
      <c r="UK3299" s="0"/>
      <c r="UL3299" s="0"/>
      <c r="UM3299" s="0"/>
      <c r="UN3299" s="0"/>
      <c r="UO3299" s="0"/>
      <c r="UP3299" s="0"/>
      <c r="UQ3299" s="0"/>
      <c r="UR3299" s="0"/>
      <c r="US3299" s="0"/>
      <c r="UT3299" s="0"/>
      <c r="UU3299" s="0"/>
      <c r="UV3299" s="0"/>
      <c r="UW3299" s="0"/>
      <c r="UX3299" s="0"/>
      <c r="UY3299" s="0"/>
      <c r="UZ3299" s="0"/>
      <c r="VA3299" s="0"/>
      <c r="VB3299" s="0"/>
      <c r="VC3299" s="0"/>
      <c r="VD3299" s="0"/>
      <c r="VE3299" s="0"/>
      <c r="VF3299" s="0"/>
      <c r="VG3299" s="0"/>
      <c r="VH3299" s="0"/>
      <c r="VI3299" s="0"/>
      <c r="VJ3299" s="0"/>
      <c r="VK3299" s="0"/>
      <c r="VL3299" s="0"/>
      <c r="VM3299" s="0"/>
      <c r="VN3299" s="0"/>
      <c r="VO3299" s="0"/>
      <c r="VP3299" s="0"/>
      <c r="VQ3299" s="0"/>
      <c r="VR3299" s="0"/>
      <c r="VS3299" s="0"/>
      <c r="VT3299" s="0"/>
      <c r="VU3299" s="0"/>
      <c r="VV3299" s="0"/>
      <c r="VW3299" s="0"/>
      <c r="VX3299" s="0"/>
      <c r="VY3299" s="0"/>
      <c r="VZ3299" s="0"/>
      <c r="WA3299" s="0"/>
      <c r="WB3299" s="0"/>
      <c r="WC3299" s="0"/>
      <c r="WD3299" s="0"/>
      <c r="WE3299" s="0"/>
      <c r="WF3299" s="0"/>
      <c r="WG3299" s="0"/>
      <c r="WH3299" s="0"/>
      <c r="WI3299" s="0"/>
      <c r="WJ3299" s="0"/>
      <c r="WK3299" s="0"/>
      <c r="WL3299" s="0"/>
      <c r="WM3299" s="0"/>
      <c r="WN3299" s="0"/>
      <c r="WO3299" s="0"/>
      <c r="WP3299" s="0"/>
      <c r="WQ3299" s="0"/>
      <c r="WR3299" s="0"/>
      <c r="WS3299" s="0"/>
      <c r="WT3299" s="0"/>
      <c r="WU3299" s="0"/>
      <c r="WV3299" s="0"/>
      <c r="WW3299" s="0"/>
      <c r="WX3299" s="0"/>
      <c r="WY3299" s="0"/>
      <c r="WZ3299" s="0"/>
      <c r="XA3299" s="0"/>
      <c r="XB3299" s="0"/>
      <c r="XC3299" s="0"/>
      <c r="XD3299" s="0"/>
      <c r="XE3299" s="0"/>
      <c r="XF3299" s="0"/>
      <c r="XG3299" s="0"/>
      <c r="XH3299" s="0"/>
      <c r="XI3299" s="0"/>
      <c r="XJ3299" s="0"/>
      <c r="XK3299" s="0"/>
      <c r="XL3299" s="0"/>
      <c r="XM3299" s="0"/>
      <c r="XN3299" s="0"/>
      <c r="XO3299" s="0"/>
      <c r="XP3299" s="0"/>
      <c r="XQ3299" s="0"/>
      <c r="XR3299" s="0"/>
      <c r="XS3299" s="0"/>
      <c r="XT3299" s="0"/>
      <c r="XU3299" s="0"/>
      <c r="XV3299" s="0"/>
      <c r="XW3299" s="0"/>
      <c r="XX3299" s="0"/>
      <c r="XY3299" s="0"/>
      <c r="XZ3299" s="0"/>
      <c r="YA3299" s="0"/>
      <c r="YB3299" s="0"/>
      <c r="YC3299" s="0"/>
      <c r="YD3299" s="0"/>
      <c r="YE3299" s="0"/>
      <c r="YF3299" s="0"/>
      <c r="YG3299" s="0"/>
      <c r="YH3299" s="0"/>
      <c r="YI3299" s="0"/>
      <c r="YJ3299" s="0"/>
      <c r="YK3299" s="0"/>
      <c r="YL3299" s="0"/>
      <c r="YM3299" s="0"/>
      <c r="YN3299" s="0"/>
      <c r="YO3299" s="0"/>
      <c r="YP3299" s="0"/>
      <c r="YQ3299" s="0"/>
      <c r="YR3299" s="0"/>
      <c r="YS3299" s="0"/>
      <c r="YT3299" s="0"/>
      <c r="YU3299" s="0"/>
      <c r="YV3299" s="0"/>
      <c r="YW3299" s="0"/>
      <c r="YX3299" s="0"/>
      <c r="YY3299" s="0"/>
      <c r="YZ3299" s="0"/>
      <c r="ZA3299" s="0"/>
      <c r="ZB3299" s="0"/>
      <c r="ZC3299" s="0"/>
      <c r="ZD3299" s="0"/>
      <c r="ZE3299" s="0"/>
      <c r="ZF3299" s="0"/>
      <c r="ZG3299" s="0"/>
      <c r="ZH3299" s="0"/>
      <c r="ZI3299" s="0"/>
      <c r="ZJ3299" s="0"/>
      <c r="ZK3299" s="0"/>
      <c r="ZL3299" s="0"/>
      <c r="ZM3299" s="0"/>
      <c r="ZN3299" s="0"/>
      <c r="ZO3299" s="0"/>
      <c r="ZP3299" s="0"/>
      <c r="ZQ3299" s="0"/>
      <c r="ZR3299" s="0"/>
      <c r="ZS3299" s="0"/>
      <c r="ZT3299" s="0"/>
      <c r="ZU3299" s="0"/>
      <c r="ZV3299" s="0"/>
      <c r="ZW3299" s="0"/>
      <c r="ZX3299" s="0"/>
      <c r="ZY3299" s="0"/>
      <c r="ZZ3299" s="0"/>
      <c r="AAA3299" s="0"/>
      <c r="AAB3299" s="0"/>
      <c r="AAC3299" s="0"/>
      <c r="AAD3299" s="0"/>
      <c r="AAE3299" s="0"/>
      <c r="AAF3299" s="0"/>
      <c r="AAG3299" s="0"/>
      <c r="AAH3299" s="0"/>
      <c r="AAI3299" s="0"/>
      <c r="AAJ3299" s="0"/>
      <c r="AAK3299" s="0"/>
      <c r="AAL3299" s="0"/>
      <c r="AAM3299" s="0"/>
      <c r="AAN3299" s="0"/>
      <c r="AAO3299" s="0"/>
      <c r="AAP3299" s="0"/>
      <c r="AAQ3299" s="0"/>
      <c r="AAR3299" s="0"/>
      <c r="AAS3299" s="0"/>
      <c r="AAT3299" s="0"/>
      <c r="AAU3299" s="0"/>
      <c r="AAV3299" s="0"/>
      <c r="AAW3299" s="0"/>
      <c r="AAX3299" s="0"/>
      <c r="AAY3299" s="0"/>
      <c r="AAZ3299" s="0"/>
      <c r="ABA3299" s="0"/>
      <c r="ABB3299" s="0"/>
      <c r="ABC3299" s="0"/>
      <c r="ABD3299" s="0"/>
      <c r="ABE3299" s="0"/>
      <c r="ABF3299" s="0"/>
      <c r="ABG3299" s="0"/>
      <c r="ABH3299" s="0"/>
      <c r="ABI3299" s="0"/>
      <c r="ABJ3299" s="0"/>
      <c r="ABK3299" s="0"/>
      <c r="ABL3299" s="0"/>
      <c r="ABM3299" s="0"/>
      <c r="ABN3299" s="0"/>
      <c r="ABO3299" s="0"/>
      <c r="ABP3299" s="0"/>
      <c r="ABQ3299" s="0"/>
      <c r="ABR3299" s="0"/>
      <c r="ABS3299" s="0"/>
      <c r="ABT3299" s="0"/>
      <c r="ABU3299" s="0"/>
      <c r="ABV3299" s="0"/>
      <c r="ABW3299" s="0"/>
      <c r="ABX3299" s="0"/>
      <c r="ABY3299" s="0"/>
      <c r="ABZ3299" s="0"/>
      <c r="ACA3299" s="0"/>
      <c r="ACB3299" s="0"/>
      <c r="ACC3299" s="0"/>
      <c r="ACD3299" s="0"/>
      <c r="ACE3299" s="0"/>
      <c r="ACF3299" s="0"/>
      <c r="ACG3299" s="0"/>
      <c r="ACH3299" s="0"/>
      <c r="ACI3299" s="0"/>
      <c r="ACJ3299" s="0"/>
      <c r="ACK3299" s="0"/>
      <c r="ACL3299" s="0"/>
      <c r="ACM3299" s="0"/>
      <c r="ACN3299" s="0"/>
      <c r="ACO3299" s="0"/>
      <c r="ACP3299" s="0"/>
      <c r="ACQ3299" s="0"/>
      <c r="ACR3299" s="0"/>
      <c r="ACS3299" s="0"/>
      <c r="ACT3299" s="0"/>
      <c r="ACU3299" s="0"/>
      <c r="ACV3299" s="0"/>
      <c r="ACW3299" s="0"/>
      <c r="ACX3299" s="0"/>
      <c r="ACY3299" s="0"/>
      <c r="ACZ3299" s="0"/>
      <c r="ADA3299" s="0"/>
      <c r="ADB3299" s="0"/>
      <c r="ADC3299" s="0"/>
      <c r="ADD3299" s="0"/>
      <c r="ADE3299" s="0"/>
      <c r="ADF3299" s="0"/>
      <c r="ADG3299" s="0"/>
      <c r="ADH3299" s="0"/>
      <c r="ADI3299" s="0"/>
      <c r="ADJ3299" s="0"/>
      <c r="ADK3299" s="0"/>
      <c r="ADL3299" s="0"/>
      <c r="ADM3299" s="0"/>
      <c r="ADN3299" s="0"/>
      <c r="ADO3299" s="0"/>
      <c r="ADP3299" s="0"/>
      <c r="ADQ3299" s="0"/>
      <c r="ADR3299" s="0"/>
      <c r="ADS3299" s="0"/>
      <c r="ADT3299" s="0"/>
      <c r="ADU3299" s="0"/>
      <c r="ADV3299" s="0"/>
      <c r="ADW3299" s="0"/>
      <c r="ADX3299" s="0"/>
      <c r="ADY3299" s="0"/>
      <c r="ADZ3299" s="0"/>
      <c r="AEA3299" s="0"/>
      <c r="AEB3299" s="0"/>
      <c r="AEC3299" s="0"/>
      <c r="AED3299" s="0"/>
      <c r="AEE3299" s="0"/>
      <c r="AEF3299" s="0"/>
      <c r="AEG3299" s="0"/>
      <c r="AEH3299" s="0"/>
      <c r="AEI3299" s="0"/>
      <c r="AEJ3299" s="0"/>
      <c r="AEK3299" s="0"/>
      <c r="AEL3299" s="0"/>
      <c r="AEM3299" s="0"/>
      <c r="AEN3299" s="0"/>
      <c r="AEO3299" s="0"/>
      <c r="AEP3299" s="0"/>
      <c r="AEQ3299" s="0"/>
      <c r="AER3299" s="0"/>
      <c r="AES3299" s="0"/>
      <c r="AET3299" s="0"/>
      <c r="AEU3299" s="0"/>
      <c r="AEV3299" s="0"/>
      <c r="AEW3299" s="0"/>
      <c r="AEX3299" s="0"/>
      <c r="AEY3299" s="0"/>
      <c r="AEZ3299" s="0"/>
      <c r="AFA3299" s="0"/>
      <c r="AFB3299" s="0"/>
      <c r="AFC3299" s="0"/>
      <c r="AFD3299" s="0"/>
      <c r="AFE3299" s="0"/>
      <c r="AFF3299" s="0"/>
      <c r="AFG3299" s="0"/>
      <c r="AFH3299" s="0"/>
      <c r="AFI3299" s="0"/>
      <c r="AFJ3299" s="0"/>
      <c r="AFK3299" s="0"/>
      <c r="AFL3299" s="0"/>
      <c r="AFM3299" s="0"/>
      <c r="AFN3299" s="0"/>
      <c r="AFO3299" s="0"/>
      <c r="AFP3299" s="0"/>
      <c r="AFQ3299" s="0"/>
      <c r="AFR3299" s="0"/>
      <c r="AFS3299" s="0"/>
      <c r="AFT3299" s="0"/>
      <c r="AFU3299" s="0"/>
      <c r="AFV3299" s="0"/>
      <c r="AFW3299" s="0"/>
      <c r="AFX3299" s="0"/>
      <c r="AFY3299" s="0"/>
      <c r="AFZ3299" s="0"/>
      <c r="AGA3299" s="0"/>
      <c r="AGB3299" s="0"/>
      <c r="AGC3299" s="0"/>
      <c r="AGD3299" s="0"/>
      <c r="AGE3299" s="0"/>
      <c r="AGF3299" s="0"/>
      <c r="AGG3299" s="0"/>
      <c r="AGH3299" s="0"/>
      <c r="AGI3299" s="0"/>
      <c r="AGJ3299" s="0"/>
      <c r="AGK3299" s="0"/>
      <c r="AGL3299" s="0"/>
      <c r="AGM3299" s="0"/>
      <c r="AGN3299" s="0"/>
      <c r="AGO3299" s="0"/>
      <c r="AGP3299" s="0"/>
      <c r="AGQ3299" s="0"/>
      <c r="AGR3299" s="0"/>
      <c r="AGS3299" s="0"/>
      <c r="AGT3299" s="0"/>
      <c r="AGU3299" s="0"/>
      <c r="AGV3299" s="0"/>
      <c r="AGW3299" s="0"/>
      <c r="AGX3299" s="0"/>
      <c r="AGY3299" s="0"/>
      <c r="AGZ3299" s="0"/>
      <c r="AHA3299" s="0"/>
      <c r="AHB3299" s="0"/>
      <c r="AHC3299" s="0"/>
      <c r="AHD3299" s="0"/>
      <c r="AHE3299" s="0"/>
      <c r="AHF3299" s="0"/>
      <c r="AHG3299" s="0"/>
      <c r="AHH3299" s="0"/>
      <c r="AHI3299" s="0"/>
      <c r="AHJ3299" s="0"/>
      <c r="AHK3299" s="0"/>
      <c r="AHL3299" s="0"/>
      <c r="AHM3299" s="0"/>
      <c r="AHN3299" s="0"/>
      <c r="AHO3299" s="0"/>
      <c r="AHP3299" s="0"/>
      <c r="AHQ3299" s="0"/>
      <c r="AHR3299" s="0"/>
      <c r="AHS3299" s="0"/>
      <c r="AHT3299" s="0"/>
      <c r="AHU3299" s="0"/>
      <c r="AHV3299" s="0"/>
      <c r="AHW3299" s="0"/>
      <c r="AHX3299" s="0"/>
      <c r="AHY3299" s="0"/>
      <c r="AHZ3299" s="0"/>
      <c r="AIA3299" s="0"/>
      <c r="AIB3299" s="0"/>
      <c r="AIC3299" s="0"/>
      <c r="AID3299" s="0"/>
      <c r="AIE3299" s="0"/>
      <c r="AIF3299" s="0"/>
      <c r="AIG3299" s="0"/>
      <c r="AIH3299" s="0"/>
      <c r="AII3299" s="0"/>
      <c r="AIJ3299" s="0"/>
      <c r="AIK3299" s="0"/>
      <c r="AIL3299" s="0"/>
      <c r="AIM3299" s="0"/>
      <c r="AIN3299" s="0"/>
      <c r="AIO3299" s="0"/>
      <c r="AIP3299" s="0"/>
      <c r="AIQ3299" s="0"/>
      <c r="AIR3299" s="0"/>
      <c r="AIS3299" s="0"/>
      <c r="AIT3299" s="0"/>
      <c r="AIU3299" s="0"/>
      <c r="AIV3299" s="0"/>
      <c r="AIW3299" s="0"/>
      <c r="AIX3299" s="0"/>
      <c r="AIY3299" s="0"/>
      <c r="AIZ3299" s="0"/>
      <c r="AJA3299" s="0"/>
      <c r="AJB3299" s="0"/>
      <c r="AJC3299" s="0"/>
      <c r="AJD3299" s="0"/>
      <c r="AJE3299" s="0"/>
      <c r="AJF3299" s="0"/>
      <c r="AJG3299" s="0"/>
      <c r="AJH3299" s="0"/>
      <c r="AJI3299" s="0"/>
      <c r="AJJ3299" s="0"/>
      <c r="AJK3299" s="0"/>
      <c r="AJL3299" s="0"/>
      <c r="AJM3299" s="0"/>
      <c r="AJN3299" s="0"/>
      <c r="AJO3299" s="0"/>
      <c r="AJP3299" s="0"/>
      <c r="AJQ3299" s="0"/>
      <c r="AJR3299" s="0"/>
      <c r="AJS3299" s="0"/>
      <c r="AJT3299" s="0"/>
      <c r="AJU3299" s="0"/>
      <c r="AJV3299" s="0"/>
      <c r="AJW3299" s="0"/>
      <c r="AJX3299" s="0"/>
      <c r="AJY3299" s="0"/>
      <c r="AJZ3299" s="0"/>
      <c r="AKA3299" s="0"/>
      <c r="AKB3299" s="0"/>
      <c r="AKC3299" s="0"/>
      <c r="AKD3299" s="0"/>
      <c r="AKE3299" s="0"/>
      <c r="AKF3299" s="0"/>
      <c r="AKG3299" s="0"/>
      <c r="AKH3299" s="0"/>
      <c r="AKI3299" s="0"/>
      <c r="AKJ3299" s="0"/>
      <c r="AKK3299" s="0"/>
      <c r="AKL3299" s="0"/>
      <c r="AKM3299" s="0"/>
      <c r="AKN3299" s="0"/>
      <c r="AKO3299" s="0"/>
      <c r="AKP3299" s="0"/>
      <c r="AKQ3299" s="0"/>
      <c r="AKR3299" s="0"/>
      <c r="AKS3299" s="0"/>
      <c r="AKT3299" s="0"/>
      <c r="AKU3299" s="0"/>
      <c r="AKV3299" s="0"/>
      <c r="AKW3299" s="0"/>
      <c r="AKX3299" s="0"/>
      <c r="AKY3299" s="0"/>
      <c r="AKZ3299" s="0"/>
      <c r="ALA3299" s="0"/>
      <c r="ALB3299" s="0"/>
      <c r="ALC3299" s="0"/>
      <c r="ALD3299" s="0"/>
      <c r="ALE3299" s="0"/>
      <c r="ALF3299" s="0"/>
      <c r="ALG3299" s="0"/>
      <c r="ALH3299" s="0"/>
      <c r="ALI3299" s="0"/>
      <c r="ALJ3299" s="0"/>
      <c r="ALK3299" s="0"/>
      <c r="ALL3299" s="0"/>
      <c r="ALM3299" s="0"/>
      <c r="ALN3299" s="0"/>
      <c r="ALO3299" s="0"/>
      <c r="ALP3299" s="0"/>
      <c r="ALQ3299" s="0"/>
      <c r="ALR3299" s="0"/>
      <c r="ALS3299" s="0"/>
      <c r="ALT3299" s="0"/>
      <c r="ALU3299" s="0"/>
      <c r="ALV3299" s="0"/>
      <c r="ALW3299" s="0"/>
      <c r="ALX3299" s="0"/>
      <c r="ALY3299" s="0"/>
      <c r="ALZ3299" s="0"/>
      <c r="AMA3299" s="0"/>
      <c r="AMB3299" s="0"/>
      <c r="AMC3299" s="0"/>
      <c r="AMD3299" s="0"/>
      <c r="AME3299" s="0"/>
      <c r="AMF3299" s="0"/>
      <c r="AMG3299" s="0"/>
      <c r="AMH3299" s="0"/>
      <c r="AMI3299" s="0"/>
    </row>
    <row r="3300" customFormat="false" ht="12.75" hidden="false" customHeight="false" outlineLevel="0" collapsed="false">
      <c r="A3300" s="1" t="s">
        <v>3545</v>
      </c>
      <c r="C3300" s="70" t="s">
        <v>3548</v>
      </c>
      <c r="D3300" s="70" t="s">
        <v>13</v>
      </c>
      <c r="E3300" s="72" t="n">
        <v>2.1</v>
      </c>
      <c r="F3300" s="73" t="n">
        <v>6.35</v>
      </c>
      <c r="G3300" s="74" t="s">
        <v>3470</v>
      </c>
      <c r="L3300" s="95"/>
      <c r="N3300" s="95"/>
      <c r="O3300" s="95"/>
      <c r="BM3300" s="0"/>
      <c r="BN3300" s="0"/>
      <c r="BO3300" s="0"/>
      <c r="BP3300" s="0"/>
      <c r="BQ3300" s="0"/>
      <c r="BR3300" s="0"/>
      <c r="BS3300" s="0"/>
      <c r="BT3300" s="0"/>
      <c r="BU3300" s="0"/>
      <c r="BV3300" s="0"/>
      <c r="BW3300" s="0"/>
      <c r="BX3300" s="0"/>
      <c r="BY3300" s="0"/>
      <c r="BZ3300" s="0"/>
      <c r="CA3300" s="0"/>
      <c r="CB3300" s="0"/>
      <c r="CC3300" s="0"/>
      <c r="CD3300" s="0"/>
      <c r="CE3300" s="0"/>
      <c r="CF3300" s="0"/>
      <c r="CG3300" s="0"/>
      <c r="CH3300" s="0"/>
      <c r="CI3300" s="0"/>
      <c r="CJ3300" s="0"/>
      <c r="CK3300" s="0"/>
      <c r="CL3300" s="0"/>
      <c r="CM3300" s="0"/>
      <c r="CN3300" s="0"/>
      <c r="CO3300" s="0"/>
      <c r="CP3300" s="0"/>
      <c r="CQ3300" s="0"/>
      <c r="CR3300" s="0"/>
      <c r="CS3300" s="0"/>
      <c r="CT3300" s="0"/>
      <c r="CU3300" s="0"/>
      <c r="CV3300" s="0"/>
      <c r="CW3300" s="0"/>
      <c r="CX3300" s="0"/>
      <c r="CY3300" s="0"/>
      <c r="CZ3300" s="0"/>
      <c r="DA3300" s="0"/>
      <c r="DB3300" s="0"/>
      <c r="DC3300" s="0"/>
      <c r="DD3300" s="0"/>
      <c r="DE3300" s="0"/>
      <c r="DF3300" s="0"/>
      <c r="DG3300" s="0"/>
      <c r="DH3300" s="0"/>
      <c r="DI3300" s="0"/>
      <c r="DJ3300" s="0"/>
      <c r="DK3300" s="0"/>
      <c r="DL3300" s="0"/>
      <c r="DM3300" s="0"/>
      <c r="DN3300" s="0"/>
      <c r="DO3300" s="0"/>
      <c r="DP3300" s="0"/>
      <c r="DQ3300" s="0"/>
      <c r="DR3300" s="0"/>
      <c r="DS3300" s="0"/>
      <c r="DT3300" s="0"/>
      <c r="DU3300" s="0"/>
      <c r="DV3300" s="0"/>
      <c r="DW3300" s="0"/>
      <c r="DX3300" s="0"/>
      <c r="DY3300" s="0"/>
      <c r="DZ3300" s="0"/>
      <c r="EA3300" s="0"/>
      <c r="EB3300" s="0"/>
      <c r="EC3300" s="0"/>
      <c r="ED3300" s="0"/>
      <c r="EE3300" s="0"/>
      <c r="EF3300" s="0"/>
      <c r="EG3300" s="0"/>
      <c r="EH3300" s="0"/>
      <c r="EI3300" s="0"/>
      <c r="EJ3300" s="0"/>
      <c r="EK3300" s="0"/>
      <c r="EL3300" s="0"/>
      <c r="EM3300" s="0"/>
      <c r="EN3300" s="0"/>
      <c r="EO3300" s="0"/>
      <c r="EP3300" s="0"/>
      <c r="EQ3300" s="0"/>
      <c r="ER3300" s="0"/>
      <c r="ES3300" s="0"/>
      <c r="ET3300" s="0"/>
      <c r="EU3300" s="0"/>
      <c r="EV3300" s="0"/>
      <c r="EW3300" s="0"/>
      <c r="EX3300" s="0"/>
      <c r="EY3300" s="0"/>
      <c r="EZ3300" s="0"/>
      <c r="FA3300" s="0"/>
      <c r="FB3300" s="0"/>
      <c r="FC3300" s="0"/>
      <c r="FD3300" s="0"/>
      <c r="FE3300" s="0"/>
      <c r="FF3300" s="0"/>
      <c r="FG3300" s="0"/>
      <c r="FH3300" s="0"/>
      <c r="FI3300" s="0"/>
      <c r="FJ3300" s="0"/>
      <c r="FK3300" s="0"/>
      <c r="FL3300" s="0"/>
      <c r="FM3300" s="0"/>
      <c r="FN3300" s="0"/>
      <c r="FO3300" s="0"/>
      <c r="FP3300" s="0"/>
      <c r="FQ3300" s="0"/>
      <c r="FR3300" s="0"/>
      <c r="FS3300" s="0"/>
      <c r="FT3300" s="0"/>
      <c r="FU3300" s="0"/>
      <c r="FV3300" s="0"/>
      <c r="FW3300" s="0"/>
      <c r="FX3300" s="0"/>
      <c r="FY3300" s="0"/>
      <c r="FZ3300" s="0"/>
      <c r="GA3300" s="0"/>
      <c r="GB3300" s="0"/>
      <c r="GC3300" s="0"/>
      <c r="GD3300" s="0"/>
      <c r="GE3300" s="0"/>
      <c r="GF3300" s="0"/>
      <c r="GG3300" s="0"/>
      <c r="GH3300" s="0"/>
      <c r="GI3300" s="0"/>
      <c r="GJ3300" s="0"/>
      <c r="GK3300" s="0"/>
      <c r="GL3300" s="0"/>
      <c r="GM3300" s="0"/>
      <c r="GN3300" s="0"/>
      <c r="GO3300" s="0"/>
      <c r="GP3300" s="0"/>
      <c r="GQ3300" s="0"/>
      <c r="GR3300" s="0"/>
      <c r="GS3300" s="0"/>
      <c r="GT3300" s="0"/>
      <c r="GU3300" s="0"/>
      <c r="GV3300" s="0"/>
      <c r="GW3300" s="0"/>
      <c r="GX3300" s="0"/>
      <c r="GY3300" s="0"/>
      <c r="GZ3300" s="0"/>
      <c r="HA3300" s="0"/>
      <c r="HB3300" s="0"/>
      <c r="HC3300" s="0"/>
      <c r="HD3300" s="0"/>
      <c r="HE3300" s="0"/>
      <c r="HF3300" s="0"/>
      <c r="HG3300" s="0"/>
      <c r="HH3300" s="0"/>
      <c r="HI3300" s="0"/>
      <c r="HJ3300" s="0"/>
      <c r="HK3300" s="0"/>
      <c r="HL3300" s="0"/>
      <c r="HM3300" s="0"/>
      <c r="HN3300" s="0"/>
      <c r="HO3300" s="0"/>
      <c r="HP3300" s="0"/>
      <c r="HQ3300" s="0"/>
      <c r="HR3300" s="0"/>
      <c r="HS3300" s="0"/>
      <c r="HT3300" s="0"/>
      <c r="HU3300" s="0"/>
      <c r="HV3300" s="0"/>
      <c r="HW3300" s="0"/>
      <c r="HX3300" s="0"/>
      <c r="HY3300" s="0"/>
      <c r="HZ3300" s="0"/>
      <c r="IA3300" s="0"/>
      <c r="IB3300" s="0"/>
      <c r="IC3300" s="0"/>
      <c r="ID3300" s="0"/>
      <c r="IE3300" s="0"/>
      <c r="IF3300" s="0"/>
      <c r="IG3300" s="0"/>
      <c r="IH3300" s="0"/>
      <c r="II3300" s="0"/>
      <c r="IJ3300" s="0"/>
      <c r="IK3300" s="0"/>
      <c r="IL3300" s="0"/>
      <c r="IM3300" s="0"/>
      <c r="IN3300" s="0"/>
      <c r="IO3300" s="0"/>
      <c r="IP3300" s="0"/>
      <c r="IQ3300" s="0"/>
      <c r="IR3300" s="0"/>
      <c r="IS3300" s="0"/>
      <c r="IT3300" s="0"/>
      <c r="IU3300" s="0"/>
      <c r="IV3300" s="0"/>
      <c r="IW3300" s="0"/>
      <c r="IX3300" s="0"/>
      <c r="IY3300" s="0"/>
      <c r="IZ3300" s="0"/>
      <c r="JA3300" s="0"/>
      <c r="JB3300" s="0"/>
      <c r="JC3300" s="0"/>
      <c r="JD3300" s="0"/>
      <c r="JE3300" s="0"/>
      <c r="JF3300" s="0"/>
      <c r="JG3300" s="0"/>
      <c r="JH3300" s="0"/>
      <c r="JI3300" s="0"/>
      <c r="JJ3300" s="0"/>
      <c r="JK3300" s="0"/>
      <c r="JL3300" s="0"/>
      <c r="JM3300" s="0"/>
      <c r="JN3300" s="0"/>
      <c r="JO3300" s="0"/>
      <c r="JP3300" s="0"/>
      <c r="JQ3300" s="0"/>
      <c r="JR3300" s="0"/>
      <c r="JS3300" s="0"/>
      <c r="JT3300" s="0"/>
      <c r="JU3300" s="0"/>
      <c r="JV3300" s="0"/>
      <c r="JW3300" s="0"/>
      <c r="JX3300" s="0"/>
      <c r="JY3300" s="0"/>
      <c r="JZ3300" s="0"/>
      <c r="KA3300" s="0"/>
      <c r="KB3300" s="0"/>
      <c r="KC3300" s="0"/>
      <c r="KD3300" s="0"/>
      <c r="KE3300" s="0"/>
      <c r="KF3300" s="0"/>
      <c r="KG3300" s="0"/>
      <c r="KH3300" s="0"/>
      <c r="KI3300" s="0"/>
      <c r="KJ3300" s="0"/>
      <c r="KK3300" s="0"/>
      <c r="KL3300" s="0"/>
      <c r="KM3300" s="0"/>
      <c r="KN3300" s="0"/>
      <c r="KO3300" s="0"/>
      <c r="KP3300" s="0"/>
      <c r="KQ3300" s="0"/>
      <c r="KR3300" s="0"/>
      <c r="KS3300" s="0"/>
      <c r="KT3300" s="0"/>
      <c r="KU3300" s="0"/>
      <c r="KV3300" s="0"/>
      <c r="KW3300" s="0"/>
      <c r="KX3300" s="0"/>
      <c r="KY3300" s="0"/>
      <c r="KZ3300" s="0"/>
      <c r="LA3300" s="0"/>
      <c r="LB3300" s="0"/>
      <c r="LC3300" s="0"/>
      <c r="LD3300" s="0"/>
      <c r="LE3300" s="0"/>
      <c r="LF3300" s="0"/>
      <c r="LG3300" s="0"/>
      <c r="LH3300" s="0"/>
      <c r="LI3300" s="0"/>
      <c r="LJ3300" s="0"/>
      <c r="LK3300" s="0"/>
      <c r="LL3300" s="0"/>
      <c r="LM3300" s="0"/>
      <c r="LN3300" s="0"/>
      <c r="LO3300" s="0"/>
      <c r="LP3300" s="0"/>
      <c r="LQ3300" s="0"/>
      <c r="LR3300" s="0"/>
      <c r="LS3300" s="0"/>
      <c r="LT3300" s="0"/>
      <c r="LU3300" s="0"/>
      <c r="LV3300" s="0"/>
      <c r="LW3300" s="0"/>
      <c r="LX3300" s="0"/>
      <c r="LY3300" s="0"/>
      <c r="LZ3300" s="0"/>
      <c r="MA3300" s="0"/>
      <c r="MB3300" s="0"/>
      <c r="MC3300" s="0"/>
      <c r="MD3300" s="0"/>
      <c r="ME3300" s="0"/>
      <c r="MF3300" s="0"/>
      <c r="MG3300" s="0"/>
      <c r="MH3300" s="0"/>
      <c r="MI3300" s="0"/>
      <c r="MJ3300" s="0"/>
      <c r="MK3300" s="0"/>
      <c r="ML3300" s="0"/>
      <c r="MM3300" s="0"/>
      <c r="MN3300" s="0"/>
      <c r="MO3300" s="0"/>
      <c r="MP3300" s="0"/>
      <c r="MQ3300" s="0"/>
      <c r="MR3300" s="0"/>
      <c r="MS3300" s="0"/>
      <c r="MT3300" s="0"/>
      <c r="MU3300" s="0"/>
      <c r="MV3300" s="0"/>
      <c r="MW3300" s="0"/>
      <c r="MX3300" s="0"/>
      <c r="MY3300" s="0"/>
      <c r="MZ3300" s="0"/>
      <c r="NA3300" s="0"/>
      <c r="NB3300" s="0"/>
      <c r="NC3300" s="0"/>
      <c r="ND3300" s="0"/>
      <c r="NE3300" s="0"/>
      <c r="NF3300" s="0"/>
      <c r="NG3300" s="0"/>
      <c r="NH3300" s="0"/>
      <c r="NI3300" s="0"/>
      <c r="NJ3300" s="0"/>
      <c r="NK3300" s="0"/>
      <c r="NL3300" s="0"/>
      <c r="NM3300" s="0"/>
      <c r="NN3300" s="0"/>
      <c r="NO3300" s="0"/>
      <c r="NP3300" s="0"/>
      <c r="NQ3300" s="0"/>
      <c r="NR3300" s="0"/>
      <c r="NS3300" s="0"/>
      <c r="NT3300" s="0"/>
      <c r="NU3300" s="0"/>
      <c r="NV3300" s="0"/>
      <c r="NW3300" s="0"/>
      <c r="NX3300" s="0"/>
      <c r="NY3300" s="0"/>
      <c r="NZ3300" s="0"/>
      <c r="OA3300" s="0"/>
      <c r="OB3300" s="0"/>
      <c r="OC3300" s="0"/>
      <c r="OD3300" s="0"/>
      <c r="OE3300" s="0"/>
      <c r="OF3300" s="0"/>
      <c r="OG3300" s="0"/>
      <c r="OH3300" s="0"/>
      <c r="OI3300" s="0"/>
      <c r="OJ3300" s="0"/>
      <c r="OK3300" s="0"/>
      <c r="OL3300" s="0"/>
      <c r="OM3300" s="0"/>
      <c r="ON3300" s="0"/>
      <c r="OO3300" s="0"/>
      <c r="OP3300" s="0"/>
      <c r="OQ3300" s="0"/>
      <c r="OR3300" s="0"/>
      <c r="OS3300" s="0"/>
      <c r="OT3300" s="0"/>
      <c r="OU3300" s="0"/>
      <c r="OV3300" s="0"/>
      <c r="OW3300" s="0"/>
      <c r="OX3300" s="0"/>
      <c r="OY3300" s="0"/>
      <c r="OZ3300" s="0"/>
      <c r="PA3300" s="0"/>
      <c r="PB3300" s="0"/>
      <c r="PC3300" s="0"/>
      <c r="PD3300" s="0"/>
      <c r="PE3300" s="0"/>
      <c r="PF3300" s="0"/>
      <c r="PG3300" s="0"/>
      <c r="PH3300" s="0"/>
      <c r="PI3300" s="0"/>
      <c r="PJ3300" s="0"/>
      <c r="PK3300" s="0"/>
      <c r="PL3300" s="0"/>
      <c r="PM3300" s="0"/>
      <c r="PN3300" s="0"/>
      <c r="PO3300" s="0"/>
      <c r="PP3300" s="0"/>
      <c r="PQ3300" s="0"/>
      <c r="PR3300" s="0"/>
      <c r="PS3300" s="0"/>
      <c r="PT3300" s="0"/>
      <c r="PU3300" s="0"/>
      <c r="PV3300" s="0"/>
      <c r="PW3300" s="0"/>
      <c r="PX3300" s="0"/>
      <c r="PY3300" s="0"/>
      <c r="PZ3300" s="0"/>
      <c r="QA3300" s="0"/>
      <c r="QB3300" s="0"/>
      <c r="QC3300" s="0"/>
      <c r="QD3300" s="0"/>
      <c r="QE3300" s="0"/>
      <c r="QF3300" s="0"/>
      <c r="QG3300" s="0"/>
      <c r="QH3300" s="0"/>
      <c r="QI3300" s="0"/>
      <c r="QJ3300" s="0"/>
      <c r="QK3300" s="0"/>
      <c r="QL3300" s="0"/>
      <c r="QM3300" s="0"/>
      <c r="QN3300" s="0"/>
      <c r="QO3300" s="0"/>
      <c r="QP3300" s="0"/>
      <c r="QQ3300" s="0"/>
      <c r="QR3300" s="0"/>
      <c r="QS3300" s="0"/>
      <c r="QT3300" s="0"/>
      <c r="QU3300" s="0"/>
      <c r="QV3300" s="0"/>
      <c r="QW3300" s="0"/>
      <c r="QX3300" s="0"/>
      <c r="QY3300" s="0"/>
      <c r="QZ3300" s="0"/>
      <c r="RA3300" s="0"/>
      <c r="RB3300" s="0"/>
      <c r="RC3300" s="0"/>
      <c r="RD3300" s="0"/>
      <c r="RE3300" s="0"/>
      <c r="RF3300" s="0"/>
      <c r="RG3300" s="0"/>
      <c r="RH3300" s="0"/>
      <c r="RI3300" s="0"/>
      <c r="RJ3300" s="0"/>
      <c r="RK3300" s="0"/>
      <c r="RL3300" s="0"/>
      <c r="RM3300" s="0"/>
      <c r="RN3300" s="0"/>
      <c r="RO3300" s="0"/>
      <c r="RP3300" s="0"/>
      <c r="RQ3300" s="0"/>
      <c r="RR3300" s="0"/>
      <c r="RS3300" s="0"/>
      <c r="RT3300" s="0"/>
      <c r="RU3300" s="0"/>
      <c r="RV3300" s="0"/>
      <c r="RW3300" s="0"/>
      <c r="RX3300" s="0"/>
      <c r="RY3300" s="0"/>
      <c r="RZ3300" s="0"/>
      <c r="SA3300" s="0"/>
      <c r="SB3300" s="0"/>
      <c r="SC3300" s="0"/>
      <c r="SD3300" s="0"/>
      <c r="SE3300" s="0"/>
      <c r="SF3300" s="0"/>
      <c r="SG3300" s="0"/>
      <c r="SH3300" s="0"/>
      <c r="SI3300" s="0"/>
      <c r="SJ3300" s="0"/>
      <c r="SK3300" s="0"/>
      <c r="SL3300" s="0"/>
      <c r="SM3300" s="0"/>
      <c r="SN3300" s="0"/>
      <c r="SO3300" s="0"/>
      <c r="SP3300" s="0"/>
      <c r="SQ3300" s="0"/>
      <c r="SR3300" s="0"/>
      <c r="SS3300" s="0"/>
      <c r="ST3300" s="0"/>
      <c r="SU3300" s="0"/>
      <c r="SV3300" s="0"/>
      <c r="SW3300" s="0"/>
      <c r="SX3300" s="0"/>
      <c r="SY3300" s="0"/>
      <c r="SZ3300" s="0"/>
      <c r="TA3300" s="0"/>
      <c r="TB3300" s="0"/>
      <c r="TC3300" s="0"/>
      <c r="TD3300" s="0"/>
      <c r="TE3300" s="0"/>
      <c r="TF3300" s="0"/>
      <c r="TG3300" s="0"/>
      <c r="TH3300" s="0"/>
      <c r="TI3300" s="0"/>
      <c r="TJ3300" s="0"/>
      <c r="TK3300" s="0"/>
      <c r="TL3300" s="0"/>
      <c r="TM3300" s="0"/>
      <c r="TN3300" s="0"/>
      <c r="TO3300" s="0"/>
      <c r="TP3300" s="0"/>
      <c r="TQ3300" s="0"/>
      <c r="TR3300" s="0"/>
      <c r="TS3300" s="0"/>
      <c r="TT3300" s="0"/>
      <c r="TU3300" s="0"/>
      <c r="TV3300" s="0"/>
      <c r="TW3300" s="0"/>
      <c r="TX3300" s="0"/>
      <c r="TY3300" s="0"/>
      <c r="TZ3300" s="0"/>
      <c r="UA3300" s="0"/>
      <c r="UB3300" s="0"/>
      <c r="UC3300" s="0"/>
      <c r="UD3300" s="0"/>
      <c r="UE3300" s="0"/>
      <c r="UF3300" s="0"/>
      <c r="UG3300" s="0"/>
      <c r="UH3300" s="0"/>
      <c r="UI3300" s="0"/>
      <c r="UJ3300" s="0"/>
      <c r="UK3300" s="0"/>
      <c r="UL3300" s="0"/>
      <c r="UM3300" s="0"/>
      <c r="UN3300" s="0"/>
      <c r="UO3300" s="0"/>
      <c r="UP3300" s="0"/>
      <c r="UQ3300" s="0"/>
      <c r="UR3300" s="0"/>
      <c r="US3300" s="0"/>
      <c r="UT3300" s="0"/>
      <c r="UU3300" s="0"/>
      <c r="UV3300" s="0"/>
      <c r="UW3300" s="0"/>
      <c r="UX3300" s="0"/>
      <c r="UY3300" s="0"/>
      <c r="UZ3300" s="0"/>
      <c r="VA3300" s="0"/>
      <c r="VB3300" s="0"/>
      <c r="VC3300" s="0"/>
      <c r="VD3300" s="0"/>
      <c r="VE3300" s="0"/>
      <c r="VF3300" s="0"/>
      <c r="VG3300" s="0"/>
      <c r="VH3300" s="0"/>
      <c r="VI3300" s="0"/>
      <c r="VJ3300" s="0"/>
      <c r="VK3300" s="0"/>
      <c r="VL3300" s="0"/>
      <c r="VM3300" s="0"/>
      <c r="VN3300" s="0"/>
      <c r="VO3300" s="0"/>
      <c r="VP3300" s="0"/>
      <c r="VQ3300" s="0"/>
      <c r="VR3300" s="0"/>
      <c r="VS3300" s="0"/>
      <c r="VT3300" s="0"/>
      <c r="VU3300" s="0"/>
      <c r="VV3300" s="0"/>
      <c r="VW3300" s="0"/>
      <c r="VX3300" s="0"/>
      <c r="VY3300" s="0"/>
      <c r="VZ3300" s="0"/>
      <c r="WA3300" s="0"/>
      <c r="WB3300" s="0"/>
      <c r="WC3300" s="0"/>
      <c r="WD3300" s="0"/>
      <c r="WE3300" s="0"/>
      <c r="WF3300" s="0"/>
      <c r="WG3300" s="0"/>
      <c r="WH3300" s="0"/>
      <c r="WI3300" s="0"/>
      <c r="WJ3300" s="0"/>
      <c r="WK3300" s="0"/>
      <c r="WL3300" s="0"/>
      <c r="WM3300" s="0"/>
      <c r="WN3300" s="0"/>
      <c r="WO3300" s="0"/>
      <c r="WP3300" s="0"/>
      <c r="WQ3300" s="0"/>
      <c r="WR3300" s="0"/>
      <c r="WS3300" s="0"/>
      <c r="WT3300" s="0"/>
      <c r="WU3300" s="0"/>
      <c r="WV3300" s="0"/>
      <c r="WW3300" s="0"/>
      <c r="WX3300" s="0"/>
      <c r="WY3300" s="0"/>
      <c r="WZ3300" s="0"/>
      <c r="XA3300" s="0"/>
      <c r="XB3300" s="0"/>
      <c r="XC3300" s="0"/>
      <c r="XD3300" s="0"/>
      <c r="XE3300" s="0"/>
      <c r="XF3300" s="0"/>
      <c r="XG3300" s="0"/>
      <c r="XH3300" s="0"/>
      <c r="XI3300" s="0"/>
      <c r="XJ3300" s="0"/>
      <c r="XK3300" s="0"/>
      <c r="XL3300" s="0"/>
      <c r="XM3300" s="0"/>
      <c r="XN3300" s="0"/>
      <c r="XO3300" s="0"/>
      <c r="XP3300" s="0"/>
      <c r="XQ3300" s="0"/>
      <c r="XR3300" s="0"/>
      <c r="XS3300" s="0"/>
      <c r="XT3300" s="0"/>
      <c r="XU3300" s="0"/>
      <c r="XV3300" s="0"/>
      <c r="XW3300" s="0"/>
      <c r="XX3300" s="0"/>
      <c r="XY3300" s="0"/>
      <c r="XZ3300" s="0"/>
      <c r="YA3300" s="0"/>
      <c r="YB3300" s="0"/>
      <c r="YC3300" s="0"/>
      <c r="YD3300" s="0"/>
      <c r="YE3300" s="0"/>
      <c r="YF3300" s="0"/>
      <c r="YG3300" s="0"/>
      <c r="YH3300" s="0"/>
      <c r="YI3300" s="0"/>
      <c r="YJ3300" s="0"/>
      <c r="YK3300" s="0"/>
      <c r="YL3300" s="0"/>
      <c r="YM3300" s="0"/>
      <c r="YN3300" s="0"/>
      <c r="YO3300" s="0"/>
      <c r="YP3300" s="0"/>
      <c r="YQ3300" s="0"/>
      <c r="YR3300" s="0"/>
      <c r="YS3300" s="0"/>
      <c r="YT3300" s="0"/>
      <c r="YU3300" s="0"/>
      <c r="YV3300" s="0"/>
      <c r="YW3300" s="0"/>
      <c r="YX3300" s="0"/>
      <c r="YY3300" s="0"/>
      <c r="YZ3300" s="0"/>
      <c r="ZA3300" s="0"/>
      <c r="ZB3300" s="0"/>
      <c r="ZC3300" s="0"/>
      <c r="ZD3300" s="0"/>
      <c r="ZE3300" s="0"/>
      <c r="ZF3300" s="0"/>
      <c r="ZG3300" s="0"/>
      <c r="ZH3300" s="0"/>
      <c r="ZI3300" s="0"/>
      <c r="ZJ3300" s="0"/>
      <c r="ZK3300" s="0"/>
      <c r="ZL3300" s="0"/>
      <c r="ZM3300" s="0"/>
      <c r="ZN3300" s="0"/>
      <c r="ZO3300" s="0"/>
      <c r="ZP3300" s="0"/>
      <c r="ZQ3300" s="0"/>
      <c r="ZR3300" s="0"/>
      <c r="ZS3300" s="0"/>
      <c r="ZT3300" s="0"/>
      <c r="ZU3300" s="0"/>
      <c r="ZV3300" s="0"/>
      <c r="ZW3300" s="0"/>
      <c r="ZX3300" s="0"/>
      <c r="ZY3300" s="0"/>
      <c r="ZZ3300" s="0"/>
      <c r="AAA3300" s="0"/>
      <c r="AAB3300" s="0"/>
      <c r="AAC3300" s="0"/>
      <c r="AAD3300" s="0"/>
      <c r="AAE3300" s="0"/>
      <c r="AAF3300" s="0"/>
      <c r="AAG3300" s="0"/>
      <c r="AAH3300" s="0"/>
      <c r="AAI3300" s="0"/>
      <c r="AAJ3300" s="0"/>
      <c r="AAK3300" s="0"/>
      <c r="AAL3300" s="0"/>
      <c r="AAM3300" s="0"/>
      <c r="AAN3300" s="0"/>
      <c r="AAO3300" s="0"/>
      <c r="AAP3300" s="0"/>
      <c r="AAQ3300" s="0"/>
      <c r="AAR3300" s="0"/>
      <c r="AAS3300" s="0"/>
      <c r="AAT3300" s="0"/>
      <c r="AAU3300" s="0"/>
      <c r="AAV3300" s="0"/>
      <c r="AAW3300" s="0"/>
      <c r="AAX3300" s="0"/>
      <c r="AAY3300" s="0"/>
      <c r="AAZ3300" s="0"/>
      <c r="ABA3300" s="0"/>
      <c r="ABB3300" s="0"/>
      <c r="ABC3300" s="0"/>
      <c r="ABD3300" s="0"/>
      <c r="ABE3300" s="0"/>
      <c r="ABF3300" s="0"/>
      <c r="ABG3300" s="0"/>
      <c r="ABH3300" s="0"/>
      <c r="ABI3300" s="0"/>
      <c r="ABJ3300" s="0"/>
      <c r="ABK3300" s="0"/>
      <c r="ABL3300" s="0"/>
      <c r="ABM3300" s="0"/>
      <c r="ABN3300" s="0"/>
      <c r="ABO3300" s="0"/>
      <c r="ABP3300" s="0"/>
      <c r="ABQ3300" s="0"/>
      <c r="ABR3300" s="0"/>
      <c r="ABS3300" s="0"/>
      <c r="ABT3300" s="0"/>
      <c r="ABU3300" s="0"/>
      <c r="ABV3300" s="0"/>
      <c r="ABW3300" s="0"/>
      <c r="ABX3300" s="0"/>
      <c r="ABY3300" s="0"/>
      <c r="ABZ3300" s="0"/>
      <c r="ACA3300" s="0"/>
      <c r="ACB3300" s="0"/>
      <c r="ACC3300" s="0"/>
      <c r="ACD3300" s="0"/>
      <c r="ACE3300" s="0"/>
      <c r="ACF3300" s="0"/>
      <c r="ACG3300" s="0"/>
      <c r="ACH3300" s="0"/>
      <c r="ACI3300" s="0"/>
      <c r="ACJ3300" s="0"/>
      <c r="ACK3300" s="0"/>
      <c r="ACL3300" s="0"/>
      <c r="ACM3300" s="0"/>
      <c r="ACN3300" s="0"/>
      <c r="ACO3300" s="0"/>
      <c r="ACP3300" s="0"/>
      <c r="ACQ3300" s="0"/>
      <c r="ACR3300" s="0"/>
      <c r="ACS3300" s="0"/>
      <c r="ACT3300" s="0"/>
      <c r="ACU3300" s="0"/>
      <c r="ACV3300" s="0"/>
      <c r="ACW3300" s="0"/>
      <c r="ACX3300" s="0"/>
      <c r="ACY3300" s="0"/>
      <c r="ACZ3300" s="0"/>
      <c r="ADA3300" s="0"/>
      <c r="ADB3300" s="0"/>
      <c r="ADC3300" s="0"/>
      <c r="ADD3300" s="0"/>
      <c r="ADE3300" s="0"/>
      <c r="ADF3300" s="0"/>
      <c r="ADG3300" s="0"/>
      <c r="ADH3300" s="0"/>
      <c r="ADI3300" s="0"/>
      <c r="ADJ3300" s="0"/>
      <c r="ADK3300" s="0"/>
      <c r="ADL3300" s="0"/>
      <c r="ADM3300" s="0"/>
      <c r="ADN3300" s="0"/>
      <c r="ADO3300" s="0"/>
      <c r="ADP3300" s="0"/>
      <c r="ADQ3300" s="0"/>
      <c r="ADR3300" s="0"/>
      <c r="ADS3300" s="0"/>
      <c r="ADT3300" s="0"/>
      <c r="ADU3300" s="0"/>
      <c r="ADV3300" s="0"/>
      <c r="ADW3300" s="0"/>
      <c r="ADX3300" s="0"/>
      <c r="ADY3300" s="0"/>
      <c r="ADZ3300" s="0"/>
      <c r="AEA3300" s="0"/>
      <c r="AEB3300" s="0"/>
      <c r="AEC3300" s="0"/>
      <c r="AED3300" s="0"/>
      <c r="AEE3300" s="0"/>
      <c r="AEF3300" s="0"/>
      <c r="AEG3300" s="0"/>
      <c r="AEH3300" s="0"/>
      <c r="AEI3300" s="0"/>
      <c r="AEJ3300" s="0"/>
      <c r="AEK3300" s="0"/>
      <c r="AEL3300" s="0"/>
      <c r="AEM3300" s="0"/>
      <c r="AEN3300" s="0"/>
      <c r="AEO3300" s="0"/>
      <c r="AEP3300" s="0"/>
      <c r="AEQ3300" s="0"/>
      <c r="AER3300" s="0"/>
      <c r="AES3300" s="0"/>
      <c r="AET3300" s="0"/>
      <c r="AEU3300" s="0"/>
      <c r="AEV3300" s="0"/>
      <c r="AEW3300" s="0"/>
      <c r="AEX3300" s="0"/>
      <c r="AEY3300" s="0"/>
      <c r="AEZ3300" s="0"/>
      <c r="AFA3300" s="0"/>
      <c r="AFB3300" s="0"/>
      <c r="AFC3300" s="0"/>
      <c r="AFD3300" s="0"/>
      <c r="AFE3300" s="0"/>
      <c r="AFF3300" s="0"/>
      <c r="AFG3300" s="0"/>
      <c r="AFH3300" s="0"/>
      <c r="AFI3300" s="0"/>
      <c r="AFJ3300" s="0"/>
      <c r="AFK3300" s="0"/>
      <c r="AFL3300" s="0"/>
      <c r="AFM3300" s="0"/>
      <c r="AFN3300" s="0"/>
      <c r="AFO3300" s="0"/>
      <c r="AFP3300" s="0"/>
      <c r="AFQ3300" s="0"/>
      <c r="AFR3300" s="0"/>
      <c r="AFS3300" s="0"/>
      <c r="AFT3300" s="0"/>
      <c r="AFU3300" s="0"/>
      <c r="AFV3300" s="0"/>
      <c r="AFW3300" s="0"/>
      <c r="AFX3300" s="0"/>
      <c r="AFY3300" s="0"/>
      <c r="AFZ3300" s="0"/>
      <c r="AGA3300" s="0"/>
      <c r="AGB3300" s="0"/>
      <c r="AGC3300" s="0"/>
      <c r="AGD3300" s="0"/>
      <c r="AGE3300" s="0"/>
      <c r="AGF3300" s="0"/>
      <c r="AGG3300" s="0"/>
      <c r="AGH3300" s="0"/>
      <c r="AGI3300" s="0"/>
      <c r="AGJ3300" s="0"/>
      <c r="AGK3300" s="0"/>
      <c r="AGL3300" s="0"/>
      <c r="AGM3300" s="0"/>
      <c r="AGN3300" s="0"/>
      <c r="AGO3300" s="0"/>
      <c r="AGP3300" s="0"/>
      <c r="AGQ3300" s="0"/>
      <c r="AGR3300" s="0"/>
      <c r="AGS3300" s="0"/>
      <c r="AGT3300" s="0"/>
      <c r="AGU3300" s="0"/>
      <c r="AGV3300" s="0"/>
      <c r="AGW3300" s="0"/>
      <c r="AGX3300" s="0"/>
      <c r="AGY3300" s="0"/>
      <c r="AGZ3300" s="0"/>
      <c r="AHA3300" s="0"/>
      <c r="AHB3300" s="0"/>
      <c r="AHC3300" s="0"/>
      <c r="AHD3300" s="0"/>
      <c r="AHE3300" s="0"/>
      <c r="AHF3300" s="0"/>
      <c r="AHG3300" s="0"/>
      <c r="AHH3300" s="0"/>
      <c r="AHI3300" s="0"/>
      <c r="AHJ3300" s="0"/>
      <c r="AHK3300" s="0"/>
      <c r="AHL3300" s="0"/>
      <c r="AHM3300" s="0"/>
      <c r="AHN3300" s="0"/>
      <c r="AHO3300" s="0"/>
      <c r="AHP3300" s="0"/>
      <c r="AHQ3300" s="0"/>
      <c r="AHR3300" s="0"/>
      <c r="AHS3300" s="0"/>
      <c r="AHT3300" s="0"/>
      <c r="AHU3300" s="0"/>
      <c r="AHV3300" s="0"/>
      <c r="AHW3300" s="0"/>
      <c r="AHX3300" s="0"/>
      <c r="AHY3300" s="0"/>
      <c r="AHZ3300" s="0"/>
      <c r="AIA3300" s="0"/>
      <c r="AIB3300" s="0"/>
      <c r="AIC3300" s="0"/>
      <c r="AID3300" s="0"/>
      <c r="AIE3300" s="0"/>
      <c r="AIF3300" s="0"/>
      <c r="AIG3300" s="0"/>
      <c r="AIH3300" s="0"/>
      <c r="AII3300" s="0"/>
      <c r="AIJ3300" s="0"/>
      <c r="AIK3300" s="0"/>
      <c r="AIL3300" s="0"/>
      <c r="AIM3300" s="0"/>
      <c r="AIN3300" s="0"/>
      <c r="AIO3300" s="0"/>
      <c r="AIP3300" s="0"/>
      <c r="AIQ3300" s="0"/>
      <c r="AIR3300" s="0"/>
      <c r="AIS3300" s="0"/>
      <c r="AIT3300" s="0"/>
      <c r="AIU3300" s="0"/>
      <c r="AIV3300" s="0"/>
      <c r="AIW3300" s="0"/>
      <c r="AIX3300" s="0"/>
      <c r="AIY3300" s="0"/>
      <c r="AIZ3300" s="0"/>
      <c r="AJA3300" s="0"/>
      <c r="AJB3300" s="0"/>
      <c r="AJC3300" s="0"/>
      <c r="AJD3300" s="0"/>
      <c r="AJE3300" s="0"/>
      <c r="AJF3300" s="0"/>
      <c r="AJG3300" s="0"/>
      <c r="AJH3300" s="0"/>
      <c r="AJI3300" s="0"/>
      <c r="AJJ3300" s="0"/>
      <c r="AJK3300" s="0"/>
      <c r="AJL3300" s="0"/>
      <c r="AJM3300" s="0"/>
      <c r="AJN3300" s="0"/>
      <c r="AJO3300" s="0"/>
      <c r="AJP3300" s="0"/>
      <c r="AJQ3300" s="0"/>
      <c r="AJR3300" s="0"/>
      <c r="AJS3300" s="0"/>
      <c r="AJT3300" s="0"/>
      <c r="AJU3300" s="0"/>
      <c r="AJV3300" s="0"/>
      <c r="AJW3300" s="0"/>
      <c r="AJX3300" s="0"/>
      <c r="AJY3300" s="0"/>
      <c r="AJZ3300" s="0"/>
      <c r="AKA3300" s="0"/>
      <c r="AKB3300" s="0"/>
      <c r="AKC3300" s="0"/>
      <c r="AKD3300" s="0"/>
      <c r="AKE3300" s="0"/>
      <c r="AKF3300" s="0"/>
      <c r="AKG3300" s="0"/>
      <c r="AKH3300" s="0"/>
      <c r="AKI3300" s="0"/>
      <c r="AKJ3300" s="0"/>
      <c r="AKK3300" s="0"/>
      <c r="AKL3300" s="0"/>
      <c r="AKM3300" s="0"/>
      <c r="AKN3300" s="0"/>
      <c r="AKO3300" s="0"/>
      <c r="AKP3300" s="0"/>
      <c r="AKQ3300" s="0"/>
      <c r="AKR3300" s="0"/>
      <c r="AKS3300" s="0"/>
      <c r="AKT3300" s="0"/>
      <c r="AKU3300" s="0"/>
      <c r="AKV3300" s="0"/>
      <c r="AKW3300" s="0"/>
      <c r="AKX3300" s="0"/>
      <c r="AKY3300" s="0"/>
      <c r="AKZ3300" s="0"/>
      <c r="ALA3300" s="0"/>
      <c r="ALB3300" s="0"/>
      <c r="ALC3300" s="0"/>
      <c r="ALD3300" s="0"/>
      <c r="ALE3300" s="0"/>
      <c r="ALF3300" s="0"/>
      <c r="ALG3300" s="0"/>
      <c r="ALH3300" s="0"/>
      <c r="ALI3300" s="0"/>
      <c r="ALJ3300" s="0"/>
      <c r="ALK3300" s="0"/>
      <c r="ALL3300" s="0"/>
      <c r="ALM3300" s="0"/>
      <c r="ALN3300" s="0"/>
      <c r="ALO3300" s="0"/>
      <c r="ALP3300" s="0"/>
      <c r="ALQ3300" s="0"/>
      <c r="ALR3300" s="0"/>
      <c r="ALS3300" s="0"/>
      <c r="ALT3300" s="0"/>
      <c r="ALU3300" s="0"/>
      <c r="ALV3300" s="0"/>
      <c r="ALW3300" s="0"/>
      <c r="ALX3300" s="0"/>
      <c r="ALY3300" s="0"/>
      <c r="ALZ3300" s="0"/>
      <c r="AMA3300" s="0"/>
      <c r="AMB3300" s="0"/>
      <c r="AMC3300" s="0"/>
      <c r="AMD3300" s="0"/>
      <c r="AME3300" s="0"/>
      <c r="AMF3300" s="0"/>
      <c r="AMG3300" s="0"/>
      <c r="AMH3300" s="0"/>
      <c r="AMI3300" s="0"/>
    </row>
    <row r="3301" customFormat="false" ht="12.75" hidden="false" customHeight="false" outlineLevel="0" collapsed="false">
      <c r="A3301" s="1" t="s">
        <v>3545</v>
      </c>
      <c r="C3301" s="70" t="s">
        <v>3549</v>
      </c>
      <c r="D3301" s="70" t="s">
        <v>13</v>
      </c>
      <c r="E3301" s="72" t="n">
        <v>2.2</v>
      </c>
      <c r="F3301" s="73" t="n">
        <v>2.8</v>
      </c>
      <c r="G3301" s="74" t="s">
        <v>3470</v>
      </c>
      <c r="L3301" s="95"/>
      <c r="N3301" s="95"/>
      <c r="O3301" s="95"/>
      <c r="BM3301" s="0"/>
      <c r="BN3301" s="0"/>
      <c r="BO3301" s="0"/>
      <c r="BP3301" s="0"/>
      <c r="BQ3301" s="0"/>
      <c r="BR3301" s="0"/>
      <c r="BS3301" s="0"/>
      <c r="BT3301" s="0"/>
      <c r="BU3301" s="0"/>
      <c r="BV3301" s="0"/>
      <c r="BW3301" s="0"/>
      <c r="BX3301" s="0"/>
      <c r="BY3301" s="0"/>
      <c r="BZ3301" s="0"/>
      <c r="CA3301" s="0"/>
      <c r="CB3301" s="0"/>
      <c r="CC3301" s="0"/>
      <c r="CD3301" s="0"/>
      <c r="CE3301" s="0"/>
      <c r="CF3301" s="0"/>
      <c r="CG3301" s="0"/>
      <c r="CH3301" s="0"/>
      <c r="CI3301" s="0"/>
      <c r="CJ3301" s="0"/>
      <c r="CK3301" s="0"/>
      <c r="CL3301" s="0"/>
      <c r="CM3301" s="0"/>
      <c r="CN3301" s="0"/>
      <c r="CO3301" s="0"/>
      <c r="CP3301" s="0"/>
      <c r="CQ3301" s="0"/>
      <c r="CR3301" s="0"/>
      <c r="CS3301" s="0"/>
      <c r="CT3301" s="0"/>
      <c r="CU3301" s="0"/>
      <c r="CV3301" s="0"/>
      <c r="CW3301" s="0"/>
      <c r="CX3301" s="0"/>
      <c r="CY3301" s="0"/>
      <c r="CZ3301" s="0"/>
      <c r="DA3301" s="0"/>
      <c r="DB3301" s="0"/>
      <c r="DC3301" s="0"/>
      <c r="DD3301" s="0"/>
      <c r="DE3301" s="0"/>
      <c r="DF3301" s="0"/>
      <c r="DG3301" s="0"/>
      <c r="DH3301" s="0"/>
      <c r="DI3301" s="0"/>
      <c r="DJ3301" s="0"/>
      <c r="DK3301" s="0"/>
      <c r="DL3301" s="0"/>
      <c r="DM3301" s="0"/>
      <c r="DN3301" s="0"/>
      <c r="DO3301" s="0"/>
      <c r="DP3301" s="0"/>
      <c r="DQ3301" s="0"/>
      <c r="DR3301" s="0"/>
      <c r="DS3301" s="0"/>
      <c r="DT3301" s="0"/>
      <c r="DU3301" s="0"/>
      <c r="DV3301" s="0"/>
      <c r="DW3301" s="0"/>
      <c r="DX3301" s="0"/>
      <c r="DY3301" s="0"/>
      <c r="DZ3301" s="0"/>
      <c r="EA3301" s="0"/>
      <c r="EB3301" s="0"/>
      <c r="EC3301" s="0"/>
      <c r="ED3301" s="0"/>
      <c r="EE3301" s="0"/>
      <c r="EF3301" s="0"/>
      <c r="EG3301" s="0"/>
      <c r="EH3301" s="0"/>
      <c r="EI3301" s="0"/>
      <c r="EJ3301" s="0"/>
      <c r="EK3301" s="0"/>
      <c r="EL3301" s="0"/>
      <c r="EM3301" s="0"/>
      <c r="EN3301" s="0"/>
      <c r="EO3301" s="0"/>
      <c r="EP3301" s="0"/>
      <c r="EQ3301" s="0"/>
      <c r="ER3301" s="0"/>
      <c r="ES3301" s="0"/>
      <c r="ET3301" s="0"/>
      <c r="EU3301" s="0"/>
      <c r="EV3301" s="0"/>
      <c r="EW3301" s="0"/>
      <c r="EX3301" s="0"/>
      <c r="EY3301" s="0"/>
      <c r="EZ3301" s="0"/>
      <c r="FA3301" s="0"/>
      <c r="FB3301" s="0"/>
      <c r="FC3301" s="0"/>
      <c r="FD3301" s="0"/>
      <c r="FE3301" s="0"/>
      <c r="FF3301" s="0"/>
      <c r="FG3301" s="0"/>
      <c r="FH3301" s="0"/>
      <c r="FI3301" s="0"/>
      <c r="FJ3301" s="0"/>
      <c r="FK3301" s="0"/>
      <c r="FL3301" s="0"/>
      <c r="FM3301" s="0"/>
      <c r="FN3301" s="0"/>
      <c r="FO3301" s="0"/>
      <c r="FP3301" s="0"/>
      <c r="FQ3301" s="0"/>
      <c r="FR3301" s="0"/>
      <c r="FS3301" s="0"/>
      <c r="FT3301" s="0"/>
      <c r="FU3301" s="0"/>
      <c r="FV3301" s="0"/>
      <c r="FW3301" s="0"/>
      <c r="FX3301" s="0"/>
      <c r="FY3301" s="0"/>
      <c r="FZ3301" s="0"/>
      <c r="GA3301" s="0"/>
      <c r="GB3301" s="0"/>
      <c r="GC3301" s="0"/>
      <c r="GD3301" s="0"/>
      <c r="GE3301" s="0"/>
      <c r="GF3301" s="0"/>
      <c r="GG3301" s="0"/>
      <c r="GH3301" s="0"/>
      <c r="GI3301" s="0"/>
      <c r="GJ3301" s="0"/>
      <c r="GK3301" s="0"/>
      <c r="GL3301" s="0"/>
      <c r="GM3301" s="0"/>
      <c r="GN3301" s="0"/>
      <c r="GO3301" s="0"/>
      <c r="GP3301" s="0"/>
      <c r="GQ3301" s="0"/>
      <c r="GR3301" s="0"/>
      <c r="GS3301" s="0"/>
      <c r="GT3301" s="0"/>
      <c r="GU3301" s="0"/>
      <c r="GV3301" s="0"/>
      <c r="GW3301" s="0"/>
      <c r="GX3301" s="0"/>
      <c r="GY3301" s="0"/>
      <c r="GZ3301" s="0"/>
      <c r="HA3301" s="0"/>
      <c r="HB3301" s="0"/>
      <c r="HC3301" s="0"/>
      <c r="HD3301" s="0"/>
      <c r="HE3301" s="0"/>
      <c r="HF3301" s="0"/>
      <c r="HG3301" s="0"/>
      <c r="HH3301" s="0"/>
      <c r="HI3301" s="0"/>
      <c r="HJ3301" s="0"/>
      <c r="HK3301" s="0"/>
      <c r="HL3301" s="0"/>
      <c r="HM3301" s="0"/>
      <c r="HN3301" s="0"/>
      <c r="HO3301" s="0"/>
      <c r="HP3301" s="0"/>
      <c r="HQ3301" s="0"/>
      <c r="HR3301" s="0"/>
      <c r="HS3301" s="0"/>
      <c r="HT3301" s="0"/>
      <c r="HU3301" s="0"/>
      <c r="HV3301" s="0"/>
      <c r="HW3301" s="0"/>
      <c r="HX3301" s="0"/>
      <c r="HY3301" s="0"/>
      <c r="HZ3301" s="0"/>
      <c r="IA3301" s="0"/>
      <c r="IB3301" s="0"/>
      <c r="IC3301" s="0"/>
      <c r="ID3301" s="0"/>
      <c r="IE3301" s="0"/>
      <c r="IF3301" s="0"/>
      <c r="IG3301" s="0"/>
      <c r="IH3301" s="0"/>
      <c r="II3301" s="0"/>
      <c r="IJ3301" s="0"/>
      <c r="IK3301" s="0"/>
      <c r="IL3301" s="0"/>
      <c r="IM3301" s="0"/>
      <c r="IN3301" s="0"/>
      <c r="IO3301" s="0"/>
      <c r="IP3301" s="0"/>
      <c r="IQ3301" s="0"/>
      <c r="IR3301" s="0"/>
      <c r="IS3301" s="0"/>
      <c r="IT3301" s="0"/>
      <c r="IU3301" s="0"/>
      <c r="IV3301" s="0"/>
      <c r="IW3301" s="0"/>
      <c r="IX3301" s="0"/>
      <c r="IY3301" s="0"/>
      <c r="IZ3301" s="0"/>
      <c r="JA3301" s="0"/>
      <c r="JB3301" s="0"/>
      <c r="JC3301" s="0"/>
      <c r="JD3301" s="0"/>
      <c r="JE3301" s="0"/>
      <c r="JF3301" s="0"/>
      <c r="JG3301" s="0"/>
      <c r="JH3301" s="0"/>
      <c r="JI3301" s="0"/>
      <c r="JJ3301" s="0"/>
      <c r="JK3301" s="0"/>
      <c r="JL3301" s="0"/>
      <c r="JM3301" s="0"/>
      <c r="JN3301" s="0"/>
      <c r="JO3301" s="0"/>
      <c r="JP3301" s="0"/>
      <c r="JQ3301" s="0"/>
      <c r="JR3301" s="0"/>
      <c r="JS3301" s="0"/>
      <c r="JT3301" s="0"/>
      <c r="JU3301" s="0"/>
      <c r="JV3301" s="0"/>
      <c r="JW3301" s="0"/>
      <c r="JX3301" s="0"/>
      <c r="JY3301" s="0"/>
      <c r="JZ3301" s="0"/>
      <c r="KA3301" s="0"/>
      <c r="KB3301" s="0"/>
      <c r="KC3301" s="0"/>
      <c r="KD3301" s="0"/>
      <c r="KE3301" s="0"/>
      <c r="KF3301" s="0"/>
      <c r="KG3301" s="0"/>
      <c r="KH3301" s="0"/>
      <c r="KI3301" s="0"/>
      <c r="KJ3301" s="0"/>
      <c r="KK3301" s="0"/>
      <c r="KL3301" s="0"/>
      <c r="KM3301" s="0"/>
      <c r="KN3301" s="0"/>
      <c r="KO3301" s="0"/>
      <c r="KP3301" s="0"/>
      <c r="KQ3301" s="0"/>
      <c r="KR3301" s="0"/>
      <c r="KS3301" s="0"/>
      <c r="KT3301" s="0"/>
      <c r="KU3301" s="0"/>
      <c r="KV3301" s="0"/>
      <c r="KW3301" s="0"/>
      <c r="KX3301" s="0"/>
      <c r="KY3301" s="0"/>
      <c r="KZ3301" s="0"/>
      <c r="LA3301" s="0"/>
      <c r="LB3301" s="0"/>
      <c r="LC3301" s="0"/>
      <c r="LD3301" s="0"/>
      <c r="LE3301" s="0"/>
      <c r="LF3301" s="0"/>
      <c r="LG3301" s="0"/>
      <c r="LH3301" s="0"/>
      <c r="LI3301" s="0"/>
      <c r="LJ3301" s="0"/>
      <c r="LK3301" s="0"/>
      <c r="LL3301" s="0"/>
      <c r="LM3301" s="0"/>
      <c r="LN3301" s="0"/>
      <c r="LO3301" s="0"/>
      <c r="LP3301" s="0"/>
      <c r="LQ3301" s="0"/>
      <c r="LR3301" s="0"/>
      <c r="LS3301" s="0"/>
      <c r="LT3301" s="0"/>
      <c r="LU3301" s="0"/>
      <c r="LV3301" s="0"/>
      <c r="LW3301" s="0"/>
      <c r="LX3301" s="0"/>
      <c r="LY3301" s="0"/>
      <c r="LZ3301" s="0"/>
      <c r="MA3301" s="0"/>
      <c r="MB3301" s="0"/>
      <c r="MC3301" s="0"/>
      <c r="MD3301" s="0"/>
      <c r="ME3301" s="0"/>
      <c r="MF3301" s="0"/>
      <c r="MG3301" s="0"/>
      <c r="MH3301" s="0"/>
      <c r="MI3301" s="0"/>
      <c r="MJ3301" s="0"/>
      <c r="MK3301" s="0"/>
      <c r="ML3301" s="0"/>
      <c r="MM3301" s="0"/>
      <c r="MN3301" s="0"/>
      <c r="MO3301" s="0"/>
      <c r="MP3301" s="0"/>
      <c r="MQ3301" s="0"/>
      <c r="MR3301" s="0"/>
      <c r="MS3301" s="0"/>
      <c r="MT3301" s="0"/>
      <c r="MU3301" s="0"/>
      <c r="MV3301" s="0"/>
      <c r="MW3301" s="0"/>
      <c r="MX3301" s="0"/>
      <c r="MY3301" s="0"/>
      <c r="MZ3301" s="0"/>
      <c r="NA3301" s="0"/>
      <c r="NB3301" s="0"/>
      <c r="NC3301" s="0"/>
      <c r="ND3301" s="0"/>
      <c r="NE3301" s="0"/>
      <c r="NF3301" s="0"/>
      <c r="NG3301" s="0"/>
      <c r="NH3301" s="0"/>
      <c r="NI3301" s="0"/>
      <c r="NJ3301" s="0"/>
      <c r="NK3301" s="0"/>
      <c r="NL3301" s="0"/>
      <c r="NM3301" s="0"/>
      <c r="NN3301" s="0"/>
      <c r="NO3301" s="0"/>
      <c r="NP3301" s="0"/>
      <c r="NQ3301" s="0"/>
      <c r="NR3301" s="0"/>
      <c r="NS3301" s="0"/>
      <c r="NT3301" s="0"/>
      <c r="NU3301" s="0"/>
      <c r="NV3301" s="0"/>
      <c r="NW3301" s="0"/>
      <c r="NX3301" s="0"/>
      <c r="NY3301" s="0"/>
      <c r="NZ3301" s="0"/>
      <c r="OA3301" s="0"/>
      <c r="OB3301" s="0"/>
      <c r="OC3301" s="0"/>
      <c r="OD3301" s="0"/>
      <c r="OE3301" s="0"/>
      <c r="OF3301" s="0"/>
      <c r="OG3301" s="0"/>
      <c r="OH3301" s="0"/>
      <c r="OI3301" s="0"/>
      <c r="OJ3301" s="0"/>
      <c r="OK3301" s="0"/>
      <c r="OL3301" s="0"/>
      <c r="OM3301" s="0"/>
      <c r="ON3301" s="0"/>
      <c r="OO3301" s="0"/>
      <c r="OP3301" s="0"/>
      <c r="OQ3301" s="0"/>
      <c r="OR3301" s="0"/>
      <c r="OS3301" s="0"/>
      <c r="OT3301" s="0"/>
      <c r="OU3301" s="0"/>
      <c r="OV3301" s="0"/>
      <c r="OW3301" s="0"/>
      <c r="OX3301" s="0"/>
      <c r="OY3301" s="0"/>
      <c r="OZ3301" s="0"/>
      <c r="PA3301" s="0"/>
      <c r="PB3301" s="0"/>
      <c r="PC3301" s="0"/>
      <c r="PD3301" s="0"/>
      <c r="PE3301" s="0"/>
      <c r="PF3301" s="0"/>
      <c r="PG3301" s="0"/>
      <c r="PH3301" s="0"/>
      <c r="PI3301" s="0"/>
      <c r="PJ3301" s="0"/>
      <c r="PK3301" s="0"/>
      <c r="PL3301" s="0"/>
      <c r="PM3301" s="0"/>
      <c r="PN3301" s="0"/>
      <c r="PO3301" s="0"/>
      <c r="PP3301" s="0"/>
      <c r="PQ3301" s="0"/>
      <c r="PR3301" s="0"/>
      <c r="PS3301" s="0"/>
      <c r="PT3301" s="0"/>
      <c r="PU3301" s="0"/>
      <c r="PV3301" s="0"/>
      <c r="PW3301" s="0"/>
      <c r="PX3301" s="0"/>
      <c r="PY3301" s="0"/>
      <c r="PZ3301" s="0"/>
      <c r="QA3301" s="0"/>
      <c r="QB3301" s="0"/>
      <c r="QC3301" s="0"/>
      <c r="QD3301" s="0"/>
      <c r="QE3301" s="0"/>
      <c r="QF3301" s="0"/>
      <c r="QG3301" s="0"/>
      <c r="QH3301" s="0"/>
      <c r="QI3301" s="0"/>
      <c r="QJ3301" s="0"/>
      <c r="QK3301" s="0"/>
      <c r="QL3301" s="0"/>
      <c r="QM3301" s="0"/>
      <c r="QN3301" s="0"/>
      <c r="QO3301" s="0"/>
      <c r="QP3301" s="0"/>
      <c r="QQ3301" s="0"/>
      <c r="QR3301" s="0"/>
      <c r="QS3301" s="0"/>
      <c r="QT3301" s="0"/>
      <c r="QU3301" s="0"/>
      <c r="QV3301" s="0"/>
      <c r="QW3301" s="0"/>
      <c r="QX3301" s="0"/>
      <c r="QY3301" s="0"/>
      <c r="QZ3301" s="0"/>
      <c r="RA3301" s="0"/>
      <c r="RB3301" s="0"/>
      <c r="RC3301" s="0"/>
      <c r="RD3301" s="0"/>
      <c r="RE3301" s="0"/>
      <c r="RF3301" s="0"/>
      <c r="RG3301" s="0"/>
      <c r="RH3301" s="0"/>
      <c r="RI3301" s="0"/>
      <c r="RJ3301" s="0"/>
      <c r="RK3301" s="0"/>
      <c r="RL3301" s="0"/>
      <c r="RM3301" s="0"/>
      <c r="RN3301" s="0"/>
      <c r="RO3301" s="0"/>
      <c r="RP3301" s="0"/>
      <c r="RQ3301" s="0"/>
      <c r="RR3301" s="0"/>
      <c r="RS3301" s="0"/>
      <c r="RT3301" s="0"/>
      <c r="RU3301" s="0"/>
      <c r="RV3301" s="0"/>
      <c r="RW3301" s="0"/>
      <c r="RX3301" s="0"/>
      <c r="RY3301" s="0"/>
      <c r="RZ3301" s="0"/>
      <c r="SA3301" s="0"/>
      <c r="SB3301" s="0"/>
      <c r="SC3301" s="0"/>
      <c r="SD3301" s="0"/>
      <c r="SE3301" s="0"/>
      <c r="SF3301" s="0"/>
      <c r="SG3301" s="0"/>
      <c r="SH3301" s="0"/>
      <c r="SI3301" s="0"/>
      <c r="SJ3301" s="0"/>
      <c r="SK3301" s="0"/>
      <c r="SL3301" s="0"/>
      <c r="SM3301" s="0"/>
      <c r="SN3301" s="0"/>
      <c r="SO3301" s="0"/>
      <c r="SP3301" s="0"/>
      <c r="SQ3301" s="0"/>
      <c r="SR3301" s="0"/>
      <c r="SS3301" s="0"/>
      <c r="ST3301" s="0"/>
      <c r="SU3301" s="0"/>
      <c r="SV3301" s="0"/>
      <c r="SW3301" s="0"/>
      <c r="SX3301" s="0"/>
      <c r="SY3301" s="0"/>
      <c r="SZ3301" s="0"/>
      <c r="TA3301" s="0"/>
      <c r="TB3301" s="0"/>
      <c r="TC3301" s="0"/>
      <c r="TD3301" s="0"/>
      <c r="TE3301" s="0"/>
      <c r="TF3301" s="0"/>
      <c r="TG3301" s="0"/>
      <c r="TH3301" s="0"/>
      <c r="TI3301" s="0"/>
      <c r="TJ3301" s="0"/>
      <c r="TK3301" s="0"/>
      <c r="TL3301" s="0"/>
      <c r="TM3301" s="0"/>
      <c r="TN3301" s="0"/>
      <c r="TO3301" s="0"/>
      <c r="TP3301" s="0"/>
      <c r="TQ3301" s="0"/>
      <c r="TR3301" s="0"/>
      <c r="TS3301" s="0"/>
      <c r="TT3301" s="0"/>
      <c r="TU3301" s="0"/>
      <c r="TV3301" s="0"/>
      <c r="TW3301" s="0"/>
      <c r="TX3301" s="0"/>
      <c r="TY3301" s="0"/>
      <c r="TZ3301" s="0"/>
      <c r="UA3301" s="0"/>
      <c r="UB3301" s="0"/>
      <c r="UC3301" s="0"/>
      <c r="UD3301" s="0"/>
      <c r="UE3301" s="0"/>
      <c r="UF3301" s="0"/>
      <c r="UG3301" s="0"/>
      <c r="UH3301" s="0"/>
      <c r="UI3301" s="0"/>
      <c r="UJ3301" s="0"/>
      <c r="UK3301" s="0"/>
      <c r="UL3301" s="0"/>
      <c r="UM3301" s="0"/>
      <c r="UN3301" s="0"/>
      <c r="UO3301" s="0"/>
      <c r="UP3301" s="0"/>
      <c r="UQ3301" s="0"/>
      <c r="UR3301" s="0"/>
      <c r="US3301" s="0"/>
      <c r="UT3301" s="0"/>
      <c r="UU3301" s="0"/>
      <c r="UV3301" s="0"/>
      <c r="UW3301" s="0"/>
      <c r="UX3301" s="0"/>
      <c r="UY3301" s="0"/>
      <c r="UZ3301" s="0"/>
      <c r="VA3301" s="0"/>
      <c r="VB3301" s="0"/>
      <c r="VC3301" s="0"/>
      <c r="VD3301" s="0"/>
      <c r="VE3301" s="0"/>
      <c r="VF3301" s="0"/>
      <c r="VG3301" s="0"/>
      <c r="VH3301" s="0"/>
      <c r="VI3301" s="0"/>
      <c r="VJ3301" s="0"/>
      <c r="VK3301" s="0"/>
      <c r="VL3301" s="0"/>
      <c r="VM3301" s="0"/>
      <c r="VN3301" s="0"/>
      <c r="VO3301" s="0"/>
      <c r="VP3301" s="0"/>
      <c r="VQ3301" s="0"/>
      <c r="VR3301" s="0"/>
      <c r="VS3301" s="0"/>
      <c r="VT3301" s="0"/>
      <c r="VU3301" s="0"/>
      <c r="VV3301" s="0"/>
      <c r="VW3301" s="0"/>
      <c r="VX3301" s="0"/>
      <c r="VY3301" s="0"/>
      <c r="VZ3301" s="0"/>
      <c r="WA3301" s="0"/>
      <c r="WB3301" s="0"/>
      <c r="WC3301" s="0"/>
      <c r="WD3301" s="0"/>
      <c r="WE3301" s="0"/>
      <c r="WF3301" s="0"/>
      <c r="WG3301" s="0"/>
      <c r="WH3301" s="0"/>
      <c r="WI3301" s="0"/>
      <c r="WJ3301" s="0"/>
      <c r="WK3301" s="0"/>
      <c r="WL3301" s="0"/>
      <c r="WM3301" s="0"/>
      <c r="WN3301" s="0"/>
      <c r="WO3301" s="0"/>
      <c r="WP3301" s="0"/>
      <c r="WQ3301" s="0"/>
      <c r="WR3301" s="0"/>
      <c r="WS3301" s="0"/>
      <c r="WT3301" s="0"/>
      <c r="WU3301" s="0"/>
      <c r="WV3301" s="0"/>
      <c r="WW3301" s="0"/>
      <c r="WX3301" s="0"/>
      <c r="WY3301" s="0"/>
      <c r="WZ3301" s="0"/>
      <c r="XA3301" s="0"/>
      <c r="XB3301" s="0"/>
      <c r="XC3301" s="0"/>
      <c r="XD3301" s="0"/>
      <c r="XE3301" s="0"/>
      <c r="XF3301" s="0"/>
      <c r="XG3301" s="0"/>
      <c r="XH3301" s="0"/>
      <c r="XI3301" s="0"/>
      <c r="XJ3301" s="0"/>
      <c r="XK3301" s="0"/>
      <c r="XL3301" s="0"/>
      <c r="XM3301" s="0"/>
      <c r="XN3301" s="0"/>
      <c r="XO3301" s="0"/>
      <c r="XP3301" s="0"/>
      <c r="XQ3301" s="0"/>
      <c r="XR3301" s="0"/>
      <c r="XS3301" s="0"/>
      <c r="XT3301" s="0"/>
      <c r="XU3301" s="0"/>
      <c r="XV3301" s="0"/>
      <c r="XW3301" s="0"/>
      <c r="XX3301" s="0"/>
      <c r="XY3301" s="0"/>
      <c r="XZ3301" s="0"/>
      <c r="YA3301" s="0"/>
      <c r="YB3301" s="0"/>
      <c r="YC3301" s="0"/>
      <c r="YD3301" s="0"/>
      <c r="YE3301" s="0"/>
      <c r="YF3301" s="0"/>
      <c r="YG3301" s="0"/>
      <c r="YH3301" s="0"/>
      <c r="YI3301" s="0"/>
      <c r="YJ3301" s="0"/>
      <c r="YK3301" s="0"/>
      <c r="YL3301" s="0"/>
      <c r="YM3301" s="0"/>
      <c r="YN3301" s="0"/>
      <c r="YO3301" s="0"/>
      <c r="YP3301" s="0"/>
      <c r="YQ3301" s="0"/>
      <c r="YR3301" s="0"/>
      <c r="YS3301" s="0"/>
      <c r="YT3301" s="0"/>
      <c r="YU3301" s="0"/>
      <c r="YV3301" s="0"/>
      <c r="YW3301" s="0"/>
      <c r="YX3301" s="0"/>
      <c r="YY3301" s="0"/>
      <c r="YZ3301" s="0"/>
      <c r="ZA3301" s="0"/>
      <c r="ZB3301" s="0"/>
      <c r="ZC3301" s="0"/>
      <c r="ZD3301" s="0"/>
      <c r="ZE3301" s="0"/>
      <c r="ZF3301" s="0"/>
      <c r="ZG3301" s="0"/>
      <c r="ZH3301" s="0"/>
      <c r="ZI3301" s="0"/>
      <c r="ZJ3301" s="0"/>
      <c r="ZK3301" s="0"/>
      <c r="ZL3301" s="0"/>
      <c r="ZM3301" s="0"/>
      <c r="ZN3301" s="0"/>
      <c r="ZO3301" s="0"/>
      <c r="ZP3301" s="0"/>
      <c r="ZQ3301" s="0"/>
      <c r="ZR3301" s="0"/>
      <c r="ZS3301" s="0"/>
      <c r="ZT3301" s="0"/>
      <c r="ZU3301" s="0"/>
      <c r="ZV3301" s="0"/>
      <c r="ZW3301" s="0"/>
      <c r="ZX3301" s="0"/>
      <c r="ZY3301" s="0"/>
      <c r="ZZ3301" s="0"/>
      <c r="AAA3301" s="0"/>
      <c r="AAB3301" s="0"/>
      <c r="AAC3301" s="0"/>
      <c r="AAD3301" s="0"/>
      <c r="AAE3301" s="0"/>
      <c r="AAF3301" s="0"/>
      <c r="AAG3301" s="0"/>
      <c r="AAH3301" s="0"/>
      <c r="AAI3301" s="0"/>
      <c r="AAJ3301" s="0"/>
      <c r="AAK3301" s="0"/>
      <c r="AAL3301" s="0"/>
      <c r="AAM3301" s="0"/>
      <c r="AAN3301" s="0"/>
      <c r="AAO3301" s="0"/>
      <c r="AAP3301" s="0"/>
      <c r="AAQ3301" s="0"/>
      <c r="AAR3301" s="0"/>
      <c r="AAS3301" s="0"/>
      <c r="AAT3301" s="0"/>
      <c r="AAU3301" s="0"/>
      <c r="AAV3301" s="0"/>
      <c r="AAW3301" s="0"/>
      <c r="AAX3301" s="0"/>
      <c r="AAY3301" s="0"/>
      <c r="AAZ3301" s="0"/>
      <c r="ABA3301" s="0"/>
      <c r="ABB3301" s="0"/>
      <c r="ABC3301" s="0"/>
      <c r="ABD3301" s="0"/>
      <c r="ABE3301" s="0"/>
      <c r="ABF3301" s="0"/>
      <c r="ABG3301" s="0"/>
      <c r="ABH3301" s="0"/>
      <c r="ABI3301" s="0"/>
      <c r="ABJ3301" s="0"/>
      <c r="ABK3301" s="0"/>
      <c r="ABL3301" s="0"/>
      <c r="ABM3301" s="0"/>
      <c r="ABN3301" s="0"/>
      <c r="ABO3301" s="0"/>
      <c r="ABP3301" s="0"/>
      <c r="ABQ3301" s="0"/>
      <c r="ABR3301" s="0"/>
      <c r="ABS3301" s="0"/>
      <c r="ABT3301" s="0"/>
      <c r="ABU3301" s="0"/>
      <c r="ABV3301" s="0"/>
      <c r="ABW3301" s="0"/>
      <c r="ABX3301" s="0"/>
      <c r="ABY3301" s="0"/>
      <c r="ABZ3301" s="0"/>
      <c r="ACA3301" s="0"/>
      <c r="ACB3301" s="0"/>
      <c r="ACC3301" s="0"/>
      <c r="ACD3301" s="0"/>
      <c r="ACE3301" s="0"/>
      <c r="ACF3301" s="0"/>
      <c r="ACG3301" s="0"/>
      <c r="ACH3301" s="0"/>
      <c r="ACI3301" s="0"/>
      <c r="ACJ3301" s="0"/>
      <c r="ACK3301" s="0"/>
      <c r="ACL3301" s="0"/>
      <c r="ACM3301" s="0"/>
      <c r="ACN3301" s="0"/>
      <c r="ACO3301" s="0"/>
      <c r="ACP3301" s="0"/>
      <c r="ACQ3301" s="0"/>
      <c r="ACR3301" s="0"/>
      <c r="ACS3301" s="0"/>
      <c r="ACT3301" s="0"/>
      <c r="ACU3301" s="0"/>
      <c r="ACV3301" s="0"/>
      <c r="ACW3301" s="0"/>
      <c r="ACX3301" s="0"/>
      <c r="ACY3301" s="0"/>
      <c r="ACZ3301" s="0"/>
      <c r="ADA3301" s="0"/>
      <c r="ADB3301" s="0"/>
      <c r="ADC3301" s="0"/>
      <c r="ADD3301" s="0"/>
      <c r="ADE3301" s="0"/>
      <c r="ADF3301" s="0"/>
      <c r="ADG3301" s="0"/>
      <c r="ADH3301" s="0"/>
      <c r="ADI3301" s="0"/>
      <c r="ADJ3301" s="0"/>
      <c r="ADK3301" s="0"/>
      <c r="ADL3301" s="0"/>
      <c r="ADM3301" s="0"/>
      <c r="ADN3301" s="0"/>
      <c r="ADO3301" s="0"/>
      <c r="ADP3301" s="0"/>
      <c r="ADQ3301" s="0"/>
      <c r="ADR3301" s="0"/>
      <c r="ADS3301" s="0"/>
      <c r="ADT3301" s="0"/>
      <c r="ADU3301" s="0"/>
      <c r="ADV3301" s="0"/>
      <c r="ADW3301" s="0"/>
      <c r="ADX3301" s="0"/>
      <c r="ADY3301" s="0"/>
      <c r="ADZ3301" s="0"/>
      <c r="AEA3301" s="0"/>
      <c r="AEB3301" s="0"/>
      <c r="AEC3301" s="0"/>
      <c r="AED3301" s="0"/>
      <c r="AEE3301" s="0"/>
      <c r="AEF3301" s="0"/>
      <c r="AEG3301" s="0"/>
      <c r="AEH3301" s="0"/>
      <c r="AEI3301" s="0"/>
      <c r="AEJ3301" s="0"/>
      <c r="AEK3301" s="0"/>
      <c r="AEL3301" s="0"/>
      <c r="AEM3301" s="0"/>
      <c r="AEN3301" s="0"/>
      <c r="AEO3301" s="0"/>
      <c r="AEP3301" s="0"/>
      <c r="AEQ3301" s="0"/>
      <c r="AER3301" s="0"/>
      <c r="AES3301" s="0"/>
      <c r="AET3301" s="0"/>
      <c r="AEU3301" s="0"/>
      <c r="AEV3301" s="0"/>
      <c r="AEW3301" s="0"/>
      <c r="AEX3301" s="0"/>
      <c r="AEY3301" s="0"/>
      <c r="AEZ3301" s="0"/>
      <c r="AFA3301" s="0"/>
      <c r="AFB3301" s="0"/>
      <c r="AFC3301" s="0"/>
      <c r="AFD3301" s="0"/>
      <c r="AFE3301" s="0"/>
      <c r="AFF3301" s="0"/>
      <c r="AFG3301" s="0"/>
      <c r="AFH3301" s="0"/>
      <c r="AFI3301" s="0"/>
      <c r="AFJ3301" s="0"/>
      <c r="AFK3301" s="0"/>
      <c r="AFL3301" s="0"/>
      <c r="AFM3301" s="0"/>
      <c r="AFN3301" s="0"/>
      <c r="AFO3301" s="0"/>
      <c r="AFP3301" s="0"/>
      <c r="AFQ3301" s="0"/>
      <c r="AFR3301" s="0"/>
      <c r="AFS3301" s="0"/>
      <c r="AFT3301" s="0"/>
      <c r="AFU3301" s="0"/>
      <c r="AFV3301" s="0"/>
      <c r="AFW3301" s="0"/>
      <c r="AFX3301" s="0"/>
      <c r="AFY3301" s="0"/>
      <c r="AFZ3301" s="0"/>
      <c r="AGA3301" s="0"/>
      <c r="AGB3301" s="0"/>
      <c r="AGC3301" s="0"/>
      <c r="AGD3301" s="0"/>
      <c r="AGE3301" s="0"/>
      <c r="AGF3301" s="0"/>
      <c r="AGG3301" s="0"/>
      <c r="AGH3301" s="0"/>
      <c r="AGI3301" s="0"/>
      <c r="AGJ3301" s="0"/>
      <c r="AGK3301" s="0"/>
      <c r="AGL3301" s="0"/>
      <c r="AGM3301" s="0"/>
      <c r="AGN3301" s="0"/>
      <c r="AGO3301" s="0"/>
      <c r="AGP3301" s="0"/>
      <c r="AGQ3301" s="0"/>
      <c r="AGR3301" s="0"/>
      <c r="AGS3301" s="0"/>
      <c r="AGT3301" s="0"/>
      <c r="AGU3301" s="0"/>
      <c r="AGV3301" s="0"/>
      <c r="AGW3301" s="0"/>
      <c r="AGX3301" s="0"/>
      <c r="AGY3301" s="0"/>
      <c r="AGZ3301" s="0"/>
      <c r="AHA3301" s="0"/>
      <c r="AHB3301" s="0"/>
      <c r="AHC3301" s="0"/>
      <c r="AHD3301" s="0"/>
      <c r="AHE3301" s="0"/>
      <c r="AHF3301" s="0"/>
      <c r="AHG3301" s="0"/>
      <c r="AHH3301" s="0"/>
      <c r="AHI3301" s="0"/>
      <c r="AHJ3301" s="0"/>
      <c r="AHK3301" s="0"/>
      <c r="AHL3301" s="0"/>
      <c r="AHM3301" s="0"/>
      <c r="AHN3301" s="0"/>
      <c r="AHO3301" s="0"/>
      <c r="AHP3301" s="0"/>
      <c r="AHQ3301" s="0"/>
      <c r="AHR3301" s="0"/>
      <c r="AHS3301" s="0"/>
      <c r="AHT3301" s="0"/>
      <c r="AHU3301" s="0"/>
      <c r="AHV3301" s="0"/>
      <c r="AHW3301" s="0"/>
      <c r="AHX3301" s="0"/>
      <c r="AHY3301" s="0"/>
      <c r="AHZ3301" s="0"/>
      <c r="AIA3301" s="0"/>
      <c r="AIB3301" s="0"/>
      <c r="AIC3301" s="0"/>
      <c r="AID3301" s="0"/>
      <c r="AIE3301" s="0"/>
      <c r="AIF3301" s="0"/>
      <c r="AIG3301" s="0"/>
      <c r="AIH3301" s="0"/>
      <c r="AII3301" s="0"/>
      <c r="AIJ3301" s="0"/>
      <c r="AIK3301" s="0"/>
      <c r="AIL3301" s="0"/>
      <c r="AIM3301" s="0"/>
      <c r="AIN3301" s="0"/>
      <c r="AIO3301" s="0"/>
      <c r="AIP3301" s="0"/>
      <c r="AIQ3301" s="0"/>
      <c r="AIR3301" s="0"/>
      <c r="AIS3301" s="0"/>
      <c r="AIT3301" s="0"/>
      <c r="AIU3301" s="0"/>
      <c r="AIV3301" s="0"/>
      <c r="AIW3301" s="0"/>
      <c r="AIX3301" s="0"/>
      <c r="AIY3301" s="0"/>
      <c r="AIZ3301" s="0"/>
      <c r="AJA3301" s="0"/>
      <c r="AJB3301" s="0"/>
      <c r="AJC3301" s="0"/>
      <c r="AJD3301" s="0"/>
      <c r="AJE3301" s="0"/>
      <c r="AJF3301" s="0"/>
      <c r="AJG3301" s="0"/>
      <c r="AJH3301" s="0"/>
      <c r="AJI3301" s="0"/>
      <c r="AJJ3301" s="0"/>
      <c r="AJK3301" s="0"/>
      <c r="AJL3301" s="0"/>
      <c r="AJM3301" s="0"/>
      <c r="AJN3301" s="0"/>
      <c r="AJO3301" s="0"/>
      <c r="AJP3301" s="0"/>
      <c r="AJQ3301" s="0"/>
      <c r="AJR3301" s="0"/>
      <c r="AJS3301" s="0"/>
      <c r="AJT3301" s="0"/>
      <c r="AJU3301" s="0"/>
      <c r="AJV3301" s="0"/>
      <c r="AJW3301" s="0"/>
      <c r="AJX3301" s="0"/>
      <c r="AJY3301" s="0"/>
      <c r="AJZ3301" s="0"/>
      <c r="AKA3301" s="0"/>
      <c r="AKB3301" s="0"/>
      <c r="AKC3301" s="0"/>
      <c r="AKD3301" s="0"/>
      <c r="AKE3301" s="0"/>
      <c r="AKF3301" s="0"/>
      <c r="AKG3301" s="0"/>
      <c r="AKH3301" s="0"/>
      <c r="AKI3301" s="0"/>
      <c r="AKJ3301" s="0"/>
      <c r="AKK3301" s="0"/>
      <c r="AKL3301" s="0"/>
      <c r="AKM3301" s="0"/>
      <c r="AKN3301" s="0"/>
      <c r="AKO3301" s="0"/>
      <c r="AKP3301" s="0"/>
      <c r="AKQ3301" s="0"/>
      <c r="AKR3301" s="0"/>
      <c r="AKS3301" s="0"/>
      <c r="AKT3301" s="0"/>
      <c r="AKU3301" s="0"/>
      <c r="AKV3301" s="0"/>
      <c r="AKW3301" s="0"/>
      <c r="AKX3301" s="0"/>
      <c r="AKY3301" s="0"/>
      <c r="AKZ3301" s="0"/>
      <c r="ALA3301" s="0"/>
      <c r="ALB3301" s="0"/>
      <c r="ALC3301" s="0"/>
      <c r="ALD3301" s="0"/>
      <c r="ALE3301" s="0"/>
      <c r="ALF3301" s="0"/>
      <c r="ALG3301" s="0"/>
      <c r="ALH3301" s="0"/>
      <c r="ALI3301" s="0"/>
      <c r="ALJ3301" s="0"/>
      <c r="ALK3301" s="0"/>
      <c r="ALL3301" s="0"/>
      <c r="ALM3301" s="0"/>
      <c r="ALN3301" s="0"/>
      <c r="ALO3301" s="0"/>
      <c r="ALP3301" s="0"/>
      <c r="ALQ3301" s="0"/>
      <c r="ALR3301" s="0"/>
      <c r="ALS3301" s="0"/>
      <c r="ALT3301" s="0"/>
      <c r="ALU3301" s="0"/>
      <c r="ALV3301" s="0"/>
      <c r="ALW3301" s="0"/>
      <c r="ALX3301" s="0"/>
      <c r="ALY3301" s="0"/>
      <c r="ALZ3301" s="0"/>
      <c r="AMA3301" s="0"/>
      <c r="AMB3301" s="0"/>
      <c r="AMC3301" s="0"/>
      <c r="AMD3301" s="0"/>
      <c r="AME3301" s="0"/>
      <c r="AMF3301" s="0"/>
      <c r="AMG3301" s="0"/>
      <c r="AMH3301" s="0"/>
      <c r="AMI3301" s="0"/>
    </row>
    <row r="3302" customFormat="false" ht="12.75" hidden="false" customHeight="false" outlineLevel="0" collapsed="false">
      <c r="A3302" s="1" t="s">
        <v>3545</v>
      </c>
      <c r="C3302" s="70" t="s">
        <v>3550</v>
      </c>
      <c r="D3302" s="70" t="s">
        <v>13</v>
      </c>
      <c r="E3302" s="72" t="n">
        <v>2.3</v>
      </c>
      <c r="F3302" s="73" t="n">
        <v>2.33</v>
      </c>
      <c r="G3302" s="74" t="s">
        <v>3470</v>
      </c>
      <c r="L3302" s="95"/>
      <c r="N3302" s="95"/>
      <c r="O3302" s="95"/>
      <c r="BM3302" s="0"/>
      <c r="BN3302" s="0"/>
      <c r="BO3302" s="0"/>
      <c r="BP3302" s="0"/>
      <c r="BQ3302" s="0"/>
      <c r="BR3302" s="0"/>
      <c r="BS3302" s="0"/>
      <c r="BT3302" s="0"/>
      <c r="BU3302" s="0"/>
      <c r="BV3302" s="0"/>
      <c r="BW3302" s="0"/>
      <c r="BX3302" s="0"/>
      <c r="BY3302" s="0"/>
      <c r="BZ3302" s="0"/>
      <c r="CA3302" s="0"/>
      <c r="CB3302" s="0"/>
      <c r="CC3302" s="0"/>
      <c r="CD3302" s="0"/>
      <c r="CE3302" s="0"/>
      <c r="CF3302" s="0"/>
      <c r="CG3302" s="0"/>
      <c r="CH3302" s="0"/>
      <c r="CI3302" s="0"/>
      <c r="CJ3302" s="0"/>
      <c r="CK3302" s="0"/>
      <c r="CL3302" s="0"/>
      <c r="CM3302" s="0"/>
      <c r="CN3302" s="0"/>
      <c r="CO3302" s="0"/>
      <c r="CP3302" s="0"/>
      <c r="CQ3302" s="0"/>
      <c r="CR3302" s="0"/>
      <c r="CS3302" s="0"/>
      <c r="CT3302" s="0"/>
      <c r="CU3302" s="0"/>
      <c r="CV3302" s="0"/>
      <c r="CW3302" s="0"/>
      <c r="CX3302" s="0"/>
      <c r="CY3302" s="0"/>
      <c r="CZ3302" s="0"/>
      <c r="DA3302" s="0"/>
      <c r="DB3302" s="0"/>
      <c r="DC3302" s="0"/>
      <c r="DD3302" s="0"/>
      <c r="DE3302" s="0"/>
      <c r="DF3302" s="0"/>
      <c r="DG3302" s="0"/>
      <c r="DH3302" s="0"/>
      <c r="DI3302" s="0"/>
      <c r="DJ3302" s="0"/>
      <c r="DK3302" s="0"/>
      <c r="DL3302" s="0"/>
      <c r="DM3302" s="0"/>
      <c r="DN3302" s="0"/>
      <c r="DO3302" s="0"/>
      <c r="DP3302" s="0"/>
      <c r="DQ3302" s="0"/>
      <c r="DR3302" s="0"/>
      <c r="DS3302" s="0"/>
      <c r="DT3302" s="0"/>
      <c r="DU3302" s="0"/>
      <c r="DV3302" s="0"/>
      <c r="DW3302" s="0"/>
      <c r="DX3302" s="0"/>
      <c r="DY3302" s="0"/>
      <c r="DZ3302" s="0"/>
      <c r="EA3302" s="0"/>
      <c r="EB3302" s="0"/>
      <c r="EC3302" s="0"/>
      <c r="ED3302" s="0"/>
      <c r="EE3302" s="0"/>
      <c r="EF3302" s="0"/>
      <c r="EG3302" s="0"/>
      <c r="EH3302" s="0"/>
      <c r="EI3302" s="0"/>
      <c r="EJ3302" s="0"/>
      <c r="EK3302" s="0"/>
      <c r="EL3302" s="0"/>
      <c r="EM3302" s="0"/>
      <c r="EN3302" s="0"/>
      <c r="EO3302" s="0"/>
      <c r="EP3302" s="0"/>
      <c r="EQ3302" s="0"/>
      <c r="ER3302" s="0"/>
      <c r="ES3302" s="0"/>
      <c r="ET3302" s="0"/>
      <c r="EU3302" s="0"/>
      <c r="EV3302" s="0"/>
      <c r="EW3302" s="0"/>
      <c r="EX3302" s="0"/>
      <c r="EY3302" s="0"/>
      <c r="EZ3302" s="0"/>
      <c r="FA3302" s="0"/>
      <c r="FB3302" s="0"/>
      <c r="FC3302" s="0"/>
      <c r="FD3302" s="0"/>
      <c r="FE3302" s="0"/>
      <c r="FF3302" s="0"/>
      <c r="FG3302" s="0"/>
      <c r="FH3302" s="0"/>
      <c r="FI3302" s="0"/>
      <c r="FJ3302" s="0"/>
      <c r="FK3302" s="0"/>
      <c r="FL3302" s="0"/>
      <c r="FM3302" s="0"/>
      <c r="FN3302" s="0"/>
      <c r="FO3302" s="0"/>
      <c r="FP3302" s="0"/>
      <c r="FQ3302" s="0"/>
      <c r="FR3302" s="0"/>
      <c r="FS3302" s="0"/>
      <c r="FT3302" s="0"/>
      <c r="FU3302" s="0"/>
      <c r="FV3302" s="0"/>
      <c r="FW3302" s="0"/>
      <c r="FX3302" s="0"/>
      <c r="FY3302" s="0"/>
      <c r="FZ3302" s="0"/>
      <c r="GA3302" s="0"/>
      <c r="GB3302" s="0"/>
      <c r="GC3302" s="0"/>
      <c r="GD3302" s="0"/>
      <c r="GE3302" s="0"/>
      <c r="GF3302" s="0"/>
      <c r="GG3302" s="0"/>
      <c r="GH3302" s="0"/>
      <c r="GI3302" s="0"/>
      <c r="GJ3302" s="0"/>
      <c r="GK3302" s="0"/>
      <c r="GL3302" s="0"/>
      <c r="GM3302" s="0"/>
      <c r="GN3302" s="0"/>
      <c r="GO3302" s="0"/>
      <c r="GP3302" s="0"/>
      <c r="GQ3302" s="0"/>
      <c r="GR3302" s="0"/>
      <c r="GS3302" s="0"/>
      <c r="GT3302" s="0"/>
      <c r="GU3302" s="0"/>
      <c r="GV3302" s="0"/>
      <c r="GW3302" s="0"/>
      <c r="GX3302" s="0"/>
      <c r="GY3302" s="0"/>
      <c r="GZ3302" s="0"/>
      <c r="HA3302" s="0"/>
      <c r="HB3302" s="0"/>
      <c r="HC3302" s="0"/>
      <c r="HD3302" s="0"/>
      <c r="HE3302" s="0"/>
      <c r="HF3302" s="0"/>
      <c r="HG3302" s="0"/>
      <c r="HH3302" s="0"/>
      <c r="HI3302" s="0"/>
      <c r="HJ3302" s="0"/>
      <c r="HK3302" s="0"/>
      <c r="HL3302" s="0"/>
      <c r="HM3302" s="0"/>
      <c r="HN3302" s="0"/>
      <c r="HO3302" s="0"/>
      <c r="HP3302" s="0"/>
      <c r="HQ3302" s="0"/>
      <c r="HR3302" s="0"/>
      <c r="HS3302" s="0"/>
      <c r="HT3302" s="0"/>
      <c r="HU3302" s="0"/>
      <c r="HV3302" s="0"/>
      <c r="HW3302" s="0"/>
      <c r="HX3302" s="0"/>
      <c r="HY3302" s="0"/>
      <c r="HZ3302" s="0"/>
      <c r="IA3302" s="0"/>
      <c r="IB3302" s="0"/>
      <c r="IC3302" s="0"/>
      <c r="ID3302" s="0"/>
      <c r="IE3302" s="0"/>
      <c r="IF3302" s="0"/>
      <c r="IG3302" s="0"/>
      <c r="IH3302" s="0"/>
      <c r="II3302" s="0"/>
      <c r="IJ3302" s="0"/>
      <c r="IK3302" s="0"/>
      <c r="IL3302" s="0"/>
      <c r="IM3302" s="0"/>
      <c r="IN3302" s="0"/>
      <c r="IO3302" s="0"/>
      <c r="IP3302" s="0"/>
      <c r="IQ3302" s="0"/>
      <c r="IR3302" s="0"/>
      <c r="IS3302" s="0"/>
      <c r="IT3302" s="0"/>
      <c r="IU3302" s="0"/>
      <c r="IV3302" s="0"/>
      <c r="IW3302" s="0"/>
      <c r="IX3302" s="0"/>
      <c r="IY3302" s="0"/>
      <c r="IZ3302" s="0"/>
      <c r="JA3302" s="0"/>
      <c r="JB3302" s="0"/>
      <c r="JC3302" s="0"/>
      <c r="JD3302" s="0"/>
      <c r="JE3302" s="0"/>
      <c r="JF3302" s="0"/>
      <c r="JG3302" s="0"/>
      <c r="JH3302" s="0"/>
      <c r="JI3302" s="0"/>
      <c r="JJ3302" s="0"/>
      <c r="JK3302" s="0"/>
      <c r="JL3302" s="0"/>
      <c r="JM3302" s="0"/>
      <c r="JN3302" s="0"/>
      <c r="JO3302" s="0"/>
      <c r="JP3302" s="0"/>
      <c r="JQ3302" s="0"/>
      <c r="JR3302" s="0"/>
      <c r="JS3302" s="0"/>
      <c r="JT3302" s="0"/>
      <c r="JU3302" s="0"/>
      <c r="JV3302" s="0"/>
      <c r="JW3302" s="0"/>
      <c r="JX3302" s="0"/>
      <c r="JY3302" s="0"/>
      <c r="JZ3302" s="0"/>
      <c r="KA3302" s="0"/>
      <c r="KB3302" s="0"/>
      <c r="KC3302" s="0"/>
      <c r="KD3302" s="0"/>
      <c r="KE3302" s="0"/>
      <c r="KF3302" s="0"/>
      <c r="KG3302" s="0"/>
      <c r="KH3302" s="0"/>
      <c r="KI3302" s="0"/>
      <c r="KJ3302" s="0"/>
      <c r="KK3302" s="0"/>
      <c r="KL3302" s="0"/>
      <c r="KM3302" s="0"/>
      <c r="KN3302" s="0"/>
      <c r="KO3302" s="0"/>
      <c r="KP3302" s="0"/>
      <c r="KQ3302" s="0"/>
      <c r="KR3302" s="0"/>
      <c r="KS3302" s="0"/>
      <c r="KT3302" s="0"/>
      <c r="KU3302" s="0"/>
      <c r="KV3302" s="0"/>
      <c r="KW3302" s="0"/>
      <c r="KX3302" s="0"/>
      <c r="KY3302" s="0"/>
      <c r="KZ3302" s="0"/>
      <c r="LA3302" s="0"/>
      <c r="LB3302" s="0"/>
      <c r="LC3302" s="0"/>
      <c r="LD3302" s="0"/>
      <c r="LE3302" s="0"/>
      <c r="LF3302" s="0"/>
      <c r="LG3302" s="0"/>
      <c r="LH3302" s="0"/>
      <c r="LI3302" s="0"/>
      <c r="LJ3302" s="0"/>
      <c r="LK3302" s="0"/>
      <c r="LL3302" s="0"/>
      <c r="LM3302" s="0"/>
      <c r="LN3302" s="0"/>
      <c r="LO3302" s="0"/>
      <c r="LP3302" s="0"/>
      <c r="LQ3302" s="0"/>
      <c r="LR3302" s="0"/>
      <c r="LS3302" s="0"/>
      <c r="LT3302" s="0"/>
      <c r="LU3302" s="0"/>
      <c r="LV3302" s="0"/>
      <c r="LW3302" s="0"/>
      <c r="LX3302" s="0"/>
      <c r="LY3302" s="0"/>
      <c r="LZ3302" s="0"/>
      <c r="MA3302" s="0"/>
      <c r="MB3302" s="0"/>
      <c r="MC3302" s="0"/>
      <c r="MD3302" s="0"/>
      <c r="ME3302" s="0"/>
      <c r="MF3302" s="0"/>
      <c r="MG3302" s="0"/>
      <c r="MH3302" s="0"/>
      <c r="MI3302" s="0"/>
      <c r="MJ3302" s="0"/>
      <c r="MK3302" s="0"/>
      <c r="ML3302" s="0"/>
      <c r="MM3302" s="0"/>
      <c r="MN3302" s="0"/>
      <c r="MO3302" s="0"/>
      <c r="MP3302" s="0"/>
      <c r="MQ3302" s="0"/>
      <c r="MR3302" s="0"/>
      <c r="MS3302" s="0"/>
      <c r="MT3302" s="0"/>
      <c r="MU3302" s="0"/>
      <c r="MV3302" s="0"/>
      <c r="MW3302" s="0"/>
      <c r="MX3302" s="0"/>
      <c r="MY3302" s="0"/>
      <c r="MZ3302" s="0"/>
      <c r="NA3302" s="0"/>
      <c r="NB3302" s="0"/>
      <c r="NC3302" s="0"/>
      <c r="ND3302" s="0"/>
      <c r="NE3302" s="0"/>
      <c r="NF3302" s="0"/>
      <c r="NG3302" s="0"/>
      <c r="NH3302" s="0"/>
      <c r="NI3302" s="0"/>
      <c r="NJ3302" s="0"/>
      <c r="NK3302" s="0"/>
      <c r="NL3302" s="0"/>
      <c r="NM3302" s="0"/>
      <c r="NN3302" s="0"/>
      <c r="NO3302" s="0"/>
      <c r="NP3302" s="0"/>
      <c r="NQ3302" s="0"/>
      <c r="NR3302" s="0"/>
      <c r="NS3302" s="0"/>
      <c r="NT3302" s="0"/>
      <c r="NU3302" s="0"/>
      <c r="NV3302" s="0"/>
      <c r="NW3302" s="0"/>
      <c r="NX3302" s="0"/>
      <c r="NY3302" s="0"/>
      <c r="NZ3302" s="0"/>
      <c r="OA3302" s="0"/>
      <c r="OB3302" s="0"/>
      <c r="OC3302" s="0"/>
      <c r="OD3302" s="0"/>
      <c r="OE3302" s="0"/>
      <c r="OF3302" s="0"/>
      <c r="OG3302" s="0"/>
      <c r="OH3302" s="0"/>
      <c r="OI3302" s="0"/>
      <c r="OJ3302" s="0"/>
      <c r="OK3302" s="0"/>
      <c r="OL3302" s="0"/>
      <c r="OM3302" s="0"/>
      <c r="ON3302" s="0"/>
      <c r="OO3302" s="0"/>
      <c r="OP3302" s="0"/>
      <c r="OQ3302" s="0"/>
      <c r="OR3302" s="0"/>
      <c r="OS3302" s="0"/>
      <c r="OT3302" s="0"/>
      <c r="OU3302" s="0"/>
      <c r="OV3302" s="0"/>
      <c r="OW3302" s="0"/>
      <c r="OX3302" s="0"/>
      <c r="OY3302" s="0"/>
      <c r="OZ3302" s="0"/>
      <c r="PA3302" s="0"/>
      <c r="PB3302" s="0"/>
      <c r="PC3302" s="0"/>
      <c r="PD3302" s="0"/>
      <c r="PE3302" s="0"/>
      <c r="PF3302" s="0"/>
      <c r="PG3302" s="0"/>
      <c r="PH3302" s="0"/>
      <c r="PI3302" s="0"/>
      <c r="PJ3302" s="0"/>
      <c r="PK3302" s="0"/>
      <c r="PL3302" s="0"/>
      <c r="PM3302" s="0"/>
      <c r="PN3302" s="0"/>
      <c r="PO3302" s="0"/>
      <c r="PP3302" s="0"/>
      <c r="PQ3302" s="0"/>
      <c r="PR3302" s="0"/>
      <c r="PS3302" s="0"/>
      <c r="PT3302" s="0"/>
      <c r="PU3302" s="0"/>
      <c r="PV3302" s="0"/>
      <c r="PW3302" s="0"/>
      <c r="PX3302" s="0"/>
      <c r="PY3302" s="0"/>
      <c r="PZ3302" s="0"/>
      <c r="QA3302" s="0"/>
      <c r="QB3302" s="0"/>
      <c r="QC3302" s="0"/>
      <c r="QD3302" s="0"/>
      <c r="QE3302" s="0"/>
      <c r="QF3302" s="0"/>
      <c r="QG3302" s="0"/>
      <c r="QH3302" s="0"/>
      <c r="QI3302" s="0"/>
      <c r="QJ3302" s="0"/>
      <c r="QK3302" s="0"/>
      <c r="QL3302" s="0"/>
      <c r="QM3302" s="0"/>
      <c r="QN3302" s="0"/>
      <c r="QO3302" s="0"/>
      <c r="QP3302" s="0"/>
      <c r="QQ3302" s="0"/>
      <c r="QR3302" s="0"/>
      <c r="QS3302" s="0"/>
      <c r="QT3302" s="0"/>
      <c r="QU3302" s="0"/>
      <c r="QV3302" s="0"/>
      <c r="QW3302" s="0"/>
      <c r="QX3302" s="0"/>
      <c r="QY3302" s="0"/>
      <c r="QZ3302" s="0"/>
      <c r="RA3302" s="0"/>
      <c r="RB3302" s="0"/>
      <c r="RC3302" s="0"/>
      <c r="RD3302" s="0"/>
      <c r="RE3302" s="0"/>
      <c r="RF3302" s="0"/>
      <c r="RG3302" s="0"/>
      <c r="RH3302" s="0"/>
      <c r="RI3302" s="0"/>
      <c r="RJ3302" s="0"/>
      <c r="RK3302" s="0"/>
      <c r="RL3302" s="0"/>
      <c r="RM3302" s="0"/>
      <c r="RN3302" s="0"/>
      <c r="RO3302" s="0"/>
      <c r="RP3302" s="0"/>
      <c r="RQ3302" s="0"/>
      <c r="RR3302" s="0"/>
      <c r="RS3302" s="0"/>
      <c r="RT3302" s="0"/>
      <c r="RU3302" s="0"/>
      <c r="RV3302" s="0"/>
      <c r="RW3302" s="0"/>
      <c r="RX3302" s="0"/>
      <c r="RY3302" s="0"/>
      <c r="RZ3302" s="0"/>
      <c r="SA3302" s="0"/>
      <c r="SB3302" s="0"/>
      <c r="SC3302" s="0"/>
      <c r="SD3302" s="0"/>
      <c r="SE3302" s="0"/>
      <c r="SF3302" s="0"/>
      <c r="SG3302" s="0"/>
      <c r="SH3302" s="0"/>
      <c r="SI3302" s="0"/>
      <c r="SJ3302" s="0"/>
      <c r="SK3302" s="0"/>
      <c r="SL3302" s="0"/>
      <c r="SM3302" s="0"/>
      <c r="SN3302" s="0"/>
      <c r="SO3302" s="0"/>
      <c r="SP3302" s="0"/>
      <c r="SQ3302" s="0"/>
      <c r="SR3302" s="0"/>
      <c r="SS3302" s="0"/>
      <c r="ST3302" s="0"/>
      <c r="SU3302" s="0"/>
      <c r="SV3302" s="0"/>
      <c r="SW3302" s="0"/>
      <c r="SX3302" s="0"/>
      <c r="SY3302" s="0"/>
      <c r="SZ3302" s="0"/>
      <c r="TA3302" s="0"/>
      <c r="TB3302" s="0"/>
      <c r="TC3302" s="0"/>
      <c r="TD3302" s="0"/>
      <c r="TE3302" s="0"/>
      <c r="TF3302" s="0"/>
      <c r="TG3302" s="0"/>
      <c r="TH3302" s="0"/>
      <c r="TI3302" s="0"/>
      <c r="TJ3302" s="0"/>
      <c r="TK3302" s="0"/>
      <c r="TL3302" s="0"/>
      <c r="TM3302" s="0"/>
      <c r="TN3302" s="0"/>
      <c r="TO3302" s="0"/>
      <c r="TP3302" s="0"/>
      <c r="TQ3302" s="0"/>
      <c r="TR3302" s="0"/>
      <c r="TS3302" s="0"/>
      <c r="TT3302" s="0"/>
      <c r="TU3302" s="0"/>
      <c r="TV3302" s="0"/>
      <c r="TW3302" s="0"/>
      <c r="TX3302" s="0"/>
      <c r="TY3302" s="0"/>
      <c r="TZ3302" s="0"/>
      <c r="UA3302" s="0"/>
      <c r="UB3302" s="0"/>
      <c r="UC3302" s="0"/>
      <c r="UD3302" s="0"/>
      <c r="UE3302" s="0"/>
      <c r="UF3302" s="0"/>
      <c r="UG3302" s="0"/>
      <c r="UH3302" s="0"/>
      <c r="UI3302" s="0"/>
      <c r="UJ3302" s="0"/>
      <c r="UK3302" s="0"/>
      <c r="UL3302" s="0"/>
      <c r="UM3302" s="0"/>
      <c r="UN3302" s="0"/>
      <c r="UO3302" s="0"/>
      <c r="UP3302" s="0"/>
      <c r="UQ3302" s="0"/>
      <c r="UR3302" s="0"/>
      <c r="US3302" s="0"/>
      <c r="UT3302" s="0"/>
      <c r="UU3302" s="0"/>
      <c r="UV3302" s="0"/>
      <c r="UW3302" s="0"/>
      <c r="UX3302" s="0"/>
      <c r="UY3302" s="0"/>
      <c r="UZ3302" s="0"/>
      <c r="VA3302" s="0"/>
      <c r="VB3302" s="0"/>
      <c r="VC3302" s="0"/>
      <c r="VD3302" s="0"/>
      <c r="VE3302" s="0"/>
      <c r="VF3302" s="0"/>
      <c r="VG3302" s="0"/>
      <c r="VH3302" s="0"/>
      <c r="VI3302" s="0"/>
      <c r="VJ3302" s="0"/>
      <c r="VK3302" s="0"/>
      <c r="VL3302" s="0"/>
      <c r="VM3302" s="0"/>
      <c r="VN3302" s="0"/>
      <c r="VO3302" s="0"/>
      <c r="VP3302" s="0"/>
      <c r="VQ3302" s="0"/>
      <c r="VR3302" s="0"/>
      <c r="VS3302" s="0"/>
      <c r="VT3302" s="0"/>
      <c r="VU3302" s="0"/>
      <c r="VV3302" s="0"/>
      <c r="VW3302" s="0"/>
      <c r="VX3302" s="0"/>
      <c r="VY3302" s="0"/>
      <c r="VZ3302" s="0"/>
      <c r="WA3302" s="0"/>
      <c r="WB3302" s="0"/>
      <c r="WC3302" s="0"/>
      <c r="WD3302" s="0"/>
      <c r="WE3302" s="0"/>
      <c r="WF3302" s="0"/>
      <c r="WG3302" s="0"/>
      <c r="WH3302" s="0"/>
      <c r="WI3302" s="0"/>
      <c r="WJ3302" s="0"/>
      <c r="WK3302" s="0"/>
      <c r="WL3302" s="0"/>
      <c r="WM3302" s="0"/>
      <c r="WN3302" s="0"/>
      <c r="WO3302" s="0"/>
      <c r="WP3302" s="0"/>
      <c r="WQ3302" s="0"/>
      <c r="WR3302" s="0"/>
      <c r="WS3302" s="0"/>
      <c r="WT3302" s="0"/>
      <c r="WU3302" s="0"/>
      <c r="WV3302" s="0"/>
      <c r="WW3302" s="0"/>
      <c r="WX3302" s="0"/>
      <c r="WY3302" s="0"/>
      <c r="WZ3302" s="0"/>
      <c r="XA3302" s="0"/>
      <c r="XB3302" s="0"/>
      <c r="XC3302" s="0"/>
      <c r="XD3302" s="0"/>
      <c r="XE3302" s="0"/>
      <c r="XF3302" s="0"/>
      <c r="XG3302" s="0"/>
      <c r="XH3302" s="0"/>
      <c r="XI3302" s="0"/>
      <c r="XJ3302" s="0"/>
      <c r="XK3302" s="0"/>
      <c r="XL3302" s="0"/>
      <c r="XM3302" s="0"/>
      <c r="XN3302" s="0"/>
      <c r="XO3302" s="0"/>
      <c r="XP3302" s="0"/>
      <c r="XQ3302" s="0"/>
      <c r="XR3302" s="0"/>
      <c r="XS3302" s="0"/>
      <c r="XT3302" s="0"/>
      <c r="XU3302" s="0"/>
      <c r="XV3302" s="0"/>
      <c r="XW3302" s="0"/>
      <c r="XX3302" s="0"/>
      <c r="XY3302" s="0"/>
      <c r="XZ3302" s="0"/>
      <c r="YA3302" s="0"/>
      <c r="YB3302" s="0"/>
      <c r="YC3302" s="0"/>
      <c r="YD3302" s="0"/>
      <c r="YE3302" s="0"/>
      <c r="YF3302" s="0"/>
      <c r="YG3302" s="0"/>
      <c r="YH3302" s="0"/>
      <c r="YI3302" s="0"/>
      <c r="YJ3302" s="0"/>
      <c r="YK3302" s="0"/>
      <c r="YL3302" s="0"/>
      <c r="YM3302" s="0"/>
      <c r="YN3302" s="0"/>
      <c r="YO3302" s="0"/>
      <c r="YP3302" s="0"/>
      <c r="YQ3302" s="0"/>
      <c r="YR3302" s="0"/>
      <c r="YS3302" s="0"/>
      <c r="YT3302" s="0"/>
      <c r="YU3302" s="0"/>
      <c r="YV3302" s="0"/>
      <c r="YW3302" s="0"/>
      <c r="YX3302" s="0"/>
      <c r="YY3302" s="0"/>
      <c r="YZ3302" s="0"/>
      <c r="ZA3302" s="0"/>
      <c r="ZB3302" s="0"/>
      <c r="ZC3302" s="0"/>
      <c r="ZD3302" s="0"/>
      <c r="ZE3302" s="0"/>
      <c r="ZF3302" s="0"/>
      <c r="ZG3302" s="0"/>
      <c r="ZH3302" s="0"/>
      <c r="ZI3302" s="0"/>
      <c r="ZJ3302" s="0"/>
      <c r="ZK3302" s="0"/>
      <c r="ZL3302" s="0"/>
      <c r="ZM3302" s="0"/>
      <c r="ZN3302" s="0"/>
      <c r="ZO3302" s="0"/>
      <c r="ZP3302" s="0"/>
      <c r="ZQ3302" s="0"/>
      <c r="ZR3302" s="0"/>
      <c r="ZS3302" s="0"/>
      <c r="ZT3302" s="0"/>
      <c r="ZU3302" s="0"/>
      <c r="ZV3302" s="0"/>
      <c r="ZW3302" s="0"/>
      <c r="ZX3302" s="0"/>
      <c r="ZY3302" s="0"/>
      <c r="ZZ3302" s="0"/>
      <c r="AAA3302" s="0"/>
      <c r="AAB3302" s="0"/>
      <c r="AAC3302" s="0"/>
      <c r="AAD3302" s="0"/>
      <c r="AAE3302" s="0"/>
      <c r="AAF3302" s="0"/>
      <c r="AAG3302" s="0"/>
      <c r="AAH3302" s="0"/>
      <c r="AAI3302" s="0"/>
      <c r="AAJ3302" s="0"/>
      <c r="AAK3302" s="0"/>
      <c r="AAL3302" s="0"/>
      <c r="AAM3302" s="0"/>
      <c r="AAN3302" s="0"/>
      <c r="AAO3302" s="0"/>
      <c r="AAP3302" s="0"/>
      <c r="AAQ3302" s="0"/>
      <c r="AAR3302" s="0"/>
      <c r="AAS3302" s="0"/>
      <c r="AAT3302" s="0"/>
      <c r="AAU3302" s="0"/>
      <c r="AAV3302" s="0"/>
      <c r="AAW3302" s="0"/>
      <c r="AAX3302" s="0"/>
      <c r="AAY3302" s="0"/>
      <c r="AAZ3302" s="0"/>
      <c r="ABA3302" s="0"/>
      <c r="ABB3302" s="0"/>
      <c r="ABC3302" s="0"/>
      <c r="ABD3302" s="0"/>
      <c r="ABE3302" s="0"/>
      <c r="ABF3302" s="0"/>
      <c r="ABG3302" s="0"/>
      <c r="ABH3302" s="0"/>
      <c r="ABI3302" s="0"/>
      <c r="ABJ3302" s="0"/>
      <c r="ABK3302" s="0"/>
      <c r="ABL3302" s="0"/>
      <c r="ABM3302" s="0"/>
      <c r="ABN3302" s="0"/>
      <c r="ABO3302" s="0"/>
      <c r="ABP3302" s="0"/>
      <c r="ABQ3302" s="0"/>
      <c r="ABR3302" s="0"/>
      <c r="ABS3302" s="0"/>
      <c r="ABT3302" s="0"/>
      <c r="ABU3302" s="0"/>
      <c r="ABV3302" s="0"/>
      <c r="ABW3302" s="0"/>
      <c r="ABX3302" s="0"/>
      <c r="ABY3302" s="0"/>
      <c r="ABZ3302" s="0"/>
      <c r="ACA3302" s="0"/>
      <c r="ACB3302" s="0"/>
      <c r="ACC3302" s="0"/>
      <c r="ACD3302" s="0"/>
      <c r="ACE3302" s="0"/>
      <c r="ACF3302" s="0"/>
      <c r="ACG3302" s="0"/>
      <c r="ACH3302" s="0"/>
      <c r="ACI3302" s="0"/>
      <c r="ACJ3302" s="0"/>
      <c r="ACK3302" s="0"/>
      <c r="ACL3302" s="0"/>
      <c r="ACM3302" s="0"/>
      <c r="ACN3302" s="0"/>
      <c r="ACO3302" s="0"/>
      <c r="ACP3302" s="0"/>
      <c r="ACQ3302" s="0"/>
      <c r="ACR3302" s="0"/>
      <c r="ACS3302" s="0"/>
      <c r="ACT3302" s="0"/>
      <c r="ACU3302" s="0"/>
      <c r="ACV3302" s="0"/>
      <c r="ACW3302" s="0"/>
      <c r="ACX3302" s="0"/>
      <c r="ACY3302" s="0"/>
      <c r="ACZ3302" s="0"/>
      <c r="ADA3302" s="0"/>
      <c r="ADB3302" s="0"/>
      <c r="ADC3302" s="0"/>
      <c r="ADD3302" s="0"/>
      <c r="ADE3302" s="0"/>
      <c r="ADF3302" s="0"/>
      <c r="ADG3302" s="0"/>
      <c r="ADH3302" s="0"/>
      <c r="ADI3302" s="0"/>
      <c r="ADJ3302" s="0"/>
      <c r="ADK3302" s="0"/>
      <c r="ADL3302" s="0"/>
      <c r="ADM3302" s="0"/>
      <c r="ADN3302" s="0"/>
      <c r="ADO3302" s="0"/>
      <c r="ADP3302" s="0"/>
      <c r="ADQ3302" s="0"/>
      <c r="ADR3302" s="0"/>
      <c r="ADS3302" s="0"/>
      <c r="ADT3302" s="0"/>
      <c r="ADU3302" s="0"/>
      <c r="ADV3302" s="0"/>
      <c r="ADW3302" s="0"/>
      <c r="ADX3302" s="0"/>
      <c r="ADY3302" s="0"/>
      <c r="ADZ3302" s="0"/>
      <c r="AEA3302" s="0"/>
      <c r="AEB3302" s="0"/>
      <c r="AEC3302" s="0"/>
      <c r="AED3302" s="0"/>
      <c r="AEE3302" s="0"/>
      <c r="AEF3302" s="0"/>
      <c r="AEG3302" s="0"/>
      <c r="AEH3302" s="0"/>
      <c r="AEI3302" s="0"/>
      <c r="AEJ3302" s="0"/>
      <c r="AEK3302" s="0"/>
      <c r="AEL3302" s="0"/>
      <c r="AEM3302" s="0"/>
      <c r="AEN3302" s="0"/>
      <c r="AEO3302" s="0"/>
      <c r="AEP3302" s="0"/>
      <c r="AEQ3302" s="0"/>
      <c r="AER3302" s="0"/>
      <c r="AES3302" s="0"/>
      <c r="AET3302" s="0"/>
      <c r="AEU3302" s="0"/>
      <c r="AEV3302" s="0"/>
      <c r="AEW3302" s="0"/>
      <c r="AEX3302" s="0"/>
      <c r="AEY3302" s="0"/>
      <c r="AEZ3302" s="0"/>
      <c r="AFA3302" s="0"/>
      <c r="AFB3302" s="0"/>
      <c r="AFC3302" s="0"/>
      <c r="AFD3302" s="0"/>
      <c r="AFE3302" s="0"/>
      <c r="AFF3302" s="0"/>
      <c r="AFG3302" s="0"/>
      <c r="AFH3302" s="0"/>
      <c r="AFI3302" s="0"/>
      <c r="AFJ3302" s="0"/>
      <c r="AFK3302" s="0"/>
      <c r="AFL3302" s="0"/>
      <c r="AFM3302" s="0"/>
      <c r="AFN3302" s="0"/>
      <c r="AFO3302" s="0"/>
      <c r="AFP3302" s="0"/>
      <c r="AFQ3302" s="0"/>
      <c r="AFR3302" s="0"/>
      <c r="AFS3302" s="0"/>
      <c r="AFT3302" s="0"/>
      <c r="AFU3302" s="0"/>
      <c r="AFV3302" s="0"/>
      <c r="AFW3302" s="0"/>
      <c r="AFX3302" s="0"/>
      <c r="AFY3302" s="0"/>
      <c r="AFZ3302" s="0"/>
      <c r="AGA3302" s="0"/>
      <c r="AGB3302" s="0"/>
      <c r="AGC3302" s="0"/>
      <c r="AGD3302" s="0"/>
      <c r="AGE3302" s="0"/>
      <c r="AGF3302" s="0"/>
      <c r="AGG3302" s="0"/>
      <c r="AGH3302" s="0"/>
      <c r="AGI3302" s="0"/>
      <c r="AGJ3302" s="0"/>
      <c r="AGK3302" s="0"/>
      <c r="AGL3302" s="0"/>
      <c r="AGM3302" s="0"/>
      <c r="AGN3302" s="0"/>
      <c r="AGO3302" s="0"/>
      <c r="AGP3302" s="0"/>
      <c r="AGQ3302" s="0"/>
      <c r="AGR3302" s="0"/>
      <c r="AGS3302" s="0"/>
      <c r="AGT3302" s="0"/>
      <c r="AGU3302" s="0"/>
      <c r="AGV3302" s="0"/>
      <c r="AGW3302" s="0"/>
      <c r="AGX3302" s="0"/>
      <c r="AGY3302" s="0"/>
      <c r="AGZ3302" s="0"/>
      <c r="AHA3302" s="0"/>
      <c r="AHB3302" s="0"/>
      <c r="AHC3302" s="0"/>
      <c r="AHD3302" s="0"/>
      <c r="AHE3302" s="0"/>
      <c r="AHF3302" s="0"/>
      <c r="AHG3302" s="0"/>
      <c r="AHH3302" s="0"/>
      <c r="AHI3302" s="0"/>
      <c r="AHJ3302" s="0"/>
      <c r="AHK3302" s="0"/>
      <c r="AHL3302" s="0"/>
      <c r="AHM3302" s="0"/>
      <c r="AHN3302" s="0"/>
      <c r="AHO3302" s="0"/>
      <c r="AHP3302" s="0"/>
      <c r="AHQ3302" s="0"/>
      <c r="AHR3302" s="0"/>
      <c r="AHS3302" s="0"/>
      <c r="AHT3302" s="0"/>
      <c r="AHU3302" s="0"/>
      <c r="AHV3302" s="0"/>
      <c r="AHW3302" s="0"/>
      <c r="AHX3302" s="0"/>
      <c r="AHY3302" s="0"/>
      <c r="AHZ3302" s="0"/>
      <c r="AIA3302" s="0"/>
      <c r="AIB3302" s="0"/>
      <c r="AIC3302" s="0"/>
      <c r="AID3302" s="0"/>
      <c r="AIE3302" s="0"/>
      <c r="AIF3302" s="0"/>
      <c r="AIG3302" s="0"/>
      <c r="AIH3302" s="0"/>
      <c r="AII3302" s="0"/>
      <c r="AIJ3302" s="0"/>
      <c r="AIK3302" s="0"/>
      <c r="AIL3302" s="0"/>
      <c r="AIM3302" s="0"/>
      <c r="AIN3302" s="0"/>
      <c r="AIO3302" s="0"/>
      <c r="AIP3302" s="0"/>
      <c r="AIQ3302" s="0"/>
      <c r="AIR3302" s="0"/>
      <c r="AIS3302" s="0"/>
      <c r="AIT3302" s="0"/>
      <c r="AIU3302" s="0"/>
      <c r="AIV3302" s="0"/>
      <c r="AIW3302" s="0"/>
      <c r="AIX3302" s="0"/>
      <c r="AIY3302" s="0"/>
      <c r="AIZ3302" s="0"/>
      <c r="AJA3302" s="0"/>
      <c r="AJB3302" s="0"/>
      <c r="AJC3302" s="0"/>
      <c r="AJD3302" s="0"/>
      <c r="AJE3302" s="0"/>
      <c r="AJF3302" s="0"/>
      <c r="AJG3302" s="0"/>
      <c r="AJH3302" s="0"/>
      <c r="AJI3302" s="0"/>
      <c r="AJJ3302" s="0"/>
      <c r="AJK3302" s="0"/>
      <c r="AJL3302" s="0"/>
      <c r="AJM3302" s="0"/>
      <c r="AJN3302" s="0"/>
      <c r="AJO3302" s="0"/>
      <c r="AJP3302" s="0"/>
      <c r="AJQ3302" s="0"/>
      <c r="AJR3302" s="0"/>
      <c r="AJS3302" s="0"/>
      <c r="AJT3302" s="0"/>
      <c r="AJU3302" s="0"/>
      <c r="AJV3302" s="0"/>
      <c r="AJW3302" s="0"/>
      <c r="AJX3302" s="0"/>
      <c r="AJY3302" s="0"/>
      <c r="AJZ3302" s="0"/>
      <c r="AKA3302" s="0"/>
      <c r="AKB3302" s="0"/>
      <c r="AKC3302" s="0"/>
      <c r="AKD3302" s="0"/>
      <c r="AKE3302" s="0"/>
      <c r="AKF3302" s="0"/>
      <c r="AKG3302" s="0"/>
      <c r="AKH3302" s="0"/>
      <c r="AKI3302" s="0"/>
      <c r="AKJ3302" s="0"/>
      <c r="AKK3302" s="0"/>
      <c r="AKL3302" s="0"/>
      <c r="AKM3302" s="0"/>
      <c r="AKN3302" s="0"/>
      <c r="AKO3302" s="0"/>
      <c r="AKP3302" s="0"/>
      <c r="AKQ3302" s="0"/>
      <c r="AKR3302" s="0"/>
      <c r="AKS3302" s="0"/>
      <c r="AKT3302" s="0"/>
      <c r="AKU3302" s="0"/>
      <c r="AKV3302" s="0"/>
      <c r="AKW3302" s="0"/>
      <c r="AKX3302" s="0"/>
      <c r="AKY3302" s="0"/>
      <c r="AKZ3302" s="0"/>
      <c r="ALA3302" s="0"/>
      <c r="ALB3302" s="0"/>
      <c r="ALC3302" s="0"/>
      <c r="ALD3302" s="0"/>
      <c r="ALE3302" s="0"/>
      <c r="ALF3302" s="0"/>
      <c r="ALG3302" s="0"/>
      <c r="ALH3302" s="0"/>
      <c r="ALI3302" s="0"/>
      <c r="ALJ3302" s="0"/>
      <c r="ALK3302" s="0"/>
      <c r="ALL3302" s="0"/>
      <c r="ALM3302" s="0"/>
      <c r="ALN3302" s="0"/>
      <c r="ALO3302" s="0"/>
      <c r="ALP3302" s="0"/>
      <c r="ALQ3302" s="0"/>
      <c r="ALR3302" s="0"/>
      <c r="ALS3302" s="0"/>
      <c r="ALT3302" s="0"/>
      <c r="ALU3302" s="0"/>
      <c r="ALV3302" s="0"/>
      <c r="ALW3302" s="0"/>
      <c r="ALX3302" s="0"/>
      <c r="ALY3302" s="0"/>
      <c r="ALZ3302" s="0"/>
      <c r="AMA3302" s="0"/>
      <c r="AMB3302" s="0"/>
      <c r="AMC3302" s="0"/>
      <c r="AMD3302" s="0"/>
      <c r="AME3302" s="0"/>
      <c r="AMF3302" s="0"/>
      <c r="AMG3302" s="0"/>
      <c r="AMH3302" s="0"/>
      <c r="AMI3302" s="0"/>
    </row>
    <row r="3303" customFormat="false" ht="12.75" hidden="false" customHeight="false" outlineLevel="0" collapsed="false">
      <c r="A3303" s="1" t="s">
        <v>3551</v>
      </c>
      <c r="C3303" s="70" t="s">
        <v>3552</v>
      </c>
      <c r="D3303" s="70" t="s">
        <v>13</v>
      </c>
      <c r="E3303" s="72" t="n">
        <v>1.8</v>
      </c>
      <c r="F3303" s="73" t="n">
        <v>2.8</v>
      </c>
      <c r="G3303" s="74" t="s">
        <v>3470</v>
      </c>
      <c r="L3303" s="95"/>
      <c r="N3303" s="95"/>
      <c r="O3303" s="95"/>
      <c r="BM3303" s="0"/>
      <c r="BN3303" s="0"/>
      <c r="BO3303" s="0"/>
      <c r="BP3303" s="0"/>
      <c r="BQ3303" s="0"/>
      <c r="BR3303" s="0"/>
      <c r="BS3303" s="0"/>
      <c r="BT3303" s="0"/>
      <c r="BU3303" s="0"/>
      <c r="BV3303" s="0"/>
      <c r="BW3303" s="0"/>
      <c r="BX3303" s="0"/>
      <c r="BY3303" s="0"/>
      <c r="BZ3303" s="0"/>
      <c r="CA3303" s="0"/>
      <c r="CB3303" s="0"/>
      <c r="CC3303" s="0"/>
      <c r="CD3303" s="0"/>
      <c r="CE3303" s="0"/>
      <c r="CF3303" s="0"/>
      <c r="CG3303" s="0"/>
      <c r="CH3303" s="0"/>
      <c r="CI3303" s="0"/>
      <c r="CJ3303" s="0"/>
      <c r="CK3303" s="0"/>
      <c r="CL3303" s="0"/>
      <c r="CM3303" s="0"/>
      <c r="CN3303" s="0"/>
      <c r="CO3303" s="0"/>
      <c r="CP3303" s="0"/>
      <c r="CQ3303" s="0"/>
      <c r="CR3303" s="0"/>
      <c r="CS3303" s="0"/>
      <c r="CT3303" s="0"/>
      <c r="CU3303" s="0"/>
      <c r="CV3303" s="0"/>
      <c r="CW3303" s="0"/>
      <c r="CX3303" s="0"/>
      <c r="CY3303" s="0"/>
      <c r="CZ3303" s="0"/>
      <c r="DA3303" s="0"/>
      <c r="DB3303" s="0"/>
      <c r="DC3303" s="0"/>
      <c r="DD3303" s="0"/>
      <c r="DE3303" s="0"/>
      <c r="DF3303" s="0"/>
      <c r="DG3303" s="0"/>
      <c r="DH3303" s="0"/>
      <c r="DI3303" s="0"/>
      <c r="DJ3303" s="0"/>
      <c r="DK3303" s="0"/>
      <c r="DL3303" s="0"/>
      <c r="DM3303" s="0"/>
      <c r="DN3303" s="0"/>
      <c r="DO3303" s="0"/>
      <c r="DP3303" s="0"/>
      <c r="DQ3303" s="0"/>
      <c r="DR3303" s="0"/>
      <c r="DS3303" s="0"/>
      <c r="DT3303" s="0"/>
      <c r="DU3303" s="0"/>
      <c r="DV3303" s="0"/>
      <c r="DW3303" s="0"/>
      <c r="DX3303" s="0"/>
      <c r="DY3303" s="0"/>
      <c r="DZ3303" s="0"/>
      <c r="EA3303" s="0"/>
      <c r="EB3303" s="0"/>
      <c r="EC3303" s="0"/>
      <c r="ED3303" s="0"/>
      <c r="EE3303" s="0"/>
      <c r="EF3303" s="0"/>
      <c r="EG3303" s="0"/>
      <c r="EH3303" s="0"/>
      <c r="EI3303" s="0"/>
      <c r="EJ3303" s="0"/>
      <c r="EK3303" s="0"/>
      <c r="EL3303" s="0"/>
      <c r="EM3303" s="0"/>
      <c r="EN3303" s="0"/>
      <c r="EO3303" s="0"/>
      <c r="EP3303" s="0"/>
      <c r="EQ3303" s="0"/>
      <c r="ER3303" s="0"/>
      <c r="ES3303" s="0"/>
      <c r="ET3303" s="0"/>
      <c r="EU3303" s="0"/>
      <c r="EV3303" s="0"/>
      <c r="EW3303" s="0"/>
      <c r="EX3303" s="0"/>
      <c r="EY3303" s="0"/>
      <c r="EZ3303" s="0"/>
      <c r="FA3303" s="0"/>
      <c r="FB3303" s="0"/>
      <c r="FC3303" s="0"/>
      <c r="FD3303" s="0"/>
      <c r="FE3303" s="0"/>
      <c r="FF3303" s="0"/>
      <c r="FG3303" s="0"/>
      <c r="FH3303" s="0"/>
      <c r="FI3303" s="0"/>
      <c r="FJ3303" s="0"/>
      <c r="FK3303" s="0"/>
      <c r="FL3303" s="0"/>
      <c r="FM3303" s="0"/>
      <c r="FN3303" s="0"/>
      <c r="FO3303" s="0"/>
      <c r="FP3303" s="0"/>
      <c r="FQ3303" s="0"/>
      <c r="FR3303" s="0"/>
      <c r="FS3303" s="0"/>
      <c r="FT3303" s="0"/>
      <c r="FU3303" s="0"/>
      <c r="FV3303" s="0"/>
      <c r="FW3303" s="0"/>
      <c r="FX3303" s="0"/>
      <c r="FY3303" s="0"/>
      <c r="FZ3303" s="0"/>
      <c r="GA3303" s="0"/>
      <c r="GB3303" s="0"/>
      <c r="GC3303" s="0"/>
      <c r="GD3303" s="0"/>
      <c r="GE3303" s="0"/>
      <c r="GF3303" s="0"/>
      <c r="GG3303" s="0"/>
      <c r="GH3303" s="0"/>
      <c r="GI3303" s="0"/>
      <c r="GJ3303" s="0"/>
      <c r="GK3303" s="0"/>
      <c r="GL3303" s="0"/>
      <c r="GM3303" s="0"/>
      <c r="GN3303" s="0"/>
      <c r="GO3303" s="0"/>
      <c r="GP3303" s="0"/>
      <c r="GQ3303" s="0"/>
      <c r="GR3303" s="0"/>
      <c r="GS3303" s="0"/>
      <c r="GT3303" s="0"/>
      <c r="GU3303" s="0"/>
      <c r="GV3303" s="0"/>
      <c r="GW3303" s="0"/>
      <c r="GX3303" s="0"/>
      <c r="GY3303" s="0"/>
      <c r="GZ3303" s="0"/>
      <c r="HA3303" s="0"/>
      <c r="HB3303" s="0"/>
      <c r="HC3303" s="0"/>
      <c r="HD3303" s="0"/>
      <c r="HE3303" s="0"/>
      <c r="HF3303" s="0"/>
      <c r="HG3303" s="0"/>
      <c r="HH3303" s="0"/>
      <c r="HI3303" s="0"/>
      <c r="HJ3303" s="0"/>
      <c r="HK3303" s="0"/>
      <c r="HL3303" s="0"/>
      <c r="HM3303" s="0"/>
      <c r="HN3303" s="0"/>
      <c r="HO3303" s="0"/>
      <c r="HP3303" s="0"/>
      <c r="HQ3303" s="0"/>
      <c r="HR3303" s="0"/>
      <c r="HS3303" s="0"/>
      <c r="HT3303" s="0"/>
      <c r="HU3303" s="0"/>
      <c r="HV3303" s="0"/>
      <c r="HW3303" s="0"/>
      <c r="HX3303" s="0"/>
      <c r="HY3303" s="0"/>
      <c r="HZ3303" s="0"/>
      <c r="IA3303" s="0"/>
      <c r="IB3303" s="0"/>
      <c r="IC3303" s="0"/>
      <c r="ID3303" s="0"/>
      <c r="IE3303" s="0"/>
      <c r="IF3303" s="0"/>
      <c r="IG3303" s="0"/>
      <c r="IH3303" s="0"/>
      <c r="II3303" s="0"/>
      <c r="IJ3303" s="0"/>
      <c r="IK3303" s="0"/>
      <c r="IL3303" s="0"/>
      <c r="IM3303" s="0"/>
      <c r="IN3303" s="0"/>
      <c r="IO3303" s="0"/>
      <c r="IP3303" s="0"/>
      <c r="IQ3303" s="0"/>
      <c r="IR3303" s="0"/>
      <c r="IS3303" s="0"/>
      <c r="IT3303" s="0"/>
      <c r="IU3303" s="0"/>
      <c r="IV3303" s="0"/>
      <c r="IW3303" s="0"/>
      <c r="IX3303" s="0"/>
      <c r="IY3303" s="0"/>
      <c r="IZ3303" s="0"/>
      <c r="JA3303" s="0"/>
      <c r="JB3303" s="0"/>
      <c r="JC3303" s="0"/>
      <c r="JD3303" s="0"/>
      <c r="JE3303" s="0"/>
      <c r="JF3303" s="0"/>
      <c r="JG3303" s="0"/>
      <c r="JH3303" s="0"/>
      <c r="JI3303" s="0"/>
      <c r="JJ3303" s="0"/>
      <c r="JK3303" s="0"/>
      <c r="JL3303" s="0"/>
      <c r="JM3303" s="0"/>
      <c r="JN3303" s="0"/>
      <c r="JO3303" s="0"/>
      <c r="JP3303" s="0"/>
      <c r="JQ3303" s="0"/>
      <c r="JR3303" s="0"/>
      <c r="JS3303" s="0"/>
      <c r="JT3303" s="0"/>
      <c r="JU3303" s="0"/>
      <c r="JV3303" s="0"/>
      <c r="JW3303" s="0"/>
      <c r="JX3303" s="0"/>
      <c r="JY3303" s="0"/>
      <c r="JZ3303" s="0"/>
      <c r="KA3303" s="0"/>
      <c r="KB3303" s="0"/>
      <c r="KC3303" s="0"/>
      <c r="KD3303" s="0"/>
      <c r="KE3303" s="0"/>
      <c r="KF3303" s="0"/>
      <c r="KG3303" s="0"/>
      <c r="KH3303" s="0"/>
      <c r="KI3303" s="0"/>
      <c r="KJ3303" s="0"/>
      <c r="KK3303" s="0"/>
      <c r="KL3303" s="0"/>
      <c r="KM3303" s="0"/>
      <c r="KN3303" s="0"/>
      <c r="KO3303" s="0"/>
      <c r="KP3303" s="0"/>
      <c r="KQ3303" s="0"/>
      <c r="KR3303" s="0"/>
      <c r="KS3303" s="0"/>
      <c r="KT3303" s="0"/>
      <c r="KU3303" s="0"/>
      <c r="KV3303" s="0"/>
      <c r="KW3303" s="0"/>
      <c r="KX3303" s="0"/>
      <c r="KY3303" s="0"/>
      <c r="KZ3303" s="0"/>
      <c r="LA3303" s="0"/>
      <c r="LB3303" s="0"/>
      <c r="LC3303" s="0"/>
      <c r="LD3303" s="0"/>
      <c r="LE3303" s="0"/>
      <c r="LF3303" s="0"/>
      <c r="LG3303" s="0"/>
      <c r="LH3303" s="0"/>
      <c r="LI3303" s="0"/>
      <c r="LJ3303" s="0"/>
      <c r="LK3303" s="0"/>
      <c r="LL3303" s="0"/>
      <c r="LM3303" s="0"/>
      <c r="LN3303" s="0"/>
      <c r="LO3303" s="0"/>
      <c r="LP3303" s="0"/>
      <c r="LQ3303" s="0"/>
      <c r="LR3303" s="0"/>
      <c r="LS3303" s="0"/>
      <c r="LT3303" s="0"/>
      <c r="LU3303" s="0"/>
      <c r="LV3303" s="0"/>
      <c r="LW3303" s="0"/>
      <c r="LX3303" s="0"/>
      <c r="LY3303" s="0"/>
      <c r="LZ3303" s="0"/>
      <c r="MA3303" s="0"/>
      <c r="MB3303" s="0"/>
      <c r="MC3303" s="0"/>
      <c r="MD3303" s="0"/>
      <c r="ME3303" s="0"/>
      <c r="MF3303" s="0"/>
      <c r="MG3303" s="0"/>
      <c r="MH3303" s="0"/>
      <c r="MI3303" s="0"/>
      <c r="MJ3303" s="0"/>
      <c r="MK3303" s="0"/>
      <c r="ML3303" s="0"/>
      <c r="MM3303" s="0"/>
      <c r="MN3303" s="0"/>
      <c r="MO3303" s="0"/>
      <c r="MP3303" s="0"/>
      <c r="MQ3303" s="0"/>
      <c r="MR3303" s="0"/>
      <c r="MS3303" s="0"/>
      <c r="MT3303" s="0"/>
      <c r="MU3303" s="0"/>
      <c r="MV3303" s="0"/>
      <c r="MW3303" s="0"/>
      <c r="MX3303" s="0"/>
      <c r="MY3303" s="0"/>
      <c r="MZ3303" s="0"/>
      <c r="NA3303" s="0"/>
      <c r="NB3303" s="0"/>
      <c r="NC3303" s="0"/>
      <c r="ND3303" s="0"/>
      <c r="NE3303" s="0"/>
      <c r="NF3303" s="0"/>
      <c r="NG3303" s="0"/>
      <c r="NH3303" s="0"/>
      <c r="NI3303" s="0"/>
      <c r="NJ3303" s="0"/>
      <c r="NK3303" s="0"/>
      <c r="NL3303" s="0"/>
      <c r="NM3303" s="0"/>
      <c r="NN3303" s="0"/>
      <c r="NO3303" s="0"/>
      <c r="NP3303" s="0"/>
      <c r="NQ3303" s="0"/>
      <c r="NR3303" s="0"/>
      <c r="NS3303" s="0"/>
      <c r="NT3303" s="0"/>
      <c r="NU3303" s="0"/>
      <c r="NV3303" s="0"/>
      <c r="NW3303" s="0"/>
      <c r="NX3303" s="0"/>
      <c r="NY3303" s="0"/>
      <c r="NZ3303" s="0"/>
      <c r="OA3303" s="0"/>
      <c r="OB3303" s="0"/>
      <c r="OC3303" s="0"/>
      <c r="OD3303" s="0"/>
      <c r="OE3303" s="0"/>
      <c r="OF3303" s="0"/>
      <c r="OG3303" s="0"/>
      <c r="OH3303" s="0"/>
      <c r="OI3303" s="0"/>
      <c r="OJ3303" s="0"/>
      <c r="OK3303" s="0"/>
      <c r="OL3303" s="0"/>
      <c r="OM3303" s="0"/>
      <c r="ON3303" s="0"/>
      <c r="OO3303" s="0"/>
      <c r="OP3303" s="0"/>
      <c r="OQ3303" s="0"/>
      <c r="OR3303" s="0"/>
      <c r="OS3303" s="0"/>
      <c r="OT3303" s="0"/>
      <c r="OU3303" s="0"/>
      <c r="OV3303" s="0"/>
      <c r="OW3303" s="0"/>
      <c r="OX3303" s="0"/>
      <c r="OY3303" s="0"/>
      <c r="OZ3303" s="0"/>
      <c r="PA3303" s="0"/>
      <c r="PB3303" s="0"/>
      <c r="PC3303" s="0"/>
      <c r="PD3303" s="0"/>
      <c r="PE3303" s="0"/>
      <c r="PF3303" s="0"/>
      <c r="PG3303" s="0"/>
      <c r="PH3303" s="0"/>
      <c r="PI3303" s="0"/>
      <c r="PJ3303" s="0"/>
      <c r="PK3303" s="0"/>
      <c r="PL3303" s="0"/>
      <c r="PM3303" s="0"/>
      <c r="PN3303" s="0"/>
      <c r="PO3303" s="0"/>
      <c r="PP3303" s="0"/>
      <c r="PQ3303" s="0"/>
      <c r="PR3303" s="0"/>
      <c r="PS3303" s="0"/>
      <c r="PT3303" s="0"/>
      <c r="PU3303" s="0"/>
      <c r="PV3303" s="0"/>
      <c r="PW3303" s="0"/>
      <c r="PX3303" s="0"/>
      <c r="PY3303" s="0"/>
      <c r="PZ3303" s="0"/>
      <c r="QA3303" s="0"/>
      <c r="QB3303" s="0"/>
      <c r="QC3303" s="0"/>
      <c r="QD3303" s="0"/>
      <c r="QE3303" s="0"/>
      <c r="QF3303" s="0"/>
      <c r="QG3303" s="0"/>
      <c r="QH3303" s="0"/>
      <c r="QI3303" s="0"/>
      <c r="QJ3303" s="0"/>
      <c r="QK3303" s="0"/>
      <c r="QL3303" s="0"/>
      <c r="QM3303" s="0"/>
      <c r="QN3303" s="0"/>
      <c r="QO3303" s="0"/>
      <c r="QP3303" s="0"/>
      <c r="QQ3303" s="0"/>
      <c r="QR3303" s="0"/>
      <c r="QS3303" s="0"/>
      <c r="QT3303" s="0"/>
      <c r="QU3303" s="0"/>
      <c r="QV3303" s="0"/>
      <c r="QW3303" s="0"/>
      <c r="QX3303" s="0"/>
      <c r="QY3303" s="0"/>
      <c r="QZ3303" s="0"/>
      <c r="RA3303" s="0"/>
      <c r="RB3303" s="0"/>
      <c r="RC3303" s="0"/>
      <c r="RD3303" s="0"/>
      <c r="RE3303" s="0"/>
      <c r="RF3303" s="0"/>
      <c r="RG3303" s="0"/>
      <c r="RH3303" s="0"/>
      <c r="RI3303" s="0"/>
      <c r="RJ3303" s="0"/>
      <c r="RK3303" s="0"/>
      <c r="RL3303" s="0"/>
      <c r="RM3303" s="0"/>
      <c r="RN3303" s="0"/>
      <c r="RO3303" s="0"/>
      <c r="RP3303" s="0"/>
      <c r="RQ3303" s="0"/>
      <c r="RR3303" s="0"/>
      <c r="RS3303" s="0"/>
      <c r="RT3303" s="0"/>
      <c r="RU3303" s="0"/>
      <c r="RV3303" s="0"/>
      <c r="RW3303" s="0"/>
      <c r="RX3303" s="0"/>
      <c r="RY3303" s="0"/>
      <c r="RZ3303" s="0"/>
      <c r="SA3303" s="0"/>
      <c r="SB3303" s="0"/>
      <c r="SC3303" s="0"/>
      <c r="SD3303" s="0"/>
      <c r="SE3303" s="0"/>
      <c r="SF3303" s="0"/>
      <c r="SG3303" s="0"/>
      <c r="SH3303" s="0"/>
      <c r="SI3303" s="0"/>
      <c r="SJ3303" s="0"/>
      <c r="SK3303" s="0"/>
      <c r="SL3303" s="0"/>
      <c r="SM3303" s="0"/>
      <c r="SN3303" s="0"/>
      <c r="SO3303" s="0"/>
      <c r="SP3303" s="0"/>
      <c r="SQ3303" s="0"/>
      <c r="SR3303" s="0"/>
      <c r="SS3303" s="0"/>
      <c r="ST3303" s="0"/>
      <c r="SU3303" s="0"/>
      <c r="SV3303" s="0"/>
      <c r="SW3303" s="0"/>
      <c r="SX3303" s="0"/>
      <c r="SY3303" s="0"/>
      <c r="SZ3303" s="0"/>
      <c r="TA3303" s="0"/>
      <c r="TB3303" s="0"/>
      <c r="TC3303" s="0"/>
      <c r="TD3303" s="0"/>
      <c r="TE3303" s="0"/>
      <c r="TF3303" s="0"/>
      <c r="TG3303" s="0"/>
      <c r="TH3303" s="0"/>
      <c r="TI3303" s="0"/>
      <c r="TJ3303" s="0"/>
      <c r="TK3303" s="0"/>
      <c r="TL3303" s="0"/>
      <c r="TM3303" s="0"/>
      <c r="TN3303" s="0"/>
      <c r="TO3303" s="0"/>
      <c r="TP3303" s="0"/>
      <c r="TQ3303" s="0"/>
      <c r="TR3303" s="0"/>
      <c r="TS3303" s="0"/>
      <c r="TT3303" s="0"/>
      <c r="TU3303" s="0"/>
      <c r="TV3303" s="0"/>
      <c r="TW3303" s="0"/>
      <c r="TX3303" s="0"/>
      <c r="TY3303" s="0"/>
      <c r="TZ3303" s="0"/>
      <c r="UA3303" s="0"/>
      <c r="UB3303" s="0"/>
      <c r="UC3303" s="0"/>
      <c r="UD3303" s="0"/>
      <c r="UE3303" s="0"/>
      <c r="UF3303" s="0"/>
      <c r="UG3303" s="0"/>
      <c r="UH3303" s="0"/>
      <c r="UI3303" s="0"/>
      <c r="UJ3303" s="0"/>
      <c r="UK3303" s="0"/>
      <c r="UL3303" s="0"/>
      <c r="UM3303" s="0"/>
      <c r="UN3303" s="0"/>
      <c r="UO3303" s="0"/>
      <c r="UP3303" s="0"/>
      <c r="UQ3303" s="0"/>
      <c r="UR3303" s="0"/>
      <c r="US3303" s="0"/>
      <c r="UT3303" s="0"/>
      <c r="UU3303" s="0"/>
      <c r="UV3303" s="0"/>
      <c r="UW3303" s="0"/>
      <c r="UX3303" s="0"/>
      <c r="UY3303" s="0"/>
      <c r="UZ3303" s="0"/>
      <c r="VA3303" s="0"/>
      <c r="VB3303" s="0"/>
      <c r="VC3303" s="0"/>
      <c r="VD3303" s="0"/>
      <c r="VE3303" s="0"/>
      <c r="VF3303" s="0"/>
      <c r="VG3303" s="0"/>
      <c r="VH3303" s="0"/>
      <c r="VI3303" s="0"/>
      <c r="VJ3303" s="0"/>
      <c r="VK3303" s="0"/>
      <c r="VL3303" s="0"/>
      <c r="VM3303" s="0"/>
      <c r="VN3303" s="0"/>
      <c r="VO3303" s="0"/>
      <c r="VP3303" s="0"/>
      <c r="VQ3303" s="0"/>
      <c r="VR3303" s="0"/>
      <c r="VS3303" s="0"/>
      <c r="VT3303" s="0"/>
      <c r="VU3303" s="0"/>
      <c r="VV3303" s="0"/>
      <c r="VW3303" s="0"/>
      <c r="VX3303" s="0"/>
      <c r="VY3303" s="0"/>
      <c r="VZ3303" s="0"/>
      <c r="WA3303" s="0"/>
      <c r="WB3303" s="0"/>
      <c r="WC3303" s="0"/>
      <c r="WD3303" s="0"/>
      <c r="WE3303" s="0"/>
      <c r="WF3303" s="0"/>
      <c r="WG3303" s="0"/>
      <c r="WH3303" s="0"/>
      <c r="WI3303" s="0"/>
      <c r="WJ3303" s="0"/>
      <c r="WK3303" s="0"/>
      <c r="WL3303" s="0"/>
      <c r="WM3303" s="0"/>
      <c r="WN3303" s="0"/>
      <c r="WO3303" s="0"/>
      <c r="WP3303" s="0"/>
      <c r="WQ3303" s="0"/>
      <c r="WR3303" s="0"/>
      <c r="WS3303" s="0"/>
      <c r="WT3303" s="0"/>
      <c r="WU3303" s="0"/>
      <c r="WV3303" s="0"/>
      <c r="WW3303" s="0"/>
      <c r="WX3303" s="0"/>
      <c r="WY3303" s="0"/>
      <c r="WZ3303" s="0"/>
      <c r="XA3303" s="0"/>
      <c r="XB3303" s="0"/>
      <c r="XC3303" s="0"/>
      <c r="XD3303" s="0"/>
      <c r="XE3303" s="0"/>
      <c r="XF3303" s="0"/>
      <c r="XG3303" s="0"/>
      <c r="XH3303" s="0"/>
      <c r="XI3303" s="0"/>
      <c r="XJ3303" s="0"/>
      <c r="XK3303" s="0"/>
      <c r="XL3303" s="0"/>
      <c r="XM3303" s="0"/>
      <c r="XN3303" s="0"/>
      <c r="XO3303" s="0"/>
      <c r="XP3303" s="0"/>
      <c r="XQ3303" s="0"/>
      <c r="XR3303" s="0"/>
      <c r="XS3303" s="0"/>
      <c r="XT3303" s="0"/>
      <c r="XU3303" s="0"/>
      <c r="XV3303" s="0"/>
      <c r="XW3303" s="0"/>
      <c r="XX3303" s="0"/>
      <c r="XY3303" s="0"/>
      <c r="XZ3303" s="0"/>
      <c r="YA3303" s="0"/>
      <c r="YB3303" s="0"/>
      <c r="YC3303" s="0"/>
      <c r="YD3303" s="0"/>
      <c r="YE3303" s="0"/>
      <c r="YF3303" s="0"/>
      <c r="YG3303" s="0"/>
      <c r="YH3303" s="0"/>
      <c r="YI3303" s="0"/>
      <c r="YJ3303" s="0"/>
      <c r="YK3303" s="0"/>
      <c r="YL3303" s="0"/>
      <c r="YM3303" s="0"/>
      <c r="YN3303" s="0"/>
      <c r="YO3303" s="0"/>
      <c r="YP3303" s="0"/>
      <c r="YQ3303" s="0"/>
      <c r="YR3303" s="0"/>
      <c r="YS3303" s="0"/>
      <c r="YT3303" s="0"/>
      <c r="YU3303" s="0"/>
      <c r="YV3303" s="0"/>
      <c r="YW3303" s="0"/>
      <c r="YX3303" s="0"/>
      <c r="YY3303" s="0"/>
      <c r="YZ3303" s="0"/>
      <c r="ZA3303" s="0"/>
      <c r="ZB3303" s="0"/>
      <c r="ZC3303" s="0"/>
      <c r="ZD3303" s="0"/>
      <c r="ZE3303" s="0"/>
      <c r="ZF3303" s="0"/>
      <c r="ZG3303" s="0"/>
      <c r="ZH3303" s="0"/>
      <c r="ZI3303" s="0"/>
      <c r="ZJ3303" s="0"/>
      <c r="ZK3303" s="0"/>
      <c r="ZL3303" s="0"/>
      <c r="ZM3303" s="0"/>
      <c r="ZN3303" s="0"/>
      <c r="ZO3303" s="0"/>
      <c r="ZP3303" s="0"/>
      <c r="ZQ3303" s="0"/>
      <c r="ZR3303" s="0"/>
      <c r="ZS3303" s="0"/>
      <c r="ZT3303" s="0"/>
      <c r="ZU3303" s="0"/>
      <c r="ZV3303" s="0"/>
      <c r="ZW3303" s="0"/>
      <c r="ZX3303" s="0"/>
      <c r="ZY3303" s="0"/>
      <c r="ZZ3303" s="0"/>
      <c r="AAA3303" s="0"/>
      <c r="AAB3303" s="0"/>
      <c r="AAC3303" s="0"/>
      <c r="AAD3303" s="0"/>
      <c r="AAE3303" s="0"/>
      <c r="AAF3303" s="0"/>
      <c r="AAG3303" s="0"/>
      <c r="AAH3303" s="0"/>
      <c r="AAI3303" s="0"/>
      <c r="AAJ3303" s="0"/>
      <c r="AAK3303" s="0"/>
      <c r="AAL3303" s="0"/>
      <c r="AAM3303" s="0"/>
      <c r="AAN3303" s="0"/>
      <c r="AAO3303" s="0"/>
      <c r="AAP3303" s="0"/>
      <c r="AAQ3303" s="0"/>
      <c r="AAR3303" s="0"/>
      <c r="AAS3303" s="0"/>
      <c r="AAT3303" s="0"/>
      <c r="AAU3303" s="0"/>
      <c r="AAV3303" s="0"/>
      <c r="AAW3303" s="0"/>
      <c r="AAX3303" s="0"/>
      <c r="AAY3303" s="0"/>
      <c r="AAZ3303" s="0"/>
      <c r="ABA3303" s="0"/>
      <c r="ABB3303" s="0"/>
      <c r="ABC3303" s="0"/>
      <c r="ABD3303" s="0"/>
      <c r="ABE3303" s="0"/>
      <c r="ABF3303" s="0"/>
      <c r="ABG3303" s="0"/>
      <c r="ABH3303" s="0"/>
      <c r="ABI3303" s="0"/>
      <c r="ABJ3303" s="0"/>
      <c r="ABK3303" s="0"/>
      <c r="ABL3303" s="0"/>
      <c r="ABM3303" s="0"/>
      <c r="ABN3303" s="0"/>
      <c r="ABO3303" s="0"/>
      <c r="ABP3303" s="0"/>
      <c r="ABQ3303" s="0"/>
      <c r="ABR3303" s="0"/>
      <c r="ABS3303" s="0"/>
      <c r="ABT3303" s="0"/>
      <c r="ABU3303" s="0"/>
      <c r="ABV3303" s="0"/>
      <c r="ABW3303" s="0"/>
      <c r="ABX3303" s="0"/>
      <c r="ABY3303" s="0"/>
      <c r="ABZ3303" s="0"/>
      <c r="ACA3303" s="0"/>
      <c r="ACB3303" s="0"/>
      <c r="ACC3303" s="0"/>
      <c r="ACD3303" s="0"/>
      <c r="ACE3303" s="0"/>
      <c r="ACF3303" s="0"/>
      <c r="ACG3303" s="0"/>
      <c r="ACH3303" s="0"/>
      <c r="ACI3303" s="0"/>
      <c r="ACJ3303" s="0"/>
      <c r="ACK3303" s="0"/>
      <c r="ACL3303" s="0"/>
      <c r="ACM3303" s="0"/>
      <c r="ACN3303" s="0"/>
      <c r="ACO3303" s="0"/>
      <c r="ACP3303" s="0"/>
      <c r="ACQ3303" s="0"/>
      <c r="ACR3303" s="0"/>
      <c r="ACS3303" s="0"/>
      <c r="ACT3303" s="0"/>
      <c r="ACU3303" s="0"/>
      <c r="ACV3303" s="0"/>
      <c r="ACW3303" s="0"/>
      <c r="ACX3303" s="0"/>
      <c r="ACY3303" s="0"/>
      <c r="ACZ3303" s="0"/>
      <c r="ADA3303" s="0"/>
      <c r="ADB3303" s="0"/>
      <c r="ADC3303" s="0"/>
      <c r="ADD3303" s="0"/>
      <c r="ADE3303" s="0"/>
      <c r="ADF3303" s="0"/>
      <c r="ADG3303" s="0"/>
      <c r="ADH3303" s="0"/>
      <c r="ADI3303" s="0"/>
      <c r="ADJ3303" s="0"/>
      <c r="ADK3303" s="0"/>
      <c r="ADL3303" s="0"/>
      <c r="ADM3303" s="0"/>
      <c r="ADN3303" s="0"/>
      <c r="ADO3303" s="0"/>
      <c r="ADP3303" s="0"/>
      <c r="ADQ3303" s="0"/>
      <c r="ADR3303" s="0"/>
      <c r="ADS3303" s="0"/>
      <c r="ADT3303" s="0"/>
      <c r="ADU3303" s="0"/>
      <c r="ADV3303" s="0"/>
      <c r="ADW3303" s="0"/>
      <c r="ADX3303" s="0"/>
      <c r="ADY3303" s="0"/>
      <c r="ADZ3303" s="0"/>
      <c r="AEA3303" s="0"/>
      <c r="AEB3303" s="0"/>
      <c r="AEC3303" s="0"/>
      <c r="AED3303" s="0"/>
      <c r="AEE3303" s="0"/>
      <c r="AEF3303" s="0"/>
      <c r="AEG3303" s="0"/>
      <c r="AEH3303" s="0"/>
      <c r="AEI3303" s="0"/>
      <c r="AEJ3303" s="0"/>
      <c r="AEK3303" s="0"/>
      <c r="AEL3303" s="0"/>
      <c r="AEM3303" s="0"/>
      <c r="AEN3303" s="0"/>
      <c r="AEO3303" s="0"/>
      <c r="AEP3303" s="0"/>
      <c r="AEQ3303" s="0"/>
      <c r="AER3303" s="0"/>
      <c r="AES3303" s="0"/>
      <c r="AET3303" s="0"/>
      <c r="AEU3303" s="0"/>
      <c r="AEV3303" s="0"/>
      <c r="AEW3303" s="0"/>
      <c r="AEX3303" s="0"/>
      <c r="AEY3303" s="0"/>
      <c r="AEZ3303" s="0"/>
      <c r="AFA3303" s="0"/>
      <c r="AFB3303" s="0"/>
      <c r="AFC3303" s="0"/>
      <c r="AFD3303" s="0"/>
      <c r="AFE3303" s="0"/>
      <c r="AFF3303" s="0"/>
      <c r="AFG3303" s="0"/>
      <c r="AFH3303" s="0"/>
      <c r="AFI3303" s="0"/>
      <c r="AFJ3303" s="0"/>
      <c r="AFK3303" s="0"/>
      <c r="AFL3303" s="0"/>
      <c r="AFM3303" s="0"/>
      <c r="AFN3303" s="0"/>
      <c r="AFO3303" s="0"/>
      <c r="AFP3303" s="0"/>
      <c r="AFQ3303" s="0"/>
      <c r="AFR3303" s="0"/>
      <c r="AFS3303" s="0"/>
      <c r="AFT3303" s="0"/>
      <c r="AFU3303" s="0"/>
      <c r="AFV3303" s="0"/>
      <c r="AFW3303" s="0"/>
      <c r="AFX3303" s="0"/>
      <c r="AFY3303" s="0"/>
      <c r="AFZ3303" s="0"/>
      <c r="AGA3303" s="0"/>
      <c r="AGB3303" s="0"/>
      <c r="AGC3303" s="0"/>
      <c r="AGD3303" s="0"/>
      <c r="AGE3303" s="0"/>
      <c r="AGF3303" s="0"/>
      <c r="AGG3303" s="0"/>
      <c r="AGH3303" s="0"/>
      <c r="AGI3303" s="0"/>
      <c r="AGJ3303" s="0"/>
      <c r="AGK3303" s="0"/>
      <c r="AGL3303" s="0"/>
      <c r="AGM3303" s="0"/>
      <c r="AGN3303" s="0"/>
      <c r="AGO3303" s="0"/>
      <c r="AGP3303" s="0"/>
      <c r="AGQ3303" s="0"/>
      <c r="AGR3303" s="0"/>
      <c r="AGS3303" s="0"/>
      <c r="AGT3303" s="0"/>
      <c r="AGU3303" s="0"/>
      <c r="AGV3303" s="0"/>
      <c r="AGW3303" s="0"/>
      <c r="AGX3303" s="0"/>
      <c r="AGY3303" s="0"/>
      <c r="AGZ3303" s="0"/>
      <c r="AHA3303" s="0"/>
      <c r="AHB3303" s="0"/>
      <c r="AHC3303" s="0"/>
      <c r="AHD3303" s="0"/>
      <c r="AHE3303" s="0"/>
      <c r="AHF3303" s="0"/>
      <c r="AHG3303" s="0"/>
      <c r="AHH3303" s="0"/>
      <c r="AHI3303" s="0"/>
      <c r="AHJ3303" s="0"/>
      <c r="AHK3303" s="0"/>
      <c r="AHL3303" s="0"/>
      <c r="AHM3303" s="0"/>
      <c r="AHN3303" s="0"/>
      <c r="AHO3303" s="0"/>
      <c r="AHP3303" s="0"/>
      <c r="AHQ3303" s="0"/>
      <c r="AHR3303" s="0"/>
      <c r="AHS3303" s="0"/>
      <c r="AHT3303" s="0"/>
      <c r="AHU3303" s="0"/>
      <c r="AHV3303" s="0"/>
      <c r="AHW3303" s="0"/>
      <c r="AHX3303" s="0"/>
      <c r="AHY3303" s="0"/>
      <c r="AHZ3303" s="0"/>
      <c r="AIA3303" s="0"/>
      <c r="AIB3303" s="0"/>
      <c r="AIC3303" s="0"/>
      <c r="AID3303" s="0"/>
      <c r="AIE3303" s="0"/>
      <c r="AIF3303" s="0"/>
      <c r="AIG3303" s="0"/>
      <c r="AIH3303" s="0"/>
      <c r="AII3303" s="0"/>
      <c r="AIJ3303" s="0"/>
      <c r="AIK3303" s="0"/>
      <c r="AIL3303" s="0"/>
      <c r="AIM3303" s="0"/>
      <c r="AIN3303" s="0"/>
      <c r="AIO3303" s="0"/>
      <c r="AIP3303" s="0"/>
      <c r="AIQ3303" s="0"/>
      <c r="AIR3303" s="0"/>
      <c r="AIS3303" s="0"/>
      <c r="AIT3303" s="0"/>
      <c r="AIU3303" s="0"/>
      <c r="AIV3303" s="0"/>
      <c r="AIW3303" s="0"/>
      <c r="AIX3303" s="0"/>
      <c r="AIY3303" s="0"/>
      <c r="AIZ3303" s="0"/>
      <c r="AJA3303" s="0"/>
      <c r="AJB3303" s="0"/>
      <c r="AJC3303" s="0"/>
      <c r="AJD3303" s="0"/>
      <c r="AJE3303" s="0"/>
      <c r="AJF3303" s="0"/>
      <c r="AJG3303" s="0"/>
      <c r="AJH3303" s="0"/>
      <c r="AJI3303" s="0"/>
      <c r="AJJ3303" s="0"/>
      <c r="AJK3303" s="0"/>
      <c r="AJL3303" s="0"/>
      <c r="AJM3303" s="0"/>
      <c r="AJN3303" s="0"/>
      <c r="AJO3303" s="0"/>
      <c r="AJP3303" s="0"/>
      <c r="AJQ3303" s="0"/>
      <c r="AJR3303" s="0"/>
      <c r="AJS3303" s="0"/>
      <c r="AJT3303" s="0"/>
      <c r="AJU3303" s="0"/>
      <c r="AJV3303" s="0"/>
      <c r="AJW3303" s="0"/>
      <c r="AJX3303" s="0"/>
      <c r="AJY3303" s="0"/>
      <c r="AJZ3303" s="0"/>
      <c r="AKA3303" s="0"/>
      <c r="AKB3303" s="0"/>
      <c r="AKC3303" s="0"/>
      <c r="AKD3303" s="0"/>
      <c r="AKE3303" s="0"/>
      <c r="AKF3303" s="0"/>
      <c r="AKG3303" s="0"/>
      <c r="AKH3303" s="0"/>
      <c r="AKI3303" s="0"/>
      <c r="AKJ3303" s="0"/>
      <c r="AKK3303" s="0"/>
      <c r="AKL3303" s="0"/>
      <c r="AKM3303" s="0"/>
      <c r="AKN3303" s="0"/>
      <c r="AKO3303" s="0"/>
      <c r="AKP3303" s="0"/>
      <c r="AKQ3303" s="0"/>
      <c r="AKR3303" s="0"/>
      <c r="AKS3303" s="0"/>
      <c r="AKT3303" s="0"/>
      <c r="AKU3303" s="0"/>
      <c r="AKV3303" s="0"/>
      <c r="AKW3303" s="0"/>
      <c r="AKX3303" s="0"/>
      <c r="AKY3303" s="0"/>
      <c r="AKZ3303" s="0"/>
      <c r="ALA3303" s="0"/>
      <c r="ALB3303" s="0"/>
      <c r="ALC3303" s="0"/>
      <c r="ALD3303" s="0"/>
      <c r="ALE3303" s="0"/>
      <c r="ALF3303" s="0"/>
      <c r="ALG3303" s="0"/>
      <c r="ALH3303" s="0"/>
      <c r="ALI3303" s="0"/>
      <c r="ALJ3303" s="0"/>
      <c r="ALK3303" s="0"/>
      <c r="ALL3303" s="0"/>
      <c r="ALM3303" s="0"/>
      <c r="ALN3303" s="0"/>
      <c r="ALO3303" s="0"/>
      <c r="ALP3303" s="0"/>
      <c r="ALQ3303" s="0"/>
      <c r="ALR3303" s="0"/>
      <c r="ALS3303" s="0"/>
      <c r="ALT3303" s="0"/>
      <c r="ALU3303" s="0"/>
      <c r="ALV3303" s="0"/>
      <c r="ALW3303" s="0"/>
      <c r="ALX3303" s="0"/>
      <c r="ALY3303" s="0"/>
      <c r="ALZ3303" s="0"/>
      <c r="AMA3303" s="0"/>
      <c r="AMB3303" s="0"/>
      <c r="AMC3303" s="0"/>
      <c r="AMD3303" s="0"/>
      <c r="AME3303" s="0"/>
      <c r="AMF3303" s="0"/>
      <c r="AMG3303" s="0"/>
      <c r="AMH3303" s="0"/>
      <c r="AMI3303" s="0"/>
    </row>
    <row r="3304" customFormat="false" ht="12.75" hidden="false" customHeight="false" outlineLevel="0" collapsed="false">
      <c r="A3304" s="1" t="s">
        <v>3551</v>
      </c>
      <c r="C3304" s="70" t="s">
        <v>3553</v>
      </c>
      <c r="D3304" s="70" t="s">
        <v>13</v>
      </c>
      <c r="E3304" s="72" t="n">
        <v>2.3</v>
      </c>
      <c r="F3304" s="73" t="n">
        <v>2.88</v>
      </c>
      <c r="G3304" s="74" t="s">
        <v>3470</v>
      </c>
      <c r="L3304" s="95"/>
      <c r="N3304" s="95"/>
      <c r="O3304" s="95"/>
      <c r="BM3304" s="0"/>
      <c r="BN3304" s="0"/>
      <c r="BO3304" s="0"/>
      <c r="BP3304" s="0"/>
      <c r="BQ3304" s="0"/>
      <c r="BR3304" s="0"/>
      <c r="BS3304" s="0"/>
      <c r="BT3304" s="0"/>
      <c r="BU3304" s="0"/>
      <c r="BV3304" s="0"/>
      <c r="BW3304" s="0"/>
      <c r="BX3304" s="0"/>
      <c r="BY3304" s="0"/>
      <c r="BZ3304" s="0"/>
      <c r="CA3304" s="0"/>
      <c r="CB3304" s="0"/>
      <c r="CC3304" s="0"/>
      <c r="CD3304" s="0"/>
      <c r="CE3304" s="0"/>
      <c r="CF3304" s="0"/>
      <c r="CG3304" s="0"/>
      <c r="CH3304" s="0"/>
      <c r="CI3304" s="0"/>
      <c r="CJ3304" s="0"/>
      <c r="CK3304" s="0"/>
      <c r="CL3304" s="0"/>
      <c r="CM3304" s="0"/>
      <c r="CN3304" s="0"/>
      <c r="CO3304" s="0"/>
      <c r="CP3304" s="0"/>
      <c r="CQ3304" s="0"/>
      <c r="CR3304" s="0"/>
      <c r="CS3304" s="0"/>
      <c r="CT3304" s="0"/>
      <c r="CU3304" s="0"/>
      <c r="CV3304" s="0"/>
      <c r="CW3304" s="0"/>
      <c r="CX3304" s="0"/>
      <c r="CY3304" s="0"/>
      <c r="CZ3304" s="0"/>
      <c r="DA3304" s="0"/>
      <c r="DB3304" s="0"/>
      <c r="DC3304" s="0"/>
      <c r="DD3304" s="0"/>
      <c r="DE3304" s="0"/>
      <c r="DF3304" s="0"/>
      <c r="DG3304" s="0"/>
      <c r="DH3304" s="0"/>
      <c r="DI3304" s="0"/>
      <c r="DJ3304" s="0"/>
      <c r="DK3304" s="0"/>
      <c r="DL3304" s="0"/>
      <c r="DM3304" s="0"/>
      <c r="DN3304" s="0"/>
      <c r="DO3304" s="0"/>
      <c r="DP3304" s="0"/>
      <c r="DQ3304" s="0"/>
      <c r="DR3304" s="0"/>
      <c r="DS3304" s="0"/>
      <c r="DT3304" s="0"/>
      <c r="DU3304" s="0"/>
      <c r="DV3304" s="0"/>
      <c r="DW3304" s="0"/>
      <c r="DX3304" s="0"/>
      <c r="DY3304" s="0"/>
      <c r="DZ3304" s="0"/>
      <c r="EA3304" s="0"/>
      <c r="EB3304" s="0"/>
      <c r="EC3304" s="0"/>
      <c r="ED3304" s="0"/>
      <c r="EE3304" s="0"/>
      <c r="EF3304" s="0"/>
      <c r="EG3304" s="0"/>
      <c r="EH3304" s="0"/>
      <c r="EI3304" s="0"/>
      <c r="EJ3304" s="0"/>
      <c r="EK3304" s="0"/>
      <c r="EL3304" s="0"/>
      <c r="EM3304" s="0"/>
      <c r="EN3304" s="0"/>
      <c r="EO3304" s="0"/>
      <c r="EP3304" s="0"/>
      <c r="EQ3304" s="0"/>
      <c r="ER3304" s="0"/>
      <c r="ES3304" s="0"/>
      <c r="ET3304" s="0"/>
      <c r="EU3304" s="0"/>
      <c r="EV3304" s="0"/>
      <c r="EW3304" s="0"/>
      <c r="EX3304" s="0"/>
      <c r="EY3304" s="0"/>
      <c r="EZ3304" s="0"/>
      <c r="FA3304" s="0"/>
      <c r="FB3304" s="0"/>
      <c r="FC3304" s="0"/>
      <c r="FD3304" s="0"/>
      <c r="FE3304" s="0"/>
      <c r="FF3304" s="0"/>
      <c r="FG3304" s="0"/>
      <c r="FH3304" s="0"/>
      <c r="FI3304" s="0"/>
      <c r="FJ3304" s="0"/>
      <c r="FK3304" s="0"/>
      <c r="FL3304" s="0"/>
      <c r="FM3304" s="0"/>
      <c r="FN3304" s="0"/>
      <c r="FO3304" s="0"/>
      <c r="FP3304" s="0"/>
      <c r="FQ3304" s="0"/>
      <c r="FR3304" s="0"/>
      <c r="FS3304" s="0"/>
      <c r="FT3304" s="0"/>
      <c r="FU3304" s="0"/>
      <c r="FV3304" s="0"/>
      <c r="FW3304" s="0"/>
      <c r="FX3304" s="0"/>
      <c r="FY3304" s="0"/>
      <c r="FZ3304" s="0"/>
      <c r="GA3304" s="0"/>
      <c r="GB3304" s="0"/>
      <c r="GC3304" s="0"/>
      <c r="GD3304" s="0"/>
      <c r="GE3304" s="0"/>
      <c r="GF3304" s="0"/>
      <c r="GG3304" s="0"/>
      <c r="GH3304" s="0"/>
      <c r="GI3304" s="0"/>
      <c r="GJ3304" s="0"/>
      <c r="GK3304" s="0"/>
      <c r="GL3304" s="0"/>
      <c r="GM3304" s="0"/>
      <c r="GN3304" s="0"/>
      <c r="GO3304" s="0"/>
      <c r="GP3304" s="0"/>
      <c r="GQ3304" s="0"/>
      <c r="GR3304" s="0"/>
      <c r="GS3304" s="0"/>
      <c r="GT3304" s="0"/>
      <c r="GU3304" s="0"/>
      <c r="GV3304" s="0"/>
      <c r="GW3304" s="0"/>
      <c r="GX3304" s="0"/>
      <c r="GY3304" s="0"/>
      <c r="GZ3304" s="0"/>
      <c r="HA3304" s="0"/>
      <c r="HB3304" s="0"/>
      <c r="HC3304" s="0"/>
      <c r="HD3304" s="0"/>
      <c r="HE3304" s="0"/>
      <c r="HF3304" s="0"/>
      <c r="HG3304" s="0"/>
      <c r="HH3304" s="0"/>
      <c r="HI3304" s="0"/>
      <c r="HJ3304" s="0"/>
      <c r="HK3304" s="0"/>
      <c r="HL3304" s="0"/>
      <c r="HM3304" s="0"/>
      <c r="HN3304" s="0"/>
      <c r="HO3304" s="0"/>
      <c r="HP3304" s="0"/>
      <c r="HQ3304" s="0"/>
      <c r="HR3304" s="0"/>
      <c r="HS3304" s="0"/>
      <c r="HT3304" s="0"/>
      <c r="HU3304" s="0"/>
      <c r="HV3304" s="0"/>
      <c r="HW3304" s="0"/>
      <c r="HX3304" s="0"/>
      <c r="HY3304" s="0"/>
      <c r="HZ3304" s="0"/>
      <c r="IA3304" s="0"/>
      <c r="IB3304" s="0"/>
      <c r="IC3304" s="0"/>
      <c r="ID3304" s="0"/>
      <c r="IE3304" s="0"/>
      <c r="IF3304" s="0"/>
      <c r="IG3304" s="0"/>
      <c r="IH3304" s="0"/>
      <c r="II3304" s="0"/>
      <c r="IJ3304" s="0"/>
      <c r="IK3304" s="0"/>
      <c r="IL3304" s="0"/>
      <c r="IM3304" s="0"/>
      <c r="IN3304" s="0"/>
      <c r="IO3304" s="0"/>
      <c r="IP3304" s="0"/>
      <c r="IQ3304" s="0"/>
      <c r="IR3304" s="0"/>
      <c r="IS3304" s="0"/>
      <c r="IT3304" s="0"/>
      <c r="IU3304" s="0"/>
      <c r="IV3304" s="0"/>
      <c r="IW3304" s="0"/>
      <c r="IX3304" s="0"/>
      <c r="IY3304" s="0"/>
      <c r="IZ3304" s="0"/>
      <c r="JA3304" s="0"/>
      <c r="JB3304" s="0"/>
      <c r="JC3304" s="0"/>
      <c r="JD3304" s="0"/>
      <c r="JE3304" s="0"/>
      <c r="JF3304" s="0"/>
      <c r="JG3304" s="0"/>
      <c r="JH3304" s="0"/>
      <c r="JI3304" s="0"/>
      <c r="JJ3304" s="0"/>
      <c r="JK3304" s="0"/>
      <c r="JL3304" s="0"/>
      <c r="JM3304" s="0"/>
      <c r="JN3304" s="0"/>
      <c r="JO3304" s="0"/>
      <c r="JP3304" s="0"/>
      <c r="JQ3304" s="0"/>
      <c r="JR3304" s="0"/>
      <c r="JS3304" s="0"/>
      <c r="JT3304" s="0"/>
      <c r="JU3304" s="0"/>
      <c r="JV3304" s="0"/>
      <c r="JW3304" s="0"/>
      <c r="JX3304" s="0"/>
      <c r="JY3304" s="0"/>
      <c r="JZ3304" s="0"/>
      <c r="KA3304" s="0"/>
      <c r="KB3304" s="0"/>
      <c r="KC3304" s="0"/>
      <c r="KD3304" s="0"/>
      <c r="KE3304" s="0"/>
      <c r="KF3304" s="0"/>
      <c r="KG3304" s="0"/>
      <c r="KH3304" s="0"/>
      <c r="KI3304" s="0"/>
      <c r="KJ3304" s="0"/>
      <c r="KK3304" s="0"/>
      <c r="KL3304" s="0"/>
      <c r="KM3304" s="0"/>
      <c r="KN3304" s="0"/>
      <c r="KO3304" s="0"/>
      <c r="KP3304" s="0"/>
      <c r="KQ3304" s="0"/>
      <c r="KR3304" s="0"/>
      <c r="KS3304" s="0"/>
      <c r="KT3304" s="0"/>
      <c r="KU3304" s="0"/>
      <c r="KV3304" s="0"/>
      <c r="KW3304" s="0"/>
      <c r="KX3304" s="0"/>
      <c r="KY3304" s="0"/>
      <c r="KZ3304" s="0"/>
      <c r="LA3304" s="0"/>
      <c r="LB3304" s="0"/>
      <c r="LC3304" s="0"/>
      <c r="LD3304" s="0"/>
      <c r="LE3304" s="0"/>
      <c r="LF3304" s="0"/>
      <c r="LG3304" s="0"/>
      <c r="LH3304" s="0"/>
      <c r="LI3304" s="0"/>
      <c r="LJ3304" s="0"/>
      <c r="LK3304" s="0"/>
      <c r="LL3304" s="0"/>
      <c r="LM3304" s="0"/>
      <c r="LN3304" s="0"/>
      <c r="LO3304" s="0"/>
      <c r="LP3304" s="0"/>
      <c r="LQ3304" s="0"/>
      <c r="LR3304" s="0"/>
      <c r="LS3304" s="0"/>
      <c r="LT3304" s="0"/>
      <c r="LU3304" s="0"/>
      <c r="LV3304" s="0"/>
      <c r="LW3304" s="0"/>
      <c r="LX3304" s="0"/>
      <c r="LY3304" s="0"/>
      <c r="LZ3304" s="0"/>
      <c r="MA3304" s="0"/>
      <c r="MB3304" s="0"/>
      <c r="MC3304" s="0"/>
      <c r="MD3304" s="0"/>
      <c r="ME3304" s="0"/>
      <c r="MF3304" s="0"/>
      <c r="MG3304" s="0"/>
      <c r="MH3304" s="0"/>
      <c r="MI3304" s="0"/>
      <c r="MJ3304" s="0"/>
      <c r="MK3304" s="0"/>
      <c r="ML3304" s="0"/>
      <c r="MM3304" s="0"/>
      <c r="MN3304" s="0"/>
      <c r="MO3304" s="0"/>
      <c r="MP3304" s="0"/>
      <c r="MQ3304" s="0"/>
      <c r="MR3304" s="0"/>
      <c r="MS3304" s="0"/>
      <c r="MT3304" s="0"/>
      <c r="MU3304" s="0"/>
      <c r="MV3304" s="0"/>
      <c r="MW3304" s="0"/>
      <c r="MX3304" s="0"/>
      <c r="MY3304" s="0"/>
      <c r="MZ3304" s="0"/>
      <c r="NA3304" s="0"/>
      <c r="NB3304" s="0"/>
      <c r="NC3304" s="0"/>
      <c r="ND3304" s="0"/>
      <c r="NE3304" s="0"/>
      <c r="NF3304" s="0"/>
      <c r="NG3304" s="0"/>
      <c r="NH3304" s="0"/>
      <c r="NI3304" s="0"/>
      <c r="NJ3304" s="0"/>
      <c r="NK3304" s="0"/>
      <c r="NL3304" s="0"/>
      <c r="NM3304" s="0"/>
      <c r="NN3304" s="0"/>
      <c r="NO3304" s="0"/>
      <c r="NP3304" s="0"/>
      <c r="NQ3304" s="0"/>
      <c r="NR3304" s="0"/>
      <c r="NS3304" s="0"/>
      <c r="NT3304" s="0"/>
      <c r="NU3304" s="0"/>
      <c r="NV3304" s="0"/>
      <c r="NW3304" s="0"/>
      <c r="NX3304" s="0"/>
      <c r="NY3304" s="0"/>
      <c r="NZ3304" s="0"/>
      <c r="OA3304" s="0"/>
      <c r="OB3304" s="0"/>
      <c r="OC3304" s="0"/>
      <c r="OD3304" s="0"/>
      <c r="OE3304" s="0"/>
      <c r="OF3304" s="0"/>
      <c r="OG3304" s="0"/>
      <c r="OH3304" s="0"/>
      <c r="OI3304" s="0"/>
      <c r="OJ3304" s="0"/>
      <c r="OK3304" s="0"/>
      <c r="OL3304" s="0"/>
      <c r="OM3304" s="0"/>
      <c r="ON3304" s="0"/>
      <c r="OO3304" s="0"/>
      <c r="OP3304" s="0"/>
      <c r="OQ3304" s="0"/>
      <c r="OR3304" s="0"/>
      <c r="OS3304" s="0"/>
      <c r="OT3304" s="0"/>
      <c r="OU3304" s="0"/>
      <c r="OV3304" s="0"/>
      <c r="OW3304" s="0"/>
      <c r="OX3304" s="0"/>
      <c r="OY3304" s="0"/>
      <c r="OZ3304" s="0"/>
      <c r="PA3304" s="0"/>
      <c r="PB3304" s="0"/>
      <c r="PC3304" s="0"/>
      <c r="PD3304" s="0"/>
      <c r="PE3304" s="0"/>
      <c r="PF3304" s="0"/>
      <c r="PG3304" s="0"/>
      <c r="PH3304" s="0"/>
      <c r="PI3304" s="0"/>
      <c r="PJ3304" s="0"/>
      <c r="PK3304" s="0"/>
      <c r="PL3304" s="0"/>
      <c r="PM3304" s="0"/>
      <c r="PN3304" s="0"/>
      <c r="PO3304" s="0"/>
      <c r="PP3304" s="0"/>
      <c r="PQ3304" s="0"/>
      <c r="PR3304" s="0"/>
      <c r="PS3304" s="0"/>
      <c r="PT3304" s="0"/>
      <c r="PU3304" s="0"/>
      <c r="PV3304" s="0"/>
      <c r="PW3304" s="0"/>
      <c r="PX3304" s="0"/>
      <c r="PY3304" s="0"/>
      <c r="PZ3304" s="0"/>
      <c r="QA3304" s="0"/>
      <c r="QB3304" s="0"/>
      <c r="QC3304" s="0"/>
      <c r="QD3304" s="0"/>
      <c r="QE3304" s="0"/>
      <c r="QF3304" s="0"/>
      <c r="QG3304" s="0"/>
      <c r="QH3304" s="0"/>
      <c r="QI3304" s="0"/>
      <c r="QJ3304" s="0"/>
      <c r="QK3304" s="0"/>
      <c r="QL3304" s="0"/>
      <c r="QM3304" s="0"/>
      <c r="QN3304" s="0"/>
      <c r="QO3304" s="0"/>
      <c r="QP3304" s="0"/>
      <c r="QQ3304" s="0"/>
      <c r="QR3304" s="0"/>
      <c r="QS3304" s="0"/>
      <c r="QT3304" s="0"/>
      <c r="QU3304" s="0"/>
      <c r="QV3304" s="0"/>
      <c r="QW3304" s="0"/>
      <c r="QX3304" s="0"/>
      <c r="QY3304" s="0"/>
      <c r="QZ3304" s="0"/>
      <c r="RA3304" s="0"/>
      <c r="RB3304" s="0"/>
      <c r="RC3304" s="0"/>
      <c r="RD3304" s="0"/>
      <c r="RE3304" s="0"/>
      <c r="RF3304" s="0"/>
      <c r="RG3304" s="0"/>
      <c r="RH3304" s="0"/>
      <c r="RI3304" s="0"/>
      <c r="RJ3304" s="0"/>
      <c r="RK3304" s="0"/>
      <c r="RL3304" s="0"/>
      <c r="RM3304" s="0"/>
      <c r="RN3304" s="0"/>
      <c r="RO3304" s="0"/>
      <c r="RP3304" s="0"/>
      <c r="RQ3304" s="0"/>
      <c r="RR3304" s="0"/>
      <c r="RS3304" s="0"/>
      <c r="RT3304" s="0"/>
      <c r="RU3304" s="0"/>
      <c r="RV3304" s="0"/>
      <c r="RW3304" s="0"/>
      <c r="RX3304" s="0"/>
      <c r="RY3304" s="0"/>
      <c r="RZ3304" s="0"/>
      <c r="SA3304" s="0"/>
      <c r="SB3304" s="0"/>
      <c r="SC3304" s="0"/>
      <c r="SD3304" s="0"/>
      <c r="SE3304" s="0"/>
      <c r="SF3304" s="0"/>
      <c r="SG3304" s="0"/>
      <c r="SH3304" s="0"/>
      <c r="SI3304" s="0"/>
      <c r="SJ3304" s="0"/>
      <c r="SK3304" s="0"/>
      <c r="SL3304" s="0"/>
      <c r="SM3304" s="0"/>
      <c r="SN3304" s="0"/>
      <c r="SO3304" s="0"/>
      <c r="SP3304" s="0"/>
      <c r="SQ3304" s="0"/>
      <c r="SR3304" s="0"/>
      <c r="SS3304" s="0"/>
      <c r="ST3304" s="0"/>
      <c r="SU3304" s="0"/>
      <c r="SV3304" s="0"/>
      <c r="SW3304" s="0"/>
      <c r="SX3304" s="0"/>
      <c r="SY3304" s="0"/>
      <c r="SZ3304" s="0"/>
      <c r="TA3304" s="0"/>
      <c r="TB3304" s="0"/>
      <c r="TC3304" s="0"/>
      <c r="TD3304" s="0"/>
      <c r="TE3304" s="0"/>
      <c r="TF3304" s="0"/>
      <c r="TG3304" s="0"/>
      <c r="TH3304" s="0"/>
      <c r="TI3304" s="0"/>
      <c r="TJ3304" s="0"/>
      <c r="TK3304" s="0"/>
      <c r="TL3304" s="0"/>
      <c r="TM3304" s="0"/>
      <c r="TN3304" s="0"/>
      <c r="TO3304" s="0"/>
      <c r="TP3304" s="0"/>
      <c r="TQ3304" s="0"/>
      <c r="TR3304" s="0"/>
      <c r="TS3304" s="0"/>
      <c r="TT3304" s="0"/>
      <c r="TU3304" s="0"/>
      <c r="TV3304" s="0"/>
      <c r="TW3304" s="0"/>
      <c r="TX3304" s="0"/>
      <c r="TY3304" s="0"/>
      <c r="TZ3304" s="0"/>
      <c r="UA3304" s="0"/>
      <c r="UB3304" s="0"/>
      <c r="UC3304" s="0"/>
      <c r="UD3304" s="0"/>
      <c r="UE3304" s="0"/>
      <c r="UF3304" s="0"/>
      <c r="UG3304" s="0"/>
      <c r="UH3304" s="0"/>
      <c r="UI3304" s="0"/>
      <c r="UJ3304" s="0"/>
      <c r="UK3304" s="0"/>
      <c r="UL3304" s="0"/>
      <c r="UM3304" s="0"/>
      <c r="UN3304" s="0"/>
      <c r="UO3304" s="0"/>
      <c r="UP3304" s="0"/>
      <c r="UQ3304" s="0"/>
      <c r="UR3304" s="0"/>
      <c r="US3304" s="0"/>
      <c r="UT3304" s="0"/>
      <c r="UU3304" s="0"/>
      <c r="UV3304" s="0"/>
      <c r="UW3304" s="0"/>
      <c r="UX3304" s="0"/>
      <c r="UY3304" s="0"/>
      <c r="UZ3304" s="0"/>
      <c r="VA3304" s="0"/>
      <c r="VB3304" s="0"/>
      <c r="VC3304" s="0"/>
      <c r="VD3304" s="0"/>
      <c r="VE3304" s="0"/>
      <c r="VF3304" s="0"/>
      <c r="VG3304" s="0"/>
      <c r="VH3304" s="0"/>
      <c r="VI3304" s="0"/>
      <c r="VJ3304" s="0"/>
      <c r="VK3304" s="0"/>
      <c r="VL3304" s="0"/>
      <c r="VM3304" s="0"/>
      <c r="VN3304" s="0"/>
      <c r="VO3304" s="0"/>
      <c r="VP3304" s="0"/>
      <c r="VQ3304" s="0"/>
      <c r="VR3304" s="0"/>
      <c r="VS3304" s="0"/>
      <c r="VT3304" s="0"/>
      <c r="VU3304" s="0"/>
      <c r="VV3304" s="0"/>
      <c r="VW3304" s="0"/>
      <c r="VX3304" s="0"/>
      <c r="VY3304" s="0"/>
      <c r="VZ3304" s="0"/>
      <c r="WA3304" s="0"/>
      <c r="WB3304" s="0"/>
      <c r="WC3304" s="0"/>
      <c r="WD3304" s="0"/>
      <c r="WE3304" s="0"/>
      <c r="WF3304" s="0"/>
      <c r="WG3304" s="0"/>
      <c r="WH3304" s="0"/>
      <c r="WI3304" s="0"/>
      <c r="WJ3304" s="0"/>
      <c r="WK3304" s="0"/>
      <c r="WL3304" s="0"/>
      <c r="WM3304" s="0"/>
      <c r="WN3304" s="0"/>
      <c r="WO3304" s="0"/>
      <c r="WP3304" s="0"/>
      <c r="WQ3304" s="0"/>
      <c r="WR3304" s="0"/>
      <c r="WS3304" s="0"/>
      <c r="WT3304" s="0"/>
      <c r="WU3304" s="0"/>
      <c r="WV3304" s="0"/>
      <c r="WW3304" s="0"/>
      <c r="WX3304" s="0"/>
      <c r="WY3304" s="0"/>
      <c r="WZ3304" s="0"/>
      <c r="XA3304" s="0"/>
      <c r="XB3304" s="0"/>
      <c r="XC3304" s="0"/>
      <c r="XD3304" s="0"/>
      <c r="XE3304" s="0"/>
      <c r="XF3304" s="0"/>
      <c r="XG3304" s="0"/>
      <c r="XH3304" s="0"/>
      <c r="XI3304" s="0"/>
      <c r="XJ3304" s="0"/>
      <c r="XK3304" s="0"/>
      <c r="XL3304" s="0"/>
      <c r="XM3304" s="0"/>
      <c r="XN3304" s="0"/>
      <c r="XO3304" s="0"/>
      <c r="XP3304" s="0"/>
      <c r="XQ3304" s="0"/>
      <c r="XR3304" s="0"/>
      <c r="XS3304" s="0"/>
      <c r="XT3304" s="0"/>
      <c r="XU3304" s="0"/>
      <c r="XV3304" s="0"/>
      <c r="XW3304" s="0"/>
      <c r="XX3304" s="0"/>
      <c r="XY3304" s="0"/>
      <c r="XZ3304" s="0"/>
      <c r="YA3304" s="0"/>
      <c r="YB3304" s="0"/>
      <c r="YC3304" s="0"/>
      <c r="YD3304" s="0"/>
      <c r="YE3304" s="0"/>
      <c r="YF3304" s="0"/>
      <c r="YG3304" s="0"/>
      <c r="YH3304" s="0"/>
      <c r="YI3304" s="0"/>
      <c r="YJ3304" s="0"/>
      <c r="YK3304" s="0"/>
      <c r="YL3304" s="0"/>
      <c r="YM3304" s="0"/>
      <c r="YN3304" s="0"/>
      <c r="YO3304" s="0"/>
      <c r="YP3304" s="0"/>
      <c r="YQ3304" s="0"/>
      <c r="YR3304" s="0"/>
      <c r="YS3304" s="0"/>
      <c r="YT3304" s="0"/>
      <c r="YU3304" s="0"/>
      <c r="YV3304" s="0"/>
      <c r="YW3304" s="0"/>
      <c r="YX3304" s="0"/>
      <c r="YY3304" s="0"/>
      <c r="YZ3304" s="0"/>
      <c r="ZA3304" s="0"/>
      <c r="ZB3304" s="0"/>
      <c r="ZC3304" s="0"/>
      <c r="ZD3304" s="0"/>
      <c r="ZE3304" s="0"/>
      <c r="ZF3304" s="0"/>
      <c r="ZG3304" s="0"/>
      <c r="ZH3304" s="0"/>
      <c r="ZI3304" s="0"/>
      <c r="ZJ3304" s="0"/>
      <c r="ZK3304" s="0"/>
      <c r="ZL3304" s="0"/>
      <c r="ZM3304" s="0"/>
      <c r="ZN3304" s="0"/>
      <c r="ZO3304" s="0"/>
      <c r="ZP3304" s="0"/>
      <c r="ZQ3304" s="0"/>
      <c r="ZR3304" s="0"/>
      <c r="ZS3304" s="0"/>
      <c r="ZT3304" s="0"/>
      <c r="ZU3304" s="0"/>
      <c r="ZV3304" s="0"/>
      <c r="ZW3304" s="0"/>
      <c r="ZX3304" s="0"/>
      <c r="ZY3304" s="0"/>
      <c r="ZZ3304" s="0"/>
      <c r="AAA3304" s="0"/>
      <c r="AAB3304" s="0"/>
      <c r="AAC3304" s="0"/>
      <c r="AAD3304" s="0"/>
      <c r="AAE3304" s="0"/>
      <c r="AAF3304" s="0"/>
      <c r="AAG3304" s="0"/>
      <c r="AAH3304" s="0"/>
      <c r="AAI3304" s="0"/>
      <c r="AAJ3304" s="0"/>
      <c r="AAK3304" s="0"/>
      <c r="AAL3304" s="0"/>
      <c r="AAM3304" s="0"/>
      <c r="AAN3304" s="0"/>
      <c r="AAO3304" s="0"/>
      <c r="AAP3304" s="0"/>
      <c r="AAQ3304" s="0"/>
      <c r="AAR3304" s="0"/>
      <c r="AAS3304" s="0"/>
      <c r="AAT3304" s="0"/>
      <c r="AAU3304" s="0"/>
      <c r="AAV3304" s="0"/>
      <c r="AAW3304" s="0"/>
      <c r="AAX3304" s="0"/>
      <c r="AAY3304" s="0"/>
      <c r="AAZ3304" s="0"/>
      <c r="ABA3304" s="0"/>
      <c r="ABB3304" s="0"/>
      <c r="ABC3304" s="0"/>
      <c r="ABD3304" s="0"/>
      <c r="ABE3304" s="0"/>
      <c r="ABF3304" s="0"/>
      <c r="ABG3304" s="0"/>
      <c r="ABH3304" s="0"/>
      <c r="ABI3304" s="0"/>
      <c r="ABJ3304" s="0"/>
      <c r="ABK3304" s="0"/>
      <c r="ABL3304" s="0"/>
      <c r="ABM3304" s="0"/>
      <c r="ABN3304" s="0"/>
      <c r="ABO3304" s="0"/>
      <c r="ABP3304" s="0"/>
      <c r="ABQ3304" s="0"/>
      <c r="ABR3304" s="0"/>
      <c r="ABS3304" s="0"/>
      <c r="ABT3304" s="0"/>
      <c r="ABU3304" s="0"/>
      <c r="ABV3304" s="0"/>
      <c r="ABW3304" s="0"/>
      <c r="ABX3304" s="0"/>
      <c r="ABY3304" s="0"/>
      <c r="ABZ3304" s="0"/>
      <c r="ACA3304" s="0"/>
      <c r="ACB3304" s="0"/>
      <c r="ACC3304" s="0"/>
      <c r="ACD3304" s="0"/>
      <c r="ACE3304" s="0"/>
      <c r="ACF3304" s="0"/>
      <c r="ACG3304" s="0"/>
      <c r="ACH3304" s="0"/>
      <c r="ACI3304" s="0"/>
      <c r="ACJ3304" s="0"/>
      <c r="ACK3304" s="0"/>
      <c r="ACL3304" s="0"/>
      <c r="ACM3304" s="0"/>
      <c r="ACN3304" s="0"/>
      <c r="ACO3304" s="0"/>
      <c r="ACP3304" s="0"/>
      <c r="ACQ3304" s="0"/>
      <c r="ACR3304" s="0"/>
      <c r="ACS3304" s="0"/>
      <c r="ACT3304" s="0"/>
      <c r="ACU3304" s="0"/>
      <c r="ACV3304" s="0"/>
      <c r="ACW3304" s="0"/>
      <c r="ACX3304" s="0"/>
      <c r="ACY3304" s="0"/>
      <c r="ACZ3304" s="0"/>
      <c r="ADA3304" s="0"/>
      <c r="ADB3304" s="0"/>
      <c r="ADC3304" s="0"/>
      <c r="ADD3304" s="0"/>
      <c r="ADE3304" s="0"/>
      <c r="ADF3304" s="0"/>
      <c r="ADG3304" s="0"/>
      <c r="ADH3304" s="0"/>
      <c r="ADI3304" s="0"/>
      <c r="ADJ3304" s="0"/>
      <c r="ADK3304" s="0"/>
      <c r="ADL3304" s="0"/>
      <c r="ADM3304" s="0"/>
      <c r="ADN3304" s="0"/>
      <c r="ADO3304" s="0"/>
      <c r="ADP3304" s="0"/>
      <c r="ADQ3304" s="0"/>
      <c r="ADR3304" s="0"/>
      <c r="ADS3304" s="0"/>
      <c r="ADT3304" s="0"/>
      <c r="ADU3304" s="0"/>
      <c r="ADV3304" s="0"/>
      <c r="ADW3304" s="0"/>
      <c r="ADX3304" s="0"/>
      <c r="ADY3304" s="0"/>
      <c r="ADZ3304" s="0"/>
      <c r="AEA3304" s="0"/>
      <c r="AEB3304" s="0"/>
      <c r="AEC3304" s="0"/>
      <c r="AED3304" s="0"/>
      <c r="AEE3304" s="0"/>
      <c r="AEF3304" s="0"/>
      <c r="AEG3304" s="0"/>
      <c r="AEH3304" s="0"/>
      <c r="AEI3304" s="0"/>
      <c r="AEJ3304" s="0"/>
      <c r="AEK3304" s="0"/>
      <c r="AEL3304" s="0"/>
      <c r="AEM3304" s="0"/>
      <c r="AEN3304" s="0"/>
      <c r="AEO3304" s="0"/>
      <c r="AEP3304" s="0"/>
      <c r="AEQ3304" s="0"/>
      <c r="AER3304" s="0"/>
      <c r="AES3304" s="0"/>
      <c r="AET3304" s="0"/>
      <c r="AEU3304" s="0"/>
      <c r="AEV3304" s="0"/>
      <c r="AEW3304" s="0"/>
      <c r="AEX3304" s="0"/>
      <c r="AEY3304" s="0"/>
      <c r="AEZ3304" s="0"/>
      <c r="AFA3304" s="0"/>
      <c r="AFB3304" s="0"/>
      <c r="AFC3304" s="0"/>
      <c r="AFD3304" s="0"/>
      <c r="AFE3304" s="0"/>
      <c r="AFF3304" s="0"/>
      <c r="AFG3304" s="0"/>
      <c r="AFH3304" s="0"/>
      <c r="AFI3304" s="0"/>
      <c r="AFJ3304" s="0"/>
      <c r="AFK3304" s="0"/>
      <c r="AFL3304" s="0"/>
      <c r="AFM3304" s="0"/>
      <c r="AFN3304" s="0"/>
      <c r="AFO3304" s="0"/>
      <c r="AFP3304" s="0"/>
      <c r="AFQ3304" s="0"/>
      <c r="AFR3304" s="0"/>
      <c r="AFS3304" s="0"/>
      <c r="AFT3304" s="0"/>
      <c r="AFU3304" s="0"/>
      <c r="AFV3304" s="0"/>
      <c r="AFW3304" s="0"/>
      <c r="AFX3304" s="0"/>
      <c r="AFY3304" s="0"/>
      <c r="AFZ3304" s="0"/>
      <c r="AGA3304" s="0"/>
      <c r="AGB3304" s="0"/>
      <c r="AGC3304" s="0"/>
      <c r="AGD3304" s="0"/>
      <c r="AGE3304" s="0"/>
      <c r="AGF3304" s="0"/>
      <c r="AGG3304" s="0"/>
      <c r="AGH3304" s="0"/>
      <c r="AGI3304" s="0"/>
      <c r="AGJ3304" s="0"/>
      <c r="AGK3304" s="0"/>
      <c r="AGL3304" s="0"/>
      <c r="AGM3304" s="0"/>
      <c r="AGN3304" s="0"/>
      <c r="AGO3304" s="0"/>
      <c r="AGP3304" s="0"/>
      <c r="AGQ3304" s="0"/>
      <c r="AGR3304" s="0"/>
      <c r="AGS3304" s="0"/>
      <c r="AGT3304" s="0"/>
      <c r="AGU3304" s="0"/>
      <c r="AGV3304" s="0"/>
      <c r="AGW3304" s="0"/>
      <c r="AGX3304" s="0"/>
      <c r="AGY3304" s="0"/>
      <c r="AGZ3304" s="0"/>
      <c r="AHA3304" s="0"/>
      <c r="AHB3304" s="0"/>
      <c r="AHC3304" s="0"/>
      <c r="AHD3304" s="0"/>
      <c r="AHE3304" s="0"/>
      <c r="AHF3304" s="0"/>
      <c r="AHG3304" s="0"/>
      <c r="AHH3304" s="0"/>
      <c r="AHI3304" s="0"/>
      <c r="AHJ3304" s="0"/>
      <c r="AHK3304" s="0"/>
      <c r="AHL3304" s="0"/>
      <c r="AHM3304" s="0"/>
      <c r="AHN3304" s="0"/>
      <c r="AHO3304" s="0"/>
      <c r="AHP3304" s="0"/>
      <c r="AHQ3304" s="0"/>
      <c r="AHR3304" s="0"/>
      <c r="AHS3304" s="0"/>
      <c r="AHT3304" s="0"/>
      <c r="AHU3304" s="0"/>
      <c r="AHV3304" s="0"/>
      <c r="AHW3304" s="0"/>
      <c r="AHX3304" s="0"/>
      <c r="AHY3304" s="0"/>
      <c r="AHZ3304" s="0"/>
      <c r="AIA3304" s="0"/>
      <c r="AIB3304" s="0"/>
      <c r="AIC3304" s="0"/>
      <c r="AID3304" s="0"/>
      <c r="AIE3304" s="0"/>
      <c r="AIF3304" s="0"/>
      <c r="AIG3304" s="0"/>
      <c r="AIH3304" s="0"/>
      <c r="AII3304" s="0"/>
      <c r="AIJ3304" s="0"/>
      <c r="AIK3304" s="0"/>
      <c r="AIL3304" s="0"/>
      <c r="AIM3304" s="0"/>
      <c r="AIN3304" s="0"/>
      <c r="AIO3304" s="0"/>
      <c r="AIP3304" s="0"/>
      <c r="AIQ3304" s="0"/>
      <c r="AIR3304" s="0"/>
      <c r="AIS3304" s="0"/>
      <c r="AIT3304" s="0"/>
      <c r="AIU3304" s="0"/>
      <c r="AIV3304" s="0"/>
      <c r="AIW3304" s="0"/>
      <c r="AIX3304" s="0"/>
      <c r="AIY3304" s="0"/>
      <c r="AIZ3304" s="0"/>
      <c r="AJA3304" s="0"/>
      <c r="AJB3304" s="0"/>
      <c r="AJC3304" s="0"/>
      <c r="AJD3304" s="0"/>
      <c r="AJE3304" s="0"/>
      <c r="AJF3304" s="0"/>
      <c r="AJG3304" s="0"/>
      <c r="AJH3304" s="0"/>
      <c r="AJI3304" s="0"/>
      <c r="AJJ3304" s="0"/>
      <c r="AJK3304" s="0"/>
      <c r="AJL3304" s="0"/>
      <c r="AJM3304" s="0"/>
      <c r="AJN3304" s="0"/>
      <c r="AJO3304" s="0"/>
      <c r="AJP3304" s="0"/>
      <c r="AJQ3304" s="0"/>
      <c r="AJR3304" s="0"/>
      <c r="AJS3304" s="0"/>
      <c r="AJT3304" s="0"/>
      <c r="AJU3304" s="0"/>
      <c r="AJV3304" s="0"/>
      <c r="AJW3304" s="0"/>
      <c r="AJX3304" s="0"/>
      <c r="AJY3304" s="0"/>
      <c r="AJZ3304" s="0"/>
      <c r="AKA3304" s="0"/>
      <c r="AKB3304" s="0"/>
      <c r="AKC3304" s="0"/>
      <c r="AKD3304" s="0"/>
      <c r="AKE3304" s="0"/>
      <c r="AKF3304" s="0"/>
      <c r="AKG3304" s="0"/>
      <c r="AKH3304" s="0"/>
      <c r="AKI3304" s="0"/>
      <c r="AKJ3304" s="0"/>
      <c r="AKK3304" s="0"/>
      <c r="AKL3304" s="0"/>
      <c r="AKM3304" s="0"/>
      <c r="AKN3304" s="0"/>
      <c r="AKO3304" s="0"/>
      <c r="AKP3304" s="0"/>
      <c r="AKQ3304" s="0"/>
      <c r="AKR3304" s="0"/>
      <c r="AKS3304" s="0"/>
      <c r="AKT3304" s="0"/>
      <c r="AKU3304" s="0"/>
      <c r="AKV3304" s="0"/>
      <c r="AKW3304" s="0"/>
      <c r="AKX3304" s="0"/>
      <c r="AKY3304" s="0"/>
      <c r="AKZ3304" s="0"/>
      <c r="ALA3304" s="0"/>
      <c r="ALB3304" s="0"/>
      <c r="ALC3304" s="0"/>
      <c r="ALD3304" s="0"/>
      <c r="ALE3304" s="0"/>
      <c r="ALF3304" s="0"/>
      <c r="ALG3304" s="0"/>
      <c r="ALH3304" s="0"/>
      <c r="ALI3304" s="0"/>
      <c r="ALJ3304" s="0"/>
      <c r="ALK3304" s="0"/>
      <c r="ALL3304" s="0"/>
      <c r="ALM3304" s="0"/>
      <c r="ALN3304" s="0"/>
      <c r="ALO3304" s="0"/>
      <c r="ALP3304" s="0"/>
      <c r="ALQ3304" s="0"/>
      <c r="ALR3304" s="0"/>
      <c r="ALS3304" s="0"/>
      <c r="ALT3304" s="0"/>
      <c r="ALU3304" s="0"/>
      <c r="ALV3304" s="0"/>
      <c r="ALW3304" s="0"/>
      <c r="ALX3304" s="0"/>
      <c r="ALY3304" s="0"/>
      <c r="ALZ3304" s="0"/>
      <c r="AMA3304" s="0"/>
      <c r="AMB3304" s="0"/>
      <c r="AMC3304" s="0"/>
      <c r="AMD3304" s="0"/>
      <c r="AME3304" s="0"/>
      <c r="AMF3304" s="0"/>
      <c r="AMG3304" s="0"/>
      <c r="AMH3304" s="0"/>
      <c r="AMI3304" s="0"/>
    </row>
    <row r="3305" customFormat="false" ht="12.75" hidden="false" customHeight="false" outlineLevel="0" collapsed="false">
      <c r="A3305" s="1" t="s">
        <v>3551</v>
      </c>
      <c r="C3305" s="70" t="s">
        <v>3554</v>
      </c>
      <c r="D3305" s="70" t="s">
        <v>13</v>
      </c>
      <c r="E3305" s="72" t="n">
        <v>2.5</v>
      </c>
      <c r="F3305" s="73" t="n">
        <v>2.8</v>
      </c>
      <c r="G3305" s="74" t="s">
        <v>3470</v>
      </c>
      <c r="L3305" s="95"/>
      <c r="N3305" s="95"/>
      <c r="O3305" s="95"/>
      <c r="BM3305" s="0"/>
      <c r="BN3305" s="0"/>
      <c r="BO3305" s="0"/>
      <c r="BP3305" s="0"/>
      <c r="BQ3305" s="0"/>
      <c r="BR3305" s="0"/>
      <c r="BS3305" s="0"/>
      <c r="BT3305" s="0"/>
      <c r="BU3305" s="0"/>
      <c r="BV3305" s="0"/>
      <c r="BW3305" s="0"/>
      <c r="BX3305" s="0"/>
      <c r="BY3305" s="0"/>
      <c r="BZ3305" s="0"/>
      <c r="CA3305" s="0"/>
      <c r="CB3305" s="0"/>
      <c r="CC3305" s="0"/>
      <c r="CD3305" s="0"/>
      <c r="CE3305" s="0"/>
      <c r="CF3305" s="0"/>
      <c r="CG3305" s="0"/>
      <c r="CH3305" s="0"/>
      <c r="CI3305" s="0"/>
      <c r="CJ3305" s="0"/>
      <c r="CK3305" s="0"/>
      <c r="CL3305" s="0"/>
      <c r="CM3305" s="0"/>
      <c r="CN3305" s="0"/>
      <c r="CO3305" s="0"/>
      <c r="CP3305" s="0"/>
      <c r="CQ3305" s="0"/>
      <c r="CR3305" s="0"/>
      <c r="CS3305" s="0"/>
      <c r="CT3305" s="0"/>
      <c r="CU3305" s="0"/>
      <c r="CV3305" s="0"/>
      <c r="CW3305" s="0"/>
      <c r="CX3305" s="0"/>
      <c r="CY3305" s="0"/>
      <c r="CZ3305" s="0"/>
      <c r="DA3305" s="0"/>
      <c r="DB3305" s="0"/>
      <c r="DC3305" s="0"/>
      <c r="DD3305" s="0"/>
      <c r="DE3305" s="0"/>
      <c r="DF3305" s="0"/>
      <c r="DG3305" s="0"/>
      <c r="DH3305" s="0"/>
      <c r="DI3305" s="0"/>
      <c r="DJ3305" s="0"/>
      <c r="DK3305" s="0"/>
      <c r="DL3305" s="0"/>
      <c r="DM3305" s="0"/>
      <c r="DN3305" s="0"/>
      <c r="DO3305" s="0"/>
      <c r="DP3305" s="0"/>
      <c r="DQ3305" s="0"/>
      <c r="DR3305" s="0"/>
      <c r="DS3305" s="0"/>
      <c r="DT3305" s="0"/>
      <c r="DU3305" s="0"/>
      <c r="DV3305" s="0"/>
      <c r="DW3305" s="0"/>
      <c r="DX3305" s="0"/>
      <c r="DY3305" s="0"/>
      <c r="DZ3305" s="0"/>
      <c r="EA3305" s="0"/>
      <c r="EB3305" s="0"/>
      <c r="EC3305" s="0"/>
      <c r="ED3305" s="0"/>
      <c r="EE3305" s="0"/>
      <c r="EF3305" s="0"/>
      <c r="EG3305" s="0"/>
      <c r="EH3305" s="0"/>
      <c r="EI3305" s="0"/>
      <c r="EJ3305" s="0"/>
      <c r="EK3305" s="0"/>
      <c r="EL3305" s="0"/>
      <c r="EM3305" s="0"/>
      <c r="EN3305" s="0"/>
      <c r="EO3305" s="0"/>
      <c r="EP3305" s="0"/>
      <c r="EQ3305" s="0"/>
      <c r="ER3305" s="0"/>
      <c r="ES3305" s="0"/>
      <c r="ET3305" s="0"/>
      <c r="EU3305" s="0"/>
      <c r="EV3305" s="0"/>
      <c r="EW3305" s="0"/>
      <c r="EX3305" s="0"/>
      <c r="EY3305" s="0"/>
      <c r="EZ3305" s="0"/>
      <c r="FA3305" s="0"/>
      <c r="FB3305" s="0"/>
      <c r="FC3305" s="0"/>
      <c r="FD3305" s="0"/>
      <c r="FE3305" s="0"/>
      <c r="FF3305" s="0"/>
      <c r="FG3305" s="0"/>
      <c r="FH3305" s="0"/>
      <c r="FI3305" s="0"/>
      <c r="FJ3305" s="0"/>
      <c r="FK3305" s="0"/>
      <c r="FL3305" s="0"/>
      <c r="FM3305" s="0"/>
      <c r="FN3305" s="0"/>
      <c r="FO3305" s="0"/>
      <c r="FP3305" s="0"/>
      <c r="FQ3305" s="0"/>
      <c r="FR3305" s="0"/>
      <c r="FS3305" s="0"/>
      <c r="FT3305" s="0"/>
      <c r="FU3305" s="0"/>
      <c r="FV3305" s="0"/>
      <c r="FW3305" s="0"/>
      <c r="FX3305" s="0"/>
      <c r="FY3305" s="0"/>
      <c r="FZ3305" s="0"/>
      <c r="GA3305" s="0"/>
      <c r="GB3305" s="0"/>
      <c r="GC3305" s="0"/>
      <c r="GD3305" s="0"/>
      <c r="GE3305" s="0"/>
      <c r="GF3305" s="0"/>
      <c r="GG3305" s="0"/>
      <c r="GH3305" s="0"/>
      <c r="GI3305" s="0"/>
      <c r="GJ3305" s="0"/>
      <c r="GK3305" s="0"/>
      <c r="GL3305" s="0"/>
      <c r="GM3305" s="0"/>
      <c r="GN3305" s="0"/>
      <c r="GO3305" s="0"/>
      <c r="GP3305" s="0"/>
      <c r="GQ3305" s="0"/>
      <c r="GR3305" s="0"/>
      <c r="GS3305" s="0"/>
      <c r="GT3305" s="0"/>
      <c r="GU3305" s="0"/>
      <c r="GV3305" s="0"/>
      <c r="GW3305" s="0"/>
      <c r="GX3305" s="0"/>
      <c r="GY3305" s="0"/>
      <c r="GZ3305" s="0"/>
      <c r="HA3305" s="0"/>
      <c r="HB3305" s="0"/>
      <c r="HC3305" s="0"/>
      <c r="HD3305" s="0"/>
      <c r="HE3305" s="0"/>
      <c r="HF3305" s="0"/>
      <c r="HG3305" s="0"/>
      <c r="HH3305" s="0"/>
      <c r="HI3305" s="0"/>
      <c r="HJ3305" s="0"/>
      <c r="HK3305" s="0"/>
      <c r="HL3305" s="0"/>
      <c r="HM3305" s="0"/>
      <c r="HN3305" s="0"/>
      <c r="HO3305" s="0"/>
      <c r="HP3305" s="0"/>
      <c r="HQ3305" s="0"/>
      <c r="HR3305" s="0"/>
      <c r="HS3305" s="0"/>
      <c r="HT3305" s="0"/>
      <c r="HU3305" s="0"/>
      <c r="HV3305" s="0"/>
      <c r="HW3305" s="0"/>
      <c r="HX3305" s="0"/>
      <c r="HY3305" s="0"/>
      <c r="HZ3305" s="0"/>
      <c r="IA3305" s="0"/>
      <c r="IB3305" s="0"/>
      <c r="IC3305" s="0"/>
      <c r="ID3305" s="0"/>
      <c r="IE3305" s="0"/>
      <c r="IF3305" s="0"/>
      <c r="IG3305" s="0"/>
      <c r="IH3305" s="0"/>
      <c r="II3305" s="0"/>
      <c r="IJ3305" s="0"/>
      <c r="IK3305" s="0"/>
      <c r="IL3305" s="0"/>
      <c r="IM3305" s="0"/>
      <c r="IN3305" s="0"/>
      <c r="IO3305" s="0"/>
      <c r="IP3305" s="0"/>
      <c r="IQ3305" s="0"/>
      <c r="IR3305" s="0"/>
      <c r="IS3305" s="0"/>
      <c r="IT3305" s="0"/>
      <c r="IU3305" s="0"/>
      <c r="IV3305" s="0"/>
      <c r="IW3305" s="0"/>
      <c r="IX3305" s="0"/>
      <c r="IY3305" s="0"/>
      <c r="IZ3305" s="0"/>
      <c r="JA3305" s="0"/>
      <c r="JB3305" s="0"/>
      <c r="JC3305" s="0"/>
      <c r="JD3305" s="0"/>
      <c r="JE3305" s="0"/>
      <c r="JF3305" s="0"/>
      <c r="JG3305" s="0"/>
      <c r="JH3305" s="0"/>
      <c r="JI3305" s="0"/>
      <c r="JJ3305" s="0"/>
      <c r="JK3305" s="0"/>
      <c r="JL3305" s="0"/>
      <c r="JM3305" s="0"/>
      <c r="JN3305" s="0"/>
      <c r="JO3305" s="0"/>
      <c r="JP3305" s="0"/>
      <c r="JQ3305" s="0"/>
      <c r="JR3305" s="0"/>
      <c r="JS3305" s="0"/>
      <c r="JT3305" s="0"/>
      <c r="JU3305" s="0"/>
      <c r="JV3305" s="0"/>
      <c r="JW3305" s="0"/>
      <c r="JX3305" s="0"/>
      <c r="JY3305" s="0"/>
      <c r="JZ3305" s="0"/>
      <c r="KA3305" s="0"/>
      <c r="KB3305" s="0"/>
      <c r="KC3305" s="0"/>
      <c r="KD3305" s="0"/>
      <c r="KE3305" s="0"/>
      <c r="KF3305" s="0"/>
      <c r="KG3305" s="0"/>
      <c r="KH3305" s="0"/>
      <c r="KI3305" s="0"/>
      <c r="KJ3305" s="0"/>
      <c r="KK3305" s="0"/>
      <c r="KL3305" s="0"/>
      <c r="KM3305" s="0"/>
      <c r="KN3305" s="0"/>
      <c r="KO3305" s="0"/>
      <c r="KP3305" s="0"/>
      <c r="KQ3305" s="0"/>
      <c r="KR3305" s="0"/>
      <c r="KS3305" s="0"/>
      <c r="KT3305" s="0"/>
      <c r="KU3305" s="0"/>
      <c r="KV3305" s="0"/>
      <c r="KW3305" s="0"/>
      <c r="KX3305" s="0"/>
      <c r="KY3305" s="0"/>
      <c r="KZ3305" s="0"/>
      <c r="LA3305" s="0"/>
      <c r="LB3305" s="0"/>
      <c r="LC3305" s="0"/>
      <c r="LD3305" s="0"/>
      <c r="LE3305" s="0"/>
      <c r="LF3305" s="0"/>
      <c r="LG3305" s="0"/>
      <c r="LH3305" s="0"/>
      <c r="LI3305" s="0"/>
      <c r="LJ3305" s="0"/>
      <c r="LK3305" s="0"/>
      <c r="LL3305" s="0"/>
      <c r="LM3305" s="0"/>
      <c r="LN3305" s="0"/>
      <c r="LO3305" s="0"/>
      <c r="LP3305" s="0"/>
      <c r="LQ3305" s="0"/>
      <c r="LR3305" s="0"/>
      <c r="LS3305" s="0"/>
      <c r="LT3305" s="0"/>
      <c r="LU3305" s="0"/>
      <c r="LV3305" s="0"/>
      <c r="LW3305" s="0"/>
      <c r="LX3305" s="0"/>
      <c r="LY3305" s="0"/>
      <c r="LZ3305" s="0"/>
      <c r="MA3305" s="0"/>
      <c r="MB3305" s="0"/>
      <c r="MC3305" s="0"/>
      <c r="MD3305" s="0"/>
      <c r="ME3305" s="0"/>
      <c r="MF3305" s="0"/>
      <c r="MG3305" s="0"/>
      <c r="MH3305" s="0"/>
      <c r="MI3305" s="0"/>
      <c r="MJ3305" s="0"/>
      <c r="MK3305" s="0"/>
      <c r="ML3305" s="0"/>
      <c r="MM3305" s="0"/>
      <c r="MN3305" s="0"/>
      <c r="MO3305" s="0"/>
      <c r="MP3305" s="0"/>
      <c r="MQ3305" s="0"/>
      <c r="MR3305" s="0"/>
      <c r="MS3305" s="0"/>
      <c r="MT3305" s="0"/>
      <c r="MU3305" s="0"/>
      <c r="MV3305" s="0"/>
      <c r="MW3305" s="0"/>
      <c r="MX3305" s="0"/>
      <c r="MY3305" s="0"/>
      <c r="MZ3305" s="0"/>
      <c r="NA3305" s="0"/>
      <c r="NB3305" s="0"/>
      <c r="NC3305" s="0"/>
      <c r="ND3305" s="0"/>
      <c r="NE3305" s="0"/>
      <c r="NF3305" s="0"/>
      <c r="NG3305" s="0"/>
      <c r="NH3305" s="0"/>
      <c r="NI3305" s="0"/>
      <c r="NJ3305" s="0"/>
      <c r="NK3305" s="0"/>
      <c r="NL3305" s="0"/>
      <c r="NM3305" s="0"/>
      <c r="NN3305" s="0"/>
      <c r="NO3305" s="0"/>
      <c r="NP3305" s="0"/>
      <c r="NQ3305" s="0"/>
      <c r="NR3305" s="0"/>
      <c r="NS3305" s="0"/>
      <c r="NT3305" s="0"/>
      <c r="NU3305" s="0"/>
      <c r="NV3305" s="0"/>
      <c r="NW3305" s="0"/>
      <c r="NX3305" s="0"/>
      <c r="NY3305" s="0"/>
      <c r="NZ3305" s="0"/>
      <c r="OA3305" s="0"/>
      <c r="OB3305" s="0"/>
      <c r="OC3305" s="0"/>
      <c r="OD3305" s="0"/>
      <c r="OE3305" s="0"/>
      <c r="OF3305" s="0"/>
      <c r="OG3305" s="0"/>
      <c r="OH3305" s="0"/>
      <c r="OI3305" s="0"/>
      <c r="OJ3305" s="0"/>
      <c r="OK3305" s="0"/>
      <c r="OL3305" s="0"/>
      <c r="OM3305" s="0"/>
      <c r="ON3305" s="0"/>
      <c r="OO3305" s="0"/>
      <c r="OP3305" s="0"/>
      <c r="OQ3305" s="0"/>
      <c r="OR3305" s="0"/>
      <c r="OS3305" s="0"/>
      <c r="OT3305" s="0"/>
      <c r="OU3305" s="0"/>
      <c r="OV3305" s="0"/>
      <c r="OW3305" s="0"/>
      <c r="OX3305" s="0"/>
      <c r="OY3305" s="0"/>
      <c r="OZ3305" s="0"/>
      <c r="PA3305" s="0"/>
      <c r="PB3305" s="0"/>
      <c r="PC3305" s="0"/>
      <c r="PD3305" s="0"/>
      <c r="PE3305" s="0"/>
      <c r="PF3305" s="0"/>
      <c r="PG3305" s="0"/>
      <c r="PH3305" s="0"/>
      <c r="PI3305" s="0"/>
      <c r="PJ3305" s="0"/>
      <c r="PK3305" s="0"/>
      <c r="PL3305" s="0"/>
      <c r="PM3305" s="0"/>
      <c r="PN3305" s="0"/>
      <c r="PO3305" s="0"/>
      <c r="PP3305" s="0"/>
      <c r="PQ3305" s="0"/>
      <c r="PR3305" s="0"/>
      <c r="PS3305" s="0"/>
      <c r="PT3305" s="0"/>
      <c r="PU3305" s="0"/>
      <c r="PV3305" s="0"/>
      <c r="PW3305" s="0"/>
      <c r="PX3305" s="0"/>
      <c r="PY3305" s="0"/>
      <c r="PZ3305" s="0"/>
      <c r="QA3305" s="0"/>
      <c r="QB3305" s="0"/>
      <c r="QC3305" s="0"/>
      <c r="QD3305" s="0"/>
      <c r="QE3305" s="0"/>
      <c r="QF3305" s="0"/>
      <c r="QG3305" s="0"/>
      <c r="QH3305" s="0"/>
      <c r="QI3305" s="0"/>
      <c r="QJ3305" s="0"/>
      <c r="QK3305" s="0"/>
      <c r="QL3305" s="0"/>
      <c r="QM3305" s="0"/>
      <c r="QN3305" s="0"/>
      <c r="QO3305" s="0"/>
      <c r="QP3305" s="0"/>
      <c r="QQ3305" s="0"/>
      <c r="QR3305" s="0"/>
      <c r="QS3305" s="0"/>
      <c r="QT3305" s="0"/>
      <c r="QU3305" s="0"/>
      <c r="QV3305" s="0"/>
      <c r="QW3305" s="0"/>
      <c r="QX3305" s="0"/>
      <c r="QY3305" s="0"/>
      <c r="QZ3305" s="0"/>
      <c r="RA3305" s="0"/>
      <c r="RB3305" s="0"/>
      <c r="RC3305" s="0"/>
      <c r="RD3305" s="0"/>
      <c r="RE3305" s="0"/>
      <c r="RF3305" s="0"/>
      <c r="RG3305" s="0"/>
      <c r="RH3305" s="0"/>
      <c r="RI3305" s="0"/>
      <c r="RJ3305" s="0"/>
      <c r="RK3305" s="0"/>
      <c r="RL3305" s="0"/>
      <c r="RM3305" s="0"/>
      <c r="RN3305" s="0"/>
      <c r="RO3305" s="0"/>
      <c r="RP3305" s="0"/>
      <c r="RQ3305" s="0"/>
      <c r="RR3305" s="0"/>
      <c r="RS3305" s="0"/>
      <c r="RT3305" s="0"/>
      <c r="RU3305" s="0"/>
      <c r="RV3305" s="0"/>
      <c r="RW3305" s="0"/>
      <c r="RX3305" s="0"/>
      <c r="RY3305" s="0"/>
      <c r="RZ3305" s="0"/>
      <c r="SA3305" s="0"/>
      <c r="SB3305" s="0"/>
      <c r="SC3305" s="0"/>
      <c r="SD3305" s="0"/>
      <c r="SE3305" s="0"/>
      <c r="SF3305" s="0"/>
      <c r="SG3305" s="0"/>
      <c r="SH3305" s="0"/>
      <c r="SI3305" s="0"/>
      <c r="SJ3305" s="0"/>
      <c r="SK3305" s="0"/>
      <c r="SL3305" s="0"/>
      <c r="SM3305" s="0"/>
      <c r="SN3305" s="0"/>
      <c r="SO3305" s="0"/>
      <c r="SP3305" s="0"/>
      <c r="SQ3305" s="0"/>
      <c r="SR3305" s="0"/>
      <c r="SS3305" s="0"/>
      <c r="ST3305" s="0"/>
      <c r="SU3305" s="0"/>
      <c r="SV3305" s="0"/>
      <c r="SW3305" s="0"/>
      <c r="SX3305" s="0"/>
      <c r="SY3305" s="0"/>
      <c r="SZ3305" s="0"/>
      <c r="TA3305" s="0"/>
      <c r="TB3305" s="0"/>
      <c r="TC3305" s="0"/>
      <c r="TD3305" s="0"/>
      <c r="TE3305" s="0"/>
      <c r="TF3305" s="0"/>
      <c r="TG3305" s="0"/>
      <c r="TH3305" s="0"/>
      <c r="TI3305" s="0"/>
      <c r="TJ3305" s="0"/>
      <c r="TK3305" s="0"/>
      <c r="TL3305" s="0"/>
      <c r="TM3305" s="0"/>
      <c r="TN3305" s="0"/>
      <c r="TO3305" s="0"/>
      <c r="TP3305" s="0"/>
      <c r="TQ3305" s="0"/>
      <c r="TR3305" s="0"/>
      <c r="TS3305" s="0"/>
      <c r="TT3305" s="0"/>
      <c r="TU3305" s="0"/>
      <c r="TV3305" s="0"/>
      <c r="TW3305" s="0"/>
      <c r="TX3305" s="0"/>
      <c r="TY3305" s="0"/>
      <c r="TZ3305" s="0"/>
      <c r="UA3305" s="0"/>
      <c r="UB3305" s="0"/>
      <c r="UC3305" s="0"/>
      <c r="UD3305" s="0"/>
      <c r="UE3305" s="0"/>
      <c r="UF3305" s="0"/>
      <c r="UG3305" s="0"/>
      <c r="UH3305" s="0"/>
      <c r="UI3305" s="0"/>
      <c r="UJ3305" s="0"/>
      <c r="UK3305" s="0"/>
      <c r="UL3305" s="0"/>
      <c r="UM3305" s="0"/>
      <c r="UN3305" s="0"/>
      <c r="UO3305" s="0"/>
      <c r="UP3305" s="0"/>
      <c r="UQ3305" s="0"/>
      <c r="UR3305" s="0"/>
      <c r="US3305" s="0"/>
      <c r="UT3305" s="0"/>
      <c r="UU3305" s="0"/>
      <c r="UV3305" s="0"/>
      <c r="UW3305" s="0"/>
      <c r="UX3305" s="0"/>
      <c r="UY3305" s="0"/>
      <c r="UZ3305" s="0"/>
      <c r="VA3305" s="0"/>
      <c r="VB3305" s="0"/>
      <c r="VC3305" s="0"/>
      <c r="VD3305" s="0"/>
      <c r="VE3305" s="0"/>
      <c r="VF3305" s="0"/>
      <c r="VG3305" s="0"/>
      <c r="VH3305" s="0"/>
      <c r="VI3305" s="0"/>
      <c r="VJ3305" s="0"/>
      <c r="VK3305" s="0"/>
      <c r="VL3305" s="0"/>
      <c r="VM3305" s="0"/>
      <c r="VN3305" s="0"/>
      <c r="VO3305" s="0"/>
      <c r="VP3305" s="0"/>
      <c r="VQ3305" s="0"/>
      <c r="VR3305" s="0"/>
      <c r="VS3305" s="0"/>
      <c r="VT3305" s="0"/>
      <c r="VU3305" s="0"/>
      <c r="VV3305" s="0"/>
      <c r="VW3305" s="0"/>
      <c r="VX3305" s="0"/>
      <c r="VY3305" s="0"/>
      <c r="VZ3305" s="0"/>
      <c r="WA3305" s="0"/>
      <c r="WB3305" s="0"/>
      <c r="WC3305" s="0"/>
      <c r="WD3305" s="0"/>
      <c r="WE3305" s="0"/>
      <c r="WF3305" s="0"/>
      <c r="WG3305" s="0"/>
      <c r="WH3305" s="0"/>
      <c r="WI3305" s="0"/>
      <c r="WJ3305" s="0"/>
      <c r="WK3305" s="0"/>
      <c r="WL3305" s="0"/>
      <c r="WM3305" s="0"/>
      <c r="WN3305" s="0"/>
      <c r="WO3305" s="0"/>
      <c r="WP3305" s="0"/>
      <c r="WQ3305" s="0"/>
      <c r="WR3305" s="0"/>
      <c r="WS3305" s="0"/>
      <c r="WT3305" s="0"/>
      <c r="WU3305" s="0"/>
      <c r="WV3305" s="0"/>
      <c r="WW3305" s="0"/>
      <c r="WX3305" s="0"/>
      <c r="WY3305" s="0"/>
      <c r="WZ3305" s="0"/>
      <c r="XA3305" s="0"/>
      <c r="XB3305" s="0"/>
      <c r="XC3305" s="0"/>
      <c r="XD3305" s="0"/>
      <c r="XE3305" s="0"/>
      <c r="XF3305" s="0"/>
      <c r="XG3305" s="0"/>
      <c r="XH3305" s="0"/>
      <c r="XI3305" s="0"/>
      <c r="XJ3305" s="0"/>
      <c r="XK3305" s="0"/>
      <c r="XL3305" s="0"/>
      <c r="XM3305" s="0"/>
      <c r="XN3305" s="0"/>
      <c r="XO3305" s="0"/>
      <c r="XP3305" s="0"/>
      <c r="XQ3305" s="0"/>
      <c r="XR3305" s="0"/>
      <c r="XS3305" s="0"/>
      <c r="XT3305" s="0"/>
      <c r="XU3305" s="0"/>
      <c r="XV3305" s="0"/>
      <c r="XW3305" s="0"/>
      <c r="XX3305" s="0"/>
      <c r="XY3305" s="0"/>
      <c r="XZ3305" s="0"/>
      <c r="YA3305" s="0"/>
      <c r="YB3305" s="0"/>
      <c r="YC3305" s="0"/>
      <c r="YD3305" s="0"/>
      <c r="YE3305" s="0"/>
      <c r="YF3305" s="0"/>
      <c r="YG3305" s="0"/>
      <c r="YH3305" s="0"/>
      <c r="YI3305" s="0"/>
      <c r="YJ3305" s="0"/>
      <c r="YK3305" s="0"/>
      <c r="YL3305" s="0"/>
      <c r="YM3305" s="0"/>
      <c r="YN3305" s="0"/>
      <c r="YO3305" s="0"/>
      <c r="YP3305" s="0"/>
      <c r="YQ3305" s="0"/>
      <c r="YR3305" s="0"/>
      <c r="YS3305" s="0"/>
      <c r="YT3305" s="0"/>
      <c r="YU3305" s="0"/>
      <c r="YV3305" s="0"/>
      <c r="YW3305" s="0"/>
      <c r="YX3305" s="0"/>
      <c r="YY3305" s="0"/>
      <c r="YZ3305" s="0"/>
      <c r="ZA3305" s="0"/>
      <c r="ZB3305" s="0"/>
      <c r="ZC3305" s="0"/>
      <c r="ZD3305" s="0"/>
      <c r="ZE3305" s="0"/>
      <c r="ZF3305" s="0"/>
      <c r="ZG3305" s="0"/>
      <c r="ZH3305" s="0"/>
      <c r="ZI3305" s="0"/>
      <c r="ZJ3305" s="0"/>
      <c r="ZK3305" s="0"/>
      <c r="ZL3305" s="0"/>
      <c r="ZM3305" s="0"/>
      <c r="ZN3305" s="0"/>
      <c r="ZO3305" s="0"/>
      <c r="ZP3305" s="0"/>
      <c r="ZQ3305" s="0"/>
      <c r="ZR3305" s="0"/>
      <c r="ZS3305" s="0"/>
      <c r="ZT3305" s="0"/>
      <c r="ZU3305" s="0"/>
      <c r="ZV3305" s="0"/>
      <c r="ZW3305" s="0"/>
      <c r="ZX3305" s="0"/>
      <c r="ZY3305" s="0"/>
      <c r="ZZ3305" s="0"/>
      <c r="AAA3305" s="0"/>
      <c r="AAB3305" s="0"/>
      <c r="AAC3305" s="0"/>
      <c r="AAD3305" s="0"/>
      <c r="AAE3305" s="0"/>
      <c r="AAF3305" s="0"/>
      <c r="AAG3305" s="0"/>
      <c r="AAH3305" s="0"/>
      <c r="AAI3305" s="0"/>
      <c r="AAJ3305" s="0"/>
      <c r="AAK3305" s="0"/>
      <c r="AAL3305" s="0"/>
      <c r="AAM3305" s="0"/>
      <c r="AAN3305" s="0"/>
      <c r="AAO3305" s="0"/>
      <c r="AAP3305" s="0"/>
      <c r="AAQ3305" s="0"/>
      <c r="AAR3305" s="0"/>
      <c r="AAS3305" s="0"/>
      <c r="AAT3305" s="0"/>
      <c r="AAU3305" s="0"/>
      <c r="AAV3305" s="0"/>
      <c r="AAW3305" s="0"/>
      <c r="AAX3305" s="0"/>
      <c r="AAY3305" s="0"/>
      <c r="AAZ3305" s="0"/>
      <c r="ABA3305" s="0"/>
      <c r="ABB3305" s="0"/>
      <c r="ABC3305" s="0"/>
      <c r="ABD3305" s="0"/>
      <c r="ABE3305" s="0"/>
      <c r="ABF3305" s="0"/>
      <c r="ABG3305" s="0"/>
      <c r="ABH3305" s="0"/>
      <c r="ABI3305" s="0"/>
      <c r="ABJ3305" s="0"/>
      <c r="ABK3305" s="0"/>
      <c r="ABL3305" s="0"/>
      <c r="ABM3305" s="0"/>
      <c r="ABN3305" s="0"/>
      <c r="ABO3305" s="0"/>
      <c r="ABP3305" s="0"/>
      <c r="ABQ3305" s="0"/>
      <c r="ABR3305" s="0"/>
      <c r="ABS3305" s="0"/>
      <c r="ABT3305" s="0"/>
      <c r="ABU3305" s="0"/>
      <c r="ABV3305" s="0"/>
      <c r="ABW3305" s="0"/>
      <c r="ABX3305" s="0"/>
      <c r="ABY3305" s="0"/>
      <c r="ABZ3305" s="0"/>
      <c r="ACA3305" s="0"/>
      <c r="ACB3305" s="0"/>
      <c r="ACC3305" s="0"/>
      <c r="ACD3305" s="0"/>
      <c r="ACE3305" s="0"/>
      <c r="ACF3305" s="0"/>
      <c r="ACG3305" s="0"/>
      <c r="ACH3305" s="0"/>
      <c r="ACI3305" s="0"/>
      <c r="ACJ3305" s="0"/>
      <c r="ACK3305" s="0"/>
      <c r="ACL3305" s="0"/>
      <c r="ACM3305" s="0"/>
      <c r="ACN3305" s="0"/>
      <c r="ACO3305" s="0"/>
      <c r="ACP3305" s="0"/>
      <c r="ACQ3305" s="0"/>
      <c r="ACR3305" s="0"/>
      <c r="ACS3305" s="0"/>
      <c r="ACT3305" s="0"/>
      <c r="ACU3305" s="0"/>
      <c r="ACV3305" s="0"/>
      <c r="ACW3305" s="0"/>
      <c r="ACX3305" s="0"/>
      <c r="ACY3305" s="0"/>
      <c r="ACZ3305" s="0"/>
      <c r="ADA3305" s="0"/>
      <c r="ADB3305" s="0"/>
      <c r="ADC3305" s="0"/>
      <c r="ADD3305" s="0"/>
      <c r="ADE3305" s="0"/>
      <c r="ADF3305" s="0"/>
      <c r="ADG3305" s="0"/>
      <c r="ADH3305" s="0"/>
      <c r="ADI3305" s="0"/>
      <c r="ADJ3305" s="0"/>
      <c r="ADK3305" s="0"/>
      <c r="ADL3305" s="0"/>
      <c r="ADM3305" s="0"/>
      <c r="ADN3305" s="0"/>
      <c r="ADO3305" s="0"/>
      <c r="ADP3305" s="0"/>
      <c r="ADQ3305" s="0"/>
      <c r="ADR3305" s="0"/>
      <c r="ADS3305" s="0"/>
      <c r="ADT3305" s="0"/>
      <c r="ADU3305" s="0"/>
      <c r="ADV3305" s="0"/>
      <c r="ADW3305" s="0"/>
      <c r="ADX3305" s="0"/>
      <c r="ADY3305" s="0"/>
      <c r="ADZ3305" s="0"/>
      <c r="AEA3305" s="0"/>
      <c r="AEB3305" s="0"/>
      <c r="AEC3305" s="0"/>
      <c r="AED3305" s="0"/>
      <c r="AEE3305" s="0"/>
      <c r="AEF3305" s="0"/>
      <c r="AEG3305" s="0"/>
      <c r="AEH3305" s="0"/>
      <c r="AEI3305" s="0"/>
      <c r="AEJ3305" s="0"/>
      <c r="AEK3305" s="0"/>
      <c r="AEL3305" s="0"/>
      <c r="AEM3305" s="0"/>
      <c r="AEN3305" s="0"/>
      <c r="AEO3305" s="0"/>
      <c r="AEP3305" s="0"/>
      <c r="AEQ3305" s="0"/>
      <c r="AER3305" s="0"/>
      <c r="AES3305" s="0"/>
      <c r="AET3305" s="0"/>
      <c r="AEU3305" s="0"/>
      <c r="AEV3305" s="0"/>
      <c r="AEW3305" s="0"/>
      <c r="AEX3305" s="0"/>
      <c r="AEY3305" s="0"/>
      <c r="AEZ3305" s="0"/>
      <c r="AFA3305" s="0"/>
      <c r="AFB3305" s="0"/>
      <c r="AFC3305" s="0"/>
      <c r="AFD3305" s="0"/>
      <c r="AFE3305" s="0"/>
      <c r="AFF3305" s="0"/>
      <c r="AFG3305" s="0"/>
      <c r="AFH3305" s="0"/>
      <c r="AFI3305" s="0"/>
      <c r="AFJ3305" s="0"/>
      <c r="AFK3305" s="0"/>
      <c r="AFL3305" s="0"/>
      <c r="AFM3305" s="0"/>
      <c r="AFN3305" s="0"/>
      <c r="AFO3305" s="0"/>
      <c r="AFP3305" s="0"/>
      <c r="AFQ3305" s="0"/>
      <c r="AFR3305" s="0"/>
      <c r="AFS3305" s="0"/>
      <c r="AFT3305" s="0"/>
      <c r="AFU3305" s="0"/>
      <c r="AFV3305" s="0"/>
      <c r="AFW3305" s="0"/>
      <c r="AFX3305" s="0"/>
      <c r="AFY3305" s="0"/>
      <c r="AFZ3305" s="0"/>
      <c r="AGA3305" s="0"/>
      <c r="AGB3305" s="0"/>
      <c r="AGC3305" s="0"/>
      <c r="AGD3305" s="0"/>
      <c r="AGE3305" s="0"/>
      <c r="AGF3305" s="0"/>
      <c r="AGG3305" s="0"/>
      <c r="AGH3305" s="0"/>
      <c r="AGI3305" s="0"/>
      <c r="AGJ3305" s="0"/>
      <c r="AGK3305" s="0"/>
      <c r="AGL3305" s="0"/>
      <c r="AGM3305" s="0"/>
      <c r="AGN3305" s="0"/>
      <c r="AGO3305" s="0"/>
      <c r="AGP3305" s="0"/>
      <c r="AGQ3305" s="0"/>
      <c r="AGR3305" s="0"/>
      <c r="AGS3305" s="0"/>
      <c r="AGT3305" s="0"/>
      <c r="AGU3305" s="0"/>
      <c r="AGV3305" s="0"/>
      <c r="AGW3305" s="0"/>
      <c r="AGX3305" s="0"/>
      <c r="AGY3305" s="0"/>
      <c r="AGZ3305" s="0"/>
      <c r="AHA3305" s="0"/>
      <c r="AHB3305" s="0"/>
      <c r="AHC3305" s="0"/>
      <c r="AHD3305" s="0"/>
      <c r="AHE3305" s="0"/>
      <c r="AHF3305" s="0"/>
      <c r="AHG3305" s="0"/>
      <c r="AHH3305" s="0"/>
      <c r="AHI3305" s="0"/>
      <c r="AHJ3305" s="0"/>
      <c r="AHK3305" s="0"/>
      <c r="AHL3305" s="0"/>
      <c r="AHM3305" s="0"/>
      <c r="AHN3305" s="0"/>
      <c r="AHO3305" s="0"/>
      <c r="AHP3305" s="0"/>
      <c r="AHQ3305" s="0"/>
      <c r="AHR3305" s="0"/>
      <c r="AHS3305" s="0"/>
      <c r="AHT3305" s="0"/>
      <c r="AHU3305" s="0"/>
      <c r="AHV3305" s="0"/>
      <c r="AHW3305" s="0"/>
      <c r="AHX3305" s="0"/>
      <c r="AHY3305" s="0"/>
      <c r="AHZ3305" s="0"/>
      <c r="AIA3305" s="0"/>
      <c r="AIB3305" s="0"/>
      <c r="AIC3305" s="0"/>
      <c r="AID3305" s="0"/>
      <c r="AIE3305" s="0"/>
      <c r="AIF3305" s="0"/>
      <c r="AIG3305" s="0"/>
      <c r="AIH3305" s="0"/>
      <c r="AII3305" s="0"/>
      <c r="AIJ3305" s="0"/>
      <c r="AIK3305" s="0"/>
      <c r="AIL3305" s="0"/>
      <c r="AIM3305" s="0"/>
      <c r="AIN3305" s="0"/>
      <c r="AIO3305" s="0"/>
      <c r="AIP3305" s="0"/>
      <c r="AIQ3305" s="0"/>
      <c r="AIR3305" s="0"/>
      <c r="AIS3305" s="0"/>
      <c r="AIT3305" s="0"/>
      <c r="AIU3305" s="0"/>
      <c r="AIV3305" s="0"/>
      <c r="AIW3305" s="0"/>
      <c r="AIX3305" s="0"/>
      <c r="AIY3305" s="0"/>
      <c r="AIZ3305" s="0"/>
      <c r="AJA3305" s="0"/>
      <c r="AJB3305" s="0"/>
      <c r="AJC3305" s="0"/>
      <c r="AJD3305" s="0"/>
      <c r="AJE3305" s="0"/>
      <c r="AJF3305" s="0"/>
      <c r="AJG3305" s="0"/>
      <c r="AJH3305" s="0"/>
      <c r="AJI3305" s="0"/>
      <c r="AJJ3305" s="0"/>
      <c r="AJK3305" s="0"/>
      <c r="AJL3305" s="0"/>
      <c r="AJM3305" s="0"/>
      <c r="AJN3305" s="0"/>
      <c r="AJO3305" s="0"/>
      <c r="AJP3305" s="0"/>
      <c r="AJQ3305" s="0"/>
      <c r="AJR3305" s="0"/>
      <c r="AJS3305" s="0"/>
      <c r="AJT3305" s="0"/>
      <c r="AJU3305" s="0"/>
      <c r="AJV3305" s="0"/>
      <c r="AJW3305" s="0"/>
      <c r="AJX3305" s="0"/>
      <c r="AJY3305" s="0"/>
      <c r="AJZ3305" s="0"/>
      <c r="AKA3305" s="0"/>
      <c r="AKB3305" s="0"/>
      <c r="AKC3305" s="0"/>
      <c r="AKD3305" s="0"/>
      <c r="AKE3305" s="0"/>
      <c r="AKF3305" s="0"/>
      <c r="AKG3305" s="0"/>
      <c r="AKH3305" s="0"/>
      <c r="AKI3305" s="0"/>
      <c r="AKJ3305" s="0"/>
      <c r="AKK3305" s="0"/>
      <c r="AKL3305" s="0"/>
      <c r="AKM3305" s="0"/>
      <c r="AKN3305" s="0"/>
      <c r="AKO3305" s="0"/>
      <c r="AKP3305" s="0"/>
      <c r="AKQ3305" s="0"/>
      <c r="AKR3305" s="0"/>
      <c r="AKS3305" s="0"/>
      <c r="AKT3305" s="0"/>
      <c r="AKU3305" s="0"/>
      <c r="AKV3305" s="0"/>
      <c r="AKW3305" s="0"/>
      <c r="AKX3305" s="0"/>
      <c r="AKY3305" s="0"/>
      <c r="AKZ3305" s="0"/>
      <c r="ALA3305" s="0"/>
      <c r="ALB3305" s="0"/>
      <c r="ALC3305" s="0"/>
      <c r="ALD3305" s="0"/>
      <c r="ALE3305" s="0"/>
      <c r="ALF3305" s="0"/>
      <c r="ALG3305" s="0"/>
      <c r="ALH3305" s="0"/>
      <c r="ALI3305" s="0"/>
      <c r="ALJ3305" s="0"/>
      <c r="ALK3305" s="0"/>
      <c r="ALL3305" s="0"/>
      <c r="ALM3305" s="0"/>
      <c r="ALN3305" s="0"/>
      <c r="ALO3305" s="0"/>
      <c r="ALP3305" s="0"/>
      <c r="ALQ3305" s="0"/>
      <c r="ALR3305" s="0"/>
      <c r="ALS3305" s="0"/>
      <c r="ALT3305" s="0"/>
      <c r="ALU3305" s="0"/>
      <c r="ALV3305" s="0"/>
      <c r="ALW3305" s="0"/>
      <c r="ALX3305" s="0"/>
      <c r="ALY3305" s="0"/>
      <c r="ALZ3305" s="0"/>
      <c r="AMA3305" s="0"/>
      <c r="AMB3305" s="0"/>
      <c r="AMC3305" s="0"/>
      <c r="AMD3305" s="0"/>
      <c r="AME3305" s="0"/>
      <c r="AMF3305" s="0"/>
      <c r="AMG3305" s="0"/>
      <c r="AMH3305" s="0"/>
      <c r="AMI3305" s="0"/>
    </row>
    <row r="3307" customFormat="false" ht="17.35" hidden="false" customHeight="false" outlineLevel="0" collapsed="false">
      <c r="C3307" s="15" t="s">
        <v>3555</v>
      </c>
      <c r="D3307" s="45" t="s">
        <v>1</v>
      </c>
      <c r="L3307" s="95"/>
      <c r="N3307" s="95"/>
      <c r="O3307" s="95"/>
      <c r="BM3307" s="0"/>
      <c r="BN3307" s="0"/>
      <c r="BO3307" s="0"/>
      <c r="BP3307" s="0"/>
      <c r="BQ3307" s="0"/>
      <c r="BR3307" s="0"/>
      <c r="BS3307" s="0"/>
      <c r="BT3307" s="0"/>
      <c r="BU3307" s="0"/>
      <c r="BV3307" s="0"/>
      <c r="BW3307" s="0"/>
      <c r="BX3307" s="0"/>
      <c r="BY3307" s="0"/>
      <c r="BZ3307" s="0"/>
      <c r="CA3307" s="0"/>
      <c r="CB3307" s="0"/>
      <c r="CC3307" s="0"/>
      <c r="CD3307" s="0"/>
      <c r="CE3307" s="0"/>
      <c r="CF3307" s="0"/>
      <c r="CG3307" s="0"/>
      <c r="CH3307" s="0"/>
      <c r="CI3307" s="0"/>
      <c r="CJ3307" s="0"/>
      <c r="CK3307" s="0"/>
      <c r="CL3307" s="0"/>
      <c r="CM3307" s="0"/>
      <c r="CN3307" s="0"/>
      <c r="CO3307" s="0"/>
      <c r="CP3307" s="0"/>
      <c r="CQ3307" s="0"/>
      <c r="CR3307" s="0"/>
      <c r="CS3307" s="0"/>
      <c r="CT3307" s="0"/>
      <c r="CU3307" s="0"/>
      <c r="CV3307" s="0"/>
      <c r="CW3307" s="0"/>
      <c r="CX3307" s="0"/>
      <c r="CY3307" s="0"/>
      <c r="CZ3307" s="0"/>
      <c r="DA3307" s="0"/>
      <c r="DB3307" s="0"/>
      <c r="DC3307" s="0"/>
      <c r="DD3307" s="0"/>
      <c r="DE3307" s="0"/>
      <c r="DF3307" s="0"/>
      <c r="DG3307" s="0"/>
      <c r="DH3307" s="0"/>
      <c r="DI3307" s="0"/>
      <c r="DJ3307" s="0"/>
      <c r="DK3307" s="0"/>
      <c r="DL3307" s="0"/>
      <c r="DM3307" s="0"/>
      <c r="DN3307" s="0"/>
      <c r="DO3307" s="0"/>
      <c r="DP3307" s="0"/>
      <c r="DQ3307" s="0"/>
      <c r="DR3307" s="0"/>
      <c r="DS3307" s="0"/>
      <c r="DT3307" s="0"/>
      <c r="DU3307" s="0"/>
      <c r="DV3307" s="0"/>
      <c r="DW3307" s="0"/>
      <c r="DX3307" s="0"/>
      <c r="DY3307" s="0"/>
      <c r="DZ3307" s="0"/>
      <c r="EA3307" s="0"/>
      <c r="EB3307" s="0"/>
      <c r="EC3307" s="0"/>
      <c r="ED3307" s="0"/>
      <c r="EE3307" s="0"/>
      <c r="EF3307" s="0"/>
      <c r="EG3307" s="0"/>
      <c r="EH3307" s="0"/>
      <c r="EI3307" s="0"/>
      <c r="EJ3307" s="0"/>
      <c r="EK3307" s="0"/>
      <c r="EL3307" s="0"/>
      <c r="EM3307" s="0"/>
      <c r="EN3307" s="0"/>
      <c r="EO3307" s="0"/>
      <c r="EP3307" s="0"/>
      <c r="EQ3307" s="0"/>
      <c r="ER3307" s="0"/>
      <c r="ES3307" s="0"/>
      <c r="ET3307" s="0"/>
      <c r="EU3307" s="0"/>
      <c r="EV3307" s="0"/>
      <c r="EW3307" s="0"/>
      <c r="EX3307" s="0"/>
      <c r="EY3307" s="0"/>
      <c r="EZ3307" s="0"/>
      <c r="FA3307" s="0"/>
      <c r="FB3307" s="0"/>
      <c r="FC3307" s="0"/>
      <c r="FD3307" s="0"/>
      <c r="FE3307" s="0"/>
      <c r="FF3307" s="0"/>
      <c r="FG3307" s="0"/>
      <c r="FH3307" s="0"/>
      <c r="FI3307" s="0"/>
      <c r="FJ3307" s="0"/>
      <c r="FK3307" s="0"/>
      <c r="FL3307" s="0"/>
      <c r="FM3307" s="0"/>
      <c r="FN3307" s="0"/>
      <c r="FO3307" s="0"/>
      <c r="FP3307" s="0"/>
      <c r="FQ3307" s="0"/>
      <c r="FR3307" s="0"/>
      <c r="FS3307" s="0"/>
      <c r="FT3307" s="0"/>
      <c r="FU3307" s="0"/>
      <c r="FV3307" s="0"/>
      <c r="FW3307" s="0"/>
      <c r="FX3307" s="0"/>
      <c r="FY3307" s="0"/>
      <c r="FZ3307" s="0"/>
      <c r="GA3307" s="0"/>
      <c r="GB3307" s="0"/>
      <c r="GC3307" s="0"/>
      <c r="GD3307" s="0"/>
      <c r="GE3307" s="0"/>
      <c r="GF3307" s="0"/>
      <c r="GG3307" s="0"/>
      <c r="GH3307" s="0"/>
      <c r="GI3307" s="0"/>
      <c r="GJ3307" s="0"/>
      <c r="GK3307" s="0"/>
      <c r="GL3307" s="0"/>
      <c r="GM3307" s="0"/>
      <c r="GN3307" s="0"/>
      <c r="GO3307" s="0"/>
      <c r="GP3307" s="0"/>
      <c r="GQ3307" s="0"/>
      <c r="GR3307" s="0"/>
      <c r="GS3307" s="0"/>
      <c r="GT3307" s="0"/>
      <c r="GU3307" s="0"/>
      <c r="GV3307" s="0"/>
      <c r="GW3307" s="0"/>
      <c r="GX3307" s="0"/>
      <c r="GY3307" s="0"/>
      <c r="GZ3307" s="0"/>
      <c r="HA3307" s="0"/>
      <c r="HB3307" s="0"/>
      <c r="HC3307" s="0"/>
      <c r="HD3307" s="0"/>
      <c r="HE3307" s="0"/>
      <c r="HF3307" s="0"/>
      <c r="HG3307" s="0"/>
      <c r="HH3307" s="0"/>
      <c r="HI3307" s="0"/>
      <c r="HJ3307" s="0"/>
      <c r="HK3307" s="0"/>
      <c r="HL3307" s="0"/>
      <c r="HM3307" s="0"/>
      <c r="HN3307" s="0"/>
      <c r="HO3307" s="0"/>
      <c r="HP3307" s="0"/>
      <c r="HQ3307" s="0"/>
      <c r="HR3307" s="0"/>
      <c r="HS3307" s="0"/>
      <c r="HT3307" s="0"/>
      <c r="HU3307" s="0"/>
      <c r="HV3307" s="0"/>
      <c r="HW3307" s="0"/>
      <c r="HX3307" s="0"/>
      <c r="HY3307" s="0"/>
      <c r="HZ3307" s="0"/>
      <c r="IA3307" s="0"/>
      <c r="IB3307" s="0"/>
      <c r="IC3307" s="0"/>
      <c r="ID3307" s="0"/>
      <c r="IE3307" s="0"/>
      <c r="IF3307" s="0"/>
      <c r="IG3307" s="0"/>
      <c r="IH3307" s="0"/>
      <c r="II3307" s="0"/>
      <c r="IJ3307" s="0"/>
      <c r="IK3307" s="0"/>
      <c r="IL3307" s="0"/>
      <c r="IM3307" s="0"/>
      <c r="IN3307" s="0"/>
      <c r="IO3307" s="0"/>
      <c r="IP3307" s="0"/>
      <c r="IQ3307" s="0"/>
      <c r="IR3307" s="0"/>
      <c r="IS3307" s="0"/>
      <c r="IT3307" s="0"/>
      <c r="IU3307" s="0"/>
      <c r="IV3307" s="0"/>
      <c r="IW3307" s="0"/>
      <c r="IX3307" s="0"/>
      <c r="IY3307" s="0"/>
      <c r="IZ3307" s="0"/>
      <c r="JA3307" s="0"/>
      <c r="JB3307" s="0"/>
      <c r="JC3307" s="0"/>
      <c r="JD3307" s="0"/>
      <c r="JE3307" s="0"/>
      <c r="JF3307" s="0"/>
      <c r="JG3307" s="0"/>
      <c r="JH3307" s="0"/>
      <c r="JI3307" s="0"/>
      <c r="JJ3307" s="0"/>
      <c r="JK3307" s="0"/>
      <c r="JL3307" s="0"/>
      <c r="JM3307" s="0"/>
      <c r="JN3307" s="0"/>
      <c r="JO3307" s="0"/>
      <c r="JP3307" s="0"/>
      <c r="JQ3307" s="0"/>
      <c r="JR3307" s="0"/>
      <c r="JS3307" s="0"/>
      <c r="JT3307" s="0"/>
      <c r="JU3307" s="0"/>
      <c r="JV3307" s="0"/>
      <c r="JW3307" s="0"/>
      <c r="JX3307" s="0"/>
      <c r="JY3307" s="0"/>
      <c r="JZ3307" s="0"/>
      <c r="KA3307" s="0"/>
      <c r="KB3307" s="0"/>
      <c r="KC3307" s="0"/>
      <c r="KD3307" s="0"/>
      <c r="KE3307" s="0"/>
      <c r="KF3307" s="0"/>
      <c r="KG3307" s="0"/>
      <c r="KH3307" s="0"/>
      <c r="KI3307" s="0"/>
      <c r="KJ3307" s="0"/>
      <c r="KK3307" s="0"/>
      <c r="KL3307" s="0"/>
      <c r="KM3307" s="0"/>
      <c r="KN3307" s="0"/>
      <c r="KO3307" s="0"/>
      <c r="KP3307" s="0"/>
      <c r="KQ3307" s="0"/>
      <c r="KR3307" s="0"/>
      <c r="KS3307" s="0"/>
      <c r="KT3307" s="0"/>
      <c r="KU3307" s="0"/>
      <c r="KV3307" s="0"/>
      <c r="KW3307" s="0"/>
      <c r="KX3307" s="0"/>
      <c r="KY3307" s="0"/>
      <c r="KZ3307" s="0"/>
      <c r="LA3307" s="0"/>
      <c r="LB3307" s="0"/>
      <c r="LC3307" s="0"/>
      <c r="LD3307" s="0"/>
      <c r="LE3307" s="0"/>
      <c r="LF3307" s="0"/>
      <c r="LG3307" s="0"/>
      <c r="LH3307" s="0"/>
      <c r="LI3307" s="0"/>
      <c r="LJ3307" s="0"/>
      <c r="LK3307" s="0"/>
      <c r="LL3307" s="0"/>
      <c r="LM3307" s="0"/>
      <c r="LN3307" s="0"/>
      <c r="LO3307" s="0"/>
      <c r="LP3307" s="0"/>
      <c r="LQ3307" s="0"/>
      <c r="LR3307" s="0"/>
      <c r="LS3307" s="0"/>
      <c r="LT3307" s="0"/>
      <c r="LU3307" s="0"/>
      <c r="LV3307" s="0"/>
      <c r="LW3307" s="0"/>
      <c r="LX3307" s="0"/>
      <c r="LY3307" s="0"/>
      <c r="LZ3307" s="0"/>
      <c r="MA3307" s="0"/>
      <c r="MB3307" s="0"/>
      <c r="MC3307" s="0"/>
      <c r="MD3307" s="0"/>
      <c r="ME3307" s="0"/>
      <c r="MF3307" s="0"/>
      <c r="MG3307" s="0"/>
      <c r="MH3307" s="0"/>
      <c r="MI3307" s="0"/>
      <c r="MJ3307" s="0"/>
      <c r="MK3307" s="0"/>
      <c r="ML3307" s="0"/>
      <c r="MM3307" s="0"/>
      <c r="MN3307" s="0"/>
      <c r="MO3307" s="0"/>
      <c r="MP3307" s="0"/>
      <c r="MQ3307" s="0"/>
      <c r="MR3307" s="0"/>
      <c r="MS3307" s="0"/>
      <c r="MT3307" s="0"/>
      <c r="MU3307" s="0"/>
      <c r="MV3307" s="0"/>
      <c r="MW3307" s="0"/>
      <c r="MX3307" s="0"/>
      <c r="MY3307" s="0"/>
      <c r="MZ3307" s="0"/>
      <c r="NA3307" s="0"/>
      <c r="NB3307" s="0"/>
      <c r="NC3307" s="0"/>
      <c r="ND3307" s="0"/>
      <c r="NE3307" s="0"/>
      <c r="NF3307" s="0"/>
      <c r="NG3307" s="0"/>
      <c r="NH3307" s="0"/>
      <c r="NI3307" s="0"/>
      <c r="NJ3307" s="0"/>
      <c r="NK3307" s="0"/>
      <c r="NL3307" s="0"/>
      <c r="NM3307" s="0"/>
      <c r="NN3307" s="0"/>
      <c r="NO3307" s="0"/>
      <c r="NP3307" s="0"/>
      <c r="NQ3307" s="0"/>
      <c r="NR3307" s="0"/>
      <c r="NS3307" s="0"/>
      <c r="NT3307" s="0"/>
      <c r="NU3307" s="0"/>
      <c r="NV3307" s="0"/>
      <c r="NW3307" s="0"/>
      <c r="NX3307" s="0"/>
      <c r="NY3307" s="0"/>
      <c r="NZ3307" s="0"/>
      <c r="OA3307" s="0"/>
      <c r="OB3307" s="0"/>
      <c r="OC3307" s="0"/>
      <c r="OD3307" s="0"/>
      <c r="OE3307" s="0"/>
      <c r="OF3307" s="0"/>
      <c r="OG3307" s="0"/>
      <c r="OH3307" s="0"/>
      <c r="OI3307" s="0"/>
      <c r="OJ3307" s="0"/>
      <c r="OK3307" s="0"/>
      <c r="OL3307" s="0"/>
      <c r="OM3307" s="0"/>
      <c r="ON3307" s="0"/>
      <c r="OO3307" s="0"/>
      <c r="OP3307" s="0"/>
      <c r="OQ3307" s="0"/>
      <c r="OR3307" s="0"/>
      <c r="OS3307" s="0"/>
      <c r="OT3307" s="0"/>
      <c r="OU3307" s="0"/>
      <c r="OV3307" s="0"/>
      <c r="OW3307" s="0"/>
      <c r="OX3307" s="0"/>
      <c r="OY3307" s="0"/>
      <c r="OZ3307" s="0"/>
      <c r="PA3307" s="0"/>
      <c r="PB3307" s="0"/>
      <c r="PC3307" s="0"/>
      <c r="PD3307" s="0"/>
      <c r="PE3307" s="0"/>
      <c r="PF3307" s="0"/>
      <c r="PG3307" s="0"/>
      <c r="PH3307" s="0"/>
      <c r="PI3307" s="0"/>
      <c r="PJ3307" s="0"/>
      <c r="PK3307" s="0"/>
      <c r="PL3307" s="0"/>
      <c r="PM3307" s="0"/>
      <c r="PN3307" s="0"/>
      <c r="PO3307" s="0"/>
      <c r="PP3307" s="0"/>
      <c r="PQ3307" s="0"/>
      <c r="PR3307" s="0"/>
      <c r="PS3307" s="0"/>
      <c r="PT3307" s="0"/>
      <c r="PU3307" s="0"/>
      <c r="PV3307" s="0"/>
      <c r="PW3307" s="0"/>
      <c r="PX3307" s="0"/>
      <c r="PY3307" s="0"/>
      <c r="PZ3307" s="0"/>
      <c r="QA3307" s="0"/>
      <c r="QB3307" s="0"/>
      <c r="QC3307" s="0"/>
      <c r="QD3307" s="0"/>
      <c r="QE3307" s="0"/>
      <c r="QF3307" s="0"/>
      <c r="QG3307" s="0"/>
      <c r="QH3307" s="0"/>
      <c r="QI3307" s="0"/>
      <c r="QJ3307" s="0"/>
      <c r="QK3307" s="0"/>
      <c r="QL3307" s="0"/>
      <c r="QM3307" s="0"/>
      <c r="QN3307" s="0"/>
      <c r="QO3307" s="0"/>
      <c r="QP3307" s="0"/>
      <c r="QQ3307" s="0"/>
      <c r="QR3307" s="0"/>
      <c r="QS3307" s="0"/>
      <c r="QT3307" s="0"/>
      <c r="QU3307" s="0"/>
      <c r="QV3307" s="0"/>
      <c r="QW3307" s="0"/>
      <c r="QX3307" s="0"/>
      <c r="QY3307" s="0"/>
      <c r="QZ3307" s="0"/>
      <c r="RA3307" s="0"/>
      <c r="RB3307" s="0"/>
      <c r="RC3307" s="0"/>
      <c r="RD3307" s="0"/>
      <c r="RE3307" s="0"/>
      <c r="RF3307" s="0"/>
      <c r="RG3307" s="0"/>
      <c r="RH3307" s="0"/>
      <c r="RI3307" s="0"/>
      <c r="RJ3307" s="0"/>
      <c r="RK3307" s="0"/>
      <c r="RL3307" s="0"/>
      <c r="RM3307" s="0"/>
      <c r="RN3307" s="0"/>
      <c r="RO3307" s="0"/>
      <c r="RP3307" s="0"/>
      <c r="RQ3307" s="0"/>
      <c r="RR3307" s="0"/>
      <c r="RS3307" s="0"/>
      <c r="RT3307" s="0"/>
      <c r="RU3307" s="0"/>
      <c r="RV3307" s="0"/>
      <c r="RW3307" s="0"/>
      <c r="RX3307" s="0"/>
      <c r="RY3307" s="0"/>
      <c r="RZ3307" s="0"/>
      <c r="SA3307" s="0"/>
      <c r="SB3307" s="0"/>
      <c r="SC3307" s="0"/>
      <c r="SD3307" s="0"/>
      <c r="SE3307" s="0"/>
      <c r="SF3307" s="0"/>
      <c r="SG3307" s="0"/>
      <c r="SH3307" s="0"/>
      <c r="SI3307" s="0"/>
      <c r="SJ3307" s="0"/>
      <c r="SK3307" s="0"/>
      <c r="SL3307" s="0"/>
      <c r="SM3307" s="0"/>
      <c r="SN3307" s="0"/>
      <c r="SO3307" s="0"/>
      <c r="SP3307" s="0"/>
      <c r="SQ3307" s="0"/>
      <c r="SR3307" s="0"/>
      <c r="SS3307" s="0"/>
      <c r="ST3307" s="0"/>
      <c r="SU3307" s="0"/>
      <c r="SV3307" s="0"/>
      <c r="SW3307" s="0"/>
      <c r="SX3307" s="0"/>
      <c r="SY3307" s="0"/>
      <c r="SZ3307" s="0"/>
      <c r="TA3307" s="0"/>
      <c r="TB3307" s="0"/>
      <c r="TC3307" s="0"/>
      <c r="TD3307" s="0"/>
      <c r="TE3307" s="0"/>
      <c r="TF3307" s="0"/>
      <c r="TG3307" s="0"/>
      <c r="TH3307" s="0"/>
      <c r="TI3307" s="0"/>
      <c r="TJ3307" s="0"/>
      <c r="TK3307" s="0"/>
      <c r="TL3307" s="0"/>
      <c r="TM3307" s="0"/>
      <c r="TN3307" s="0"/>
      <c r="TO3307" s="0"/>
      <c r="TP3307" s="0"/>
      <c r="TQ3307" s="0"/>
      <c r="TR3307" s="0"/>
      <c r="TS3307" s="0"/>
      <c r="TT3307" s="0"/>
      <c r="TU3307" s="0"/>
      <c r="TV3307" s="0"/>
      <c r="TW3307" s="0"/>
      <c r="TX3307" s="0"/>
      <c r="TY3307" s="0"/>
      <c r="TZ3307" s="0"/>
      <c r="UA3307" s="0"/>
      <c r="UB3307" s="0"/>
      <c r="UC3307" s="0"/>
      <c r="UD3307" s="0"/>
      <c r="UE3307" s="0"/>
      <c r="UF3307" s="0"/>
      <c r="UG3307" s="0"/>
      <c r="UH3307" s="0"/>
      <c r="UI3307" s="0"/>
      <c r="UJ3307" s="0"/>
      <c r="UK3307" s="0"/>
      <c r="UL3307" s="0"/>
      <c r="UM3307" s="0"/>
      <c r="UN3307" s="0"/>
      <c r="UO3307" s="0"/>
      <c r="UP3307" s="0"/>
      <c r="UQ3307" s="0"/>
      <c r="UR3307" s="0"/>
      <c r="US3307" s="0"/>
      <c r="UT3307" s="0"/>
      <c r="UU3307" s="0"/>
      <c r="UV3307" s="0"/>
      <c r="UW3307" s="0"/>
      <c r="UX3307" s="0"/>
      <c r="UY3307" s="0"/>
      <c r="UZ3307" s="0"/>
      <c r="VA3307" s="0"/>
      <c r="VB3307" s="0"/>
      <c r="VC3307" s="0"/>
      <c r="VD3307" s="0"/>
      <c r="VE3307" s="0"/>
      <c r="VF3307" s="0"/>
      <c r="VG3307" s="0"/>
      <c r="VH3307" s="0"/>
      <c r="VI3307" s="0"/>
      <c r="VJ3307" s="0"/>
      <c r="VK3307" s="0"/>
      <c r="VL3307" s="0"/>
      <c r="VM3307" s="0"/>
      <c r="VN3307" s="0"/>
      <c r="VO3307" s="0"/>
      <c r="VP3307" s="0"/>
      <c r="VQ3307" s="0"/>
      <c r="VR3307" s="0"/>
      <c r="VS3307" s="0"/>
      <c r="VT3307" s="0"/>
      <c r="VU3307" s="0"/>
      <c r="VV3307" s="0"/>
      <c r="VW3307" s="0"/>
      <c r="VX3307" s="0"/>
      <c r="VY3307" s="0"/>
      <c r="VZ3307" s="0"/>
      <c r="WA3307" s="0"/>
      <c r="WB3307" s="0"/>
      <c r="WC3307" s="0"/>
      <c r="WD3307" s="0"/>
      <c r="WE3307" s="0"/>
      <c r="WF3307" s="0"/>
      <c r="WG3307" s="0"/>
      <c r="WH3307" s="0"/>
      <c r="WI3307" s="0"/>
      <c r="WJ3307" s="0"/>
      <c r="WK3307" s="0"/>
      <c r="WL3307" s="0"/>
      <c r="WM3307" s="0"/>
      <c r="WN3307" s="0"/>
      <c r="WO3307" s="0"/>
      <c r="WP3307" s="0"/>
      <c r="WQ3307" s="0"/>
      <c r="WR3307" s="0"/>
      <c r="WS3307" s="0"/>
      <c r="WT3307" s="0"/>
      <c r="WU3307" s="0"/>
      <c r="WV3307" s="0"/>
      <c r="WW3307" s="0"/>
      <c r="WX3307" s="0"/>
      <c r="WY3307" s="0"/>
      <c r="WZ3307" s="0"/>
      <c r="XA3307" s="0"/>
      <c r="XB3307" s="0"/>
      <c r="XC3307" s="0"/>
      <c r="XD3307" s="0"/>
      <c r="XE3307" s="0"/>
      <c r="XF3307" s="0"/>
      <c r="XG3307" s="0"/>
      <c r="XH3307" s="0"/>
      <c r="XI3307" s="0"/>
      <c r="XJ3307" s="0"/>
      <c r="XK3307" s="0"/>
      <c r="XL3307" s="0"/>
      <c r="XM3307" s="0"/>
      <c r="XN3307" s="0"/>
      <c r="XO3307" s="0"/>
      <c r="XP3307" s="0"/>
      <c r="XQ3307" s="0"/>
      <c r="XR3307" s="0"/>
      <c r="XS3307" s="0"/>
      <c r="XT3307" s="0"/>
      <c r="XU3307" s="0"/>
      <c r="XV3307" s="0"/>
      <c r="XW3307" s="0"/>
      <c r="XX3307" s="0"/>
      <c r="XY3307" s="0"/>
      <c r="XZ3307" s="0"/>
      <c r="YA3307" s="0"/>
      <c r="YB3307" s="0"/>
      <c r="YC3307" s="0"/>
      <c r="YD3307" s="0"/>
      <c r="YE3307" s="0"/>
      <c r="YF3307" s="0"/>
      <c r="YG3307" s="0"/>
      <c r="YH3307" s="0"/>
      <c r="YI3307" s="0"/>
      <c r="YJ3307" s="0"/>
      <c r="YK3307" s="0"/>
      <c r="YL3307" s="0"/>
      <c r="YM3307" s="0"/>
      <c r="YN3307" s="0"/>
      <c r="YO3307" s="0"/>
      <c r="YP3307" s="0"/>
      <c r="YQ3307" s="0"/>
      <c r="YR3307" s="0"/>
      <c r="YS3307" s="0"/>
      <c r="YT3307" s="0"/>
      <c r="YU3307" s="0"/>
      <c r="YV3307" s="0"/>
      <c r="YW3307" s="0"/>
      <c r="YX3307" s="0"/>
      <c r="YY3307" s="0"/>
      <c r="YZ3307" s="0"/>
      <c r="ZA3307" s="0"/>
      <c r="ZB3307" s="0"/>
      <c r="ZC3307" s="0"/>
      <c r="ZD3307" s="0"/>
      <c r="ZE3307" s="0"/>
      <c r="ZF3307" s="0"/>
      <c r="ZG3307" s="0"/>
      <c r="ZH3307" s="0"/>
      <c r="ZI3307" s="0"/>
      <c r="ZJ3307" s="0"/>
      <c r="ZK3307" s="0"/>
      <c r="ZL3307" s="0"/>
      <c r="ZM3307" s="0"/>
      <c r="ZN3307" s="0"/>
      <c r="ZO3307" s="0"/>
      <c r="ZP3307" s="0"/>
      <c r="ZQ3307" s="0"/>
      <c r="ZR3307" s="0"/>
      <c r="ZS3307" s="0"/>
      <c r="ZT3307" s="0"/>
      <c r="ZU3307" s="0"/>
      <c r="ZV3307" s="0"/>
      <c r="ZW3307" s="0"/>
      <c r="ZX3307" s="0"/>
      <c r="ZY3307" s="0"/>
      <c r="ZZ3307" s="0"/>
      <c r="AAA3307" s="0"/>
      <c r="AAB3307" s="0"/>
      <c r="AAC3307" s="0"/>
      <c r="AAD3307" s="0"/>
      <c r="AAE3307" s="0"/>
      <c r="AAF3307" s="0"/>
      <c r="AAG3307" s="0"/>
      <c r="AAH3307" s="0"/>
      <c r="AAI3307" s="0"/>
      <c r="AAJ3307" s="0"/>
      <c r="AAK3307" s="0"/>
      <c r="AAL3307" s="0"/>
      <c r="AAM3307" s="0"/>
      <c r="AAN3307" s="0"/>
      <c r="AAO3307" s="0"/>
      <c r="AAP3307" s="0"/>
      <c r="AAQ3307" s="0"/>
      <c r="AAR3307" s="0"/>
      <c r="AAS3307" s="0"/>
      <c r="AAT3307" s="0"/>
      <c r="AAU3307" s="0"/>
      <c r="AAV3307" s="0"/>
      <c r="AAW3307" s="0"/>
      <c r="AAX3307" s="0"/>
      <c r="AAY3307" s="0"/>
      <c r="AAZ3307" s="0"/>
      <c r="ABA3307" s="0"/>
      <c r="ABB3307" s="0"/>
      <c r="ABC3307" s="0"/>
      <c r="ABD3307" s="0"/>
      <c r="ABE3307" s="0"/>
      <c r="ABF3307" s="0"/>
      <c r="ABG3307" s="0"/>
      <c r="ABH3307" s="0"/>
      <c r="ABI3307" s="0"/>
      <c r="ABJ3307" s="0"/>
      <c r="ABK3307" s="0"/>
      <c r="ABL3307" s="0"/>
      <c r="ABM3307" s="0"/>
      <c r="ABN3307" s="0"/>
      <c r="ABO3307" s="0"/>
      <c r="ABP3307" s="0"/>
      <c r="ABQ3307" s="0"/>
      <c r="ABR3307" s="0"/>
      <c r="ABS3307" s="0"/>
      <c r="ABT3307" s="0"/>
      <c r="ABU3307" s="0"/>
      <c r="ABV3307" s="0"/>
      <c r="ABW3307" s="0"/>
      <c r="ABX3307" s="0"/>
      <c r="ABY3307" s="0"/>
      <c r="ABZ3307" s="0"/>
      <c r="ACA3307" s="0"/>
      <c r="ACB3307" s="0"/>
      <c r="ACC3307" s="0"/>
      <c r="ACD3307" s="0"/>
      <c r="ACE3307" s="0"/>
      <c r="ACF3307" s="0"/>
      <c r="ACG3307" s="0"/>
      <c r="ACH3307" s="0"/>
      <c r="ACI3307" s="0"/>
      <c r="ACJ3307" s="0"/>
      <c r="ACK3307" s="0"/>
      <c r="ACL3307" s="0"/>
      <c r="ACM3307" s="0"/>
      <c r="ACN3307" s="0"/>
      <c r="ACO3307" s="0"/>
      <c r="ACP3307" s="0"/>
      <c r="ACQ3307" s="0"/>
      <c r="ACR3307" s="0"/>
      <c r="ACS3307" s="0"/>
      <c r="ACT3307" s="0"/>
      <c r="ACU3307" s="0"/>
      <c r="ACV3307" s="0"/>
      <c r="ACW3307" s="0"/>
      <c r="ACX3307" s="0"/>
      <c r="ACY3307" s="0"/>
      <c r="ACZ3307" s="0"/>
      <c r="ADA3307" s="0"/>
      <c r="ADB3307" s="0"/>
      <c r="ADC3307" s="0"/>
      <c r="ADD3307" s="0"/>
      <c r="ADE3307" s="0"/>
      <c r="ADF3307" s="0"/>
      <c r="ADG3307" s="0"/>
      <c r="ADH3307" s="0"/>
      <c r="ADI3307" s="0"/>
      <c r="ADJ3307" s="0"/>
      <c r="ADK3307" s="0"/>
      <c r="ADL3307" s="0"/>
      <c r="ADM3307" s="0"/>
      <c r="ADN3307" s="0"/>
      <c r="ADO3307" s="0"/>
      <c r="ADP3307" s="0"/>
      <c r="ADQ3307" s="0"/>
      <c r="ADR3307" s="0"/>
      <c r="ADS3307" s="0"/>
      <c r="ADT3307" s="0"/>
      <c r="ADU3307" s="0"/>
      <c r="ADV3307" s="0"/>
      <c r="ADW3307" s="0"/>
      <c r="ADX3307" s="0"/>
      <c r="ADY3307" s="0"/>
      <c r="ADZ3307" s="0"/>
      <c r="AEA3307" s="0"/>
      <c r="AEB3307" s="0"/>
      <c r="AEC3307" s="0"/>
      <c r="AED3307" s="0"/>
      <c r="AEE3307" s="0"/>
      <c r="AEF3307" s="0"/>
      <c r="AEG3307" s="0"/>
      <c r="AEH3307" s="0"/>
      <c r="AEI3307" s="0"/>
      <c r="AEJ3307" s="0"/>
      <c r="AEK3307" s="0"/>
      <c r="AEL3307" s="0"/>
      <c r="AEM3307" s="0"/>
      <c r="AEN3307" s="0"/>
      <c r="AEO3307" s="0"/>
      <c r="AEP3307" s="0"/>
      <c r="AEQ3307" s="0"/>
      <c r="AER3307" s="0"/>
      <c r="AES3307" s="0"/>
      <c r="AET3307" s="0"/>
      <c r="AEU3307" s="0"/>
      <c r="AEV3307" s="0"/>
      <c r="AEW3307" s="0"/>
      <c r="AEX3307" s="0"/>
      <c r="AEY3307" s="0"/>
      <c r="AEZ3307" s="0"/>
      <c r="AFA3307" s="0"/>
      <c r="AFB3307" s="0"/>
      <c r="AFC3307" s="0"/>
      <c r="AFD3307" s="0"/>
      <c r="AFE3307" s="0"/>
      <c r="AFF3307" s="0"/>
      <c r="AFG3307" s="0"/>
      <c r="AFH3307" s="0"/>
      <c r="AFI3307" s="0"/>
      <c r="AFJ3307" s="0"/>
      <c r="AFK3307" s="0"/>
      <c r="AFL3307" s="0"/>
      <c r="AFM3307" s="0"/>
      <c r="AFN3307" s="0"/>
      <c r="AFO3307" s="0"/>
      <c r="AFP3307" s="0"/>
      <c r="AFQ3307" s="0"/>
      <c r="AFR3307" s="0"/>
      <c r="AFS3307" s="0"/>
      <c r="AFT3307" s="0"/>
      <c r="AFU3307" s="0"/>
      <c r="AFV3307" s="0"/>
      <c r="AFW3307" s="0"/>
      <c r="AFX3307" s="0"/>
      <c r="AFY3307" s="0"/>
      <c r="AFZ3307" s="0"/>
      <c r="AGA3307" s="0"/>
      <c r="AGB3307" s="0"/>
      <c r="AGC3307" s="0"/>
      <c r="AGD3307" s="0"/>
      <c r="AGE3307" s="0"/>
      <c r="AGF3307" s="0"/>
      <c r="AGG3307" s="0"/>
      <c r="AGH3307" s="0"/>
      <c r="AGI3307" s="0"/>
      <c r="AGJ3307" s="0"/>
      <c r="AGK3307" s="0"/>
      <c r="AGL3307" s="0"/>
      <c r="AGM3307" s="0"/>
      <c r="AGN3307" s="0"/>
      <c r="AGO3307" s="0"/>
      <c r="AGP3307" s="0"/>
      <c r="AGQ3307" s="0"/>
      <c r="AGR3307" s="0"/>
      <c r="AGS3307" s="0"/>
      <c r="AGT3307" s="0"/>
      <c r="AGU3307" s="0"/>
      <c r="AGV3307" s="0"/>
      <c r="AGW3307" s="0"/>
      <c r="AGX3307" s="0"/>
      <c r="AGY3307" s="0"/>
      <c r="AGZ3307" s="0"/>
      <c r="AHA3307" s="0"/>
      <c r="AHB3307" s="0"/>
      <c r="AHC3307" s="0"/>
      <c r="AHD3307" s="0"/>
      <c r="AHE3307" s="0"/>
      <c r="AHF3307" s="0"/>
      <c r="AHG3307" s="0"/>
      <c r="AHH3307" s="0"/>
      <c r="AHI3307" s="0"/>
      <c r="AHJ3307" s="0"/>
      <c r="AHK3307" s="0"/>
      <c r="AHL3307" s="0"/>
      <c r="AHM3307" s="0"/>
      <c r="AHN3307" s="0"/>
      <c r="AHO3307" s="0"/>
      <c r="AHP3307" s="0"/>
      <c r="AHQ3307" s="0"/>
      <c r="AHR3307" s="0"/>
      <c r="AHS3307" s="0"/>
      <c r="AHT3307" s="0"/>
      <c r="AHU3307" s="0"/>
      <c r="AHV3307" s="0"/>
      <c r="AHW3307" s="0"/>
      <c r="AHX3307" s="0"/>
      <c r="AHY3307" s="0"/>
      <c r="AHZ3307" s="0"/>
      <c r="AIA3307" s="0"/>
      <c r="AIB3307" s="0"/>
      <c r="AIC3307" s="0"/>
      <c r="AID3307" s="0"/>
      <c r="AIE3307" s="0"/>
      <c r="AIF3307" s="0"/>
      <c r="AIG3307" s="0"/>
      <c r="AIH3307" s="0"/>
      <c r="AII3307" s="0"/>
      <c r="AIJ3307" s="0"/>
      <c r="AIK3307" s="0"/>
      <c r="AIL3307" s="0"/>
      <c r="AIM3307" s="0"/>
      <c r="AIN3307" s="0"/>
      <c r="AIO3307" s="0"/>
      <c r="AIP3307" s="0"/>
      <c r="AIQ3307" s="0"/>
      <c r="AIR3307" s="0"/>
      <c r="AIS3307" s="0"/>
      <c r="AIT3307" s="0"/>
      <c r="AIU3307" s="0"/>
      <c r="AIV3307" s="0"/>
      <c r="AIW3307" s="0"/>
      <c r="AIX3307" s="0"/>
      <c r="AIY3307" s="0"/>
      <c r="AIZ3307" s="0"/>
      <c r="AJA3307" s="0"/>
      <c r="AJB3307" s="0"/>
      <c r="AJC3307" s="0"/>
      <c r="AJD3307" s="0"/>
      <c r="AJE3307" s="0"/>
      <c r="AJF3307" s="0"/>
      <c r="AJG3307" s="0"/>
      <c r="AJH3307" s="0"/>
      <c r="AJI3307" s="0"/>
      <c r="AJJ3307" s="0"/>
      <c r="AJK3307" s="0"/>
      <c r="AJL3307" s="0"/>
      <c r="AJM3307" s="0"/>
      <c r="AJN3307" s="0"/>
      <c r="AJO3307" s="0"/>
      <c r="AJP3307" s="0"/>
      <c r="AJQ3307" s="0"/>
      <c r="AJR3307" s="0"/>
      <c r="AJS3307" s="0"/>
      <c r="AJT3307" s="0"/>
      <c r="AJU3307" s="0"/>
      <c r="AJV3307" s="0"/>
      <c r="AJW3307" s="0"/>
      <c r="AJX3307" s="0"/>
      <c r="AJY3307" s="0"/>
      <c r="AJZ3307" s="0"/>
      <c r="AKA3307" s="0"/>
      <c r="AKB3307" s="0"/>
      <c r="AKC3307" s="0"/>
      <c r="AKD3307" s="0"/>
      <c r="AKE3307" s="0"/>
      <c r="AKF3307" s="0"/>
      <c r="AKG3307" s="0"/>
      <c r="AKH3307" s="0"/>
      <c r="AKI3307" s="0"/>
      <c r="AKJ3307" s="0"/>
      <c r="AKK3307" s="0"/>
      <c r="AKL3307" s="0"/>
      <c r="AKM3307" s="0"/>
      <c r="AKN3307" s="0"/>
      <c r="AKO3307" s="0"/>
      <c r="AKP3307" s="0"/>
      <c r="AKQ3307" s="0"/>
      <c r="AKR3307" s="0"/>
      <c r="AKS3307" s="0"/>
      <c r="AKT3307" s="0"/>
      <c r="AKU3307" s="0"/>
      <c r="AKV3307" s="0"/>
      <c r="AKW3307" s="0"/>
      <c r="AKX3307" s="0"/>
      <c r="AKY3307" s="0"/>
      <c r="AKZ3307" s="0"/>
      <c r="ALA3307" s="0"/>
      <c r="ALB3307" s="0"/>
      <c r="ALC3307" s="0"/>
      <c r="ALD3307" s="0"/>
      <c r="ALE3307" s="0"/>
      <c r="ALF3307" s="0"/>
      <c r="ALG3307" s="0"/>
      <c r="ALH3307" s="0"/>
      <c r="ALI3307" s="0"/>
      <c r="ALJ3307" s="0"/>
      <c r="ALK3307" s="0"/>
      <c r="ALL3307" s="0"/>
      <c r="ALM3307" s="0"/>
      <c r="ALN3307" s="0"/>
      <c r="ALO3307" s="0"/>
      <c r="ALP3307" s="0"/>
      <c r="ALQ3307" s="0"/>
      <c r="ALR3307" s="0"/>
      <c r="ALS3307" s="0"/>
      <c r="ALT3307" s="0"/>
      <c r="ALU3307" s="0"/>
      <c r="ALV3307" s="0"/>
      <c r="ALW3307" s="0"/>
      <c r="ALX3307" s="0"/>
      <c r="ALY3307" s="0"/>
      <c r="ALZ3307" s="0"/>
      <c r="AMA3307" s="0"/>
      <c r="AMB3307" s="0"/>
      <c r="AMC3307" s="0"/>
      <c r="AMD3307" s="0"/>
      <c r="AME3307" s="0"/>
      <c r="AMF3307" s="0"/>
      <c r="AMG3307" s="0"/>
      <c r="AMH3307" s="0"/>
      <c r="AMI3307" s="0"/>
    </row>
    <row r="3308" customFormat="false" ht="12.75" hidden="false" customHeight="false" outlineLevel="0" collapsed="false">
      <c r="A3308" s="1" t="s">
        <v>3556</v>
      </c>
      <c r="C3308" s="70" t="s">
        <v>3557</v>
      </c>
      <c r="D3308" s="70" t="s">
        <v>13</v>
      </c>
      <c r="E3308" s="72" t="n">
        <v>2</v>
      </c>
      <c r="F3308" s="73" t="n">
        <v>132</v>
      </c>
      <c r="G3308" s="74" t="s">
        <v>3470</v>
      </c>
      <c r="L3308" s="95"/>
      <c r="N3308" s="95"/>
      <c r="O3308" s="95"/>
      <c r="BM3308" s="0"/>
      <c r="BN3308" s="0"/>
      <c r="BO3308" s="0"/>
      <c r="BP3308" s="0"/>
      <c r="BQ3308" s="0"/>
      <c r="BR3308" s="0"/>
      <c r="BS3308" s="0"/>
      <c r="BT3308" s="0"/>
      <c r="BU3308" s="0"/>
      <c r="BV3308" s="0"/>
      <c r="BW3308" s="0"/>
      <c r="BX3308" s="0"/>
      <c r="BY3308" s="0"/>
      <c r="BZ3308" s="0"/>
      <c r="CA3308" s="0"/>
      <c r="CB3308" s="0"/>
      <c r="CC3308" s="0"/>
      <c r="CD3308" s="0"/>
      <c r="CE3308" s="0"/>
      <c r="CF3308" s="0"/>
      <c r="CG3308" s="0"/>
      <c r="CH3308" s="0"/>
      <c r="CI3308" s="0"/>
      <c r="CJ3308" s="0"/>
      <c r="CK3308" s="0"/>
      <c r="CL3308" s="0"/>
      <c r="CM3308" s="0"/>
      <c r="CN3308" s="0"/>
      <c r="CO3308" s="0"/>
      <c r="CP3308" s="0"/>
      <c r="CQ3308" s="0"/>
      <c r="CR3308" s="0"/>
      <c r="CS3308" s="0"/>
      <c r="CT3308" s="0"/>
      <c r="CU3308" s="0"/>
      <c r="CV3308" s="0"/>
      <c r="CW3308" s="0"/>
      <c r="CX3308" s="0"/>
      <c r="CY3308" s="0"/>
      <c r="CZ3308" s="0"/>
      <c r="DA3308" s="0"/>
      <c r="DB3308" s="0"/>
      <c r="DC3308" s="0"/>
      <c r="DD3308" s="0"/>
      <c r="DE3308" s="0"/>
      <c r="DF3308" s="0"/>
      <c r="DG3308" s="0"/>
      <c r="DH3308" s="0"/>
      <c r="DI3308" s="0"/>
      <c r="DJ3308" s="0"/>
      <c r="DK3308" s="0"/>
      <c r="DL3308" s="0"/>
      <c r="DM3308" s="0"/>
      <c r="DN3308" s="0"/>
      <c r="DO3308" s="0"/>
      <c r="DP3308" s="0"/>
      <c r="DQ3308" s="0"/>
      <c r="DR3308" s="0"/>
      <c r="DS3308" s="0"/>
      <c r="DT3308" s="0"/>
      <c r="DU3308" s="0"/>
      <c r="DV3308" s="0"/>
      <c r="DW3308" s="0"/>
      <c r="DX3308" s="0"/>
      <c r="DY3308" s="0"/>
      <c r="DZ3308" s="0"/>
      <c r="EA3308" s="0"/>
      <c r="EB3308" s="0"/>
      <c r="EC3308" s="0"/>
      <c r="ED3308" s="0"/>
      <c r="EE3308" s="0"/>
      <c r="EF3308" s="0"/>
      <c r="EG3308" s="0"/>
      <c r="EH3308" s="0"/>
      <c r="EI3308" s="0"/>
      <c r="EJ3308" s="0"/>
      <c r="EK3308" s="0"/>
      <c r="EL3308" s="0"/>
      <c r="EM3308" s="0"/>
      <c r="EN3308" s="0"/>
      <c r="EO3308" s="0"/>
      <c r="EP3308" s="0"/>
      <c r="EQ3308" s="0"/>
      <c r="ER3308" s="0"/>
      <c r="ES3308" s="0"/>
      <c r="ET3308" s="0"/>
      <c r="EU3308" s="0"/>
      <c r="EV3308" s="0"/>
      <c r="EW3308" s="0"/>
      <c r="EX3308" s="0"/>
      <c r="EY3308" s="0"/>
      <c r="EZ3308" s="0"/>
      <c r="FA3308" s="0"/>
      <c r="FB3308" s="0"/>
      <c r="FC3308" s="0"/>
      <c r="FD3308" s="0"/>
      <c r="FE3308" s="0"/>
      <c r="FF3308" s="0"/>
      <c r="FG3308" s="0"/>
      <c r="FH3308" s="0"/>
      <c r="FI3308" s="0"/>
      <c r="FJ3308" s="0"/>
      <c r="FK3308" s="0"/>
      <c r="FL3308" s="0"/>
      <c r="FM3308" s="0"/>
      <c r="FN3308" s="0"/>
      <c r="FO3308" s="0"/>
      <c r="FP3308" s="0"/>
      <c r="FQ3308" s="0"/>
      <c r="FR3308" s="0"/>
      <c r="FS3308" s="0"/>
      <c r="FT3308" s="0"/>
      <c r="FU3308" s="0"/>
      <c r="FV3308" s="0"/>
      <c r="FW3308" s="0"/>
      <c r="FX3308" s="0"/>
      <c r="FY3308" s="0"/>
      <c r="FZ3308" s="0"/>
      <c r="GA3308" s="0"/>
      <c r="GB3308" s="0"/>
      <c r="GC3308" s="0"/>
      <c r="GD3308" s="0"/>
      <c r="GE3308" s="0"/>
      <c r="GF3308" s="0"/>
      <c r="GG3308" s="0"/>
      <c r="GH3308" s="0"/>
      <c r="GI3308" s="0"/>
      <c r="GJ3308" s="0"/>
      <c r="GK3308" s="0"/>
      <c r="GL3308" s="0"/>
      <c r="GM3308" s="0"/>
      <c r="GN3308" s="0"/>
      <c r="GO3308" s="0"/>
      <c r="GP3308" s="0"/>
      <c r="GQ3308" s="0"/>
      <c r="GR3308" s="0"/>
      <c r="GS3308" s="0"/>
      <c r="GT3308" s="0"/>
      <c r="GU3308" s="0"/>
      <c r="GV3308" s="0"/>
      <c r="GW3308" s="0"/>
      <c r="GX3308" s="0"/>
      <c r="GY3308" s="0"/>
      <c r="GZ3308" s="0"/>
      <c r="HA3308" s="0"/>
      <c r="HB3308" s="0"/>
      <c r="HC3308" s="0"/>
      <c r="HD3308" s="0"/>
      <c r="HE3308" s="0"/>
      <c r="HF3308" s="0"/>
      <c r="HG3308" s="0"/>
      <c r="HH3308" s="0"/>
      <c r="HI3308" s="0"/>
      <c r="HJ3308" s="0"/>
      <c r="HK3308" s="0"/>
      <c r="HL3308" s="0"/>
      <c r="HM3308" s="0"/>
      <c r="HN3308" s="0"/>
      <c r="HO3308" s="0"/>
      <c r="HP3308" s="0"/>
      <c r="HQ3308" s="0"/>
      <c r="HR3308" s="0"/>
      <c r="HS3308" s="0"/>
      <c r="HT3308" s="0"/>
      <c r="HU3308" s="0"/>
      <c r="HV3308" s="0"/>
      <c r="HW3308" s="0"/>
      <c r="HX3308" s="0"/>
      <c r="HY3308" s="0"/>
      <c r="HZ3308" s="0"/>
      <c r="IA3308" s="0"/>
      <c r="IB3308" s="0"/>
      <c r="IC3308" s="0"/>
      <c r="ID3308" s="0"/>
      <c r="IE3308" s="0"/>
      <c r="IF3308" s="0"/>
      <c r="IG3308" s="0"/>
      <c r="IH3308" s="0"/>
      <c r="II3308" s="0"/>
      <c r="IJ3308" s="0"/>
      <c r="IK3308" s="0"/>
      <c r="IL3308" s="0"/>
      <c r="IM3308" s="0"/>
      <c r="IN3308" s="0"/>
      <c r="IO3308" s="0"/>
      <c r="IP3308" s="0"/>
      <c r="IQ3308" s="0"/>
      <c r="IR3308" s="0"/>
      <c r="IS3308" s="0"/>
      <c r="IT3308" s="0"/>
      <c r="IU3308" s="0"/>
      <c r="IV3308" s="0"/>
      <c r="IW3308" s="0"/>
      <c r="IX3308" s="0"/>
      <c r="IY3308" s="0"/>
      <c r="IZ3308" s="0"/>
      <c r="JA3308" s="0"/>
      <c r="JB3308" s="0"/>
      <c r="JC3308" s="0"/>
      <c r="JD3308" s="0"/>
      <c r="JE3308" s="0"/>
      <c r="JF3308" s="0"/>
      <c r="JG3308" s="0"/>
      <c r="JH3308" s="0"/>
      <c r="JI3308" s="0"/>
      <c r="JJ3308" s="0"/>
      <c r="JK3308" s="0"/>
      <c r="JL3308" s="0"/>
      <c r="JM3308" s="0"/>
      <c r="JN3308" s="0"/>
      <c r="JO3308" s="0"/>
      <c r="JP3308" s="0"/>
      <c r="JQ3308" s="0"/>
      <c r="JR3308" s="0"/>
      <c r="JS3308" s="0"/>
      <c r="JT3308" s="0"/>
      <c r="JU3308" s="0"/>
      <c r="JV3308" s="0"/>
      <c r="JW3308" s="0"/>
      <c r="JX3308" s="0"/>
      <c r="JY3308" s="0"/>
      <c r="JZ3308" s="0"/>
      <c r="KA3308" s="0"/>
      <c r="KB3308" s="0"/>
      <c r="KC3308" s="0"/>
      <c r="KD3308" s="0"/>
      <c r="KE3308" s="0"/>
      <c r="KF3308" s="0"/>
      <c r="KG3308" s="0"/>
      <c r="KH3308" s="0"/>
      <c r="KI3308" s="0"/>
      <c r="KJ3308" s="0"/>
      <c r="KK3308" s="0"/>
      <c r="KL3308" s="0"/>
      <c r="KM3308" s="0"/>
      <c r="KN3308" s="0"/>
      <c r="KO3308" s="0"/>
      <c r="KP3308" s="0"/>
      <c r="KQ3308" s="0"/>
      <c r="KR3308" s="0"/>
      <c r="KS3308" s="0"/>
      <c r="KT3308" s="0"/>
      <c r="KU3308" s="0"/>
      <c r="KV3308" s="0"/>
      <c r="KW3308" s="0"/>
      <c r="KX3308" s="0"/>
      <c r="KY3308" s="0"/>
      <c r="KZ3308" s="0"/>
      <c r="LA3308" s="0"/>
      <c r="LB3308" s="0"/>
      <c r="LC3308" s="0"/>
      <c r="LD3308" s="0"/>
      <c r="LE3308" s="0"/>
      <c r="LF3308" s="0"/>
      <c r="LG3308" s="0"/>
      <c r="LH3308" s="0"/>
      <c r="LI3308" s="0"/>
      <c r="LJ3308" s="0"/>
      <c r="LK3308" s="0"/>
      <c r="LL3308" s="0"/>
      <c r="LM3308" s="0"/>
      <c r="LN3308" s="0"/>
      <c r="LO3308" s="0"/>
      <c r="LP3308" s="0"/>
      <c r="LQ3308" s="0"/>
      <c r="LR3308" s="0"/>
      <c r="LS3308" s="0"/>
      <c r="LT3308" s="0"/>
      <c r="LU3308" s="0"/>
      <c r="LV3308" s="0"/>
      <c r="LW3308" s="0"/>
      <c r="LX3308" s="0"/>
      <c r="LY3308" s="0"/>
      <c r="LZ3308" s="0"/>
      <c r="MA3308" s="0"/>
      <c r="MB3308" s="0"/>
      <c r="MC3308" s="0"/>
      <c r="MD3308" s="0"/>
      <c r="ME3308" s="0"/>
      <c r="MF3308" s="0"/>
      <c r="MG3308" s="0"/>
      <c r="MH3308" s="0"/>
      <c r="MI3308" s="0"/>
      <c r="MJ3308" s="0"/>
      <c r="MK3308" s="0"/>
      <c r="ML3308" s="0"/>
      <c r="MM3308" s="0"/>
      <c r="MN3308" s="0"/>
      <c r="MO3308" s="0"/>
      <c r="MP3308" s="0"/>
      <c r="MQ3308" s="0"/>
      <c r="MR3308" s="0"/>
      <c r="MS3308" s="0"/>
      <c r="MT3308" s="0"/>
      <c r="MU3308" s="0"/>
      <c r="MV3308" s="0"/>
      <c r="MW3308" s="0"/>
      <c r="MX3308" s="0"/>
      <c r="MY3308" s="0"/>
      <c r="MZ3308" s="0"/>
      <c r="NA3308" s="0"/>
      <c r="NB3308" s="0"/>
      <c r="NC3308" s="0"/>
      <c r="ND3308" s="0"/>
      <c r="NE3308" s="0"/>
      <c r="NF3308" s="0"/>
      <c r="NG3308" s="0"/>
      <c r="NH3308" s="0"/>
      <c r="NI3308" s="0"/>
      <c r="NJ3308" s="0"/>
      <c r="NK3308" s="0"/>
      <c r="NL3308" s="0"/>
      <c r="NM3308" s="0"/>
      <c r="NN3308" s="0"/>
      <c r="NO3308" s="0"/>
      <c r="NP3308" s="0"/>
      <c r="NQ3308" s="0"/>
      <c r="NR3308" s="0"/>
      <c r="NS3308" s="0"/>
      <c r="NT3308" s="0"/>
      <c r="NU3308" s="0"/>
      <c r="NV3308" s="0"/>
      <c r="NW3308" s="0"/>
      <c r="NX3308" s="0"/>
      <c r="NY3308" s="0"/>
      <c r="NZ3308" s="0"/>
      <c r="OA3308" s="0"/>
      <c r="OB3308" s="0"/>
      <c r="OC3308" s="0"/>
      <c r="OD3308" s="0"/>
      <c r="OE3308" s="0"/>
      <c r="OF3308" s="0"/>
      <c r="OG3308" s="0"/>
      <c r="OH3308" s="0"/>
      <c r="OI3308" s="0"/>
      <c r="OJ3308" s="0"/>
      <c r="OK3308" s="0"/>
      <c r="OL3308" s="0"/>
      <c r="OM3308" s="0"/>
      <c r="ON3308" s="0"/>
      <c r="OO3308" s="0"/>
      <c r="OP3308" s="0"/>
      <c r="OQ3308" s="0"/>
      <c r="OR3308" s="0"/>
      <c r="OS3308" s="0"/>
      <c r="OT3308" s="0"/>
      <c r="OU3308" s="0"/>
      <c r="OV3308" s="0"/>
      <c r="OW3308" s="0"/>
      <c r="OX3308" s="0"/>
      <c r="OY3308" s="0"/>
      <c r="OZ3308" s="0"/>
      <c r="PA3308" s="0"/>
      <c r="PB3308" s="0"/>
      <c r="PC3308" s="0"/>
      <c r="PD3308" s="0"/>
      <c r="PE3308" s="0"/>
      <c r="PF3308" s="0"/>
      <c r="PG3308" s="0"/>
      <c r="PH3308" s="0"/>
      <c r="PI3308" s="0"/>
      <c r="PJ3308" s="0"/>
      <c r="PK3308" s="0"/>
      <c r="PL3308" s="0"/>
      <c r="PM3308" s="0"/>
      <c r="PN3308" s="0"/>
      <c r="PO3308" s="0"/>
      <c r="PP3308" s="0"/>
      <c r="PQ3308" s="0"/>
      <c r="PR3308" s="0"/>
      <c r="PS3308" s="0"/>
      <c r="PT3308" s="0"/>
      <c r="PU3308" s="0"/>
      <c r="PV3308" s="0"/>
      <c r="PW3308" s="0"/>
      <c r="PX3308" s="0"/>
      <c r="PY3308" s="0"/>
      <c r="PZ3308" s="0"/>
      <c r="QA3308" s="0"/>
      <c r="QB3308" s="0"/>
      <c r="QC3308" s="0"/>
      <c r="QD3308" s="0"/>
      <c r="QE3308" s="0"/>
      <c r="QF3308" s="0"/>
      <c r="QG3308" s="0"/>
      <c r="QH3308" s="0"/>
      <c r="QI3308" s="0"/>
      <c r="QJ3308" s="0"/>
      <c r="QK3308" s="0"/>
      <c r="QL3308" s="0"/>
      <c r="QM3308" s="0"/>
      <c r="QN3308" s="0"/>
      <c r="QO3308" s="0"/>
      <c r="QP3308" s="0"/>
      <c r="QQ3308" s="0"/>
      <c r="QR3308" s="0"/>
      <c r="QS3308" s="0"/>
      <c r="QT3308" s="0"/>
      <c r="QU3308" s="0"/>
      <c r="QV3308" s="0"/>
      <c r="QW3308" s="0"/>
      <c r="QX3308" s="0"/>
      <c r="QY3308" s="0"/>
      <c r="QZ3308" s="0"/>
      <c r="RA3308" s="0"/>
      <c r="RB3308" s="0"/>
      <c r="RC3308" s="0"/>
      <c r="RD3308" s="0"/>
      <c r="RE3308" s="0"/>
      <c r="RF3308" s="0"/>
      <c r="RG3308" s="0"/>
      <c r="RH3308" s="0"/>
      <c r="RI3308" s="0"/>
      <c r="RJ3308" s="0"/>
      <c r="RK3308" s="0"/>
      <c r="RL3308" s="0"/>
      <c r="RM3308" s="0"/>
      <c r="RN3308" s="0"/>
      <c r="RO3308" s="0"/>
      <c r="RP3308" s="0"/>
      <c r="RQ3308" s="0"/>
      <c r="RR3308" s="0"/>
      <c r="RS3308" s="0"/>
      <c r="RT3308" s="0"/>
      <c r="RU3308" s="0"/>
      <c r="RV3308" s="0"/>
      <c r="RW3308" s="0"/>
      <c r="RX3308" s="0"/>
      <c r="RY3308" s="0"/>
      <c r="RZ3308" s="0"/>
      <c r="SA3308" s="0"/>
      <c r="SB3308" s="0"/>
      <c r="SC3308" s="0"/>
      <c r="SD3308" s="0"/>
      <c r="SE3308" s="0"/>
      <c r="SF3308" s="0"/>
      <c r="SG3308" s="0"/>
      <c r="SH3308" s="0"/>
      <c r="SI3308" s="0"/>
      <c r="SJ3308" s="0"/>
      <c r="SK3308" s="0"/>
      <c r="SL3308" s="0"/>
      <c r="SM3308" s="0"/>
      <c r="SN3308" s="0"/>
      <c r="SO3308" s="0"/>
      <c r="SP3308" s="0"/>
      <c r="SQ3308" s="0"/>
      <c r="SR3308" s="0"/>
      <c r="SS3308" s="0"/>
      <c r="ST3308" s="0"/>
      <c r="SU3308" s="0"/>
      <c r="SV3308" s="0"/>
      <c r="SW3308" s="0"/>
      <c r="SX3308" s="0"/>
      <c r="SY3308" s="0"/>
      <c r="SZ3308" s="0"/>
      <c r="TA3308" s="0"/>
      <c r="TB3308" s="0"/>
      <c r="TC3308" s="0"/>
      <c r="TD3308" s="0"/>
      <c r="TE3308" s="0"/>
      <c r="TF3308" s="0"/>
      <c r="TG3308" s="0"/>
      <c r="TH3308" s="0"/>
      <c r="TI3308" s="0"/>
      <c r="TJ3308" s="0"/>
      <c r="TK3308" s="0"/>
      <c r="TL3308" s="0"/>
      <c r="TM3308" s="0"/>
      <c r="TN3308" s="0"/>
      <c r="TO3308" s="0"/>
      <c r="TP3308" s="0"/>
      <c r="TQ3308" s="0"/>
      <c r="TR3308" s="0"/>
      <c r="TS3308" s="0"/>
      <c r="TT3308" s="0"/>
      <c r="TU3308" s="0"/>
      <c r="TV3308" s="0"/>
      <c r="TW3308" s="0"/>
      <c r="TX3308" s="0"/>
      <c r="TY3308" s="0"/>
      <c r="TZ3308" s="0"/>
      <c r="UA3308" s="0"/>
      <c r="UB3308" s="0"/>
      <c r="UC3308" s="0"/>
      <c r="UD3308" s="0"/>
      <c r="UE3308" s="0"/>
      <c r="UF3308" s="0"/>
      <c r="UG3308" s="0"/>
      <c r="UH3308" s="0"/>
      <c r="UI3308" s="0"/>
      <c r="UJ3308" s="0"/>
      <c r="UK3308" s="0"/>
      <c r="UL3308" s="0"/>
      <c r="UM3308" s="0"/>
      <c r="UN3308" s="0"/>
      <c r="UO3308" s="0"/>
      <c r="UP3308" s="0"/>
      <c r="UQ3308" s="0"/>
      <c r="UR3308" s="0"/>
      <c r="US3308" s="0"/>
      <c r="UT3308" s="0"/>
      <c r="UU3308" s="0"/>
      <c r="UV3308" s="0"/>
      <c r="UW3308" s="0"/>
      <c r="UX3308" s="0"/>
      <c r="UY3308" s="0"/>
      <c r="UZ3308" s="0"/>
      <c r="VA3308" s="0"/>
      <c r="VB3308" s="0"/>
      <c r="VC3308" s="0"/>
      <c r="VD3308" s="0"/>
      <c r="VE3308" s="0"/>
      <c r="VF3308" s="0"/>
      <c r="VG3308" s="0"/>
      <c r="VH3308" s="0"/>
      <c r="VI3308" s="0"/>
      <c r="VJ3308" s="0"/>
      <c r="VK3308" s="0"/>
      <c r="VL3308" s="0"/>
      <c r="VM3308" s="0"/>
      <c r="VN3308" s="0"/>
      <c r="VO3308" s="0"/>
      <c r="VP3308" s="0"/>
      <c r="VQ3308" s="0"/>
      <c r="VR3308" s="0"/>
      <c r="VS3308" s="0"/>
      <c r="VT3308" s="0"/>
      <c r="VU3308" s="0"/>
      <c r="VV3308" s="0"/>
      <c r="VW3308" s="0"/>
      <c r="VX3308" s="0"/>
      <c r="VY3308" s="0"/>
      <c r="VZ3308" s="0"/>
      <c r="WA3308" s="0"/>
      <c r="WB3308" s="0"/>
      <c r="WC3308" s="0"/>
      <c r="WD3308" s="0"/>
      <c r="WE3308" s="0"/>
      <c r="WF3308" s="0"/>
      <c r="WG3308" s="0"/>
      <c r="WH3308" s="0"/>
      <c r="WI3308" s="0"/>
      <c r="WJ3308" s="0"/>
      <c r="WK3308" s="0"/>
      <c r="WL3308" s="0"/>
      <c r="WM3308" s="0"/>
      <c r="WN3308" s="0"/>
      <c r="WO3308" s="0"/>
      <c r="WP3308" s="0"/>
      <c r="WQ3308" s="0"/>
      <c r="WR3308" s="0"/>
      <c r="WS3308" s="0"/>
      <c r="WT3308" s="0"/>
      <c r="WU3308" s="0"/>
      <c r="WV3308" s="0"/>
      <c r="WW3308" s="0"/>
      <c r="WX3308" s="0"/>
      <c r="WY3308" s="0"/>
      <c r="WZ3308" s="0"/>
      <c r="XA3308" s="0"/>
      <c r="XB3308" s="0"/>
      <c r="XC3308" s="0"/>
      <c r="XD3308" s="0"/>
      <c r="XE3308" s="0"/>
      <c r="XF3308" s="0"/>
      <c r="XG3308" s="0"/>
      <c r="XH3308" s="0"/>
      <c r="XI3308" s="0"/>
      <c r="XJ3308" s="0"/>
      <c r="XK3308" s="0"/>
      <c r="XL3308" s="0"/>
      <c r="XM3308" s="0"/>
      <c r="XN3308" s="0"/>
      <c r="XO3308" s="0"/>
      <c r="XP3308" s="0"/>
      <c r="XQ3308" s="0"/>
      <c r="XR3308" s="0"/>
      <c r="XS3308" s="0"/>
      <c r="XT3308" s="0"/>
      <c r="XU3308" s="0"/>
      <c r="XV3308" s="0"/>
      <c r="XW3308" s="0"/>
      <c r="XX3308" s="0"/>
      <c r="XY3308" s="0"/>
      <c r="XZ3308" s="0"/>
      <c r="YA3308" s="0"/>
      <c r="YB3308" s="0"/>
      <c r="YC3308" s="0"/>
      <c r="YD3308" s="0"/>
      <c r="YE3308" s="0"/>
      <c r="YF3308" s="0"/>
      <c r="YG3308" s="0"/>
      <c r="YH3308" s="0"/>
      <c r="YI3308" s="0"/>
      <c r="YJ3308" s="0"/>
      <c r="YK3308" s="0"/>
      <c r="YL3308" s="0"/>
      <c r="YM3308" s="0"/>
      <c r="YN3308" s="0"/>
      <c r="YO3308" s="0"/>
      <c r="YP3308" s="0"/>
      <c r="YQ3308" s="0"/>
      <c r="YR3308" s="0"/>
      <c r="YS3308" s="0"/>
      <c r="YT3308" s="0"/>
      <c r="YU3308" s="0"/>
      <c r="YV3308" s="0"/>
      <c r="YW3308" s="0"/>
      <c r="YX3308" s="0"/>
      <c r="YY3308" s="0"/>
      <c r="YZ3308" s="0"/>
      <c r="ZA3308" s="0"/>
      <c r="ZB3308" s="0"/>
      <c r="ZC3308" s="0"/>
      <c r="ZD3308" s="0"/>
      <c r="ZE3308" s="0"/>
      <c r="ZF3308" s="0"/>
      <c r="ZG3308" s="0"/>
      <c r="ZH3308" s="0"/>
      <c r="ZI3308" s="0"/>
      <c r="ZJ3308" s="0"/>
      <c r="ZK3308" s="0"/>
      <c r="ZL3308" s="0"/>
      <c r="ZM3308" s="0"/>
      <c r="ZN3308" s="0"/>
      <c r="ZO3308" s="0"/>
      <c r="ZP3308" s="0"/>
      <c r="ZQ3308" s="0"/>
      <c r="ZR3308" s="0"/>
      <c r="ZS3308" s="0"/>
      <c r="ZT3308" s="0"/>
      <c r="ZU3308" s="0"/>
      <c r="ZV3308" s="0"/>
      <c r="ZW3308" s="0"/>
      <c r="ZX3308" s="0"/>
      <c r="ZY3308" s="0"/>
      <c r="ZZ3308" s="0"/>
      <c r="AAA3308" s="0"/>
      <c r="AAB3308" s="0"/>
      <c r="AAC3308" s="0"/>
      <c r="AAD3308" s="0"/>
      <c r="AAE3308" s="0"/>
      <c r="AAF3308" s="0"/>
      <c r="AAG3308" s="0"/>
      <c r="AAH3308" s="0"/>
      <c r="AAI3308" s="0"/>
      <c r="AAJ3308" s="0"/>
      <c r="AAK3308" s="0"/>
      <c r="AAL3308" s="0"/>
      <c r="AAM3308" s="0"/>
      <c r="AAN3308" s="0"/>
      <c r="AAO3308" s="0"/>
      <c r="AAP3308" s="0"/>
      <c r="AAQ3308" s="0"/>
      <c r="AAR3308" s="0"/>
      <c r="AAS3308" s="0"/>
      <c r="AAT3308" s="0"/>
      <c r="AAU3308" s="0"/>
      <c r="AAV3308" s="0"/>
      <c r="AAW3308" s="0"/>
      <c r="AAX3308" s="0"/>
      <c r="AAY3308" s="0"/>
      <c r="AAZ3308" s="0"/>
      <c r="ABA3308" s="0"/>
      <c r="ABB3308" s="0"/>
      <c r="ABC3308" s="0"/>
      <c r="ABD3308" s="0"/>
      <c r="ABE3308" s="0"/>
      <c r="ABF3308" s="0"/>
      <c r="ABG3308" s="0"/>
      <c r="ABH3308" s="0"/>
      <c r="ABI3308" s="0"/>
      <c r="ABJ3308" s="0"/>
      <c r="ABK3308" s="0"/>
      <c r="ABL3308" s="0"/>
      <c r="ABM3308" s="0"/>
      <c r="ABN3308" s="0"/>
      <c r="ABO3308" s="0"/>
      <c r="ABP3308" s="0"/>
      <c r="ABQ3308" s="0"/>
      <c r="ABR3308" s="0"/>
      <c r="ABS3308" s="0"/>
      <c r="ABT3308" s="0"/>
      <c r="ABU3308" s="0"/>
      <c r="ABV3308" s="0"/>
      <c r="ABW3308" s="0"/>
      <c r="ABX3308" s="0"/>
      <c r="ABY3308" s="0"/>
      <c r="ABZ3308" s="0"/>
      <c r="ACA3308" s="0"/>
      <c r="ACB3308" s="0"/>
      <c r="ACC3308" s="0"/>
      <c r="ACD3308" s="0"/>
      <c r="ACE3308" s="0"/>
      <c r="ACF3308" s="0"/>
      <c r="ACG3308" s="0"/>
      <c r="ACH3308" s="0"/>
      <c r="ACI3308" s="0"/>
      <c r="ACJ3308" s="0"/>
      <c r="ACK3308" s="0"/>
      <c r="ACL3308" s="0"/>
      <c r="ACM3308" s="0"/>
      <c r="ACN3308" s="0"/>
      <c r="ACO3308" s="0"/>
      <c r="ACP3308" s="0"/>
      <c r="ACQ3308" s="0"/>
      <c r="ACR3308" s="0"/>
      <c r="ACS3308" s="0"/>
      <c r="ACT3308" s="0"/>
      <c r="ACU3308" s="0"/>
      <c r="ACV3308" s="0"/>
      <c r="ACW3308" s="0"/>
      <c r="ACX3308" s="0"/>
      <c r="ACY3308" s="0"/>
      <c r="ACZ3308" s="0"/>
      <c r="ADA3308" s="0"/>
      <c r="ADB3308" s="0"/>
      <c r="ADC3308" s="0"/>
      <c r="ADD3308" s="0"/>
      <c r="ADE3308" s="0"/>
      <c r="ADF3308" s="0"/>
      <c r="ADG3308" s="0"/>
      <c r="ADH3308" s="0"/>
      <c r="ADI3308" s="0"/>
      <c r="ADJ3308" s="0"/>
      <c r="ADK3308" s="0"/>
      <c r="ADL3308" s="0"/>
      <c r="ADM3308" s="0"/>
      <c r="ADN3308" s="0"/>
      <c r="ADO3308" s="0"/>
      <c r="ADP3308" s="0"/>
      <c r="ADQ3308" s="0"/>
      <c r="ADR3308" s="0"/>
      <c r="ADS3308" s="0"/>
      <c r="ADT3308" s="0"/>
      <c r="ADU3308" s="0"/>
      <c r="ADV3308" s="0"/>
      <c r="ADW3308" s="0"/>
      <c r="ADX3308" s="0"/>
      <c r="ADY3308" s="0"/>
      <c r="ADZ3308" s="0"/>
      <c r="AEA3308" s="0"/>
      <c r="AEB3308" s="0"/>
      <c r="AEC3308" s="0"/>
      <c r="AED3308" s="0"/>
      <c r="AEE3308" s="0"/>
      <c r="AEF3308" s="0"/>
      <c r="AEG3308" s="0"/>
      <c r="AEH3308" s="0"/>
      <c r="AEI3308" s="0"/>
      <c r="AEJ3308" s="0"/>
      <c r="AEK3308" s="0"/>
      <c r="AEL3308" s="0"/>
      <c r="AEM3308" s="0"/>
      <c r="AEN3308" s="0"/>
      <c r="AEO3308" s="0"/>
      <c r="AEP3308" s="0"/>
      <c r="AEQ3308" s="0"/>
      <c r="AER3308" s="0"/>
      <c r="AES3308" s="0"/>
      <c r="AET3308" s="0"/>
      <c r="AEU3308" s="0"/>
      <c r="AEV3308" s="0"/>
      <c r="AEW3308" s="0"/>
      <c r="AEX3308" s="0"/>
      <c r="AEY3308" s="0"/>
      <c r="AEZ3308" s="0"/>
      <c r="AFA3308" s="0"/>
      <c r="AFB3308" s="0"/>
      <c r="AFC3308" s="0"/>
      <c r="AFD3308" s="0"/>
      <c r="AFE3308" s="0"/>
      <c r="AFF3308" s="0"/>
      <c r="AFG3308" s="0"/>
      <c r="AFH3308" s="0"/>
      <c r="AFI3308" s="0"/>
      <c r="AFJ3308" s="0"/>
      <c r="AFK3308" s="0"/>
      <c r="AFL3308" s="0"/>
      <c r="AFM3308" s="0"/>
      <c r="AFN3308" s="0"/>
      <c r="AFO3308" s="0"/>
      <c r="AFP3308" s="0"/>
      <c r="AFQ3308" s="0"/>
      <c r="AFR3308" s="0"/>
      <c r="AFS3308" s="0"/>
      <c r="AFT3308" s="0"/>
      <c r="AFU3308" s="0"/>
      <c r="AFV3308" s="0"/>
      <c r="AFW3308" s="0"/>
      <c r="AFX3308" s="0"/>
      <c r="AFY3308" s="0"/>
      <c r="AFZ3308" s="0"/>
      <c r="AGA3308" s="0"/>
      <c r="AGB3308" s="0"/>
      <c r="AGC3308" s="0"/>
      <c r="AGD3308" s="0"/>
      <c r="AGE3308" s="0"/>
      <c r="AGF3308" s="0"/>
      <c r="AGG3308" s="0"/>
      <c r="AGH3308" s="0"/>
      <c r="AGI3308" s="0"/>
      <c r="AGJ3308" s="0"/>
      <c r="AGK3308" s="0"/>
      <c r="AGL3308" s="0"/>
      <c r="AGM3308" s="0"/>
      <c r="AGN3308" s="0"/>
      <c r="AGO3308" s="0"/>
      <c r="AGP3308" s="0"/>
      <c r="AGQ3308" s="0"/>
      <c r="AGR3308" s="0"/>
      <c r="AGS3308" s="0"/>
      <c r="AGT3308" s="0"/>
      <c r="AGU3308" s="0"/>
      <c r="AGV3308" s="0"/>
      <c r="AGW3308" s="0"/>
      <c r="AGX3308" s="0"/>
      <c r="AGY3308" s="0"/>
      <c r="AGZ3308" s="0"/>
      <c r="AHA3308" s="0"/>
      <c r="AHB3308" s="0"/>
      <c r="AHC3308" s="0"/>
      <c r="AHD3308" s="0"/>
      <c r="AHE3308" s="0"/>
      <c r="AHF3308" s="0"/>
      <c r="AHG3308" s="0"/>
      <c r="AHH3308" s="0"/>
      <c r="AHI3308" s="0"/>
      <c r="AHJ3308" s="0"/>
      <c r="AHK3308" s="0"/>
      <c r="AHL3308" s="0"/>
      <c r="AHM3308" s="0"/>
      <c r="AHN3308" s="0"/>
      <c r="AHO3308" s="0"/>
      <c r="AHP3308" s="0"/>
      <c r="AHQ3308" s="0"/>
      <c r="AHR3308" s="0"/>
      <c r="AHS3308" s="0"/>
      <c r="AHT3308" s="0"/>
      <c r="AHU3308" s="0"/>
      <c r="AHV3308" s="0"/>
      <c r="AHW3308" s="0"/>
      <c r="AHX3308" s="0"/>
      <c r="AHY3308" s="0"/>
      <c r="AHZ3308" s="0"/>
      <c r="AIA3308" s="0"/>
      <c r="AIB3308" s="0"/>
      <c r="AIC3308" s="0"/>
      <c r="AID3308" s="0"/>
      <c r="AIE3308" s="0"/>
      <c r="AIF3308" s="0"/>
      <c r="AIG3308" s="0"/>
      <c r="AIH3308" s="0"/>
      <c r="AII3308" s="0"/>
      <c r="AIJ3308" s="0"/>
      <c r="AIK3308" s="0"/>
      <c r="AIL3308" s="0"/>
      <c r="AIM3308" s="0"/>
      <c r="AIN3308" s="0"/>
      <c r="AIO3308" s="0"/>
      <c r="AIP3308" s="0"/>
      <c r="AIQ3308" s="0"/>
      <c r="AIR3308" s="0"/>
      <c r="AIS3308" s="0"/>
      <c r="AIT3308" s="0"/>
      <c r="AIU3308" s="0"/>
      <c r="AIV3308" s="0"/>
      <c r="AIW3308" s="0"/>
      <c r="AIX3308" s="0"/>
      <c r="AIY3308" s="0"/>
      <c r="AIZ3308" s="0"/>
      <c r="AJA3308" s="0"/>
      <c r="AJB3308" s="0"/>
      <c r="AJC3308" s="0"/>
      <c r="AJD3308" s="0"/>
      <c r="AJE3308" s="0"/>
      <c r="AJF3308" s="0"/>
      <c r="AJG3308" s="0"/>
      <c r="AJH3308" s="0"/>
      <c r="AJI3308" s="0"/>
      <c r="AJJ3308" s="0"/>
      <c r="AJK3308" s="0"/>
      <c r="AJL3308" s="0"/>
      <c r="AJM3308" s="0"/>
      <c r="AJN3308" s="0"/>
      <c r="AJO3308" s="0"/>
      <c r="AJP3308" s="0"/>
      <c r="AJQ3308" s="0"/>
      <c r="AJR3308" s="0"/>
      <c r="AJS3308" s="0"/>
      <c r="AJT3308" s="0"/>
      <c r="AJU3308" s="0"/>
      <c r="AJV3308" s="0"/>
      <c r="AJW3308" s="0"/>
      <c r="AJX3308" s="0"/>
      <c r="AJY3308" s="0"/>
      <c r="AJZ3308" s="0"/>
      <c r="AKA3308" s="0"/>
      <c r="AKB3308" s="0"/>
      <c r="AKC3308" s="0"/>
      <c r="AKD3308" s="0"/>
      <c r="AKE3308" s="0"/>
      <c r="AKF3308" s="0"/>
      <c r="AKG3308" s="0"/>
      <c r="AKH3308" s="0"/>
      <c r="AKI3308" s="0"/>
      <c r="AKJ3308" s="0"/>
      <c r="AKK3308" s="0"/>
      <c r="AKL3308" s="0"/>
      <c r="AKM3308" s="0"/>
      <c r="AKN3308" s="0"/>
      <c r="AKO3308" s="0"/>
      <c r="AKP3308" s="0"/>
      <c r="AKQ3308" s="0"/>
      <c r="AKR3308" s="0"/>
      <c r="AKS3308" s="0"/>
      <c r="AKT3308" s="0"/>
      <c r="AKU3308" s="0"/>
      <c r="AKV3308" s="0"/>
      <c r="AKW3308" s="0"/>
      <c r="AKX3308" s="0"/>
      <c r="AKY3308" s="0"/>
      <c r="AKZ3308" s="0"/>
      <c r="ALA3308" s="0"/>
      <c r="ALB3308" s="0"/>
      <c r="ALC3308" s="0"/>
      <c r="ALD3308" s="0"/>
      <c r="ALE3308" s="0"/>
      <c r="ALF3308" s="0"/>
      <c r="ALG3308" s="0"/>
      <c r="ALH3308" s="0"/>
      <c r="ALI3308" s="0"/>
      <c r="ALJ3308" s="0"/>
      <c r="ALK3308" s="0"/>
      <c r="ALL3308" s="0"/>
      <c r="ALM3308" s="0"/>
      <c r="ALN3308" s="0"/>
      <c r="ALO3308" s="0"/>
      <c r="ALP3308" s="0"/>
      <c r="ALQ3308" s="0"/>
      <c r="ALR3308" s="0"/>
      <c r="ALS3308" s="0"/>
      <c r="ALT3308" s="0"/>
      <c r="ALU3308" s="0"/>
      <c r="ALV3308" s="0"/>
      <c r="ALW3308" s="0"/>
      <c r="ALX3308" s="0"/>
      <c r="ALY3308" s="0"/>
      <c r="ALZ3308" s="0"/>
      <c r="AMA3308" s="0"/>
      <c r="AMB3308" s="0"/>
      <c r="AMC3308" s="0"/>
      <c r="AMD3308" s="0"/>
      <c r="AME3308" s="0"/>
      <c r="AMF3308" s="0"/>
      <c r="AMG3308" s="0"/>
      <c r="AMH3308" s="0"/>
      <c r="AMI3308" s="0"/>
    </row>
    <row r="3309" customFormat="false" ht="12.75" hidden="false" customHeight="false" outlineLevel="0" collapsed="false">
      <c r="A3309" s="1" t="s">
        <v>3556</v>
      </c>
      <c r="C3309" s="70" t="s">
        <v>3558</v>
      </c>
      <c r="D3309" s="70" t="s">
        <v>13</v>
      </c>
      <c r="E3309" s="72" t="n">
        <v>2.2</v>
      </c>
      <c r="F3309" s="73" t="n">
        <v>115</v>
      </c>
      <c r="G3309" s="74" t="s">
        <v>3470</v>
      </c>
      <c r="L3309" s="95"/>
      <c r="N3309" s="95"/>
      <c r="O3309" s="95"/>
      <c r="BM3309" s="0"/>
      <c r="BN3309" s="0"/>
      <c r="BO3309" s="0"/>
      <c r="BP3309" s="0"/>
      <c r="BQ3309" s="0"/>
      <c r="BR3309" s="0"/>
      <c r="BS3309" s="0"/>
      <c r="BT3309" s="0"/>
      <c r="BU3309" s="0"/>
      <c r="BV3309" s="0"/>
      <c r="BW3309" s="0"/>
      <c r="BX3309" s="0"/>
      <c r="BY3309" s="0"/>
      <c r="BZ3309" s="0"/>
      <c r="CA3309" s="0"/>
      <c r="CB3309" s="0"/>
      <c r="CC3309" s="0"/>
      <c r="CD3309" s="0"/>
      <c r="CE3309" s="0"/>
      <c r="CF3309" s="0"/>
      <c r="CG3309" s="0"/>
      <c r="CH3309" s="0"/>
      <c r="CI3309" s="0"/>
      <c r="CJ3309" s="0"/>
      <c r="CK3309" s="0"/>
      <c r="CL3309" s="0"/>
      <c r="CM3309" s="0"/>
      <c r="CN3309" s="0"/>
      <c r="CO3309" s="0"/>
      <c r="CP3309" s="0"/>
      <c r="CQ3309" s="0"/>
      <c r="CR3309" s="0"/>
      <c r="CS3309" s="0"/>
      <c r="CT3309" s="0"/>
      <c r="CU3309" s="0"/>
      <c r="CV3309" s="0"/>
      <c r="CW3309" s="0"/>
      <c r="CX3309" s="0"/>
      <c r="CY3309" s="0"/>
      <c r="CZ3309" s="0"/>
      <c r="DA3309" s="0"/>
      <c r="DB3309" s="0"/>
      <c r="DC3309" s="0"/>
      <c r="DD3309" s="0"/>
      <c r="DE3309" s="0"/>
      <c r="DF3309" s="0"/>
      <c r="DG3309" s="0"/>
      <c r="DH3309" s="0"/>
      <c r="DI3309" s="0"/>
      <c r="DJ3309" s="0"/>
      <c r="DK3309" s="0"/>
      <c r="DL3309" s="0"/>
      <c r="DM3309" s="0"/>
      <c r="DN3309" s="0"/>
      <c r="DO3309" s="0"/>
      <c r="DP3309" s="0"/>
      <c r="DQ3309" s="0"/>
      <c r="DR3309" s="0"/>
      <c r="DS3309" s="0"/>
      <c r="DT3309" s="0"/>
      <c r="DU3309" s="0"/>
      <c r="DV3309" s="0"/>
      <c r="DW3309" s="0"/>
      <c r="DX3309" s="0"/>
      <c r="DY3309" s="0"/>
      <c r="DZ3309" s="0"/>
      <c r="EA3309" s="0"/>
      <c r="EB3309" s="0"/>
      <c r="EC3309" s="0"/>
      <c r="ED3309" s="0"/>
      <c r="EE3309" s="0"/>
      <c r="EF3309" s="0"/>
      <c r="EG3309" s="0"/>
      <c r="EH3309" s="0"/>
      <c r="EI3309" s="0"/>
      <c r="EJ3309" s="0"/>
      <c r="EK3309" s="0"/>
      <c r="EL3309" s="0"/>
      <c r="EM3309" s="0"/>
      <c r="EN3309" s="0"/>
      <c r="EO3309" s="0"/>
      <c r="EP3309" s="0"/>
      <c r="EQ3309" s="0"/>
      <c r="ER3309" s="0"/>
      <c r="ES3309" s="0"/>
      <c r="ET3309" s="0"/>
      <c r="EU3309" s="0"/>
      <c r="EV3309" s="0"/>
      <c r="EW3309" s="0"/>
      <c r="EX3309" s="0"/>
      <c r="EY3309" s="0"/>
      <c r="EZ3309" s="0"/>
      <c r="FA3309" s="0"/>
      <c r="FB3309" s="0"/>
      <c r="FC3309" s="0"/>
      <c r="FD3309" s="0"/>
      <c r="FE3309" s="0"/>
      <c r="FF3309" s="0"/>
      <c r="FG3309" s="0"/>
      <c r="FH3309" s="0"/>
      <c r="FI3309" s="0"/>
      <c r="FJ3309" s="0"/>
      <c r="FK3309" s="0"/>
      <c r="FL3309" s="0"/>
      <c r="FM3309" s="0"/>
      <c r="FN3309" s="0"/>
      <c r="FO3309" s="0"/>
      <c r="FP3309" s="0"/>
      <c r="FQ3309" s="0"/>
      <c r="FR3309" s="0"/>
      <c r="FS3309" s="0"/>
      <c r="FT3309" s="0"/>
      <c r="FU3309" s="0"/>
      <c r="FV3309" s="0"/>
      <c r="FW3309" s="0"/>
      <c r="FX3309" s="0"/>
      <c r="FY3309" s="0"/>
      <c r="FZ3309" s="0"/>
      <c r="GA3309" s="0"/>
      <c r="GB3309" s="0"/>
      <c r="GC3309" s="0"/>
      <c r="GD3309" s="0"/>
      <c r="GE3309" s="0"/>
      <c r="GF3309" s="0"/>
      <c r="GG3309" s="0"/>
      <c r="GH3309" s="0"/>
      <c r="GI3309" s="0"/>
      <c r="GJ3309" s="0"/>
      <c r="GK3309" s="0"/>
      <c r="GL3309" s="0"/>
      <c r="GM3309" s="0"/>
      <c r="GN3309" s="0"/>
      <c r="GO3309" s="0"/>
      <c r="GP3309" s="0"/>
      <c r="GQ3309" s="0"/>
      <c r="GR3309" s="0"/>
      <c r="GS3309" s="0"/>
      <c r="GT3309" s="0"/>
      <c r="GU3309" s="0"/>
      <c r="GV3309" s="0"/>
      <c r="GW3309" s="0"/>
      <c r="GX3309" s="0"/>
      <c r="GY3309" s="0"/>
      <c r="GZ3309" s="0"/>
      <c r="HA3309" s="0"/>
      <c r="HB3309" s="0"/>
      <c r="HC3309" s="0"/>
      <c r="HD3309" s="0"/>
      <c r="HE3309" s="0"/>
      <c r="HF3309" s="0"/>
      <c r="HG3309" s="0"/>
      <c r="HH3309" s="0"/>
      <c r="HI3309" s="0"/>
      <c r="HJ3309" s="0"/>
      <c r="HK3309" s="0"/>
      <c r="HL3309" s="0"/>
      <c r="HM3309" s="0"/>
      <c r="HN3309" s="0"/>
      <c r="HO3309" s="0"/>
      <c r="HP3309" s="0"/>
      <c r="HQ3309" s="0"/>
      <c r="HR3309" s="0"/>
      <c r="HS3309" s="0"/>
      <c r="HT3309" s="0"/>
      <c r="HU3309" s="0"/>
      <c r="HV3309" s="0"/>
      <c r="HW3309" s="0"/>
      <c r="HX3309" s="0"/>
      <c r="HY3309" s="0"/>
      <c r="HZ3309" s="0"/>
      <c r="IA3309" s="0"/>
      <c r="IB3309" s="0"/>
      <c r="IC3309" s="0"/>
      <c r="ID3309" s="0"/>
      <c r="IE3309" s="0"/>
      <c r="IF3309" s="0"/>
      <c r="IG3309" s="0"/>
      <c r="IH3309" s="0"/>
      <c r="II3309" s="0"/>
      <c r="IJ3309" s="0"/>
      <c r="IK3309" s="0"/>
      <c r="IL3309" s="0"/>
      <c r="IM3309" s="0"/>
      <c r="IN3309" s="0"/>
      <c r="IO3309" s="0"/>
      <c r="IP3309" s="0"/>
      <c r="IQ3309" s="0"/>
      <c r="IR3309" s="0"/>
      <c r="IS3309" s="0"/>
      <c r="IT3309" s="0"/>
      <c r="IU3309" s="0"/>
      <c r="IV3309" s="0"/>
      <c r="IW3309" s="0"/>
      <c r="IX3309" s="0"/>
      <c r="IY3309" s="0"/>
      <c r="IZ3309" s="0"/>
      <c r="JA3309" s="0"/>
      <c r="JB3309" s="0"/>
      <c r="JC3309" s="0"/>
      <c r="JD3309" s="0"/>
      <c r="JE3309" s="0"/>
      <c r="JF3309" s="0"/>
      <c r="JG3309" s="0"/>
      <c r="JH3309" s="0"/>
      <c r="JI3309" s="0"/>
      <c r="JJ3309" s="0"/>
      <c r="JK3309" s="0"/>
      <c r="JL3309" s="0"/>
      <c r="JM3309" s="0"/>
      <c r="JN3309" s="0"/>
      <c r="JO3309" s="0"/>
      <c r="JP3309" s="0"/>
      <c r="JQ3309" s="0"/>
      <c r="JR3309" s="0"/>
      <c r="JS3309" s="0"/>
      <c r="JT3309" s="0"/>
      <c r="JU3309" s="0"/>
      <c r="JV3309" s="0"/>
      <c r="JW3309" s="0"/>
      <c r="JX3309" s="0"/>
      <c r="JY3309" s="0"/>
      <c r="JZ3309" s="0"/>
      <c r="KA3309" s="0"/>
      <c r="KB3309" s="0"/>
      <c r="KC3309" s="0"/>
      <c r="KD3309" s="0"/>
      <c r="KE3309" s="0"/>
      <c r="KF3309" s="0"/>
      <c r="KG3309" s="0"/>
      <c r="KH3309" s="0"/>
      <c r="KI3309" s="0"/>
      <c r="KJ3309" s="0"/>
      <c r="KK3309" s="0"/>
      <c r="KL3309" s="0"/>
      <c r="KM3309" s="0"/>
      <c r="KN3309" s="0"/>
      <c r="KO3309" s="0"/>
      <c r="KP3309" s="0"/>
      <c r="KQ3309" s="0"/>
      <c r="KR3309" s="0"/>
      <c r="KS3309" s="0"/>
      <c r="KT3309" s="0"/>
      <c r="KU3309" s="0"/>
      <c r="KV3309" s="0"/>
      <c r="KW3309" s="0"/>
      <c r="KX3309" s="0"/>
      <c r="KY3309" s="0"/>
      <c r="KZ3309" s="0"/>
      <c r="LA3309" s="0"/>
      <c r="LB3309" s="0"/>
      <c r="LC3309" s="0"/>
      <c r="LD3309" s="0"/>
      <c r="LE3309" s="0"/>
      <c r="LF3309" s="0"/>
      <c r="LG3309" s="0"/>
      <c r="LH3309" s="0"/>
      <c r="LI3309" s="0"/>
      <c r="LJ3309" s="0"/>
      <c r="LK3309" s="0"/>
      <c r="LL3309" s="0"/>
      <c r="LM3309" s="0"/>
      <c r="LN3309" s="0"/>
      <c r="LO3309" s="0"/>
      <c r="LP3309" s="0"/>
      <c r="LQ3309" s="0"/>
      <c r="LR3309" s="0"/>
      <c r="LS3309" s="0"/>
      <c r="LT3309" s="0"/>
      <c r="LU3309" s="0"/>
      <c r="LV3309" s="0"/>
      <c r="LW3309" s="0"/>
      <c r="LX3309" s="0"/>
      <c r="LY3309" s="0"/>
      <c r="LZ3309" s="0"/>
      <c r="MA3309" s="0"/>
      <c r="MB3309" s="0"/>
      <c r="MC3309" s="0"/>
      <c r="MD3309" s="0"/>
      <c r="ME3309" s="0"/>
      <c r="MF3309" s="0"/>
      <c r="MG3309" s="0"/>
      <c r="MH3309" s="0"/>
      <c r="MI3309" s="0"/>
      <c r="MJ3309" s="0"/>
      <c r="MK3309" s="0"/>
      <c r="ML3309" s="0"/>
      <c r="MM3309" s="0"/>
      <c r="MN3309" s="0"/>
      <c r="MO3309" s="0"/>
      <c r="MP3309" s="0"/>
      <c r="MQ3309" s="0"/>
      <c r="MR3309" s="0"/>
      <c r="MS3309" s="0"/>
      <c r="MT3309" s="0"/>
      <c r="MU3309" s="0"/>
      <c r="MV3309" s="0"/>
      <c r="MW3309" s="0"/>
      <c r="MX3309" s="0"/>
      <c r="MY3309" s="0"/>
      <c r="MZ3309" s="0"/>
      <c r="NA3309" s="0"/>
      <c r="NB3309" s="0"/>
      <c r="NC3309" s="0"/>
      <c r="ND3309" s="0"/>
      <c r="NE3309" s="0"/>
      <c r="NF3309" s="0"/>
      <c r="NG3309" s="0"/>
      <c r="NH3309" s="0"/>
      <c r="NI3309" s="0"/>
      <c r="NJ3309" s="0"/>
      <c r="NK3309" s="0"/>
      <c r="NL3309" s="0"/>
      <c r="NM3309" s="0"/>
      <c r="NN3309" s="0"/>
      <c r="NO3309" s="0"/>
      <c r="NP3309" s="0"/>
      <c r="NQ3309" s="0"/>
      <c r="NR3309" s="0"/>
      <c r="NS3309" s="0"/>
      <c r="NT3309" s="0"/>
      <c r="NU3309" s="0"/>
      <c r="NV3309" s="0"/>
      <c r="NW3309" s="0"/>
      <c r="NX3309" s="0"/>
      <c r="NY3309" s="0"/>
      <c r="NZ3309" s="0"/>
      <c r="OA3309" s="0"/>
      <c r="OB3309" s="0"/>
      <c r="OC3309" s="0"/>
      <c r="OD3309" s="0"/>
      <c r="OE3309" s="0"/>
      <c r="OF3309" s="0"/>
      <c r="OG3309" s="0"/>
      <c r="OH3309" s="0"/>
      <c r="OI3309" s="0"/>
      <c r="OJ3309" s="0"/>
      <c r="OK3309" s="0"/>
      <c r="OL3309" s="0"/>
      <c r="OM3309" s="0"/>
      <c r="ON3309" s="0"/>
      <c r="OO3309" s="0"/>
      <c r="OP3309" s="0"/>
      <c r="OQ3309" s="0"/>
      <c r="OR3309" s="0"/>
      <c r="OS3309" s="0"/>
      <c r="OT3309" s="0"/>
      <c r="OU3309" s="0"/>
      <c r="OV3309" s="0"/>
      <c r="OW3309" s="0"/>
      <c r="OX3309" s="0"/>
      <c r="OY3309" s="0"/>
      <c r="OZ3309" s="0"/>
      <c r="PA3309" s="0"/>
      <c r="PB3309" s="0"/>
      <c r="PC3309" s="0"/>
      <c r="PD3309" s="0"/>
      <c r="PE3309" s="0"/>
      <c r="PF3309" s="0"/>
      <c r="PG3309" s="0"/>
      <c r="PH3309" s="0"/>
      <c r="PI3309" s="0"/>
      <c r="PJ3309" s="0"/>
      <c r="PK3309" s="0"/>
      <c r="PL3309" s="0"/>
      <c r="PM3309" s="0"/>
      <c r="PN3309" s="0"/>
      <c r="PO3309" s="0"/>
      <c r="PP3309" s="0"/>
      <c r="PQ3309" s="0"/>
      <c r="PR3309" s="0"/>
      <c r="PS3309" s="0"/>
      <c r="PT3309" s="0"/>
      <c r="PU3309" s="0"/>
      <c r="PV3309" s="0"/>
      <c r="PW3309" s="0"/>
      <c r="PX3309" s="0"/>
      <c r="PY3309" s="0"/>
      <c r="PZ3309" s="0"/>
      <c r="QA3309" s="0"/>
      <c r="QB3309" s="0"/>
      <c r="QC3309" s="0"/>
      <c r="QD3309" s="0"/>
      <c r="QE3309" s="0"/>
      <c r="QF3309" s="0"/>
      <c r="QG3309" s="0"/>
      <c r="QH3309" s="0"/>
      <c r="QI3309" s="0"/>
      <c r="QJ3309" s="0"/>
      <c r="QK3309" s="0"/>
      <c r="QL3309" s="0"/>
      <c r="QM3309" s="0"/>
      <c r="QN3309" s="0"/>
      <c r="QO3309" s="0"/>
      <c r="QP3309" s="0"/>
      <c r="QQ3309" s="0"/>
      <c r="QR3309" s="0"/>
      <c r="QS3309" s="0"/>
      <c r="QT3309" s="0"/>
      <c r="QU3309" s="0"/>
      <c r="QV3309" s="0"/>
      <c r="QW3309" s="0"/>
      <c r="QX3309" s="0"/>
      <c r="QY3309" s="0"/>
      <c r="QZ3309" s="0"/>
      <c r="RA3309" s="0"/>
      <c r="RB3309" s="0"/>
      <c r="RC3309" s="0"/>
      <c r="RD3309" s="0"/>
      <c r="RE3309" s="0"/>
      <c r="RF3309" s="0"/>
      <c r="RG3309" s="0"/>
      <c r="RH3309" s="0"/>
      <c r="RI3309" s="0"/>
      <c r="RJ3309" s="0"/>
      <c r="RK3309" s="0"/>
      <c r="RL3309" s="0"/>
      <c r="RM3309" s="0"/>
      <c r="RN3309" s="0"/>
      <c r="RO3309" s="0"/>
      <c r="RP3309" s="0"/>
      <c r="RQ3309" s="0"/>
      <c r="RR3309" s="0"/>
      <c r="RS3309" s="0"/>
      <c r="RT3309" s="0"/>
      <c r="RU3309" s="0"/>
      <c r="RV3309" s="0"/>
      <c r="RW3309" s="0"/>
      <c r="RX3309" s="0"/>
      <c r="RY3309" s="0"/>
      <c r="RZ3309" s="0"/>
      <c r="SA3309" s="0"/>
      <c r="SB3309" s="0"/>
      <c r="SC3309" s="0"/>
      <c r="SD3309" s="0"/>
      <c r="SE3309" s="0"/>
      <c r="SF3309" s="0"/>
      <c r="SG3309" s="0"/>
      <c r="SH3309" s="0"/>
      <c r="SI3309" s="0"/>
      <c r="SJ3309" s="0"/>
      <c r="SK3309" s="0"/>
      <c r="SL3309" s="0"/>
      <c r="SM3309" s="0"/>
      <c r="SN3309" s="0"/>
      <c r="SO3309" s="0"/>
      <c r="SP3309" s="0"/>
      <c r="SQ3309" s="0"/>
      <c r="SR3309" s="0"/>
      <c r="SS3309" s="0"/>
      <c r="ST3309" s="0"/>
      <c r="SU3309" s="0"/>
      <c r="SV3309" s="0"/>
      <c r="SW3309" s="0"/>
      <c r="SX3309" s="0"/>
      <c r="SY3309" s="0"/>
      <c r="SZ3309" s="0"/>
      <c r="TA3309" s="0"/>
      <c r="TB3309" s="0"/>
      <c r="TC3309" s="0"/>
      <c r="TD3309" s="0"/>
      <c r="TE3309" s="0"/>
      <c r="TF3309" s="0"/>
      <c r="TG3309" s="0"/>
      <c r="TH3309" s="0"/>
      <c r="TI3309" s="0"/>
      <c r="TJ3309" s="0"/>
      <c r="TK3309" s="0"/>
      <c r="TL3309" s="0"/>
      <c r="TM3309" s="0"/>
      <c r="TN3309" s="0"/>
      <c r="TO3309" s="0"/>
      <c r="TP3309" s="0"/>
      <c r="TQ3309" s="0"/>
      <c r="TR3309" s="0"/>
      <c r="TS3309" s="0"/>
      <c r="TT3309" s="0"/>
      <c r="TU3309" s="0"/>
      <c r="TV3309" s="0"/>
      <c r="TW3309" s="0"/>
      <c r="TX3309" s="0"/>
      <c r="TY3309" s="0"/>
      <c r="TZ3309" s="0"/>
      <c r="UA3309" s="0"/>
      <c r="UB3309" s="0"/>
      <c r="UC3309" s="0"/>
      <c r="UD3309" s="0"/>
      <c r="UE3309" s="0"/>
      <c r="UF3309" s="0"/>
      <c r="UG3309" s="0"/>
      <c r="UH3309" s="0"/>
      <c r="UI3309" s="0"/>
      <c r="UJ3309" s="0"/>
      <c r="UK3309" s="0"/>
      <c r="UL3309" s="0"/>
      <c r="UM3309" s="0"/>
      <c r="UN3309" s="0"/>
      <c r="UO3309" s="0"/>
      <c r="UP3309" s="0"/>
      <c r="UQ3309" s="0"/>
      <c r="UR3309" s="0"/>
      <c r="US3309" s="0"/>
      <c r="UT3309" s="0"/>
      <c r="UU3309" s="0"/>
      <c r="UV3309" s="0"/>
      <c r="UW3309" s="0"/>
      <c r="UX3309" s="0"/>
      <c r="UY3309" s="0"/>
      <c r="UZ3309" s="0"/>
      <c r="VA3309" s="0"/>
      <c r="VB3309" s="0"/>
      <c r="VC3309" s="0"/>
      <c r="VD3309" s="0"/>
      <c r="VE3309" s="0"/>
      <c r="VF3309" s="0"/>
      <c r="VG3309" s="0"/>
      <c r="VH3309" s="0"/>
      <c r="VI3309" s="0"/>
      <c r="VJ3309" s="0"/>
      <c r="VK3309" s="0"/>
      <c r="VL3309" s="0"/>
      <c r="VM3309" s="0"/>
      <c r="VN3309" s="0"/>
      <c r="VO3309" s="0"/>
      <c r="VP3309" s="0"/>
      <c r="VQ3309" s="0"/>
      <c r="VR3309" s="0"/>
      <c r="VS3309" s="0"/>
      <c r="VT3309" s="0"/>
      <c r="VU3309" s="0"/>
      <c r="VV3309" s="0"/>
      <c r="VW3309" s="0"/>
      <c r="VX3309" s="0"/>
      <c r="VY3309" s="0"/>
      <c r="VZ3309" s="0"/>
      <c r="WA3309" s="0"/>
      <c r="WB3309" s="0"/>
      <c r="WC3309" s="0"/>
      <c r="WD3309" s="0"/>
      <c r="WE3309" s="0"/>
      <c r="WF3309" s="0"/>
      <c r="WG3309" s="0"/>
      <c r="WH3309" s="0"/>
      <c r="WI3309" s="0"/>
      <c r="WJ3309" s="0"/>
      <c r="WK3309" s="0"/>
      <c r="WL3309" s="0"/>
      <c r="WM3309" s="0"/>
      <c r="WN3309" s="0"/>
      <c r="WO3309" s="0"/>
      <c r="WP3309" s="0"/>
      <c r="WQ3309" s="0"/>
      <c r="WR3309" s="0"/>
      <c r="WS3309" s="0"/>
      <c r="WT3309" s="0"/>
      <c r="WU3309" s="0"/>
      <c r="WV3309" s="0"/>
      <c r="WW3309" s="0"/>
      <c r="WX3309" s="0"/>
      <c r="WY3309" s="0"/>
      <c r="WZ3309" s="0"/>
      <c r="XA3309" s="0"/>
      <c r="XB3309" s="0"/>
      <c r="XC3309" s="0"/>
      <c r="XD3309" s="0"/>
      <c r="XE3309" s="0"/>
      <c r="XF3309" s="0"/>
      <c r="XG3309" s="0"/>
      <c r="XH3309" s="0"/>
      <c r="XI3309" s="0"/>
      <c r="XJ3309" s="0"/>
      <c r="XK3309" s="0"/>
      <c r="XL3309" s="0"/>
      <c r="XM3309" s="0"/>
      <c r="XN3309" s="0"/>
      <c r="XO3309" s="0"/>
      <c r="XP3309" s="0"/>
      <c r="XQ3309" s="0"/>
      <c r="XR3309" s="0"/>
      <c r="XS3309" s="0"/>
      <c r="XT3309" s="0"/>
      <c r="XU3309" s="0"/>
      <c r="XV3309" s="0"/>
      <c r="XW3309" s="0"/>
      <c r="XX3309" s="0"/>
      <c r="XY3309" s="0"/>
      <c r="XZ3309" s="0"/>
      <c r="YA3309" s="0"/>
      <c r="YB3309" s="0"/>
      <c r="YC3309" s="0"/>
      <c r="YD3309" s="0"/>
      <c r="YE3309" s="0"/>
      <c r="YF3309" s="0"/>
      <c r="YG3309" s="0"/>
      <c r="YH3309" s="0"/>
      <c r="YI3309" s="0"/>
      <c r="YJ3309" s="0"/>
      <c r="YK3309" s="0"/>
      <c r="YL3309" s="0"/>
      <c r="YM3309" s="0"/>
      <c r="YN3309" s="0"/>
      <c r="YO3309" s="0"/>
      <c r="YP3309" s="0"/>
      <c r="YQ3309" s="0"/>
      <c r="YR3309" s="0"/>
      <c r="YS3309" s="0"/>
      <c r="YT3309" s="0"/>
      <c r="YU3309" s="0"/>
      <c r="YV3309" s="0"/>
      <c r="YW3309" s="0"/>
      <c r="YX3309" s="0"/>
      <c r="YY3309" s="0"/>
      <c r="YZ3309" s="0"/>
      <c r="ZA3309" s="0"/>
      <c r="ZB3309" s="0"/>
      <c r="ZC3309" s="0"/>
      <c r="ZD3309" s="0"/>
      <c r="ZE3309" s="0"/>
      <c r="ZF3309" s="0"/>
      <c r="ZG3309" s="0"/>
      <c r="ZH3309" s="0"/>
      <c r="ZI3309" s="0"/>
      <c r="ZJ3309" s="0"/>
      <c r="ZK3309" s="0"/>
      <c r="ZL3309" s="0"/>
      <c r="ZM3309" s="0"/>
      <c r="ZN3309" s="0"/>
      <c r="ZO3309" s="0"/>
      <c r="ZP3309" s="0"/>
      <c r="ZQ3309" s="0"/>
      <c r="ZR3309" s="0"/>
      <c r="ZS3309" s="0"/>
      <c r="ZT3309" s="0"/>
      <c r="ZU3309" s="0"/>
      <c r="ZV3309" s="0"/>
      <c r="ZW3309" s="0"/>
      <c r="ZX3309" s="0"/>
      <c r="ZY3309" s="0"/>
      <c r="ZZ3309" s="0"/>
      <c r="AAA3309" s="0"/>
      <c r="AAB3309" s="0"/>
      <c r="AAC3309" s="0"/>
      <c r="AAD3309" s="0"/>
      <c r="AAE3309" s="0"/>
      <c r="AAF3309" s="0"/>
      <c r="AAG3309" s="0"/>
      <c r="AAH3309" s="0"/>
      <c r="AAI3309" s="0"/>
      <c r="AAJ3309" s="0"/>
      <c r="AAK3309" s="0"/>
      <c r="AAL3309" s="0"/>
      <c r="AAM3309" s="0"/>
      <c r="AAN3309" s="0"/>
      <c r="AAO3309" s="0"/>
      <c r="AAP3309" s="0"/>
      <c r="AAQ3309" s="0"/>
      <c r="AAR3309" s="0"/>
      <c r="AAS3309" s="0"/>
      <c r="AAT3309" s="0"/>
      <c r="AAU3309" s="0"/>
      <c r="AAV3309" s="0"/>
      <c r="AAW3309" s="0"/>
      <c r="AAX3309" s="0"/>
      <c r="AAY3309" s="0"/>
      <c r="AAZ3309" s="0"/>
      <c r="ABA3309" s="0"/>
      <c r="ABB3309" s="0"/>
      <c r="ABC3309" s="0"/>
      <c r="ABD3309" s="0"/>
      <c r="ABE3309" s="0"/>
      <c r="ABF3309" s="0"/>
      <c r="ABG3309" s="0"/>
      <c r="ABH3309" s="0"/>
      <c r="ABI3309" s="0"/>
      <c r="ABJ3309" s="0"/>
      <c r="ABK3309" s="0"/>
      <c r="ABL3309" s="0"/>
      <c r="ABM3309" s="0"/>
      <c r="ABN3309" s="0"/>
      <c r="ABO3309" s="0"/>
      <c r="ABP3309" s="0"/>
      <c r="ABQ3309" s="0"/>
      <c r="ABR3309" s="0"/>
      <c r="ABS3309" s="0"/>
      <c r="ABT3309" s="0"/>
      <c r="ABU3309" s="0"/>
      <c r="ABV3309" s="0"/>
      <c r="ABW3309" s="0"/>
      <c r="ABX3309" s="0"/>
      <c r="ABY3309" s="0"/>
      <c r="ABZ3309" s="0"/>
      <c r="ACA3309" s="0"/>
      <c r="ACB3309" s="0"/>
      <c r="ACC3309" s="0"/>
      <c r="ACD3309" s="0"/>
      <c r="ACE3309" s="0"/>
      <c r="ACF3309" s="0"/>
      <c r="ACG3309" s="0"/>
      <c r="ACH3309" s="0"/>
      <c r="ACI3309" s="0"/>
      <c r="ACJ3309" s="0"/>
      <c r="ACK3309" s="0"/>
      <c r="ACL3309" s="0"/>
      <c r="ACM3309" s="0"/>
      <c r="ACN3309" s="0"/>
      <c r="ACO3309" s="0"/>
      <c r="ACP3309" s="0"/>
      <c r="ACQ3309" s="0"/>
      <c r="ACR3309" s="0"/>
      <c r="ACS3309" s="0"/>
      <c r="ACT3309" s="0"/>
      <c r="ACU3309" s="0"/>
      <c r="ACV3309" s="0"/>
      <c r="ACW3309" s="0"/>
      <c r="ACX3309" s="0"/>
      <c r="ACY3309" s="0"/>
      <c r="ACZ3309" s="0"/>
      <c r="ADA3309" s="0"/>
      <c r="ADB3309" s="0"/>
      <c r="ADC3309" s="0"/>
      <c r="ADD3309" s="0"/>
      <c r="ADE3309" s="0"/>
      <c r="ADF3309" s="0"/>
      <c r="ADG3309" s="0"/>
      <c r="ADH3309" s="0"/>
      <c r="ADI3309" s="0"/>
      <c r="ADJ3309" s="0"/>
      <c r="ADK3309" s="0"/>
      <c r="ADL3309" s="0"/>
      <c r="ADM3309" s="0"/>
      <c r="ADN3309" s="0"/>
      <c r="ADO3309" s="0"/>
      <c r="ADP3309" s="0"/>
      <c r="ADQ3309" s="0"/>
      <c r="ADR3309" s="0"/>
      <c r="ADS3309" s="0"/>
      <c r="ADT3309" s="0"/>
      <c r="ADU3309" s="0"/>
      <c r="ADV3309" s="0"/>
      <c r="ADW3309" s="0"/>
      <c r="ADX3309" s="0"/>
      <c r="ADY3309" s="0"/>
      <c r="ADZ3309" s="0"/>
      <c r="AEA3309" s="0"/>
      <c r="AEB3309" s="0"/>
      <c r="AEC3309" s="0"/>
      <c r="AED3309" s="0"/>
      <c r="AEE3309" s="0"/>
      <c r="AEF3309" s="0"/>
      <c r="AEG3309" s="0"/>
      <c r="AEH3309" s="0"/>
      <c r="AEI3309" s="0"/>
      <c r="AEJ3309" s="0"/>
      <c r="AEK3309" s="0"/>
      <c r="AEL3309" s="0"/>
      <c r="AEM3309" s="0"/>
      <c r="AEN3309" s="0"/>
      <c r="AEO3309" s="0"/>
      <c r="AEP3309" s="0"/>
      <c r="AEQ3309" s="0"/>
      <c r="AER3309" s="0"/>
      <c r="AES3309" s="0"/>
      <c r="AET3309" s="0"/>
      <c r="AEU3309" s="0"/>
      <c r="AEV3309" s="0"/>
      <c r="AEW3309" s="0"/>
      <c r="AEX3309" s="0"/>
      <c r="AEY3309" s="0"/>
      <c r="AEZ3309" s="0"/>
      <c r="AFA3309" s="0"/>
      <c r="AFB3309" s="0"/>
      <c r="AFC3309" s="0"/>
      <c r="AFD3309" s="0"/>
      <c r="AFE3309" s="0"/>
      <c r="AFF3309" s="0"/>
      <c r="AFG3309" s="0"/>
      <c r="AFH3309" s="0"/>
      <c r="AFI3309" s="0"/>
      <c r="AFJ3309" s="0"/>
      <c r="AFK3309" s="0"/>
      <c r="AFL3309" s="0"/>
      <c r="AFM3309" s="0"/>
      <c r="AFN3309" s="0"/>
      <c r="AFO3309" s="0"/>
      <c r="AFP3309" s="0"/>
      <c r="AFQ3309" s="0"/>
      <c r="AFR3309" s="0"/>
      <c r="AFS3309" s="0"/>
      <c r="AFT3309" s="0"/>
      <c r="AFU3309" s="0"/>
      <c r="AFV3309" s="0"/>
      <c r="AFW3309" s="0"/>
      <c r="AFX3309" s="0"/>
      <c r="AFY3309" s="0"/>
      <c r="AFZ3309" s="0"/>
      <c r="AGA3309" s="0"/>
      <c r="AGB3309" s="0"/>
      <c r="AGC3309" s="0"/>
      <c r="AGD3309" s="0"/>
      <c r="AGE3309" s="0"/>
      <c r="AGF3309" s="0"/>
      <c r="AGG3309" s="0"/>
      <c r="AGH3309" s="0"/>
      <c r="AGI3309" s="0"/>
      <c r="AGJ3309" s="0"/>
      <c r="AGK3309" s="0"/>
      <c r="AGL3309" s="0"/>
      <c r="AGM3309" s="0"/>
      <c r="AGN3309" s="0"/>
      <c r="AGO3309" s="0"/>
      <c r="AGP3309" s="0"/>
      <c r="AGQ3309" s="0"/>
      <c r="AGR3309" s="0"/>
      <c r="AGS3309" s="0"/>
      <c r="AGT3309" s="0"/>
      <c r="AGU3309" s="0"/>
      <c r="AGV3309" s="0"/>
      <c r="AGW3309" s="0"/>
      <c r="AGX3309" s="0"/>
      <c r="AGY3309" s="0"/>
      <c r="AGZ3309" s="0"/>
      <c r="AHA3309" s="0"/>
      <c r="AHB3309" s="0"/>
      <c r="AHC3309" s="0"/>
      <c r="AHD3309" s="0"/>
      <c r="AHE3309" s="0"/>
      <c r="AHF3309" s="0"/>
      <c r="AHG3309" s="0"/>
      <c r="AHH3309" s="0"/>
      <c r="AHI3309" s="0"/>
      <c r="AHJ3309" s="0"/>
      <c r="AHK3309" s="0"/>
      <c r="AHL3309" s="0"/>
      <c r="AHM3309" s="0"/>
      <c r="AHN3309" s="0"/>
      <c r="AHO3309" s="0"/>
      <c r="AHP3309" s="0"/>
      <c r="AHQ3309" s="0"/>
      <c r="AHR3309" s="0"/>
      <c r="AHS3309" s="0"/>
      <c r="AHT3309" s="0"/>
      <c r="AHU3309" s="0"/>
      <c r="AHV3309" s="0"/>
      <c r="AHW3309" s="0"/>
      <c r="AHX3309" s="0"/>
      <c r="AHY3309" s="0"/>
      <c r="AHZ3309" s="0"/>
      <c r="AIA3309" s="0"/>
      <c r="AIB3309" s="0"/>
      <c r="AIC3309" s="0"/>
      <c r="AID3309" s="0"/>
      <c r="AIE3309" s="0"/>
      <c r="AIF3309" s="0"/>
      <c r="AIG3309" s="0"/>
      <c r="AIH3309" s="0"/>
      <c r="AII3309" s="0"/>
      <c r="AIJ3309" s="0"/>
      <c r="AIK3309" s="0"/>
      <c r="AIL3309" s="0"/>
      <c r="AIM3309" s="0"/>
      <c r="AIN3309" s="0"/>
      <c r="AIO3309" s="0"/>
      <c r="AIP3309" s="0"/>
      <c r="AIQ3309" s="0"/>
      <c r="AIR3309" s="0"/>
      <c r="AIS3309" s="0"/>
      <c r="AIT3309" s="0"/>
      <c r="AIU3309" s="0"/>
      <c r="AIV3309" s="0"/>
      <c r="AIW3309" s="0"/>
      <c r="AIX3309" s="0"/>
      <c r="AIY3309" s="0"/>
      <c r="AIZ3309" s="0"/>
      <c r="AJA3309" s="0"/>
      <c r="AJB3309" s="0"/>
      <c r="AJC3309" s="0"/>
      <c r="AJD3309" s="0"/>
      <c r="AJE3309" s="0"/>
      <c r="AJF3309" s="0"/>
      <c r="AJG3309" s="0"/>
      <c r="AJH3309" s="0"/>
      <c r="AJI3309" s="0"/>
      <c r="AJJ3309" s="0"/>
      <c r="AJK3309" s="0"/>
      <c r="AJL3309" s="0"/>
      <c r="AJM3309" s="0"/>
      <c r="AJN3309" s="0"/>
      <c r="AJO3309" s="0"/>
      <c r="AJP3309" s="0"/>
      <c r="AJQ3309" s="0"/>
      <c r="AJR3309" s="0"/>
      <c r="AJS3309" s="0"/>
      <c r="AJT3309" s="0"/>
      <c r="AJU3309" s="0"/>
      <c r="AJV3309" s="0"/>
      <c r="AJW3309" s="0"/>
      <c r="AJX3309" s="0"/>
      <c r="AJY3309" s="0"/>
      <c r="AJZ3309" s="0"/>
      <c r="AKA3309" s="0"/>
      <c r="AKB3309" s="0"/>
      <c r="AKC3309" s="0"/>
      <c r="AKD3309" s="0"/>
      <c r="AKE3309" s="0"/>
      <c r="AKF3309" s="0"/>
      <c r="AKG3309" s="0"/>
      <c r="AKH3309" s="0"/>
      <c r="AKI3309" s="0"/>
      <c r="AKJ3309" s="0"/>
      <c r="AKK3309" s="0"/>
      <c r="AKL3309" s="0"/>
      <c r="AKM3309" s="0"/>
      <c r="AKN3309" s="0"/>
      <c r="AKO3309" s="0"/>
      <c r="AKP3309" s="0"/>
      <c r="AKQ3309" s="0"/>
      <c r="AKR3309" s="0"/>
      <c r="AKS3309" s="0"/>
      <c r="AKT3309" s="0"/>
      <c r="AKU3309" s="0"/>
      <c r="AKV3309" s="0"/>
      <c r="AKW3309" s="0"/>
      <c r="AKX3309" s="0"/>
      <c r="AKY3309" s="0"/>
      <c r="AKZ3309" s="0"/>
      <c r="ALA3309" s="0"/>
      <c r="ALB3309" s="0"/>
      <c r="ALC3309" s="0"/>
      <c r="ALD3309" s="0"/>
      <c r="ALE3309" s="0"/>
      <c r="ALF3309" s="0"/>
      <c r="ALG3309" s="0"/>
      <c r="ALH3309" s="0"/>
      <c r="ALI3309" s="0"/>
      <c r="ALJ3309" s="0"/>
      <c r="ALK3309" s="0"/>
      <c r="ALL3309" s="0"/>
      <c r="ALM3309" s="0"/>
      <c r="ALN3309" s="0"/>
      <c r="ALO3309" s="0"/>
      <c r="ALP3309" s="0"/>
      <c r="ALQ3309" s="0"/>
      <c r="ALR3309" s="0"/>
      <c r="ALS3309" s="0"/>
      <c r="ALT3309" s="0"/>
      <c r="ALU3309" s="0"/>
      <c r="ALV3309" s="0"/>
      <c r="ALW3309" s="0"/>
      <c r="ALX3309" s="0"/>
      <c r="ALY3309" s="0"/>
      <c r="ALZ3309" s="0"/>
      <c r="AMA3309" s="0"/>
      <c r="AMB3309" s="0"/>
      <c r="AMC3309" s="0"/>
      <c r="AMD3309" s="0"/>
      <c r="AME3309" s="0"/>
      <c r="AMF3309" s="0"/>
      <c r="AMG3309" s="0"/>
      <c r="AMH3309" s="0"/>
      <c r="AMI3309" s="0"/>
    </row>
    <row r="3310" customFormat="false" ht="12.75" hidden="false" customHeight="false" outlineLevel="0" collapsed="false">
      <c r="A3310" s="1" t="s">
        <v>3556</v>
      </c>
      <c r="C3310" s="70" t="s">
        <v>3559</v>
      </c>
      <c r="D3310" s="70" t="s">
        <v>13</v>
      </c>
      <c r="E3310" s="72" t="n">
        <v>2.2</v>
      </c>
      <c r="F3310" s="73" t="n">
        <v>78</v>
      </c>
      <c r="G3310" s="74" t="s">
        <v>3470</v>
      </c>
      <c r="L3310" s="95"/>
      <c r="N3310" s="95"/>
      <c r="O3310" s="95"/>
      <c r="BM3310" s="0"/>
      <c r="BN3310" s="0"/>
      <c r="BO3310" s="0"/>
      <c r="BP3310" s="0"/>
      <c r="BQ3310" s="0"/>
      <c r="BR3310" s="0"/>
      <c r="BS3310" s="0"/>
      <c r="BT3310" s="0"/>
      <c r="BU3310" s="0"/>
      <c r="BV3310" s="0"/>
      <c r="BW3310" s="0"/>
      <c r="BX3310" s="0"/>
      <c r="BY3310" s="0"/>
      <c r="BZ3310" s="0"/>
      <c r="CA3310" s="0"/>
      <c r="CB3310" s="0"/>
      <c r="CC3310" s="0"/>
      <c r="CD3310" s="0"/>
      <c r="CE3310" s="0"/>
      <c r="CF3310" s="0"/>
      <c r="CG3310" s="0"/>
      <c r="CH3310" s="0"/>
      <c r="CI3310" s="0"/>
      <c r="CJ3310" s="0"/>
      <c r="CK3310" s="0"/>
      <c r="CL3310" s="0"/>
      <c r="CM3310" s="0"/>
      <c r="CN3310" s="0"/>
      <c r="CO3310" s="0"/>
      <c r="CP3310" s="0"/>
      <c r="CQ3310" s="0"/>
      <c r="CR3310" s="0"/>
      <c r="CS3310" s="0"/>
      <c r="CT3310" s="0"/>
      <c r="CU3310" s="0"/>
      <c r="CV3310" s="0"/>
      <c r="CW3310" s="0"/>
      <c r="CX3310" s="0"/>
      <c r="CY3310" s="0"/>
      <c r="CZ3310" s="0"/>
      <c r="DA3310" s="0"/>
      <c r="DB3310" s="0"/>
      <c r="DC3310" s="0"/>
      <c r="DD3310" s="0"/>
      <c r="DE3310" s="0"/>
      <c r="DF3310" s="0"/>
      <c r="DG3310" s="0"/>
      <c r="DH3310" s="0"/>
      <c r="DI3310" s="0"/>
      <c r="DJ3310" s="0"/>
      <c r="DK3310" s="0"/>
      <c r="DL3310" s="0"/>
      <c r="DM3310" s="0"/>
      <c r="DN3310" s="0"/>
      <c r="DO3310" s="0"/>
      <c r="DP3310" s="0"/>
      <c r="DQ3310" s="0"/>
      <c r="DR3310" s="0"/>
      <c r="DS3310" s="0"/>
      <c r="DT3310" s="0"/>
      <c r="DU3310" s="0"/>
      <c r="DV3310" s="0"/>
      <c r="DW3310" s="0"/>
      <c r="DX3310" s="0"/>
      <c r="DY3310" s="0"/>
      <c r="DZ3310" s="0"/>
      <c r="EA3310" s="0"/>
      <c r="EB3310" s="0"/>
      <c r="EC3310" s="0"/>
      <c r="ED3310" s="0"/>
      <c r="EE3310" s="0"/>
      <c r="EF3310" s="0"/>
      <c r="EG3310" s="0"/>
      <c r="EH3310" s="0"/>
      <c r="EI3310" s="0"/>
      <c r="EJ3310" s="0"/>
      <c r="EK3310" s="0"/>
      <c r="EL3310" s="0"/>
      <c r="EM3310" s="0"/>
      <c r="EN3310" s="0"/>
      <c r="EO3310" s="0"/>
      <c r="EP3310" s="0"/>
      <c r="EQ3310" s="0"/>
      <c r="ER3310" s="0"/>
      <c r="ES3310" s="0"/>
      <c r="ET3310" s="0"/>
      <c r="EU3310" s="0"/>
      <c r="EV3310" s="0"/>
      <c r="EW3310" s="0"/>
      <c r="EX3310" s="0"/>
      <c r="EY3310" s="0"/>
      <c r="EZ3310" s="0"/>
      <c r="FA3310" s="0"/>
      <c r="FB3310" s="0"/>
      <c r="FC3310" s="0"/>
      <c r="FD3310" s="0"/>
      <c r="FE3310" s="0"/>
      <c r="FF3310" s="0"/>
      <c r="FG3310" s="0"/>
      <c r="FH3310" s="0"/>
      <c r="FI3310" s="0"/>
      <c r="FJ3310" s="0"/>
      <c r="FK3310" s="0"/>
      <c r="FL3310" s="0"/>
      <c r="FM3310" s="0"/>
      <c r="FN3310" s="0"/>
      <c r="FO3310" s="0"/>
      <c r="FP3310" s="0"/>
      <c r="FQ3310" s="0"/>
      <c r="FR3310" s="0"/>
      <c r="FS3310" s="0"/>
      <c r="FT3310" s="0"/>
      <c r="FU3310" s="0"/>
      <c r="FV3310" s="0"/>
      <c r="FW3310" s="0"/>
      <c r="FX3310" s="0"/>
      <c r="FY3310" s="0"/>
      <c r="FZ3310" s="0"/>
      <c r="GA3310" s="0"/>
      <c r="GB3310" s="0"/>
      <c r="GC3310" s="0"/>
      <c r="GD3310" s="0"/>
      <c r="GE3310" s="0"/>
      <c r="GF3310" s="0"/>
      <c r="GG3310" s="0"/>
      <c r="GH3310" s="0"/>
      <c r="GI3310" s="0"/>
      <c r="GJ3310" s="0"/>
      <c r="GK3310" s="0"/>
      <c r="GL3310" s="0"/>
      <c r="GM3310" s="0"/>
      <c r="GN3310" s="0"/>
      <c r="GO3310" s="0"/>
      <c r="GP3310" s="0"/>
      <c r="GQ3310" s="0"/>
      <c r="GR3310" s="0"/>
      <c r="GS3310" s="0"/>
      <c r="GT3310" s="0"/>
      <c r="GU3310" s="0"/>
      <c r="GV3310" s="0"/>
      <c r="GW3310" s="0"/>
      <c r="GX3310" s="0"/>
      <c r="GY3310" s="0"/>
      <c r="GZ3310" s="0"/>
      <c r="HA3310" s="0"/>
      <c r="HB3310" s="0"/>
      <c r="HC3310" s="0"/>
      <c r="HD3310" s="0"/>
      <c r="HE3310" s="0"/>
      <c r="HF3310" s="0"/>
      <c r="HG3310" s="0"/>
      <c r="HH3310" s="0"/>
      <c r="HI3310" s="0"/>
      <c r="HJ3310" s="0"/>
      <c r="HK3310" s="0"/>
      <c r="HL3310" s="0"/>
      <c r="HM3310" s="0"/>
      <c r="HN3310" s="0"/>
      <c r="HO3310" s="0"/>
      <c r="HP3310" s="0"/>
      <c r="HQ3310" s="0"/>
      <c r="HR3310" s="0"/>
      <c r="HS3310" s="0"/>
      <c r="HT3310" s="0"/>
      <c r="HU3310" s="0"/>
      <c r="HV3310" s="0"/>
      <c r="HW3310" s="0"/>
      <c r="HX3310" s="0"/>
      <c r="HY3310" s="0"/>
      <c r="HZ3310" s="0"/>
      <c r="IA3310" s="0"/>
      <c r="IB3310" s="0"/>
      <c r="IC3310" s="0"/>
      <c r="ID3310" s="0"/>
      <c r="IE3310" s="0"/>
      <c r="IF3310" s="0"/>
      <c r="IG3310" s="0"/>
      <c r="IH3310" s="0"/>
      <c r="II3310" s="0"/>
      <c r="IJ3310" s="0"/>
      <c r="IK3310" s="0"/>
      <c r="IL3310" s="0"/>
      <c r="IM3310" s="0"/>
      <c r="IN3310" s="0"/>
      <c r="IO3310" s="0"/>
      <c r="IP3310" s="0"/>
      <c r="IQ3310" s="0"/>
      <c r="IR3310" s="0"/>
      <c r="IS3310" s="0"/>
      <c r="IT3310" s="0"/>
      <c r="IU3310" s="0"/>
      <c r="IV3310" s="0"/>
      <c r="IW3310" s="0"/>
      <c r="IX3310" s="0"/>
      <c r="IY3310" s="0"/>
      <c r="IZ3310" s="0"/>
      <c r="JA3310" s="0"/>
      <c r="JB3310" s="0"/>
      <c r="JC3310" s="0"/>
      <c r="JD3310" s="0"/>
      <c r="JE3310" s="0"/>
      <c r="JF3310" s="0"/>
      <c r="JG3310" s="0"/>
      <c r="JH3310" s="0"/>
      <c r="JI3310" s="0"/>
      <c r="JJ3310" s="0"/>
      <c r="JK3310" s="0"/>
      <c r="JL3310" s="0"/>
      <c r="JM3310" s="0"/>
      <c r="JN3310" s="0"/>
      <c r="JO3310" s="0"/>
      <c r="JP3310" s="0"/>
      <c r="JQ3310" s="0"/>
      <c r="JR3310" s="0"/>
      <c r="JS3310" s="0"/>
      <c r="JT3310" s="0"/>
      <c r="JU3310" s="0"/>
      <c r="JV3310" s="0"/>
      <c r="JW3310" s="0"/>
      <c r="JX3310" s="0"/>
      <c r="JY3310" s="0"/>
      <c r="JZ3310" s="0"/>
      <c r="KA3310" s="0"/>
      <c r="KB3310" s="0"/>
      <c r="KC3310" s="0"/>
      <c r="KD3310" s="0"/>
      <c r="KE3310" s="0"/>
      <c r="KF3310" s="0"/>
      <c r="KG3310" s="0"/>
      <c r="KH3310" s="0"/>
      <c r="KI3310" s="0"/>
      <c r="KJ3310" s="0"/>
      <c r="KK3310" s="0"/>
      <c r="KL3310" s="0"/>
      <c r="KM3310" s="0"/>
      <c r="KN3310" s="0"/>
      <c r="KO3310" s="0"/>
      <c r="KP3310" s="0"/>
      <c r="KQ3310" s="0"/>
      <c r="KR3310" s="0"/>
      <c r="KS3310" s="0"/>
      <c r="KT3310" s="0"/>
      <c r="KU3310" s="0"/>
      <c r="KV3310" s="0"/>
      <c r="KW3310" s="0"/>
      <c r="KX3310" s="0"/>
      <c r="KY3310" s="0"/>
      <c r="KZ3310" s="0"/>
      <c r="LA3310" s="0"/>
      <c r="LB3310" s="0"/>
      <c r="LC3310" s="0"/>
      <c r="LD3310" s="0"/>
      <c r="LE3310" s="0"/>
      <c r="LF3310" s="0"/>
      <c r="LG3310" s="0"/>
      <c r="LH3310" s="0"/>
      <c r="LI3310" s="0"/>
      <c r="LJ3310" s="0"/>
      <c r="LK3310" s="0"/>
      <c r="LL3310" s="0"/>
      <c r="LM3310" s="0"/>
      <c r="LN3310" s="0"/>
      <c r="LO3310" s="0"/>
      <c r="LP3310" s="0"/>
      <c r="LQ3310" s="0"/>
      <c r="LR3310" s="0"/>
      <c r="LS3310" s="0"/>
      <c r="LT3310" s="0"/>
      <c r="LU3310" s="0"/>
      <c r="LV3310" s="0"/>
      <c r="LW3310" s="0"/>
      <c r="LX3310" s="0"/>
      <c r="LY3310" s="0"/>
      <c r="LZ3310" s="0"/>
      <c r="MA3310" s="0"/>
      <c r="MB3310" s="0"/>
      <c r="MC3310" s="0"/>
      <c r="MD3310" s="0"/>
      <c r="ME3310" s="0"/>
      <c r="MF3310" s="0"/>
      <c r="MG3310" s="0"/>
      <c r="MH3310" s="0"/>
      <c r="MI3310" s="0"/>
      <c r="MJ3310" s="0"/>
      <c r="MK3310" s="0"/>
      <c r="ML3310" s="0"/>
      <c r="MM3310" s="0"/>
      <c r="MN3310" s="0"/>
      <c r="MO3310" s="0"/>
      <c r="MP3310" s="0"/>
      <c r="MQ3310" s="0"/>
      <c r="MR3310" s="0"/>
      <c r="MS3310" s="0"/>
      <c r="MT3310" s="0"/>
      <c r="MU3310" s="0"/>
      <c r="MV3310" s="0"/>
      <c r="MW3310" s="0"/>
      <c r="MX3310" s="0"/>
      <c r="MY3310" s="0"/>
      <c r="MZ3310" s="0"/>
      <c r="NA3310" s="0"/>
      <c r="NB3310" s="0"/>
      <c r="NC3310" s="0"/>
      <c r="ND3310" s="0"/>
      <c r="NE3310" s="0"/>
      <c r="NF3310" s="0"/>
      <c r="NG3310" s="0"/>
      <c r="NH3310" s="0"/>
      <c r="NI3310" s="0"/>
      <c r="NJ3310" s="0"/>
      <c r="NK3310" s="0"/>
      <c r="NL3310" s="0"/>
      <c r="NM3310" s="0"/>
      <c r="NN3310" s="0"/>
      <c r="NO3310" s="0"/>
      <c r="NP3310" s="0"/>
      <c r="NQ3310" s="0"/>
      <c r="NR3310" s="0"/>
      <c r="NS3310" s="0"/>
      <c r="NT3310" s="0"/>
      <c r="NU3310" s="0"/>
      <c r="NV3310" s="0"/>
      <c r="NW3310" s="0"/>
      <c r="NX3310" s="0"/>
      <c r="NY3310" s="0"/>
      <c r="NZ3310" s="0"/>
      <c r="OA3310" s="0"/>
      <c r="OB3310" s="0"/>
      <c r="OC3310" s="0"/>
      <c r="OD3310" s="0"/>
      <c r="OE3310" s="0"/>
      <c r="OF3310" s="0"/>
      <c r="OG3310" s="0"/>
      <c r="OH3310" s="0"/>
      <c r="OI3310" s="0"/>
      <c r="OJ3310" s="0"/>
      <c r="OK3310" s="0"/>
      <c r="OL3310" s="0"/>
      <c r="OM3310" s="0"/>
      <c r="ON3310" s="0"/>
      <c r="OO3310" s="0"/>
      <c r="OP3310" s="0"/>
      <c r="OQ3310" s="0"/>
      <c r="OR3310" s="0"/>
      <c r="OS3310" s="0"/>
      <c r="OT3310" s="0"/>
      <c r="OU3310" s="0"/>
      <c r="OV3310" s="0"/>
      <c r="OW3310" s="0"/>
      <c r="OX3310" s="0"/>
      <c r="OY3310" s="0"/>
      <c r="OZ3310" s="0"/>
      <c r="PA3310" s="0"/>
      <c r="PB3310" s="0"/>
      <c r="PC3310" s="0"/>
      <c r="PD3310" s="0"/>
      <c r="PE3310" s="0"/>
      <c r="PF3310" s="0"/>
      <c r="PG3310" s="0"/>
      <c r="PH3310" s="0"/>
      <c r="PI3310" s="0"/>
      <c r="PJ3310" s="0"/>
      <c r="PK3310" s="0"/>
      <c r="PL3310" s="0"/>
      <c r="PM3310" s="0"/>
      <c r="PN3310" s="0"/>
      <c r="PO3310" s="0"/>
      <c r="PP3310" s="0"/>
      <c r="PQ3310" s="0"/>
      <c r="PR3310" s="0"/>
      <c r="PS3310" s="0"/>
      <c r="PT3310" s="0"/>
      <c r="PU3310" s="0"/>
      <c r="PV3310" s="0"/>
      <c r="PW3310" s="0"/>
      <c r="PX3310" s="0"/>
      <c r="PY3310" s="0"/>
      <c r="PZ3310" s="0"/>
      <c r="QA3310" s="0"/>
      <c r="QB3310" s="0"/>
      <c r="QC3310" s="0"/>
      <c r="QD3310" s="0"/>
      <c r="QE3310" s="0"/>
      <c r="QF3310" s="0"/>
      <c r="QG3310" s="0"/>
      <c r="QH3310" s="0"/>
      <c r="QI3310" s="0"/>
      <c r="QJ3310" s="0"/>
      <c r="QK3310" s="0"/>
      <c r="QL3310" s="0"/>
      <c r="QM3310" s="0"/>
      <c r="QN3310" s="0"/>
      <c r="QO3310" s="0"/>
      <c r="QP3310" s="0"/>
      <c r="QQ3310" s="0"/>
      <c r="QR3310" s="0"/>
      <c r="QS3310" s="0"/>
      <c r="QT3310" s="0"/>
      <c r="QU3310" s="0"/>
      <c r="QV3310" s="0"/>
      <c r="QW3310" s="0"/>
      <c r="QX3310" s="0"/>
      <c r="QY3310" s="0"/>
      <c r="QZ3310" s="0"/>
      <c r="RA3310" s="0"/>
      <c r="RB3310" s="0"/>
      <c r="RC3310" s="0"/>
      <c r="RD3310" s="0"/>
      <c r="RE3310" s="0"/>
      <c r="RF3310" s="0"/>
      <c r="RG3310" s="0"/>
      <c r="RH3310" s="0"/>
      <c r="RI3310" s="0"/>
      <c r="RJ3310" s="0"/>
      <c r="RK3310" s="0"/>
      <c r="RL3310" s="0"/>
      <c r="RM3310" s="0"/>
      <c r="RN3310" s="0"/>
      <c r="RO3310" s="0"/>
      <c r="RP3310" s="0"/>
      <c r="RQ3310" s="0"/>
      <c r="RR3310" s="0"/>
      <c r="RS3310" s="0"/>
      <c r="RT3310" s="0"/>
      <c r="RU3310" s="0"/>
      <c r="RV3310" s="0"/>
      <c r="RW3310" s="0"/>
      <c r="RX3310" s="0"/>
      <c r="RY3310" s="0"/>
      <c r="RZ3310" s="0"/>
      <c r="SA3310" s="0"/>
      <c r="SB3310" s="0"/>
      <c r="SC3310" s="0"/>
      <c r="SD3310" s="0"/>
      <c r="SE3310" s="0"/>
      <c r="SF3310" s="0"/>
      <c r="SG3310" s="0"/>
      <c r="SH3310" s="0"/>
      <c r="SI3310" s="0"/>
      <c r="SJ3310" s="0"/>
      <c r="SK3310" s="0"/>
      <c r="SL3310" s="0"/>
      <c r="SM3310" s="0"/>
      <c r="SN3310" s="0"/>
      <c r="SO3310" s="0"/>
      <c r="SP3310" s="0"/>
      <c r="SQ3310" s="0"/>
      <c r="SR3310" s="0"/>
      <c r="SS3310" s="0"/>
      <c r="ST3310" s="0"/>
      <c r="SU3310" s="0"/>
      <c r="SV3310" s="0"/>
      <c r="SW3310" s="0"/>
      <c r="SX3310" s="0"/>
      <c r="SY3310" s="0"/>
      <c r="SZ3310" s="0"/>
      <c r="TA3310" s="0"/>
      <c r="TB3310" s="0"/>
      <c r="TC3310" s="0"/>
      <c r="TD3310" s="0"/>
      <c r="TE3310" s="0"/>
      <c r="TF3310" s="0"/>
      <c r="TG3310" s="0"/>
      <c r="TH3310" s="0"/>
      <c r="TI3310" s="0"/>
      <c r="TJ3310" s="0"/>
      <c r="TK3310" s="0"/>
      <c r="TL3310" s="0"/>
      <c r="TM3310" s="0"/>
      <c r="TN3310" s="0"/>
      <c r="TO3310" s="0"/>
      <c r="TP3310" s="0"/>
      <c r="TQ3310" s="0"/>
      <c r="TR3310" s="0"/>
      <c r="TS3310" s="0"/>
      <c r="TT3310" s="0"/>
      <c r="TU3310" s="0"/>
      <c r="TV3310" s="0"/>
      <c r="TW3310" s="0"/>
      <c r="TX3310" s="0"/>
      <c r="TY3310" s="0"/>
      <c r="TZ3310" s="0"/>
      <c r="UA3310" s="0"/>
      <c r="UB3310" s="0"/>
      <c r="UC3310" s="0"/>
      <c r="UD3310" s="0"/>
      <c r="UE3310" s="0"/>
      <c r="UF3310" s="0"/>
      <c r="UG3310" s="0"/>
      <c r="UH3310" s="0"/>
      <c r="UI3310" s="0"/>
      <c r="UJ3310" s="0"/>
      <c r="UK3310" s="0"/>
      <c r="UL3310" s="0"/>
      <c r="UM3310" s="0"/>
      <c r="UN3310" s="0"/>
      <c r="UO3310" s="0"/>
      <c r="UP3310" s="0"/>
      <c r="UQ3310" s="0"/>
      <c r="UR3310" s="0"/>
      <c r="US3310" s="0"/>
      <c r="UT3310" s="0"/>
      <c r="UU3310" s="0"/>
      <c r="UV3310" s="0"/>
      <c r="UW3310" s="0"/>
      <c r="UX3310" s="0"/>
      <c r="UY3310" s="0"/>
      <c r="UZ3310" s="0"/>
      <c r="VA3310" s="0"/>
      <c r="VB3310" s="0"/>
      <c r="VC3310" s="0"/>
      <c r="VD3310" s="0"/>
      <c r="VE3310" s="0"/>
      <c r="VF3310" s="0"/>
      <c r="VG3310" s="0"/>
      <c r="VH3310" s="0"/>
      <c r="VI3310" s="0"/>
      <c r="VJ3310" s="0"/>
      <c r="VK3310" s="0"/>
      <c r="VL3310" s="0"/>
      <c r="VM3310" s="0"/>
      <c r="VN3310" s="0"/>
      <c r="VO3310" s="0"/>
      <c r="VP3310" s="0"/>
      <c r="VQ3310" s="0"/>
      <c r="VR3310" s="0"/>
      <c r="VS3310" s="0"/>
      <c r="VT3310" s="0"/>
      <c r="VU3310" s="0"/>
      <c r="VV3310" s="0"/>
      <c r="VW3310" s="0"/>
      <c r="VX3310" s="0"/>
      <c r="VY3310" s="0"/>
      <c r="VZ3310" s="0"/>
      <c r="WA3310" s="0"/>
      <c r="WB3310" s="0"/>
      <c r="WC3310" s="0"/>
      <c r="WD3310" s="0"/>
      <c r="WE3310" s="0"/>
      <c r="WF3310" s="0"/>
      <c r="WG3310" s="0"/>
      <c r="WH3310" s="0"/>
      <c r="WI3310" s="0"/>
      <c r="WJ3310" s="0"/>
      <c r="WK3310" s="0"/>
      <c r="WL3310" s="0"/>
      <c r="WM3310" s="0"/>
      <c r="WN3310" s="0"/>
      <c r="WO3310" s="0"/>
      <c r="WP3310" s="0"/>
      <c r="WQ3310" s="0"/>
      <c r="WR3310" s="0"/>
      <c r="WS3310" s="0"/>
      <c r="WT3310" s="0"/>
      <c r="WU3310" s="0"/>
      <c r="WV3310" s="0"/>
      <c r="WW3310" s="0"/>
      <c r="WX3310" s="0"/>
      <c r="WY3310" s="0"/>
      <c r="WZ3310" s="0"/>
      <c r="XA3310" s="0"/>
      <c r="XB3310" s="0"/>
      <c r="XC3310" s="0"/>
      <c r="XD3310" s="0"/>
      <c r="XE3310" s="0"/>
      <c r="XF3310" s="0"/>
      <c r="XG3310" s="0"/>
      <c r="XH3310" s="0"/>
      <c r="XI3310" s="0"/>
      <c r="XJ3310" s="0"/>
      <c r="XK3310" s="0"/>
      <c r="XL3310" s="0"/>
      <c r="XM3310" s="0"/>
      <c r="XN3310" s="0"/>
      <c r="XO3310" s="0"/>
      <c r="XP3310" s="0"/>
      <c r="XQ3310" s="0"/>
      <c r="XR3310" s="0"/>
      <c r="XS3310" s="0"/>
      <c r="XT3310" s="0"/>
      <c r="XU3310" s="0"/>
      <c r="XV3310" s="0"/>
      <c r="XW3310" s="0"/>
      <c r="XX3310" s="0"/>
      <c r="XY3310" s="0"/>
      <c r="XZ3310" s="0"/>
      <c r="YA3310" s="0"/>
      <c r="YB3310" s="0"/>
      <c r="YC3310" s="0"/>
      <c r="YD3310" s="0"/>
      <c r="YE3310" s="0"/>
      <c r="YF3310" s="0"/>
      <c r="YG3310" s="0"/>
      <c r="YH3310" s="0"/>
      <c r="YI3310" s="0"/>
      <c r="YJ3310" s="0"/>
      <c r="YK3310" s="0"/>
      <c r="YL3310" s="0"/>
      <c r="YM3310" s="0"/>
      <c r="YN3310" s="0"/>
      <c r="YO3310" s="0"/>
      <c r="YP3310" s="0"/>
      <c r="YQ3310" s="0"/>
      <c r="YR3310" s="0"/>
      <c r="YS3310" s="0"/>
      <c r="YT3310" s="0"/>
      <c r="YU3310" s="0"/>
      <c r="YV3310" s="0"/>
      <c r="YW3310" s="0"/>
      <c r="YX3310" s="0"/>
      <c r="YY3310" s="0"/>
      <c r="YZ3310" s="0"/>
      <c r="ZA3310" s="0"/>
      <c r="ZB3310" s="0"/>
      <c r="ZC3310" s="0"/>
      <c r="ZD3310" s="0"/>
      <c r="ZE3310" s="0"/>
      <c r="ZF3310" s="0"/>
      <c r="ZG3310" s="0"/>
      <c r="ZH3310" s="0"/>
      <c r="ZI3310" s="0"/>
      <c r="ZJ3310" s="0"/>
      <c r="ZK3310" s="0"/>
      <c r="ZL3310" s="0"/>
      <c r="ZM3310" s="0"/>
      <c r="ZN3310" s="0"/>
      <c r="ZO3310" s="0"/>
      <c r="ZP3310" s="0"/>
      <c r="ZQ3310" s="0"/>
      <c r="ZR3310" s="0"/>
      <c r="ZS3310" s="0"/>
      <c r="ZT3310" s="0"/>
      <c r="ZU3310" s="0"/>
      <c r="ZV3310" s="0"/>
      <c r="ZW3310" s="0"/>
      <c r="ZX3310" s="0"/>
      <c r="ZY3310" s="0"/>
      <c r="ZZ3310" s="0"/>
      <c r="AAA3310" s="0"/>
      <c r="AAB3310" s="0"/>
      <c r="AAC3310" s="0"/>
      <c r="AAD3310" s="0"/>
      <c r="AAE3310" s="0"/>
      <c r="AAF3310" s="0"/>
      <c r="AAG3310" s="0"/>
      <c r="AAH3310" s="0"/>
      <c r="AAI3310" s="0"/>
      <c r="AAJ3310" s="0"/>
      <c r="AAK3310" s="0"/>
      <c r="AAL3310" s="0"/>
      <c r="AAM3310" s="0"/>
      <c r="AAN3310" s="0"/>
      <c r="AAO3310" s="0"/>
      <c r="AAP3310" s="0"/>
      <c r="AAQ3310" s="0"/>
      <c r="AAR3310" s="0"/>
      <c r="AAS3310" s="0"/>
      <c r="AAT3310" s="0"/>
      <c r="AAU3310" s="0"/>
      <c r="AAV3310" s="0"/>
      <c r="AAW3310" s="0"/>
      <c r="AAX3310" s="0"/>
      <c r="AAY3310" s="0"/>
      <c r="AAZ3310" s="0"/>
      <c r="ABA3310" s="0"/>
      <c r="ABB3310" s="0"/>
      <c r="ABC3310" s="0"/>
      <c r="ABD3310" s="0"/>
      <c r="ABE3310" s="0"/>
      <c r="ABF3310" s="0"/>
      <c r="ABG3310" s="0"/>
      <c r="ABH3310" s="0"/>
      <c r="ABI3310" s="0"/>
      <c r="ABJ3310" s="0"/>
      <c r="ABK3310" s="0"/>
      <c r="ABL3310" s="0"/>
      <c r="ABM3310" s="0"/>
      <c r="ABN3310" s="0"/>
      <c r="ABO3310" s="0"/>
      <c r="ABP3310" s="0"/>
      <c r="ABQ3310" s="0"/>
      <c r="ABR3310" s="0"/>
      <c r="ABS3310" s="0"/>
      <c r="ABT3310" s="0"/>
      <c r="ABU3310" s="0"/>
      <c r="ABV3310" s="0"/>
      <c r="ABW3310" s="0"/>
      <c r="ABX3310" s="0"/>
      <c r="ABY3310" s="0"/>
      <c r="ABZ3310" s="0"/>
      <c r="ACA3310" s="0"/>
      <c r="ACB3310" s="0"/>
      <c r="ACC3310" s="0"/>
      <c r="ACD3310" s="0"/>
      <c r="ACE3310" s="0"/>
      <c r="ACF3310" s="0"/>
      <c r="ACG3310" s="0"/>
      <c r="ACH3310" s="0"/>
      <c r="ACI3310" s="0"/>
      <c r="ACJ3310" s="0"/>
      <c r="ACK3310" s="0"/>
      <c r="ACL3310" s="0"/>
      <c r="ACM3310" s="0"/>
      <c r="ACN3310" s="0"/>
      <c r="ACO3310" s="0"/>
      <c r="ACP3310" s="0"/>
      <c r="ACQ3310" s="0"/>
      <c r="ACR3310" s="0"/>
      <c r="ACS3310" s="0"/>
      <c r="ACT3310" s="0"/>
      <c r="ACU3310" s="0"/>
      <c r="ACV3310" s="0"/>
      <c r="ACW3310" s="0"/>
      <c r="ACX3310" s="0"/>
      <c r="ACY3310" s="0"/>
      <c r="ACZ3310" s="0"/>
      <c r="ADA3310" s="0"/>
      <c r="ADB3310" s="0"/>
      <c r="ADC3310" s="0"/>
      <c r="ADD3310" s="0"/>
      <c r="ADE3310" s="0"/>
      <c r="ADF3310" s="0"/>
      <c r="ADG3310" s="0"/>
      <c r="ADH3310" s="0"/>
      <c r="ADI3310" s="0"/>
      <c r="ADJ3310" s="0"/>
      <c r="ADK3310" s="0"/>
      <c r="ADL3310" s="0"/>
      <c r="ADM3310" s="0"/>
      <c r="ADN3310" s="0"/>
      <c r="ADO3310" s="0"/>
      <c r="ADP3310" s="0"/>
      <c r="ADQ3310" s="0"/>
      <c r="ADR3310" s="0"/>
      <c r="ADS3310" s="0"/>
      <c r="ADT3310" s="0"/>
      <c r="ADU3310" s="0"/>
      <c r="ADV3310" s="0"/>
      <c r="ADW3310" s="0"/>
      <c r="ADX3310" s="0"/>
      <c r="ADY3310" s="0"/>
      <c r="ADZ3310" s="0"/>
      <c r="AEA3310" s="0"/>
      <c r="AEB3310" s="0"/>
      <c r="AEC3310" s="0"/>
      <c r="AED3310" s="0"/>
      <c r="AEE3310" s="0"/>
      <c r="AEF3310" s="0"/>
      <c r="AEG3310" s="0"/>
      <c r="AEH3310" s="0"/>
      <c r="AEI3310" s="0"/>
      <c r="AEJ3310" s="0"/>
      <c r="AEK3310" s="0"/>
      <c r="AEL3310" s="0"/>
      <c r="AEM3310" s="0"/>
      <c r="AEN3310" s="0"/>
      <c r="AEO3310" s="0"/>
      <c r="AEP3310" s="0"/>
      <c r="AEQ3310" s="0"/>
      <c r="AER3310" s="0"/>
      <c r="AES3310" s="0"/>
      <c r="AET3310" s="0"/>
      <c r="AEU3310" s="0"/>
      <c r="AEV3310" s="0"/>
      <c r="AEW3310" s="0"/>
      <c r="AEX3310" s="0"/>
      <c r="AEY3310" s="0"/>
      <c r="AEZ3310" s="0"/>
      <c r="AFA3310" s="0"/>
      <c r="AFB3310" s="0"/>
      <c r="AFC3310" s="0"/>
      <c r="AFD3310" s="0"/>
      <c r="AFE3310" s="0"/>
      <c r="AFF3310" s="0"/>
      <c r="AFG3310" s="0"/>
      <c r="AFH3310" s="0"/>
      <c r="AFI3310" s="0"/>
      <c r="AFJ3310" s="0"/>
      <c r="AFK3310" s="0"/>
      <c r="AFL3310" s="0"/>
      <c r="AFM3310" s="0"/>
      <c r="AFN3310" s="0"/>
      <c r="AFO3310" s="0"/>
      <c r="AFP3310" s="0"/>
      <c r="AFQ3310" s="0"/>
      <c r="AFR3310" s="0"/>
      <c r="AFS3310" s="0"/>
      <c r="AFT3310" s="0"/>
      <c r="AFU3310" s="0"/>
      <c r="AFV3310" s="0"/>
      <c r="AFW3310" s="0"/>
      <c r="AFX3310" s="0"/>
      <c r="AFY3310" s="0"/>
      <c r="AFZ3310" s="0"/>
      <c r="AGA3310" s="0"/>
      <c r="AGB3310" s="0"/>
      <c r="AGC3310" s="0"/>
      <c r="AGD3310" s="0"/>
      <c r="AGE3310" s="0"/>
      <c r="AGF3310" s="0"/>
      <c r="AGG3310" s="0"/>
      <c r="AGH3310" s="0"/>
      <c r="AGI3310" s="0"/>
      <c r="AGJ3310" s="0"/>
      <c r="AGK3310" s="0"/>
      <c r="AGL3310" s="0"/>
      <c r="AGM3310" s="0"/>
      <c r="AGN3310" s="0"/>
      <c r="AGO3310" s="0"/>
      <c r="AGP3310" s="0"/>
      <c r="AGQ3310" s="0"/>
      <c r="AGR3310" s="0"/>
      <c r="AGS3310" s="0"/>
      <c r="AGT3310" s="0"/>
      <c r="AGU3310" s="0"/>
      <c r="AGV3310" s="0"/>
      <c r="AGW3310" s="0"/>
      <c r="AGX3310" s="0"/>
      <c r="AGY3310" s="0"/>
      <c r="AGZ3310" s="0"/>
      <c r="AHA3310" s="0"/>
      <c r="AHB3310" s="0"/>
      <c r="AHC3310" s="0"/>
      <c r="AHD3310" s="0"/>
      <c r="AHE3310" s="0"/>
      <c r="AHF3310" s="0"/>
      <c r="AHG3310" s="0"/>
      <c r="AHH3310" s="0"/>
      <c r="AHI3310" s="0"/>
      <c r="AHJ3310" s="0"/>
      <c r="AHK3310" s="0"/>
      <c r="AHL3310" s="0"/>
      <c r="AHM3310" s="0"/>
      <c r="AHN3310" s="0"/>
      <c r="AHO3310" s="0"/>
      <c r="AHP3310" s="0"/>
      <c r="AHQ3310" s="0"/>
      <c r="AHR3310" s="0"/>
      <c r="AHS3310" s="0"/>
      <c r="AHT3310" s="0"/>
      <c r="AHU3310" s="0"/>
      <c r="AHV3310" s="0"/>
      <c r="AHW3310" s="0"/>
      <c r="AHX3310" s="0"/>
      <c r="AHY3310" s="0"/>
      <c r="AHZ3310" s="0"/>
      <c r="AIA3310" s="0"/>
      <c r="AIB3310" s="0"/>
      <c r="AIC3310" s="0"/>
      <c r="AID3310" s="0"/>
      <c r="AIE3310" s="0"/>
      <c r="AIF3310" s="0"/>
      <c r="AIG3310" s="0"/>
      <c r="AIH3310" s="0"/>
      <c r="AII3310" s="0"/>
      <c r="AIJ3310" s="0"/>
      <c r="AIK3310" s="0"/>
      <c r="AIL3310" s="0"/>
      <c r="AIM3310" s="0"/>
      <c r="AIN3310" s="0"/>
      <c r="AIO3310" s="0"/>
      <c r="AIP3310" s="0"/>
      <c r="AIQ3310" s="0"/>
      <c r="AIR3310" s="0"/>
      <c r="AIS3310" s="0"/>
      <c r="AIT3310" s="0"/>
      <c r="AIU3310" s="0"/>
      <c r="AIV3310" s="0"/>
      <c r="AIW3310" s="0"/>
      <c r="AIX3310" s="0"/>
      <c r="AIY3310" s="0"/>
      <c r="AIZ3310" s="0"/>
      <c r="AJA3310" s="0"/>
      <c r="AJB3310" s="0"/>
      <c r="AJC3310" s="0"/>
      <c r="AJD3310" s="0"/>
      <c r="AJE3310" s="0"/>
      <c r="AJF3310" s="0"/>
      <c r="AJG3310" s="0"/>
      <c r="AJH3310" s="0"/>
      <c r="AJI3310" s="0"/>
      <c r="AJJ3310" s="0"/>
      <c r="AJK3310" s="0"/>
      <c r="AJL3310" s="0"/>
      <c r="AJM3310" s="0"/>
      <c r="AJN3310" s="0"/>
      <c r="AJO3310" s="0"/>
      <c r="AJP3310" s="0"/>
      <c r="AJQ3310" s="0"/>
      <c r="AJR3310" s="0"/>
      <c r="AJS3310" s="0"/>
      <c r="AJT3310" s="0"/>
      <c r="AJU3310" s="0"/>
      <c r="AJV3310" s="0"/>
      <c r="AJW3310" s="0"/>
      <c r="AJX3310" s="0"/>
      <c r="AJY3310" s="0"/>
      <c r="AJZ3310" s="0"/>
      <c r="AKA3310" s="0"/>
      <c r="AKB3310" s="0"/>
      <c r="AKC3310" s="0"/>
      <c r="AKD3310" s="0"/>
      <c r="AKE3310" s="0"/>
      <c r="AKF3310" s="0"/>
      <c r="AKG3310" s="0"/>
      <c r="AKH3310" s="0"/>
      <c r="AKI3310" s="0"/>
      <c r="AKJ3310" s="0"/>
      <c r="AKK3310" s="0"/>
      <c r="AKL3310" s="0"/>
      <c r="AKM3310" s="0"/>
      <c r="AKN3310" s="0"/>
      <c r="AKO3310" s="0"/>
      <c r="AKP3310" s="0"/>
      <c r="AKQ3310" s="0"/>
      <c r="AKR3310" s="0"/>
      <c r="AKS3310" s="0"/>
      <c r="AKT3310" s="0"/>
      <c r="AKU3310" s="0"/>
      <c r="AKV3310" s="0"/>
      <c r="AKW3310" s="0"/>
      <c r="AKX3310" s="0"/>
      <c r="AKY3310" s="0"/>
      <c r="AKZ3310" s="0"/>
      <c r="ALA3310" s="0"/>
      <c r="ALB3310" s="0"/>
      <c r="ALC3310" s="0"/>
      <c r="ALD3310" s="0"/>
      <c r="ALE3310" s="0"/>
      <c r="ALF3310" s="0"/>
      <c r="ALG3310" s="0"/>
      <c r="ALH3310" s="0"/>
      <c r="ALI3310" s="0"/>
      <c r="ALJ3310" s="0"/>
      <c r="ALK3310" s="0"/>
      <c r="ALL3310" s="0"/>
      <c r="ALM3310" s="0"/>
      <c r="ALN3310" s="0"/>
      <c r="ALO3310" s="0"/>
      <c r="ALP3310" s="0"/>
      <c r="ALQ3310" s="0"/>
      <c r="ALR3310" s="0"/>
      <c r="ALS3310" s="0"/>
      <c r="ALT3310" s="0"/>
      <c r="ALU3310" s="0"/>
      <c r="ALV3310" s="0"/>
      <c r="ALW3310" s="0"/>
      <c r="ALX3310" s="0"/>
      <c r="ALY3310" s="0"/>
      <c r="ALZ3310" s="0"/>
      <c r="AMA3310" s="0"/>
      <c r="AMB3310" s="0"/>
      <c r="AMC3310" s="0"/>
      <c r="AMD3310" s="0"/>
      <c r="AME3310" s="0"/>
      <c r="AMF3310" s="0"/>
      <c r="AMG3310" s="0"/>
      <c r="AMH3310" s="0"/>
      <c r="AMI3310" s="0"/>
    </row>
    <row r="3312" customFormat="false" ht="17.35" hidden="false" customHeight="false" outlineLevel="0" collapsed="false">
      <c r="C3312" s="15" t="s">
        <v>3560</v>
      </c>
      <c r="D3312" s="45" t="s">
        <v>1</v>
      </c>
      <c r="I3312" s="3"/>
      <c r="BM3312" s="0"/>
      <c r="BN3312" s="0"/>
      <c r="BO3312" s="0"/>
      <c r="BP3312" s="0"/>
      <c r="BQ3312" s="0"/>
      <c r="BR3312" s="0"/>
      <c r="BS3312" s="0"/>
      <c r="BT3312" s="0"/>
      <c r="BU3312" s="0"/>
      <c r="BV3312" s="0"/>
      <c r="BW3312" s="0"/>
      <c r="BX3312" s="0"/>
      <c r="BY3312" s="0"/>
      <c r="BZ3312" s="0"/>
      <c r="CA3312" s="0"/>
      <c r="CB3312" s="0"/>
      <c r="CC3312" s="0"/>
      <c r="CD3312" s="0"/>
      <c r="CE3312" s="0"/>
      <c r="CF3312" s="0"/>
      <c r="CG3312" s="0"/>
      <c r="CH3312" s="0"/>
      <c r="CI3312" s="0"/>
      <c r="CJ3312" s="0"/>
      <c r="CK3312" s="0"/>
      <c r="CL3312" s="0"/>
      <c r="CM3312" s="0"/>
      <c r="CN3312" s="0"/>
      <c r="CO3312" s="0"/>
      <c r="CP3312" s="0"/>
      <c r="CQ3312" s="0"/>
      <c r="CR3312" s="0"/>
      <c r="CS3312" s="0"/>
      <c r="CT3312" s="0"/>
      <c r="CU3312" s="0"/>
      <c r="CV3312" s="0"/>
      <c r="CW3312" s="0"/>
      <c r="CX3312" s="0"/>
      <c r="CY3312" s="0"/>
      <c r="CZ3312" s="0"/>
      <c r="DA3312" s="0"/>
      <c r="DB3312" s="0"/>
      <c r="DC3312" s="0"/>
      <c r="DD3312" s="0"/>
      <c r="DE3312" s="0"/>
      <c r="DF3312" s="0"/>
      <c r="DG3312" s="0"/>
      <c r="DH3312" s="0"/>
      <c r="DI3312" s="0"/>
      <c r="DJ3312" s="0"/>
      <c r="DK3312" s="0"/>
      <c r="DL3312" s="0"/>
      <c r="DM3312" s="0"/>
      <c r="DN3312" s="0"/>
      <c r="DO3312" s="0"/>
      <c r="DP3312" s="0"/>
      <c r="DQ3312" s="0"/>
      <c r="DR3312" s="0"/>
      <c r="DS3312" s="0"/>
      <c r="DT3312" s="0"/>
      <c r="DU3312" s="0"/>
      <c r="DV3312" s="0"/>
      <c r="DW3312" s="0"/>
      <c r="DX3312" s="0"/>
      <c r="DY3312" s="0"/>
      <c r="DZ3312" s="0"/>
      <c r="EA3312" s="0"/>
      <c r="EB3312" s="0"/>
      <c r="EC3312" s="0"/>
      <c r="ED3312" s="0"/>
      <c r="EE3312" s="0"/>
      <c r="EF3312" s="0"/>
      <c r="EG3312" s="0"/>
      <c r="EH3312" s="0"/>
      <c r="EI3312" s="0"/>
      <c r="EJ3312" s="0"/>
      <c r="EK3312" s="0"/>
      <c r="EL3312" s="0"/>
      <c r="EM3312" s="0"/>
      <c r="EN3312" s="0"/>
      <c r="EO3312" s="0"/>
      <c r="EP3312" s="0"/>
      <c r="EQ3312" s="0"/>
      <c r="ER3312" s="0"/>
      <c r="ES3312" s="0"/>
      <c r="ET3312" s="0"/>
      <c r="EU3312" s="0"/>
      <c r="EV3312" s="0"/>
      <c r="EW3312" s="0"/>
      <c r="EX3312" s="0"/>
      <c r="EY3312" s="0"/>
      <c r="EZ3312" s="0"/>
      <c r="FA3312" s="0"/>
      <c r="FB3312" s="0"/>
      <c r="FC3312" s="0"/>
      <c r="FD3312" s="0"/>
      <c r="FE3312" s="0"/>
      <c r="FF3312" s="0"/>
      <c r="FG3312" s="0"/>
      <c r="FH3312" s="0"/>
      <c r="FI3312" s="0"/>
      <c r="FJ3312" s="0"/>
      <c r="FK3312" s="0"/>
      <c r="FL3312" s="0"/>
      <c r="FM3312" s="0"/>
      <c r="FN3312" s="0"/>
      <c r="FO3312" s="0"/>
      <c r="FP3312" s="0"/>
      <c r="FQ3312" s="0"/>
      <c r="FR3312" s="0"/>
      <c r="FS3312" s="0"/>
      <c r="FT3312" s="0"/>
      <c r="FU3312" s="0"/>
      <c r="FV3312" s="0"/>
      <c r="FW3312" s="0"/>
      <c r="FX3312" s="0"/>
      <c r="FY3312" s="0"/>
      <c r="FZ3312" s="0"/>
      <c r="GA3312" s="0"/>
      <c r="GB3312" s="0"/>
      <c r="GC3312" s="0"/>
      <c r="GD3312" s="0"/>
      <c r="GE3312" s="0"/>
      <c r="GF3312" s="0"/>
      <c r="GG3312" s="0"/>
      <c r="GH3312" s="0"/>
      <c r="GI3312" s="0"/>
      <c r="GJ3312" s="0"/>
      <c r="GK3312" s="0"/>
      <c r="GL3312" s="0"/>
      <c r="GM3312" s="0"/>
      <c r="GN3312" s="0"/>
      <c r="GO3312" s="0"/>
      <c r="GP3312" s="0"/>
      <c r="GQ3312" s="0"/>
      <c r="GR3312" s="0"/>
      <c r="GS3312" s="0"/>
      <c r="GT3312" s="0"/>
      <c r="GU3312" s="0"/>
      <c r="GV3312" s="0"/>
      <c r="GW3312" s="0"/>
      <c r="GX3312" s="0"/>
      <c r="GY3312" s="0"/>
      <c r="GZ3312" s="0"/>
      <c r="HA3312" s="0"/>
      <c r="HB3312" s="0"/>
      <c r="HC3312" s="0"/>
      <c r="HD3312" s="0"/>
      <c r="HE3312" s="0"/>
      <c r="HF3312" s="0"/>
      <c r="HG3312" s="0"/>
      <c r="HH3312" s="0"/>
      <c r="HI3312" s="0"/>
      <c r="HJ3312" s="0"/>
      <c r="HK3312" s="0"/>
      <c r="HL3312" s="0"/>
      <c r="HM3312" s="0"/>
      <c r="HN3312" s="0"/>
      <c r="HO3312" s="0"/>
      <c r="HP3312" s="0"/>
      <c r="HQ3312" s="0"/>
      <c r="HR3312" s="0"/>
      <c r="HS3312" s="0"/>
      <c r="HT3312" s="0"/>
      <c r="HU3312" s="0"/>
      <c r="HV3312" s="0"/>
      <c r="HW3312" s="0"/>
      <c r="HX3312" s="0"/>
      <c r="HY3312" s="0"/>
      <c r="HZ3312" s="0"/>
      <c r="IA3312" s="0"/>
      <c r="IB3312" s="0"/>
      <c r="IC3312" s="0"/>
      <c r="ID3312" s="0"/>
      <c r="IE3312" s="0"/>
      <c r="IF3312" s="0"/>
      <c r="IG3312" s="0"/>
      <c r="IH3312" s="0"/>
      <c r="II3312" s="0"/>
      <c r="IJ3312" s="0"/>
      <c r="IK3312" s="0"/>
      <c r="IL3312" s="0"/>
      <c r="IM3312" s="0"/>
      <c r="IN3312" s="0"/>
      <c r="IO3312" s="0"/>
      <c r="IP3312" s="0"/>
      <c r="IQ3312" s="0"/>
      <c r="IR3312" s="0"/>
      <c r="IS3312" s="0"/>
      <c r="IT3312" s="0"/>
      <c r="IU3312" s="0"/>
      <c r="IV3312" s="0"/>
      <c r="IW3312" s="0"/>
      <c r="IX3312" s="0"/>
      <c r="IY3312" s="0"/>
      <c r="IZ3312" s="0"/>
      <c r="JA3312" s="0"/>
      <c r="JB3312" s="0"/>
      <c r="JC3312" s="0"/>
      <c r="JD3312" s="0"/>
      <c r="JE3312" s="0"/>
      <c r="JF3312" s="0"/>
      <c r="JG3312" s="0"/>
      <c r="JH3312" s="0"/>
      <c r="JI3312" s="0"/>
      <c r="JJ3312" s="0"/>
      <c r="JK3312" s="0"/>
      <c r="JL3312" s="0"/>
      <c r="JM3312" s="0"/>
      <c r="JN3312" s="0"/>
      <c r="JO3312" s="0"/>
      <c r="JP3312" s="0"/>
      <c r="JQ3312" s="0"/>
      <c r="JR3312" s="0"/>
      <c r="JS3312" s="0"/>
      <c r="JT3312" s="0"/>
      <c r="JU3312" s="0"/>
      <c r="JV3312" s="0"/>
      <c r="JW3312" s="0"/>
      <c r="JX3312" s="0"/>
      <c r="JY3312" s="0"/>
      <c r="JZ3312" s="0"/>
      <c r="KA3312" s="0"/>
      <c r="KB3312" s="0"/>
      <c r="KC3312" s="0"/>
      <c r="KD3312" s="0"/>
      <c r="KE3312" s="0"/>
      <c r="KF3312" s="0"/>
      <c r="KG3312" s="0"/>
      <c r="KH3312" s="0"/>
      <c r="KI3312" s="0"/>
      <c r="KJ3312" s="0"/>
      <c r="KK3312" s="0"/>
      <c r="KL3312" s="0"/>
      <c r="KM3312" s="0"/>
      <c r="KN3312" s="0"/>
      <c r="KO3312" s="0"/>
      <c r="KP3312" s="0"/>
      <c r="KQ3312" s="0"/>
      <c r="KR3312" s="0"/>
      <c r="KS3312" s="0"/>
      <c r="KT3312" s="0"/>
      <c r="KU3312" s="0"/>
      <c r="KV3312" s="0"/>
      <c r="KW3312" s="0"/>
      <c r="KX3312" s="0"/>
      <c r="KY3312" s="0"/>
      <c r="KZ3312" s="0"/>
      <c r="LA3312" s="0"/>
      <c r="LB3312" s="0"/>
      <c r="LC3312" s="0"/>
      <c r="LD3312" s="0"/>
      <c r="LE3312" s="0"/>
      <c r="LF3312" s="0"/>
      <c r="LG3312" s="0"/>
      <c r="LH3312" s="0"/>
      <c r="LI3312" s="0"/>
      <c r="LJ3312" s="0"/>
      <c r="LK3312" s="0"/>
      <c r="LL3312" s="0"/>
      <c r="LM3312" s="0"/>
      <c r="LN3312" s="0"/>
      <c r="LO3312" s="0"/>
      <c r="LP3312" s="0"/>
      <c r="LQ3312" s="0"/>
      <c r="LR3312" s="0"/>
      <c r="LS3312" s="0"/>
      <c r="LT3312" s="0"/>
      <c r="LU3312" s="0"/>
      <c r="LV3312" s="0"/>
      <c r="LW3312" s="0"/>
      <c r="LX3312" s="0"/>
      <c r="LY3312" s="0"/>
      <c r="LZ3312" s="0"/>
      <c r="MA3312" s="0"/>
      <c r="MB3312" s="0"/>
      <c r="MC3312" s="0"/>
      <c r="MD3312" s="0"/>
      <c r="ME3312" s="0"/>
      <c r="MF3312" s="0"/>
      <c r="MG3312" s="0"/>
      <c r="MH3312" s="0"/>
      <c r="MI3312" s="0"/>
      <c r="MJ3312" s="0"/>
      <c r="MK3312" s="0"/>
      <c r="ML3312" s="0"/>
      <c r="MM3312" s="0"/>
      <c r="MN3312" s="0"/>
      <c r="MO3312" s="0"/>
      <c r="MP3312" s="0"/>
      <c r="MQ3312" s="0"/>
      <c r="MR3312" s="0"/>
      <c r="MS3312" s="0"/>
      <c r="MT3312" s="0"/>
      <c r="MU3312" s="0"/>
      <c r="MV3312" s="0"/>
      <c r="MW3312" s="0"/>
      <c r="MX3312" s="0"/>
      <c r="MY3312" s="0"/>
      <c r="MZ3312" s="0"/>
      <c r="NA3312" s="0"/>
      <c r="NB3312" s="0"/>
      <c r="NC3312" s="0"/>
      <c r="ND3312" s="0"/>
      <c r="NE3312" s="0"/>
      <c r="NF3312" s="0"/>
      <c r="NG3312" s="0"/>
      <c r="NH3312" s="0"/>
      <c r="NI3312" s="0"/>
      <c r="NJ3312" s="0"/>
      <c r="NK3312" s="0"/>
      <c r="NL3312" s="0"/>
      <c r="NM3312" s="0"/>
      <c r="NN3312" s="0"/>
      <c r="NO3312" s="0"/>
      <c r="NP3312" s="0"/>
      <c r="NQ3312" s="0"/>
      <c r="NR3312" s="0"/>
      <c r="NS3312" s="0"/>
      <c r="NT3312" s="0"/>
      <c r="NU3312" s="0"/>
      <c r="NV3312" s="0"/>
      <c r="NW3312" s="0"/>
      <c r="NX3312" s="0"/>
      <c r="NY3312" s="0"/>
      <c r="NZ3312" s="0"/>
      <c r="OA3312" s="0"/>
      <c r="OB3312" s="0"/>
      <c r="OC3312" s="0"/>
      <c r="OD3312" s="0"/>
      <c r="OE3312" s="0"/>
      <c r="OF3312" s="0"/>
      <c r="OG3312" s="0"/>
      <c r="OH3312" s="0"/>
      <c r="OI3312" s="0"/>
      <c r="OJ3312" s="0"/>
      <c r="OK3312" s="0"/>
      <c r="OL3312" s="0"/>
      <c r="OM3312" s="0"/>
      <c r="ON3312" s="0"/>
      <c r="OO3312" s="0"/>
      <c r="OP3312" s="0"/>
      <c r="OQ3312" s="0"/>
      <c r="OR3312" s="0"/>
      <c r="OS3312" s="0"/>
      <c r="OT3312" s="0"/>
      <c r="OU3312" s="0"/>
      <c r="OV3312" s="0"/>
      <c r="OW3312" s="0"/>
      <c r="OX3312" s="0"/>
      <c r="OY3312" s="0"/>
      <c r="OZ3312" s="0"/>
      <c r="PA3312" s="0"/>
      <c r="PB3312" s="0"/>
      <c r="PC3312" s="0"/>
      <c r="PD3312" s="0"/>
      <c r="PE3312" s="0"/>
      <c r="PF3312" s="0"/>
      <c r="PG3312" s="0"/>
      <c r="PH3312" s="0"/>
      <c r="PI3312" s="0"/>
      <c r="PJ3312" s="0"/>
      <c r="PK3312" s="0"/>
      <c r="PL3312" s="0"/>
      <c r="PM3312" s="0"/>
      <c r="PN3312" s="0"/>
      <c r="PO3312" s="0"/>
      <c r="PP3312" s="0"/>
      <c r="PQ3312" s="0"/>
      <c r="PR3312" s="0"/>
      <c r="PS3312" s="0"/>
      <c r="PT3312" s="0"/>
      <c r="PU3312" s="0"/>
      <c r="PV3312" s="0"/>
      <c r="PW3312" s="0"/>
      <c r="PX3312" s="0"/>
      <c r="PY3312" s="0"/>
      <c r="PZ3312" s="0"/>
      <c r="QA3312" s="0"/>
      <c r="QB3312" s="0"/>
      <c r="QC3312" s="0"/>
      <c r="QD3312" s="0"/>
      <c r="QE3312" s="0"/>
      <c r="QF3312" s="0"/>
      <c r="QG3312" s="0"/>
      <c r="QH3312" s="0"/>
      <c r="QI3312" s="0"/>
      <c r="QJ3312" s="0"/>
      <c r="QK3312" s="0"/>
      <c r="QL3312" s="0"/>
      <c r="QM3312" s="0"/>
      <c r="QN3312" s="0"/>
      <c r="QO3312" s="0"/>
      <c r="QP3312" s="0"/>
      <c r="QQ3312" s="0"/>
      <c r="QR3312" s="0"/>
      <c r="QS3312" s="0"/>
      <c r="QT3312" s="0"/>
      <c r="QU3312" s="0"/>
      <c r="QV3312" s="0"/>
      <c r="QW3312" s="0"/>
      <c r="QX3312" s="0"/>
      <c r="QY3312" s="0"/>
      <c r="QZ3312" s="0"/>
      <c r="RA3312" s="0"/>
      <c r="RB3312" s="0"/>
      <c r="RC3312" s="0"/>
      <c r="RD3312" s="0"/>
      <c r="RE3312" s="0"/>
      <c r="RF3312" s="0"/>
      <c r="RG3312" s="0"/>
      <c r="RH3312" s="0"/>
      <c r="RI3312" s="0"/>
      <c r="RJ3312" s="0"/>
      <c r="RK3312" s="0"/>
      <c r="RL3312" s="0"/>
      <c r="RM3312" s="0"/>
      <c r="RN3312" s="0"/>
      <c r="RO3312" s="0"/>
      <c r="RP3312" s="0"/>
      <c r="RQ3312" s="0"/>
      <c r="RR3312" s="0"/>
      <c r="RS3312" s="0"/>
      <c r="RT3312" s="0"/>
      <c r="RU3312" s="0"/>
      <c r="RV3312" s="0"/>
      <c r="RW3312" s="0"/>
      <c r="RX3312" s="0"/>
      <c r="RY3312" s="0"/>
      <c r="RZ3312" s="0"/>
      <c r="SA3312" s="0"/>
      <c r="SB3312" s="0"/>
      <c r="SC3312" s="0"/>
      <c r="SD3312" s="0"/>
      <c r="SE3312" s="0"/>
      <c r="SF3312" s="0"/>
      <c r="SG3312" s="0"/>
      <c r="SH3312" s="0"/>
      <c r="SI3312" s="0"/>
      <c r="SJ3312" s="0"/>
      <c r="SK3312" s="0"/>
      <c r="SL3312" s="0"/>
      <c r="SM3312" s="0"/>
      <c r="SN3312" s="0"/>
      <c r="SO3312" s="0"/>
      <c r="SP3312" s="0"/>
      <c r="SQ3312" s="0"/>
      <c r="SR3312" s="0"/>
      <c r="SS3312" s="0"/>
      <c r="ST3312" s="0"/>
      <c r="SU3312" s="0"/>
      <c r="SV3312" s="0"/>
      <c r="SW3312" s="0"/>
      <c r="SX3312" s="0"/>
      <c r="SY3312" s="0"/>
      <c r="SZ3312" s="0"/>
      <c r="TA3312" s="0"/>
      <c r="TB3312" s="0"/>
      <c r="TC3312" s="0"/>
      <c r="TD3312" s="0"/>
      <c r="TE3312" s="0"/>
      <c r="TF3312" s="0"/>
      <c r="TG3312" s="0"/>
      <c r="TH3312" s="0"/>
      <c r="TI3312" s="0"/>
      <c r="TJ3312" s="0"/>
      <c r="TK3312" s="0"/>
      <c r="TL3312" s="0"/>
      <c r="TM3312" s="0"/>
      <c r="TN3312" s="0"/>
      <c r="TO3312" s="0"/>
      <c r="TP3312" s="0"/>
      <c r="TQ3312" s="0"/>
      <c r="TR3312" s="0"/>
      <c r="TS3312" s="0"/>
      <c r="TT3312" s="0"/>
      <c r="TU3312" s="0"/>
      <c r="TV3312" s="0"/>
      <c r="TW3312" s="0"/>
      <c r="TX3312" s="0"/>
      <c r="TY3312" s="0"/>
      <c r="TZ3312" s="0"/>
      <c r="UA3312" s="0"/>
      <c r="UB3312" s="0"/>
      <c r="UC3312" s="0"/>
      <c r="UD3312" s="0"/>
      <c r="UE3312" s="0"/>
      <c r="UF3312" s="0"/>
      <c r="UG3312" s="0"/>
      <c r="UH3312" s="0"/>
      <c r="UI3312" s="0"/>
      <c r="UJ3312" s="0"/>
      <c r="UK3312" s="0"/>
      <c r="UL3312" s="0"/>
      <c r="UM3312" s="0"/>
      <c r="UN3312" s="0"/>
      <c r="UO3312" s="0"/>
      <c r="UP3312" s="0"/>
      <c r="UQ3312" s="0"/>
      <c r="UR3312" s="0"/>
      <c r="US3312" s="0"/>
      <c r="UT3312" s="0"/>
      <c r="UU3312" s="0"/>
      <c r="UV3312" s="0"/>
      <c r="UW3312" s="0"/>
      <c r="UX3312" s="0"/>
      <c r="UY3312" s="0"/>
      <c r="UZ3312" s="0"/>
      <c r="VA3312" s="0"/>
      <c r="VB3312" s="0"/>
      <c r="VC3312" s="0"/>
      <c r="VD3312" s="0"/>
      <c r="VE3312" s="0"/>
      <c r="VF3312" s="0"/>
      <c r="VG3312" s="0"/>
      <c r="VH3312" s="0"/>
      <c r="VI3312" s="0"/>
      <c r="VJ3312" s="0"/>
      <c r="VK3312" s="0"/>
      <c r="VL3312" s="0"/>
      <c r="VM3312" s="0"/>
      <c r="VN3312" s="0"/>
      <c r="VO3312" s="0"/>
      <c r="VP3312" s="0"/>
      <c r="VQ3312" s="0"/>
      <c r="VR3312" s="0"/>
      <c r="VS3312" s="0"/>
      <c r="VT3312" s="0"/>
      <c r="VU3312" s="0"/>
      <c r="VV3312" s="0"/>
      <c r="VW3312" s="0"/>
      <c r="VX3312" s="0"/>
      <c r="VY3312" s="0"/>
      <c r="VZ3312" s="0"/>
      <c r="WA3312" s="0"/>
      <c r="WB3312" s="0"/>
      <c r="WC3312" s="0"/>
      <c r="WD3312" s="0"/>
      <c r="WE3312" s="0"/>
      <c r="WF3312" s="0"/>
      <c r="WG3312" s="0"/>
      <c r="WH3312" s="0"/>
      <c r="WI3312" s="0"/>
      <c r="WJ3312" s="0"/>
      <c r="WK3312" s="0"/>
      <c r="WL3312" s="0"/>
      <c r="WM3312" s="0"/>
      <c r="WN3312" s="0"/>
      <c r="WO3312" s="0"/>
      <c r="WP3312" s="0"/>
      <c r="WQ3312" s="0"/>
      <c r="WR3312" s="0"/>
      <c r="WS3312" s="0"/>
      <c r="WT3312" s="0"/>
      <c r="WU3312" s="0"/>
      <c r="WV3312" s="0"/>
      <c r="WW3312" s="0"/>
      <c r="WX3312" s="0"/>
      <c r="WY3312" s="0"/>
      <c r="WZ3312" s="0"/>
      <c r="XA3312" s="0"/>
      <c r="XB3312" s="0"/>
      <c r="XC3312" s="0"/>
      <c r="XD3312" s="0"/>
      <c r="XE3312" s="0"/>
      <c r="XF3312" s="0"/>
      <c r="XG3312" s="0"/>
      <c r="XH3312" s="0"/>
      <c r="XI3312" s="0"/>
      <c r="XJ3312" s="0"/>
      <c r="XK3312" s="0"/>
      <c r="XL3312" s="0"/>
      <c r="XM3312" s="0"/>
      <c r="XN3312" s="0"/>
      <c r="XO3312" s="0"/>
      <c r="XP3312" s="0"/>
      <c r="XQ3312" s="0"/>
      <c r="XR3312" s="0"/>
      <c r="XS3312" s="0"/>
      <c r="XT3312" s="0"/>
      <c r="XU3312" s="0"/>
      <c r="XV3312" s="0"/>
      <c r="XW3312" s="0"/>
      <c r="XX3312" s="0"/>
      <c r="XY3312" s="0"/>
      <c r="XZ3312" s="0"/>
      <c r="YA3312" s="0"/>
      <c r="YB3312" s="0"/>
      <c r="YC3312" s="0"/>
      <c r="YD3312" s="0"/>
      <c r="YE3312" s="0"/>
      <c r="YF3312" s="0"/>
      <c r="YG3312" s="0"/>
      <c r="YH3312" s="0"/>
      <c r="YI3312" s="0"/>
      <c r="YJ3312" s="0"/>
      <c r="YK3312" s="0"/>
      <c r="YL3312" s="0"/>
      <c r="YM3312" s="0"/>
      <c r="YN3312" s="0"/>
      <c r="YO3312" s="0"/>
      <c r="YP3312" s="0"/>
      <c r="YQ3312" s="0"/>
      <c r="YR3312" s="0"/>
      <c r="YS3312" s="0"/>
      <c r="YT3312" s="0"/>
      <c r="YU3312" s="0"/>
      <c r="YV3312" s="0"/>
      <c r="YW3312" s="0"/>
      <c r="YX3312" s="0"/>
      <c r="YY3312" s="0"/>
      <c r="YZ3312" s="0"/>
      <c r="ZA3312" s="0"/>
      <c r="ZB3312" s="0"/>
      <c r="ZC3312" s="0"/>
      <c r="ZD3312" s="0"/>
      <c r="ZE3312" s="0"/>
      <c r="ZF3312" s="0"/>
      <c r="ZG3312" s="0"/>
      <c r="ZH3312" s="0"/>
      <c r="ZI3312" s="0"/>
      <c r="ZJ3312" s="0"/>
      <c r="ZK3312" s="0"/>
      <c r="ZL3312" s="0"/>
      <c r="ZM3312" s="0"/>
      <c r="ZN3312" s="0"/>
      <c r="ZO3312" s="0"/>
      <c r="ZP3312" s="0"/>
      <c r="ZQ3312" s="0"/>
      <c r="ZR3312" s="0"/>
      <c r="ZS3312" s="0"/>
      <c r="ZT3312" s="0"/>
      <c r="ZU3312" s="0"/>
      <c r="ZV3312" s="0"/>
      <c r="ZW3312" s="0"/>
      <c r="ZX3312" s="0"/>
      <c r="ZY3312" s="0"/>
      <c r="ZZ3312" s="0"/>
      <c r="AAA3312" s="0"/>
      <c r="AAB3312" s="0"/>
      <c r="AAC3312" s="0"/>
      <c r="AAD3312" s="0"/>
      <c r="AAE3312" s="0"/>
      <c r="AAF3312" s="0"/>
      <c r="AAG3312" s="0"/>
      <c r="AAH3312" s="0"/>
      <c r="AAI3312" s="0"/>
      <c r="AAJ3312" s="0"/>
      <c r="AAK3312" s="0"/>
      <c r="AAL3312" s="0"/>
      <c r="AAM3312" s="0"/>
      <c r="AAN3312" s="0"/>
      <c r="AAO3312" s="0"/>
      <c r="AAP3312" s="0"/>
      <c r="AAQ3312" s="0"/>
      <c r="AAR3312" s="0"/>
      <c r="AAS3312" s="0"/>
      <c r="AAT3312" s="0"/>
      <c r="AAU3312" s="0"/>
      <c r="AAV3312" s="0"/>
      <c r="AAW3312" s="0"/>
      <c r="AAX3312" s="0"/>
      <c r="AAY3312" s="0"/>
      <c r="AAZ3312" s="0"/>
      <c r="ABA3312" s="0"/>
      <c r="ABB3312" s="0"/>
      <c r="ABC3312" s="0"/>
      <c r="ABD3312" s="0"/>
      <c r="ABE3312" s="0"/>
      <c r="ABF3312" s="0"/>
      <c r="ABG3312" s="0"/>
      <c r="ABH3312" s="0"/>
      <c r="ABI3312" s="0"/>
      <c r="ABJ3312" s="0"/>
      <c r="ABK3312" s="0"/>
      <c r="ABL3312" s="0"/>
      <c r="ABM3312" s="0"/>
      <c r="ABN3312" s="0"/>
      <c r="ABO3312" s="0"/>
      <c r="ABP3312" s="0"/>
      <c r="ABQ3312" s="0"/>
      <c r="ABR3312" s="0"/>
      <c r="ABS3312" s="0"/>
      <c r="ABT3312" s="0"/>
      <c r="ABU3312" s="0"/>
      <c r="ABV3312" s="0"/>
      <c r="ABW3312" s="0"/>
      <c r="ABX3312" s="0"/>
      <c r="ABY3312" s="0"/>
      <c r="ABZ3312" s="0"/>
      <c r="ACA3312" s="0"/>
      <c r="ACB3312" s="0"/>
      <c r="ACC3312" s="0"/>
      <c r="ACD3312" s="0"/>
      <c r="ACE3312" s="0"/>
      <c r="ACF3312" s="0"/>
      <c r="ACG3312" s="0"/>
      <c r="ACH3312" s="0"/>
      <c r="ACI3312" s="0"/>
      <c r="ACJ3312" s="0"/>
      <c r="ACK3312" s="0"/>
      <c r="ACL3312" s="0"/>
      <c r="ACM3312" s="0"/>
      <c r="ACN3312" s="0"/>
      <c r="ACO3312" s="0"/>
      <c r="ACP3312" s="0"/>
      <c r="ACQ3312" s="0"/>
      <c r="ACR3312" s="0"/>
      <c r="ACS3312" s="0"/>
      <c r="ACT3312" s="0"/>
      <c r="ACU3312" s="0"/>
      <c r="ACV3312" s="0"/>
      <c r="ACW3312" s="0"/>
      <c r="ACX3312" s="0"/>
      <c r="ACY3312" s="0"/>
      <c r="ACZ3312" s="0"/>
      <c r="ADA3312" s="0"/>
      <c r="ADB3312" s="0"/>
      <c r="ADC3312" s="0"/>
      <c r="ADD3312" s="0"/>
      <c r="ADE3312" s="0"/>
      <c r="ADF3312" s="0"/>
      <c r="ADG3312" s="0"/>
      <c r="ADH3312" s="0"/>
      <c r="ADI3312" s="0"/>
      <c r="ADJ3312" s="0"/>
      <c r="ADK3312" s="0"/>
      <c r="ADL3312" s="0"/>
      <c r="ADM3312" s="0"/>
      <c r="ADN3312" s="0"/>
      <c r="ADO3312" s="0"/>
      <c r="ADP3312" s="0"/>
      <c r="ADQ3312" s="0"/>
      <c r="ADR3312" s="0"/>
      <c r="ADS3312" s="0"/>
      <c r="ADT3312" s="0"/>
      <c r="ADU3312" s="0"/>
      <c r="ADV3312" s="0"/>
      <c r="ADW3312" s="0"/>
      <c r="ADX3312" s="0"/>
      <c r="ADY3312" s="0"/>
      <c r="ADZ3312" s="0"/>
      <c r="AEA3312" s="0"/>
      <c r="AEB3312" s="0"/>
      <c r="AEC3312" s="0"/>
      <c r="AED3312" s="0"/>
      <c r="AEE3312" s="0"/>
      <c r="AEF3312" s="0"/>
      <c r="AEG3312" s="0"/>
      <c r="AEH3312" s="0"/>
      <c r="AEI3312" s="0"/>
      <c r="AEJ3312" s="0"/>
      <c r="AEK3312" s="0"/>
      <c r="AEL3312" s="0"/>
      <c r="AEM3312" s="0"/>
      <c r="AEN3312" s="0"/>
      <c r="AEO3312" s="0"/>
      <c r="AEP3312" s="0"/>
      <c r="AEQ3312" s="0"/>
      <c r="AER3312" s="0"/>
      <c r="AES3312" s="0"/>
      <c r="AET3312" s="0"/>
      <c r="AEU3312" s="0"/>
      <c r="AEV3312" s="0"/>
      <c r="AEW3312" s="0"/>
      <c r="AEX3312" s="0"/>
      <c r="AEY3312" s="0"/>
      <c r="AEZ3312" s="0"/>
      <c r="AFA3312" s="0"/>
      <c r="AFB3312" s="0"/>
      <c r="AFC3312" s="0"/>
      <c r="AFD3312" s="0"/>
      <c r="AFE3312" s="0"/>
      <c r="AFF3312" s="0"/>
      <c r="AFG3312" s="0"/>
      <c r="AFH3312" s="0"/>
      <c r="AFI3312" s="0"/>
      <c r="AFJ3312" s="0"/>
      <c r="AFK3312" s="0"/>
      <c r="AFL3312" s="0"/>
      <c r="AFM3312" s="0"/>
      <c r="AFN3312" s="0"/>
      <c r="AFO3312" s="0"/>
      <c r="AFP3312" s="0"/>
      <c r="AFQ3312" s="0"/>
      <c r="AFR3312" s="0"/>
      <c r="AFS3312" s="0"/>
      <c r="AFT3312" s="0"/>
      <c r="AFU3312" s="0"/>
      <c r="AFV3312" s="0"/>
      <c r="AFW3312" s="0"/>
      <c r="AFX3312" s="0"/>
      <c r="AFY3312" s="0"/>
      <c r="AFZ3312" s="0"/>
      <c r="AGA3312" s="0"/>
      <c r="AGB3312" s="0"/>
      <c r="AGC3312" s="0"/>
      <c r="AGD3312" s="0"/>
      <c r="AGE3312" s="0"/>
      <c r="AGF3312" s="0"/>
      <c r="AGG3312" s="0"/>
      <c r="AGH3312" s="0"/>
      <c r="AGI3312" s="0"/>
      <c r="AGJ3312" s="0"/>
      <c r="AGK3312" s="0"/>
      <c r="AGL3312" s="0"/>
      <c r="AGM3312" s="0"/>
      <c r="AGN3312" s="0"/>
      <c r="AGO3312" s="0"/>
      <c r="AGP3312" s="0"/>
      <c r="AGQ3312" s="0"/>
      <c r="AGR3312" s="0"/>
      <c r="AGS3312" s="0"/>
      <c r="AGT3312" s="0"/>
      <c r="AGU3312" s="0"/>
      <c r="AGV3312" s="0"/>
      <c r="AGW3312" s="0"/>
      <c r="AGX3312" s="0"/>
      <c r="AGY3312" s="0"/>
      <c r="AGZ3312" s="0"/>
      <c r="AHA3312" s="0"/>
      <c r="AHB3312" s="0"/>
      <c r="AHC3312" s="0"/>
      <c r="AHD3312" s="0"/>
      <c r="AHE3312" s="0"/>
      <c r="AHF3312" s="0"/>
      <c r="AHG3312" s="0"/>
      <c r="AHH3312" s="0"/>
      <c r="AHI3312" s="0"/>
      <c r="AHJ3312" s="0"/>
      <c r="AHK3312" s="0"/>
      <c r="AHL3312" s="0"/>
      <c r="AHM3312" s="0"/>
      <c r="AHN3312" s="0"/>
      <c r="AHO3312" s="0"/>
      <c r="AHP3312" s="0"/>
      <c r="AHQ3312" s="0"/>
      <c r="AHR3312" s="0"/>
      <c r="AHS3312" s="0"/>
      <c r="AHT3312" s="0"/>
      <c r="AHU3312" s="0"/>
      <c r="AHV3312" s="0"/>
      <c r="AHW3312" s="0"/>
      <c r="AHX3312" s="0"/>
      <c r="AHY3312" s="0"/>
      <c r="AHZ3312" s="0"/>
      <c r="AIA3312" s="0"/>
      <c r="AIB3312" s="0"/>
      <c r="AIC3312" s="0"/>
      <c r="AID3312" s="0"/>
      <c r="AIE3312" s="0"/>
      <c r="AIF3312" s="0"/>
      <c r="AIG3312" s="0"/>
      <c r="AIH3312" s="0"/>
      <c r="AII3312" s="0"/>
      <c r="AIJ3312" s="0"/>
      <c r="AIK3312" s="0"/>
      <c r="AIL3312" s="0"/>
      <c r="AIM3312" s="0"/>
      <c r="AIN3312" s="0"/>
      <c r="AIO3312" s="0"/>
      <c r="AIP3312" s="0"/>
      <c r="AIQ3312" s="0"/>
      <c r="AIR3312" s="0"/>
      <c r="AIS3312" s="0"/>
      <c r="AIT3312" s="0"/>
      <c r="AIU3312" s="0"/>
      <c r="AIV3312" s="0"/>
      <c r="AIW3312" s="0"/>
      <c r="AIX3312" s="0"/>
      <c r="AIY3312" s="0"/>
      <c r="AIZ3312" s="0"/>
      <c r="AJA3312" s="0"/>
      <c r="AJB3312" s="0"/>
      <c r="AJC3312" s="0"/>
      <c r="AJD3312" s="0"/>
      <c r="AJE3312" s="0"/>
      <c r="AJF3312" s="0"/>
      <c r="AJG3312" s="0"/>
      <c r="AJH3312" s="0"/>
      <c r="AJI3312" s="0"/>
      <c r="AJJ3312" s="0"/>
      <c r="AJK3312" s="0"/>
      <c r="AJL3312" s="0"/>
      <c r="AJM3312" s="0"/>
      <c r="AJN3312" s="0"/>
      <c r="AJO3312" s="0"/>
      <c r="AJP3312" s="0"/>
      <c r="AJQ3312" s="0"/>
      <c r="AJR3312" s="0"/>
      <c r="AJS3312" s="0"/>
      <c r="AJT3312" s="0"/>
      <c r="AJU3312" s="0"/>
      <c r="AJV3312" s="0"/>
      <c r="AJW3312" s="0"/>
      <c r="AJX3312" s="0"/>
      <c r="AJY3312" s="0"/>
      <c r="AJZ3312" s="0"/>
      <c r="AKA3312" s="0"/>
      <c r="AKB3312" s="0"/>
      <c r="AKC3312" s="0"/>
      <c r="AKD3312" s="0"/>
      <c r="AKE3312" s="0"/>
      <c r="AKF3312" s="0"/>
      <c r="AKG3312" s="0"/>
      <c r="AKH3312" s="0"/>
      <c r="AKI3312" s="0"/>
      <c r="AKJ3312" s="0"/>
      <c r="AKK3312" s="0"/>
      <c r="AKL3312" s="0"/>
      <c r="AKM3312" s="0"/>
      <c r="AKN3312" s="0"/>
      <c r="AKO3312" s="0"/>
      <c r="AKP3312" s="0"/>
      <c r="AKQ3312" s="0"/>
      <c r="AKR3312" s="0"/>
      <c r="AKS3312" s="0"/>
      <c r="AKT3312" s="0"/>
      <c r="AKU3312" s="0"/>
      <c r="AKV3312" s="0"/>
      <c r="AKW3312" s="0"/>
      <c r="AKX3312" s="0"/>
      <c r="AKY3312" s="0"/>
      <c r="AKZ3312" s="0"/>
      <c r="ALA3312" s="0"/>
      <c r="ALB3312" s="0"/>
      <c r="ALC3312" s="0"/>
      <c r="ALD3312" s="0"/>
      <c r="ALE3312" s="0"/>
      <c r="ALF3312" s="0"/>
      <c r="ALG3312" s="0"/>
      <c r="ALH3312" s="0"/>
      <c r="ALI3312" s="0"/>
      <c r="ALJ3312" s="0"/>
      <c r="ALK3312" s="0"/>
      <c r="ALL3312" s="0"/>
      <c r="ALM3312" s="0"/>
      <c r="ALN3312" s="0"/>
      <c r="ALO3312" s="0"/>
      <c r="ALP3312" s="0"/>
      <c r="ALQ3312" s="0"/>
      <c r="ALR3312" s="0"/>
      <c r="ALS3312" s="0"/>
      <c r="ALT3312" s="0"/>
      <c r="ALU3312" s="0"/>
      <c r="ALV3312" s="0"/>
      <c r="ALW3312" s="0"/>
      <c r="ALX3312" s="0"/>
      <c r="ALY3312" s="0"/>
      <c r="ALZ3312" s="0"/>
      <c r="AMA3312" s="0"/>
      <c r="AMB3312" s="0"/>
      <c r="AMC3312" s="0"/>
      <c r="AMD3312" s="0"/>
      <c r="AME3312" s="0"/>
      <c r="AMF3312" s="0"/>
      <c r="AMG3312" s="0"/>
      <c r="AMH3312" s="0"/>
      <c r="AMI3312" s="0"/>
    </row>
    <row r="3313" customFormat="false" ht="12.75" hidden="false" customHeight="false" outlineLevel="0" collapsed="false">
      <c r="A3313" s="1" t="s">
        <v>3561</v>
      </c>
      <c r="C3313" s="27" t="s">
        <v>3562</v>
      </c>
      <c r="D3313" s="27" t="s">
        <v>77</v>
      </c>
      <c r="E3313" s="28"/>
      <c r="F3313" s="29"/>
      <c r="G3313" s="27"/>
      <c r="H3313" s="30" t="s">
        <v>61</v>
      </c>
      <c r="I3313" s="31" t="n">
        <v>2.01</v>
      </c>
      <c r="J3313" s="31" t="s">
        <v>288</v>
      </c>
      <c r="BM3313" s="0"/>
      <c r="BN3313" s="0"/>
      <c r="BO3313" s="0"/>
      <c r="BP3313" s="0"/>
      <c r="BQ3313" s="0"/>
      <c r="BR3313" s="0"/>
      <c r="BS3313" s="0"/>
      <c r="BT3313" s="0"/>
      <c r="BU3313" s="0"/>
      <c r="BV3313" s="0"/>
      <c r="BW3313" s="0"/>
      <c r="BX3313" s="0"/>
      <c r="BY3313" s="0"/>
      <c r="BZ3313" s="0"/>
      <c r="CA3313" s="0"/>
      <c r="CB3313" s="0"/>
      <c r="CC3313" s="0"/>
      <c r="CD3313" s="0"/>
      <c r="CE3313" s="0"/>
      <c r="CF3313" s="0"/>
      <c r="CG3313" s="0"/>
      <c r="CH3313" s="0"/>
      <c r="CI3313" s="0"/>
      <c r="CJ3313" s="0"/>
      <c r="CK3313" s="0"/>
      <c r="CL3313" s="0"/>
      <c r="CM3313" s="0"/>
      <c r="CN3313" s="0"/>
      <c r="CO3313" s="0"/>
      <c r="CP3313" s="0"/>
      <c r="CQ3313" s="0"/>
      <c r="CR3313" s="0"/>
      <c r="CS3313" s="0"/>
      <c r="CT3313" s="0"/>
      <c r="CU3313" s="0"/>
      <c r="CV3313" s="0"/>
      <c r="CW3313" s="0"/>
      <c r="CX3313" s="0"/>
      <c r="CY3313" s="0"/>
      <c r="CZ3313" s="0"/>
      <c r="DA3313" s="0"/>
      <c r="DB3313" s="0"/>
      <c r="DC3313" s="0"/>
      <c r="DD3313" s="0"/>
      <c r="DE3313" s="0"/>
      <c r="DF3313" s="0"/>
      <c r="DG3313" s="0"/>
      <c r="DH3313" s="0"/>
      <c r="DI3313" s="0"/>
      <c r="DJ3313" s="0"/>
      <c r="DK3313" s="0"/>
      <c r="DL3313" s="0"/>
      <c r="DM3313" s="0"/>
      <c r="DN3313" s="0"/>
      <c r="DO3313" s="0"/>
      <c r="DP3313" s="0"/>
      <c r="DQ3313" s="0"/>
      <c r="DR3313" s="0"/>
      <c r="DS3313" s="0"/>
      <c r="DT3313" s="0"/>
      <c r="DU3313" s="0"/>
      <c r="DV3313" s="0"/>
      <c r="DW3313" s="0"/>
      <c r="DX3313" s="0"/>
      <c r="DY3313" s="0"/>
      <c r="DZ3313" s="0"/>
      <c r="EA3313" s="0"/>
      <c r="EB3313" s="0"/>
      <c r="EC3313" s="0"/>
      <c r="ED3313" s="0"/>
      <c r="EE3313" s="0"/>
      <c r="EF3313" s="0"/>
      <c r="EG3313" s="0"/>
      <c r="EH3313" s="0"/>
      <c r="EI3313" s="0"/>
      <c r="EJ3313" s="0"/>
      <c r="EK3313" s="0"/>
      <c r="EL3313" s="0"/>
      <c r="EM3313" s="0"/>
      <c r="EN3313" s="0"/>
      <c r="EO3313" s="0"/>
      <c r="EP3313" s="0"/>
      <c r="EQ3313" s="0"/>
      <c r="ER3313" s="0"/>
      <c r="ES3313" s="0"/>
      <c r="ET3313" s="0"/>
      <c r="EU3313" s="0"/>
      <c r="EV3313" s="0"/>
      <c r="EW3313" s="0"/>
      <c r="EX3313" s="0"/>
      <c r="EY3313" s="0"/>
      <c r="EZ3313" s="0"/>
      <c r="FA3313" s="0"/>
      <c r="FB3313" s="0"/>
      <c r="FC3313" s="0"/>
      <c r="FD3313" s="0"/>
      <c r="FE3313" s="0"/>
      <c r="FF3313" s="0"/>
      <c r="FG3313" s="0"/>
      <c r="FH3313" s="0"/>
      <c r="FI3313" s="0"/>
      <c r="FJ3313" s="0"/>
      <c r="FK3313" s="0"/>
      <c r="FL3313" s="0"/>
      <c r="FM3313" s="0"/>
      <c r="FN3313" s="0"/>
      <c r="FO3313" s="0"/>
      <c r="FP3313" s="0"/>
      <c r="FQ3313" s="0"/>
      <c r="FR3313" s="0"/>
      <c r="FS3313" s="0"/>
      <c r="FT3313" s="0"/>
      <c r="FU3313" s="0"/>
      <c r="FV3313" s="0"/>
      <c r="FW3313" s="0"/>
      <c r="FX3313" s="0"/>
      <c r="FY3313" s="0"/>
      <c r="FZ3313" s="0"/>
      <c r="GA3313" s="0"/>
      <c r="GB3313" s="0"/>
      <c r="GC3313" s="0"/>
      <c r="GD3313" s="0"/>
      <c r="GE3313" s="0"/>
      <c r="GF3313" s="0"/>
      <c r="GG3313" s="0"/>
      <c r="GH3313" s="0"/>
      <c r="GI3313" s="0"/>
      <c r="GJ3313" s="0"/>
      <c r="GK3313" s="0"/>
      <c r="GL3313" s="0"/>
      <c r="GM3313" s="0"/>
      <c r="GN3313" s="0"/>
      <c r="GO3313" s="0"/>
      <c r="GP3313" s="0"/>
      <c r="GQ3313" s="0"/>
      <c r="GR3313" s="0"/>
      <c r="GS3313" s="0"/>
      <c r="GT3313" s="0"/>
      <c r="GU3313" s="0"/>
      <c r="GV3313" s="0"/>
      <c r="GW3313" s="0"/>
      <c r="GX3313" s="0"/>
      <c r="GY3313" s="0"/>
      <c r="GZ3313" s="0"/>
      <c r="HA3313" s="0"/>
      <c r="HB3313" s="0"/>
      <c r="HC3313" s="0"/>
      <c r="HD3313" s="0"/>
      <c r="HE3313" s="0"/>
      <c r="HF3313" s="0"/>
      <c r="HG3313" s="0"/>
      <c r="HH3313" s="0"/>
      <c r="HI3313" s="0"/>
      <c r="HJ3313" s="0"/>
      <c r="HK3313" s="0"/>
      <c r="HL3313" s="0"/>
      <c r="HM3313" s="0"/>
      <c r="HN3313" s="0"/>
      <c r="HO3313" s="0"/>
      <c r="HP3313" s="0"/>
      <c r="HQ3313" s="0"/>
      <c r="HR3313" s="0"/>
      <c r="HS3313" s="0"/>
      <c r="HT3313" s="0"/>
      <c r="HU3313" s="0"/>
      <c r="HV3313" s="0"/>
      <c r="HW3313" s="0"/>
      <c r="HX3313" s="0"/>
      <c r="HY3313" s="0"/>
      <c r="HZ3313" s="0"/>
      <c r="IA3313" s="0"/>
      <c r="IB3313" s="0"/>
      <c r="IC3313" s="0"/>
      <c r="ID3313" s="0"/>
      <c r="IE3313" s="0"/>
      <c r="IF3313" s="0"/>
      <c r="IG3313" s="0"/>
      <c r="IH3313" s="0"/>
      <c r="II3313" s="0"/>
      <c r="IJ3313" s="0"/>
      <c r="IK3313" s="0"/>
      <c r="IL3313" s="0"/>
      <c r="IM3313" s="0"/>
      <c r="IN3313" s="0"/>
      <c r="IO3313" s="0"/>
      <c r="IP3313" s="0"/>
      <c r="IQ3313" s="0"/>
      <c r="IR3313" s="0"/>
      <c r="IS3313" s="0"/>
      <c r="IT3313" s="0"/>
      <c r="IU3313" s="0"/>
      <c r="IV3313" s="0"/>
      <c r="IW3313" s="0"/>
      <c r="IX3313" s="0"/>
      <c r="IY3313" s="0"/>
      <c r="IZ3313" s="0"/>
      <c r="JA3313" s="0"/>
      <c r="JB3313" s="0"/>
      <c r="JC3313" s="0"/>
      <c r="JD3313" s="0"/>
      <c r="JE3313" s="0"/>
      <c r="JF3313" s="0"/>
      <c r="JG3313" s="0"/>
      <c r="JH3313" s="0"/>
      <c r="JI3313" s="0"/>
      <c r="JJ3313" s="0"/>
      <c r="JK3313" s="0"/>
      <c r="JL3313" s="0"/>
      <c r="JM3313" s="0"/>
      <c r="JN3313" s="0"/>
      <c r="JO3313" s="0"/>
      <c r="JP3313" s="0"/>
      <c r="JQ3313" s="0"/>
      <c r="JR3313" s="0"/>
      <c r="JS3313" s="0"/>
      <c r="JT3313" s="0"/>
      <c r="JU3313" s="0"/>
      <c r="JV3313" s="0"/>
      <c r="JW3313" s="0"/>
      <c r="JX3313" s="0"/>
      <c r="JY3313" s="0"/>
      <c r="JZ3313" s="0"/>
      <c r="KA3313" s="0"/>
      <c r="KB3313" s="0"/>
      <c r="KC3313" s="0"/>
      <c r="KD3313" s="0"/>
      <c r="KE3313" s="0"/>
      <c r="KF3313" s="0"/>
      <c r="KG3313" s="0"/>
      <c r="KH3313" s="0"/>
      <c r="KI3313" s="0"/>
      <c r="KJ3313" s="0"/>
      <c r="KK3313" s="0"/>
      <c r="KL3313" s="0"/>
      <c r="KM3313" s="0"/>
      <c r="KN3313" s="0"/>
      <c r="KO3313" s="0"/>
      <c r="KP3313" s="0"/>
      <c r="KQ3313" s="0"/>
      <c r="KR3313" s="0"/>
      <c r="KS3313" s="0"/>
      <c r="KT3313" s="0"/>
      <c r="KU3313" s="0"/>
      <c r="KV3313" s="0"/>
      <c r="KW3313" s="0"/>
      <c r="KX3313" s="0"/>
      <c r="KY3313" s="0"/>
      <c r="KZ3313" s="0"/>
      <c r="LA3313" s="0"/>
      <c r="LB3313" s="0"/>
      <c r="LC3313" s="0"/>
      <c r="LD3313" s="0"/>
      <c r="LE3313" s="0"/>
      <c r="LF3313" s="0"/>
      <c r="LG3313" s="0"/>
      <c r="LH3313" s="0"/>
      <c r="LI3313" s="0"/>
      <c r="LJ3313" s="0"/>
      <c r="LK3313" s="0"/>
      <c r="LL3313" s="0"/>
      <c r="LM3313" s="0"/>
      <c r="LN3313" s="0"/>
      <c r="LO3313" s="0"/>
      <c r="LP3313" s="0"/>
      <c r="LQ3313" s="0"/>
      <c r="LR3313" s="0"/>
      <c r="LS3313" s="0"/>
      <c r="LT3313" s="0"/>
      <c r="LU3313" s="0"/>
      <c r="LV3313" s="0"/>
      <c r="LW3313" s="0"/>
      <c r="LX3313" s="0"/>
      <c r="LY3313" s="0"/>
      <c r="LZ3313" s="0"/>
      <c r="MA3313" s="0"/>
      <c r="MB3313" s="0"/>
      <c r="MC3313" s="0"/>
      <c r="MD3313" s="0"/>
      <c r="ME3313" s="0"/>
      <c r="MF3313" s="0"/>
      <c r="MG3313" s="0"/>
      <c r="MH3313" s="0"/>
      <c r="MI3313" s="0"/>
      <c r="MJ3313" s="0"/>
      <c r="MK3313" s="0"/>
      <c r="ML3313" s="0"/>
      <c r="MM3313" s="0"/>
      <c r="MN3313" s="0"/>
      <c r="MO3313" s="0"/>
      <c r="MP3313" s="0"/>
      <c r="MQ3313" s="0"/>
      <c r="MR3313" s="0"/>
      <c r="MS3313" s="0"/>
      <c r="MT3313" s="0"/>
      <c r="MU3313" s="0"/>
      <c r="MV3313" s="0"/>
      <c r="MW3313" s="0"/>
      <c r="MX3313" s="0"/>
      <c r="MY3313" s="0"/>
      <c r="MZ3313" s="0"/>
      <c r="NA3313" s="0"/>
      <c r="NB3313" s="0"/>
      <c r="NC3313" s="0"/>
      <c r="ND3313" s="0"/>
      <c r="NE3313" s="0"/>
      <c r="NF3313" s="0"/>
      <c r="NG3313" s="0"/>
      <c r="NH3313" s="0"/>
      <c r="NI3313" s="0"/>
      <c r="NJ3313" s="0"/>
      <c r="NK3313" s="0"/>
      <c r="NL3313" s="0"/>
      <c r="NM3313" s="0"/>
      <c r="NN3313" s="0"/>
      <c r="NO3313" s="0"/>
      <c r="NP3313" s="0"/>
      <c r="NQ3313" s="0"/>
      <c r="NR3313" s="0"/>
      <c r="NS3313" s="0"/>
      <c r="NT3313" s="0"/>
      <c r="NU3313" s="0"/>
      <c r="NV3313" s="0"/>
      <c r="NW3313" s="0"/>
      <c r="NX3313" s="0"/>
      <c r="NY3313" s="0"/>
      <c r="NZ3313" s="0"/>
      <c r="OA3313" s="0"/>
      <c r="OB3313" s="0"/>
      <c r="OC3313" s="0"/>
      <c r="OD3313" s="0"/>
      <c r="OE3313" s="0"/>
      <c r="OF3313" s="0"/>
      <c r="OG3313" s="0"/>
      <c r="OH3313" s="0"/>
      <c r="OI3313" s="0"/>
      <c r="OJ3313" s="0"/>
      <c r="OK3313" s="0"/>
      <c r="OL3313" s="0"/>
      <c r="OM3313" s="0"/>
      <c r="ON3313" s="0"/>
      <c r="OO3313" s="0"/>
      <c r="OP3313" s="0"/>
      <c r="OQ3313" s="0"/>
      <c r="OR3313" s="0"/>
      <c r="OS3313" s="0"/>
      <c r="OT3313" s="0"/>
      <c r="OU3313" s="0"/>
      <c r="OV3313" s="0"/>
      <c r="OW3313" s="0"/>
      <c r="OX3313" s="0"/>
      <c r="OY3313" s="0"/>
      <c r="OZ3313" s="0"/>
      <c r="PA3313" s="0"/>
      <c r="PB3313" s="0"/>
      <c r="PC3313" s="0"/>
      <c r="PD3313" s="0"/>
      <c r="PE3313" s="0"/>
      <c r="PF3313" s="0"/>
      <c r="PG3313" s="0"/>
      <c r="PH3313" s="0"/>
      <c r="PI3313" s="0"/>
      <c r="PJ3313" s="0"/>
      <c r="PK3313" s="0"/>
      <c r="PL3313" s="0"/>
      <c r="PM3313" s="0"/>
      <c r="PN3313" s="0"/>
      <c r="PO3313" s="0"/>
      <c r="PP3313" s="0"/>
      <c r="PQ3313" s="0"/>
      <c r="PR3313" s="0"/>
      <c r="PS3313" s="0"/>
      <c r="PT3313" s="0"/>
      <c r="PU3313" s="0"/>
      <c r="PV3313" s="0"/>
      <c r="PW3313" s="0"/>
      <c r="PX3313" s="0"/>
      <c r="PY3313" s="0"/>
      <c r="PZ3313" s="0"/>
      <c r="QA3313" s="0"/>
      <c r="QB3313" s="0"/>
      <c r="QC3313" s="0"/>
      <c r="QD3313" s="0"/>
      <c r="QE3313" s="0"/>
      <c r="QF3313" s="0"/>
      <c r="QG3313" s="0"/>
      <c r="QH3313" s="0"/>
      <c r="QI3313" s="0"/>
      <c r="QJ3313" s="0"/>
      <c r="QK3313" s="0"/>
      <c r="QL3313" s="0"/>
      <c r="QM3313" s="0"/>
      <c r="QN3313" s="0"/>
      <c r="QO3313" s="0"/>
      <c r="QP3313" s="0"/>
      <c r="QQ3313" s="0"/>
      <c r="QR3313" s="0"/>
      <c r="QS3313" s="0"/>
      <c r="QT3313" s="0"/>
      <c r="QU3313" s="0"/>
      <c r="QV3313" s="0"/>
      <c r="QW3313" s="0"/>
      <c r="QX3313" s="0"/>
      <c r="QY3313" s="0"/>
      <c r="QZ3313" s="0"/>
      <c r="RA3313" s="0"/>
      <c r="RB3313" s="0"/>
      <c r="RC3313" s="0"/>
      <c r="RD3313" s="0"/>
      <c r="RE3313" s="0"/>
      <c r="RF3313" s="0"/>
      <c r="RG3313" s="0"/>
      <c r="RH3313" s="0"/>
      <c r="RI3313" s="0"/>
      <c r="RJ3313" s="0"/>
      <c r="RK3313" s="0"/>
      <c r="RL3313" s="0"/>
      <c r="RM3313" s="0"/>
      <c r="RN3313" s="0"/>
      <c r="RO3313" s="0"/>
      <c r="RP3313" s="0"/>
      <c r="RQ3313" s="0"/>
      <c r="RR3313" s="0"/>
      <c r="RS3313" s="0"/>
      <c r="RT3313" s="0"/>
      <c r="RU3313" s="0"/>
      <c r="RV3313" s="0"/>
      <c r="RW3313" s="0"/>
      <c r="RX3313" s="0"/>
      <c r="RY3313" s="0"/>
      <c r="RZ3313" s="0"/>
      <c r="SA3313" s="0"/>
      <c r="SB3313" s="0"/>
      <c r="SC3313" s="0"/>
      <c r="SD3313" s="0"/>
      <c r="SE3313" s="0"/>
      <c r="SF3313" s="0"/>
      <c r="SG3313" s="0"/>
      <c r="SH3313" s="0"/>
      <c r="SI3313" s="0"/>
      <c r="SJ3313" s="0"/>
      <c r="SK3313" s="0"/>
      <c r="SL3313" s="0"/>
      <c r="SM3313" s="0"/>
      <c r="SN3313" s="0"/>
      <c r="SO3313" s="0"/>
      <c r="SP3313" s="0"/>
      <c r="SQ3313" s="0"/>
      <c r="SR3313" s="0"/>
      <c r="SS3313" s="0"/>
      <c r="ST3313" s="0"/>
      <c r="SU3313" s="0"/>
      <c r="SV3313" s="0"/>
      <c r="SW3313" s="0"/>
      <c r="SX3313" s="0"/>
      <c r="SY3313" s="0"/>
      <c r="SZ3313" s="0"/>
      <c r="TA3313" s="0"/>
      <c r="TB3313" s="0"/>
      <c r="TC3313" s="0"/>
      <c r="TD3313" s="0"/>
      <c r="TE3313" s="0"/>
      <c r="TF3313" s="0"/>
      <c r="TG3313" s="0"/>
      <c r="TH3313" s="0"/>
      <c r="TI3313" s="0"/>
      <c r="TJ3313" s="0"/>
      <c r="TK3313" s="0"/>
      <c r="TL3313" s="0"/>
      <c r="TM3313" s="0"/>
      <c r="TN3313" s="0"/>
      <c r="TO3313" s="0"/>
      <c r="TP3313" s="0"/>
      <c r="TQ3313" s="0"/>
      <c r="TR3313" s="0"/>
      <c r="TS3313" s="0"/>
      <c r="TT3313" s="0"/>
      <c r="TU3313" s="0"/>
      <c r="TV3313" s="0"/>
      <c r="TW3313" s="0"/>
      <c r="TX3313" s="0"/>
      <c r="TY3313" s="0"/>
      <c r="TZ3313" s="0"/>
      <c r="UA3313" s="0"/>
      <c r="UB3313" s="0"/>
      <c r="UC3313" s="0"/>
      <c r="UD3313" s="0"/>
      <c r="UE3313" s="0"/>
      <c r="UF3313" s="0"/>
      <c r="UG3313" s="0"/>
      <c r="UH3313" s="0"/>
      <c r="UI3313" s="0"/>
      <c r="UJ3313" s="0"/>
      <c r="UK3313" s="0"/>
      <c r="UL3313" s="0"/>
      <c r="UM3313" s="0"/>
      <c r="UN3313" s="0"/>
      <c r="UO3313" s="0"/>
      <c r="UP3313" s="0"/>
      <c r="UQ3313" s="0"/>
      <c r="UR3313" s="0"/>
      <c r="US3313" s="0"/>
      <c r="UT3313" s="0"/>
      <c r="UU3313" s="0"/>
      <c r="UV3313" s="0"/>
      <c r="UW3313" s="0"/>
      <c r="UX3313" s="0"/>
      <c r="UY3313" s="0"/>
      <c r="UZ3313" s="0"/>
      <c r="VA3313" s="0"/>
      <c r="VB3313" s="0"/>
      <c r="VC3313" s="0"/>
      <c r="VD3313" s="0"/>
      <c r="VE3313" s="0"/>
      <c r="VF3313" s="0"/>
      <c r="VG3313" s="0"/>
      <c r="VH3313" s="0"/>
      <c r="VI3313" s="0"/>
      <c r="VJ3313" s="0"/>
      <c r="VK3313" s="0"/>
      <c r="VL3313" s="0"/>
      <c r="VM3313" s="0"/>
      <c r="VN3313" s="0"/>
      <c r="VO3313" s="0"/>
      <c r="VP3313" s="0"/>
      <c r="VQ3313" s="0"/>
      <c r="VR3313" s="0"/>
      <c r="VS3313" s="0"/>
      <c r="VT3313" s="0"/>
      <c r="VU3313" s="0"/>
      <c r="VV3313" s="0"/>
      <c r="VW3313" s="0"/>
      <c r="VX3313" s="0"/>
      <c r="VY3313" s="0"/>
      <c r="VZ3313" s="0"/>
      <c r="WA3313" s="0"/>
      <c r="WB3313" s="0"/>
      <c r="WC3313" s="0"/>
      <c r="WD3313" s="0"/>
      <c r="WE3313" s="0"/>
      <c r="WF3313" s="0"/>
      <c r="WG3313" s="0"/>
      <c r="WH3313" s="0"/>
      <c r="WI3313" s="0"/>
      <c r="WJ3313" s="0"/>
      <c r="WK3313" s="0"/>
      <c r="WL3313" s="0"/>
      <c r="WM3313" s="0"/>
      <c r="WN3313" s="0"/>
      <c r="WO3313" s="0"/>
      <c r="WP3313" s="0"/>
      <c r="WQ3313" s="0"/>
      <c r="WR3313" s="0"/>
      <c r="WS3313" s="0"/>
      <c r="WT3313" s="0"/>
      <c r="WU3313" s="0"/>
      <c r="WV3313" s="0"/>
      <c r="WW3313" s="0"/>
      <c r="WX3313" s="0"/>
      <c r="WY3313" s="0"/>
      <c r="WZ3313" s="0"/>
      <c r="XA3313" s="0"/>
      <c r="XB3313" s="0"/>
      <c r="XC3313" s="0"/>
      <c r="XD3313" s="0"/>
      <c r="XE3313" s="0"/>
      <c r="XF3313" s="0"/>
      <c r="XG3313" s="0"/>
      <c r="XH3313" s="0"/>
      <c r="XI3313" s="0"/>
      <c r="XJ3313" s="0"/>
      <c r="XK3313" s="0"/>
      <c r="XL3313" s="0"/>
      <c r="XM3313" s="0"/>
      <c r="XN3313" s="0"/>
      <c r="XO3313" s="0"/>
      <c r="XP3313" s="0"/>
      <c r="XQ3313" s="0"/>
      <c r="XR3313" s="0"/>
      <c r="XS3313" s="0"/>
      <c r="XT3313" s="0"/>
      <c r="XU3313" s="0"/>
      <c r="XV3313" s="0"/>
      <c r="XW3313" s="0"/>
      <c r="XX3313" s="0"/>
      <c r="XY3313" s="0"/>
      <c r="XZ3313" s="0"/>
      <c r="YA3313" s="0"/>
      <c r="YB3313" s="0"/>
      <c r="YC3313" s="0"/>
      <c r="YD3313" s="0"/>
      <c r="YE3313" s="0"/>
      <c r="YF3313" s="0"/>
      <c r="YG3313" s="0"/>
      <c r="YH3313" s="0"/>
      <c r="YI3313" s="0"/>
      <c r="YJ3313" s="0"/>
      <c r="YK3313" s="0"/>
      <c r="YL3313" s="0"/>
      <c r="YM3313" s="0"/>
      <c r="YN3313" s="0"/>
      <c r="YO3313" s="0"/>
      <c r="YP3313" s="0"/>
      <c r="YQ3313" s="0"/>
      <c r="YR3313" s="0"/>
      <c r="YS3313" s="0"/>
      <c r="YT3313" s="0"/>
      <c r="YU3313" s="0"/>
      <c r="YV3313" s="0"/>
      <c r="YW3313" s="0"/>
      <c r="YX3313" s="0"/>
      <c r="YY3313" s="0"/>
      <c r="YZ3313" s="0"/>
      <c r="ZA3313" s="0"/>
      <c r="ZB3313" s="0"/>
      <c r="ZC3313" s="0"/>
      <c r="ZD3313" s="0"/>
      <c r="ZE3313" s="0"/>
      <c r="ZF3313" s="0"/>
      <c r="ZG3313" s="0"/>
      <c r="ZH3313" s="0"/>
      <c r="ZI3313" s="0"/>
      <c r="ZJ3313" s="0"/>
      <c r="ZK3313" s="0"/>
      <c r="ZL3313" s="0"/>
      <c r="ZM3313" s="0"/>
      <c r="ZN3313" s="0"/>
      <c r="ZO3313" s="0"/>
      <c r="ZP3313" s="0"/>
      <c r="ZQ3313" s="0"/>
      <c r="ZR3313" s="0"/>
      <c r="ZS3313" s="0"/>
      <c r="ZT3313" s="0"/>
      <c r="ZU3313" s="0"/>
      <c r="ZV3313" s="0"/>
      <c r="ZW3313" s="0"/>
      <c r="ZX3313" s="0"/>
      <c r="ZY3313" s="0"/>
      <c r="ZZ3313" s="0"/>
      <c r="AAA3313" s="0"/>
      <c r="AAB3313" s="0"/>
      <c r="AAC3313" s="0"/>
      <c r="AAD3313" s="0"/>
      <c r="AAE3313" s="0"/>
      <c r="AAF3313" s="0"/>
      <c r="AAG3313" s="0"/>
      <c r="AAH3313" s="0"/>
      <c r="AAI3313" s="0"/>
      <c r="AAJ3313" s="0"/>
      <c r="AAK3313" s="0"/>
      <c r="AAL3313" s="0"/>
      <c r="AAM3313" s="0"/>
      <c r="AAN3313" s="0"/>
      <c r="AAO3313" s="0"/>
      <c r="AAP3313" s="0"/>
      <c r="AAQ3313" s="0"/>
      <c r="AAR3313" s="0"/>
      <c r="AAS3313" s="0"/>
      <c r="AAT3313" s="0"/>
      <c r="AAU3313" s="0"/>
      <c r="AAV3313" s="0"/>
      <c r="AAW3313" s="0"/>
      <c r="AAX3313" s="0"/>
      <c r="AAY3313" s="0"/>
      <c r="AAZ3313" s="0"/>
      <c r="ABA3313" s="0"/>
      <c r="ABB3313" s="0"/>
      <c r="ABC3313" s="0"/>
      <c r="ABD3313" s="0"/>
      <c r="ABE3313" s="0"/>
      <c r="ABF3313" s="0"/>
      <c r="ABG3313" s="0"/>
      <c r="ABH3313" s="0"/>
      <c r="ABI3313" s="0"/>
      <c r="ABJ3313" s="0"/>
      <c r="ABK3313" s="0"/>
      <c r="ABL3313" s="0"/>
      <c r="ABM3313" s="0"/>
      <c r="ABN3313" s="0"/>
      <c r="ABO3313" s="0"/>
      <c r="ABP3313" s="0"/>
      <c r="ABQ3313" s="0"/>
      <c r="ABR3313" s="0"/>
      <c r="ABS3313" s="0"/>
      <c r="ABT3313" s="0"/>
      <c r="ABU3313" s="0"/>
      <c r="ABV3313" s="0"/>
      <c r="ABW3313" s="0"/>
      <c r="ABX3313" s="0"/>
      <c r="ABY3313" s="0"/>
      <c r="ABZ3313" s="0"/>
      <c r="ACA3313" s="0"/>
      <c r="ACB3313" s="0"/>
      <c r="ACC3313" s="0"/>
      <c r="ACD3313" s="0"/>
      <c r="ACE3313" s="0"/>
      <c r="ACF3313" s="0"/>
      <c r="ACG3313" s="0"/>
      <c r="ACH3313" s="0"/>
      <c r="ACI3313" s="0"/>
      <c r="ACJ3313" s="0"/>
      <c r="ACK3313" s="0"/>
      <c r="ACL3313" s="0"/>
      <c r="ACM3313" s="0"/>
      <c r="ACN3313" s="0"/>
      <c r="ACO3313" s="0"/>
      <c r="ACP3313" s="0"/>
      <c r="ACQ3313" s="0"/>
      <c r="ACR3313" s="0"/>
      <c r="ACS3313" s="0"/>
      <c r="ACT3313" s="0"/>
      <c r="ACU3313" s="0"/>
      <c r="ACV3313" s="0"/>
      <c r="ACW3313" s="0"/>
      <c r="ACX3313" s="0"/>
      <c r="ACY3313" s="0"/>
      <c r="ACZ3313" s="0"/>
      <c r="ADA3313" s="0"/>
      <c r="ADB3313" s="0"/>
      <c r="ADC3313" s="0"/>
      <c r="ADD3313" s="0"/>
      <c r="ADE3313" s="0"/>
      <c r="ADF3313" s="0"/>
      <c r="ADG3313" s="0"/>
      <c r="ADH3313" s="0"/>
      <c r="ADI3313" s="0"/>
      <c r="ADJ3313" s="0"/>
      <c r="ADK3313" s="0"/>
      <c r="ADL3313" s="0"/>
      <c r="ADM3313" s="0"/>
      <c r="ADN3313" s="0"/>
      <c r="ADO3313" s="0"/>
      <c r="ADP3313" s="0"/>
      <c r="ADQ3313" s="0"/>
      <c r="ADR3313" s="0"/>
      <c r="ADS3313" s="0"/>
      <c r="ADT3313" s="0"/>
      <c r="ADU3313" s="0"/>
      <c r="ADV3313" s="0"/>
      <c r="ADW3313" s="0"/>
      <c r="ADX3313" s="0"/>
      <c r="ADY3313" s="0"/>
      <c r="ADZ3313" s="0"/>
      <c r="AEA3313" s="0"/>
      <c r="AEB3313" s="0"/>
      <c r="AEC3313" s="0"/>
      <c r="AED3313" s="0"/>
      <c r="AEE3313" s="0"/>
      <c r="AEF3313" s="0"/>
      <c r="AEG3313" s="0"/>
      <c r="AEH3313" s="0"/>
      <c r="AEI3313" s="0"/>
      <c r="AEJ3313" s="0"/>
      <c r="AEK3313" s="0"/>
      <c r="AEL3313" s="0"/>
      <c r="AEM3313" s="0"/>
      <c r="AEN3313" s="0"/>
      <c r="AEO3313" s="0"/>
      <c r="AEP3313" s="0"/>
      <c r="AEQ3313" s="0"/>
      <c r="AER3313" s="0"/>
      <c r="AES3313" s="0"/>
      <c r="AET3313" s="0"/>
      <c r="AEU3313" s="0"/>
      <c r="AEV3313" s="0"/>
      <c r="AEW3313" s="0"/>
      <c r="AEX3313" s="0"/>
      <c r="AEY3313" s="0"/>
      <c r="AEZ3313" s="0"/>
      <c r="AFA3313" s="0"/>
      <c r="AFB3313" s="0"/>
      <c r="AFC3313" s="0"/>
      <c r="AFD3313" s="0"/>
      <c r="AFE3313" s="0"/>
      <c r="AFF3313" s="0"/>
      <c r="AFG3313" s="0"/>
      <c r="AFH3313" s="0"/>
      <c r="AFI3313" s="0"/>
      <c r="AFJ3313" s="0"/>
      <c r="AFK3313" s="0"/>
      <c r="AFL3313" s="0"/>
      <c r="AFM3313" s="0"/>
      <c r="AFN3313" s="0"/>
      <c r="AFO3313" s="0"/>
      <c r="AFP3313" s="0"/>
      <c r="AFQ3313" s="0"/>
      <c r="AFR3313" s="0"/>
      <c r="AFS3313" s="0"/>
      <c r="AFT3313" s="0"/>
      <c r="AFU3313" s="0"/>
      <c r="AFV3313" s="0"/>
      <c r="AFW3313" s="0"/>
      <c r="AFX3313" s="0"/>
      <c r="AFY3313" s="0"/>
      <c r="AFZ3313" s="0"/>
      <c r="AGA3313" s="0"/>
      <c r="AGB3313" s="0"/>
      <c r="AGC3313" s="0"/>
      <c r="AGD3313" s="0"/>
      <c r="AGE3313" s="0"/>
      <c r="AGF3313" s="0"/>
      <c r="AGG3313" s="0"/>
      <c r="AGH3313" s="0"/>
      <c r="AGI3313" s="0"/>
      <c r="AGJ3313" s="0"/>
      <c r="AGK3313" s="0"/>
      <c r="AGL3313" s="0"/>
      <c r="AGM3313" s="0"/>
      <c r="AGN3313" s="0"/>
      <c r="AGO3313" s="0"/>
      <c r="AGP3313" s="0"/>
      <c r="AGQ3313" s="0"/>
      <c r="AGR3313" s="0"/>
      <c r="AGS3313" s="0"/>
      <c r="AGT3313" s="0"/>
      <c r="AGU3313" s="0"/>
      <c r="AGV3313" s="0"/>
      <c r="AGW3313" s="0"/>
      <c r="AGX3313" s="0"/>
      <c r="AGY3313" s="0"/>
      <c r="AGZ3313" s="0"/>
      <c r="AHA3313" s="0"/>
      <c r="AHB3313" s="0"/>
      <c r="AHC3313" s="0"/>
      <c r="AHD3313" s="0"/>
      <c r="AHE3313" s="0"/>
      <c r="AHF3313" s="0"/>
      <c r="AHG3313" s="0"/>
      <c r="AHH3313" s="0"/>
      <c r="AHI3313" s="0"/>
      <c r="AHJ3313" s="0"/>
      <c r="AHK3313" s="0"/>
      <c r="AHL3313" s="0"/>
      <c r="AHM3313" s="0"/>
      <c r="AHN3313" s="0"/>
      <c r="AHO3313" s="0"/>
      <c r="AHP3313" s="0"/>
      <c r="AHQ3313" s="0"/>
      <c r="AHR3313" s="0"/>
      <c r="AHS3313" s="0"/>
      <c r="AHT3313" s="0"/>
      <c r="AHU3313" s="0"/>
      <c r="AHV3313" s="0"/>
      <c r="AHW3313" s="0"/>
      <c r="AHX3313" s="0"/>
      <c r="AHY3313" s="0"/>
      <c r="AHZ3313" s="0"/>
      <c r="AIA3313" s="0"/>
      <c r="AIB3313" s="0"/>
      <c r="AIC3313" s="0"/>
      <c r="AID3313" s="0"/>
      <c r="AIE3313" s="0"/>
      <c r="AIF3313" s="0"/>
      <c r="AIG3313" s="0"/>
      <c r="AIH3313" s="0"/>
      <c r="AII3313" s="0"/>
      <c r="AIJ3313" s="0"/>
      <c r="AIK3313" s="0"/>
      <c r="AIL3313" s="0"/>
      <c r="AIM3313" s="0"/>
      <c r="AIN3313" s="0"/>
      <c r="AIO3313" s="0"/>
      <c r="AIP3313" s="0"/>
      <c r="AIQ3313" s="0"/>
      <c r="AIR3313" s="0"/>
      <c r="AIS3313" s="0"/>
      <c r="AIT3313" s="0"/>
      <c r="AIU3313" s="0"/>
      <c r="AIV3313" s="0"/>
      <c r="AIW3313" s="0"/>
      <c r="AIX3313" s="0"/>
      <c r="AIY3313" s="0"/>
      <c r="AIZ3313" s="0"/>
      <c r="AJA3313" s="0"/>
      <c r="AJB3313" s="0"/>
      <c r="AJC3313" s="0"/>
      <c r="AJD3313" s="0"/>
      <c r="AJE3313" s="0"/>
      <c r="AJF3313" s="0"/>
      <c r="AJG3313" s="0"/>
      <c r="AJH3313" s="0"/>
      <c r="AJI3313" s="0"/>
      <c r="AJJ3313" s="0"/>
      <c r="AJK3313" s="0"/>
      <c r="AJL3313" s="0"/>
      <c r="AJM3313" s="0"/>
      <c r="AJN3313" s="0"/>
      <c r="AJO3313" s="0"/>
      <c r="AJP3313" s="0"/>
      <c r="AJQ3313" s="0"/>
      <c r="AJR3313" s="0"/>
      <c r="AJS3313" s="0"/>
      <c r="AJT3313" s="0"/>
      <c r="AJU3313" s="0"/>
      <c r="AJV3313" s="0"/>
      <c r="AJW3313" s="0"/>
      <c r="AJX3313" s="0"/>
      <c r="AJY3313" s="0"/>
      <c r="AJZ3313" s="0"/>
      <c r="AKA3313" s="0"/>
      <c r="AKB3313" s="0"/>
      <c r="AKC3313" s="0"/>
      <c r="AKD3313" s="0"/>
      <c r="AKE3313" s="0"/>
      <c r="AKF3313" s="0"/>
      <c r="AKG3313" s="0"/>
      <c r="AKH3313" s="0"/>
      <c r="AKI3313" s="0"/>
      <c r="AKJ3313" s="0"/>
      <c r="AKK3313" s="0"/>
      <c r="AKL3313" s="0"/>
      <c r="AKM3313" s="0"/>
      <c r="AKN3313" s="0"/>
      <c r="AKO3313" s="0"/>
      <c r="AKP3313" s="0"/>
      <c r="AKQ3313" s="0"/>
      <c r="AKR3313" s="0"/>
      <c r="AKS3313" s="0"/>
      <c r="AKT3313" s="0"/>
      <c r="AKU3313" s="0"/>
      <c r="AKV3313" s="0"/>
      <c r="AKW3313" s="0"/>
      <c r="AKX3313" s="0"/>
      <c r="AKY3313" s="0"/>
      <c r="AKZ3313" s="0"/>
      <c r="ALA3313" s="0"/>
      <c r="ALB3313" s="0"/>
      <c r="ALC3313" s="0"/>
      <c r="ALD3313" s="0"/>
      <c r="ALE3313" s="0"/>
      <c r="ALF3313" s="0"/>
      <c r="ALG3313" s="0"/>
      <c r="ALH3313" s="0"/>
      <c r="ALI3313" s="0"/>
      <c r="ALJ3313" s="0"/>
      <c r="ALK3313" s="0"/>
      <c r="ALL3313" s="0"/>
      <c r="ALM3313" s="0"/>
      <c r="ALN3313" s="0"/>
      <c r="ALO3313" s="0"/>
      <c r="ALP3313" s="0"/>
      <c r="ALQ3313" s="0"/>
      <c r="ALR3313" s="0"/>
      <c r="ALS3313" s="0"/>
      <c r="ALT3313" s="0"/>
      <c r="ALU3313" s="0"/>
      <c r="ALV3313" s="0"/>
      <c r="ALW3313" s="0"/>
      <c r="ALX3313" s="0"/>
      <c r="ALY3313" s="0"/>
      <c r="ALZ3313" s="0"/>
      <c r="AMA3313" s="0"/>
      <c r="AMB3313" s="0"/>
      <c r="AMC3313" s="0"/>
      <c r="AMD3313" s="0"/>
      <c r="AME3313" s="0"/>
      <c r="AMF3313" s="0"/>
      <c r="AMG3313" s="0"/>
      <c r="AMH3313" s="0"/>
      <c r="AMI3313" s="0"/>
    </row>
    <row r="3314" customFormat="false" ht="12.75" hidden="false" customHeight="false" outlineLevel="0" collapsed="false">
      <c r="A3314" s="1" t="s">
        <v>3561</v>
      </c>
      <c r="C3314" s="27" t="s">
        <v>3563</v>
      </c>
      <c r="D3314" s="27" t="s">
        <v>507</v>
      </c>
      <c r="E3314" s="28"/>
      <c r="F3314" s="29"/>
      <c r="G3314" s="27"/>
      <c r="H3314" s="30" t="s">
        <v>168</v>
      </c>
      <c r="I3314" s="31" t="n">
        <v>2.86</v>
      </c>
      <c r="J3314" s="31" t="s">
        <v>2270</v>
      </c>
      <c r="BM3314" s="0"/>
      <c r="BN3314" s="0"/>
      <c r="BO3314" s="0"/>
      <c r="BP3314" s="0"/>
      <c r="BQ3314" s="0"/>
      <c r="BR3314" s="0"/>
      <c r="BS3314" s="0"/>
      <c r="BT3314" s="0"/>
      <c r="BU3314" s="0"/>
      <c r="BV3314" s="0"/>
      <c r="BW3314" s="0"/>
      <c r="BX3314" s="0"/>
      <c r="BY3314" s="0"/>
      <c r="BZ3314" s="0"/>
      <c r="CA3314" s="0"/>
      <c r="CB3314" s="0"/>
      <c r="CC3314" s="0"/>
      <c r="CD3314" s="0"/>
      <c r="CE3314" s="0"/>
      <c r="CF3314" s="0"/>
      <c r="CG3314" s="0"/>
      <c r="CH3314" s="0"/>
      <c r="CI3314" s="0"/>
      <c r="CJ3314" s="0"/>
      <c r="CK3314" s="0"/>
      <c r="CL3314" s="0"/>
      <c r="CM3314" s="0"/>
      <c r="CN3314" s="0"/>
      <c r="CO3314" s="0"/>
      <c r="CP3314" s="0"/>
      <c r="CQ3314" s="0"/>
      <c r="CR3314" s="0"/>
      <c r="CS3314" s="0"/>
      <c r="CT3314" s="0"/>
      <c r="CU3314" s="0"/>
      <c r="CV3314" s="0"/>
      <c r="CW3314" s="0"/>
      <c r="CX3314" s="0"/>
      <c r="CY3314" s="0"/>
      <c r="CZ3314" s="0"/>
      <c r="DA3314" s="0"/>
      <c r="DB3314" s="0"/>
      <c r="DC3314" s="0"/>
      <c r="DD3314" s="0"/>
      <c r="DE3314" s="0"/>
      <c r="DF3314" s="0"/>
      <c r="DG3314" s="0"/>
      <c r="DH3314" s="0"/>
      <c r="DI3314" s="0"/>
      <c r="DJ3314" s="0"/>
      <c r="DK3314" s="0"/>
      <c r="DL3314" s="0"/>
      <c r="DM3314" s="0"/>
      <c r="DN3314" s="0"/>
      <c r="DO3314" s="0"/>
      <c r="DP3314" s="0"/>
      <c r="DQ3314" s="0"/>
      <c r="DR3314" s="0"/>
      <c r="DS3314" s="0"/>
      <c r="DT3314" s="0"/>
      <c r="DU3314" s="0"/>
      <c r="DV3314" s="0"/>
      <c r="DW3314" s="0"/>
      <c r="DX3314" s="0"/>
      <c r="DY3314" s="0"/>
      <c r="DZ3314" s="0"/>
      <c r="EA3314" s="0"/>
      <c r="EB3314" s="0"/>
      <c r="EC3314" s="0"/>
      <c r="ED3314" s="0"/>
      <c r="EE3314" s="0"/>
      <c r="EF3314" s="0"/>
      <c r="EG3314" s="0"/>
      <c r="EH3314" s="0"/>
      <c r="EI3314" s="0"/>
      <c r="EJ3314" s="0"/>
      <c r="EK3314" s="0"/>
      <c r="EL3314" s="0"/>
      <c r="EM3314" s="0"/>
      <c r="EN3314" s="0"/>
      <c r="EO3314" s="0"/>
      <c r="EP3314" s="0"/>
      <c r="EQ3314" s="0"/>
      <c r="ER3314" s="0"/>
      <c r="ES3314" s="0"/>
      <c r="ET3314" s="0"/>
      <c r="EU3314" s="0"/>
      <c r="EV3314" s="0"/>
      <c r="EW3314" s="0"/>
      <c r="EX3314" s="0"/>
      <c r="EY3314" s="0"/>
      <c r="EZ3314" s="0"/>
      <c r="FA3314" s="0"/>
      <c r="FB3314" s="0"/>
      <c r="FC3314" s="0"/>
      <c r="FD3314" s="0"/>
      <c r="FE3314" s="0"/>
      <c r="FF3314" s="0"/>
      <c r="FG3314" s="0"/>
      <c r="FH3314" s="0"/>
      <c r="FI3314" s="0"/>
      <c r="FJ3314" s="0"/>
      <c r="FK3314" s="0"/>
      <c r="FL3314" s="0"/>
      <c r="FM3314" s="0"/>
      <c r="FN3314" s="0"/>
      <c r="FO3314" s="0"/>
      <c r="FP3314" s="0"/>
      <c r="FQ3314" s="0"/>
      <c r="FR3314" s="0"/>
      <c r="FS3314" s="0"/>
      <c r="FT3314" s="0"/>
      <c r="FU3314" s="0"/>
      <c r="FV3314" s="0"/>
      <c r="FW3314" s="0"/>
      <c r="FX3314" s="0"/>
      <c r="FY3314" s="0"/>
      <c r="FZ3314" s="0"/>
      <c r="GA3314" s="0"/>
      <c r="GB3314" s="0"/>
      <c r="GC3314" s="0"/>
      <c r="GD3314" s="0"/>
      <c r="GE3314" s="0"/>
      <c r="GF3314" s="0"/>
      <c r="GG3314" s="0"/>
      <c r="GH3314" s="0"/>
      <c r="GI3314" s="0"/>
      <c r="GJ3314" s="0"/>
      <c r="GK3314" s="0"/>
      <c r="GL3314" s="0"/>
      <c r="GM3314" s="0"/>
      <c r="GN3314" s="0"/>
      <c r="GO3314" s="0"/>
      <c r="GP3314" s="0"/>
      <c r="GQ3314" s="0"/>
      <c r="GR3314" s="0"/>
      <c r="GS3314" s="0"/>
      <c r="GT3314" s="0"/>
      <c r="GU3314" s="0"/>
      <c r="GV3314" s="0"/>
      <c r="GW3314" s="0"/>
      <c r="GX3314" s="0"/>
      <c r="GY3314" s="0"/>
      <c r="GZ3314" s="0"/>
      <c r="HA3314" s="0"/>
      <c r="HB3314" s="0"/>
      <c r="HC3314" s="0"/>
      <c r="HD3314" s="0"/>
      <c r="HE3314" s="0"/>
      <c r="HF3314" s="0"/>
      <c r="HG3314" s="0"/>
      <c r="HH3314" s="0"/>
      <c r="HI3314" s="0"/>
      <c r="HJ3314" s="0"/>
      <c r="HK3314" s="0"/>
      <c r="HL3314" s="0"/>
      <c r="HM3314" s="0"/>
      <c r="HN3314" s="0"/>
      <c r="HO3314" s="0"/>
      <c r="HP3314" s="0"/>
      <c r="HQ3314" s="0"/>
      <c r="HR3314" s="0"/>
      <c r="HS3314" s="0"/>
      <c r="HT3314" s="0"/>
      <c r="HU3314" s="0"/>
      <c r="HV3314" s="0"/>
      <c r="HW3314" s="0"/>
      <c r="HX3314" s="0"/>
      <c r="HY3314" s="0"/>
      <c r="HZ3314" s="0"/>
      <c r="IA3314" s="0"/>
      <c r="IB3314" s="0"/>
      <c r="IC3314" s="0"/>
      <c r="ID3314" s="0"/>
      <c r="IE3314" s="0"/>
      <c r="IF3314" s="0"/>
      <c r="IG3314" s="0"/>
      <c r="IH3314" s="0"/>
      <c r="II3314" s="0"/>
      <c r="IJ3314" s="0"/>
      <c r="IK3314" s="0"/>
      <c r="IL3314" s="0"/>
      <c r="IM3314" s="0"/>
      <c r="IN3314" s="0"/>
      <c r="IO3314" s="0"/>
      <c r="IP3314" s="0"/>
      <c r="IQ3314" s="0"/>
      <c r="IR3314" s="0"/>
      <c r="IS3314" s="0"/>
      <c r="IT3314" s="0"/>
      <c r="IU3314" s="0"/>
      <c r="IV3314" s="0"/>
      <c r="IW3314" s="0"/>
      <c r="IX3314" s="0"/>
      <c r="IY3314" s="0"/>
      <c r="IZ3314" s="0"/>
      <c r="JA3314" s="0"/>
      <c r="JB3314" s="0"/>
      <c r="JC3314" s="0"/>
      <c r="JD3314" s="0"/>
      <c r="JE3314" s="0"/>
      <c r="JF3314" s="0"/>
      <c r="JG3314" s="0"/>
      <c r="JH3314" s="0"/>
      <c r="JI3314" s="0"/>
      <c r="JJ3314" s="0"/>
      <c r="JK3314" s="0"/>
      <c r="JL3314" s="0"/>
      <c r="JM3314" s="0"/>
      <c r="JN3314" s="0"/>
      <c r="JO3314" s="0"/>
      <c r="JP3314" s="0"/>
      <c r="JQ3314" s="0"/>
      <c r="JR3314" s="0"/>
      <c r="JS3314" s="0"/>
      <c r="JT3314" s="0"/>
      <c r="JU3314" s="0"/>
      <c r="JV3314" s="0"/>
      <c r="JW3314" s="0"/>
      <c r="JX3314" s="0"/>
      <c r="JY3314" s="0"/>
      <c r="JZ3314" s="0"/>
      <c r="KA3314" s="0"/>
      <c r="KB3314" s="0"/>
      <c r="KC3314" s="0"/>
      <c r="KD3314" s="0"/>
      <c r="KE3314" s="0"/>
      <c r="KF3314" s="0"/>
      <c r="KG3314" s="0"/>
      <c r="KH3314" s="0"/>
      <c r="KI3314" s="0"/>
      <c r="KJ3314" s="0"/>
      <c r="KK3314" s="0"/>
      <c r="KL3314" s="0"/>
      <c r="KM3314" s="0"/>
      <c r="KN3314" s="0"/>
      <c r="KO3314" s="0"/>
      <c r="KP3314" s="0"/>
      <c r="KQ3314" s="0"/>
      <c r="KR3314" s="0"/>
      <c r="KS3314" s="0"/>
      <c r="KT3314" s="0"/>
      <c r="KU3314" s="0"/>
      <c r="KV3314" s="0"/>
      <c r="KW3314" s="0"/>
      <c r="KX3314" s="0"/>
      <c r="KY3314" s="0"/>
      <c r="KZ3314" s="0"/>
      <c r="LA3314" s="0"/>
      <c r="LB3314" s="0"/>
      <c r="LC3314" s="0"/>
      <c r="LD3314" s="0"/>
      <c r="LE3314" s="0"/>
      <c r="LF3314" s="0"/>
      <c r="LG3314" s="0"/>
      <c r="LH3314" s="0"/>
      <c r="LI3314" s="0"/>
      <c r="LJ3314" s="0"/>
      <c r="LK3314" s="0"/>
      <c r="LL3314" s="0"/>
      <c r="LM3314" s="0"/>
      <c r="LN3314" s="0"/>
      <c r="LO3314" s="0"/>
      <c r="LP3314" s="0"/>
      <c r="LQ3314" s="0"/>
      <c r="LR3314" s="0"/>
      <c r="LS3314" s="0"/>
      <c r="LT3314" s="0"/>
      <c r="LU3314" s="0"/>
      <c r="LV3314" s="0"/>
      <c r="LW3314" s="0"/>
      <c r="LX3314" s="0"/>
      <c r="LY3314" s="0"/>
      <c r="LZ3314" s="0"/>
      <c r="MA3314" s="0"/>
      <c r="MB3314" s="0"/>
      <c r="MC3314" s="0"/>
      <c r="MD3314" s="0"/>
      <c r="ME3314" s="0"/>
      <c r="MF3314" s="0"/>
      <c r="MG3314" s="0"/>
      <c r="MH3314" s="0"/>
      <c r="MI3314" s="0"/>
      <c r="MJ3314" s="0"/>
      <c r="MK3314" s="0"/>
      <c r="ML3314" s="0"/>
      <c r="MM3314" s="0"/>
      <c r="MN3314" s="0"/>
      <c r="MO3314" s="0"/>
      <c r="MP3314" s="0"/>
      <c r="MQ3314" s="0"/>
      <c r="MR3314" s="0"/>
      <c r="MS3314" s="0"/>
      <c r="MT3314" s="0"/>
      <c r="MU3314" s="0"/>
      <c r="MV3314" s="0"/>
      <c r="MW3314" s="0"/>
      <c r="MX3314" s="0"/>
      <c r="MY3314" s="0"/>
      <c r="MZ3314" s="0"/>
      <c r="NA3314" s="0"/>
      <c r="NB3314" s="0"/>
      <c r="NC3314" s="0"/>
      <c r="ND3314" s="0"/>
      <c r="NE3314" s="0"/>
      <c r="NF3314" s="0"/>
      <c r="NG3314" s="0"/>
      <c r="NH3314" s="0"/>
      <c r="NI3314" s="0"/>
      <c r="NJ3314" s="0"/>
      <c r="NK3314" s="0"/>
      <c r="NL3314" s="0"/>
      <c r="NM3314" s="0"/>
      <c r="NN3314" s="0"/>
      <c r="NO3314" s="0"/>
      <c r="NP3314" s="0"/>
      <c r="NQ3314" s="0"/>
      <c r="NR3314" s="0"/>
      <c r="NS3314" s="0"/>
      <c r="NT3314" s="0"/>
      <c r="NU3314" s="0"/>
      <c r="NV3314" s="0"/>
      <c r="NW3314" s="0"/>
      <c r="NX3314" s="0"/>
      <c r="NY3314" s="0"/>
      <c r="NZ3314" s="0"/>
      <c r="OA3314" s="0"/>
      <c r="OB3314" s="0"/>
      <c r="OC3314" s="0"/>
      <c r="OD3314" s="0"/>
      <c r="OE3314" s="0"/>
      <c r="OF3314" s="0"/>
      <c r="OG3314" s="0"/>
      <c r="OH3314" s="0"/>
      <c r="OI3314" s="0"/>
      <c r="OJ3314" s="0"/>
      <c r="OK3314" s="0"/>
      <c r="OL3314" s="0"/>
      <c r="OM3314" s="0"/>
      <c r="ON3314" s="0"/>
      <c r="OO3314" s="0"/>
      <c r="OP3314" s="0"/>
      <c r="OQ3314" s="0"/>
      <c r="OR3314" s="0"/>
      <c r="OS3314" s="0"/>
      <c r="OT3314" s="0"/>
      <c r="OU3314" s="0"/>
      <c r="OV3314" s="0"/>
      <c r="OW3314" s="0"/>
      <c r="OX3314" s="0"/>
      <c r="OY3314" s="0"/>
      <c r="OZ3314" s="0"/>
      <c r="PA3314" s="0"/>
      <c r="PB3314" s="0"/>
      <c r="PC3314" s="0"/>
      <c r="PD3314" s="0"/>
      <c r="PE3314" s="0"/>
      <c r="PF3314" s="0"/>
      <c r="PG3314" s="0"/>
      <c r="PH3314" s="0"/>
      <c r="PI3314" s="0"/>
      <c r="PJ3314" s="0"/>
      <c r="PK3314" s="0"/>
      <c r="PL3314" s="0"/>
      <c r="PM3314" s="0"/>
      <c r="PN3314" s="0"/>
      <c r="PO3314" s="0"/>
      <c r="PP3314" s="0"/>
      <c r="PQ3314" s="0"/>
      <c r="PR3314" s="0"/>
      <c r="PS3314" s="0"/>
      <c r="PT3314" s="0"/>
      <c r="PU3314" s="0"/>
      <c r="PV3314" s="0"/>
      <c r="PW3314" s="0"/>
      <c r="PX3314" s="0"/>
      <c r="PY3314" s="0"/>
      <c r="PZ3314" s="0"/>
      <c r="QA3314" s="0"/>
      <c r="QB3314" s="0"/>
      <c r="QC3314" s="0"/>
      <c r="QD3314" s="0"/>
      <c r="QE3314" s="0"/>
      <c r="QF3314" s="0"/>
      <c r="QG3314" s="0"/>
      <c r="QH3314" s="0"/>
      <c r="QI3314" s="0"/>
      <c r="QJ3314" s="0"/>
      <c r="QK3314" s="0"/>
      <c r="QL3314" s="0"/>
      <c r="QM3314" s="0"/>
      <c r="QN3314" s="0"/>
      <c r="QO3314" s="0"/>
      <c r="QP3314" s="0"/>
      <c r="QQ3314" s="0"/>
      <c r="QR3314" s="0"/>
      <c r="QS3314" s="0"/>
      <c r="QT3314" s="0"/>
      <c r="QU3314" s="0"/>
      <c r="QV3314" s="0"/>
      <c r="QW3314" s="0"/>
      <c r="QX3314" s="0"/>
      <c r="QY3314" s="0"/>
      <c r="QZ3314" s="0"/>
      <c r="RA3314" s="0"/>
      <c r="RB3314" s="0"/>
      <c r="RC3314" s="0"/>
      <c r="RD3314" s="0"/>
      <c r="RE3314" s="0"/>
      <c r="RF3314" s="0"/>
      <c r="RG3314" s="0"/>
      <c r="RH3314" s="0"/>
      <c r="RI3314" s="0"/>
      <c r="RJ3314" s="0"/>
      <c r="RK3314" s="0"/>
      <c r="RL3314" s="0"/>
      <c r="RM3314" s="0"/>
      <c r="RN3314" s="0"/>
      <c r="RO3314" s="0"/>
      <c r="RP3314" s="0"/>
      <c r="RQ3314" s="0"/>
      <c r="RR3314" s="0"/>
      <c r="RS3314" s="0"/>
      <c r="RT3314" s="0"/>
      <c r="RU3314" s="0"/>
      <c r="RV3314" s="0"/>
      <c r="RW3314" s="0"/>
      <c r="RX3314" s="0"/>
      <c r="RY3314" s="0"/>
      <c r="RZ3314" s="0"/>
      <c r="SA3314" s="0"/>
      <c r="SB3314" s="0"/>
      <c r="SC3314" s="0"/>
      <c r="SD3314" s="0"/>
      <c r="SE3314" s="0"/>
      <c r="SF3314" s="0"/>
      <c r="SG3314" s="0"/>
      <c r="SH3314" s="0"/>
      <c r="SI3314" s="0"/>
      <c r="SJ3314" s="0"/>
      <c r="SK3314" s="0"/>
      <c r="SL3314" s="0"/>
      <c r="SM3314" s="0"/>
      <c r="SN3314" s="0"/>
      <c r="SO3314" s="0"/>
      <c r="SP3314" s="0"/>
      <c r="SQ3314" s="0"/>
      <c r="SR3314" s="0"/>
      <c r="SS3314" s="0"/>
      <c r="ST3314" s="0"/>
      <c r="SU3314" s="0"/>
      <c r="SV3314" s="0"/>
      <c r="SW3314" s="0"/>
      <c r="SX3314" s="0"/>
      <c r="SY3314" s="0"/>
      <c r="SZ3314" s="0"/>
      <c r="TA3314" s="0"/>
      <c r="TB3314" s="0"/>
      <c r="TC3314" s="0"/>
      <c r="TD3314" s="0"/>
      <c r="TE3314" s="0"/>
      <c r="TF3314" s="0"/>
      <c r="TG3314" s="0"/>
      <c r="TH3314" s="0"/>
      <c r="TI3314" s="0"/>
      <c r="TJ3314" s="0"/>
      <c r="TK3314" s="0"/>
      <c r="TL3314" s="0"/>
      <c r="TM3314" s="0"/>
      <c r="TN3314" s="0"/>
      <c r="TO3314" s="0"/>
      <c r="TP3314" s="0"/>
      <c r="TQ3314" s="0"/>
      <c r="TR3314" s="0"/>
      <c r="TS3314" s="0"/>
      <c r="TT3314" s="0"/>
      <c r="TU3314" s="0"/>
      <c r="TV3314" s="0"/>
      <c r="TW3314" s="0"/>
      <c r="TX3314" s="0"/>
      <c r="TY3314" s="0"/>
      <c r="TZ3314" s="0"/>
      <c r="UA3314" s="0"/>
      <c r="UB3314" s="0"/>
      <c r="UC3314" s="0"/>
      <c r="UD3314" s="0"/>
      <c r="UE3314" s="0"/>
      <c r="UF3314" s="0"/>
      <c r="UG3314" s="0"/>
      <c r="UH3314" s="0"/>
      <c r="UI3314" s="0"/>
      <c r="UJ3314" s="0"/>
      <c r="UK3314" s="0"/>
      <c r="UL3314" s="0"/>
      <c r="UM3314" s="0"/>
      <c r="UN3314" s="0"/>
      <c r="UO3314" s="0"/>
      <c r="UP3314" s="0"/>
      <c r="UQ3314" s="0"/>
      <c r="UR3314" s="0"/>
      <c r="US3314" s="0"/>
      <c r="UT3314" s="0"/>
      <c r="UU3314" s="0"/>
      <c r="UV3314" s="0"/>
      <c r="UW3314" s="0"/>
      <c r="UX3314" s="0"/>
      <c r="UY3314" s="0"/>
      <c r="UZ3314" s="0"/>
      <c r="VA3314" s="0"/>
      <c r="VB3314" s="0"/>
      <c r="VC3314" s="0"/>
      <c r="VD3314" s="0"/>
      <c r="VE3314" s="0"/>
      <c r="VF3314" s="0"/>
      <c r="VG3314" s="0"/>
      <c r="VH3314" s="0"/>
      <c r="VI3314" s="0"/>
      <c r="VJ3314" s="0"/>
      <c r="VK3314" s="0"/>
      <c r="VL3314" s="0"/>
      <c r="VM3314" s="0"/>
      <c r="VN3314" s="0"/>
      <c r="VO3314" s="0"/>
      <c r="VP3314" s="0"/>
      <c r="VQ3314" s="0"/>
      <c r="VR3314" s="0"/>
      <c r="VS3314" s="0"/>
      <c r="VT3314" s="0"/>
      <c r="VU3314" s="0"/>
      <c r="VV3314" s="0"/>
      <c r="VW3314" s="0"/>
      <c r="VX3314" s="0"/>
      <c r="VY3314" s="0"/>
      <c r="VZ3314" s="0"/>
      <c r="WA3314" s="0"/>
      <c r="WB3314" s="0"/>
      <c r="WC3314" s="0"/>
      <c r="WD3314" s="0"/>
      <c r="WE3314" s="0"/>
      <c r="WF3314" s="0"/>
      <c r="WG3314" s="0"/>
      <c r="WH3314" s="0"/>
      <c r="WI3314" s="0"/>
      <c r="WJ3314" s="0"/>
      <c r="WK3314" s="0"/>
      <c r="WL3314" s="0"/>
      <c r="WM3314" s="0"/>
      <c r="WN3314" s="0"/>
      <c r="WO3314" s="0"/>
      <c r="WP3314" s="0"/>
      <c r="WQ3314" s="0"/>
      <c r="WR3314" s="0"/>
      <c r="WS3314" s="0"/>
      <c r="WT3314" s="0"/>
      <c r="WU3314" s="0"/>
      <c r="WV3314" s="0"/>
      <c r="WW3314" s="0"/>
      <c r="WX3314" s="0"/>
      <c r="WY3314" s="0"/>
      <c r="WZ3314" s="0"/>
      <c r="XA3314" s="0"/>
      <c r="XB3314" s="0"/>
      <c r="XC3314" s="0"/>
      <c r="XD3314" s="0"/>
      <c r="XE3314" s="0"/>
      <c r="XF3314" s="0"/>
      <c r="XG3314" s="0"/>
      <c r="XH3314" s="0"/>
      <c r="XI3314" s="0"/>
      <c r="XJ3314" s="0"/>
      <c r="XK3314" s="0"/>
      <c r="XL3314" s="0"/>
      <c r="XM3314" s="0"/>
      <c r="XN3314" s="0"/>
      <c r="XO3314" s="0"/>
      <c r="XP3314" s="0"/>
      <c r="XQ3314" s="0"/>
      <c r="XR3314" s="0"/>
      <c r="XS3314" s="0"/>
      <c r="XT3314" s="0"/>
      <c r="XU3314" s="0"/>
      <c r="XV3314" s="0"/>
      <c r="XW3314" s="0"/>
      <c r="XX3314" s="0"/>
      <c r="XY3314" s="0"/>
      <c r="XZ3314" s="0"/>
      <c r="YA3314" s="0"/>
      <c r="YB3314" s="0"/>
      <c r="YC3314" s="0"/>
      <c r="YD3314" s="0"/>
      <c r="YE3314" s="0"/>
      <c r="YF3314" s="0"/>
      <c r="YG3314" s="0"/>
      <c r="YH3314" s="0"/>
      <c r="YI3314" s="0"/>
      <c r="YJ3314" s="0"/>
      <c r="YK3314" s="0"/>
      <c r="YL3314" s="0"/>
      <c r="YM3314" s="0"/>
      <c r="YN3314" s="0"/>
      <c r="YO3314" s="0"/>
      <c r="YP3314" s="0"/>
      <c r="YQ3314" s="0"/>
      <c r="YR3314" s="0"/>
      <c r="YS3314" s="0"/>
      <c r="YT3314" s="0"/>
      <c r="YU3314" s="0"/>
      <c r="YV3314" s="0"/>
      <c r="YW3314" s="0"/>
      <c r="YX3314" s="0"/>
      <c r="YY3314" s="0"/>
      <c r="YZ3314" s="0"/>
      <c r="ZA3314" s="0"/>
      <c r="ZB3314" s="0"/>
      <c r="ZC3314" s="0"/>
      <c r="ZD3314" s="0"/>
      <c r="ZE3314" s="0"/>
      <c r="ZF3314" s="0"/>
      <c r="ZG3314" s="0"/>
      <c r="ZH3314" s="0"/>
      <c r="ZI3314" s="0"/>
      <c r="ZJ3314" s="0"/>
      <c r="ZK3314" s="0"/>
      <c r="ZL3314" s="0"/>
      <c r="ZM3314" s="0"/>
      <c r="ZN3314" s="0"/>
      <c r="ZO3314" s="0"/>
      <c r="ZP3314" s="0"/>
      <c r="ZQ3314" s="0"/>
      <c r="ZR3314" s="0"/>
      <c r="ZS3314" s="0"/>
      <c r="ZT3314" s="0"/>
      <c r="ZU3314" s="0"/>
      <c r="ZV3314" s="0"/>
      <c r="ZW3314" s="0"/>
      <c r="ZX3314" s="0"/>
      <c r="ZY3314" s="0"/>
      <c r="ZZ3314" s="0"/>
      <c r="AAA3314" s="0"/>
      <c r="AAB3314" s="0"/>
      <c r="AAC3314" s="0"/>
      <c r="AAD3314" s="0"/>
      <c r="AAE3314" s="0"/>
      <c r="AAF3314" s="0"/>
      <c r="AAG3314" s="0"/>
      <c r="AAH3314" s="0"/>
      <c r="AAI3314" s="0"/>
      <c r="AAJ3314" s="0"/>
      <c r="AAK3314" s="0"/>
      <c r="AAL3314" s="0"/>
      <c r="AAM3314" s="0"/>
      <c r="AAN3314" s="0"/>
      <c r="AAO3314" s="0"/>
      <c r="AAP3314" s="0"/>
      <c r="AAQ3314" s="0"/>
      <c r="AAR3314" s="0"/>
      <c r="AAS3314" s="0"/>
      <c r="AAT3314" s="0"/>
      <c r="AAU3314" s="0"/>
      <c r="AAV3314" s="0"/>
      <c r="AAW3314" s="0"/>
      <c r="AAX3314" s="0"/>
      <c r="AAY3314" s="0"/>
      <c r="AAZ3314" s="0"/>
      <c r="ABA3314" s="0"/>
      <c r="ABB3314" s="0"/>
      <c r="ABC3314" s="0"/>
      <c r="ABD3314" s="0"/>
      <c r="ABE3314" s="0"/>
      <c r="ABF3314" s="0"/>
      <c r="ABG3314" s="0"/>
      <c r="ABH3314" s="0"/>
      <c r="ABI3314" s="0"/>
      <c r="ABJ3314" s="0"/>
      <c r="ABK3314" s="0"/>
      <c r="ABL3314" s="0"/>
      <c r="ABM3314" s="0"/>
      <c r="ABN3314" s="0"/>
      <c r="ABO3314" s="0"/>
      <c r="ABP3314" s="0"/>
      <c r="ABQ3314" s="0"/>
      <c r="ABR3314" s="0"/>
      <c r="ABS3314" s="0"/>
      <c r="ABT3314" s="0"/>
      <c r="ABU3314" s="0"/>
      <c r="ABV3314" s="0"/>
      <c r="ABW3314" s="0"/>
      <c r="ABX3314" s="0"/>
      <c r="ABY3314" s="0"/>
      <c r="ABZ3314" s="0"/>
      <c r="ACA3314" s="0"/>
      <c r="ACB3314" s="0"/>
      <c r="ACC3314" s="0"/>
      <c r="ACD3314" s="0"/>
      <c r="ACE3314" s="0"/>
      <c r="ACF3314" s="0"/>
      <c r="ACG3314" s="0"/>
      <c r="ACH3314" s="0"/>
      <c r="ACI3314" s="0"/>
      <c r="ACJ3314" s="0"/>
      <c r="ACK3314" s="0"/>
      <c r="ACL3314" s="0"/>
      <c r="ACM3314" s="0"/>
      <c r="ACN3314" s="0"/>
      <c r="ACO3314" s="0"/>
      <c r="ACP3314" s="0"/>
      <c r="ACQ3314" s="0"/>
      <c r="ACR3314" s="0"/>
      <c r="ACS3314" s="0"/>
      <c r="ACT3314" s="0"/>
      <c r="ACU3314" s="0"/>
      <c r="ACV3314" s="0"/>
      <c r="ACW3314" s="0"/>
      <c r="ACX3314" s="0"/>
      <c r="ACY3314" s="0"/>
      <c r="ACZ3314" s="0"/>
      <c r="ADA3314" s="0"/>
      <c r="ADB3314" s="0"/>
      <c r="ADC3314" s="0"/>
      <c r="ADD3314" s="0"/>
      <c r="ADE3314" s="0"/>
      <c r="ADF3314" s="0"/>
      <c r="ADG3314" s="0"/>
      <c r="ADH3314" s="0"/>
      <c r="ADI3314" s="0"/>
      <c r="ADJ3314" s="0"/>
      <c r="ADK3314" s="0"/>
      <c r="ADL3314" s="0"/>
      <c r="ADM3314" s="0"/>
      <c r="ADN3314" s="0"/>
      <c r="ADO3314" s="0"/>
      <c r="ADP3314" s="0"/>
      <c r="ADQ3314" s="0"/>
      <c r="ADR3314" s="0"/>
      <c r="ADS3314" s="0"/>
      <c r="ADT3314" s="0"/>
      <c r="ADU3314" s="0"/>
      <c r="ADV3314" s="0"/>
      <c r="ADW3314" s="0"/>
      <c r="ADX3314" s="0"/>
      <c r="ADY3314" s="0"/>
      <c r="ADZ3314" s="0"/>
      <c r="AEA3314" s="0"/>
      <c r="AEB3314" s="0"/>
      <c r="AEC3314" s="0"/>
      <c r="AED3314" s="0"/>
      <c r="AEE3314" s="0"/>
      <c r="AEF3314" s="0"/>
      <c r="AEG3314" s="0"/>
      <c r="AEH3314" s="0"/>
      <c r="AEI3314" s="0"/>
      <c r="AEJ3314" s="0"/>
      <c r="AEK3314" s="0"/>
      <c r="AEL3314" s="0"/>
      <c r="AEM3314" s="0"/>
      <c r="AEN3314" s="0"/>
      <c r="AEO3314" s="0"/>
      <c r="AEP3314" s="0"/>
      <c r="AEQ3314" s="0"/>
      <c r="AER3314" s="0"/>
      <c r="AES3314" s="0"/>
      <c r="AET3314" s="0"/>
      <c r="AEU3314" s="0"/>
      <c r="AEV3314" s="0"/>
      <c r="AEW3314" s="0"/>
      <c r="AEX3314" s="0"/>
      <c r="AEY3314" s="0"/>
      <c r="AEZ3314" s="0"/>
      <c r="AFA3314" s="0"/>
      <c r="AFB3314" s="0"/>
      <c r="AFC3314" s="0"/>
      <c r="AFD3314" s="0"/>
      <c r="AFE3314" s="0"/>
      <c r="AFF3314" s="0"/>
      <c r="AFG3314" s="0"/>
      <c r="AFH3314" s="0"/>
      <c r="AFI3314" s="0"/>
      <c r="AFJ3314" s="0"/>
      <c r="AFK3314" s="0"/>
      <c r="AFL3314" s="0"/>
      <c r="AFM3314" s="0"/>
      <c r="AFN3314" s="0"/>
      <c r="AFO3314" s="0"/>
      <c r="AFP3314" s="0"/>
      <c r="AFQ3314" s="0"/>
      <c r="AFR3314" s="0"/>
      <c r="AFS3314" s="0"/>
      <c r="AFT3314" s="0"/>
      <c r="AFU3314" s="0"/>
      <c r="AFV3314" s="0"/>
      <c r="AFW3314" s="0"/>
      <c r="AFX3314" s="0"/>
      <c r="AFY3314" s="0"/>
      <c r="AFZ3314" s="0"/>
      <c r="AGA3314" s="0"/>
      <c r="AGB3314" s="0"/>
      <c r="AGC3314" s="0"/>
      <c r="AGD3314" s="0"/>
      <c r="AGE3314" s="0"/>
      <c r="AGF3314" s="0"/>
      <c r="AGG3314" s="0"/>
      <c r="AGH3314" s="0"/>
      <c r="AGI3314" s="0"/>
      <c r="AGJ3314" s="0"/>
      <c r="AGK3314" s="0"/>
      <c r="AGL3314" s="0"/>
      <c r="AGM3314" s="0"/>
      <c r="AGN3314" s="0"/>
      <c r="AGO3314" s="0"/>
      <c r="AGP3314" s="0"/>
      <c r="AGQ3314" s="0"/>
      <c r="AGR3314" s="0"/>
      <c r="AGS3314" s="0"/>
      <c r="AGT3314" s="0"/>
      <c r="AGU3314" s="0"/>
      <c r="AGV3314" s="0"/>
      <c r="AGW3314" s="0"/>
      <c r="AGX3314" s="0"/>
      <c r="AGY3314" s="0"/>
      <c r="AGZ3314" s="0"/>
      <c r="AHA3314" s="0"/>
      <c r="AHB3314" s="0"/>
      <c r="AHC3314" s="0"/>
      <c r="AHD3314" s="0"/>
      <c r="AHE3314" s="0"/>
      <c r="AHF3314" s="0"/>
      <c r="AHG3314" s="0"/>
      <c r="AHH3314" s="0"/>
      <c r="AHI3314" s="0"/>
      <c r="AHJ3314" s="0"/>
      <c r="AHK3314" s="0"/>
      <c r="AHL3314" s="0"/>
      <c r="AHM3314" s="0"/>
      <c r="AHN3314" s="0"/>
      <c r="AHO3314" s="0"/>
      <c r="AHP3314" s="0"/>
      <c r="AHQ3314" s="0"/>
      <c r="AHR3314" s="0"/>
      <c r="AHS3314" s="0"/>
      <c r="AHT3314" s="0"/>
      <c r="AHU3314" s="0"/>
      <c r="AHV3314" s="0"/>
      <c r="AHW3314" s="0"/>
      <c r="AHX3314" s="0"/>
      <c r="AHY3314" s="0"/>
      <c r="AHZ3314" s="0"/>
      <c r="AIA3314" s="0"/>
      <c r="AIB3314" s="0"/>
      <c r="AIC3314" s="0"/>
      <c r="AID3314" s="0"/>
      <c r="AIE3314" s="0"/>
      <c r="AIF3314" s="0"/>
      <c r="AIG3314" s="0"/>
      <c r="AIH3314" s="0"/>
      <c r="AII3314" s="0"/>
      <c r="AIJ3314" s="0"/>
      <c r="AIK3314" s="0"/>
      <c r="AIL3314" s="0"/>
      <c r="AIM3314" s="0"/>
      <c r="AIN3314" s="0"/>
      <c r="AIO3314" s="0"/>
      <c r="AIP3314" s="0"/>
      <c r="AIQ3314" s="0"/>
      <c r="AIR3314" s="0"/>
      <c r="AIS3314" s="0"/>
      <c r="AIT3314" s="0"/>
      <c r="AIU3314" s="0"/>
      <c r="AIV3314" s="0"/>
      <c r="AIW3314" s="0"/>
      <c r="AIX3314" s="0"/>
      <c r="AIY3314" s="0"/>
      <c r="AIZ3314" s="0"/>
      <c r="AJA3314" s="0"/>
      <c r="AJB3314" s="0"/>
      <c r="AJC3314" s="0"/>
      <c r="AJD3314" s="0"/>
      <c r="AJE3314" s="0"/>
      <c r="AJF3314" s="0"/>
      <c r="AJG3314" s="0"/>
      <c r="AJH3314" s="0"/>
      <c r="AJI3314" s="0"/>
      <c r="AJJ3314" s="0"/>
      <c r="AJK3314" s="0"/>
      <c r="AJL3314" s="0"/>
      <c r="AJM3314" s="0"/>
      <c r="AJN3314" s="0"/>
      <c r="AJO3314" s="0"/>
      <c r="AJP3314" s="0"/>
      <c r="AJQ3314" s="0"/>
      <c r="AJR3314" s="0"/>
      <c r="AJS3314" s="0"/>
      <c r="AJT3314" s="0"/>
      <c r="AJU3314" s="0"/>
      <c r="AJV3314" s="0"/>
      <c r="AJW3314" s="0"/>
      <c r="AJX3314" s="0"/>
      <c r="AJY3314" s="0"/>
      <c r="AJZ3314" s="0"/>
      <c r="AKA3314" s="0"/>
      <c r="AKB3314" s="0"/>
      <c r="AKC3314" s="0"/>
      <c r="AKD3314" s="0"/>
      <c r="AKE3314" s="0"/>
      <c r="AKF3314" s="0"/>
      <c r="AKG3314" s="0"/>
      <c r="AKH3314" s="0"/>
      <c r="AKI3314" s="0"/>
      <c r="AKJ3314" s="0"/>
      <c r="AKK3314" s="0"/>
      <c r="AKL3314" s="0"/>
      <c r="AKM3314" s="0"/>
      <c r="AKN3314" s="0"/>
      <c r="AKO3314" s="0"/>
      <c r="AKP3314" s="0"/>
      <c r="AKQ3314" s="0"/>
      <c r="AKR3314" s="0"/>
      <c r="AKS3314" s="0"/>
      <c r="AKT3314" s="0"/>
      <c r="AKU3314" s="0"/>
      <c r="AKV3314" s="0"/>
      <c r="AKW3314" s="0"/>
      <c r="AKX3314" s="0"/>
      <c r="AKY3314" s="0"/>
      <c r="AKZ3314" s="0"/>
      <c r="ALA3314" s="0"/>
      <c r="ALB3314" s="0"/>
      <c r="ALC3314" s="0"/>
      <c r="ALD3314" s="0"/>
      <c r="ALE3314" s="0"/>
      <c r="ALF3314" s="0"/>
      <c r="ALG3314" s="0"/>
      <c r="ALH3314" s="0"/>
      <c r="ALI3314" s="0"/>
      <c r="ALJ3314" s="0"/>
      <c r="ALK3314" s="0"/>
      <c r="ALL3314" s="0"/>
      <c r="ALM3314" s="0"/>
      <c r="ALN3314" s="0"/>
      <c r="ALO3314" s="0"/>
      <c r="ALP3314" s="0"/>
      <c r="ALQ3314" s="0"/>
      <c r="ALR3314" s="0"/>
      <c r="ALS3314" s="0"/>
      <c r="ALT3314" s="0"/>
      <c r="ALU3314" s="0"/>
      <c r="ALV3314" s="0"/>
      <c r="ALW3314" s="0"/>
      <c r="ALX3314" s="0"/>
      <c r="ALY3314" s="0"/>
      <c r="ALZ3314" s="0"/>
      <c r="AMA3314" s="0"/>
      <c r="AMB3314" s="0"/>
      <c r="AMC3314" s="0"/>
      <c r="AMD3314" s="0"/>
      <c r="AME3314" s="0"/>
      <c r="AMF3314" s="0"/>
      <c r="AMG3314" s="0"/>
      <c r="AMH3314" s="0"/>
      <c r="AMI3314" s="0"/>
    </row>
    <row r="3315" customFormat="false" ht="12.75" hidden="false" customHeight="false" outlineLevel="0" collapsed="false">
      <c r="A3315" s="1" t="s">
        <v>3561</v>
      </c>
      <c r="C3315" s="27" t="s">
        <v>3564</v>
      </c>
      <c r="D3315" s="27" t="s">
        <v>88</v>
      </c>
      <c r="E3315" s="28"/>
      <c r="F3315" s="29"/>
      <c r="G3315" s="27"/>
      <c r="H3315" s="30" t="s">
        <v>168</v>
      </c>
      <c r="I3315" s="31" t="n">
        <v>1.81</v>
      </c>
      <c r="J3315" s="31" t="s">
        <v>2270</v>
      </c>
      <c r="BM3315" s="0"/>
      <c r="BN3315" s="0"/>
      <c r="BO3315" s="0"/>
      <c r="BP3315" s="0"/>
      <c r="BQ3315" s="0"/>
      <c r="BR3315" s="0"/>
      <c r="BS3315" s="0"/>
      <c r="BT3315" s="0"/>
      <c r="BU3315" s="0"/>
      <c r="BV3315" s="0"/>
      <c r="BW3315" s="0"/>
      <c r="BX3315" s="0"/>
      <c r="BY3315" s="0"/>
      <c r="BZ3315" s="0"/>
      <c r="CA3315" s="0"/>
      <c r="CB3315" s="0"/>
      <c r="CC3315" s="0"/>
      <c r="CD3315" s="0"/>
      <c r="CE3315" s="0"/>
      <c r="CF3315" s="0"/>
      <c r="CG3315" s="0"/>
      <c r="CH3315" s="0"/>
      <c r="CI3315" s="0"/>
      <c r="CJ3315" s="0"/>
      <c r="CK3315" s="0"/>
      <c r="CL3315" s="0"/>
      <c r="CM3315" s="0"/>
      <c r="CN3315" s="0"/>
      <c r="CO3315" s="0"/>
      <c r="CP3315" s="0"/>
      <c r="CQ3315" s="0"/>
      <c r="CR3315" s="0"/>
      <c r="CS3315" s="0"/>
      <c r="CT3315" s="0"/>
      <c r="CU3315" s="0"/>
      <c r="CV3315" s="0"/>
      <c r="CW3315" s="0"/>
      <c r="CX3315" s="0"/>
      <c r="CY3315" s="0"/>
      <c r="CZ3315" s="0"/>
      <c r="DA3315" s="0"/>
      <c r="DB3315" s="0"/>
      <c r="DC3315" s="0"/>
      <c r="DD3315" s="0"/>
      <c r="DE3315" s="0"/>
      <c r="DF3315" s="0"/>
      <c r="DG3315" s="0"/>
      <c r="DH3315" s="0"/>
      <c r="DI3315" s="0"/>
      <c r="DJ3315" s="0"/>
      <c r="DK3315" s="0"/>
      <c r="DL3315" s="0"/>
      <c r="DM3315" s="0"/>
      <c r="DN3315" s="0"/>
      <c r="DO3315" s="0"/>
      <c r="DP3315" s="0"/>
      <c r="DQ3315" s="0"/>
      <c r="DR3315" s="0"/>
      <c r="DS3315" s="0"/>
      <c r="DT3315" s="0"/>
      <c r="DU3315" s="0"/>
      <c r="DV3315" s="0"/>
      <c r="DW3315" s="0"/>
      <c r="DX3315" s="0"/>
      <c r="DY3315" s="0"/>
      <c r="DZ3315" s="0"/>
      <c r="EA3315" s="0"/>
      <c r="EB3315" s="0"/>
      <c r="EC3315" s="0"/>
      <c r="ED3315" s="0"/>
      <c r="EE3315" s="0"/>
      <c r="EF3315" s="0"/>
      <c r="EG3315" s="0"/>
      <c r="EH3315" s="0"/>
      <c r="EI3315" s="0"/>
      <c r="EJ3315" s="0"/>
      <c r="EK3315" s="0"/>
      <c r="EL3315" s="0"/>
      <c r="EM3315" s="0"/>
      <c r="EN3315" s="0"/>
      <c r="EO3315" s="0"/>
      <c r="EP3315" s="0"/>
      <c r="EQ3315" s="0"/>
      <c r="ER3315" s="0"/>
      <c r="ES3315" s="0"/>
      <c r="ET3315" s="0"/>
      <c r="EU3315" s="0"/>
      <c r="EV3315" s="0"/>
      <c r="EW3315" s="0"/>
      <c r="EX3315" s="0"/>
      <c r="EY3315" s="0"/>
      <c r="EZ3315" s="0"/>
      <c r="FA3315" s="0"/>
      <c r="FB3315" s="0"/>
      <c r="FC3315" s="0"/>
      <c r="FD3315" s="0"/>
      <c r="FE3315" s="0"/>
      <c r="FF3315" s="0"/>
      <c r="FG3315" s="0"/>
      <c r="FH3315" s="0"/>
      <c r="FI3315" s="0"/>
      <c r="FJ3315" s="0"/>
      <c r="FK3315" s="0"/>
      <c r="FL3315" s="0"/>
      <c r="FM3315" s="0"/>
      <c r="FN3315" s="0"/>
      <c r="FO3315" s="0"/>
      <c r="FP3315" s="0"/>
      <c r="FQ3315" s="0"/>
      <c r="FR3315" s="0"/>
      <c r="FS3315" s="0"/>
      <c r="FT3315" s="0"/>
      <c r="FU3315" s="0"/>
      <c r="FV3315" s="0"/>
      <c r="FW3315" s="0"/>
      <c r="FX3315" s="0"/>
      <c r="FY3315" s="0"/>
      <c r="FZ3315" s="0"/>
      <c r="GA3315" s="0"/>
      <c r="GB3315" s="0"/>
      <c r="GC3315" s="0"/>
      <c r="GD3315" s="0"/>
      <c r="GE3315" s="0"/>
      <c r="GF3315" s="0"/>
      <c r="GG3315" s="0"/>
      <c r="GH3315" s="0"/>
      <c r="GI3315" s="0"/>
      <c r="GJ3315" s="0"/>
      <c r="GK3315" s="0"/>
      <c r="GL3315" s="0"/>
      <c r="GM3315" s="0"/>
      <c r="GN3315" s="0"/>
      <c r="GO3315" s="0"/>
      <c r="GP3315" s="0"/>
      <c r="GQ3315" s="0"/>
      <c r="GR3315" s="0"/>
      <c r="GS3315" s="0"/>
      <c r="GT3315" s="0"/>
      <c r="GU3315" s="0"/>
      <c r="GV3315" s="0"/>
      <c r="GW3315" s="0"/>
      <c r="GX3315" s="0"/>
      <c r="GY3315" s="0"/>
      <c r="GZ3315" s="0"/>
      <c r="HA3315" s="0"/>
      <c r="HB3315" s="0"/>
      <c r="HC3315" s="0"/>
      <c r="HD3315" s="0"/>
      <c r="HE3315" s="0"/>
      <c r="HF3315" s="0"/>
      <c r="HG3315" s="0"/>
      <c r="HH3315" s="0"/>
      <c r="HI3315" s="0"/>
      <c r="HJ3315" s="0"/>
      <c r="HK3315" s="0"/>
      <c r="HL3315" s="0"/>
      <c r="HM3315" s="0"/>
      <c r="HN3315" s="0"/>
      <c r="HO3315" s="0"/>
      <c r="HP3315" s="0"/>
      <c r="HQ3315" s="0"/>
      <c r="HR3315" s="0"/>
      <c r="HS3315" s="0"/>
      <c r="HT3315" s="0"/>
      <c r="HU3315" s="0"/>
      <c r="HV3315" s="0"/>
      <c r="HW3315" s="0"/>
      <c r="HX3315" s="0"/>
      <c r="HY3315" s="0"/>
      <c r="HZ3315" s="0"/>
      <c r="IA3315" s="0"/>
      <c r="IB3315" s="0"/>
      <c r="IC3315" s="0"/>
      <c r="ID3315" s="0"/>
      <c r="IE3315" s="0"/>
      <c r="IF3315" s="0"/>
      <c r="IG3315" s="0"/>
      <c r="IH3315" s="0"/>
      <c r="II3315" s="0"/>
      <c r="IJ3315" s="0"/>
      <c r="IK3315" s="0"/>
      <c r="IL3315" s="0"/>
      <c r="IM3315" s="0"/>
      <c r="IN3315" s="0"/>
      <c r="IO3315" s="0"/>
      <c r="IP3315" s="0"/>
      <c r="IQ3315" s="0"/>
      <c r="IR3315" s="0"/>
      <c r="IS3315" s="0"/>
      <c r="IT3315" s="0"/>
      <c r="IU3315" s="0"/>
      <c r="IV3315" s="0"/>
      <c r="IW3315" s="0"/>
      <c r="IX3315" s="0"/>
      <c r="IY3315" s="0"/>
      <c r="IZ3315" s="0"/>
      <c r="JA3315" s="0"/>
      <c r="JB3315" s="0"/>
      <c r="JC3315" s="0"/>
      <c r="JD3315" s="0"/>
      <c r="JE3315" s="0"/>
      <c r="JF3315" s="0"/>
      <c r="JG3315" s="0"/>
      <c r="JH3315" s="0"/>
      <c r="JI3315" s="0"/>
      <c r="JJ3315" s="0"/>
      <c r="JK3315" s="0"/>
      <c r="JL3315" s="0"/>
      <c r="JM3315" s="0"/>
      <c r="JN3315" s="0"/>
      <c r="JO3315" s="0"/>
      <c r="JP3315" s="0"/>
      <c r="JQ3315" s="0"/>
      <c r="JR3315" s="0"/>
      <c r="JS3315" s="0"/>
      <c r="JT3315" s="0"/>
      <c r="JU3315" s="0"/>
      <c r="JV3315" s="0"/>
      <c r="JW3315" s="0"/>
      <c r="JX3315" s="0"/>
      <c r="JY3315" s="0"/>
      <c r="JZ3315" s="0"/>
      <c r="KA3315" s="0"/>
      <c r="KB3315" s="0"/>
      <c r="KC3315" s="0"/>
      <c r="KD3315" s="0"/>
      <c r="KE3315" s="0"/>
      <c r="KF3315" s="0"/>
      <c r="KG3315" s="0"/>
      <c r="KH3315" s="0"/>
      <c r="KI3315" s="0"/>
      <c r="KJ3315" s="0"/>
      <c r="KK3315" s="0"/>
      <c r="KL3315" s="0"/>
      <c r="KM3315" s="0"/>
      <c r="KN3315" s="0"/>
      <c r="KO3315" s="0"/>
      <c r="KP3315" s="0"/>
      <c r="KQ3315" s="0"/>
      <c r="KR3315" s="0"/>
      <c r="KS3315" s="0"/>
      <c r="KT3315" s="0"/>
      <c r="KU3315" s="0"/>
      <c r="KV3315" s="0"/>
      <c r="KW3315" s="0"/>
      <c r="KX3315" s="0"/>
      <c r="KY3315" s="0"/>
      <c r="KZ3315" s="0"/>
      <c r="LA3315" s="0"/>
      <c r="LB3315" s="0"/>
      <c r="LC3315" s="0"/>
      <c r="LD3315" s="0"/>
      <c r="LE3315" s="0"/>
      <c r="LF3315" s="0"/>
      <c r="LG3315" s="0"/>
      <c r="LH3315" s="0"/>
      <c r="LI3315" s="0"/>
      <c r="LJ3315" s="0"/>
      <c r="LK3315" s="0"/>
      <c r="LL3315" s="0"/>
      <c r="LM3315" s="0"/>
      <c r="LN3315" s="0"/>
      <c r="LO3315" s="0"/>
      <c r="LP3315" s="0"/>
      <c r="LQ3315" s="0"/>
      <c r="LR3315" s="0"/>
      <c r="LS3315" s="0"/>
      <c r="LT3315" s="0"/>
      <c r="LU3315" s="0"/>
      <c r="LV3315" s="0"/>
      <c r="LW3315" s="0"/>
      <c r="LX3315" s="0"/>
      <c r="LY3315" s="0"/>
      <c r="LZ3315" s="0"/>
      <c r="MA3315" s="0"/>
      <c r="MB3315" s="0"/>
      <c r="MC3315" s="0"/>
      <c r="MD3315" s="0"/>
      <c r="ME3315" s="0"/>
      <c r="MF3315" s="0"/>
      <c r="MG3315" s="0"/>
      <c r="MH3315" s="0"/>
      <c r="MI3315" s="0"/>
      <c r="MJ3315" s="0"/>
      <c r="MK3315" s="0"/>
      <c r="ML3315" s="0"/>
      <c r="MM3315" s="0"/>
      <c r="MN3315" s="0"/>
      <c r="MO3315" s="0"/>
      <c r="MP3315" s="0"/>
      <c r="MQ3315" s="0"/>
      <c r="MR3315" s="0"/>
      <c r="MS3315" s="0"/>
      <c r="MT3315" s="0"/>
      <c r="MU3315" s="0"/>
      <c r="MV3315" s="0"/>
      <c r="MW3315" s="0"/>
      <c r="MX3315" s="0"/>
      <c r="MY3315" s="0"/>
      <c r="MZ3315" s="0"/>
      <c r="NA3315" s="0"/>
      <c r="NB3315" s="0"/>
      <c r="NC3315" s="0"/>
      <c r="ND3315" s="0"/>
      <c r="NE3315" s="0"/>
      <c r="NF3315" s="0"/>
      <c r="NG3315" s="0"/>
      <c r="NH3315" s="0"/>
      <c r="NI3315" s="0"/>
      <c r="NJ3315" s="0"/>
      <c r="NK3315" s="0"/>
      <c r="NL3315" s="0"/>
      <c r="NM3315" s="0"/>
      <c r="NN3315" s="0"/>
      <c r="NO3315" s="0"/>
      <c r="NP3315" s="0"/>
      <c r="NQ3315" s="0"/>
      <c r="NR3315" s="0"/>
      <c r="NS3315" s="0"/>
      <c r="NT3315" s="0"/>
      <c r="NU3315" s="0"/>
      <c r="NV3315" s="0"/>
      <c r="NW3315" s="0"/>
      <c r="NX3315" s="0"/>
      <c r="NY3315" s="0"/>
      <c r="NZ3315" s="0"/>
      <c r="OA3315" s="0"/>
      <c r="OB3315" s="0"/>
      <c r="OC3315" s="0"/>
      <c r="OD3315" s="0"/>
      <c r="OE3315" s="0"/>
      <c r="OF3315" s="0"/>
      <c r="OG3315" s="0"/>
      <c r="OH3315" s="0"/>
      <c r="OI3315" s="0"/>
      <c r="OJ3315" s="0"/>
      <c r="OK3315" s="0"/>
      <c r="OL3315" s="0"/>
      <c r="OM3315" s="0"/>
      <c r="ON3315" s="0"/>
      <c r="OO3315" s="0"/>
      <c r="OP3315" s="0"/>
      <c r="OQ3315" s="0"/>
      <c r="OR3315" s="0"/>
      <c r="OS3315" s="0"/>
      <c r="OT3315" s="0"/>
      <c r="OU3315" s="0"/>
      <c r="OV3315" s="0"/>
      <c r="OW3315" s="0"/>
      <c r="OX3315" s="0"/>
      <c r="OY3315" s="0"/>
      <c r="OZ3315" s="0"/>
      <c r="PA3315" s="0"/>
      <c r="PB3315" s="0"/>
      <c r="PC3315" s="0"/>
      <c r="PD3315" s="0"/>
      <c r="PE3315" s="0"/>
      <c r="PF3315" s="0"/>
      <c r="PG3315" s="0"/>
      <c r="PH3315" s="0"/>
      <c r="PI3315" s="0"/>
      <c r="PJ3315" s="0"/>
      <c r="PK3315" s="0"/>
      <c r="PL3315" s="0"/>
      <c r="PM3315" s="0"/>
      <c r="PN3315" s="0"/>
      <c r="PO3315" s="0"/>
      <c r="PP3315" s="0"/>
      <c r="PQ3315" s="0"/>
      <c r="PR3315" s="0"/>
      <c r="PS3315" s="0"/>
      <c r="PT3315" s="0"/>
      <c r="PU3315" s="0"/>
      <c r="PV3315" s="0"/>
      <c r="PW3315" s="0"/>
      <c r="PX3315" s="0"/>
      <c r="PY3315" s="0"/>
      <c r="PZ3315" s="0"/>
      <c r="QA3315" s="0"/>
      <c r="QB3315" s="0"/>
      <c r="QC3315" s="0"/>
      <c r="QD3315" s="0"/>
      <c r="QE3315" s="0"/>
      <c r="QF3315" s="0"/>
      <c r="QG3315" s="0"/>
      <c r="QH3315" s="0"/>
      <c r="QI3315" s="0"/>
      <c r="QJ3315" s="0"/>
      <c r="QK3315" s="0"/>
      <c r="QL3315" s="0"/>
      <c r="QM3315" s="0"/>
      <c r="QN3315" s="0"/>
      <c r="QO3315" s="0"/>
      <c r="QP3315" s="0"/>
      <c r="QQ3315" s="0"/>
      <c r="QR3315" s="0"/>
      <c r="QS3315" s="0"/>
      <c r="QT3315" s="0"/>
      <c r="QU3315" s="0"/>
      <c r="QV3315" s="0"/>
      <c r="QW3315" s="0"/>
      <c r="QX3315" s="0"/>
      <c r="QY3315" s="0"/>
      <c r="QZ3315" s="0"/>
      <c r="RA3315" s="0"/>
      <c r="RB3315" s="0"/>
      <c r="RC3315" s="0"/>
      <c r="RD3315" s="0"/>
      <c r="RE3315" s="0"/>
      <c r="RF3315" s="0"/>
      <c r="RG3315" s="0"/>
      <c r="RH3315" s="0"/>
      <c r="RI3315" s="0"/>
      <c r="RJ3315" s="0"/>
      <c r="RK3315" s="0"/>
      <c r="RL3315" s="0"/>
      <c r="RM3315" s="0"/>
      <c r="RN3315" s="0"/>
      <c r="RO3315" s="0"/>
      <c r="RP3315" s="0"/>
      <c r="RQ3315" s="0"/>
      <c r="RR3315" s="0"/>
      <c r="RS3315" s="0"/>
      <c r="RT3315" s="0"/>
      <c r="RU3315" s="0"/>
      <c r="RV3315" s="0"/>
      <c r="RW3315" s="0"/>
      <c r="RX3315" s="0"/>
      <c r="RY3315" s="0"/>
      <c r="RZ3315" s="0"/>
      <c r="SA3315" s="0"/>
      <c r="SB3315" s="0"/>
      <c r="SC3315" s="0"/>
      <c r="SD3315" s="0"/>
      <c r="SE3315" s="0"/>
      <c r="SF3315" s="0"/>
      <c r="SG3315" s="0"/>
      <c r="SH3315" s="0"/>
      <c r="SI3315" s="0"/>
      <c r="SJ3315" s="0"/>
      <c r="SK3315" s="0"/>
      <c r="SL3315" s="0"/>
      <c r="SM3315" s="0"/>
      <c r="SN3315" s="0"/>
      <c r="SO3315" s="0"/>
      <c r="SP3315" s="0"/>
      <c r="SQ3315" s="0"/>
      <c r="SR3315" s="0"/>
      <c r="SS3315" s="0"/>
      <c r="ST3315" s="0"/>
      <c r="SU3315" s="0"/>
      <c r="SV3315" s="0"/>
      <c r="SW3315" s="0"/>
      <c r="SX3315" s="0"/>
      <c r="SY3315" s="0"/>
      <c r="SZ3315" s="0"/>
      <c r="TA3315" s="0"/>
      <c r="TB3315" s="0"/>
      <c r="TC3315" s="0"/>
      <c r="TD3315" s="0"/>
      <c r="TE3315" s="0"/>
      <c r="TF3315" s="0"/>
      <c r="TG3315" s="0"/>
      <c r="TH3315" s="0"/>
      <c r="TI3315" s="0"/>
      <c r="TJ3315" s="0"/>
      <c r="TK3315" s="0"/>
      <c r="TL3315" s="0"/>
      <c r="TM3315" s="0"/>
      <c r="TN3315" s="0"/>
      <c r="TO3315" s="0"/>
      <c r="TP3315" s="0"/>
      <c r="TQ3315" s="0"/>
      <c r="TR3315" s="0"/>
      <c r="TS3315" s="0"/>
      <c r="TT3315" s="0"/>
      <c r="TU3315" s="0"/>
      <c r="TV3315" s="0"/>
      <c r="TW3315" s="0"/>
      <c r="TX3315" s="0"/>
      <c r="TY3315" s="0"/>
      <c r="TZ3315" s="0"/>
      <c r="UA3315" s="0"/>
      <c r="UB3315" s="0"/>
      <c r="UC3315" s="0"/>
      <c r="UD3315" s="0"/>
      <c r="UE3315" s="0"/>
      <c r="UF3315" s="0"/>
      <c r="UG3315" s="0"/>
      <c r="UH3315" s="0"/>
      <c r="UI3315" s="0"/>
      <c r="UJ3315" s="0"/>
      <c r="UK3315" s="0"/>
      <c r="UL3315" s="0"/>
      <c r="UM3315" s="0"/>
      <c r="UN3315" s="0"/>
      <c r="UO3315" s="0"/>
      <c r="UP3315" s="0"/>
      <c r="UQ3315" s="0"/>
      <c r="UR3315" s="0"/>
      <c r="US3315" s="0"/>
      <c r="UT3315" s="0"/>
      <c r="UU3315" s="0"/>
      <c r="UV3315" s="0"/>
      <c r="UW3315" s="0"/>
      <c r="UX3315" s="0"/>
      <c r="UY3315" s="0"/>
      <c r="UZ3315" s="0"/>
      <c r="VA3315" s="0"/>
      <c r="VB3315" s="0"/>
      <c r="VC3315" s="0"/>
      <c r="VD3315" s="0"/>
      <c r="VE3315" s="0"/>
      <c r="VF3315" s="0"/>
      <c r="VG3315" s="0"/>
      <c r="VH3315" s="0"/>
      <c r="VI3315" s="0"/>
      <c r="VJ3315" s="0"/>
      <c r="VK3315" s="0"/>
      <c r="VL3315" s="0"/>
      <c r="VM3315" s="0"/>
      <c r="VN3315" s="0"/>
      <c r="VO3315" s="0"/>
      <c r="VP3315" s="0"/>
      <c r="VQ3315" s="0"/>
      <c r="VR3315" s="0"/>
      <c r="VS3315" s="0"/>
      <c r="VT3315" s="0"/>
      <c r="VU3315" s="0"/>
      <c r="VV3315" s="0"/>
      <c r="VW3315" s="0"/>
      <c r="VX3315" s="0"/>
      <c r="VY3315" s="0"/>
      <c r="VZ3315" s="0"/>
      <c r="WA3315" s="0"/>
      <c r="WB3315" s="0"/>
      <c r="WC3315" s="0"/>
      <c r="WD3315" s="0"/>
      <c r="WE3315" s="0"/>
      <c r="WF3315" s="0"/>
      <c r="WG3315" s="0"/>
      <c r="WH3315" s="0"/>
      <c r="WI3315" s="0"/>
      <c r="WJ3315" s="0"/>
      <c r="WK3315" s="0"/>
      <c r="WL3315" s="0"/>
      <c r="WM3315" s="0"/>
      <c r="WN3315" s="0"/>
      <c r="WO3315" s="0"/>
      <c r="WP3315" s="0"/>
      <c r="WQ3315" s="0"/>
      <c r="WR3315" s="0"/>
      <c r="WS3315" s="0"/>
      <c r="WT3315" s="0"/>
      <c r="WU3315" s="0"/>
      <c r="WV3315" s="0"/>
      <c r="WW3315" s="0"/>
      <c r="WX3315" s="0"/>
      <c r="WY3315" s="0"/>
      <c r="WZ3315" s="0"/>
      <c r="XA3315" s="0"/>
      <c r="XB3315" s="0"/>
      <c r="XC3315" s="0"/>
      <c r="XD3315" s="0"/>
      <c r="XE3315" s="0"/>
      <c r="XF3315" s="0"/>
      <c r="XG3315" s="0"/>
      <c r="XH3315" s="0"/>
      <c r="XI3315" s="0"/>
      <c r="XJ3315" s="0"/>
      <c r="XK3315" s="0"/>
      <c r="XL3315" s="0"/>
      <c r="XM3315" s="0"/>
      <c r="XN3315" s="0"/>
      <c r="XO3315" s="0"/>
      <c r="XP3315" s="0"/>
      <c r="XQ3315" s="0"/>
      <c r="XR3315" s="0"/>
      <c r="XS3315" s="0"/>
      <c r="XT3315" s="0"/>
      <c r="XU3315" s="0"/>
      <c r="XV3315" s="0"/>
      <c r="XW3315" s="0"/>
      <c r="XX3315" s="0"/>
      <c r="XY3315" s="0"/>
      <c r="XZ3315" s="0"/>
      <c r="YA3315" s="0"/>
      <c r="YB3315" s="0"/>
      <c r="YC3315" s="0"/>
      <c r="YD3315" s="0"/>
      <c r="YE3315" s="0"/>
      <c r="YF3315" s="0"/>
      <c r="YG3315" s="0"/>
      <c r="YH3315" s="0"/>
      <c r="YI3315" s="0"/>
      <c r="YJ3315" s="0"/>
      <c r="YK3315" s="0"/>
      <c r="YL3315" s="0"/>
      <c r="YM3315" s="0"/>
      <c r="YN3315" s="0"/>
      <c r="YO3315" s="0"/>
      <c r="YP3315" s="0"/>
      <c r="YQ3315" s="0"/>
      <c r="YR3315" s="0"/>
      <c r="YS3315" s="0"/>
      <c r="YT3315" s="0"/>
      <c r="YU3315" s="0"/>
      <c r="YV3315" s="0"/>
      <c r="YW3315" s="0"/>
      <c r="YX3315" s="0"/>
      <c r="YY3315" s="0"/>
      <c r="YZ3315" s="0"/>
      <c r="ZA3315" s="0"/>
      <c r="ZB3315" s="0"/>
      <c r="ZC3315" s="0"/>
      <c r="ZD3315" s="0"/>
      <c r="ZE3315" s="0"/>
      <c r="ZF3315" s="0"/>
      <c r="ZG3315" s="0"/>
      <c r="ZH3315" s="0"/>
      <c r="ZI3315" s="0"/>
      <c r="ZJ3315" s="0"/>
      <c r="ZK3315" s="0"/>
      <c r="ZL3315" s="0"/>
      <c r="ZM3315" s="0"/>
      <c r="ZN3315" s="0"/>
      <c r="ZO3315" s="0"/>
      <c r="ZP3315" s="0"/>
      <c r="ZQ3315" s="0"/>
      <c r="ZR3315" s="0"/>
      <c r="ZS3315" s="0"/>
      <c r="ZT3315" s="0"/>
      <c r="ZU3315" s="0"/>
      <c r="ZV3315" s="0"/>
      <c r="ZW3315" s="0"/>
      <c r="ZX3315" s="0"/>
      <c r="ZY3315" s="0"/>
      <c r="ZZ3315" s="0"/>
      <c r="AAA3315" s="0"/>
      <c r="AAB3315" s="0"/>
      <c r="AAC3315" s="0"/>
      <c r="AAD3315" s="0"/>
      <c r="AAE3315" s="0"/>
      <c r="AAF3315" s="0"/>
      <c r="AAG3315" s="0"/>
      <c r="AAH3315" s="0"/>
      <c r="AAI3315" s="0"/>
      <c r="AAJ3315" s="0"/>
      <c r="AAK3315" s="0"/>
      <c r="AAL3315" s="0"/>
      <c r="AAM3315" s="0"/>
      <c r="AAN3315" s="0"/>
      <c r="AAO3315" s="0"/>
      <c r="AAP3315" s="0"/>
      <c r="AAQ3315" s="0"/>
      <c r="AAR3315" s="0"/>
      <c r="AAS3315" s="0"/>
      <c r="AAT3315" s="0"/>
      <c r="AAU3315" s="0"/>
      <c r="AAV3315" s="0"/>
      <c r="AAW3315" s="0"/>
      <c r="AAX3315" s="0"/>
      <c r="AAY3315" s="0"/>
      <c r="AAZ3315" s="0"/>
      <c r="ABA3315" s="0"/>
      <c r="ABB3315" s="0"/>
      <c r="ABC3315" s="0"/>
      <c r="ABD3315" s="0"/>
      <c r="ABE3315" s="0"/>
      <c r="ABF3315" s="0"/>
      <c r="ABG3315" s="0"/>
      <c r="ABH3315" s="0"/>
      <c r="ABI3315" s="0"/>
      <c r="ABJ3315" s="0"/>
      <c r="ABK3315" s="0"/>
      <c r="ABL3315" s="0"/>
      <c r="ABM3315" s="0"/>
      <c r="ABN3315" s="0"/>
      <c r="ABO3315" s="0"/>
      <c r="ABP3315" s="0"/>
      <c r="ABQ3315" s="0"/>
      <c r="ABR3315" s="0"/>
      <c r="ABS3315" s="0"/>
      <c r="ABT3315" s="0"/>
      <c r="ABU3315" s="0"/>
      <c r="ABV3315" s="0"/>
      <c r="ABW3315" s="0"/>
      <c r="ABX3315" s="0"/>
      <c r="ABY3315" s="0"/>
      <c r="ABZ3315" s="0"/>
      <c r="ACA3315" s="0"/>
      <c r="ACB3315" s="0"/>
      <c r="ACC3315" s="0"/>
      <c r="ACD3315" s="0"/>
      <c r="ACE3315" s="0"/>
      <c r="ACF3315" s="0"/>
      <c r="ACG3315" s="0"/>
      <c r="ACH3315" s="0"/>
      <c r="ACI3315" s="0"/>
      <c r="ACJ3315" s="0"/>
      <c r="ACK3315" s="0"/>
      <c r="ACL3315" s="0"/>
      <c r="ACM3315" s="0"/>
      <c r="ACN3315" s="0"/>
      <c r="ACO3315" s="0"/>
      <c r="ACP3315" s="0"/>
      <c r="ACQ3315" s="0"/>
      <c r="ACR3315" s="0"/>
      <c r="ACS3315" s="0"/>
      <c r="ACT3315" s="0"/>
      <c r="ACU3315" s="0"/>
      <c r="ACV3315" s="0"/>
      <c r="ACW3315" s="0"/>
      <c r="ACX3315" s="0"/>
      <c r="ACY3315" s="0"/>
      <c r="ACZ3315" s="0"/>
      <c r="ADA3315" s="0"/>
      <c r="ADB3315" s="0"/>
      <c r="ADC3315" s="0"/>
      <c r="ADD3315" s="0"/>
      <c r="ADE3315" s="0"/>
      <c r="ADF3315" s="0"/>
      <c r="ADG3315" s="0"/>
      <c r="ADH3315" s="0"/>
      <c r="ADI3315" s="0"/>
      <c r="ADJ3315" s="0"/>
      <c r="ADK3315" s="0"/>
      <c r="ADL3315" s="0"/>
      <c r="ADM3315" s="0"/>
      <c r="ADN3315" s="0"/>
      <c r="ADO3315" s="0"/>
      <c r="ADP3315" s="0"/>
      <c r="ADQ3315" s="0"/>
      <c r="ADR3315" s="0"/>
      <c r="ADS3315" s="0"/>
      <c r="ADT3315" s="0"/>
      <c r="ADU3315" s="0"/>
      <c r="ADV3315" s="0"/>
      <c r="ADW3315" s="0"/>
      <c r="ADX3315" s="0"/>
      <c r="ADY3315" s="0"/>
      <c r="ADZ3315" s="0"/>
      <c r="AEA3315" s="0"/>
      <c r="AEB3315" s="0"/>
      <c r="AEC3315" s="0"/>
      <c r="AED3315" s="0"/>
      <c r="AEE3315" s="0"/>
      <c r="AEF3315" s="0"/>
      <c r="AEG3315" s="0"/>
      <c r="AEH3315" s="0"/>
      <c r="AEI3315" s="0"/>
      <c r="AEJ3315" s="0"/>
      <c r="AEK3315" s="0"/>
      <c r="AEL3315" s="0"/>
      <c r="AEM3315" s="0"/>
      <c r="AEN3315" s="0"/>
      <c r="AEO3315" s="0"/>
      <c r="AEP3315" s="0"/>
      <c r="AEQ3315" s="0"/>
      <c r="AER3315" s="0"/>
      <c r="AES3315" s="0"/>
      <c r="AET3315" s="0"/>
      <c r="AEU3315" s="0"/>
      <c r="AEV3315" s="0"/>
      <c r="AEW3315" s="0"/>
      <c r="AEX3315" s="0"/>
      <c r="AEY3315" s="0"/>
      <c r="AEZ3315" s="0"/>
      <c r="AFA3315" s="0"/>
      <c r="AFB3315" s="0"/>
      <c r="AFC3315" s="0"/>
      <c r="AFD3315" s="0"/>
      <c r="AFE3315" s="0"/>
      <c r="AFF3315" s="0"/>
      <c r="AFG3315" s="0"/>
      <c r="AFH3315" s="0"/>
      <c r="AFI3315" s="0"/>
      <c r="AFJ3315" s="0"/>
      <c r="AFK3315" s="0"/>
      <c r="AFL3315" s="0"/>
      <c r="AFM3315" s="0"/>
      <c r="AFN3315" s="0"/>
      <c r="AFO3315" s="0"/>
      <c r="AFP3315" s="0"/>
      <c r="AFQ3315" s="0"/>
      <c r="AFR3315" s="0"/>
      <c r="AFS3315" s="0"/>
      <c r="AFT3315" s="0"/>
      <c r="AFU3315" s="0"/>
      <c r="AFV3315" s="0"/>
      <c r="AFW3315" s="0"/>
      <c r="AFX3315" s="0"/>
      <c r="AFY3315" s="0"/>
      <c r="AFZ3315" s="0"/>
      <c r="AGA3315" s="0"/>
      <c r="AGB3315" s="0"/>
      <c r="AGC3315" s="0"/>
      <c r="AGD3315" s="0"/>
      <c r="AGE3315" s="0"/>
      <c r="AGF3315" s="0"/>
      <c r="AGG3315" s="0"/>
      <c r="AGH3315" s="0"/>
      <c r="AGI3315" s="0"/>
      <c r="AGJ3315" s="0"/>
      <c r="AGK3315" s="0"/>
      <c r="AGL3315" s="0"/>
      <c r="AGM3315" s="0"/>
      <c r="AGN3315" s="0"/>
      <c r="AGO3315" s="0"/>
      <c r="AGP3315" s="0"/>
      <c r="AGQ3315" s="0"/>
      <c r="AGR3315" s="0"/>
      <c r="AGS3315" s="0"/>
      <c r="AGT3315" s="0"/>
      <c r="AGU3315" s="0"/>
      <c r="AGV3315" s="0"/>
      <c r="AGW3315" s="0"/>
      <c r="AGX3315" s="0"/>
      <c r="AGY3315" s="0"/>
      <c r="AGZ3315" s="0"/>
      <c r="AHA3315" s="0"/>
      <c r="AHB3315" s="0"/>
      <c r="AHC3315" s="0"/>
      <c r="AHD3315" s="0"/>
      <c r="AHE3315" s="0"/>
      <c r="AHF3315" s="0"/>
      <c r="AHG3315" s="0"/>
      <c r="AHH3315" s="0"/>
      <c r="AHI3315" s="0"/>
      <c r="AHJ3315" s="0"/>
      <c r="AHK3315" s="0"/>
      <c r="AHL3315" s="0"/>
      <c r="AHM3315" s="0"/>
      <c r="AHN3315" s="0"/>
      <c r="AHO3315" s="0"/>
      <c r="AHP3315" s="0"/>
      <c r="AHQ3315" s="0"/>
      <c r="AHR3315" s="0"/>
      <c r="AHS3315" s="0"/>
      <c r="AHT3315" s="0"/>
      <c r="AHU3315" s="0"/>
      <c r="AHV3315" s="0"/>
      <c r="AHW3315" s="0"/>
      <c r="AHX3315" s="0"/>
      <c r="AHY3315" s="0"/>
      <c r="AHZ3315" s="0"/>
      <c r="AIA3315" s="0"/>
      <c r="AIB3315" s="0"/>
      <c r="AIC3315" s="0"/>
      <c r="AID3315" s="0"/>
      <c r="AIE3315" s="0"/>
      <c r="AIF3315" s="0"/>
      <c r="AIG3315" s="0"/>
      <c r="AIH3315" s="0"/>
      <c r="AII3315" s="0"/>
      <c r="AIJ3315" s="0"/>
      <c r="AIK3315" s="0"/>
      <c r="AIL3315" s="0"/>
      <c r="AIM3315" s="0"/>
      <c r="AIN3315" s="0"/>
      <c r="AIO3315" s="0"/>
      <c r="AIP3315" s="0"/>
      <c r="AIQ3315" s="0"/>
      <c r="AIR3315" s="0"/>
      <c r="AIS3315" s="0"/>
      <c r="AIT3315" s="0"/>
      <c r="AIU3315" s="0"/>
      <c r="AIV3315" s="0"/>
      <c r="AIW3315" s="0"/>
      <c r="AIX3315" s="0"/>
      <c r="AIY3315" s="0"/>
      <c r="AIZ3315" s="0"/>
      <c r="AJA3315" s="0"/>
      <c r="AJB3315" s="0"/>
      <c r="AJC3315" s="0"/>
      <c r="AJD3315" s="0"/>
      <c r="AJE3315" s="0"/>
      <c r="AJF3315" s="0"/>
      <c r="AJG3315" s="0"/>
      <c r="AJH3315" s="0"/>
      <c r="AJI3315" s="0"/>
      <c r="AJJ3315" s="0"/>
      <c r="AJK3315" s="0"/>
      <c r="AJL3315" s="0"/>
      <c r="AJM3315" s="0"/>
      <c r="AJN3315" s="0"/>
      <c r="AJO3315" s="0"/>
      <c r="AJP3315" s="0"/>
      <c r="AJQ3315" s="0"/>
      <c r="AJR3315" s="0"/>
      <c r="AJS3315" s="0"/>
      <c r="AJT3315" s="0"/>
      <c r="AJU3315" s="0"/>
      <c r="AJV3315" s="0"/>
      <c r="AJW3315" s="0"/>
      <c r="AJX3315" s="0"/>
      <c r="AJY3315" s="0"/>
      <c r="AJZ3315" s="0"/>
      <c r="AKA3315" s="0"/>
      <c r="AKB3315" s="0"/>
      <c r="AKC3315" s="0"/>
      <c r="AKD3315" s="0"/>
      <c r="AKE3315" s="0"/>
      <c r="AKF3315" s="0"/>
      <c r="AKG3315" s="0"/>
      <c r="AKH3315" s="0"/>
      <c r="AKI3315" s="0"/>
      <c r="AKJ3315" s="0"/>
      <c r="AKK3315" s="0"/>
      <c r="AKL3315" s="0"/>
      <c r="AKM3315" s="0"/>
      <c r="AKN3315" s="0"/>
      <c r="AKO3315" s="0"/>
      <c r="AKP3315" s="0"/>
      <c r="AKQ3315" s="0"/>
      <c r="AKR3315" s="0"/>
      <c r="AKS3315" s="0"/>
      <c r="AKT3315" s="0"/>
      <c r="AKU3315" s="0"/>
      <c r="AKV3315" s="0"/>
      <c r="AKW3315" s="0"/>
      <c r="AKX3315" s="0"/>
      <c r="AKY3315" s="0"/>
      <c r="AKZ3315" s="0"/>
      <c r="ALA3315" s="0"/>
      <c r="ALB3315" s="0"/>
      <c r="ALC3315" s="0"/>
      <c r="ALD3315" s="0"/>
      <c r="ALE3315" s="0"/>
      <c r="ALF3315" s="0"/>
      <c r="ALG3315" s="0"/>
      <c r="ALH3315" s="0"/>
      <c r="ALI3315" s="0"/>
      <c r="ALJ3315" s="0"/>
      <c r="ALK3315" s="0"/>
      <c r="ALL3315" s="0"/>
      <c r="ALM3315" s="0"/>
      <c r="ALN3315" s="0"/>
      <c r="ALO3315" s="0"/>
      <c r="ALP3315" s="0"/>
      <c r="ALQ3315" s="0"/>
      <c r="ALR3315" s="0"/>
      <c r="ALS3315" s="0"/>
      <c r="ALT3315" s="0"/>
      <c r="ALU3315" s="0"/>
      <c r="ALV3315" s="0"/>
      <c r="ALW3315" s="0"/>
      <c r="ALX3315" s="0"/>
      <c r="ALY3315" s="0"/>
      <c r="ALZ3315" s="0"/>
      <c r="AMA3315" s="0"/>
      <c r="AMB3315" s="0"/>
      <c r="AMC3315" s="0"/>
      <c r="AMD3315" s="0"/>
      <c r="AME3315" s="0"/>
      <c r="AMF3315" s="0"/>
      <c r="AMG3315" s="0"/>
      <c r="AMH3315" s="0"/>
      <c r="AMI3315" s="0"/>
    </row>
    <row r="3316" customFormat="false" ht="12.75" hidden="false" customHeight="false" outlineLevel="0" collapsed="false">
      <c r="A3316" s="1" t="s">
        <v>3561</v>
      </c>
      <c r="C3316" s="27" t="s">
        <v>3565</v>
      </c>
      <c r="D3316" s="27" t="s">
        <v>13</v>
      </c>
      <c r="E3316" s="28"/>
      <c r="F3316" s="29"/>
      <c r="G3316" s="27"/>
      <c r="H3316" s="30" t="s">
        <v>61</v>
      </c>
      <c r="I3316" s="31" t="n">
        <v>1.79</v>
      </c>
      <c r="J3316" s="31" t="s">
        <v>2270</v>
      </c>
      <c r="BM3316" s="0"/>
      <c r="BN3316" s="0"/>
      <c r="BO3316" s="0"/>
      <c r="BP3316" s="0"/>
      <c r="BQ3316" s="0"/>
      <c r="BR3316" s="0"/>
      <c r="BS3316" s="0"/>
      <c r="BT3316" s="0"/>
      <c r="BU3316" s="0"/>
      <c r="BV3316" s="0"/>
      <c r="BW3316" s="0"/>
      <c r="BX3316" s="0"/>
      <c r="BY3316" s="0"/>
      <c r="BZ3316" s="0"/>
      <c r="CA3316" s="0"/>
      <c r="CB3316" s="0"/>
      <c r="CC3316" s="0"/>
      <c r="CD3316" s="0"/>
      <c r="CE3316" s="0"/>
      <c r="CF3316" s="0"/>
      <c r="CG3316" s="0"/>
      <c r="CH3316" s="0"/>
      <c r="CI3316" s="0"/>
      <c r="CJ3316" s="0"/>
      <c r="CK3316" s="0"/>
      <c r="CL3316" s="0"/>
      <c r="CM3316" s="0"/>
      <c r="CN3316" s="0"/>
      <c r="CO3316" s="0"/>
      <c r="CP3316" s="0"/>
      <c r="CQ3316" s="0"/>
      <c r="CR3316" s="0"/>
      <c r="CS3316" s="0"/>
      <c r="CT3316" s="0"/>
      <c r="CU3316" s="0"/>
      <c r="CV3316" s="0"/>
      <c r="CW3316" s="0"/>
      <c r="CX3316" s="0"/>
      <c r="CY3316" s="0"/>
      <c r="CZ3316" s="0"/>
      <c r="DA3316" s="0"/>
      <c r="DB3316" s="0"/>
      <c r="DC3316" s="0"/>
      <c r="DD3316" s="0"/>
      <c r="DE3316" s="0"/>
      <c r="DF3316" s="0"/>
      <c r="DG3316" s="0"/>
      <c r="DH3316" s="0"/>
      <c r="DI3316" s="0"/>
      <c r="DJ3316" s="0"/>
      <c r="DK3316" s="0"/>
      <c r="DL3316" s="0"/>
      <c r="DM3316" s="0"/>
      <c r="DN3316" s="0"/>
      <c r="DO3316" s="0"/>
      <c r="DP3316" s="0"/>
      <c r="DQ3316" s="0"/>
      <c r="DR3316" s="0"/>
      <c r="DS3316" s="0"/>
      <c r="DT3316" s="0"/>
      <c r="DU3316" s="0"/>
      <c r="DV3316" s="0"/>
      <c r="DW3316" s="0"/>
      <c r="DX3316" s="0"/>
      <c r="DY3316" s="0"/>
      <c r="DZ3316" s="0"/>
      <c r="EA3316" s="0"/>
      <c r="EB3316" s="0"/>
      <c r="EC3316" s="0"/>
      <c r="ED3316" s="0"/>
      <c r="EE3316" s="0"/>
      <c r="EF3316" s="0"/>
      <c r="EG3316" s="0"/>
      <c r="EH3316" s="0"/>
      <c r="EI3316" s="0"/>
      <c r="EJ3316" s="0"/>
      <c r="EK3316" s="0"/>
      <c r="EL3316" s="0"/>
      <c r="EM3316" s="0"/>
      <c r="EN3316" s="0"/>
      <c r="EO3316" s="0"/>
      <c r="EP3316" s="0"/>
      <c r="EQ3316" s="0"/>
      <c r="ER3316" s="0"/>
      <c r="ES3316" s="0"/>
      <c r="ET3316" s="0"/>
      <c r="EU3316" s="0"/>
      <c r="EV3316" s="0"/>
      <c r="EW3316" s="0"/>
      <c r="EX3316" s="0"/>
      <c r="EY3316" s="0"/>
      <c r="EZ3316" s="0"/>
      <c r="FA3316" s="0"/>
      <c r="FB3316" s="0"/>
      <c r="FC3316" s="0"/>
      <c r="FD3316" s="0"/>
      <c r="FE3316" s="0"/>
      <c r="FF3316" s="0"/>
      <c r="FG3316" s="0"/>
      <c r="FH3316" s="0"/>
      <c r="FI3316" s="0"/>
      <c r="FJ3316" s="0"/>
      <c r="FK3316" s="0"/>
      <c r="FL3316" s="0"/>
      <c r="FM3316" s="0"/>
      <c r="FN3316" s="0"/>
      <c r="FO3316" s="0"/>
      <c r="FP3316" s="0"/>
      <c r="FQ3316" s="0"/>
      <c r="FR3316" s="0"/>
      <c r="FS3316" s="0"/>
      <c r="FT3316" s="0"/>
      <c r="FU3316" s="0"/>
      <c r="FV3316" s="0"/>
      <c r="FW3316" s="0"/>
      <c r="FX3316" s="0"/>
      <c r="FY3316" s="0"/>
      <c r="FZ3316" s="0"/>
      <c r="GA3316" s="0"/>
      <c r="GB3316" s="0"/>
      <c r="GC3316" s="0"/>
      <c r="GD3316" s="0"/>
      <c r="GE3316" s="0"/>
      <c r="GF3316" s="0"/>
      <c r="GG3316" s="0"/>
      <c r="GH3316" s="0"/>
      <c r="GI3316" s="0"/>
      <c r="GJ3316" s="0"/>
      <c r="GK3316" s="0"/>
      <c r="GL3316" s="0"/>
      <c r="GM3316" s="0"/>
      <c r="GN3316" s="0"/>
      <c r="GO3316" s="0"/>
      <c r="GP3316" s="0"/>
      <c r="GQ3316" s="0"/>
      <c r="GR3316" s="0"/>
      <c r="GS3316" s="0"/>
      <c r="GT3316" s="0"/>
      <c r="GU3316" s="0"/>
      <c r="GV3316" s="0"/>
      <c r="GW3316" s="0"/>
      <c r="GX3316" s="0"/>
      <c r="GY3316" s="0"/>
      <c r="GZ3316" s="0"/>
      <c r="HA3316" s="0"/>
      <c r="HB3316" s="0"/>
      <c r="HC3316" s="0"/>
      <c r="HD3316" s="0"/>
      <c r="HE3316" s="0"/>
      <c r="HF3316" s="0"/>
      <c r="HG3316" s="0"/>
      <c r="HH3316" s="0"/>
      <c r="HI3316" s="0"/>
      <c r="HJ3316" s="0"/>
      <c r="HK3316" s="0"/>
      <c r="HL3316" s="0"/>
      <c r="HM3316" s="0"/>
      <c r="HN3316" s="0"/>
      <c r="HO3316" s="0"/>
      <c r="HP3316" s="0"/>
      <c r="HQ3316" s="0"/>
      <c r="HR3316" s="0"/>
      <c r="HS3316" s="0"/>
      <c r="HT3316" s="0"/>
      <c r="HU3316" s="0"/>
      <c r="HV3316" s="0"/>
      <c r="HW3316" s="0"/>
      <c r="HX3316" s="0"/>
      <c r="HY3316" s="0"/>
      <c r="HZ3316" s="0"/>
      <c r="IA3316" s="0"/>
      <c r="IB3316" s="0"/>
      <c r="IC3316" s="0"/>
      <c r="ID3316" s="0"/>
      <c r="IE3316" s="0"/>
      <c r="IF3316" s="0"/>
      <c r="IG3316" s="0"/>
      <c r="IH3316" s="0"/>
      <c r="II3316" s="0"/>
      <c r="IJ3316" s="0"/>
      <c r="IK3316" s="0"/>
      <c r="IL3316" s="0"/>
      <c r="IM3316" s="0"/>
      <c r="IN3316" s="0"/>
      <c r="IO3316" s="0"/>
      <c r="IP3316" s="0"/>
      <c r="IQ3316" s="0"/>
      <c r="IR3316" s="0"/>
      <c r="IS3316" s="0"/>
      <c r="IT3316" s="0"/>
      <c r="IU3316" s="0"/>
      <c r="IV3316" s="0"/>
      <c r="IW3316" s="0"/>
      <c r="IX3316" s="0"/>
      <c r="IY3316" s="0"/>
      <c r="IZ3316" s="0"/>
      <c r="JA3316" s="0"/>
      <c r="JB3316" s="0"/>
      <c r="JC3316" s="0"/>
      <c r="JD3316" s="0"/>
      <c r="JE3316" s="0"/>
      <c r="JF3316" s="0"/>
      <c r="JG3316" s="0"/>
      <c r="JH3316" s="0"/>
      <c r="JI3316" s="0"/>
      <c r="JJ3316" s="0"/>
      <c r="JK3316" s="0"/>
      <c r="JL3316" s="0"/>
      <c r="JM3316" s="0"/>
      <c r="JN3316" s="0"/>
      <c r="JO3316" s="0"/>
      <c r="JP3316" s="0"/>
      <c r="JQ3316" s="0"/>
      <c r="JR3316" s="0"/>
      <c r="JS3316" s="0"/>
      <c r="JT3316" s="0"/>
      <c r="JU3316" s="0"/>
      <c r="JV3316" s="0"/>
      <c r="JW3316" s="0"/>
      <c r="JX3316" s="0"/>
      <c r="JY3316" s="0"/>
      <c r="JZ3316" s="0"/>
      <c r="KA3316" s="0"/>
      <c r="KB3316" s="0"/>
      <c r="KC3316" s="0"/>
      <c r="KD3316" s="0"/>
      <c r="KE3316" s="0"/>
      <c r="KF3316" s="0"/>
      <c r="KG3316" s="0"/>
      <c r="KH3316" s="0"/>
      <c r="KI3316" s="0"/>
      <c r="KJ3316" s="0"/>
      <c r="KK3316" s="0"/>
      <c r="KL3316" s="0"/>
      <c r="KM3316" s="0"/>
      <c r="KN3316" s="0"/>
      <c r="KO3316" s="0"/>
      <c r="KP3316" s="0"/>
      <c r="KQ3316" s="0"/>
      <c r="KR3316" s="0"/>
      <c r="KS3316" s="0"/>
      <c r="KT3316" s="0"/>
      <c r="KU3316" s="0"/>
      <c r="KV3316" s="0"/>
      <c r="KW3316" s="0"/>
      <c r="KX3316" s="0"/>
      <c r="KY3316" s="0"/>
      <c r="KZ3316" s="0"/>
      <c r="LA3316" s="0"/>
      <c r="LB3316" s="0"/>
      <c r="LC3316" s="0"/>
      <c r="LD3316" s="0"/>
      <c r="LE3316" s="0"/>
      <c r="LF3316" s="0"/>
      <c r="LG3316" s="0"/>
      <c r="LH3316" s="0"/>
      <c r="LI3316" s="0"/>
      <c r="LJ3316" s="0"/>
      <c r="LK3316" s="0"/>
      <c r="LL3316" s="0"/>
      <c r="LM3316" s="0"/>
      <c r="LN3316" s="0"/>
      <c r="LO3316" s="0"/>
      <c r="LP3316" s="0"/>
      <c r="LQ3316" s="0"/>
      <c r="LR3316" s="0"/>
      <c r="LS3316" s="0"/>
      <c r="LT3316" s="0"/>
      <c r="LU3316" s="0"/>
      <c r="LV3316" s="0"/>
      <c r="LW3316" s="0"/>
      <c r="LX3316" s="0"/>
      <c r="LY3316" s="0"/>
      <c r="LZ3316" s="0"/>
      <c r="MA3316" s="0"/>
      <c r="MB3316" s="0"/>
      <c r="MC3316" s="0"/>
      <c r="MD3316" s="0"/>
      <c r="ME3316" s="0"/>
      <c r="MF3316" s="0"/>
      <c r="MG3316" s="0"/>
      <c r="MH3316" s="0"/>
      <c r="MI3316" s="0"/>
      <c r="MJ3316" s="0"/>
      <c r="MK3316" s="0"/>
      <c r="ML3316" s="0"/>
      <c r="MM3316" s="0"/>
      <c r="MN3316" s="0"/>
      <c r="MO3316" s="0"/>
      <c r="MP3316" s="0"/>
      <c r="MQ3316" s="0"/>
      <c r="MR3316" s="0"/>
      <c r="MS3316" s="0"/>
      <c r="MT3316" s="0"/>
      <c r="MU3316" s="0"/>
      <c r="MV3316" s="0"/>
      <c r="MW3316" s="0"/>
      <c r="MX3316" s="0"/>
      <c r="MY3316" s="0"/>
      <c r="MZ3316" s="0"/>
      <c r="NA3316" s="0"/>
      <c r="NB3316" s="0"/>
      <c r="NC3316" s="0"/>
      <c r="ND3316" s="0"/>
      <c r="NE3316" s="0"/>
      <c r="NF3316" s="0"/>
      <c r="NG3316" s="0"/>
      <c r="NH3316" s="0"/>
      <c r="NI3316" s="0"/>
      <c r="NJ3316" s="0"/>
      <c r="NK3316" s="0"/>
      <c r="NL3316" s="0"/>
      <c r="NM3316" s="0"/>
      <c r="NN3316" s="0"/>
      <c r="NO3316" s="0"/>
      <c r="NP3316" s="0"/>
      <c r="NQ3316" s="0"/>
      <c r="NR3316" s="0"/>
      <c r="NS3316" s="0"/>
      <c r="NT3316" s="0"/>
      <c r="NU3316" s="0"/>
      <c r="NV3316" s="0"/>
      <c r="NW3316" s="0"/>
      <c r="NX3316" s="0"/>
      <c r="NY3316" s="0"/>
      <c r="NZ3316" s="0"/>
      <c r="OA3316" s="0"/>
      <c r="OB3316" s="0"/>
      <c r="OC3316" s="0"/>
      <c r="OD3316" s="0"/>
      <c r="OE3316" s="0"/>
      <c r="OF3316" s="0"/>
      <c r="OG3316" s="0"/>
      <c r="OH3316" s="0"/>
      <c r="OI3316" s="0"/>
      <c r="OJ3316" s="0"/>
      <c r="OK3316" s="0"/>
      <c r="OL3316" s="0"/>
      <c r="OM3316" s="0"/>
      <c r="ON3316" s="0"/>
      <c r="OO3316" s="0"/>
      <c r="OP3316" s="0"/>
      <c r="OQ3316" s="0"/>
      <c r="OR3316" s="0"/>
      <c r="OS3316" s="0"/>
      <c r="OT3316" s="0"/>
      <c r="OU3316" s="0"/>
      <c r="OV3316" s="0"/>
      <c r="OW3316" s="0"/>
      <c r="OX3316" s="0"/>
      <c r="OY3316" s="0"/>
      <c r="OZ3316" s="0"/>
      <c r="PA3316" s="0"/>
      <c r="PB3316" s="0"/>
      <c r="PC3316" s="0"/>
      <c r="PD3316" s="0"/>
      <c r="PE3316" s="0"/>
      <c r="PF3316" s="0"/>
      <c r="PG3316" s="0"/>
      <c r="PH3316" s="0"/>
      <c r="PI3316" s="0"/>
      <c r="PJ3316" s="0"/>
      <c r="PK3316" s="0"/>
      <c r="PL3316" s="0"/>
      <c r="PM3316" s="0"/>
      <c r="PN3316" s="0"/>
      <c r="PO3316" s="0"/>
      <c r="PP3316" s="0"/>
      <c r="PQ3316" s="0"/>
      <c r="PR3316" s="0"/>
      <c r="PS3316" s="0"/>
      <c r="PT3316" s="0"/>
      <c r="PU3316" s="0"/>
      <c r="PV3316" s="0"/>
      <c r="PW3316" s="0"/>
      <c r="PX3316" s="0"/>
      <c r="PY3316" s="0"/>
      <c r="PZ3316" s="0"/>
      <c r="QA3316" s="0"/>
      <c r="QB3316" s="0"/>
      <c r="QC3316" s="0"/>
      <c r="QD3316" s="0"/>
      <c r="QE3316" s="0"/>
      <c r="QF3316" s="0"/>
      <c r="QG3316" s="0"/>
      <c r="QH3316" s="0"/>
      <c r="QI3316" s="0"/>
      <c r="QJ3316" s="0"/>
      <c r="QK3316" s="0"/>
      <c r="QL3316" s="0"/>
      <c r="QM3316" s="0"/>
      <c r="QN3316" s="0"/>
      <c r="QO3316" s="0"/>
      <c r="QP3316" s="0"/>
      <c r="QQ3316" s="0"/>
      <c r="QR3316" s="0"/>
      <c r="QS3316" s="0"/>
      <c r="QT3316" s="0"/>
      <c r="QU3316" s="0"/>
      <c r="QV3316" s="0"/>
      <c r="QW3316" s="0"/>
      <c r="QX3316" s="0"/>
      <c r="QY3316" s="0"/>
      <c r="QZ3316" s="0"/>
      <c r="RA3316" s="0"/>
      <c r="RB3316" s="0"/>
      <c r="RC3316" s="0"/>
      <c r="RD3316" s="0"/>
      <c r="RE3316" s="0"/>
      <c r="RF3316" s="0"/>
      <c r="RG3316" s="0"/>
      <c r="RH3316" s="0"/>
      <c r="RI3316" s="0"/>
      <c r="RJ3316" s="0"/>
      <c r="RK3316" s="0"/>
      <c r="RL3316" s="0"/>
      <c r="RM3316" s="0"/>
      <c r="RN3316" s="0"/>
      <c r="RO3316" s="0"/>
      <c r="RP3316" s="0"/>
      <c r="RQ3316" s="0"/>
      <c r="RR3316" s="0"/>
      <c r="RS3316" s="0"/>
      <c r="RT3316" s="0"/>
      <c r="RU3316" s="0"/>
      <c r="RV3316" s="0"/>
      <c r="RW3316" s="0"/>
      <c r="RX3316" s="0"/>
      <c r="RY3316" s="0"/>
      <c r="RZ3316" s="0"/>
      <c r="SA3316" s="0"/>
      <c r="SB3316" s="0"/>
      <c r="SC3316" s="0"/>
      <c r="SD3316" s="0"/>
      <c r="SE3316" s="0"/>
      <c r="SF3316" s="0"/>
      <c r="SG3316" s="0"/>
      <c r="SH3316" s="0"/>
      <c r="SI3316" s="0"/>
      <c r="SJ3316" s="0"/>
      <c r="SK3316" s="0"/>
      <c r="SL3316" s="0"/>
      <c r="SM3316" s="0"/>
      <c r="SN3316" s="0"/>
      <c r="SO3316" s="0"/>
      <c r="SP3316" s="0"/>
      <c r="SQ3316" s="0"/>
      <c r="SR3316" s="0"/>
      <c r="SS3316" s="0"/>
      <c r="ST3316" s="0"/>
      <c r="SU3316" s="0"/>
      <c r="SV3316" s="0"/>
      <c r="SW3316" s="0"/>
      <c r="SX3316" s="0"/>
      <c r="SY3316" s="0"/>
      <c r="SZ3316" s="0"/>
      <c r="TA3316" s="0"/>
      <c r="TB3316" s="0"/>
      <c r="TC3316" s="0"/>
      <c r="TD3316" s="0"/>
      <c r="TE3316" s="0"/>
      <c r="TF3316" s="0"/>
      <c r="TG3316" s="0"/>
      <c r="TH3316" s="0"/>
      <c r="TI3316" s="0"/>
      <c r="TJ3316" s="0"/>
      <c r="TK3316" s="0"/>
      <c r="TL3316" s="0"/>
      <c r="TM3316" s="0"/>
      <c r="TN3316" s="0"/>
      <c r="TO3316" s="0"/>
      <c r="TP3316" s="0"/>
      <c r="TQ3316" s="0"/>
      <c r="TR3316" s="0"/>
      <c r="TS3316" s="0"/>
      <c r="TT3316" s="0"/>
      <c r="TU3316" s="0"/>
      <c r="TV3316" s="0"/>
      <c r="TW3316" s="0"/>
      <c r="TX3316" s="0"/>
      <c r="TY3316" s="0"/>
      <c r="TZ3316" s="0"/>
      <c r="UA3316" s="0"/>
      <c r="UB3316" s="0"/>
      <c r="UC3316" s="0"/>
      <c r="UD3316" s="0"/>
      <c r="UE3316" s="0"/>
      <c r="UF3316" s="0"/>
      <c r="UG3316" s="0"/>
      <c r="UH3316" s="0"/>
      <c r="UI3316" s="0"/>
      <c r="UJ3316" s="0"/>
      <c r="UK3316" s="0"/>
      <c r="UL3316" s="0"/>
      <c r="UM3316" s="0"/>
      <c r="UN3316" s="0"/>
      <c r="UO3316" s="0"/>
      <c r="UP3316" s="0"/>
      <c r="UQ3316" s="0"/>
      <c r="UR3316" s="0"/>
      <c r="US3316" s="0"/>
      <c r="UT3316" s="0"/>
      <c r="UU3316" s="0"/>
      <c r="UV3316" s="0"/>
      <c r="UW3316" s="0"/>
      <c r="UX3316" s="0"/>
      <c r="UY3316" s="0"/>
      <c r="UZ3316" s="0"/>
      <c r="VA3316" s="0"/>
      <c r="VB3316" s="0"/>
      <c r="VC3316" s="0"/>
      <c r="VD3316" s="0"/>
      <c r="VE3316" s="0"/>
      <c r="VF3316" s="0"/>
      <c r="VG3316" s="0"/>
      <c r="VH3316" s="0"/>
      <c r="VI3316" s="0"/>
      <c r="VJ3316" s="0"/>
      <c r="VK3316" s="0"/>
      <c r="VL3316" s="0"/>
      <c r="VM3316" s="0"/>
      <c r="VN3316" s="0"/>
      <c r="VO3316" s="0"/>
      <c r="VP3316" s="0"/>
      <c r="VQ3316" s="0"/>
      <c r="VR3316" s="0"/>
      <c r="VS3316" s="0"/>
      <c r="VT3316" s="0"/>
      <c r="VU3316" s="0"/>
      <c r="VV3316" s="0"/>
      <c r="VW3316" s="0"/>
      <c r="VX3316" s="0"/>
      <c r="VY3316" s="0"/>
      <c r="VZ3316" s="0"/>
      <c r="WA3316" s="0"/>
      <c r="WB3316" s="0"/>
      <c r="WC3316" s="0"/>
      <c r="WD3316" s="0"/>
      <c r="WE3316" s="0"/>
      <c r="WF3316" s="0"/>
      <c r="WG3316" s="0"/>
      <c r="WH3316" s="0"/>
      <c r="WI3316" s="0"/>
      <c r="WJ3316" s="0"/>
      <c r="WK3316" s="0"/>
      <c r="WL3316" s="0"/>
      <c r="WM3316" s="0"/>
      <c r="WN3316" s="0"/>
      <c r="WO3316" s="0"/>
      <c r="WP3316" s="0"/>
      <c r="WQ3316" s="0"/>
      <c r="WR3316" s="0"/>
      <c r="WS3316" s="0"/>
      <c r="WT3316" s="0"/>
      <c r="WU3316" s="0"/>
      <c r="WV3316" s="0"/>
      <c r="WW3316" s="0"/>
      <c r="WX3316" s="0"/>
      <c r="WY3316" s="0"/>
      <c r="WZ3316" s="0"/>
      <c r="XA3316" s="0"/>
      <c r="XB3316" s="0"/>
      <c r="XC3316" s="0"/>
      <c r="XD3316" s="0"/>
      <c r="XE3316" s="0"/>
      <c r="XF3316" s="0"/>
      <c r="XG3316" s="0"/>
      <c r="XH3316" s="0"/>
      <c r="XI3316" s="0"/>
      <c r="XJ3316" s="0"/>
      <c r="XK3316" s="0"/>
      <c r="XL3316" s="0"/>
      <c r="XM3316" s="0"/>
      <c r="XN3316" s="0"/>
      <c r="XO3316" s="0"/>
      <c r="XP3316" s="0"/>
      <c r="XQ3316" s="0"/>
      <c r="XR3316" s="0"/>
      <c r="XS3316" s="0"/>
      <c r="XT3316" s="0"/>
      <c r="XU3316" s="0"/>
      <c r="XV3316" s="0"/>
      <c r="XW3316" s="0"/>
      <c r="XX3316" s="0"/>
      <c r="XY3316" s="0"/>
      <c r="XZ3316" s="0"/>
      <c r="YA3316" s="0"/>
      <c r="YB3316" s="0"/>
      <c r="YC3316" s="0"/>
      <c r="YD3316" s="0"/>
      <c r="YE3316" s="0"/>
      <c r="YF3316" s="0"/>
      <c r="YG3316" s="0"/>
      <c r="YH3316" s="0"/>
      <c r="YI3316" s="0"/>
      <c r="YJ3316" s="0"/>
      <c r="YK3316" s="0"/>
      <c r="YL3316" s="0"/>
      <c r="YM3316" s="0"/>
      <c r="YN3316" s="0"/>
      <c r="YO3316" s="0"/>
      <c r="YP3316" s="0"/>
      <c r="YQ3316" s="0"/>
      <c r="YR3316" s="0"/>
      <c r="YS3316" s="0"/>
      <c r="YT3316" s="0"/>
      <c r="YU3316" s="0"/>
      <c r="YV3316" s="0"/>
      <c r="YW3316" s="0"/>
      <c r="YX3316" s="0"/>
      <c r="YY3316" s="0"/>
      <c r="YZ3316" s="0"/>
      <c r="ZA3316" s="0"/>
      <c r="ZB3316" s="0"/>
      <c r="ZC3316" s="0"/>
      <c r="ZD3316" s="0"/>
      <c r="ZE3316" s="0"/>
      <c r="ZF3316" s="0"/>
      <c r="ZG3316" s="0"/>
      <c r="ZH3316" s="0"/>
      <c r="ZI3316" s="0"/>
      <c r="ZJ3316" s="0"/>
      <c r="ZK3316" s="0"/>
      <c r="ZL3316" s="0"/>
      <c r="ZM3316" s="0"/>
      <c r="ZN3316" s="0"/>
      <c r="ZO3316" s="0"/>
      <c r="ZP3316" s="0"/>
      <c r="ZQ3316" s="0"/>
      <c r="ZR3316" s="0"/>
      <c r="ZS3316" s="0"/>
      <c r="ZT3316" s="0"/>
      <c r="ZU3316" s="0"/>
      <c r="ZV3316" s="0"/>
      <c r="ZW3316" s="0"/>
      <c r="ZX3316" s="0"/>
      <c r="ZY3316" s="0"/>
      <c r="ZZ3316" s="0"/>
      <c r="AAA3316" s="0"/>
      <c r="AAB3316" s="0"/>
      <c r="AAC3316" s="0"/>
      <c r="AAD3316" s="0"/>
      <c r="AAE3316" s="0"/>
      <c r="AAF3316" s="0"/>
      <c r="AAG3316" s="0"/>
      <c r="AAH3316" s="0"/>
      <c r="AAI3316" s="0"/>
      <c r="AAJ3316" s="0"/>
      <c r="AAK3316" s="0"/>
      <c r="AAL3316" s="0"/>
      <c r="AAM3316" s="0"/>
      <c r="AAN3316" s="0"/>
      <c r="AAO3316" s="0"/>
      <c r="AAP3316" s="0"/>
      <c r="AAQ3316" s="0"/>
      <c r="AAR3316" s="0"/>
      <c r="AAS3316" s="0"/>
      <c r="AAT3316" s="0"/>
      <c r="AAU3316" s="0"/>
      <c r="AAV3316" s="0"/>
      <c r="AAW3316" s="0"/>
      <c r="AAX3316" s="0"/>
      <c r="AAY3316" s="0"/>
      <c r="AAZ3316" s="0"/>
      <c r="ABA3316" s="0"/>
      <c r="ABB3316" s="0"/>
      <c r="ABC3316" s="0"/>
      <c r="ABD3316" s="0"/>
      <c r="ABE3316" s="0"/>
      <c r="ABF3316" s="0"/>
      <c r="ABG3316" s="0"/>
      <c r="ABH3316" s="0"/>
      <c r="ABI3316" s="0"/>
      <c r="ABJ3316" s="0"/>
      <c r="ABK3316" s="0"/>
      <c r="ABL3316" s="0"/>
      <c r="ABM3316" s="0"/>
      <c r="ABN3316" s="0"/>
      <c r="ABO3316" s="0"/>
      <c r="ABP3316" s="0"/>
      <c r="ABQ3316" s="0"/>
      <c r="ABR3316" s="0"/>
      <c r="ABS3316" s="0"/>
      <c r="ABT3316" s="0"/>
      <c r="ABU3316" s="0"/>
      <c r="ABV3316" s="0"/>
      <c r="ABW3316" s="0"/>
      <c r="ABX3316" s="0"/>
      <c r="ABY3316" s="0"/>
      <c r="ABZ3316" s="0"/>
      <c r="ACA3316" s="0"/>
      <c r="ACB3316" s="0"/>
      <c r="ACC3316" s="0"/>
      <c r="ACD3316" s="0"/>
      <c r="ACE3316" s="0"/>
      <c r="ACF3316" s="0"/>
      <c r="ACG3316" s="0"/>
      <c r="ACH3316" s="0"/>
      <c r="ACI3316" s="0"/>
      <c r="ACJ3316" s="0"/>
      <c r="ACK3316" s="0"/>
      <c r="ACL3316" s="0"/>
      <c r="ACM3316" s="0"/>
      <c r="ACN3316" s="0"/>
      <c r="ACO3316" s="0"/>
      <c r="ACP3316" s="0"/>
      <c r="ACQ3316" s="0"/>
      <c r="ACR3316" s="0"/>
      <c r="ACS3316" s="0"/>
      <c r="ACT3316" s="0"/>
      <c r="ACU3316" s="0"/>
      <c r="ACV3316" s="0"/>
      <c r="ACW3316" s="0"/>
      <c r="ACX3316" s="0"/>
      <c r="ACY3316" s="0"/>
      <c r="ACZ3316" s="0"/>
      <c r="ADA3316" s="0"/>
      <c r="ADB3316" s="0"/>
      <c r="ADC3316" s="0"/>
      <c r="ADD3316" s="0"/>
      <c r="ADE3316" s="0"/>
      <c r="ADF3316" s="0"/>
      <c r="ADG3316" s="0"/>
      <c r="ADH3316" s="0"/>
      <c r="ADI3316" s="0"/>
      <c r="ADJ3316" s="0"/>
      <c r="ADK3316" s="0"/>
      <c r="ADL3316" s="0"/>
      <c r="ADM3316" s="0"/>
      <c r="ADN3316" s="0"/>
      <c r="ADO3316" s="0"/>
      <c r="ADP3316" s="0"/>
      <c r="ADQ3316" s="0"/>
      <c r="ADR3316" s="0"/>
      <c r="ADS3316" s="0"/>
      <c r="ADT3316" s="0"/>
      <c r="ADU3316" s="0"/>
      <c r="ADV3316" s="0"/>
      <c r="ADW3316" s="0"/>
      <c r="ADX3316" s="0"/>
      <c r="ADY3316" s="0"/>
      <c r="ADZ3316" s="0"/>
      <c r="AEA3316" s="0"/>
      <c r="AEB3316" s="0"/>
      <c r="AEC3316" s="0"/>
      <c r="AED3316" s="0"/>
      <c r="AEE3316" s="0"/>
      <c r="AEF3316" s="0"/>
      <c r="AEG3316" s="0"/>
      <c r="AEH3316" s="0"/>
      <c r="AEI3316" s="0"/>
      <c r="AEJ3316" s="0"/>
      <c r="AEK3316" s="0"/>
      <c r="AEL3316" s="0"/>
      <c r="AEM3316" s="0"/>
      <c r="AEN3316" s="0"/>
      <c r="AEO3316" s="0"/>
      <c r="AEP3316" s="0"/>
      <c r="AEQ3316" s="0"/>
      <c r="AER3316" s="0"/>
      <c r="AES3316" s="0"/>
      <c r="AET3316" s="0"/>
      <c r="AEU3316" s="0"/>
      <c r="AEV3316" s="0"/>
      <c r="AEW3316" s="0"/>
      <c r="AEX3316" s="0"/>
      <c r="AEY3316" s="0"/>
      <c r="AEZ3316" s="0"/>
      <c r="AFA3316" s="0"/>
      <c r="AFB3316" s="0"/>
      <c r="AFC3316" s="0"/>
      <c r="AFD3316" s="0"/>
      <c r="AFE3316" s="0"/>
      <c r="AFF3316" s="0"/>
      <c r="AFG3316" s="0"/>
      <c r="AFH3316" s="0"/>
      <c r="AFI3316" s="0"/>
      <c r="AFJ3316" s="0"/>
      <c r="AFK3316" s="0"/>
      <c r="AFL3316" s="0"/>
      <c r="AFM3316" s="0"/>
      <c r="AFN3316" s="0"/>
      <c r="AFO3316" s="0"/>
      <c r="AFP3316" s="0"/>
      <c r="AFQ3316" s="0"/>
      <c r="AFR3316" s="0"/>
      <c r="AFS3316" s="0"/>
      <c r="AFT3316" s="0"/>
      <c r="AFU3316" s="0"/>
      <c r="AFV3316" s="0"/>
      <c r="AFW3316" s="0"/>
      <c r="AFX3316" s="0"/>
      <c r="AFY3316" s="0"/>
      <c r="AFZ3316" s="0"/>
      <c r="AGA3316" s="0"/>
      <c r="AGB3316" s="0"/>
      <c r="AGC3316" s="0"/>
      <c r="AGD3316" s="0"/>
      <c r="AGE3316" s="0"/>
      <c r="AGF3316" s="0"/>
      <c r="AGG3316" s="0"/>
      <c r="AGH3316" s="0"/>
      <c r="AGI3316" s="0"/>
      <c r="AGJ3316" s="0"/>
      <c r="AGK3316" s="0"/>
      <c r="AGL3316" s="0"/>
      <c r="AGM3316" s="0"/>
      <c r="AGN3316" s="0"/>
      <c r="AGO3316" s="0"/>
      <c r="AGP3316" s="0"/>
      <c r="AGQ3316" s="0"/>
      <c r="AGR3316" s="0"/>
      <c r="AGS3316" s="0"/>
      <c r="AGT3316" s="0"/>
      <c r="AGU3316" s="0"/>
      <c r="AGV3316" s="0"/>
      <c r="AGW3316" s="0"/>
      <c r="AGX3316" s="0"/>
      <c r="AGY3316" s="0"/>
      <c r="AGZ3316" s="0"/>
      <c r="AHA3316" s="0"/>
      <c r="AHB3316" s="0"/>
      <c r="AHC3316" s="0"/>
      <c r="AHD3316" s="0"/>
      <c r="AHE3316" s="0"/>
      <c r="AHF3316" s="0"/>
      <c r="AHG3316" s="0"/>
      <c r="AHH3316" s="0"/>
      <c r="AHI3316" s="0"/>
      <c r="AHJ3316" s="0"/>
      <c r="AHK3316" s="0"/>
      <c r="AHL3316" s="0"/>
      <c r="AHM3316" s="0"/>
      <c r="AHN3316" s="0"/>
      <c r="AHO3316" s="0"/>
      <c r="AHP3316" s="0"/>
      <c r="AHQ3316" s="0"/>
      <c r="AHR3316" s="0"/>
      <c r="AHS3316" s="0"/>
      <c r="AHT3316" s="0"/>
      <c r="AHU3316" s="0"/>
      <c r="AHV3316" s="0"/>
      <c r="AHW3316" s="0"/>
      <c r="AHX3316" s="0"/>
      <c r="AHY3316" s="0"/>
      <c r="AHZ3316" s="0"/>
      <c r="AIA3316" s="0"/>
      <c r="AIB3316" s="0"/>
      <c r="AIC3316" s="0"/>
      <c r="AID3316" s="0"/>
      <c r="AIE3316" s="0"/>
      <c r="AIF3316" s="0"/>
      <c r="AIG3316" s="0"/>
      <c r="AIH3316" s="0"/>
      <c r="AII3316" s="0"/>
      <c r="AIJ3316" s="0"/>
      <c r="AIK3316" s="0"/>
      <c r="AIL3316" s="0"/>
      <c r="AIM3316" s="0"/>
      <c r="AIN3316" s="0"/>
      <c r="AIO3316" s="0"/>
      <c r="AIP3316" s="0"/>
      <c r="AIQ3316" s="0"/>
      <c r="AIR3316" s="0"/>
      <c r="AIS3316" s="0"/>
      <c r="AIT3316" s="0"/>
      <c r="AIU3316" s="0"/>
      <c r="AIV3316" s="0"/>
      <c r="AIW3316" s="0"/>
      <c r="AIX3316" s="0"/>
      <c r="AIY3316" s="0"/>
      <c r="AIZ3316" s="0"/>
      <c r="AJA3316" s="0"/>
      <c r="AJB3316" s="0"/>
      <c r="AJC3316" s="0"/>
      <c r="AJD3316" s="0"/>
      <c r="AJE3316" s="0"/>
      <c r="AJF3316" s="0"/>
      <c r="AJG3316" s="0"/>
      <c r="AJH3316" s="0"/>
      <c r="AJI3316" s="0"/>
      <c r="AJJ3316" s="0"/>
      <c r="AJK3316" s="0"/>
      <c r="AJL3316" s="0"/>
      <c r="AJM3316" s="0"/>
      <c r="AJN3316" s="0"/>
      <c r="AJO3316" s="0"/>
      <c r="AJP3316" s="0"/>
      <c r="AJQ3316" s="0"/>
      <c r="AJR3316" s="0"/>
      <c r="AJS3316" s="0"/>
      <c r="AJT3316" s="0"/>
      <c r="AJU3316" s="0"/>
      <c r="AJV3316" s="0"/>
      <c r="AJW3316" s="0"/>
      <c r="AJX3316" s="0"/>
      <c r="AJY3316" s="0"/>
      <c r="AJZ3316" s="0"/>
      <c r="AKA3316" s="0"/>
      <c r="AKB3316" s="0"/>
      <c r="AKC3316" s="0"/>
      <c r="AKD3316" s="0"/>
      <c r="AKE3316" s="0"/>
      <c r="AKF3316" s="0"/>
      <c r="AKG3316" s="0"/>
      <c r="AKH3316" s="0"/>
      <c r="AKI3316" s="0"/>
      <c r="AKJ3316" s="0"/>
      <c r="AKK3316" s="0"/>
      <c r="AKL3316" s="0"/>
      <c r="AKM3316" s="0"/>
      <c r="AKN3316" s="0"/>
      <c r="AKO3316" s="0"/>
      <c r="AKP3316" s="0"/>
      <c r="AKQ3316" s="0"/>
      <c r="AKR3316" s="0"/>
      <c r="AKS3316" s="0"/>
      <c r="AKT3316" s="0"/>
      <c r="AKU3316" s="0"/>
      <c r="AKV3316" s="0"/>
      <c r="AKW3316" s="0"/>
      <c r="AKX3316" s="0"/>
      <c r="AKY3316" s="0"/>
      <c r="AKZ3316" s="0"/>
      <c r="ALA3316" s="0"/>
      <c r="ALB3316" s="0"/>
      <c r="ALC3316" s="0"/>
      <c r="ALD3316" s="0"/>
      <c r="ALE3316" s="0"/>
      <c r="ALF3316" s="0"/>
      <c r="ALG3316" s="0"/>
      <c r="ALH3316" s="0"/>
      <c r="ALI3316" s="0"/>
      <c r="ALJ3316" s="0"/>
      <c r="ALK3316" s="0"/>
      <c r="ALL3316" s="0"/>
      <c r="ALM3316" s="0"/>
      <c r="ALN3316" s="0"/>
      <c r="ALO3316" s="0"/>
      <c r="ALP3316" s="0"/>
      <c r="ALQ3316" s="0"/>
      <c r="ALR3316" s="0"/>
      <c r="ALS3316" s="0"/>
      <c r="ALT3316" s="0"/>
      <c r="ALU3316" s="0"/>
      <c r="ALV3316" s="0"/>
      <c r="ALW3316" s="0"/>
      <c r="ALX3316" s="0"/>
      <c r="ALY3316" s="0"/>
      <c r="ALZ3316" s="0"/>
      <c r="AMA3316" s="0"/>
      <c r="AMB3316" s="0"/>
      <c r="AMC3316" s="0"/>
      <c r="AMD3316" s="0"/>
      <c r="AME3316" s="0"/>
      <c r="AMF3316" s="0"/>
      <c r="AMG3316" s="0"/>
      <c r="AMH3316" s="0"/>
      <c r="AMI3316" s="0"/>
    </row>
    <row r="3317" customFormat="false" ht="12.75" hidden="false" customHeight="false" outlineLevel="0" collapsed="false">
      <c r="A3317" s="1" t="s">
        <v>3561</v>
      </c>
      <c r="C3317" s="27" t="s">
        <v>3566</v>
      </c>
      <c r="D3317" s="27" t="s">
        <v>13</v>
      </c>
      <c r="E3317" s="28"/>
      <c r="F3317" s="29"/>
      <c r="G3317" s="27"/>
      <c r="H3317" s="30" t="s">
        <v>61</v>
      </c>
      <c r="I3317" s="31" t="n">
        <v>3.47</v>
      </c>
      <c r="J3317" s="31" t="s">
        <v>288</v>
      </c>
      <c r="BM3317" s="0"/>
      <c r="BN3317" s="0"/>
      <c r="BO3317" s="0"/>
      <c r="BP3317" s="0"/>
      <c r="BQ3317" s="0"/>
      <c r="BR3317" s="0"/>
      <c r="BS3317" s="0"/>
      <c r="BT3317" s="0"/>
      <c r="BU3317" s="0"/>
      <c r="BV3317" s="0"/>
      <c r="BW3317" s="0"/>
      <c r="BX3317" s="0"/>
      <c r="BY3317" s="0"/>
      <c r="BZ3317" s="0"/>
      <c r="CA3317" s="0"/>
      <c r="CB3317" s="0"/>
      <c r="CC3317" s="0"/>
      <c r="CD3317" s="0"/>
      <c r="CE3317" s="0"/>
      <c r="CF3317" s="0"/>
      <c r="CG3317" s="0"/>
      <c r="CH3317" s="0"/>
      <c r="CI3317" s="0"/>
      <c r="CJ3317" s="0"/>
      <c r="CK3317" s="0"/>
      <c r="CL3317" s="0"/>
      <c r="CM3317" s="0"/>
      <c r="CN3317" s="0"/>
      <c r="CO3317" s="0"/>
      <c r="CP3317" s="0"/>
      <c r="CQ3317" s="0"/>
      <c r="CR3317" s="0"/>
      <c r="CS3317" s="0"/>
      <c r="CT3317" s="0"/>
      <c r="CU3317" s="0"/>
      <c r="CV3317" s="0"/>
      <c r="CW3317" s="0"/>
      <c r="CX3317" s="0"/>
      <c r="CY3317" s="0"/>
      <c r="CZ3317" s="0"/>
      <c r="DA3317" s="0"/>
      <c r="DB3317" s="0"/>
      <c r="DC3317" s="0"/>
      <c r="DD3317" s="0"/>
      <c r="DE3317" s="0"/>
      <c r="DF3317" s="0"/>
      <c r="DG3317" s="0"/>
      <c r="DH3317" s="0"/>
      <c r="DI3317" s="0"/>
      <c r="DJ3317" s="0"/>
      <c r="DK3317" s="0"/>
      <c r="DL3317" s="0"/>
      <c r="DM3317" s="0"/>
      <c r="DN3317" s="0"/>
      <c r="DO3317" s="0"/>
      <c r="DP3317" s="0"/>
      <c r="DQ3317" s="0"/>
      <c r="DR3317" s="0"/>
      <c r="DS3317" s="0"/>
      <c r="DT3317" s="0"/>
      <c r="DU3317" s="0"/>
      <c r="DV3317" s="0"/>
      <c r="DW3317" s="0"/>
      <c r="DX3317" s="0"/>
      <c r="DY3317" s="0"/>
      <c r="DZ3317" s="0"/>
      <c r="EA3317" s="0"/>
      <c r="EB3317" s="0"/>
      <c r="EC3317" s="0"/>
      <c r="ED3317" s="0"/>
      <c r="EE3317" s="0"/>
      <c r="EF3317" s="0"/>
      <c r="EG3317" s="0"/>
      <c r="EH3317" s="0"/>
      <c r="EI3317" s="0"/>
      <c r="EJ3317" s="0"/>
      <c r="EK3317" s="0"/>
      <c r="EL3317" s="0"/>
      <c r="EM3317" s="0"/>
      <c r="EN3317" s="0"/>
      <c r="EO3317" s="0"/>
      <c r="EP3317" s="0"/>
      <c r="EQ3317" s="0"/>
      <c r="ER3317" s="0"/>
      <c r="ES3317" s="0"/>
      <c r="ET3317" s="0"/>
      <c r="EU3317" s="0"/>
      <c r="EV3317" s="0"/>
      <c r="EW3317" s="0"/>
      <c r="EX3317" s="0"/>
      <c r="EY3317" s="0"/>
      <c r="EZ3317" s="0"/>
      <c r="FA3317" s="0"/>
      <c r="FB3317" s="0"/>
      <c r="FC3317" s="0"/>
      <c r="FD3317" s="0"/>
      <c r="FE3317" s="0"/>
      <c r="FF3317" s="0"/>
      <c r="FG3317" s="0"/>
      <c r="FH3317" s="0"/>
      <c r="FI3317" s="0"/>
      <c r="FJ3317" s="0"/>
      <c r="FK3317" s="0"/>
      <c r="FL3317" s="0"/>
      <c r="FM3317" s="0"/>
      <c r="FN3317" s="0"/>
      <c r="FO3317" s="0"/>
      <c r="FP3317" s="0"/>
      <c r="FQ3317" s="0"/>
      <c r="FR3317" s="0"/>
      <c r="FS3317" s="0"/>
      <c r="FT3317" s="0"/>
      <c r="FU3317" s="0"/>
      <c r="FV3317" s="0"/>
      <c r="FW3317" s="0"/>
      <c r="FX3317" s="0"/>
      <c r="FY3317" s="0"/>
      <c r="FZ3317" s="0"/>
      <c r="GA3317" s="0"/>
      <c r="GB3317" s="0"/>
      <c r="GC3317" s="0"/>
      <c r="GD3317" s="0"/>
      <c r="GE3317" s="0"/>
      <c r="GF3317" s="0"/>
      <c r="GG3317" s="0"/>
      <c r="GH3317" s="0"/>
      <c r="GI3317" s="0"/>
      <c r="GJ3317" s="0"/>
      <c r="GK3317" s="0"/>
      <c r="GL3317" s="0"/>
      <c r="GM3317" s="0"/>
      <c r="GN3317" s="0"/>
      <c r="GO3317" s="0"/>
      <c r="GP3317" s="0"/>
      <c r="GQ3317" s="0"/>
      <c r="GR3317" s="0"/>
      <c r="GS3317" s="0"/>
      <c r="GT3317" s="0"/>
      <c r="GU3317" s="0"/>
      <c r="GV3317" s="0"/>
      <c r="GW3317" s="0"/>
      <c r="GX3317" s="0"/>
      <c r="GY3317" s="0"/>
      <c r="GZ3317" s="0"/>
      <c r="HA3317" s="0"/>
      <c r="HB3317" s="0"/>
      <c r="HC3317" s="0"/>
      <c r="HD3317" s="0"/>
      <c r="HE3317" s="0"/>
      <c r="HF3317" s="0"/>
      <c r="HG3317" s="0"/>
      <c r="HH3317" s="0"/>
      <c r="HI3317" s="0"/>
      <c r="HJ3317" s="0"/>
      <c r="HK3317" s="0"/>
      <c r="HL3317" s="0"/>
      <c r="HM3317" s="0"/>
      <c r="HN3317" s="0"/>
      <c r="HO3317" s="0"/>
      <c r="HP3317" s="0"/>
      <c r="HQ3317" s="0"/>
      <c r="HR3317" s="0"/>
      <c r="HS3317" s="0"/>
      <c r="HT3317" s="0"/>
      <c r="HU3317" s="0"/>
      <c r="HV3317" s="0"/>
      <c r="HW3317" s="0"/>
      <c r="HX3317" s="0"/>
      <c r="HY3317" s="0"/>
      <c r="HZ3317" s="0"/>
      <c r="IA3317" s="0"/>
      <c r="IB3317" s="0"/>
      <c r="IC3317" s="0"/>
      <c r="ID3317" s="0"/>
      <c r="IE3317" s="0"/>
      <c r="IF3317" s="0"/>
      <c r="IG3317" s="0"/>
      <c r="IH3317" s="0"/>
      <c r="II3317" s="0"/>
      <c r="IJ3317" s="0"/>
      <c r="IK3317" s="0"/>
      <c r="IL3317" s="0"/>
      <c r="IM3317" s="0"/>
      <c r="IN3317" s="0"/>
      <c r="IO3317" s="0"/>
      <c r="IP3317" s="0"/>
      <c r="IQ3317" s="0"/>
      <c r="IR3317" s="0"/>
      <c r="IS3317" s="0"/>
      <c r="IT3317" s="0"/>
      <c r="IU3317" s="0"/>
      <c r="IV3317" s="0"/>
      <c r="IW3317" s="0"/>
      <c r="IX3317" s="0"/>
      <c r="IY3317" s="0"/>
      <c r="IZ3317" s="0"/>
      <c r="JA3317" s="0"/>
      <c r="JB3317" s="0"/>
      <c r="JC3317" s="0"/>
      <c r="JD3317" s="0"/>
      <c r="JE3317" s="0"/>
      <c r="JF3317" s="0"/>
      <c r="JG3317" s="0"/>
      <c r="JH3317" s="0"/>
      <c r="JI3317" s="0"/>
      <c r="JJ3317" s="0"/>
      <c r="JK3317" s="0"/>
      <c r="JL3317" s="0"/>
      <c r="JM3317" s="0"/>
      <c r="JN3317" s="0"/>
      <c r="JO3317" s="0"/>
      <c r="JP3317" s="0"/>
      <c r="JQ3317" s="0"/>
      <c r="JR3317" s="0"/>
      <c r="JS3317" s="0"/>
      <c r="JT3317" s="0"/>
      <c r="JU3317" s="0"/>
      <c r="JV3317" s="0"/>
      <c r="JW3317" s="0"/>
      <c r="JX3317" s="0"/>
      <c r="JY3317" s="0"/>
      <c r="JZ3317" s="0"/>
      <c r="KA3317" s="0"/>
      <c r="KB3317" s="0"/>
      <c r="KC3317" s="0"/>
      <c r="KD3317" s="0"/>
      <c r="KE3317" s="0"/>
      <c r="KF3317" s="0"/>
      <c r="KG3317" s="0"/>
      <c r="KH3317" s="0"/>
      <c r="KI3317" s="0"/>
      <c r="KJ3317" s="0"/>
      <c r="KK3317" s="0"/>
      <c r="KL3317" s="0"/>
      <c r="KM3317" s="0"/>
      <c r="KN3317" s="0"/>
      <c r="KO3317" s="0"/>
      <c r="KP3317" s="0"/>
      <c r="KQ3317" s="0"/>
      <c r="KR3317" s="0"/>
      <c r="KS3317" s="0"/>
      <c r="KT3317" s="0"/>
      <c r="KU3317" s="0"/>
      <c r="KV3317" s="0"/>
      <c r="KW3317" s="0"/>
      <c r="KX3317" s="0"/>
      <c r="KY3317" s="0"/>
      <c r="KZ3317" s="0"/>
      <c r="LA3317" s="0"/>
      <c r="LB3317" s="0"/>
      <c r="LC3317" s="0"/>
      <c r="LD3317" s="0"/>
      <c r="LE3317" s="0"/>
      <c r="LF3317" s="0"/>
      <c r="LG3317" s="0"/>
      <c r="LH3317" s="0"/>
      <c r="LI3317" s="0"/>
      <c r="LJ3317" s="0"/>
      <c r="LK3317" s="0"/>
      <c r="LL3317" s="0"/>
      <c r="LM3317" s="0"/>
      <c r="LN3317" s="0"/>
      <c r="LO3317" s="0"/>
      <c r="LP3317" s="0"/>
      <c r="LQ3317" s="0"/>
      <c r="LR3317" s="0"/>
      <c r="LS3317" s="0"/>
      <c r="LT3317" s="0"/>
      <c r="LU3317" s="0"/>
      <c r="LV3317" s="0"/>
      <c r="LW3317" s="0"/>
      <c r="LX3317" s="0"/>
      <c r="LY3317" s="0"/>
      <c r="LZ3317" s="0"/>
      <c r="MA3317" s="0"/>
      <c r="MB3317" s="0"/>
      <c r="MC3317" s="0"/>
      <c r="MD3317" s="0"/>
      <c r="ME3317" s="0"/>
      <c r="MF3317" s="0"/>
      <c r="MG3317" s="0"/>
      <c r="MH3317" s="0"/>
      <c r="MI3317" s="0"/>
      <c r="MJ3317" s="0"/>
      <c r="MK3317" s="0"/>
      <c r="ML3317" s="0"/>
      <c r="MM3317" s="0"/>
      <c r="MN3317" s="0"/>
      <c r="MO3317" s="0"/>
      <c r="MP3317" s="0"/>
      <c r="MQ3317" s="0"/>
      <c r="MR3317" s="0"/>
      <c r="MS3317" s="0"/>
      <c r="MT3317" s="0"/>
      <c r="MU3317" s="0"/>
      <c r="MV3317" s="0"/>
      <c r="MW3317" s="0"/>
      <c r="MX3317" s="0"/>
      <c r="MY3317" s="0"/>
      <c r="MZ3317" s="0"/>
      <c r="NA3317" s="0"/>
      <c r="NB3317" s="0"/>
      <c r="NC3317" s="0"/>
      <c r="ND3317" s="0"/>
      <c r="NE3317" s="0"/>
      <c r="NF3317" s="0"/>
      <c r="NG3317" s="0"/>
      <c r="NH3317" s="0"/>
      <c r="NI3317" s="0"/>
      <c r="NJ3317" s="0"/>
      <c r="NK3317" s="0"/>
      <c r="NL3317" s="0"/>
      <c r="NM3317" s="0"/>
      <c r="NN3317" s="0"/>
      <c r="NO3317" s="0"/>
      <c r="NP3317" s="0"/>
      <c r="NQ3317" s="0"/>
      <c r="NR3317" s="0"/>
      <c r="NS3317" s="0"/>
      <c r="NT3317" s="0"/>
      <c r="NU3317" s="0"/>
      <c r="NV3317" s="0"/>
      <c r="NW3317" s="0"/>
      <c r="NX3317" s="0"/>
      <c r="NY3317" s="0"/>
      <c r="NZ3317" s="0"/>
      <c r="OA3317" s="0"/>
      <c r="OB3317" s="0"/>
      <c r="OC3317" s="0"/>
      <c r="OD3317" s="0"/>
      <c r="OE3317" s="0"/>
      <c r="OF3317" s="0"/>
      <c r="OG3317" s="0"/>
      <c r="OH3317" s="0"/>
      <c r="OI3317" s="0"/>
      <c r="OJ3317" s="0"/>
      <c r="OK3317" s="0"/>
      <c r="OL3317" s="0"/>
      <c r="OM3317" s="0"/>
      <c r="ON3317" s="0"/>
      <c r="OO3317" s="0"/>
      <c r="OP3317" s="0"/>
      <c r="OQ3317" s="0"/>
      <c r="OR3317" s="0"/>
      <c r="OS3317" s="0"/>
      <c r="OT3317" s="0"/>
      <c r="OU3317" s="0"/>
      <c r="OV3317" s="0"/>
      <c r="OW3317" s="0"/>
      <c r="OX3317" s="0"/>
      <c r="OY3317" s="0"/>
      <c r="OZ3317" s="0"/>
      <c r="PA3317" s="0"/>
      <c r="PB3317" s="0"/>
      <c r="PC3317" s="0"/>
      <c r="PD3317" s="0"/>
      <c r="PE3317" s="0"/>
      <c r="PF3317" s="0"/>
      <c r="PG3317" s="0"/>
      <c r="PH3317" s="0"/>
      <c r="PI3317" s="0"/>
      <c r="PJ3317" s="0"/>
      <c r="PK3317" s="0"/>
      <c r="PL3317" s="0"/>
      <c r="PM3317" s="0"/>
      <c r="PN3317" s="0"/>
      <c r="PO3317" s="0"/>
      <c r="PP3317" s="0"/>
      <c r="PQ3317" s="0"/>
      <c r="PR3317" s="0"/>
      <c r="PS3317" s="0"/>
      <c r="PT3317" s="0"/>
      <c r="PU3317" s="0"/>
      <c r="PV3317" s="0"/>
      <c r="PW3317" s="0"/>
      <c r="PX3317" s="0"/>
      <c r="PY3317" s="0"/>
      <c r="PZ3317" s="0"/>
      <c r="QA3317" s="0"/>
      <c r="QB3317" s="0"/>
      <c r="QC3317" s="0"/>
      <c r="QD3317" s="0"/>
      <c r="QE3317" s="0"/>
      <c r="QF3317" s="0"/>
      <c r="QG3317" s="0"/>
      <c r="QH3317" s="0"/>
      <c r="QI3317" s="0"/>
      <c r="QJ3317" s="0"/>
      <c r="QK3317" s="0"/>
      <c r="QL3317" s="0"/>
      <c r="QM3317" s="0"/>
      <c r="QN3317" s="0"/>
      <c r="QO3317" s="0"/>
      <c r="QP3317" s="0"/>
      <c r="QQ3317" s="0"/>
      <c r="QR3317" s="0"/>
      <c r="QS3317" s="0"/>
      <c r="QT3317" s="0"/>
      <c r="QU3317" s="0"/>
      <c r="QV3317" s="0"/>
      <c r="QW3317" s="0"/>
      <c r="QX3317" s="0"/>
      <c r="QY3317" s="0"/>
      <c r="QZ3317" s="0"/>
      <c r="RA3317" s="0"/>
      <c r="RB3317" s="0"/>
      <c r="RC3317" s="0"/>
      <c r="RD3317" s="0"/>
      <c r="RE3317" s="0"/>
      <c r="RF3317" s="0"/>
      <c r="RG3317" s="0"/>
      <c r="RH3317" s="0"/>
      <c r="RI3317" s="0"/>
      <c r="RJ3317" s="0"/>
      <c r="RK3317" s="0"/>
      <c r="RL3317" s="0"/>
      <c r="RM3317" s="0"/>
      <c r="RN3317" s="0"/>
      <c r="RO3317" s="0"/>
      <c r="RP3317" s="0"/>
      <c r="RQ3317" s="0"/>
      <c r="RR3317" s="0"/>
      <c r="RS3317" s="0"/>
      <c r="RT3317" s="0"/>
      <c r="RU3317" s="0"/>
      <c r="RV3317" s="0"/>
      <c r="RW3317" s="0"/>
      <c r="RX3317" s="0"/>
      <c r="RY3317" s="0"/>
      <c r="RZ3317" s="0"/>
      <c r="SA3317" s="0"/>
      <c r="SB3317" s="0"/>
      <c r="SC3317" s="0"/>
      <c r="SD3317" s="0"/>
      <c r="SE3317" s="0"/>
      <c r="SF3317" s="0"/>
      <c r="SG3317" s="0"/>
      <c r="SH3317" s="0"/>
      <c r="SI3317" s="0"/>
      <c r="SJ3317" s="0"/>
      <c r="SK3317" s="0"/>
      <c r="SL3317" s="0"/>
      <c r="SM3317" s="0"/>
      <c r="SN3317" s="0"/>
      <c r="SO3317" s="0"/>
      <c r="SP3317" s="0"/>
      <c r="SQ3317" s="0"/>
      <c r="SR3317" s="0"/>
      <c r="SS3317" s="0"/>
      <c r="ST3317" s="0"/>
      <c r="SU3317" s="0"/>
      <c r="SV3317" s="0"/>
      <c r="SW3317" s="0"/>
      <c r="SX3317" s="0"/>
      <c r="SY3317" s="0"/>
      <c r="SZ3317" s="0"/>
      <c r="TA3317" s="0"/>
      <c r="TB3317" s="0"/>
      <c r="TC3317" s="0"/>
      <c r="TD3317" s="0"/>
      <c r="TE3317" s="0"/>
      <c r="TF3317" s="0"/>
      <c r="TG3317" s="0"/>
      <c r="TH3317" s="0"/>
      <c r="TI3317" s="0"/>
      <c r="TJ3317" s="0"/>
      <c r="TK3317" s="0"/>
      <c r="TL3317" s="0"/>
      <c r="TM3317" s="0"/>
      <c r="TN3317" s="0"/>
      <c r="TO3317" s="0"/>
      <c r="TP3317" s="0"/>
      <c r="TQ3317" s="0"/>
      <c r="TR3317" s="0"/>
      <c r="TS3317" s="0"/>
      <c r="TT3317" s="0"/>
      <c r="TU3317" s="0"/>
      <c r="TV3317" s="0"/>
      <c r="TW3317" s="0"/>
      <c r="TX3317" s="0"/>
      <c r="TY3317" s="0"/>
      <c r="TZ3317" s="0"/>
      <c r="UA3317" s="0"/>
      <c r="UB3317" s="0"/>
      <c r="UC3317" s="0"/>
      <c r="UD3317" s="0"/>
      <c r="UE3317" s="0"/>
      <c r="UF3317" s="0"/>
      <c r="UG3317" s="0"/>
      <c r="UH3317" s="0"/>
      <c r="UI3317" s="0"/>
      <c r="UJ3317" s="0"/>
      <c r="UK3317" s="0"/>
      <c r="UL3317" s="0"/>
      <c r="UM3317" s="0"/>
      <c r="UN3317" s="0"/>
      <c r="UO3317" s="0"/>
      <c r="UP3317" s="0"/>
      <c r="UQ3317" s="0"/>
      <c r="UR3317" s="0"/>
      <c r="US3317" s="0"/>
      <c r="UT3317" s="0"/>
      <c r="UU3317" s="0"/>
      <c r="UV3317" s="0"/>
      <c r="UW3317" s="0"/>
      <c r="UX3317" s="0"/>
      <c r="UY3317" s="0"/>
      <c r="UZ3317" s="0"/>
      <c r="VA3317" s="0"/>
      <c r="VB3317" s="0"/>
      <c r="VC3317" s="0"/>
      <c r="VD3317" s="0"/>
      <c r="VE3317" s="0"/>
      <c r="VF3317" s="0"/>
      <c r="VG3317" s="0"/>
      <c r="VH3317" s="0"/>
      <c r="VI3317" s="0"/>
      <c r="VJ3317" s="0"/>
      <c r="VK3317" s="0"/>
      <c r="VL3317" s="0"/>
      <c r="VM3317" s="0"/>
      <c r="VN3317" s="0"/>
      <c r="VO3317" s="0"/>
      <c r="VP3317" s="0"/>
      <c r="VQ3317" s="0"/>
      <c r="VR3317" s="0"/>
      <c r="VS3317" s="0"/>
      <c r="VT3317" s="0"/>
      <c r="VU3317" s="0"/>
      <c r="VV3317" s="0"/>
      <c r="VW3317" s="0"/>
      <c r="VX3317" s="0"/>
      <c r="VY3317" s="0"/>
      <c r="VZ3317" s="0"/>
      <c r="WA3317" s="0"/>
      <c r="WB3317" s="0"/>
      <c r="WC3317" s="0"/>
      <c r="WD3317" s="0"/>
      <c r="WE3317" s="0"/>
      <c r="WF3317" s="0"/>
      <c r="WG3317" s="0"/>
      <c r="WH3317" s="0"/>
      <c r="WI3317" s="0"/>
      <c r="WJ3317" s="0"/>
      <c r="WK3317" s="0"/>
      <c r="WL3317" s="0"/>
      <c r="WM3317" s="0"/>
      <c r="WN3317" s="0"/>
      <c r="WO3317" s="0"/>
      <c r="WP3317" s="0"/>
      <c r="WQ3317" s="0"/>
      <c r="WR3317" s="0"/>
      <c r="WS3317" s="0"/>
      <c r="WT3317" s="0"/>
      <c r="WU3317" s="0"/>
      <c r="WV3317" s="0"/>
      <c r="WW3317" s="0"/>
      <c r="WX3317" s="0"/>
      <c r="WY3317" s="0"/>
      <c r="WZ3317" s="0"/>
      <c r="XA3317" s="0"/>
      <c r="XB3317" s="0"/>
      <c r="XC3317" s="0"/>
      <c r="XD3317" s="0"/>
      <c r="XE3317" s="0"/>
      <c r="XF3317" s="0"/>
      <c r="XG3317" s="0"/>
      <c r="XH3317" s="0"/>
      <c r="XI3317" s="0"/>
      <c r="XJ3317" s="0"/>
      <c r="XK3317" s="0"/>
      <c r="XL3317" s="0"/>
      <c r="XM3317" s="0"/>
      <c r="XN3317" s="0"/>
      <c r="XO3317" s="0"/>
      <c r="XP3317" s="0"/>
      <c r="XQ3317" s="0"/>
      <c r="XR3317" s="0"/>
      <c r="XS3317" s="0"/>
      <c r="XT3317" s="0"/>
      <c r="XU3317" s="0"/>
      <c r="XV3317" s="0"/>
      <c r="XW3317" s="0"/>
      <c r="XX3317" s="0"/>
      <c r="XY3317" s="0"/>
      <c r="XZ3317" s="0"/>
      <c r="YA3317" s="0"/>
      <c r="YB3317" s="0"/>
      <c r="YC3317" s="0"/>
      <c r="YD3317" s="0"/>
      <c r="YE3317" s="0"/>
      <c r="YF3317" s="0"/>
      <c r="YG3317" s="0"/>
      <c r="YH3317" s="0"/>
      <c r="YI3317" s="0"/>
      <c r="YJ3317" s="0"/>
      <c r="YK3317" s="0"/>
      <c r="YL3317" s="0"/>
      <c r="YM3317" s="0"/>
      <c r="YN3317" s="0"/>
      <c r="YO3317" s="0"/>
      <c r="YP3317" s="0"/>
      <c r="YQ3317" s="0"/>
      <c r="YR3317" s="0"/>
      <c r="YS3317" s="0"/>
      <c r="YT3317" s="0"/>
      <c r="YU3317" s="0"/>
      <c r="YV3317" s="0"/>
      <c r="YW3317" s="0"/>
      <c r="YX3317" s="0"/>
      <c r="YY3317" s="0"/>
      <c r="YZ3317" s="0"/>
      <c r="ZA3317" s="0"/>
      <c r="ZB3317" s="0"/>
      <c r="ZC3317" s="0"/>
      <c r="ZD3317" s="0"/>
      <c r="ZE3317" s="0"/>
      <c r="ZF3317" s="0"/>
      <c r="ZG3317" s="0"/>
      <c r="ZH3317" s="0"/>
      <c r="ZI3317" s="0"/>
      <c r="ZJ3317" s="0"/>
      <c r="ZK3317" s="0"/>
      <c r="ZL3317" s="0"/>
      <c r="ZM3317" s="0"/>
      <c r="ZN3317" s="0"/>
      <c r="ZO3317" s="0"/>
      <c r="ZP3317" s="0"/>
      <c r="ZQ3317" s="0"/>
      <c r="ZR3317" s="0"/>
      <c r="ZS3317" s="0"/>
      <c r="ZT3317" s="0"/>
      <c r="ZU3317" s="0"/>
      <c r="ZV3317" s="0"/>
      <c r="ZW3317" s="0"/>
      <c r="ZX3317" s="0"/>
      <c r="ZY3317" s="0"/>
      <c r="ZZ3317" s="0"/>
      <c r="AAA3317" s="0"/>
      <c r="AAB3317" s="0"/>
      <c r="AAC3317" s="0"/>
      <c r="AAD3317" s="0"/>
      <c r="AAE3317" s="0"/>
      <c r="AAF3317" s="0"/>
      <c r="AAG3317" s="0"/>
      <c r="AAH3317" s="0"/>
      <c r="AAI3317" s="0"/>
      <c r="AAJ3317" s="0"/>
      <c r="AAK3317" s="0"/>
      <c r="AAL3317" s="0"/>
      <c r="AAM3317" s="0"/>
      <c r="AAN3317" s="0"/>
      <c r="AAO3317" s="0"/>
      <c r="AAP3317" s="0"/>
      <c r="AAQ3317" s="0"/>
      <c r="AAR3317" s="0"/>
      <c r="AAS3317" s="0"/>
      <c r="AAT3317" s="0"/>
      <c r="AAU3317" s="0"/>
      <c r="AAV3317" s="0"/>
      <c r="AAW3317" s="0"/>
      <c r="AAX3317" s="0"/>
      <c r="AAY3317" s="0"/>
      <c r="AAZ3317" s="0"/>
      <c r="ABA3317" s="0"/>
      <c r="ABB3317" s="0"/>
      <c r="ABC3317" s="0"/>
      <c r="ABD3317" s="0"/>
      <c r="ABE3317" s="0"/>
      <c r="ABF3317" s="0"/>
      <c r="ABG3317" s="0"/>
      <c r="ABH3317" s="0"/>
      <c r="ABI3317" s="0"/>
      <c r="ABJ3317" s="0"/>
      <c r="ABK3317" s="0"/>
      <c r="ABL3317" s="0"/>
      <c r="ABM3317" s="0"/>
      <c r="ABN3317" s="0"/>
      <c r="ABO3317" s="0"/>
      <c r="ABP3317" s="0"/>
      <c r="ABQ3317" s="0"/>
      <c r="ABR3317" s="0"/>
      <c r="ABS3317" s="0"/>
      <c r="ABT3317" s="0"/>
      <c r="ABU3317" s="0"/>
      <c r="ABV3317" s="0"/>
      <c r="ABW3317" s="0"/>
      <c r="ABX3317" s="0"/>
      <c r="ABY3317" s="0"/>
      <c r="ABZ3317" s="0"/>
      <c r="ACA3317" s="0"/>
      <c r="ACB3317" s="0"/>
      <c r="ACC3317" s="0"/>
      <c r="ACD3317" s="0"/>
      <c r="ACE3317" s="0"/>
      <c r="ACF3317" s="0"/>
      <c r="ACG3317" s="0"/>
      <c r="ACH3317" s="0"/>
      <c r="ACI3317" s="0"/>
      <c r="ACJ3317" s="0"/>
      <c r="ACK3317" s="0"/>
      <c r="ACL3317" s="0"/>
      <c r="ACM3317" s="0"/>
      <c r="ACN3317" s="0"/>
      <c r="ACO3317" s="0"/>
      <c r="ACP3317" s="0"/>
      <c r="ACQ3317" s="0"/>
      <c r="ACR3317" s="0"/>
      <c r="ACS3317" s="0"/>
      <c r="ACT3317" s="0"/>
      <c r="ACU3317" s="0"/>
      <c r="ACV3317" s="0"/>
      <c r="ACW3317" s="0"/>
      <c r="ACX3317" s="0"/>
      <c r="ACY3317" s="0"/>
      <c r="ACZ3317" s="0"/>
      <c r="ADA3317" s="0"/>
      <c r="ADB3317" s="0"/>
      <c r="ADC3317" s="0"/>
      <c r="ADD3317" s="0"/>
      <c r="ADE3317" s="0"/>
      <c r="ADF3317" s="0"/>
      <c r="ADG3317" s="0"/>
      <c r="ADH3317" s="0"/>
      <c r="ADI3317" s="0"/>
      <c r="ADJ3317" s="0"/>
      <c r="ADK3317" s="0"/>
      <c r="ADL3317" s="0"/>
      <c r="ADM3317" s="0"/>
      <c r="ADN3317" s="0"/>
      <c r="ADO3317" s="0"/>
      <c r="ADP3317" s="0"/>
      <c r="ADQ3317" s="0"/>
      <c r="ADR3317" s="0"/>
      <c r="ADS3317" s="0"/>
      <c r="ADT3317" s="0"/>
      <c r="ADU3317" s="0"/>
      <c r="ADV3317" s="0"/>
      <c r="ADW3317" s="0"/>
      <c r="ADX3317" s="0"/>
      <c r="ADY3317" s="0"/>
      <c r="ADZ3317" s="0"/>
      <c r="AEA3317" s="0"/>
      <c r="AEB3317" s="0"/>
      <c r="AEC3317" s="0"/>
      <c r="AED3317" s="0"/>
      <c r="AEE3317" s="0"/>
      <c r="AEF3317" s="0"/>
      <c r="AEG3317" s="0"/>
      <c r="AEH3317" s="0"/>
      <c r="AEI3317" s="0"/>
      <c r="AEJ3317" s="0"/>
      <c r="AEK3317" s="0"/>
      <c r="AEL3317" s="0"/>
      <c r="AEM3317" s="0"/>
      <c r="AEN3317" s="0"/>
      <c r="AEO3317" s="0"/>
      <c r="AEP3317" s="0"/>
      <c r="AEQ3317" s="0"/>
      <c r="AER3317" s="0"/>
      <c r="AES3317" s="0"/>
      <c r="AET3317" s="0"/>
      <c r="AEU3317" s="0"/>
      <c r="AEV3317" s="0"/>
      <c r="AEW3317" s="0"/>
      <c r="AEX3317" s="0"/>
      <c r="AEY3317" s="0"/>
      <c r="AEZ3317" s="0"/>
      <c r="AFA3317" s="0"/>
      <c r="AFB3317" s="0"/>
      <c r="AFC3317" s="0"/>
      <c r="AFD3317" s="0"/>
      <c r="AFE3317" s="0"/>
      <c r="AFF3317" s="0"/>
      <c r="AFG3317" s="0"/>
      <c r="AFH3317" s="0"/>
      <c r="AFI3317" s="0"/>
      <c r="AFJ3317" s="0"/>
      <c r="AFK3317" s="0"/>
      <c r="AFL3317" s="0"/>
      <c r="AFM3317" s="0"/>
      <c r="AFN3317" s="0"/>
      <c r="AFO3317" s="0"/>
      <c r="AFP3317" s="0"/>
      <c r="AFQ3317" s="0"/>
      <c r="AFR3317" s="0"/>
      <c r="AFS3317" s="0"/>
      <c r="AFT3317" s="0"/>
      <c r="AFU3317" s="0"/>
      <c r="AFV3317" s="0"/>
      <c r="AFW3317" s="0"/>
      <c r="AFX3317" s="0"/>
      <c r="AFY3317" s="0"/>
      <c r="AFZ3317" s="0"/>
      <c r="AGA3317" s="0"/>
      <c r="AGB3317" s="0"/>
      <c r="AGC3317" s="0"/>
      <c r="AGD3317" s="0"/>
      <c r="AGE3317" s="0"/>
      <c r="AGF3317" s="0"/>
      <c r="AGG3317" s="0"/>
      <c r="AGH3317" s="0"/>
      <c r="AGI3317" s="0"/>
      <c r="AGJ3317" s="0"/>
      <c r="AGK3317" s="0"/>
      <c r="AGL3317" s="0"/>
      <c r="AGM3317" s="0"/>
      <c r="AGN3317" s="0"/>
      <c r="AGO3317" s="0"/>
      <c r="AGP3317" s="0"/>
      <c r="AGQ3317" s="0"/>
      <c r="AGR3317" s="0"/>
      <c r="AGS3317" s="0"/>
      <c r="AGT3317" s="0"/>
      <c r="AGU3317" s="0"/>
      <c r="AGV3317" s="0"/>
      <c r="AGW3317" s="0"/>
      <c r="AGX3317" s="0"/>
      <c r="AGY3317" s="0"/>
      <c r="AGZ3317" s="0"/>
      <c r="AHA3317" s="0"/>
      <c r="AHB3317" s="0"/>
      <c r="AHC3317" s="0"/>
      <c r="AHD3317" s="0"/>
      <c r="AHE3317" s="0"/>
      <c r="AHF3317" s="0"/>
      <c r="AHG3317" s="0"/>
      <c r="AHH3317" s="0"/>
      <c r="AHI3317" s="0"/>
      <c r="AHJ3317" s="0"/>
      <c r="AHK3317" s="0"/>
      <c r="AHL3317" s="0"/>
      <c r="AHM3317" s="0"/>
      <c r="AHN3317" s="0"/>
      <c r="AHO3317" s="0"/>
      <c r="AHP3317" s="0"/>
      <c r="AHQ3317" s="0"/>
      <c r="AHR3317" s="0"/>
      <c r="AHS3317" s="0"/>
      <c r="AHT3317" s="0"/>
      <c r="AHU3317" s="0"/>
      <c r="AHV3317" s="0"/>
      <c r="AHW3317" s="0"/>
      <c r="AHX3317" s="0"/>
      <c r="AHY3317" s="0"/>
      <c r="AHZ3317" s="0"/>
      <c r="AIA3317" s="0"/>
      <c r="AIB3317" s="0"/>
      <c r="AIC3317" s="0"/>
      <c r="AID3317" s="0"/>
      <c r="AIE3317" s="0"/>
      <c r="AIF3317" s="0"/>
      <c r="AIG3317" s="0"/>
      <c r="AIH3317" s="0"/>
      <c r="AII3317" s="0"/>
      <c r="AIJ3317" s="0"/>
      <c r="AIK3317" s="0"/>
      <c r="AIL3317" s="0"/>
      <c r="AIM3317" s="0"/>
      <c r="AIN3317" s="0"/>
      <c r="AIO3317" s="0"/>
      <c r="AIP3317" s="0"/>
      <c r="AIQ3317" s="0"/>
      <c r="AIR3317" s="0"/>
      <c r="AIS3317" s="0"/>
      <c r="AIT3317" s="0"/>
      <c r="AIU3317" s="0"/>
      <c r="AIV3317" s="0"/>
      <c r="AIW3317" s="0"/>
      <c r="AIX3317" s="0"/>
      <c r="AIY3317" s="0"/>
      <c r="AIZ3317" s="0"/>
      <c r="AJA3317" s="0"/>
      <c r="AJB3317" s="0"/>
      <c r="AJC3317" s="0"/>
      <c r="AJD3317" s="0"/>
      <c r="AJE3317" s="0"/>
      <c r="AJF3317" s="0"/>
      <c r="AJG3317" s="0"/>
      <c r="AJH3317" s="0"/>
      <c r="AJI3317" s="0"/>
      <c r="AJJ3317" s="0"/>
      <c r="AJK3317" s="0"/>
      <c r="AJL3317" s="0"/>
      <c r="AJM3317" s="0"/>
      <c r="AJN3317" s="0"/>
      <c r="AJO3317" s="0"/>
      <c r="AJP3317" s="0"/>
      <c r="AJQ3317" s="0"/>
      <c r="AJR3317" s="0"/>
      <c r="AJS3317" s="0"/>
      <c r="AJT3317" s="0"/>
      <c r="AJU3317" s="0"/>
      <c r="AJV3317" s="0"/>
      <c r="AJW3317" s="0"/>
      <c r="AJX3317" s="0"/>
      <c r="AJY3317" s="0"/>
      <c r="AJZ3317" s="0"/>
      <c r="AKA3317" s="0"/>
      <c r="AKB3317" s="0"/>
      <c r="AKC3317" s="0"/>
      <c r="AKD3317" s="0"/>
      <c r="AKE3317" s="0"/>
      <c r="AKF3317" s="0"/>
      <c r="AKG3317" s="0"/>
      <c r="AKH3317" s="0"/>
      <c r="AKI3317" s="0"/>
      <c r="AKJ3317" s="0"/>
      <c r="AKK3317" s="0"/>
      <c r="AKL3317" s="0"/>
      <c r="AKM3317" s="0"/>
      <c r="AKN3317" s="0"/>
      <c r="AKO3317" s="0"/>
      <c r="AKP3317" s="0"/>
      <c r="AKQ3317" s="0"/>
      <c r="AKR3317" s="0"/>
      <c r="AKS3317" s="0"/>
      <c r="AKT3317" s="0"/>
      <c r="AKU3317" s="0"/>
      <c r="AKV3317" s="0"/>
      <c r="AKW3317" s="0"/>
      <c r="AKX3317" s="0"/>
      <c r="AKY3317" s="0"/>
      <c r="AKZ3317" s="0"/>
      <c r="ALA3317" s="0"/>
      <c r="ALB3317" s="0"/>
      <c r="ALC3317" s="0"/>
      <c r="ALD3317" s="0"/>
      <c r="ALE3317" s="0"/>
      <c r="ALF3317" s="0"/>
      <c r="ALG3317" s="0"/>
      <c r="ALH3317" s="0"/>
      <c r="ALI3317" s="0"/>
      <c r="ALJ3317" s="0"/>
      <c r="ALK3317" s="0"/>
      <c r="ALL3317" s="0"/>
      <c r="ALM3317" s="0"/>
      <c r="ALN3317" s="0"/>
      <c r="ALO3317" s="0"/>
      <c r="ALP3317" s="0"/>
      <c r="ALQ3317" s="0"/>
      <c r="ALR3317" s="0"/>
      <c r="ALS3317" s="0"/>
      <c r="ALT3317" s="0"/>
      <c r="ALU3317" s="0"/>
      <c r="ALV3317" s="0"/>
      <c r="ALW3317" s="0"/>
      <c r="ALX3317" s="0"/>
      <c r="ALY3317" s="0"/>
      <c r="ALZ3317" s="0"/>
      <c r="AMA3317" s="0"/>
      <c r="AMB3317" s="0"/>
      <c r="AMC3317" s="0"/>
      <c r="AMD3317" s="0"/>
      <c r="AME3317" s="0"/>
      <c r="AMF3317" s="0"/>
      <c r="AMG3317" s="0"/>
      <c r="AMH3317" s="0"/>
      <c r="AMI3317" s="0"/>
    </row>
    <row r="3318" customFormat="false" ht="12.75" hidden="false" customHeight="false" outlineLevel="0" collapsed="false">
      <c r="A3318" s="1" t="s">
        <v>3561</v>
      </c>
      <c r="C3318" s="27" t="s">
        <v>3567</v>
      </c>
      <c r="D3318" s="27" t="s">
        <v>13</v>
      </c>
      <c r="E3318" s="28"/>
      <c r="F3318" s="29"/>
      <c r="G3318" s="27"/>
      <c r="H3318" s="30" t="s">
        <v>61</v>
      </c>
      <c r="I3318" s="31" t="n">
        <v>3.11</v>
      </c>
      <c r="J3318" s="31" t="s">
        <v>288</v>
      </c>
      <c r="BM3318" s="0"/>
      <c r="BN3318" s="0"/>
      <c r="BO3318" s="0"/>
      <c r="BP3318" s="0"/>
      <c r="BQ3318" s="0"/>
      <c r="BR3318" s="0"/>
      <c r="BS3318" s="0"/>
      <c r="BT3318" s="0"/>
      <c r="BU3318" s="0"/>
      <c r="BV3318" s="0"/>
      <c r="BW3318" s="0"/>
      <c r="BX3318" s="0"/>
      <c r="BY3318" s="0"/>
      <c r="BZ3318" s="0"/>
      <c r="CA3318" s="0"/>
      <c r="CB3318" s="0"/>
      <c r="CC3318" s="0"/>
      <c r="CD3318" s="0"/>
      <c r="CE3318" s="0"/>
      <c r="CF3318" s="0"/>
      <c r="CG3318" s="0"/>
      <c r="CH3318" s="0"/>
      <c r="CI3318" s="0"/>
      <c r="CJ3318" s="0"/>
      <c r="CK3318" s="0"/>
      <c r="CL3318" s="0"/>
      <c r="CM3318" s="0"/>
      <c r="CN3318" s="0"/>
      <c r="CO3318" s="0"/>
      <c r="CP3318" s="0"/>
      <c r="CQ3318" s="0"/>
      <c r="CR3318" s="0"/>
      <c r="CS3318" s="0"/>
      <c r="CT3318" s="0"/>
      <c r="CU3318" s="0"/>
      <c r="CV3318" s="0"/>
      <c r="CW3318" s="0"/>
      <c r="CX3318" s="0"/>
      <c r="CY3318" s="0"/>
      <c r="CZ3318" s="0"/>
      <c r="DA3318" s="0"/>
      <c r="DB3318" s="0"/>
      <c r="DC3318" s="0"/>
      <c r="DD3318" s="0"/>
      <c r="DE3318" s="0"/>
      <c r="DF3318" s="0"/>
      <c r="DG3318" s="0"/>
      <c r="DH3318" s="0"/>
      <c r="DI3318" s="0"/>
      <c r="DJ3318" s="0"/>
      <c r="DK3318" s="0"/>
      <c r="DL3318" s="0"/>
      <c r="DM3318" s="0"/>
      <c r="DN3318" s="0"/>
      <c r="DO3318" s="0"/>
      <c r="DP3318" s="0"/>
      <c r="DQ3318" s="0"/>
      <c r="DR3318" s="0"/>
      <c r="DS3318" s="0"/>
      <c r="DT3318" s="0"/>
      <c r="DU3318" s="0"/>
      <c r="DV3318" s="0"/>
      <c r="DW3318" s="0"/>
      <c r="DX3318" s="0"/>
      <c r="DY3318" s="0"/>
      <c r="DZ3318" s="0"/>
      <c r="EA3318" s="0"/>
      <c r="EB3318" s="0"/>
      <c r="EC3318" s="0"/>
      <c r="ED3318" s="0"/>
      <c r="EE3318" s="0"/>
      <c r="EF3318" s="0"/>
      <c r="EG3318" s="0"/>
      <c r="EH3318" s="0"/>
      <c r="EI3318" s="0"/>
      <c r="EJ3318" s="0"/>
      <c r="EK3318" s="0"/>
      <c r="EL3318" s="0"/>
      <c r="EM3318" s="0"/>
      <c r="EN3318" s="0"/>
      <c r="EO3318" s="0"/>
      <c r="EP3318" s="0"/>
      <c r="EQ3318" s="0"/>
      <c r="ER3318" s="0"/>
      <c r="ES3318" s="0"/>
      <c r="ET3318" s="0"/>
      <c r="EU3318" s="0"/>
      <c r="EV3318" s="0"/>
      <c r="EW3318" s="0"/>
      <c r="EX3318" s="0"/>
      <c r="EY3318" s="0"/>
      <c r="EZ3318" s="0"/>
      <c r="FA3318" s="0"/>
      <c r="FB3318" s="0"/>
      <c r="FC3318" s="0"/>
      <c r="FD3318" s="0"/>
      <c r="FE3318" s="0"/>
      <c r="FF3318" s="0"/>
      <c r="FG3318" s="0"/>
      <c r="FH3318" s="0"/>
      <c r="FI3318" s="0"/>
      <c r="FJ3318" s="0"/>
      <c r="FK3318" s="0"/>
      <c r="FL3318" s="0"/>
      <c r="FM3318" s="0"/>
      <c r="FN3318" s="0"/>
      <c r="FO3318" s="0"/>
      <c r="FP3318" s="0"/>
      <c r="FQ3318" s="0"/>
      <c r="FR3318" s="0"/>
      <c r="FS3318" s="0"/>
      <c r="FT3318" s="0"/>
      <c r="FU3318" s="0"/>
      <c r="FV3318" s="0"/>
      <c r="FW3318" s="0"/>
      <c r="FX3318" s="0"/>
      <c r="FY3318" s="0"/>
      <c r="FZ3318" s="0"/>
      <c r="GA3318" s="0"/>
      <c r="GB3318" s="0"/>
      <c r="GC3318" s="0"/>
      <c r="GD3318" s="0"/>
      <c r="GE3318" s="0"/>
      <c r="GF3318" s="0"/>
      <c r="GG3318" s="0"/>
      <c r="GH3318" s="0"/>
      <c r="GI3318" s="0"/>
      <c r="GJ3318" s="0"/>
      <c r="GK3318" s="0"/>
      <c r="GL3318" s="0"/>
      <c r="GM3318" s="0"/>
      <c r="GN3318" s="0"/>
      <c r="GO3318" s="0"/>
      <c r="GP3318" s="0"/>
      <c r="GQ3318" s="0"/>
      <c r="GR3318" s="0"/>
      <c r="GS3318" s="0"/>
      <c r="GT3318" s="0"/>
      <c r="GU3318" s="0"/>
      <c r="GV3318" s="0"/>
      <c r="GW3318" s="0"/>
      <c r="GX3318" s="0"/>
      <c r="GY3318" s="0"/>
      <c r="GZ3318" s="0"/>
      <c r="HA3318" s="0"/>
      <c r="HB3318" s="0"/>
      <c r="HC3318" s="0"/>
      <c r="HD3318" s="0"/>
      <c r="HE3318" s="0"/>
      <c r="HF3318" s="0"/>
      <c r="HG3318" s="0"/>
      <c r="HH3318" s="0"/>
      <c r="HI3318" s="0"/>
      <c r="HJ3318" s="0"/>
      <c r="HK3318" s="0"/>
      <c r="HL3318" s="0"/>
      <c r="HM3318" s="0"/>
      <c r="HN3318" s="0"/>
      <c r="HO3318" s="0"/>
      <c r="HP3318" s="0"/>
      <c r="HQ3318" s="0"/>
      <c r="HR3318" s="0"/>
      <c r="HS3318" s="0"/>
      <c r="HT3318" s="0"/>
      <c r="HU3318" s="0"/>
      <c r="HV3318" s="0"/>
      <c r="HW3318" s="0"/>
      <c r="HX3318" s="0"/>
      <c r="HY3318" s="0"/>
      <c r="HZ3318" s="0"/>
      <c r="IA3318" s="0"/>
      <c r="IB3318" s="0"/>
      <c r="IC3318" s="0"/>
      <c r="ID3318" s="0"/>
      <c r="IE3318" s="0"/>
      <c r="IF3318" s="0"/>
      <c r="IG3318" s="0"/>
      <c r="IH3318" s="0"/>
      <c r="II3318" s="0"/>
      <c r="IJ3318" s="0"/>
      <c r="IK3318" s="0"/>
      <c r="IL3318" s="0"/>
      <c r="IM3318" s="0"/>
      <c r="IN3318" s="0"/>
      <c r="IO3318" s="0"/>
      <c r="IP3318" s="0"/>
      <c r="IQ3318" s="0"/>
      <c r="IR3318" s="0"/>
      <c r="IS3318" s="0"/>
      <c r="IT3318" s="0"/>
      <c r="IU3318" s="0"/>
      <c r="IV3318" s="0"/>
      <c r="IW3318" s="0"/>
      <c r="IX3318" s="0"/>
      <c r="IY3318" s="0"/>
      <c r="IZ3318" s="0"/>
      <c r="JA3318" s="0"/>
      <c r="JB3318" s="0"/>
      <c r="JC3318" s="0"/>
      <c r="JD3318" s="0"/>
      <c r="JE3318" s="0"/>
      <c r="JF3318" s="0"/>
      <c r="JG3318" s="0"/>
      <c r="JH3318" s="0"/>
      <c r="JI3318" s="0"/>
      <c r="JJ3318" s="0"/>
      <c r="JK3318" s="0"/>
      <c r="JL3318" s="0"/>
      <c r="JM3318" s="0"/>
      <c r="JN3318" s="0"/>
      <c r="JO3318" s="0"/>
      <c r="JP3318" s="0"/>
      <c r="JQ3318" s="0"/>
      <c r="JR3318" s="0"/>
      <c r="JS3318" s="0"/>
      <c r="JT3318" s="0"/>
      <c r="JU3318" s="0"/>
      <c r="JV3318" s="0"/>
      <c r="JW3318" s="0"/>
      <c r="JX3318" s="0"/>
      <c r="JY3318" s="0"/>
      <c r="JZ3318" s="0"/>
      <c r="KA3318" s="0"/>
      <c r="KB3318" s="0"/>
      <c r="KC3318" s="0"/>
      <c r="KD3318" s="0"/>
      <c r="KE3318" s="0"/>
      <c r="KF3318" s="0"/>
      <c r="KG3318" s="0"/>
      <c r="KH3318" s="0"/>
      <c r="KI3318" s="0"/>
      <c r="KJ3318" s="0"/>
      <c r="KK3318" s="0"/>
      <c r="KL3318" s="0"/>
      <c r="KM3318" s="0"/>
      <c r="KN3318" s="0"/>
      <c r="KO3318" s="0"/>
      <c r="KP3318" s="0"/>
      <c r="KQ3318" s="0"/>
      <c r="KR3318" s="0"/>
      <c r="KS3318" s="0"/>
      <c r="KT3318" s="0"/>
      <c r="KU3318" s="0"/>
      <c r="KV3318" s="0"/>
      <c r="KW3318" s="0"/>
      <c r="KX3318" s="0"/>
      <c r="KY3318" s="0"/>
      <c r="KZ3318" s="0"/>
      <c r="LA3318" s="0"/>
      <c r="LB3318" s="0"/>
      <c r="LC3318" s="0"/>
      <c r="LD3318" s="0"/>
      <c r="LE3318" s="0"/>
      <c r="LF3318" s="0"/>
      <c r="LG3318" s="0"/>
      <c r="LH3318" s="0"/>
      <c r="LI3318" s="0"/>
      <c r="LJ3318" s="0"/>
      <c r="LK3318" s="0"/>
      <c r="LL3318" s="0"/>
      <c r="LM3318" s="0"/>
      <c r="LN3318" s="0"/>
      <c r="LO3318" s="0"/>
      <c r="LP3318" s="0"/>
      <c r="LQ3318" s="0"/>
      <c r="LR3318" s="0"/>
      <c r="LS3318" s="0"/>
      <c r="LT3318" s="0"/>
      <c r="LU3318" s="0"/>
      <c r="LV3318" s="0"/>
      <c r="LW3318" s="0"/>
      <c r="LX3318" s="0"/>
      <c r="LY3318" s="0"/>
      <c r="LZ3318" s="0"/>
      <c r="MA3318" s="0"/>
      <c r="MB3318" s="0"/>
      <c r="MC3318" s="0"/>
      <c r="MD3318" s="0"/>
      <c r="ME3318" s="0"/>
      <c r="MF3318" s="0"/>
      <c r="MG3318" s="0"/>
      <c r="MH3318" s="0"/>
      <c r="MI3318" s="0"/>
      <c r="MJ3318" s="0"/>
      <c r="MK3318" s="0"/>
      <c r="ML3318" s="0"/>
      <c r="MM3318" s="0"/>
      <c r="MN3318" s="0"/>
      <c r="MO3318" s="0"/>
      <c r="MP3318" s="0"/>
      <c r="MQ3318" s="0"/>
      <c r="MR3318" s="0"/>
      <c r="MS3318" s="0"/>
      <c r="MT3318" s="0"/>
      <c r="MU3318" s="0"/>
      <c r="MV3318" s="0"/>
      <c r="MW3318" s="0"/>
      <c r="MX3318" s="0"/>
      <c r="MY3318" s="0"/>
      <c r="MZ3318" s="0"/>
      <c r="NA3318" s="0"/>
      <c r="NB3318" s="0"/>
      <c r="NC3318" s="0"/>
      <c r="ND3318" s="0"/>
      <c r="NE3318" s="0"/>
      <c r="NF3318" s="0"/>
      <c r="NG3318" s="0"/>
      <c r="NH3318" s="0"/>
      <c r="NI3318" s="0"/>
      <c r="NJ3318" s="0"/>
      <c r="NK3318" s="0"/>
      <c r="NL3318" s="0"/>
      <c r="NM3318" s="0"/>
      <c r="NN3318" s="0"/>
      <c r="NO3318" s="0"/>
      <c r="NP3318" s="0"/>
      <c r="NQ3318" s="0"/>
      <c r="NR3318" s="0"/>
      <c r="NS3318" s="0"/>
      <c r="NT3318" s="0"/>
      <c r="NU3318" s="0"/>
      <c r="NV3318" s="0"/>
      <c r="NW3318" s="0"/>
      <c r="NX3318" s="0"/>
      <c r="NY3318" s="0"/>
      <c r="NZ3318" s="0"/>
      <c r="OA3318" s="0"/>
      <c r="OB3318" s="0"/>
      <c r="OC3318" s="0"/>
      <c r="OD3318" s="0"/>
      <c r="OE3318" s="0"/>
      <c r="OF3318" s="0"/>
      <c r="OG3318" s="0"/>
      <c r="OH3318" s="0"/>
      <c r="OI3318" s="0"/>
      <c r="OJ3318" s="0"/>
      <c r="OK3318" s="0"/>
      <c r="OL3318" s="0"/>
      <c r="OM3318" s="0"/>
      <c r="ON3318" s="0"/>
      <c r="OO3318" s="0"/>
      <c r="OP3318" s="0"/>
      <c r="OQ3318" s="0"/>
      <c r="OR3318" s="0"/>
      <c r="OS3318" s="0"/>
      <c r="OT3318" s="0"/>
      <c r="OU3318" s="0"/>
      <c r="OV3318" s="0"/>
      <c r="OW3318" s="0"/>
      <c r="OX3318" s="0"/>
      <c r="OY3318" s="0"/>
      <c r="OZ3318" s="0"/>
      <c r="PA3318" s="0"/>
      <c r="PB3318" s="0"/>
      <c r="PC3318" s="0"/>
      <c r="PD3318" s="0"/>
      <c r="PE3318" s="0"/>
      <c r="PF3318" s="0"/>
      <c r="PG3318" s="0"/>
      <c r="PH3318" s="0"/>
      <c r="PI3318" s="0"/>
      <c r="PJ3318" s="0"/>
      <c r="PK3318" s="0"/>
      <c r="PL3318" s="0"/>
      <c r="PM3318" s="0"/>
      <c r="PN3318" s="0"/>
      <c r="PO3318" s="0"/>
      <c r="PP3318" s="0"/>
      <c r="PQ3318" s="0"/>
      <c r="PR3318" s="0"/>
      <c r="PS3318" s="0"/>
      <c r="PT3318" s="0"/>
      <c r="PU3318" s="0"/>
      <c r="PV3318" s="0"/>
      <c r="PW3318" s="0"/>
      <c r="PX3318" s="0"/>
      <c r="PY3318" s="0"/>
      <c r="PZ3318" s="0"/>
      <c r="QA3318" s="0"/>
      <c r="QB3318" s="0"/>
      <c r="QC3318" s="0"/>
      <c r="QD3318" s="0"/>
      <c r="QE3318" s="0"/>
      <c r="QF3318" s="0"/>
      <c r="QG3318" s="0"/>
      <c r="QH3318" s="0"/>
      <c r="QI3318" s="0"/>
      <c r="QJ3318" s="0"/>
      <c r="QK3318" s="0"/>
      <c r="QL3318" s="0"/>
      <c r="QM3318" s="0"/>
      <c r="QN3318" s="0"/>
      <c r="QO3318" s="0"/>
      <c r="QP3318" s="0"/>
      <c r="QQ3318" s="0"/>
      <c r="QR3318" s="0"/>
      <c r="QS3318" s="0"/>
      <c r="QT3318" s="0"/>
      <c r="QU3318" s="0"/>
      <c r="QV3318" s="0"/>
      <c r="QW3318" s="0"/>
      <c r="QX3318" s="0"/>
      <c r="QY3318" s="0"/>
      <c r="QZ3318" s="0"/>
      <c r="RA3318" s="0"/>
      <c r="RB3318" s="0"/>
      <c r="RC3318" s="0"/>
      <c r="RD3318" s="0"/>
      <c r="RE3318" s="0"/>
      <c r="RF3318" s="0"/>
      <c r="RG3318" s="0"/>
      <c r="RH3318" s="0"/>
      <c r="RI3318" s="0"/>
      <c r="RJ3318" s="0"/>
      <c r="RK3318" s="0"/>
      <c r="RL3318" s="0"/>
      <c r="RM3318" s="0"/>
      <c r="RN3318" s="0"/>
      <c r="RO3318" s="0"/>
      <c r="RP3318" s="0"/>
      <c r="RQ3318" s="0"/>
      <c r="RR3318" s="0"/>
      <c r="RS3318" s="0"/>
      <c r="RT3318" s="0"/>
      <c r="RU3318" s="0"/>
      <c r="RV3318" s="0"/>
      <c r="RW3318" s="0"/>
      <c r="RX3318" s="0"/>
      <c r="RY3318" s="0"/>
      <c r="RZ3318" s="0"/>
      <c r="SA3318" s="0"/>
      <c r="SB3318" s="0"/>
      <c r="SC3318" s="0"/>
      <c r="SD3318" s="0"/>
      <c r="SE3318" s="0"/>
      <c r="SF3318" s="0"/>
      <c r="SG3318" s="0"/>
      <c r="SH3318" s="0"/>
      <c r="SI3318" s="0"/>
      <c r="SJ3318" s="0"/>
      <c r="SK3318" s="0"/>
      <c r="SL3318" s="0"/>
      <c r="SM3318" s="0"/>
      <c r="SN3318" s="0"/>
      <c r="SO3318" s="0"/>
      <c r="SP3318" s="0"/>
      <c r="SQ3318" s="0"/>
      <c r="SR3318" s="0"/>
      <c r="SS3318" s="0"/>
      <c r="ST3318" s="0"/>
      <c r="SU3318" s="0"/>
      <c r="SV3318" s="0"/>
      <c r="SW3318" s="0"/>
      <c r="SX3318" s="0"/>
      <c r="SY3318" s="0"/>
      <c r="SZ3318" s="0"/>
      <c r="TA3318" s="0"/>
      <c r="TB3318" s="0"/>
      <c r="TC3318" s="0"/>
      <c r="TD3318" s="0"/>
      <c r="TE3318" s="0"/>
      <c r="TF3318" s="0"/>
      <c r="TG3318" s="0"/>
      <c r="TH3318" s="0"/>
      <c r="TI3318" s="0"/>
      <c r="TJ3318" s="0"/>
      <c r="TK3318" s="0"/>
      <c r="TL3318" s="0"/>
      <c r="TM3318" s="0"/>
      <c r="TN3318" s="0"/>
      <c r="TO3318" s="0"/>
      <c r="TP3318" s="0"/>
      <c r="TQ3318" s="0"/>
      <c r="TR3318" s="0"/>
      <c r="TS3318" s="0"/>
      <c r="TT3318" s="0"/>
      <c r="TU3318" s="0"/>
      <c r="TV3318" s="0"/>
      <c r="TW3318" s="0"/>
      <c r="TX3318" s="0"/>
      <c r="TY3318" s="0"/>
      <c r="TZ3318" s="0"/>
      <c r="UA3318" s="0"/>
      <c r="UB3318" s="0"/>
      <c r="UC3318" s="0"/>
      <c r="UD3318" s="0"/>
      <c r="UE3318" s="0"/>
      <c r="UF3318" s="0"/>
      <c r="UG3318" s="0"/>
      <c r="UH3318" s="0"/>
      <c r="UI3318" s="0"/>
      <c r="UJ3318" s="0"/>
      <c r="UK3318" s="0"/>
      <c r="UL3318" s="0"/>
      <c r="UM3318" s="0"/>
      <c r="UN3318" s="0"/>
      <c r="UO3318" s="0"/>
      <c r="UP3318" s="0"/>
      <c r="UQ3318" s="0"/>
      <c r="UR3318" s="0"/>
      <c r="US3318" s="0"/>
      <c r="UT3318" s="0"/>
      <c r="UU3318" s="0"/>
      <c r="UV3318" s="0"/>
      <c r="UW3318" s="0"/>
      <c r="UX3318" s="0"/>
      <c r="UY3318" s="0"/>
      <c r="UZ3318" s="0"/>
      <c r="VA3318" s="0"/>
      <c r="VB3318" s="0"/>
      <c r="VC3318" s="0"/>
      <c r="VD3318" s="0"/>
      <c r="VE3318" s="0"/>
      <c r="VF3318" s="0"/>
      <c r="VG3318" s="0"/>
      <c r="VH3318" s="0"/>
      <c r="VI3318" s="0"/>
      <c r="VJ3318" s="0"/>
      <c r="VK3318" s="0"/>
      <c r="VL3318" s="0"/>
      <c r="VM3318" s="0"/>
      <c r="VN3318" s="0"/>
      <c r="VO3318" s="0"/>
      <c r="VP3318" s="0"/>
      <c r="VQ3318" s="0"/>
      <c r="VR3318" s="0"/>
      <c r="VS3318" s="0"/>
      <c r="VT3318" s="0"/>
      <c r="VU3318" s="0"/>
      <c r="VV3318" s="0"/>
      <c r="VW3318" s="0"/>
      <c r="VX3318" s="0"/>
      <c r="VY3318" s="0"/>
      <c r="VZ3318" s="0"/>
      <c r="WA3318" s="0"/>
      <c r="WB3318" s="0"/>
      <c r="WC3318" s="0"/>
      <c r="WD3318" s="0"/>
      <c r="WE3318" s="0"/>
      <c r="WF3318" s="0"/>
      <c r="WG3318" s="0"/>
      <c r="WH3318" s="0"/>
      <c r="WI3318" s="0"/>
      <c r="WJ3318" s="0"/>
      <c r="WK3318" s="0"/>
      <c r="WL3318" s="0"/>
      <c r="WM3318" s="0"/>
      <c r="WN3318" s="0"/>
      <c r="WO3318" s="0"/>
      <c r="WP3318" s="0"/>
      <c r="WQ3318" s="0"/>
      <c r="WR3318" s="0"/>
      <c r="WS3318" s="0"/>
      <c r="WT3318" s="0"/>
      <c r="WU3318" s="0"/>
      <c r="WV3318" s="0"/>
      <c r="WW3318" s="0"/>
      <c r="WX3318" s="0"/>
      <c r="WY3318" s="0"/>
      <c r="WZ3318" s="0"/>
      <c r="XA3318" s="0"/>
      <c r="XB3318" s="0"/>
      <c r="XC3318" s="0"/>
      <c r="XD3318" s="0"/>
      <c r="XE3318" s="0"/>
      <c r="XF3318" s="0"/>
      <c r="XG3318" s="0"/>
      <c r="XH3318" s="0"/>
      <c r="XI3318" s="0"/>
      <c r="XJ3318" s="0"/>
      <c r="XK3318" s="0"/>
      <c r="XL3318" s="0"/>
      <c r="XM3318" s="0"/>
      <c r="XN3318" s="0"/>
      <c r="XO3318" s="0"/>
      <c r="XP3318" s="0"/>
      <c r="XQ3318" s="0"/>
      <c r="XR3318" s="0"/>
      <c r="XS3318" s="0"/>
      <c r="XT3318" s="0"/>
      <c r="XU3318" s="0"/>
      <c r="XV3318" s="0"/>
      <c r="XW3318" s="0"/>
      <c r="XX3318" s="0"/>
      <c r="XY3318" s="0"/>
      <c r="XZ3318" s="0"/>
      <c r="YA3318" s="0"/>
      <c r="YB3318" s="0"/>
      <c r="YC3318" s="0"/>
      <c r="YD3318" s="0"/>
      <c r="YE3318" s="0"/>
      <c r="YF3318" s="0"/>
      <c r="YG3318" s="0"/>
      <c r="YH3318" s="0"/>
      <c r="YI3318" s="0"/>
      <c r="YJ3318" s="0"/>
      <c r="YK3318" s="0"/>
      <c r="YL3318" s="0"/>
      <c r="YM3318" s="0"/>
      <c r="YN3318" s="0"/>
      <c r="YO3318" s="0"/>
      <c r="YP3318" s="0"/>
      <c r="YQ3318" s="0"/>
      <c r="YR3318" s="0"/>
      <c r="YS3318" s="0"/>
      <c r="YT3318" s="0"/>
      <c r="YU3318" s="0"/>
      <c r="YV3318" s="0"/>
      <c r="YW3318" s="0"/>
      <c r="YX3318" s="0"/>
      <c r="YY3318" s="0"/>
      <c r="YZ3318" s="0"/>
      <c r="ZA3318" s="0"/>
      <c r="ZB3318" s="0"/>
      <c r="ZC3318" s="0"/>
      <c r="ZD3318" s="0"/>
      <c r="ZE3318" s="0"/>
      <c r="ZF3318" s="0"/>
      <c r="ZG3318" s="0"/>
      <c r="ZH3318" s="0"/>
      <c r="ZI3318" s="0"/>
      <c r="ZJ3318" s="0"/>
      <c r="ZK3318" s="0"/>
      <c r="ZL3318" s="0"/>
      <c r="ZM3318" s="0"/>
      <c r="ZN3318" s="0"/>
      <c r="ZO3318" s="0"/>
      <c r="ZP3318" s="0"/>
      <c r="ZQ3318" s="0"/>
      <c r="ZR3318" s="0"/>
      <c r="ZS3318" s="0"/>
      <c r="ZT3318" s="0"/>
      <c r="ZU3318" s="0"/>
      <c r="ZV3318" s="0"/>
      <c r="ZW3318" s="0"/>
      <c r="ZX3318" s="0"/>
      <c r="ZY3318" s="0"/>
      <c r="ZZ3318" s="0"/>
      <c r="AAA3318" s="0"/>
      <c r="AAB3318" s="0"/>
      <c r="AAC3318" s="0"/>
      <c r="AAD3318" s="0"/>
      <c r="AAE3318" s="0"/>
      <c r="AAF3318" s="0"/>
      <c r="AAG3318" s="0"/>
      <c r="AAH3318" s="0"/>
      <c r="AAI3318" s="0"/>
      <c r="AAJ3318" s="0"/>
      <c r="AAK3318" s="0"/>
      <c r="AAL3318" s="0"/>
      <c r="AAM3318" s="0"/>
      <c r="AAN3318" s="0"/>
      <c r="AAO3318" s="0"/>
      <c r="AAP3318" s="0"/>
      <c r="AAQ3318" s="0"/>
      <c r="AAR3318" s="0"/>
      <c r="AAS3318" s="0"/>
      <c r="AAT3318" s="0"/>
      <c r="AAU3318" s="0"/>
      <c r="AAV3318" s="0"/>
      <c r="AAW3318" s="0"/>
      <c r="AAX3318" s="0"/>
      <c r="AAY3318" s="0"/>
      <c r="AAZ3318" s="0"/>
      <c r="ABA3318" s="0"/>
      <c r="ABB3318" s="0"/>
      <c r="ABC3318" s="0"/>
      <c r="ABD3318" s="0"/>
      <c r="ABE3318" s="0"/>
      <c r="ABF3318" s="0"/>
      <c r="ABG3318" s="0"/>
      <c r="ABH3318" s="0"/>
      <c r="ABI3318" s="0"/>
      <c r="ABJ3318" s="0"/>
      <c r="ABK3318" s="0"/>
      <c r="ABL3318" s="0"/>
      <c r="ABM3318" s="0"/>
      <c r="ABN3318" s="0"/>
      <c r="ABO3318" s="0"/>
      <c r="ABP3318" s="0"/>
      <c r="ABQ3318" s="0"/>
      <c r="ABR3318" s="0"/>
      <c r="ABS3318" s="0"/>
      <c r="ABT3318" s="0"/>
      <c r="ABU3318" s="0"/>
      <c r="ABV3318" s="0"/>
      <c r="ABW3318" s="0"/>
      <c r="ABX3318" s="0"/>
      <c r="ABY3318" s="0"/>
      <c r="ABZ3318" s="0"/>
      <c r="ACA3318" s="0"/>
      <c r="ACB3318" s="0"/>
      <c r="ACC3318" s="0"/>
      <c r="ACD3318" s="0"/>
      <c r="ACE3318" s="0"/>
      <c r="ACF3318" s="0"/>
      <c r="ACG3318" s="0"/>
      <c r="ACH3318" s="0"/>
      <c r="ACI3318" s="0"/>
      <c r="ACJ3318" s="0"/>
      <c r="ACK3318" s="0"/>
      <c r="ACL3318" s="0"/>
      <c r="ACM3318" s="0"/>
      <c r="ACN3318" s="0"/>
      <c r="ACO3318" s="0"/>
      <c r="ACP3318" s="0"/>
      <c r="ACQ3318" s="0"/>
      <c r="ACR3318" s="0"/>
      <c r="ACS3318" s="0"/>
      <c r="ACT3318" s="0"/>
      <c r="ACU3318" s="0"/>
      <c r="ACV3318" s="0"/>
      <c r="ACW3318" s="0"/>
      <c r="ACX3318" s="0"/>
      <c r="ACY3318" s="0"/>
      <c r="ACZ3318" s="0"/>
      <c r="ADA3318" s="0"/>
      <c r="ADB3318" s="0"/>
      <c r="ADC3318" s="0"/>
      <c r="ADD3318" s="0"/>
      <c r="ADE3318" s="0"/>
      <c r="ADF3318" s="0"/>
      <c r="ADG3318" s="0"/>
      <c r="ADH3318" s="0"/>
      <c r="ADI3318" s="0"/>
      <c r="ADJ3318" s="0"/>
      <c r="ADK3318" s="0"/>
      <c r="ADL3318" s="0"/>
      <c r="ADM3318" s="0"/>
      <c r="ADN3318" s="0"/>
      <c r="ADO3318" s="0"/>
      <c r="ADP3318" s="0"/>
      <c r="ADQ3318" s="0"/>
      <c r="ADR3318" s="0"/>
      <c r="ADS3318" s="0"/>
      <c r="ADT3318" s="0"/>
      <c r="ADU3318" s="0"/>
      <c r="ADV3318" s="0"/>
      <c r="ADW3318" s="0"/>
      <c r="ADX3318" s="0"/>
      <c r="ADY3318" s="0"/>
      <c r="ADZ3318" s="0"/>
      <c r="AEA3318" s="0"/>
      <c r="AEB3318" s="0"/>
      <c r="AEC3318" s="0"/>
      <c r="AED3318" s="0"/>
      <c r="AEE3318" s="0"/>
      <c r="AEF3318" s="0"/>
      <c r="AEG3318" s="0"/>
      <c r="AEH3318" s="0"/>
      <c r="AEI3318" s="0"/>
      <c r="AEJ3318" s="0"/>
      <c r="AEK3318" s="0"/>
      <c r="AEL3318" s="0"/>
      <c r="AEM3318" s="0"/>
      <c r="AEN3318" s="0"/>
      <c r="AEO3318" s="0"/>
      <c r="AEP3318" s="0"/>
      <c r="AEQ3318" s="0"/>
      <c r="AER3318" s="0"/>
      <c r="AES3318" s="0"/>
      <c r="AET3318" s="0"/>
      <c r="AEU3318" s="0"/>
      <c r="AEV3318" s="0"/>
      <c r="AEW3318" s="0"/>
      <c r="AEX3318" s="0"/>
      <c r="AEY3318" s="0"/>
      <c r="AEZ3318" s="0"/>
      <c r="AFA3318" s="0"/>
      <c r="AFB3318" s="0"/>
      <c r="AFC3318" s="0"/>
      <c r="AFD3318" s="0"/>
      <c r="AFE3318" s="0"/>
      <c r="AFF3318" s="0"/>
      <c r="AFG3318" s="0"/>
      <c r="AFH3318" s="0"/>
      <c r="AFI3318" s="0"/>
      <c r="AFJ3318" s="0"/>
      <c r="AFK3318" s="0"/>
      <c r="AFL3318" s="0"/>
      <c r="AFM3318" s="0"/>
      <c r="AFN3318" s="0"/>
      <c r="AFO3318" s="0"/>
      <c r="AFP3318" s="0"/>
      <c r="AFQ3318" s="0"/>
      <c r="AFR3318" s="0"/>
      <c r="AFS3318" s="0"/>
      <c r="AFT3318" s="0"/>
      <c r="AFU3318" s="0"/>
      <c r="AFV3318" s="0"/>
      <c r="AFW3318" s="0"/>
      <c r="AFX3318" s="0"/>
      <c r="AFY3318" s="0"/>
      <c r="AFZ3318" s="0"/>
      <c r="AGA3318" s="0"/>
      <c r="AGB3318" s="0"/>
      <c r="AGC3318" s="0"/>
      <c r="AGD3318" s="0"/>
      <c r="AGE3318" s="0"/>
      <c r="AGF3318" s="0"/>
      <c r="AGG3318" s="0"/>
      <c r="AGH3318" s="0"/>
      <c r="AGI3318" s="0"/>
      <c r="AGJ3318" s="0"/>
      <c r="AGK3318" s="0"/>
      <c r="AGL3318" s="0"/>
      <c r="AGM3318" s="0"/>
      <c r="AGN3318" s="0"/>
      <c r="AGO3318" s="0"/>
      <c r="AGP3318" s="0"/>
      <c r="AGQ3318" s="0"/>
      <c r="AGR3318" s="0"/>
      <c r="AGS3318" s="0"/>
      <c r="AGT3318" s="0"/>
      <c r="AGU3318" s="0"/>
      <c r="AGV3318" s="0"/>
      <c r="AGW3318" s="0"/>
      <c r="AGX3318" s="0"/>
      <c r="AGY3318" s="0"/>
      <c r="AGZ3318" s="0"/>
      <c r="AHA3318" s="0"/>
      <c r="AHB3318" s="0"/>
      <c r="AHC3318" s="0"/>
      <c r="AHD3318" s="0"/>
      <c r="AHE3318" s="0"/>
      <c r="AHF3318" s="0"/>
      <c r="AHG3318" s="0"/>
      <c r="AHH3318" s="0"/>
      <c r="AHI3318" s="0"/>
      <c r="AHJ3318" s="0"/>
      <c r="AHK3318" s="0"/>
      <c r="AHL3318" s="0"/>
      <c r="AHM3318" s="0"/>
      <c r="AHN3318" s="0"/>
      <c r="AHO3318" s="0"/>
      <c r="AHP3318" s="0"/>
      <c r="AHQ3318" s="0"/>
      <c r="AHR3318" s="0"/>
      <c r="AHS3318" s="0"/>
      <c r="AHT3318" s="0"/>
      <c r="AHU3318" s="0"/>
      <c r="AHV3318" s="0"/>
      <c r="AHW3318" s="0"/>
      <c r="AHX3318" s="0"/>
      <c r="AHY3318" s="0"/>
      <c r="AHZ3318" s="0"/>
      <c r="AIA3318" s="0"/>
      <c r="AIB3318" s="0"/>
      <c r="AIC3318" s="0"/>
      <c r="AID3318" s="0"/>
      <c r="AIE3318" s="0"/>
      <c r="AIF3318" s="0"/>
      <c r="AIG3318" s="0"/>
      <c r="AIH3318" s="0"/>
      <c r="AII3318" s="0"/>
      <c r="AIJ3318" s="0"/>
      <c r="AIK3318" s="0"/>
      <c r="AIL3318" s="0"/>
      <c r="AIM3318" s="0"/>
      <c r="AIN3318" s="0"/>
      <c r="AIO3318" s="0"/>
      <c r="AIP3318" s="0"/>
      <c r="AIQ3318" s="0"/>
      <c r="AIR3318" s="0"/>
      <c r="AIS3318" s="0"/>
      <c r="AIT3318" s="0"/>
      <c r="AIU3318" s="0"/>
      <c r="AIV3318" s="0"/>
      <c r="AIW3318" s="0"/>
      <c r="AIX3318" s="0"/>
      <c r="AIY3318" s="0"/>
      <c r="AIZ3318" s="0"/>
      <c r="AJA3318" s="0"/>
      <c r="AJB3318" s="0"/>
      <c r="AJC3318" s="0"/>
      <c r="AJD3318" s="0"/>
      <c r="AJE3318" s="0"/>
      <c r="AJF3318" s="0"/>
      <c r="AJG3318" s="0"/>
      <c r="AJH3318" s="0"/>
      <c r="AJI3318" s="0"/>
      <c r="AJJ3318" s="0"/>
      <c r="AJK3318" s="0"/>
      <c r="AJL3318" s="0"/>
      <c r="AJM3318" s="0"/>
      <c r="AJN3318" s="0"/>
      <c r="AJO3318" s="0"/>
      <c r="AJP3318" s="0"/>
      <c r="AJQ3318" s="0"/>
      <c r="AJR3318" s="0"/>
      <c r="AJS3318" s="0"/>
      <c r="AJT3318" s="0"/>
      <c r="AJU3318" s="0"/>
      <c r="AJV3318" s="0"/>
      <c r="AJW3318" s="0"/>
      <c r="AJX3318" s="0"/>
      <c r="AJY3318" s="0"/>
      <c r="AJZ3318" s="0"/>
      <c r="AKA3318" s="0"/>
      <c r="AKB3318" s="0"/>
      <c r="AKC3318" s="0"/>
      <c r="AKD3318" s="0"/>
      <c r="AKE3318" s="0"/>
      <c r="AKF3318" s="0"/>
      <c r="AKG3318" s="0"/>
      <c r="AKH3318" s="0"/>
      <c r="AKI3318" s="0"/>
      <c r="AKJ3318" s="0"/>
      <c r="AKK3318" s="0"/>
      <c r="AKL3318" s="0"/>
      <c r="AKM3318" s="0"/>
      <c r="AKN3318" s="0"/>
      <c r="AKO3318" s="0"/>
      <c r="AKP3318" s="0"/>
      <c r="AKQ3318" s="0"/>
      <c r="AKR3318" s="0"/>
      <c r="AKS3318" s="0"/>
      <c r="AKT3318" s="0"/>
      <c r="AKU3318" s="0"/>
      <c r="AKV3318" s="0"/>
      <c r="AKW3318" s="0"/>
      <c r="AKX3318" s="0"/>
      <c r="AKY3318" s="0"/>
      <c r="AKZ3318" s="0"/>
      <c r="ALA3318" s="0"/>
      <c r="ALB3318" s="0"/>
      <c r="ALC3318" s="0"/>
      <c r="ALD3318" s="0"/>
      <c r="ALE3318" s="0"/>
      <c r="ALF3318" s="0"/>
      <c r="ALG3318" s="0"/>
      <c r="ALH3318" s="0"/>
      <c r="ALI3318" s="0"/>
      <c r="ALJ3318" s="0"/>
      <c r="ALK3318" s="0"/>
      <c r="ALL3318" s="0"/>
      <c r="ALM3318" s="0"/>
      <c r="ALN3318" s="0"/>
      <c r="ALO3318" s="0"/>
      <c r="ALP3318" s="0"/>
      <c r="ALQ3318" s="0"/>
      <c r="ALR3318" s="0"/>
      <c r="ALS3318" s="0"/>
      <c r="ALT3318" s="0"/>
      <c r="ALU3318" s="0"/>
      <c r="ALV3318" s="0"/>
      <c r="ALW3318" s="0"/>
      <c r="ALX3318" s="0"/>
      <c r="ALY3318" s="0"/>
      <c r="ALZ3318" s="0"/>
      <c r="AMA3318" s="0"/>
      <c r="AMB3318" s="0"/>
      <c r="AMC3318" s="0"/>
      <c r="AMD3318" s="0"/>
      <c r="AME3318" s="0"/>
      <c r="AMF3318" s="0"/>
      <c r="AMG3318" s="0"/>
      <c r="AMH3318" s="0"/>
      <c r="AMI3318" s="0"/>
    </row>
    <row r="3319" customFormat="false" ht="12.75" hidden="false" customHeight="false" outlineLevel="0" collapsed="false">
      <c r="A3319" s="1" t="s">
        <v>3561</v>
      </c>
      <c r="C3319" s="27" t="s">
        <v>3568</v>
      </c>
      <c r="D3319" s="27" t="s">
        <v>13</v>
      </c>
      <c r="E3319" s="28"/>
      <c r="F3319" s="29"/>
      <c r="G3319" s="27"/>
      <c r="H3319" s="30" t="s">
        <v>61</v>
      </c>
      <c r="I3319" s="31" t="n">
        <v>3.11</v>
      </c>
      <c r="J3319" s="31" t="s">
        <v>2270</v>
      </c>
      <c r="BM3319" s="0"/>
      <c r="BN3319" s="0"/>
      <c r="BO3319" s="0"/>
      <c r="BP3319" s="0"/>
      <c r="BQ3319" s="0"/>
      <c r="BR3319" s="0"/>
      <c r="BS3319" s="0"/>
      <c r="BT3319" s="0"/>
      <c r="BU3319" s="0"/>
      <c r="BV3319" s="0"/>
      <c r="BW3319" s="0"/>
      <c r="BX3319" s="0"/>
      <c r="BY3319" s="0"/>
      <c r="BZ3319" s="0"/>
      <c r="CA3319" s="0"/>
      <c r="CB3319" s="0"/>
      <c r="CC3319" s="0"/>
      <c r="CD3319" s="0"/>
      <c r="CE3319" s="0"/>
      <c r="CF3319" s="0"/>
      <c r="CG3319" s="0"/>
      <c r="CH3319" s="0"/>
      <c r="CI3319" s="0"/>
      <c r="CJ3319" s="0"/>
      <c r="CK3319" s="0"/>
      <c r="CL3319" s="0"/>
      <c r="CM3319" s="0"/>
      <c r="CN3319" s="0"/>
      <c r="CO3319" s="0"/>
      <c r="CP3319" s="0"/>
      <c r="CQ3319" s="0"/>
      <c r="CR3319" s="0"/>
      <c r="CS3319" s="0"/>
      <c r="CT3319" s="0"/>
      <c r="CU3319" s="0"/>
      <c r="CV3319" s="0"/>
      <c r="CW3319" s="0"/>
      <c r="CX3319" s="0"/>
      <c r="CY3319" s="0"/>
      <c r="CZ3319" s="0"/>
      <c r="DA3319" s="0"/>
      <c r="DB3319" s="0"/>
      <c r="DC3319" s="0"/>
      <c r="DD3319" s="0"/>
      <c r="DE3319" s="0"/>
      <c r="DF3319" s="0"/>
      <c r="DG3319" s="0"/>
      <c r="DH3319" s="0"/>
      <c r="DI3319" s="0"/>
      <c r="DJ3319" s="0"/>
      <c r="DK3319" s="0"/>
      <c r="DL3319" s="0"/>
      <c r="DM3319" s="0"/>
      <c r="DN3319" s="0"/>
      <c r="DO3319" s="0"/>
      <c r="DP3319" s="0"/>
      <c r="DQ3319" s="0"/>
      <c r="DR3319" s="0"/>
      <c r="DS3319" s="0"/>
      <c r="DT3319" s="0"/>
      <c r="DU3319" s="0"/>
      <c r="DV3319" s="0"/>
      <c r="DW3319" s="0"/>
      <c r="DX3319" s="0"/>
      <c r="DY3319" s="0"/>
      <c r="DZ3319" s="0"/>
      <c r="EA3319" s="0"/>
      <c r="EB3319" s="0"/>
      <c r="EC3319" s="0"/>
      <c r="ED3319" s="0"/>
      <c r="EE3319" s="0"/>
      <c r="EF3319" s="0"/>
      <c r="EG3319" s="0"/>
      <c r="EH3319" s="0"/>
      <c r="EI3319" s="0"/>
      <c r="EJ3319" s="0"/>
      <c r="EK3319" s="0"/>
      <c r="EL3319" s="0"/>
      <c r="EM3319" s="0"/>
      <c r="EN3319" s="0"/>
      <c r="EO3319" s="0"/>
      <c r="EP3319" s="0"/>
      <c r="EQ3319" s="0"/>
      <c r="ER3319" s="0"/>
      <c r="ES3319" s="0"/>
      <c r="ET3319" s="0"/>
      <c r="EU3319" s="0"/>
      <c r="EV3319" s="0"/>
      <c r="EW3319" s="0"/>
      <c r="EX3319" s="0"/>
      <c r="EY3319" s="0"/>
      <c r="EZ3319" s="0"/>
      <c r="FA3319" s="0"/>
      <c r="FB3319" s="0"/>
      <c r="FC3319" s="0"/>
      <c r="FD3319" s="0"/>
      <c r="FE3319" s="0"/>
      <c r="FF3319" s="0"/>
      <c r="FG3319" s="0"/>
      <c r="FH3319" s="0"/>
      <c r="FI3319" s="0"/>
      <c r="FJ3319" s="0"/>
      <c r="FK3319" s="0"/>
      <c r="FL3319" s="0"/>
      <c r="FM3319" s="0"/>
      <c r="FN3319" s="0"/>
      <c r="FO3319" s="0"/>
      <c r="FP3319" s="0"/>
      <c r="FQ3319" s="0"/>
      <c r="FR3319" s="0"/>
      <c r="FS3319" s="0"/>
      <c r="FT3319" s="0"/>
      <c r="FU3319" s="0"/>
      <c r="FV3319" s="0"/>
      <c r="FW3319" s="0"/>
      <c r="FX3319" s="0"/>
      <c r="FY3319" s="0"/>
      <c r="FZ3319" s="0"/>
      <c r="GA3319" s="0"/>
      <c r="GB3319" s="0"/>
      <c r="GC3319" s="0"/>
      <c r="GD3319" s="0"/>
      <c r="GE3319" s="0"/>
      <c r="GF3319" s="0"/>
      <c r="GG3319" s="0"/>
      <c r="GH3319" s="0"/>
      <c r="GI3319" s="0"/>
      <c r="GJ3319" s="0"/>
      <c r="GK3319" s="0"/>
      <c r="GL3319" s="0"/>
      <c r="GM3319" s="0"/>
      <c r="GN3319" s="0"/>
      <c r="GO3319" s="0"/>
      <c r="GP3319" s="0"/>
      <c r="GQ3319" s="0"/>
      <c r="GR3319" s="0"/>
      <c r="GS3319" s="0"/>
      <c r="GT3319" s="0"/>
      <c r="GU3319" s="0"/>
      <c r="GV3319" s="0"/>
      <c r="GW3319" s="0"/>
      <c r="GX3319" s="0"/>
      <c r="GY3319" s="0"/>
      <c r="GZ3319" s="0"/>
      <c r="HA3319" s="0"/>
      <c r="HB3319" s="0"/>
      <c r="HC3319" s="0"/>
      <c r="HD3319" s="0"/>
      <c r="HE3319" s="0"/>
      <c r="HF3319" s="0"/>
      <c r="HG3319" s="0"/>
      <c r="HH3319" s="0"/>
      <c r="HI3319" s="0"/>
      <c r="HJ3319" s="0"/>
      <c r="HK3319" s="0"/>
      <c r="HL3319" s="0"/>
      <c r="HM3319" s="0"/>
      <c r="HN3319" s="0"/>
      <c r="HO3319" s="0"/>
      <c r="HP3319" s="0"/>
      <c r="HQ3319" s="0"/>
      <c r="HR3319" s="0"/>
      <c r="HS3319" s="0"/>
      <c r="HT3319" s="0"/>
      <c r="HU3319" s="0"/>
      <c r="HV3319" s="0"/>
      <c r="HW3319" s="0"/>
      <c r="HX3319" s="0"/>
      <c r="HY3319" s="0"/>
      <c r="HZ3319" s="0"/>
      <c r="IA3319" s="0"/>
      <c r="IB3319" s="0"/>
      <c r="IC3319" s="0"/>
      <c r="ID3319" s="0"/>
      <c r="IE3319" s="0"/>
      <c r="IF3319" s="0"/>
      <c r="IG3319" s="0"/>
      <c r="IH3319" s="0"/>
      <c r="II3319" s="0"/>
      <c r="IJ3319" s="0"/>
      <c r="IK3319" s="0"/>
      <c r="IL3319" s="0"/>
      <c r="IM3319" s="0"/>
      <c r="IN3319" s="0"/>
      <c r="IO3319" s="0"/>
      <c r="IP3319" s="0"/>
      <c r="IQ3319" s="0"/>
      <c r="IR3319" s="0"/>
      <c r="IS3319" s="0"/>
      <c r="IT3319" s="0"/>
      <c r="IU3319" s="0"/>
      <c r="IV3319" s="0"/>
      <c r="IW3319" s="0"/>
      <c r="IX3319" s="0"/>
      <c r="IY3319" s="0"/>
      <c r="IZ3319" s="0"/>
      <c r="JA3319" s="0"/>
      <c r="JB3319" s="0"/>
      <c r="JC3319" s="0"/>
      <c r="JD3319" s="0"/>
      <c r="JE3319" s="0"/>
      <c r="JF3319" s="0"/>
      <c r="JG3319" s="0"/>
      <c r="JH3319" s="0"/>
      <c r="JI3319" s="0"/>
      <c r="JJ3319" s="0"/>
      <c r="JK3319" s="0"/>
      <c r="JL3319" s="0"/>
      <c r="JM3319" s="0"/>
      <c r="JN3319" s="0"/>
      <c r="JO3319" s="0"/>
      <c r="JP3319" s="0"/>
      <c r="JQ3319" s="0"/>
      <c r="JR3319" s="0"/>
      <c r="JS3319" s="0"/>
      <c r="JT3319" s="0"/>
      <c r="JU3319" s="0"/>
      <c r="JV3319" s="0"/>
      <c r="JW3319" s="0"/>
      <c r="JX3319" s="0"/>
      <c r="JY3319" s="0"/>
      <c r="JZ3319" s="0"/>
      <c r="KA3319" s="0"/>
      <c r="KB3319" s="0"/>
      <c r="KC3319" s="0"/>
      <c r="KD3319" s="0"/>
      <c r="KE3319" s="0"/>
      <c r="KF3319" s="0"/>
      <c r="KG3319" s="0"/>
      <c r="KH3319" s="0"/>
      <c r="KI3319" s="0"/>
      <c r="KJ3319" s="0"/>
      <c r="KK3319" s="0"/>
      <c r="KL3319" s="0"/>
      <c r="KM3319" s="0"/>
      <c r="KN3319" s="0"/>
      <c r="KO3319" s="0"/>
      <c r="KP3319" s="0"/>
      <c r="KQ3319" s="0"/>
      <c r="KR3319" s="0"/>
      <c r="KS3319" s="0"/>
      <c r="KT3319" s="0"/>
      <c r="KU3319" s="0"/>
      <c r="KV3319" s="0"/>
      <c r="KW3319" s="0"/>
      <c r="KX3319" s="0"/>
      <c r="KY3319" s="0"/>
      <c r="KZ3319" s="0"/>
      <c r="LA3319" s="0"/>
      <c r="LB3319" s="0"/>
      <c r="LC3319" s="0"/>
      <c r="LD3319" s="0"/>
      <c r="LE3319" s="0"/>
      <c r="LF3319" s="0"/>
      <c r="LG3319" s="0"/>
      <c r="LH3319" s="0"/>
      <c r="LI3319" s="0"/>
      <c r="LJ3319" s="0"/>
      <c r="LK3319" s="0"/>
      <c r="LL3319" s="0"/>
      <c r="LM3319" s="0"/>
      <c r="LN3319" s="0"/>
      <c r="LO3319" s="0"/>
      <c r="LP3319" s="0"/>
      <c r="LQ3319" s="0"/>
      <c r="LR3319" s="0"/>
      <c r="LS3319" s="0"/>
      <c r="LT3319" s="0"/>
      <c r="LU3319" s="0"/>
      <c r="LV3319" s="0"/>
      <c r="LW3319" s="0"/>
      <c r="LX3319" s="0"/>
      <c r="LY3319" s="0"/>
      <c r="LZ3319" s="0"/>
      <c r="MA3319" s="0"/>
      <c r="MB3319" s="0"/>
      <c r="MC3319" s="0"/>
      <c r="MD3319" s="0"/>
      <c r="ME3319" s="0"/>
      <c r="MF3319" s="0"/>
      <c r="MG3319" s="0"/>
      <c r="MH3319" s="0"/>
      <c r="MI3319" s="0"/>
      <c r="MJ3319" s="0"/>
      <c r="MK3319" s="0"/>
      <c r="ML3319" s="0"/>
      <c r="MM3319" s="0"/>
      <c r="MN3319" s="0"/>
      <c r="MO3319" s="0"/>
      <c r="MP3319" s="0"/>
      <c r="MQ3319" s="0"/>
      <c r="MR3319" s="0"/>
      <c r="MS3319" s="0"/>
      <c r="MT3319" s="0"/>
      <c r="MU3319" s="0"/>
      <c r="MV3319" s="0"/>
      <c r="MW3319" s="0"/>
      <c r="MX3319" s="0"/>
      <c r="MY3319" s="0"/>
      <c r="MZ3319" s="0"/>
      <c r="NA3319" s="0"/>
      <c r="NB3319" s="0"/>
      <c r="NC3319" s="0"/>
      <c r="ND3319" s="0"/>
      <c r="NE3319" s="0"/>
      <c r="NF3319" s="0"/>
      <c r="NG3319" s="0"/>
      <c r="NH3319" s="0"/>
      <c r="NI3319" s="0"/>
      <c r="NJ3319" s="0"/>
      <c r="NK3319" s="0"/>
      <c r="NL3319" s="0"/>
      <c r="NM3319" s="0"/>
      <c r="NN3319" s="0"/>
      <c r="NO3319" s="0"/>
      <c r="NP3319" s="0"/>
      <c r="NQ3319" s="0"/>
      <c r="NR3319" s="0"/>
      <c r="NS3319" s="0"/>
      <c r="NT3319" s="0"/>
      <c r="NU3319" s="0"/>
      <c r="NV3319" s="0"/>
      <c r="NW3319" s="0"/>
      <c r="NX3319" s="0"/>
      <c r="NY3319" s="0"/>
      <c r="NZ3319" s="0"/>
      <c r="OA3319" s="0"/>
      <c r="OB3319" s="0"/>
      <c r="OC3319" s="0"/>
      <c r="OD3319" s="0"/>
      <c r="OE3319" s="0"/>
      <c r="OF3319" s="0"/>
      <c r="OG3319" s="0"/>
      <c r="OH3319" s="0"/>
      <c r="OI3319" s="0"/>
      <c r="OJ3319" s="0"/>
      <c r="OK3319" s="0"/>
      <c r="OL3319" s="0"/>
      <c r="OM3319" s="0"/>
      <c r="ON3319" s="0"/>
      <c r="OO3319" s="0"/>
      <c r="OP3319" s="0"/>
      <c r="OQ3319" s="0"/>
      <c r="OR3319" s="0"/>
      <c r="OS3319" s="0"/>
      <c r="OT3319" s="0"/>
      <c r="OU3319" s="0"/>
      <c r="OV3319" s="0"/>
      <c r="OW3319" s="0"/>
      <c r="OX3319" s="0"/>
      <c r="OY3319" s="0"/>
      <c r="OZ3319" s="0"/>
      <c r="PA3319" s="0"/>
      <c r="PB3319" s="0"/>
      <c r="PC3319" s="0"/>
      <c r="PD3319" s="0"/>
      <c r="PE3319" s="0"/>
      <c r="PF3319" s="0"/>
      <c r="PG3319" s="0"/>
      <c r="PH3319" s="0"/>
      <c r="PI3319" s="0"/>
      <c r="PJ3319" s="0"/>
      <c r="PK3319" s="0"/>
      <c r="PL3319" s="0"/>
      <c r="PM3319" s="0"/>
      <c r="PN3319" s="0"/>
      <c r="PO3319" s="0"/>
      <c r="PP3319" s="0"/>
      <c r="PQ3319" s="0"/>
      <c r="PR3319" s="0"/>
      <c r="PS3319" s="0"/>
      <c r="PT3319" s="0"/>
      <c r="PU3319" s="0"/>
      <c r="PV3319" s="0"/>
      <c r="PW3319" s="0"/>
      <c r="PX3319" s="0"/>
      <c r="PY3319" s="0"/>
      <c r="PZ3319" s="0"/>
      <c r="QA3319" s="0"/>
      <c r="QB3319" s="0"/>
      <c r="QC3319" s="0"/>
      <c r="QD3319" s="0"/>
      <c r="QE3319" s="0"/>
      <c r="QF3319" s="0"/>
      <c r="QG3319" s="0"/>
      <c r="QH3319" s="0"/>
      <c r="QI3319" s="0"/>
      <c r="QJ3319" s="0"/>
      <c r="QK3319" s="0"/>
      <c r="QL3319" s="0"/>
      <c r="QM3319" s="0"/>
      <c r="QN3319" s="0"/>
      <c r="QO3319" s="0"/>
      <c r="QP3319" s="0"/>
      <c r="QQ3319" s="0"/>
      <c r="QR3319" s="0"/>
      <c r="QS3319" s="0"/>
      <c r="QT3319" s="0"/>
      <c r="QU3319" s="0"/>
      <c r="QV3319" s="0"/>
      <c r="QW3319" s="0"/>
      <c r="QX3319" s="0"/>
      <c r="QY3319" s="0"/>
      <c r="QZ3319" s="0"/>
      <c r="RA3319" s="0"/>
      <c r="RB3319" s="0"/>
      <c r="RC3319" s="0"/>
      <c r="RD3319" s="0"/>
      <c r="RE3319" s="0"/>
      <c r="RF3319" s="0"/>
      <c r="RG3319" s="0"/>
      <c r="RH3319" s="0"/>
      <c r="RI3319" s="0"/>
      <c r="RJ3319" s="0"/>
      <c r="RK3319" s="0"/>
      <c r="RL3319" s="0"/>
      <c r="RM3319" s="0"/>
      <c r="RN3319" s="0"/>
      <c r="RO3319" s="0"/>
      <c r="RP3319" s="0"/>
      <c r="RQ3319" s="0"/>
      <c r="RR3319" s="0"/>
      <c r="RS3319" s="0"/>
      <c r="RT3319" s="0"/>
      <c r="RU3319" s="0"/>
      <c r="RV3319" s="0"/>
      <c r="RW3319" s="0"/>
      <c r="RX3319" s="0"/>
      <c r="RY3319" s="0"/>
      <c r="RZ3319" s="0"/>
      <c r="SA3319" s="0"/>
      <c r="SB3319" s="0"/>
      <c r="SC3319" s="0"/>
      <c r="SD3319" s="0"/>
      <c r="SE3319" s="0"/>
      <c r="SF3319" s="0"/>
      <c r="SG3319" s="0"/>
      <c r="SH3319" s="0"/>
      <c r="SI3319" s="0"/>
      <c r="SJ3319" s="0"/>
      <c r="SK3319" s="0"/>
      <c r="SL3319" s="0"/>
      <c r="SM3319" s="0"/>
      <c r="SN3319" s="0"/>
      <c r="SO3319" s="0"/>
      <c r="SP3319" s="0"/>
      <c r="SQ3319" s="0"/>
      <c r="SR3319" s="0"/>
      <c r="SS3319" s="0"/>
      <c r="ST3319" s="0"/>
      <c r="SU3319" s="0"/>
      <c r="SV3319" s="0"/>
      <c r="SW3319" s="0"/>
      <c r="SX3319" s="0"/>
      <c r="SY3319" s="0"/>
      <c r="SZ3319" s="0"/>
      <c r="TA3319" s="0"/>
      <c r="TB3319" s="0"/>
      <c r="TC3319" s="0"/>
      <c r="TD3319" s="0"/>
      <c r="TE3319" s="0"/>
      <c r="TF3319" s="0"/>
      <c r="TG3319" s="0"/>
      <c r="TH3319" s="0"/>
      <c r="TI3319" s="0"/>
      <c r="TJ3319" s="0"/>
      <c r="TK3319" s="0"/>
      <c r="TL3319" s="0"/>
      <c r="TM3319" s="0"/>
      <c r="TN3319" s="0"/>
      <c r="TO3319" s="0"/>
      <c r="TP3319" s="0"/>
      <c r="TQ3319" s="0"/>
      <c r="TR3319" s="0"/>
      <c r="TS3319" s="0"/>
      <c r="TT3319" s="0"/>
      <c r="TU3319" s="0"/>
      <c r="TV3319" s="0"/>
      <c r="TW3319" s="0"/>
      <c r="TX3319" s="0"/>
      <c r="TY3319" s="0"/>
      <c r="TZ3319" s="0"/>
      <c r="UA3319" s="0"/>
      <c r="UB3319" s="0"/>
      <c r="UC3319" s="0"/>
      <c r="UD3319" s="0"/>
      <c r="UE3319" s="0"/>
      <c r="UF3319" s="0"/>
      <c r="UG3319" s="0"/>
      <c r="UH3319" s="0"/>
      <c r="UI3319" s="0"/>
      <c r="UJ3319" s="0"/>
      <c r="UK3319" s="0"/>
      <c r="UL3319" s="0"/>
      <c r="UM3319" s="0"/>
      <c r="UN3319" s="0"/>
      <c r="UO3319" s="0"/>
      <c r="UP3319" s="0"/>
      <c r="UQ3319" s="0"/>
      <c r="UR3319" s="0"/>
      <c r="US3319" s="0"/>
      <c r="UT3319" s="0"/>
      <c r="UU3319" s="0"/>
      <c r="UV3319" s="0"/>
      <c r="UW3319" s="0"/>
      <c r="UX3319" s="0"/>
      <c r="UY3319" s="0"/>
      <c r="UZ3319" s="0"/>
      <c r="VA3319" s="0"/>
      <c r="VB3319" s="0"/>
      <c r="VC3319" s="0"/>
      <c r="VD3319" s="0"/>
      <c r="VE3319" s="0"/>
      <c r="VF3319" s="0"/>
      <c r="VG3319" s="0"/>
      <c r="VH3319" s="0"/>
      <c r="VI3319" s="0"/>
      <c r="VJ3319" s="0"/>
      <c r="VK3319" s="0"/>
      <c r="VL3319" s="0"/>
      <c r="VM3319" s="0"/>
      <c r="VN3319" s="0"/>
      <c r="VO3319" s="0"/>
      <c r="VP3319" s="0"/>
      <c r="VQ3319" s="0"/>
      <c r="VR3319" s="0"/>
      <c r="VS3319" s="0"/>
      <c r="VT3319" s="0"/>
      <c r="VU3319" s="0"/>
      <c r="VV3319" s="0"/>
      <c r="VW3319" s="0"/>
      <c r="VX3319" s="0"/>
      <c r="VY3319" s="0"/>
      <c r="VZ3319" s="0"/>
      <c r="WA3319" s="0"/>
      <c r="WB3319" s="0"/>
      <c r="WC3319" s="0"/>
      <c r="WD3319" s="0"/>
      <c r="WE3319" s="0"/>
      <c r="WF3319" s="0"/>
      <c r="WG3319" s="0"/>
      <c r="WH3319" s="0"/>
      <c r="WI3319" s="0"/>
      <c r="WJ3319" s="0"/>
      <c r="WK3319" s="0"/>
      <c r="WL3319" s="0"/>
      <c r="WM3319" s="0"/>
      <c r="WN3319" s="0"/>
      <c r="WO3319" s="0"/>
      <c r="WP3319" s="0"/>
      <c r="WQ3319" s="0"/>
      <c r="WR3319" s="0"/>
      <c r="WS3319" s="0"/>
      <c r="WT3319" s="0"/>
      <c r="WU3319" s="0"/>
      <c r="WV3319" s="0"/>
      <c r="WW3319" s="0"/>
      <c r="WX3319" s="0"/>
      <c r="WY3319" s="0"/>
      <c r="WZ3319" s="0"/>
      <c r="XA3319" s="0"/>
      <c r="XB3319" s="0"/>
      <c r="XC3319" s="0"/>
      <c r="XD3319" s="0"/>
      <c r="XE3319" s="0"/>
      <c r="XF3319" s="0"/>
      <c r="XG3319" s="0"/>
      <c r="XH3319" s="0"/>
      <c r="XI3319" s="0"/>
      <c r="XJ3319" s="0"/>
      <c r="XK3319" s="0"/>
      <c r="XL3319" s="0"/>
      <c r="XM3319" s="0"/>
      <c r="XN3319" s="0"/>
      <c r="XO3319" s="0"/>
      <c r="XP3319" s="0"/>
      <c r="XQ3319" s="0"/>
      <c r="XR3319" s="0"/>
      <c r="XS3319" s="0"/>
      <c r="XT3319" s="0"/>
      <c r="XU3319" s="0"/>
      <c r="XV3319" s="0"/>
      <c r="XW3319" s="0"/>
      <c r="XX3319" s="0"/>
      <c r="XY3319" s="0"/>
      <c r="XZ3319" s="0"/>
      <c r="YA3319" s="0"/>
      <c r="YB3319" s="0"/>
      <c r="YC3319" s="0"/>
      <c r="YD3319" s="0"/>
      <c r="YE3319" s="0"/>
      <c r="YF3319" s="0"/>
      <c r="YG3319" s="0"/>
      <c r="YH3319" s="0"/>
      <c r="YI3319" s="0"/>
      <c r="YJ3319" s="0"/>
      <c r="YK3319" s="0"/>
      <c r="YL3319" s="0"/>
      <c r="YM3319" s="0"/>
      <c r="YN3319" s="0"/>
      <c r="YO3319" s="0"/>
      <c r="YP3319" s="0"/>
      <c r="YQ3319" s="0"/>
      <c r="YR3319" s="0"/>
      <c r="YS3319" s="0"/>
      <c r="YT3319" s="0"/>
      <c r="YU3319" s="0"/>
      <c r="YV3319" s="0"/>
      <c r="YW3319" s="0"/>
      <c r="YX3319" s="0"/>
      <c r="YY3319" s="0"/>
      <c r="YZ3319" s="0"/>
      <c r="ZA3319" s="0"/>
      <c r="ZB3319" s="0"/>
      <c r="ZC3319" s="0"/>
      <c r="ZD3319" s="0"/>
      <c r="ZE3319" s="0"/>
      <c r="ZF3319" s="0"/>
      <c r="ZG3319" s="0"/>
      <c r="ZH3319" s="0"/>
      <c r="ZI3319" s="0"/>
      <c r="ZJ3319" s="0"/>
      <c r="ZK3319" s="0"/>
      <c r="ZL3319" s="0"/>
      <c r="ZM3319" s="0"/>
      <c r="ZN3319" s="0"/>
      <c r="ZO3319" s="0"/>
      <c r="ZP3319" s="0"/>
      <c r="ZQ3319" s="0"/>
      <c r="ZR3319" s="0"/>
      <c r="ZS3319" s="0"/>
      <c r="ZT3319" s="0"/>
      <c r="ZU3319" s="0"/>
      <c r="ZV3319" s="0"/>
      <c r="ZW3319" s="0"/>
      <c r="ZX3319" s="0"/>
      <c r="ZY3319" s="0"/>
      <c r="ZZ3319" s="0"/>
      <c r="AAA3319" s="0"/>
      <c r="AAB3319" s="0"/>
      <c r="AAC3319" s="0"/>
      <c r="AAD3319" s="0"/>
      <c r="AAE3319" s="0"/>
      <c r="AAF3319" s="0"/>
      <c r="AAG3319" s="0"/>
      <c r="AAH3319" s="0"/>
      <c r="AAI3319" s="0"/>
      <c r="AAJ3319" s="0"/>
      <c r="AAK3319" s="0"/>
      <c r="AAL3319" s="0"/>
      <c r="AAM3319" s="0"/>
      <c r="AAN3319" s="0"/>
      <c r="AAO3319" s="0"/>
      <c r="AAP3319" s="0"/>
      <c r="AAQ3319" s="0"/>
      <c r="AAR3319" s="0"/>
      <c r="AAS3319" s="0"/>
      <c r="AAT3319" s="0"/>
      <c r="AAU3319" s="0"/>
      <c r="AAV3319" s="0"/>
      <c r="AAW3319" s="0"/>
      <c r="AAX3319" s="0"/>
      <c r="AAY3319" s="0"/>
      <c r="AAZ3319" s="0"/>
      <c r="ABA3319" s="0"/>
      <c r="ABB3319" s="0"/>
      <c r="ABC3319" s="0"/>
      <c r="ABD3319" s="0"/>
      <c r="ABE3319" s="0"/>
      <c r="ABF3319" s="0"/>
      <c r="ABG3319" s="0"/>
      <c r="ABH3319" s="0"/>
      <c r="ABI3319" s="0"/>
      <c r="ABJ3319" s="0"/>
      <c r="ABK3319" s="0"/>
      <c r="ABL3319" s="0"/>
      <c r="ABM3319" s="0"/>
      <c r="ABN3319" s="0"/>
      <c r="ABO3319" s="0"/>
      <c r="ABP3319" s="0"/>
      <c r="ABQ3319" s="0"/>
      <c r="ABR3319" s="0"/>
      <c r="ABS3319" s="0"/>
      <c r="ABT3319" s="0"/>
      <c r="ABU3319" s="0"/>
      <c r="ABV3319" s="0"/>
      <c r="ABW3319" s="0"/>
      <c r="ABX3319" s="0"/>
      <c r="ABY3319" s="0"/>
      <c r="ABZ3319" s="0"/>
      <c r="ACA3319" s="0"/>
      <c r="ACB3319" s="0"/>
      <c r="ACC3319" s="0"/>
      <c r="ACD3319" s="0"/>
      <c r="ACE3319" s="0"/>
      <c r="ACF3319" s="0"/>
      <c r="ACG3319" s="0"/>
      <c r="ACH3319" s="0"/>
      <c r="ACI3319" s="0"/>
      <c r="ACJ3319" s="0"/>
      <c r="ACK3319" s="0"/>
      <c r="ACL3319" s="0"/>
      <c r="ACM3319" s="0"/>
      <c r="ACN3319" s="0"/>
      <c r="ACO3319" s="0"/>
      <c r="ACP3319" s="0"/>
      <c r="ACQ3319" s="0"/>
      <c r="ACR3319" s="0"/>
      <c r="ACS3319" s="0"/>
      <c r="ACT3319" s="0"/>
      <c r="ACU3319" s="0"/>
      <c r="ACV3319" s="0"/>
      <c r="ACW3319" s="0"/>
      <c r="ACX3319" s="0"/>
      <c r="ACY3319" s="0"/>
      <c r="ACZ3319" s="0"/>
      <c r="ADA3319" s="0"/>
      <c r="ADB3319" s="0"/>
      <c r="ADC3319" s="0"/>
      <c r="ADD3319" s="0"/>
      <c r="ADE3319" s="0"/>
      <c r="ADF3319" s="0"/>
      <c r="ADG3319" s="0"/>
      <c r="ADH3319" s="0"/>
      <c r="ADI3319" s="0"/>
      <c r="ADJ3319" s="0"/>
      <c r="ADK3319" s="0"/>
      <c r="ADL3319" s="0"/>
      <c r="ADM3319" s="0"/>
      <c r="ADN3319" s="0"/>
      <c r="ADO3319" s="0"/>
      <c r="ADP3319" s="0"/>
      <c r="ADQ3319" s="0"/>
      <c r="ADR3319" s="0"/>
      <c r="ADS3319" s="0"/>
      <c r="ADT3319" s="0"/>
      <c r="ADU3319" s="0"/>
      <c r="ADV3319" s="0"/>
      <c r="ADW3319" s="0"/>
      <c r="ADX3319" s="0"/>
      <c r="ADY3319" s="0"/>
      <c r="ADZ3319" s="0"/>
      <c r="AEA3319" s="0"/>
      <c r="AEB3319" s="0"/>
      <c r="AEC3319" s="0"/>
      <c r="AED3319" s="0"/>
      <c r="AEE3319" s="0"/>
      <c r="AEF3319" s="0"/>
      <c r="AEG3319" s="0"/>
      <c r="AEH3319" s="0"/>
      <c r="AEI3319" s="0"/>
      <c r="AEJ3319" s="0"/>
      <c r="AEK3319" s="0"/>
      <c r="AEL3319" s="0"/>
      <c r="AEM3319" s="0"/>
      <c r="AEN3319" s="0"/>
      <c r="AEO3319" s="0"/>
      <c r="AEP3319" s="0"/>
      <c r="AEQ3319" s="0"/>
      <c r="AER3319" s="0"/>
      <c r="AES3319" s="0"/>
      <c r="AET3319" s="0"/>
      <c r="AEU3319" s="0"/>
      <c r="AEV3319" s="0"/>
      <c r="AEW3319" s="0"/>
      <c r="AEX3319" s="0"/>
      <c r="AEY3319" s="0"/>
      <c r="AEZ3319" s="0"/>
      <c r="AFA3319" s="0"/>
      <c r="AFB3319" s="0"/>
      <c r="AFC3319" s="0"/>
      <c r="AFD3319" s="0"/>
      <c r="AFE3319" s="0"/>
      <c r="AFF3319" s="0"/>
      <c r="AFG3319" s="0"/>
      <c r="AFH3319" s="0"/>
      <c r="AFI3319" s="0"/>
      <c r="AFJ3319" s="0"/>
      <c r="AFK3319" s="0"/>
      <c r="AFL3319" s="0"/>
      <c r="AFM3319" s="0"/>
      <c r="AFN3319" s="0"/>
      <c r="AFO3319" s="0"/>
      <c r="AFP3319" s="0"/>
      <c r="AFQ3319" s="0"/>
      <c r="AFR3319" s="0"/>
      <c r="AFS3319" s="0"/>
      <c r="AFT3319" s="0"/>
      <c r="AFU3319" s="0"/>
      <c r="AFV3319" s="0"/>
      <c r="AFW3319" s="0"/>
      <c r="AFX3319" s="0"/>
      <c r="AFY3319" s="0"/>
      <c r="AFZ3319" s="0"/>
      <c r="AGA3319" s="0"/>
      <c r="AGB3319" s="0"/>
      <c r="AGC3319" s="0"/>
      <c r="AGD3319" s="0"/>
      <c r="AGE3319" s="0"/>
      <c r="AGF3319" s="0"/>
      <c r="AGG3319" s="0"/>
      <c r="AGH3319" s="0"/>
      <c r="AGI3319" s="0"/>
      <c r="AGJ3319" s="0"/>
      <c r="AGK3319" s="0"/>
      <c r="AGL3319" s="0"/>
      <c r="AGM3319" s="0"/>
      <c r="AGN3319" s="0"/>
      <c r="AGO3319" s="0"/>
      <c r="AGP3319" s="0"/>
      <c r="AGQ3319" s="0"/>
      <c r="AGR3319" s="0"/>
      <c r="AGS3319" s="0"/>
      <c r="AGT3319" s="0"/>
      <c r="AGU3319" s="0"/>
      <c r="AGV3319" s="0"/>
      <c r="AGW3319" s="0"/>
      <c r="AGX3319" s="0"/>
      <c r="AGY3319" s="0"/>
      <c r="AGZ3319" s="0"/>
      <c r="AHA3319" s="0"/>
      <c r="AHB3319" s="0"/>
      <c r="AHC3319" s="0"/>
      <c r="AHD3319" s="0"/>
      <c r="AHE3319" s="0"/>
      <c r="AHF3319" s="0"/>
      <c r="AHG3319" s="0"/>
      <c r="AHH3319" s="0"/>
      <c r="AHI3319" s="0"/>
      <c r="AHJ3319" s="0"/>
      <c r="AHK3319" s="0"/>
      <c r="AHL3319" s="0"/>
      <c r="AHM3319" s="0"/>
      <c r="AHN3319" s="0"/>
      <c r="AHO3319" s="0"/>
      <c r="AHP3319" s="0"/>
      <c r="AHQ3319" s="0"/>
      <c r="AHR3319" s="0"/>
      <c r="AHS3319" s="0"/>
      <c r="AHT3319" s="0"/>
      <c r="AHU3319" s="0"/>
      <c r="AHV3319" s="0"/>
      <c r="AHW3319" s="0"/>
      <c r="AHX3319" s="0"/>
      <c r="AHY3319" s="0"/>
      <c r="AHZ3319" s="0"/>
      <c r="AIA3319" s="0"/>
      <c r="AIB3319" s="0"/>
      <c r="AIC3319" s="0"/>
      <c r="AID3319" s="0"/>
      <c r="AIE3319" s="0"/>
      <c r="AIF3319" s="0"/>
      <c r="AIG3319" s="0"/>
      <c r="AIH3319" s="0"/>
      <c r="AII3319" s="0"/>
      <c r="AIJ3319" s="0"/>
      <c r="AIK3319" s="0"/>
      <c r="AIL3319" s="0"/>
      <c r="AIM3319" s="0"/>
      <c r="AIN3319" s="0"/>
      <c r="AIO3319" s="0"/>
      <c r="AIP3319" s="0"/>
      <c r="AIQ3319" s="0"/>
      <c r="AIR3319" s="0"/>
      <c r="AIS3319" s="0"/>
      <c r="AIT3319" s="0"/>
      <c r="AIU3319" s="0"/>
      <c r="AIV3319" s="0"/>
      <c r="AIW3319" s="0"/>
      <c r="AIX3319" s="0"/>
      <c r="AIY3319" s="0"/>
      <c r="AIZ3319" s="0"/>
      <c r="AJA3319" s="0"/>
      <c r="AJB3319" s="0"/>
      <c r="AJC3319" s="0"/>
      <c r="AJD3319" s="0"/>
      <c r="AJE3319" s="0"/>
      <c r="AJF3319" s="0"/>
      <c r="AJG3319" s="0"/>
      <c r="AJH3319" s="0"/>
      <c r="AJI3319" s="0"/>
      <c r="AJJ3319" s="0"/>
      <c r="AJK3319" s="0"/>
      <c r="AJL3319" s="0"/>
      <c r="AJM3319" s="0"/>
      <c r="AJN3319" s="0"/>
      <c r="AJO3319" s="0"/>
      <c r="AJP3319" s="0"/>
      <c r="AJQ3319" s="0"/>
      <c r="AJR3319" s="0"/>
      <c r="AJS3319" s="0"/>
      <c r="AJT3319" s="0"/>
      <c r="AJU3319" s="0"/>
      <c r="AJV3319" s="0"/>
      <c r="AJW3319" s="0"/>
      <c r="AJX3319" s="0"/>
      <c r="AJY3319" s="0"/>
      <c r="AJZ3319" s="0"/>
      <c r="AKA3319" s="0"/>
      <c r="AKB3319" s="0"/>
      <c r="AKC3319" s="0"/>
      <c r="AKD3319" s="0"/>
      <c r="AKE3319" s="0"/>
      <c r="AKF3319" s="0"/>
      <c r="AKG3319" s="0"/>
      <c r="AKH3319" s="0"/>
      <c r="AKI3319" s="0"/>
      <c r="AKJ3319" s="0"/>
      <c r="AKK3319" s="0"/>
      <c r="AKL3319" s="0"/>
      <c r="AKM3319" s="0"/>
      <c r="AKN3319" s="0"/>
      <c r="AKO3319" s="0"/>
      <c r="AKP3319" s="0"/>
      <c r="AKQ3319" s="0"/>
      <c r="AKR3319" s="0"/>
      <c r="AKS3319" s="0"/>
      <c r="AKT3319" s="0"/>
      <c r="AKU3319" s="0"/>
      <c r="AKV3319" s="0"/>
      <c r="AKW3319" s="0"/>
      <c r="AKX3319" s="0"/>
      <c r="AKY3319" s="0"/>
      <c r="AKZ3319" s="0"/>
      <c r="ALA3319" s="0"/>
      <c r="ALB3319" s="0"/>
      <c r="ALC3319" s="0"/>
      <c r="ALD3319" s="0"/>
      <c r="ALE3319" s="0"/>
      <c r="ALF3319" s="0"/>
      <c r="ALG3319" s="0"/>
      <c r="ALH3319" s="0"/>
      <c r="ALI3319" s="0"/>
      <c r="ALJ3319" s="0"/>
      <c r="ALK3319" s="0"/>
      <c r="ALL3319" s="0"/>
      <c r="ALM3319" s="0"/>
      <c r="ALN3319" s="0"/>
      <c r="ALO3319" s="0"/>
      <c r="ALP3319" s="0"/>
      <c r="ALQ3319" s="0"/>
      <c r="ALR3319" s="0"/>
      <c r="ALS3319" s="0"/>
      <c r="ALT3319" s="0"/>
      <c r="ALU3319" s="0"/>
      <c r="ALV3319" s="0"/>
      <c r="ALW3319" s="0"/>
      <c r="ALX3319" s="0"/>
      <c r="ALY3319" s="0"/>
      <c r="ALZ3319" s="0"/>
      <c r="AMA3319" s="0"/>
      <c r="AMB3319" s="0"/>
      <c r="AMC3319" s="0"/>
      <c r="AMD3319" s="0"/>
      <c r="AME3319" s="0"/>
      <c r="AMF3319" s="0"/>
      <c r="AMG3319" s="0"/>
      <c r="AMH3319" s="0"/>
      <c r="AMI3319" s="0"/>
    </row>
    <row r="3320" customFormat="false" ht="12.75" hidden="false" customHeight="false" outlineLevel="0" collapsed="false">
      <c r="A3320" s="1" t="s">
        <v>3569</v>
      </c>
      <c r="C3320" s="27" t="s">
        <v>3570</v>
      </c>
      <c r="D3320" s="27" t="s">
        <v>13</v>
      </c>
      <c r="E3320" s="28"/>
      <c r="F3320" s="29"/>
      <c r="G3320" s="27"/>
      <c r="H3320" s="30" t="s">
        <v>61</v>
      </c>
      <c r="I3320" s="31" t="n">
        <v>0.61</v>
      </c>
      <c r="J3320" s="31" t="s">
        <v>288</v>
      </c>
      <c r="BM3320" s="0"/>
      <c r="BN3320" s="0"/>
      <c r="BO3320" s="0"/>
      <c r="BP3320" s="0"/>
      <c r="BQ3320" s="0"/>
      <c r="BR3320" s="0"/>
      <c r="BS3320" s="0"/>
      <c r="BT3320" s="0"/>
      <c r="BU3320" s="0"/>
      <c r="BV3320" s="0"/>
      <c r="BW3320" s="0"/>
      <c r="BX3320" s="0"/>
      <c r="BY3320" s="0"/>
      <c r="BZ3320" s="0"/>
      <c r="CA3320" s="0"/>
      <c r="CB3320" s="0"/>
      <c r="CC3320" s="0"/>
      <c r="CD3320" s="0"/>
      <c r="CE3320" s="0"/>
      <c r="CF3320" s="0"/>
      <c r="CG3320" s="0"/>
      <c r="CH3320" s="0"/>
      <c r="CI3320" s="0"/>
      <c r="CJ3320" s="0"/>
      <c r="CK3320" s="0"/>
      <c r="CL3320" s="0"/>
      <c r="CM3320" s="0"/>
      <c r="CN3320" s="0"/>
      <c r="CO3320" s="0"/>
      <c r="CP3320" s="0"/>
      <c r="CQ3320" s="0"/>
      <c r="CR3320" s="0"/>
      <c r="CS3320" s="0"/>
      <c r="CT3320" s="0"/>
      <c r="CU3320" s="0"/>
      <c r="CV3320" s="0"/>
      <c r="CW3320" s="0"/>
      <c r="CX3320" s="0"/>
      <c r="CY3320" s="0"/>
      <c r="CZ3320" s="0"/>
      <c r="DA3320" s="0"/>
      <c r="DB3320" s="0"/>
      <c r="DC3320" s="0"/>
      <c r="DD3320" s="0"/>
      <c r="DE3320" s="0"/>
      <c r="DF3320" s="0"/>
      <c r="DG3320" s="0"/>
      <c r="DH3320" s="0"/>
      <c r="DI3320" s="0"/>
      <c r="DJ3320" s="0"/>
      <c r="DK3320" s="0"/>
      <c r="DL3320" s="0"/>
      <c r="DM3320" s="0"/>
      <c r="DN3320" s="0"/>
      <c r="DO3320" s="0"/>
      <c r="DP3320" s="0"/>
      <c r="DQ3320" s="0"/>
      <c r="DR3320" s="0"/>
      <c r="DS3320" s="0"/>
      <c r="DT3320" s="0"/>
      <c r="DU3320" s="0"/>
      <c r="DV3320" s="0"/>
      <c r="DW3320" s="0"/>
      <c r="DX3320" s="0"/>
      <c r="DY3320" s="0"/>
      <c r="DZ3320" s="0"/>
      <c r="EA3320" s="0"/>
      <c r="EB3320" s="0"/>
      <c r="EC3320" s="0"/>
      <c r="ED3320" s="0"/>
      <c r="EE3320" s="0"/>
      <c r="EF3320" s="0"/>
      <c r="EG3320" s="0"/>
      <c r="EH3320" s="0"/>
      <c r="EI3320" s="0"/>
      <c r="EJ3320" s="0"/>
      <c r="EK3320" s="0"/>
      <c r="EL3320" s="0"/>
      <c r="EM3320" s="0"/>
      <c r="EN3320" s="0"/>
      <c r="EO3320" s="0"/>
      <c r="EP3320" s="0"/>
      <c r="EQ3320" s="0"/>
      <c r="ER3320" s="0"/>
      <c r="ES3320" s="0"/>
      <c r="ET3320" s="0"/>
      <c r="EU3320" s="0"/>
      <c r="EV3320" s="0"/>
      <c r="EW3320" s="0"/>
      <c r="EX3320" s="0"/>
      <c r="EY3320" s="0"/>
      <c r="EZ3320" s="0"/>
      <c r="FA3320" s="0"/>
      <c r="FB3320" s="0"/>
      <c r="FC3320" s="0"/>
      <c r="FD3320" s="0"/>
      <c r="FE3320" s="0"/>
      <c r="FF3320" s="0"/>
      <c r="FG3320" s="0"/>
      <c r="FH3320" s="0"/>
      <c r="FI3320" s="0"/>
      <c r="FJ3320" s="0"/>
      <c r="FK3320" s="0"/>
      <c r="FL3320" s="0"/>
      <c r="FM3320" s="0"/>
      <c r="FN3320" s="0"/>
      <c r="FO3320" s="0"/>
      <c r="FP3320" s="0"/>
      <c r="FQ3320" s="0"/>
      <c r="FR3320" s="0"/>
      <c r="FS3320" s="0"/>
      <c r="FT3320" s="0"/>
      <c r="FU3320" s="0"/>
      <c r="FV3320" s="0"/>
      <c r="FW3320" s="0"/>
      <c r="FX3320" s="0"/>
      <c r="FY3320" s="0"/>
      <c r="FZ3320" s="0"/>
      <c r="GA3320" s="0"/>
      <c r="GB3320" s="0"/>
      <c r="GC3320" s="0"/>
      <c r="GD3320" s="0"/>
      <c r="GE3320" s="0"/>
      <c r="GF3320" s="0"/>
      <c r="GG3320" s="0"/>
      <c r="GH3320" s="0"/>
      <c r="GI3320" s="0"/>
      <c r="GJ3320" s="0"/>
      <c r="GK3320" s="0"/>
      <c r="GL3320" s="0"/>
      <c r="GM3320" s="0"/>
      <c r="GN3320" s="0"/>
      <c r="GO3320" s="0"/>
      <c r="GP3320" s="0"/>
      <c r="GQ3320" s="0"/>
      <c r="GR3320" s="0"/>
      <c r="GS3320" s="0"/>
      <c r="GT3320" s="0"/>
      <c r="GU3320" s="0"/>
      <c r="GV3320" s="0"/>
      <c r="GW3320" s="0"/>
      <c r="GX3320" s="0"/>
      <c r="GY3320" s="0"/>
      <c r="GZ3320" s="0"/>
      <c r="HA3320" s="0"/>
      <c r="HB3320" s="0"/>
      <c r="HC3320" s="0"/>
      <c r="HD3320" s="0"/>
      <c r="HE3320" s="0"/>
      <c r="HF3320" s="0"/>
      <c r="HG3320" s="0"/>
      <c r="HH3320" s="0"/>
      <c r="HI3320" s="0"/>
      <c r="HJ3320" s="0"/>
      <c r="HK3320" s="0"/>
      <c r="HL3320" s="0"/>
      <c r="HM3320" s="0"/>
      <c r="HN3320" s="0"/>
      <c r="HO3320" s="0"/>
      <c r="HP3320" s="0"/>
      <c r="HQ3320" s="0"/>
      <c r="HR3320" s="0"/>
      <c r="HS3320" s="0"/>
      <c r="HT3320" s="0"/>
      <c r="HU3320" s="0"/>
      <c r="HV3320" s="0"/>
      <c r="HW3320" s="0"/>
      <c r="HX3320" s="0"/>
      <c r="HY3320" s="0"/>
      <c r="HZ3320" s="0"/>
      <c r="IA3320" s="0"/>
      <c r="IB3320" s="0"/>
      <c r="IC3320" s="0"/>
      <c r="ID3320" s="0"/>
      <c r="IE3320" s="0"/>
      <c r="IF3320" s="0"/>
      <c r="IG3320" s="0"/>
      <c r="IH3320" s="0"/>
      <c r="II3320" s="0"/>
      <c r="IJ3320" s="0"/>
      <c r="IK3320" s="0"/>
      <c r="IL3320" s="0"/>
      <c r="IM3320" s="0"/>
      <c r="IN3320" s="0"/>
      <c r="IO3320" s="0"/>
      <c r="IP3320" s="0"/>
      <c r="IQ3320" s="0"/>
      <c r="IR3320" s="0"/>
      <c r="IS3320" s="0"/>
      <c r="IT3320" s="0"/>
      <c r="IU3320" s="0"/>
      <c r="IV3320" s="0"/>
      <c r="IW3320" s="0"/>
      <c r="IX3320" s="0"/>
      <c r="IY3320" s="0"/>
      <c r="IZ3320" s="0"/>
      <c r="JA3320" s="0"/>
      <c r="JB3320" s="0"/>
      <c r="JC3320" s="0"/>
      <c r="JD3320" s="0"/>
      <c r="JE3320" s="0"/>
      <c r="JF3320" s="0"/>
      <c r="JG3320" s="0"/>
      <c r="JH3320" s="0"/>
      <c r="JI3320" s="0"/>
      <c r="JJ3320" s="0"/>
      <c r="JK3320" s="0"/>
      <c r="JL3320" s="0"/>
      <c r="JM3320" s="0"/>
      <c r="JN3320" s="0"/>
      <c r="JO3320" s="0"/>
      <c r="JP3320" s="0"/>
      <c r="JQ3320" s="0"/>
      <c r="JR3320" s="0"/>
      <c r="JS3320" s="0"/>
      <c r="JT3320" s="0"/>
      <c r="JU3320" s="0"/>
      <c r="JV3320" s="0"/>
      <c r="JW3320" s="0"/>
      <c r="JX3320" s="0"/>
      <c r="JY3320" s="0"/>
      <c r="JZ3320" s="0"/>
      <c r="KA3320" s="0"/>
      <c r="KB3320" s="0"/>
      <c r="KC3320" s="0"/>
      <c r="KD3320" s="0"/>
      <c r="KE3320" s="0"/>
      <c r="KF3320" s="0"/>
      <c r="KG3320" s="0"/>
      <c r="KH3320" s="0"/>
      <c r="KI3320" s="0"/>
      <c r="KJ3320" s="0"/>
      <c r="KK3320" s="0"/>
      <c r="KL3320" s="0"/>
      <c r="KM3320" s="0"/>
      <c r="KN3320" s="0"/>
      <c r="KO3320" s="0"/>
      <c r="KP3320" s="0"/>
      <c r="KQ3320" s="0"/>
      <c r="KR3320" s="0"/>
      <c r="KS3320" s="0"/>
      <c r="KT3320" s="0"/>
      <c r="KU3320" s="0"/>
      <c r="KV3320" s="0"/>
      <c r="KW3320" s="0"/>
      <c r="KX3320" s="0"/>
      <c r="KY3320" s="0"/>
      <c r="KZ3320" s="0"/>
      <c r="LA3320" s="0"/>
      <c r="LB3320" s="0"/>
      <c r="LC3320" s="0"/>
      <c r="LD3320" s="0"/>
      <c r="LE3320" s="0"/>
      <c r="LF3320" s="0"/>
      <c r="LG3320" s="0"/>
      <c r="LH3320" s="0"/>
      <c r="LI3320" s="0"/>
      <c r="LJ3320" s="0"/>
      <c r="LK3320" s="0"/>
      <c r="LL3320" s="0"/>
      <c r="LM3320" s="0"/>
      <c r="LN3320" s="0"/>
      <c r="LO3320" s="0"/>
      <c r="LP3320" s="0"/>
      <c r="LQ3320" s="0"/>
      <c r="LR3320" s="0"/>
      <c r="LS3320" s="0"/>
      <c r="LT3320" s="0"/>
      <c r="LU3320" s="0"/>
      <c r="LV3320" s="0"/>
      <c r="LW3320" s="0"/>
      <c r="LX3320" s="0"/>
      <c r="LY3320" s="0"/>
      <c r="LZ3320" s="0"/>
      <c r="MA3320" s="0"/>
      <c r="MB3320" s="0"/>
      <c r="MC3320" s="0"/>
      <c r="MD3320" s="0"/>
      <c r="ME3320" s="0"/>
      <c r="MF3320" s="0"/>
      <c r="MG3320" s="0"/>
      <c r="MH3320" s="0"/>
      <c r="MI3320" s="0"/>
      <c r="MJ3320" s="0"/>
      <c r="MK3320" s="0"/>
      <c r="ML3320" s="0"/>
      <c r="MM3320" s="0"/>
      <c r="MN3320" s="0"/>
      <c r="MO3320" s="0"/>
      <c r="MP3320" s="0"/>
      <c r="MQ3320" s="0"/>
      <c r="MR3320" s="0"/>
      <c r="MS3320" s="0"/>
      <c r="MT3320" s="0"/>
      <c r="MU3320" s="0"/>
      <c r="MV3320" s="0"/>
      <c r="MW3320" s="0"/>
      <c r="MX3320" s="0"/>
      <c r="MY3320" s="0"/>
      <c r="MZ3320" s="0"/>
      <c r="NA3320" s="0"/>
      <c r="NB3320" s="0"/>
      <c r="NC3320" s="0"/>
      <c r="ND3320" s="0"/>
      <c r="NE3320" s="0"/>
      <c r="NF3320" s="0"/>
      <c r="NG3320" s="0"/>
      <c r="NH3320" s="0"/>
      <c r="NI3320" s="0"/>
      <c r="NJ3320" s="0"/>
      <c r="NK3320" s="0"/>
      <c r="NL3320" s="0"/>
      <c r="NM3320" s="0"/>
      <c r="NN3320" s="0"/>
      <c r="NO3320" s="0"/>
      <c r="NP3320" s="0"/>
      <c r="NQ3320" s="0"/>
      <c r="NR3320" s="0"/>
      <c r="NS3320" s="0"/>
      <c r="NT3320" s="0"/>
      <c r="NU3320" s="0"/>
      <c r="NV3320" s="0"/>
      <c r="NW3320" s="0"/>
      <c r="NX3320" s="0"/>
      <c r="NY3320" s="0"/>
      <c r="NZ3320" s="0"/>
      <c r="OA3320" s="0"/>
      <c r="OB3320" s="0"/>
      <c r="OC3320" s="0"/>
      <c r="OD3320" s="0"/>
      <c r="OE3320" s="0"/>
      <c r="OF3320" s="0"/>
      <c r="OG3320" s="0"/>
      <c r="OH3320" s="0"/>
      <c r="OI3320" s="0"/>
      <c r="OJ3320" s="0"/>
      <c r="OK3320" s="0"/>
      <c r="OL3320" s="0"/>
      <c r="OM3320" s="0"/>
      <c r="ON3320" s="0"/>
      <c r="OO3320" s="0"/>
      <c r="OP3320" s="0"/>
      <c r="OQ3320" s="0"/>
      <c r="OR3320" s="0"/>
      <c r="OS3320" s="0"/>
      <c r="OT3320" s="0"/>
      <c r="OU3320" s="0"/>
      <c r="OV3320" s="0"/>
      <c r="OW3320" s="0"/>
      <c r="OX3320" s="0"/>
      <c r="OY3320" s="0"/>
      <c r="OZ3320" s="0"/>
      <c r="PA3320" s="0"/>
      <c r="PB3320" s="0"/>
      <c r="PC3320" s="0"/>
      <c r="PD3320" s="0"/>
      <c r="PE3320" s="0"/>
      <c r="PF3320" s="0"/>
      <c r="PG3320" s="0"/>
      <c r="PH3320" s="0"/>
      <c r="PI3320" s="0"/>
      <c r="PJ3320" s="0"/>
      <c r="PK3320" s="0"/>
      <c r="PL3320" s="0"/>
      <c r="PM3320" s="0"/>
      <c r="PN3320" s="0"/>
      <c r="PO3320" s="0"/>
      <c r="PP3320" s="0"/>
      <c r="PQ3320" s="0"/>
      <c r="PR3320" s="0"/>
      <c r="PS3320" s="0"/>
      <c r="PT3320" s="0"/>
      <c r="PU3320" s="0"/>
      <c r="PV3320" s="0"/>
      <c r="PW3320" s="0"/>
      <c r="PX3320" s="0"/>
      <c r="PY3320" s="0"/>
      <c r="PZ3320" s="0"/>
      <c r="QA3320" s="0"/>
      <c r="QB3320" s="0"/>
      <c r="QC3320" s="0"/>
      <c r="QD3320" s="0"/>
      <c r="QE3320" s="0"/>
      <c r="QF3320" s="0"/>
      <c r="QG3320" s="0"/>
      <c r="QH3320" s="0"/>
      <c r="QI3320" s="0"/>
      <c r="QJ3320" s="0"/>
      <c r="QK3320" s="0"/>
      <c r="QL3320" s="0"/>
      <c r="QM3320" s="0"/>
      <c r="QN3320" s="0"/>
      <c r="QO3320" s="0"/>
      <c r="QP3320" s="0"/>
      <c r="QQ3320" s="0"/>
      <c r="QR3320" s="0"/>
      <c r="QS3320" s="0"/>
      <c r="QT3320" s="0"/>
      <c r="QU3320" s="0"/>
      <c r="QV3320" s="0"/>
      <c r="QW3320" s="0"/>
      <c r="QX3320" s="0"/>
      <c r="QY3320" s="0"/>
      <c r="QZ3320" s="0"/>
      <c r="RA3320" s="0"/>
      <c r="RB3320" s="0"/>
      <c r="RC3320" s="0"/>
      <c r="RD3320" s="0"/>
      <c r="RE3320" s="0"/>
      <c r="RF3320" s="0"/>
      <c r="RG3320" s="0"/>
      <c r="RH3320" s="0"/>
      <c r="RI3320" s="0"/>
      <c r="RJ3320" s="0"/>
      <c r="RK3320" s="0"/>
      <c r="RL3320" s="0"/>
      <c r="RM3320" s="0"/>
      <c r="RN3320" s="0"/>
      <c r="RO3320" s="0"/>
      <c r="RP3320" s="0"/>
      <c r="RQ3320" s="0"/>
      <c r="RR3320" s="0"/>
      <c r="RS3320" s="0"/>
      <c r="RT3320" s="0"/>
      <c r="RU3320" s="0"/>
      <c r="RV3320" s="0"/>
      <c r="RW3320" s="0"/>
      <c r="RX3320" s="0"/>
      <c r="RY3320" s="0"/>
      <c r="RZ3320" s="0"/>
      <c r="SA3320" s="0"/>
      <c r="SB3320" s="0"/>
      <c r="SC3320" s="0"/>
      <c r="SD3320" s="0"/>
      <c r="SE3320" s="0"/>
      <c r="SF3320" s="0"/>
      <c r="SG3320" s="0"/>
      <c r="SH3320" s="0"/>
      <c r="SI3320" s="0"/>
      <c r="SJ3320" s="0"/>
      <c r="SK3320" s="0"/>
      <c r="SL3320" s="0"/>
      <c r="SM3320" s="0"/>
      <c r="SN3320" s="0"/>
      <c r="SO3320" s="0"/>
      <c r="SP3320" s="0"/>
      <c r="SQ3320" s="0"/>
      <c r="SR3320" s="0"/>
      <c r="SS3320" s="0"/>
      <c r="ST3320" s="0"/>
      <c r="SU3320" s="0"/>
      <c r="SV3320" s="0"/>
      <c r="SW3320" s="0"/>
      <c r="SX3320" s="0"/>
      <c r="SY3320" s="0"/>
      <c r="SZ3320" s="0"/>
      <c r="TA3320" s="0"/>
      <c r="TB3320" s="0"/>
      <c r="TC3320" s="0"/>
      <c r="TD3320" s="0"/>
      <c r="TE3320" s="0"/>
      <c r="TF3320" s="0"/>
      <c r="TG3320" s="0"/>
      <c r="TH3320" s="0"/>
      <c r="TI3320" s="0"/>
      <c r="TJ3320" s="0"/>
      <c r="TK3320" s="0"/>
      <c r="TL3320" s="0"/>
      <c r="TM3320" s="0"/>
      <c r="TN3320" s="0"/>
      <c r="TO3320" s="0"/>
      <c r="TP3320" s="0"/>
      <c r="TQ3320" s="0"/>
      <c r="TR3320" s="0"/>
      <c r="TS3320" s="0"/>
      <c r="TT3320" s="0"/>
      <c r="TU3320" s="0"/>
      <c r="TV3320" s="0"/>
      <c r="TW3320" s="0"/>
      <c r="TX3320" s="0"/>
      <c r="TY3320" s="0"/>
      <c r="TZ3320" s="0"/>
      <c r="UA3320" s="0"/>
      <c r="UB3320" s="0"/>
      <c r="UC3320" s="0"/>
      <c r="UD3320" s="0"/>
      <c r="UE3320" s="0"/>
      <c r="UF3320" s="0"/>
      <c r="UG3320" s="0"/>
      <c r="UH3320" s="0"/>
      <c r="UI3320" s="0"/>
      <c r="UJ3320" s="0"/>
      <c r="UK3320" s="0"/>
      <c r="UL3320" s="0"/>
      <c r="UM3320" s="0"/>
      <c r="UN3320" s="0"/>
      <c r="UO3320" s="0"/>
      <c r="UP3320" s="0"/>
      <c r="UQ3320" s="0"/>
      <c r="UR3320" s="0"/>
      <c r="US3320" s="0"/>
      <c r="UT3320" s="0"/>
      <c r="UU3320" s="0"/>
      <c r="UV3320" s="0"/>
      <c r="UW3320" s="0"/>
      <c r="UX3320" s="0"/>
      <c r="UY3320" s="0"/>
      <c r="UZ3320" s="0"/>
      <c r="VA3320" s="0"/>
      <c r="VB3320" s="0"/>
      <c r="VC3320" s="0"/>
      <c r="VD3320" s="0"/>
      <c r="VE3320" s="0"/>
      <c r="VF3320" s="0"/>
      <c r="VG3320" s="0"/>
      <c r="VH3320" s="0"/>
      <c r="VI3320" s="0"/>
      <c r="VJ3320" s="0"/>
      <c r="VK3320" s="0"/>
      <c r="VL3320" s="0"/>
      <c r="VM3320" s="0"/>
      <c r="VN3320" s="0"/>
      <c r="VO3320" s="0"/>
      <c r="VP3320" s="0"/>
      <c r="VQ3320" s="0"/>
      <c r="VR3320" s="0"/>
      <c r="VS3320" s="0"/>
      <c r="VT3320" s="0"/>
      <c r="VU3320" s="0"/>
      <c r="VV3320" s="0"/>
      <c r="VW3320" s="0"/>
      <c r="VX3320" s="0"/>
      <c r="VY3320" s="0"/>
      <c r="VZ3320" s="0"/>
      <c r="WA3320" s="0"/>
      <c r="WB3320" s="0"/>
      <c r="WC3320" s="0"/>
      <c r="WD3320" s="0"/>
      <c r="WE3320" s="0"/>
      <c r="WF3320" s="0"/>
      <c r="WG3320" s="0"/>
      <c r="WH3320" s="0"/>
      <c r="WI3320" s="0"/>
      <c r="WJ3320" s="0"/>
      <c r="WK3320" s="0"/>
      <c r="WL3320" s="0"/>
      <c r="WM3320" s="0"/>
      <c r="WN3320" s="0"/>
      <c r="WO3320" s="0"/>
      <c r="WP3320" s="0"/>
      <c r="WQ3320" s="0"/>
      <c r="WR3320" s="0"/>
      <c r="WS3320" s="0"/>
      <c r="WT3320" s="0"/>
      <c r="WU3320" s="0"/>
      <c r="WV3320" s="0"/>
      <c r="WW3320" s="0"/>
      <c r="WX3320" s="0"/>
      <c r="WY3320" s="0"/>
      <c r="WZ3320" s="0"/>
      <c r="XA3320" s="0"/>
      <c r="XB3320" s="0"/>
      <c r="XC3320" s="0"/>
      <c r="XD3320" s="0"/>
      <c r="XE3320" s="0"/>
      <c r="XF3320" s="0"/>
      <c r="XG3320" s="0"/>
      <c r="XH3320" s="0"/>
      <c r="XI3320" s="0"/>
      <c r="XJ3320" s="0"/>
      <c r="XK3320" s="0"/>
      <c r="XL3320" s="0"/>
      <c r="XM3320" s="0"/>
      <c r="XN3320" s="0"/>
      <c r="XO3320" s="0"/>
      <c r="XP3320" s="0"/>
      <c r="XQ3320" s="0"/>
      <c r="XR3320" s="0"/>
      <c r="XS3320" s="0"/>
      <c r="XT3320" s="0"/>
      <c r="XU3320" s="0"/>
      <c r="XV3320" s="0"/>
      <c r="XW3320" s="0"/>
      <c r="XX3320" s="0"/>
      <c r="XY3320" s="0"/>
      <c r="XZ3320" s="0"/>
      <c r="YA3320" s="0"/>
      <c r="YB3320" s="0"/>
      <c r="YC3320" s="0"/>
      <c r="YD3320" s="0"/>
      <c r="YE3320" s="0"/>
      <c r="YF3320" s="0"/>
      <c r="YG3320" s="0"/>
      <c r="YH3320" s="0"/>
      <c r="YI3320" s="0"/>
      <c r="YJ3320" s="0"/>
      <c r="YK3320" s="0"/>
      <c r="YL3320" s="0"/>
      <c r="YM3320" s="0"/>
      <c r="YN3320" s="0"/>
      <c r="YO3320" s="0"/>
      <c r="YP3320" s="0"/>
      <c r="YQ3320" s="0"/>
      <c r="YR3320" s="0"/>
      <c r="YS3320" s="0"/>
      <c r="YT3320" s="0"/>
      <c r="YU3320" s="0"/>
      <c r="YV3320" s="0"/>
      <c r="YW3320" s="0"/>
      <c r="YX3320" s="0"/>
      <c r="YY3320" s="0"/>
      <c r="YZ3320" s="0"/>
      <c r="ZA3320" s="0"/>
      <c r="ZB3320" s="0"/>
      <c r="ZC3320" s="0"/>
      <c r="ZD3320" s="0"/>
      <c r="ZE3320" s="0"/>
      <c r="ZF3320" s="0"/>
      <c r="ZG3320" s="0"/>
      <c r="ZH3320" s="0"/>
      <c r="ZI3320" s="0"/>
      <c r="ZJ3320" s="0"/>
      <c r="ZK3320" s="0"/>
      <c r="ZL3320" s="0"/>
      <c r="ZM3320" s="0"/>
      <c r="ZN3320" s="0"/>
      <c r="ZO3320" s="0"/>
      <c r="ZP3320" s="0"/>
      <c r="ZQ3320" s="0"/>
      <c r="ZR3320" s="0"/>
      <c r="ZS3320" s="0"/>
      <c r="ZT3320" s="0"/>
      <c r="ZU3320" s="0"/>
      <c r="ZV3320" s="0"/>
      <c r="ZW3320" s="0"/>
      <c r="ZX3320" s="0"/>
      <c r="ZY3320" s="0"/>
      <c r="ZZ3320" s="0"/>
      <c r="AAA3320" s="0"/>
      <c r="AAB3320" s="0"/>
      <c r="AAC3320" s="0"/>
      <c r="AAD3320" s="0"/>
      <c r="AAE3320" s="0"/>
      <c r="AAF3320" s="0"/>
      <c r="AAG3320" s="0"/>
      <c r="AAH3320" s="0"/>
      <c r="AAI3320" s="0"/>
      <c r="AAJ3320" s="0"/>
      <c r="AAK3320" s="0"/>
      <c r="AAL3320" s="0"/>
      <c r="AAM3320" s="0"/>
      <c r="AAN3320" s="0"/>
      <c r="AAO3320" s="0"/>
      <c r="AAP3320" s="0"/>
      <c r="AAQ3320" s="0"/>
      <c r="AAR3320" s="0"/>
      <c r="AAS3320" s="0"/>
      <c r="AAT3320" s="0"/>
      <c r="AAU3320" s="0"/>
      <c r="AAV3320" s="0"/>
      <c r="AAW3320" s="0"/>
      <c r="AAX3320" s="0"/>
      <c r="AAY3320" s="0"/>
      <c r="AAZ3320" s="0"/>
      <c r="ABA3320" s="0"/>
      <c r="ABB3320" s="0"/>
      <c r="ABC3320" s="0"/>
      <c r="ABD3320" s="0"/>
      <c r="ABE3320" s="0"/>
      <c r="ABF3320" s="0"/>
      <c r="ABG3320" s="0"/>
      <c r="ABH3320" s="0"/>
      <c r="ABI3320" s="0"/>
      <c r="ABJ3320" s="0"/>
      <c r="ABK3320" s="0"/>
      <c r="ABL3320" s="0"/>
      <c r="ABM3320" s="0"/>
      <c r="ABN3320" s="0"/>
      <c r="ABO3320" s="0"/>
      <c r="ABP3320" s="0"/>
      <c r="ABQ3320" s="0"/>
      <c r="ABR3320" s="0"/>
      <c r="ABS3320" s="0"/>
      <c r="ABT3320" s="0"/>
      <c r="ABU3320" s="0"/>
      <c r="ABV3320" s="0"/>
      <c r="ABW3320" s="0"/>
      <c r="ABX3320" s="0"/>
      <c r="ABY3320" s="0"/>
      <c r="ABZ3320" s="0"/>
      <c r="ACA3320" s="0"/>
      <c r="ACB3320" s="0"/>
      <c r="ACC3320" s="0"/>
      <c r="ACD3320" s="0"/>
      <c r="ACE3320" s="0"/>
      <c r="ACF3320" s="0"/>
      <c r="ACG3320" s="0"/>
      <c r="ACH3320" s="0"/>
      <c r="ACI3320" s="0"/>
      <c r="ACJ3320" s="0"/>
      <c r="ACK3320" s="0"/>
      <c r="ACL3320" s="0"/>
      <c r="ACM3320" s="0"/>
      <c r="ACN3320" s="0"/>
      <c r="ACO3320" s="0"/>
      <c r="ACP3320" s="0"/>
      <c r="ACQ3320" s="0"/>
      <c r="ACR3320" s="0"/>
      <c r="ACS3320" s="0"/>
      <c r="ACT3320" s="0"/>
      <c r="ACU3320" s="0"/>
      <c r="ACV3320" s="0"/>
      <c r="ACW3320" s="0"/>
      <c r="ACX3320" s="0"/>
      <c r="ACY3320" s="0"/>
      <c r="ACZ3320" s="0"/>
      <c r="ADA3320" s="0"/>
      <c r="ADB3320" s="0"/>
      <c r="ADC3320" s="0"/>
      <c r="ADD3320" s="0"/>
      <c r="ADE3320" s="0"/>
      <c r="ADF3320" s="0"/>
      <c r="ADG3320" s="0"/>
      <c r="ADH3320" s="0"/>
      <c r="ADI3320" s="0"/>
      <c r="ADJ3320" s="0"/>
      <c r="ADK3320" s="0"/>
      <c r="ADL3320" s="0"/>
      <c r="ADM3320" s="0"/>
      <c r="ADN3320" s="0"/>
      <c r="ADO3320" s="0"/>
      <c r="ADP3320" s="0"/>
      <c r="ADQ3320" s="0"/>
      <c r="ADR3320" s="0"/>
      <c r="ADS3320" s="0"/>
      <c r="ADT3320" s="0"/>
      <c r="ADU3320" s="0"/>
      <c r="ADV3320" s="0"/>
      <c r="ADW3320" s="0"/>
      <c r="ADX3320" s="0"/>
      <c r="ADY3320" s="0"/>
      <c r="ADZ3320" s="0"/>
      <c r="AEA3320" s="0"/>
      <c r="AEB3320" s="0"/>
      <c r="AEC3320" s="0"/>
      <c r="AED3320" s="0"/>
      <c r="AEE3320" s="0"/>
      <c r="AEF3320" s="0"/>
      <c r="AEG3320" s="0"/>
      <c r="AEH3320" s="0"/>
      <c r="AEI3320" s="0"/>
      <c r="AEJ3320" s="0"/>
      <c r="AEK3320" s="0"/>
      <c r="AEL3320" s="0"/>
      <c r="AEM3320" s="0"/>
      <c r="AEN3320" s="0"/>
      <c r="AEO3320" s="0"/>
      <c r="AEP3320" s="0"/>
      <c r="AEQ3320" s="0"/>
      <c r="AER3320" s="0"/>
      <c r="AES3320" s="0"/>
      <c r="AET3320" s="0"/>
      <c r="AEU3320" s="0"/>
      <c r="AEV3320" s="0"/>
      <c r="AEW3320" s="0"/>
      <c r="AEX3320" s="0"/>
      <c r="AEY3320" s="0"/>
      <c r="AEZ3320" s="0"/>
      <c r="AFA3320" s="0"/>
      <c r="AFB3320" s="0"/>
      <c r="AFC3320" s="0"/>
      <c r="AFD3320" s="0"/>
      <c r="AFE3320" s="0"/>
      <c r="AFF3320" s="0"/>
      <c r="AFG3320" s="0"/>
      <c r="AFH3320" s="0"/>
      <c r="AFI3320" s="0"/>
      <c r="AFJ3320" s="0"/>
      <c r="AFK3320" s="0"/>
      <c r="AFL3320" s="0"/>
      <c r="AFM3320" s="0"/>
      <c r="AFN3320" s="0"/>
      <c r="AFO3320" s="0"/>
      <c r="AFP3320" s="0"/>
      <c r="AFQ3320" s="0"/>
      <c r="AFR3320" s="0"/>
      <c r="AFS3320" s="0"/>
      <c r="AFT3320" s="0"/>
      <c r="AFU3320" s="0"/>
      <c r="AFV3320" s="0"/>
      <c r="AFW3320" s="0"/>
      <c r="AFX3320" s="0"/>
      <c r="AFY3320" s="0"/>
      <c r="AFZ3320" s="0"/>
      <c r="AGA3320" s="0"/>
      <c r="AGB3320" s="0"/>
      <c r="AGC3320" s="0"/>
      <c r="AGD3320" s="0"/>
      <c r="AGE3320" s="0"/>
      <c r="AGF3320" s="0"/>
      <c r="AGG3320" s="0"/>
      <c r="AGH3320" s="0"/>
      <c r="AGI3320" s="0"/>
      <c r="AGJ3320" s="0"/>
      <c r="AGK3320" s="0"/>
      <c r="AGL3320" s="0"/>
      <c r="AGM3320" s="0"/>
      <c r="AGN3320" s="0"/>
      <c r="AGO3320" s="0"/>
      <c r="AGP3320" s="0"/>
      <c r="AGQ3320" s="0"/>
      <c r="AGR3320" s="0"/>
      <c r="AGS3320" s="0"/>
      <c r="AGT3320" s="0"/>
      <c r="AGU3320" s="0"/>
      <c r="AGV3320" s="0"/>
      <c r="AGW3320" s="0"/>
      <c r="AGX3320" s="0"/>
      <c r="AGY3320" s="0"/>
      <c r="AGZ3320" s="0"/>
      <c r="AHA3320" s="0"/>
      <c r="AHB3320" s="0"/>
      <c r="AHC3320" s="0"/>
      <c r="AHD3320" s="0"/>
      <c r="AHE3320" s="0"/>
      <c r="AHF3320" s="0"/>
      <c r="AHG3320" s="0"/>
      <c r="AHH3320" s="0"/>
      <c r="AHI3320" s="0"/>
      <c r="AHJ3320" s="0"/>
      <c r="AHK3320" s="0"/>
      <c r="AHL3320" s="0"/>
      <c r="AHM3320" s="0"/>
      <c r="AHN3320" s="0"/>
      <c r="AHO3320" s="0"/>
      <c r="AHP3320" s="0"/>
      <c r="AHQ3320" s="0"/>
      <c r="AHR3320" s="0"/>
      <c r="AHS3320" s="0"/>
      <c r="AHT3320" s="0"/>
      <c r="AHU3320" s="0"/>
      <c r="AHV3320" s="0"/>
      <c r="AHW3320" s="0"/>
      <c r="AHX3320" s="0"/>
      <c r="AHY3320" s="0"/>
      <c r="AHZ3320" s="0"/>
      <c r="AIA3320" s="0"/>
      <c r="AIB3320" s="0"/>
      <c r="AIC3320" s="0"/>
      <c r="AID3320" s="0"/>
      <c r="AIE3320" s="0"/>
      <c r="AIF3320" s="0"/>
      <c r="AIG3320" s="0"/>
      <c r="AIH3320" s="0"/>
      <c r="AII3320" s="0"/>
      <c r="AIJ3320" s="0"/>
      <c r="AIK3320" s="0"/>
      <c r="AIL3320" s="0"/>
      <c r="AIM3320" s="0"/>
      <c r="AIN3320" s="0"/>
      <c r="AIO3320" s="0"/>
      <c r="AIP3320" s="0"/>
      <c r="AIQ3320" s="0"/>
      <c r="AIR3320" s="0"/>
      <c r="AIS3320" s="0"/>
      <c r="AIT3320" s="0"/>
      <c r="AIU3320" s="0"/>
      <c r="AIV3320" s="0"/>
      <c r="AIW3320" s="0"/>
      <c r="AIX3320" s="0"/>
      <c r="AIY3320" s="0"/>
      <c r="AIZ3320" s="0"/>
      <c r="AJA3320" s="0"/>
      <c r="AJB3320" s="0"/>
      <c r="AJC3320" s="0"/>
      <c r="AJD3320" s="0"/>
      <c r="AJE3320" s="0"/>
      <c r="AJF3320" s="0"/>
      <c r="AJG3320" s="0"/>
      <c r="AJH3320" s="0"/>
      <c r="AJI3320" s="0"/>
      <c r="AJJ3320" s="0"/>
      <c r="AJK3320" s="0"/>
      <c r="AJL3320" s="0"/>
      <c r="AJM3320" s="0"/>
      <c r="AJN3320" s="0"/>
      <c r="AJO3320" s="0"/>
      <c r="AJP3320" s="0"/>
      <c r="AJQ3320" s="0"/>
      <c r="AJR3320" s="0"/>
      <c r="AJS3320" s="0"/>
      <c r="AJT3320" s="0"/>
      <c r="AJU3320" s="0"/>
      <c r="AJV3320" s="0"/>
      <c r="AJW3320" s="0"/>
      <c r="AJX3320" s="0"/>
      <c r="AJY3320" s="0"/>
      <c r="AJZ3320" s="0"/>
      <c r="AKA3320" s="0"/>
      <c r="AKB3320" s="0"/>
      <c r="AKC3320" s="0"/>
      <c r="AKD3320" s="0"/>
      <c r="AKE3320" s="0"/>
      <c r="AKF3320" s="0"/>
      <c r="AKG3320" s="0"/>
      <c r="AKH3320" s="0"/>
      <c r="AKI3320" s="0"/>
      <c r="AKJ3320" s="0"/>
      <c r="AKK3320" s="0"/>
      <c r="AKL3320" s="0"/>
      <c r="AKM3320" s="0"/>
      <c r="AKN3320" s="0"/>
      <c r="AKO3320" s="0"/>
      <c r="AKP3320" s="0"/>
      <c r="AKQ3320" s="0"/>
      <c r="AKR3320" s="0"/>
      <c r="AKS3320" s="0"/>
      <c r="AKT3320" s="0"/>
      <c r="AKU3320" s="0"/>
      <c r="AKV3320" s="0"/>
      <c r="AKW3320" s="0"/>
      <c r="AKX3320" s="0"/>
      <c r="AKY3320" s="0"/>
      <c r="AKZ3320" s="0"/>
      <c r="ALA3320" s="0"/>
      <c r="ALB3320" s="0"/>
      <c r="ALC3320" s="0"/>
      <c r="ALD3320" s="0"/>
      <c r="ALE3320" s="0"/>
      <c r="ALF3320" s="0"/>
      <c r="ALG3320" s="0"/>
      <c r="ALH3320" s="0"/>
      <c r="ALI3320" s="0"/>
      <c r="ALJ3320" s="0"/>
      <c r="ALK3320" s="0"/>
      <c r="ALL3320" s="0"/>
      <c r="ALM3320" s="0"/>
      <c r="ALN3320" s="0"/>
      <c r="ALO3320" s="0"/>
      <c r="ALP3320" s="0"/>
      <c r="ALQ3320" s="0"/>
      <c r="ALR3320" s="0"/>
      <c r="ALS3320" s="0"/>
      <c r="ALT3320" s="0"/>
      <c r="ALU3320" s="0"/>
      <c r="ALV3320" s="0"/>
      <c r="ALW3320" s="0"/>
      <c r="ALX3320" s="0"/>
      <c r="ALY3320" s="0"/>
      <c r="ALZ3320" s="0"/>
      <c r="AMA3320" s="0"/>
      <c r="AMB3320" s="0"/>
      <c r="AMC3320" s="0"/>
      <c r="AMD3320" s="0"/>
      <c r="AME3320" s="0"/>
      <c r="AMF3320" s="0"/>
      <c r="AMG3320" s="0"/>
      <c r="AMH3320" s="0"/>
      <c r="AMI3320" s="0"/>
    </row>
    <row r="3321" customFormat="false" ht="12.75" hidden="false" customHeight="false" outlineLevel="0" collapsed="false">
      <c r="A3321" s="1" t="s">
        <v>3569</v>
      </c>
      <c r="C3321" s="27" t="s">
        <v>3571</v>
      </c>
      <c r="D3321" s="27" t="s">
        <v>13</v>
      </c>
      <c r="E3321" s="28"/>
      <c r="F3321" s="29"/>
      <c r="G3321" s="27"/>
      <c r="H3321" s="30" t="s">
        <v>61</v>
      </c>
      <c r="I3321" s="31" t="n">
        <v>1.19</v>
      </c>
      <c r="J3321" s="31" t="s">
        <v>288</v>
      </c>
      <c r="BM3321" s="0"/>
      <c r="BN3321" s="0"/>
      <c r="BO3321" s="0"/>
      <c r="BP3321" s="0"/>
      <c r="BQ3321" s="0"/>
      <c r="BR3321" s="0"/>
      <c r="BS3321" s="0"/>
      <c r="BT3321" s="0"/>
      <c r="BU3321" s="0"/>
      <c r="BV3321" s="0"/>
      <c r="BW3321" s="0"/>
      <c r="BX3321" s="0"/>
      <c r="BY3321" s="0"/>
      <c r="BZ3321" s="0"/>
      <c r="CA3321" s="0"/>
      <c r="CB3321" s="0"/>
      <c r="CC3321" s="0"/>
      <c r="CD3321" s="0"/>
      <c r="CE3321" s="0"/>
      <c r="CF3321" s="0"/>
      <c r="CG3321" s="0"/>
      <c r="CH3321" s="0"/>
      <c r="CI3321" s="0"/>
      <c r="CJ3321" s="0"/>
      <c r="CK3321" s="0"/>
      <c r="CL3321" s="0"/>
      <c r="CM3321" s="0"/>
      <c r="CN3321" s="0"/>
      <c r="CO3321" s="0"/>
      <c r="CP3321" s="0"/>
      <c r="CQ3321" s="0"/>
      <c r="CR3321" s="0"/>
      <c r="CS3321" s="0"/>
      <c r="CT3321" s="0"/>
      <c r="CU3321" s="0"/>
      <c r="CV3321" s="0"/>
      <c r="CW3321" s="0"/>
      <c r="CX3321" s="0"/>
      <c r="CY3321" s="0"/>
      <c r="CZ3321" s="0"/>
      <c r="DA3321" s="0"/>
      <c r="DB3321" s="0"/>
      <c r="DC3321" s="0"/>
      <c r="DD3321" s="0"/>
      <c r="DE3321" s="0"/>
      <c r="DF3321" s="0"/>
      <c r="DG3321" s="0"/>
      <c r="DH3321" s="0"/>
      <c r="DI3321" s="0"/>
      <c r="DJ3321" s="0"/>
      <c r="DK3321" s="0"/>
      <c r="DL3321" s="0"/>
      <c r="DM3321" s="0"/>
      <c r="DN3321" s="0"/>
      <c r="DO3321" s="0"/>
      <c r="DP3321" s="0"/>
      <c r="DQ3321" s="0"/>
      <c r="DR3321" s="0"/>
      <c r="DS3321" s="0"/>
      <c r="DT3321" s="0"/>
      <c r="DU3321" s="0"/>
      <c r="DV3321" s="0"/>
      <c r="DW3321" s="0"/>
      <c r="DX3321" s="0"/>
      <c r="DY3321" s="0"/>
      <c r="DZ3321" s="0"/>
      <c r="EA3321" s="0"/>
      <c r="EB3321" s="0"/>
      <c r="EC3321" s="0"/>
      <c r="ED3321" s="0"/>
      <c r="EE3321" s="0"/>
      <c r="EF3321" s="0"/>
      <c r="EG3321" s="0"/>
      <c r="EH3321" s="0"/>
      <c r="EI3321" s="0"/>
      <c r="EJ3321" s="0"/>
      <c r="EK3321" s="0"/>
      <c r="EL3321" s="0"/>
      <c r="EM3321" s="0"/>
      <c r="EN3321" s="0"/>
      <c r="EO3321" s="0"/>
      <c r="EP3321" s="0"/>
      <c r="EQ3321" s="0"/>
      <c r="ER3321" s="0"/>
      <c r="ES3321" s="0"/>
      <c r="ET3321" s="0"/>
      <c r="EU3321" s="0"/>
      <c r="EV3321" s="0"/>
      <c r="EW3321" s="0"/>
      <c r="EX3321" s="0"/>
      <c r="EY3321" s="0"/>
      <c r="EZ3321" s="0"/>
      <c r="FA3321" s="0"/>
      <c r="FB3321" s="0"/>
      <c r="FC3321" s="0"/>
      <c r="FD3321" s="0"/>
      <c r="FE3321" s="0"/>
      <c r="FF3321" s="0"/>
      <c r="FG3321" s="0"/>
      <c r="FH3321" s="0"/>
      <c r="FI3321" s="0"/>
      <c r="FJ3321" s="0"/>
      <c r="FK3321" s="0"/>
      <c r="FL3321" s="0"/>
      <c r="FM3321" s="0"/>
      <c r="FN3321" s="0"/>
      <c r="FO3321" s="0"/>
      <c r="FP3321" s="0"/>
      <c r="FQ3321" s="0"/>
      <c r="FR3321" s="0"/>
      <c r="FS3321" s="0"/>
      <c r="FT3321" s="0"/>
      <c r="FU3321" s="0"/>
      <c r="FV3321" s="0"/>
      <c r="FW3321" s="0"/>
      <c r="FX3321" s="0"/>
      <c r="FY3321" s="0"/>
      <c r="FZ3321" s="0"/>
      <c r="GA3321" s="0"/>
      <c r="GB3321" s="0"/>
      <c r="GC3321" s="0"/>
      <c r="GD3321" s="0"/>
      <c r="GE3321" s="0"/>
      <c r="GF3321" s="0"/>
      <c r="GG3321" s="0"/>
      <c r="GH3321" s="0"/>
      <c r="GI3321" s="0"/>
      <c r="GJ3321" s="0"/>
      <c r="GK3321" s="0"/>
      <c r="GL3321" s="0"/>
      <c r="GM3321" s="0"/>
      <c r="GN3321" s="0"/>
      <c r="GO3321" s="0"/>
      <c r="GP3321" s="0"/>
      <c r="GQ3321" s="0"/>
      <c r="GR3321" s="0"/>
      <c r="GS3321" s="0"/>
      <c r="GT3321" s="0"/>
      <c r="GU3321" s="0"/>
      <c r="GV3321" s="0"/>
      <c r="GW3321" s="0"/>
      <c r="GX3321" s="0"/>
      <c r="GY3321" s="0"/>
      <c r="GZ3321" s="0"/>
      <c r="HA3321" s="0"/>
      <c r="HB3321" s="0"/>
      <c r="HC3321" s="0"/>
      <c r="HD3321" s="0"/>
      <c r="HE3321" s="0"/>
      <c r="HF3321" s="0"/>
      <c r="HG3321" s="0"/>
      <c r="HH3321" s="0"/>
      <c r="HI3321" s="0"/>
      <c r="HJ3321" s="0"/>
      <c r="HK3321" s="0"/>
      <c r="HL3321" s="0"/>
      <c r="HM3321" s="0"/>
      <c r="HN3321" s="0"/>
      <c r="HO3321" s="0"/>
      <c r="HP3321" s="0"/>
      <c r="HQ3321" s="0"/>
      <c r="HR3321" s="0"/>
      <c r="HS3321" s="0"/>
      <c r="HT3321" s="0"/>
      <c r="HU3321" s="0"/>
      <c r="HV3321" s="0"/>
      <c r="HW3321" s="0"/>
      <c r="HX3321" s="0"/>
      <c r="HY3321" s="0"/>
      <c r="HZ3321" s="0"/>
      <c r="IA3321" s="0"/>
      <c r="IB3321" s="0"/>
      <c r="IC3321" s="0"/>
      <c r="ID3321" s="0"/>
      <c r="IE3321" s="0"/>
      <c r="IF3321" s="0"/>
      <c r="IG3321" s="0"/>
      <c r="IH3321" s="0"/>
      <c r="II3321" s="0"/>
      <c r="IJ3321" s="0"/>
      <c r="IK3321" s="0"/>
      <c r="IL3321" s="0"/>
      <c r="IM3321" s="0"/>
      <c r="IN3321" s="0"/>
      <c r="IO3321" s="0"/>
      <c r="IP3321" s="0"/>
      <c r="IQ3321" s="0"/>
      <c r="IR3321" s="0"/>
      <c r="IS3321" s="0"/>
      <c r="IT3321" s="0"/>
      <c r="IU3321" s="0"/>
      <c r="IV3321" s="0"/>
      <c r="IW3321" s="0"/>
      <c r="IX3321" s="0"/>
      <c r="IY3321" s="0"/>
      <c r="IZ3321" s="0"/>
      <c r="JA3321" s="0"/>
      <c r="JB3321" s="0"/>
      <c r="JC3321" s="0"/>
      <c r="JD3321" s="0"/>
      <c r="JE3321" s="0"/>
      <c r="JF3321" s="0"/>
      <c r="JG3321" s="0"/>
      <c r="JH3321" s="0"/>
      <c r="JI3321" s="0"/>
      <c r="JJ3321" s="0"/>
      <c r="JK3321" s="0"/>
      <c r="JL3321" s="0"/>
      <c r="JM3321" s="0"/>
      <c r="JN3321" s="0"/>
      <c r="JO3321" s="0"/>
      <c r="JP3321" s="0"/>
      <c r="JQ3321" s="0"/>
      <c r="JR3321" s="0"/>
      <c r="JS3321" s="0"/>
      <c r="JT3321" s="0"/>
      <c r="JU3321" s="0"/>
      <c r="JV3321" s="0"/>
      <c r="JW3321" s="0"/>
      <c r="JX3321" s="0"/>
      <c r="JY3321" s="0"/>
      <c r="JZ3321" s="0"/>
      <c r="KA3321" s="0"/>
      <c r="KB3321" s="0"/>
      <c r="KC3321" s="0"/>
      <c r="KD3321" s="0"/>
      <c r="KE3321" s="0"/>
      <c r="KF3321" s="0"/>
      <c r="KG3321" s="0"/>
      <c r="KH3321" s="0"/>
      <c r="KI3321" s="0"/>
      <c r="KJ3321" s="0"/>
      <c r="KK3321" s="0"/>
      <c r="KL3321" s="0"/>
      <c r="KM3321" s="0"/>
      <c r="KN3321" s="0"/>
      <c r="KO3321" s="0"/>
      <c r="KP3321" s="0"/>
      <c r="KQ3321" s="0"/>
      <c r="KR3321" s="0"/>
      <c r="KS3321" s="0"/>
      <c r="KT3321" s="0"/>
      <c r="KU3321" s="0"/>
      <c r="KV3321" s="0"/>
      <c r="KW3321" s="0"/>
      <c r="KX3321" s="0"/>
      <c r="KY3321" s="0"/>
      <c r="KZ3321" s="0"/>
      <c r="LA3321" s="0"/>
      <c r="LB3321" s="0"/>
      <c r="LC3321" s="0"/>
      <c r="LD3321" s="0"/>
      <c r="LE3321" s="0"/>
      <c r="LF3321" s="0"/>
      <c r="LG3321" s="0"/>
      <c r="LH3321" s="0"/>
      <c r="LI3321" s="0"/>
      <c r="LJ3321" s="0"/>
      <c r="LK3321" s="0"/>
      <c r="LL3321" s="0"/>
      <c r="LM3321" s="0"/>
      <c r="LN3321" s="0"/>
      <c r="LO3321" s="0"/>
      <c r="LP3321" s="0"/>
      <c r="LQ3321" s="0"/>
      <c r="LR3321" s="0"/>
      <c r="LS3321" s="0"/>
      <c r="LT3321" s="0"/>
      <c r="LU3321" s="0"/>
      <c r="LV3321" s="0"/>
      <c r="LW3321" s="0"/>
      <c r="LX3321" s="0"/>
      <c r="LY3321" s="0"/>
      <c r="LZ3321" s="0"/>
      <c r="MA3321" s="0"/>
      <c r="MB3321" s="0"/>
      <c r="MC3321" s="0"/>
      <c r="MD3321" s="0"/>
      <c r="ME3321" s="0"/>
      <c r="MF3321" s="0"/>
      <c r="MG3321" s="0"/>
      <c r="MH3321" s="0"/>
      <c r="MI3321" s="0"/>
      <c r="MJ3321" s="0"/>
      <c r="MK3321" s="0"/>
      <c r="ML3321" s="0"/>
      <c r="MM3321" s="0"/>
      <c r="MN3321" s="0"/>
      <c r="MO3321" s="0"/>
      <c r="MP3321" s="0"/>
      <c r="MQ3321" s="0"/>
      <c r="MR3321" s="0"/>
      <c r="MS3321" s="0"/>
      <c r="MT3321" s="0"/>
      <c r="MU3321" s="0"/>
      <c r="MV3321" s="0"/>
      <c r="MW3321" s="0"/>
      <c r="MX3321" s="0"/>
      <c r="MY3321" s="0"/>
      <c r="MZ3321" s="0"/>
      <c r="NA3321" s="0"/>
      <c r="NB3321" s="0"/>
      <c r="NC3321" s="0"/>
      <c r="ND3321" s="0"/>
      <c r="NE3321" s="0"/>
      <c r="NF3321" s="0"/>
      <c r="NG3321" s="0"/>
      <c r="NH3321" s="0"/>
      <c r="NI3321" s="0"/>
      <c r="NJ3321" s="0"/>
      <c r="NK3321" s="0"/>
      <c r="NL3321" s="0"/>
      <c r="NM3321" s="0"/>
      <c r="NN3321" s="0"/>
      <c r="NO3321" s="0"/>
      <c r="NP3321" s="0"/>
      <c r="NQ3321" s="0"/>
      <c r="NR3321" s="0"/>
      <c r="NS3321" s="0"/>
      <c r="NT3321" s="0"/>
      <c r="NU3321" s="0"/>
      <c r="NV3321" s="0"/>
      <c r="NW3321" s="0"/>
      <c r="NX3321" s="0"/>
      <c r="NY3321" s="0"/>
      <c r="NZ3321" s="0"/>
      <c r="OA3321" s="0"/>
      <c r="OB3321" s="0"/>
      <c r="OC3321" s="0"/>
      <c r="OD3321" s="0"/>
      <c r="OE3321" s="0"/>
      <c r="OF3321" s="0"/>
      <c r="OG3321" s="0"/>
      <c r="OH3321" s="0"/>
      <c r="OI3321" s="0"/>
      <c r="OJ3321" s="0"/>
      <c r="OK3321" s="0"/>
      <c r="OL3321" s="0"/>
      <c r="OM3321" s="0"/>
      <c r="ON3321" s="0"/>
      <c r="OO3321" s="0"/>
      <c r="OP3321" s="0"/>
      <c r="OQ3321" s="0"/>
      <c r="OR3321" s="0"/>
      <c r="OS3321" s="0"/>
      <c r="OT3321" s="0"/>
      <c r="OU3321" s="0"/>
      <c r="OV3321" s="0"/>
      <c r="OW3321" s="0"/>
      <c r="OX3321" s="0"/>
      <c r="OY3321" s="0"/>
      <c r="OZ3321" s="0"/>
      <c r="PA3321" s="0"/>
      <c r="PB3321" s="0"/>
      <c r="PC3321" s="0"/>
      <c r="PD3321" s="0"/>
      <c r="PE3321" s="0"/>
      <c r="PF3321" s="0"/>
      <c r="PG3321" s="0"/>
      <c r="PH3321" s="0"/>
      <c r="PI3321" s="0"/>
      <c r="PJ3321" s="0"/>
      <c r="PK3321" s="0"/>
      <c r="PL3321" s="0"/>
      <c r="PM3321" s="0"/>
      <c r="PN3321" s="0"/>
      <c r="PO3321" s="0"/>
      <c r="PP3321" s="0"/>
      <c r="PQ3321" s="0"/>
      <c r="PR3321" s="0"/>
      <c r="PS3321" s="0"/>
      <c r="PT3321" s="0"/>
      <c r="PU3321" s="0"/>
      <c r="PV3321" s="0"/>
      <c r="PW3321" s="0"/>
      <c r="PX3321" s="0"/>
      <c r="PY3321" s="0"/>
      <c r="PZ3321" s="0"/>
      <c r="QA3321" s="0"/>
      <c r="QB3321" s="0"/>
      <c r="QC3321" s="0"/>
      <c r="QD3321" s="0"/>
      <c r="QE3321" s="0"/>
      <c r="QF3321" s="0"/>
      <c r="QG3321" s="0"/>
      <c r="QH3321" s="0"/>
      <c r="QI3321" s="0"/>
      <c r="QJ3321" s="0"/>
      <c r="QK3321" s="0"/>
      <c r="QL3321" s="0"/>
      <c r="QM3321" s="0"/>
      <c r="QN3321" s="0"/>
      <c r="QO3321" s="0"/>
      <c r="QP3321" s="0"/>
      <c r="QQ3321" s="0"/>
      <c r="QR3321" s="0"/>
      <c r="QS3321" s="0"/>
      <c r="QT3321" s="0"/>
      <c r="QU3321" s="0"/>
      <c r="QV3321" s="0"/>
      <c r="QW3321" s="0"/>
      <c r="QX3321" s="0"/>
      <c r="QY3321" s="0"/>
      <c r="QZ3321" s="0"/>
      <c r="RA3321" s="0"/>
      <c r="RB3321" s="0"/>
      <c r="RC3321" s="0"/>
      <c r="RD3321" s="0"/>
      <c r="RE3321" s="0"/>
      <c r="RF3321" s="0"/>
      <c r="RG3321" s="0"/>
      <c r="RH3321" s="0"/>
      <c r="RI3321" s="0"/>
      <c r="RJ3321" s="0"/>
      <c r="RK3321" s="0"/>
      <c r="RL3321" s="0"/>
      <c r="RM3321" s="0"/>
      <c r="RN3321" s="0"/>
      <c r="RO3321" s="0"/>
      <c r="RP3321" s="0"/>
      <c r="RQ3321" s="0"/>
      <c r="RR3321" s="0"/>
      <c r="RS3321" s="0"/>
      <c r="RT3321" s="0"/>
      <c r="RU3321" s="0"/>
      <c r="RV3321" s="0"/>
      <c r="RW3321" s="0"/>
      <c r="RX3321" s="0"/>
      <c r="RY3321" s="0"/>
      <c r="RZ3321" s="0"/>
      <c r="SA3321" s="0"/>
      <c r="SB3321" s="0"/>
      <c r="SC3321" s="0"/>
      <c r="SD3321" s="0"/>
      <c r="SE3321" s="0"/>
      <c r="SF3321" s="0"/>
      <c r="SG3321" s="0"/>
      <c r="SH3321" s="0"/>
      <c r="SI3321" s="0"/>
      <c r="SJ3321" s="0"/>
      <c r="SK3321" s="0"/>
      <c r="SL3321" s="0"/>
      <c r="SM3321" s="0"/>
      <c r="SN3321" s="0"/>
      <c r="SO3321" s="0"/>
      <c r="SP3321" s="0"/>
      <c r="SQ3321" s="0"/>
      <c r="SR3321" s="0"/>
      <c r="SS3321" s="0"/>
      <c r="ST3321" s="0"/>
      <c r="SU3321" s="0"/>
      <c r="SV3321" s="0"/>
      <c r="SW3321" s="0"/>
      <c r="SX3321" s="0"/>
      <c r="SY3321" s="0"/>
      <c r="SZ3321" s="0"/>
      <c r="TA3321" s="0"/>
      <c r="TB3321" s="0"/>
      <c r="TC3321" s="0"/>
      <c r="TD3321" s="0"/>
      <c r="TE3321" s="0"/>
      <c r="TF3321" s="0"/>
      <c r="TG3321" s="0"/>
      <c r="TH3321" s="0"/>
      <c r="TI3321" s="0"/>
      <c r="TJ3321" s="0"/>
      <c r="TK3321" s="0"/>
      <c r="TL3321" s="0"/>
      <c r="TM3321" s="0"/>
      <c r="TN3321" s="0"/>
      <c r="TO3321" s="0"/>
      <c r="TP3321" s="0"/>
      <c r="TQ3321" s="0"/>
      <c r="TR3321" s="0"/>
      <c r="TS3321" s="0"/>
      <c r="TT3321" s="0"/>
      <c r="TU3321" s="0"/>
      <c r="TV3321" s="0"/>
      <c r="TW3321" s="0"/>
      <c r="TX3321" s="0"/>
      <c r="TY3321" s="0"/>
      <c r="TZ3321" s="0"/>
      <c r="UA3321" s="0"/>
      <c r="UB3321" s="0"/>
      <c r="UC3321" s="0"/>
      <c r="UD3321" s="0"/>
      <c r="UE3321" s="0"/>
      <c r="UF3321" s="0"/>
      <c r="UG3321" s="0"/>
      <c r="UH3321" s="0"/>
      <c r="UI3321" s="0"/>
      <c r="UJ3321" s="0"/>
      <c r="UK3321" s="0"/>
      <c r="UL3321" s="0"/>
      <c r="UM3321" s="0"/>
      <c r="UN3321" s="0"/>
      <c r="UO3321" s="0"/>
      <c r="UP3321" s="0"/>
      <c r="UQ3321" s="0"/>
      <c r="UR3321" s="0"/>
      <c r="US3321" s="0"/>
      <c r="UT3321" s="0"/>
      <c r="UU3321" s="0"/>
      <c r="UV3321" s="0"/>
      <c r="UW3321" s="0"/>
      <c r="UX3321" s="0"/>
      <c r="UY3321" s="0"/>
      <c r="UZ3321" s="0"/>
      <c r="VA3321" s="0"/>
      <c r="VB3321" s="0"/>
      <c r="VC3321" s="0"/>
      <c r="VD3321" s="0"/>
      <c r="VE3321" s="0"/>
      <c r="VF3321" s="0"/>
      <c r="VG3321" s="0"/>
      <c r="VH3321" s="0"/>
      <c r="VI3321" s="0"/>
      <c r="VJ3321" s="0"/>
      <c r="VK3321" s="0"/>
      <c r="VL3321" s="0"/>
      <c r="VM3321" s="0"/>
      <c r="VN3321" s="0"/>
      <c r="VO3321" s="0"/>
      <c r="VP3321" s="0"/>
      <c r="VQ3321" s="0"/>
      <c r="VR3321" s="0"/>
      <c r="VS3321" s="0"/>
      <c r="VT3321" s="0"/>
      <c r="VU3321" s="0"/>
      <c r="VV3321" s="0"/>
      <c r="VW3321" s="0"/>
      <c r="VX3321" s="0"/>
      <c r="VY3321" s="0"/>
      <c r="VZ3321" s="0"/>
      <c r="WA3321" s="0"/>
      <c r="WB3321" s="0"/>
      <c r="WC3321" s="0"/>
      <c r="WD3321" s="0"/>
      <c r="WE3321" s="0"/>
      <c r="WF3321" s="0"/>
      <c r="WG3321" s="0"/>
      <c r="WH3321" s="0"/>
      <c r="WI3321" s="0"/>
      <c r="WJ3321" s="0"/>
      <c r="WK3321" s="0"/>
      <c r="WL3321" s="0"/>
      <c r="WM3321" s="0"/>
      <c r="WN3321" s="0"/>
      <c r="WO3321" s="0"/>
      <c r="WP3321" s="0"/>
      <c r="WQ3321" s="0"/>
      <c r="WR3321" s="0"/>
      <c r="WS3321" s="0"/>
      <c r="WT3321" s="0"/>
      <c r="WU3321" s="0"/>
      <c r="WV3321" s="0"/>
      <c r="WW3321" s="0"/>
      <c r="WX3321" s="0"/>
      <c r="WY3321" s="0"/>
      <c r="WZ3321" s="0"/>
      <c r="XA3321" s="0"/>
      <c r="XB3321" s="0"/>
      <c r="XC3321" s="0"/>
      <c r="XD3321" s="0"/>
      <c r="XE3321" s="0"/>
      <c r="XF3321" s="0"/>
      <c r="XG3321" s="0"/>
      <c r="XH3321" s="0"/>
      <c r="XI3321" s="0"/>
      <c r="XJ3321" s="0"/>
      <c r="XK3321" s="0"/>
      <c r="XL3321" s="0"/>
      <c r="XM3321" s="0"/>
      <c r="XN3321" s="0"/>
      <c r="XO3321" s="0"/>
      <c r="XP3321" s="0"/>
      <c r="XQ3321" s="0"/>
      <c r="XR3321" s="0"/>
      <c r="XS3321" s="0"/>
      <c r="XT3321" s="0"/>
      <c r="XU3321" s="0"/>
      <c r="XV3321" s="0"/>
      <c r="XW3321" s="0"/>
      <c r="XX3321" s="0"/>
      <c r="XY3321" s="0"/>
      <c r="XZ3321" s="0"/>
      <c r="YA3321" s="0"/>
      <c r="YB3321" s="0"/>
      <c r="YC3321" s="0"/>
      <c r="YD3321" s="0"/>
      <c r="YE3321" s="0"/>
      <c r="YF3321" s="0"/>
      <c r="YG3321" s="0"/>
      <c r="YH3321" s="0"/>
      <c r="YI3321" s="0"/>
      <c r="YJ3321" s="0"/>
      <c r="YK3321" s="0"/>
      <c r="YL3321" s="0"/>
      <c r="YM3321" s="0"/>
      <c r="YN3321" s="0"/>
      <c r="YO3321" s="0"/>
      <c r="YP3321" s="0"/>
      <c r="YQ3321" s="0"/>
      <c r="YR3321" s="0"/>
      <c r="YS3321" s="0"/>
      <c r="YT3321" s="0"/>
      <c r="YU3321" s="0"/>
      <c r="YV3321" s="0"/>
      <c r="YW3321" s="0"/>
      <c r="YX3321" s="0"/>
      <c r="YY3321" s="0"/>
      <c r="YZ3321" s="0"/>
      <c r="ZA3321" s="0"/>
      <c r="ZB3321" s="0"/>
      <c r="ZC3321" s="0"/>
      <c r="ZD3321" s="0"/>
      <c r="ZE3321" s="0"/>
      <c r="ZF3321" s="0"/>
      <c r="ZG3321" s="0"/>
      <c r="ZH3321" s="0"/>
      <c r="ZI3321" s="0"/>
      <c r="ZJ3321" s="0"/>
      <c r="ZK3321" s="0"/>
      <c r="ZL3321" s="0"/>
      <c r="ZM3321" s="0"/>
      <c r="ZN3321" s="0"/>
      <c r="ZO3321" s="0"/>
      <c r="ZP3321" s="0"/>
      <c r="ZQ3321" s="0"/>
      <c r="ZR3321" s="0"/>
      <c r="ZS3321" s="0"/>
      <c r="ZT3321" s="0"/>
      <c r="ZU3321" s="0"/>
      <c r="ZV3321" s="0"/>
      <c r="ZW3321" s="0"/>
      <c r="ZX3321" s="0"/>
      <c r="ZY3321" s="0"/>
      <c r="ZZ3321" s="0"/>
      <c r="AAA3321" s="0"/>
      <c r="AAB3321" s="0"/>
      <c r="AAC3321" s="0"/>
      <c r="AAD3321" s="0"/>
      <c r="AAE3321" s="0"/>
      <c r="AAF3321" s="0"/>
      <c r="AAG3321" s="0"/>
      <c r="AAH3321" s="0"/>
      <c r="AAI3321" s="0"/>
      <c r="AAJ3321" s="0"/>
      <c r="AAK3321" s="0"/>
      <c r="AAL3321" s="0"/>
      <c r="AAM3321" s="0"/>
      <c r="AAN3321" s="0"/>
      <c r="AAO3321" s="0"/>
      <c r="AAP3321" s="0"/>
      <c r="AAQ3321" s="0"/>
      <c r="AAR3321" s="0"/>
      <c r="AAS3321" s="0"/>
      <c r="AAT3321" s="0"/>
      <c r="AAU3321" s="0"/>
      <c r="AAV3321" s="0"/>
      <c r="AAW3321" s="0"/>
      <c r="AAX3321" s="0"/>
      <c r="AAY3321" s="0"/>
      <c r="AAZ3321" s="0"/>
      <c r="ABA3321" s="0"/>
      <c r="ABB3321" s="0"/>
      <c r="ABC3321" s="0"/>
      <c r="ABD3321" s="0"/>
      <c r="ABE3321" s="0"/>
      <c r="ABF3321" s="0"/>
      <c r="ABG3321" s="0"/>
      <c r="ABH3321" s="0"/>
      <c r="ABI3321" s="0"/>
      <c r="ABJ3321" s="0"/>
      <c r="ABK3321" s="0"/>
      <c r="ABL3321" s="0"/>
      <c r="ABM3321" s="0"/>
      <c r="ABN3321" s="0"/>
      <c r="ABO3321" s="0"/>
      <c r="ABP3321" s="0"/>
      <c r="ABQ3321" s="0"/>
      <c r="ABR3321" s="0"/>
      <c r="ABS3321" s="0"/>
      <c r="ABT3321" s="0"/>
      <c r="ABU3321" s="0"/>
      <c r="ABV3321" s="0"/>
      <c r="ABW3321" s="0"/>
      <c r="ABX3321" s="0"/>
      <c r="ABY3321" s="0"/>
      <c r="ABZ3321" s="0"/>
      <c r="ACA3321" s="0"/>
      <c r="ACB3321" s="0"/>
      <c r="ACC3321" s="0"/>
      <c r="ACD3321" s="0"/>
      <c r="ACE3321" s="0"/>
      <c r="ACF3321" s="0"/>
      <c r="ACG3321" s="0"/>
      <c r="ACH3321" s="0"/>
      <c r="ACI3321" s="0"/>
      <c r="ACJ3321" s="0"/>
      <c r="ACK3321" s="0"/>
      <c r="ACL3321" s="0"/>
      <c r="ACM3321" s="0"/>
      <c r="ACN3321" s="0"/>
      <c r="ACO3321" s="0"/>
      <c r="ACP3321" s="0"/>
      <c r="ACQ3321" s="0"/>
      <c r="ACR3321" s="0"/>
      <c r="ACS3321" s="0"/>
      <c r="ACT3321" s="0"/>
      <c r="ACU3321" s="0"/>
      <c r="ACV3321" s="0"/>
      <c r="ACW3321" s="0"/>
      <c r="ACX3321" s="0"/>
      <c r="ACY3321" s="0"/>
      <c r="ACZ3321" s="0"/>
      <c r="ADA3321" s="0"/>
      <c r="ADB3321" s="0"/>
      <c r="ADC3321" s="0"/>
      <c r="ADD3321" s="0"/>
      <c r="ADE3321" s="0"/>
      <c r="ADF3321" s="0"/>
      <c r="ADG3321" s="0"/>
      <c r="ADH3321" s="0"/>
      <c r="ADI3321" s="0"/>
      <c r="ADJ3321" s="0"/>
      <c r="ADK3321" s="0"/>
      <c r="ADL3321" s="0"/>
      <c r="ADM3321" s="0"/>
      <c r="ADN3321" s="0"/>
      <c r="ADO3321" s="0"/>
      <c r="ADP3321" s="0"/>
      <c r="ADQ3321" s="0"/>
      <c r="ADR3321" s="0"/>
      <c r="ADS3321" s="0"/>
      <c r="ADT3321" s="0"/>
      <c r="ADU3321" s="0"/>
      <c r="ADV3321" s="0"/>
      <c r="ADW3321" s="0"/>
      <c r="ADX3321" s="0"/>
      <c r="ADY3321" s="0"/>
      <c r="ADZ3321" s="0"/>
      <c r="AEA3321" s="0"/>
      <c r="AEB3321" s="0"/>
      <c r="AEC3321" s="0"/>
      <c r="AED3321" s="0"/>
      <c r="AEE3321" s="0"/>
      <c r="AEF3321" s="0"/>
      <c r="AEG3321" s="0"/>
      <c r="AEH3321" s="0"/>
      <c r="AEI3321" s="0"/>
      <c r="AEJ3321" s="0"/>
      <c r="AEK3321" s="0"/>
      <c r="AEL3321" s="0"/>
      <c r="AEM3321" s="0"/>
      <c r="AEN3321" s="0"/>
      <c r="AEO3321" s="0"/>
      <c r="AEP3321" s="0"/>
      <c r="AEQ3321" s="0"/>
      <c r="AER3321" s="0"/>
      <c r="AES3321" s="0"/>
      <c r="AET3321" s="0"/>
      <c r="AEU3321" s="0"/>
      <c r="AEV3321" s="0"/>
      <c r="AEW3321" s="0"/>
      <c r="AEX3321" s="0"/>
      <c r="AEY3321" s="0"/>
      <c r="AEZ3321" s="0"/>
      <c r="AFA3321" s="0"/>
      <c r="AFB3321" s="0"/>
      <c r="AFC3321" s="0"/>
      <c r="AFD3321" s="0"/>
      <c r="AFE3321" s="0"/>
      <c r="AFF3321" s="0"/>
      <c r="AFG3321" s="0"/>
      <c r="AFH3321" s="0"/>
      <c r="AFI3321" s="0"/>
      <c r="AFJ3321" s="0"/>
      <c r="AFK3321" s="0"/>
      <c r="AFL3321" s="0"/>
      <c r="AFM3321" s="0"/>
      <c r="AFN3321" s="0"/>
      <c r="AFO3321" s="0"/>
      <c r="AFP3321" s="0"/>
      <c r="AFQ3321" s="0"/>
      <c r="AFR3321" s="0"/>
      <c r="AFS3321" s="0"/>
      <c r="AFT3321" s="0"/>
      <c r="AFU3321" s="0"/>
      <c r="AFV3321" s="0"/>
      <c r="AFW3321" s="0"/>
      <c r="AFX3321" s="0"/>
      <c r="AFY3321" s="0"/>
      <c r="AFZ3321" s="0"/>
      <c r="AGA3321" s="0"/>
      <c r="AGB3321" s="0"/>
      <c r="AGC3321" s="0"/>
      <c r="AGD3321" s="0"/>
      <c r="AGE3321" s="0"/>
      <c r="AGF3321" s="0"/>
      <c r="AGG3321" s="0"/>
      <c r="AGH3321" s="0"/>
      <c r="AGI3321" s="0"/>
      <c r="AGJ3321" s="0"/>
      <c r="AGK3321" s="0"/>
      <c r="AGL3321" s="0"/>
      <c r="AGM3321" s="0"/>
      <c r="AGN3321" s="0"/>
      <c r="AGO3321" s="0"/>
      <c r="AGP3321" s="0"/>
      <c r="AGQ3321" s="0"/>
      <c r="AGR3321" s="0"/>
      <c r="AGS3321" s="0"/>
      <c r="AGT3321" s="0"/>
      <c r="AGU3321" s="0"/>
      <c r="AGV3321" s="0"/>
      <c r="AGW3321" s="0"/>
      <c r="AGX3321" s="0"/>
      <c r="AGY3321" s="0"/>
      <c r="AGZ3321" s="0"/>
      <c r="AHA3321" s="0"/>
      <c r="AHB3321" s="0"/>
      <c r="AHC3321" s="0"/>
      <c r="AHD3321" s="0"/>
      <c r="AHE3321" s="0"/>
      <c r="AHF3321" s="0"/>
      <c r="AHG3321" s="0"/>
      <c r="AHH3321" s="0"/>
      <c r="AHI3321" s="0"/>
      <c r="AHJ3321" s="0"/>
      <c r="AHK3321" s="0"/>
      <c r="AHL3321" s="0"/>
      <c r="AHM3321" s="0"/>
      <c r="AHN3321" s="0"/>
      <c r="AHO3321" s="0"/>
      <c r="AHP3321" s="0"/>
      <c r="AHQ3321" s="0"/>
      <c r="AHR3321" s="0"/>
      <c r="AHS3321" s="0"/>
      <c r="AHT3321" s="0"/>
      <c r="AHU3321" s="0"/>
      <c r="AHV3321" s="0"/>
      <c r="AHW3321" s="0"/>
      <c r="AHX3321" s="0"/>
      <c r="AHY3321" s="0"/>
      <c r="AHZ3321" s="0"/>
      <c r="AIA3321" s="0"/>
      <c r="AIB3321" s="0"/>
      <c r="AIC3321" s="0"/>
      <c r="AID3321" s="0"/>
      <c r="AIE3321" s="0"/>
      <c r="AIF3321" s="0"/>
      <c r="AIG3321" s="0"/>
      <c r="AIH3321" s="0"/>
      <c r="AII3321" s="0"/>
      <c r="AIJ3321" s="0"/>
      <c r="AIK3321" s="0"/>
      <c r="AIL3321" s="0"/>
      <c r="AIM3321" s="0"/>
      <c r="AIN3321" s="0"/>
      <c r="AIO3321" s="0"/>
      <c r="AIP3321" s="0"/>
      <c r="AIQ3321" s="0"/>
      <c r="AIR3321" s="0"/>
      <c r="AIS3321" s="0"/>
      <c r="AIT3321" s="0"/>
      <c r="AIU3321" s="0"/>
      <c r="AIV3321" s="0"/>
      <c r="AIW3321" s="0"/>
      <c r="AIX3321" s="0"/>
      <c r="AIY3321" s="0"/>
      <c r="AIZ3321" s="0"/>
      <c r="AJA3321" s="0"/>
      <c r="AJB3321" s="0"/>
      <c r="AJC3321" s="0"/>
      <c r="AJD3321" s="0"/>
      <c r="AJE3321" s="0"/>
      <c r="AJF3321" s="0"/>
      <c r="AJG3321" s="0"/>
      <c r="AJH3321" s="0"/>
      <c r="AJI3321" s="0"/>
      <c r="AJJ3321" s="0"/>
      <c r="AJK3321" s="0"/>
      <c r="AJL3321" s="0"/>
      <c r="AJM3321" s="0"/>
      <c r="AJN3321" s="0"/>
      <c r="AJO3321" s="0"/>
      <c r="AJP3321" s="0"/>
      <c r="AJQ3321" s="0"/>
      <c r="AJR3321" s="0"/>
      <c r="AJS3321" s="0"/>
      <c r="AJT3321" s="0"/>
      <c r="AJU3321" s="0"/>
      <c r="AJV3321" s="0"/>
      <c r="AJW3321" s="0"/>
      <c r="AJX3321" s="0"/>
      <c r="AJY3321" s="0"/>
      <c r="AJZ3321" s="0"/>
      <c r="AKA3321" s="0"/>
      <c r="AKB3321" s="0"/>
      <c r="AKC3321" s="0"/>
      <c r="AKD3321" s="0"/>
      <c r="AKE3321" s="0"/>
      <c r="AKF3321" s="0"/>
      <c r="AKG3321" s="0"/>
      <c r="AKH3321" s="0"/>
      <c r="AKI3321" s="0"/>
      <c r="AKJ3321" s="0"/>
      <c r="AKK3321" s="0"/>
      <c r="AKL3321" s="0"/>
      <c r="AKM3321" s="0"/>
      <c r="AKN3321" s="0"/>
      <c r="AKO3321" s="0"/>
      <c r="AKP3321" s="0"/>
      <c r="AKQ3321" s="0"/>
      <c r="AKR3321" s="0"/>
      <c r="AKS3321" s="0"/>
      <c r="AKT3321" s="0"/>
      <c r="AKU3321" s="0"/>
      <c r="AKV3321" s="0"/>
      <c r="AKW3321" s="0"/>
      <c r="AKX3321" s="0"/>
      <c r="AKY3321" s="0"/>
      <c r="AKZ3321" s="0"/>
      <c r="ALA3321" s="0"/>
      <c r="ALB3321" s="0"/>
      <c r="ALC3321" s="0"/>
      <c r="ALD3321" s="0"/>
      <c r="ALE3321" s="0"/>
      <c r="ALF3321" s="0"/>
      <c r="ALG3321" s="0"/>
      <c r="ALH3321" s="0"/>
      <c r="ALI3321" s="0"/>
      <c r="ALJ3321" s="0"/>
      <c r="ALK3321" s="0"/>
      <c r="ALL3321" s="0"/>
      <c r="ALM3321" s="0"/>
      <c r="ALN3321" s="0"/>
      <c r="ALO3321" s="0"/>
      <c r="ALP3321" s="0"/>
      <c r="ALQ3321" s="0"/>
      <c r="ALR3321" s="0"/>
      <c r="ALS3321" s="0"/>
      <c r="ALT3321" s="0"/>
      <c r="ALU3321" s="0"/>
      <c r="ALV3321" s="0"/>
      <c r="ALW3321" s="0"/>
      <c r="ALX3321" s="0"/>
      <c r="ALY3321" s="0"/>
      <c r="ALZ3321" s="0"/>
      <c r="AMA3321" s="0"/>
      <c r="AMB3321" s="0"/>
      <c r="AMC3321" s="0"/>
      <c r="AMD3321" s="0"/>
      <c r="AME3321" s="0"/>
      <c r="AMF3321" s="0"/>
      <c r="AMG3321" s="0"/>
      <c r="AMH3321" s="0"/>
      <c r="AMI3321" s="0"/>
    </row>
    <row r="3322" customFormat="false" ht="12.75" hidden="false" customHeight="false" outlineLevel="0" collapsed="false">
      <c r="A3322" s="1" t="s">
        <v>3569</v>
      </c>
      <c r="C3322" s="27" t="s">
        <v>3572</v>
      </c>
      <c r="D3322" s="27" t="s">
        <v>13</v>
      </c>
      <c r="E3322" s="28"/>
      <c r="F3322" s="29"/>
      <c r="G3322" s="27"/>
      <c r="H3322" s="30" t="s">
        <v>61</v>
      </c>
      <c r="I3322" s="31" t="n">
        <v>0.61</v>
      </c>
      <c r="J3322" s="31" t="s">
        <v>288</v>
      </c>
      <c r="BM3322" s="0"/>
      <c r="BN3322" s="0"/>
      <c r="BO3322" s="0"/>
      <c r="BP3322" s="0"/>
      <c r="BQ3322" s="0"/>
      <c r="BR3322" s="0"/>
      <c r="BS3322" s="0"/>
      <c r="BT3322" s="0"/>
      <c r="BU3322" s="0"/>
      <c r="BV3322" s="0"/>
      <c r="BW3322" s="0"/>
      <c r="BX3322" s="0"/>
      <c r="BY3322" s="0"/>
      <c r="BZ3322" s="0"/>
      <c r="CA3322" s="0"/>
      <c r="CB3322" s="0"/>
      <c r="CC3322" s="0"/>
      <c r="CD3322" s="0"/>
      <c r="CE3322" s="0"/>
      <c r="CF3322" s="0"/>
      <c r="CG3322" s="0"/>
      <c r="CH3322" s="0"/>
      <c r="CI3322" s="0"/>
      <c r="CJ3322" s="0"/>
      <c r="CK3322" s="0"/>
      <c r="CL3322" s="0"/>
      <c r="CM3322" s="0"/>
      <c r="CN3322" s="0"/>
      <c r="CO3322" s="0"/>
      <c r="CP3322" s="0"/>
      <c r="CQ3322" s="0"/>
      <c r="CR3322" s="0"/>
      <c r="CS3322" s="0"/>
      <c r="CT3322" s="0"/>
      <c r="CU3322" s="0"/>
      <c r="CV3322" s="0"/>
      <c r="CW3322" s="0"/>
      <c r="CX3322" s="0"/>
      <c r="CY3322" s="0"/>
      <c r="CZ3322" s="0"/>
      <c r="DA3322" s="0"/>
      <c r="DB3322" s="0"/>
      <c r="DC3322" s="0"/>
      <c r="DD3322" s="0"/>
      <c r="DE3322" s="0"/>
      <c r="DF3322" s="0"/>
      <c r="DG3322" s="0"/>
      <c r="DH3322" s="0"/>
      <c r="DI3322" s="0"/>
      <c r="DJ3322" s="0"/>
      <c r="DK3322" s="0"/>
      <c r="DL3322" s="0"/>
      <c r="DM3322" s="0"/>
      <c r="DN3322" s="0"/>
      <c r="DO3322" s="0"/>
      <c r="DP3322" s="0"/>
      <c r="DQ3322" s="0"/>
      <c r="DR3322" s="0"/>
      <c r="DS3322" s="0"/>
      <c r="DT3322" s="0"/>
      <c r="DU3322" s="0"/>
      <c r="DV3322" s="0"/>
      <c r="DW3322" s="0"/>
      <c r="DX3322" s="0"/>
      <c r="DY3322" s="0"/>
      <c r="DZ3322" s="0"/>
      <c r="EA3322" s="0"/>
      <c r="EB3322" s="0"/>
      <c r="EC3322" s="0"/>
      <c r="ED3322" s="0"/>
      <c r="EE3322" s="0"/>
      <c r="EF3322" s="0"/>
      <c r="EG3322" s="0"/>
      <c r="EH3322" s="0"/>
      <c r="EI3322" s="0"/>
      <c r="EJ3322" s="0"/>
      <c r="EK3322" s="0"/>
      <c r="EL3322" s="0"/>
      <c r="EM3322" s="0"/>
      <c r="EN3322" s="0"/>
      <c r="EO3322" s="0"/>
      <c r="EP3322" s="0"/>
      <c r="EQ3322" s="0"/>
      <c r="ER3322" s="0"/>
      <c r="ES3322" s="0"/>
      <c r="ET3322" s="0"/>
      <c r="EU3322" s="0"/>
      <c r="EV3322" s="0"/>
      <c r="EW3322" s="0"/>
      <c r="EX3322" s="0"/>
      <c r="EY3322" s="0"/>
      <c r="EZ3322" s="0"/>
      <c r="FA3322" s="0"/>
      <c r="FB3322" s="0"/>
      <c r="FC3322" s="0"/>
      <c r="FD3322" s="0"/>
      <c r="FE3322" s="0"/>
      <c r="FF3322" s="0"/>
      <c r="FG3322" s="0"/>
      <c r="FH3322" s="0"/>
      <c r="FI3322" s="0"/>
      <c r="FJ3322" s="0"/>
      <c r="FK3322" s="0"/>
      <c r="FL3322" s="0"/>
      <c r="FM3322" s="0"/>
      <c r="FN3322" s="0"/>
      <c r="FO3322" s="0"/>
      <c r="FP3322" s="0"/>
      <c r="FQ3322" s="0"/>
      <c r="FR3322" s="0"/>
      <c r="FS3322" s="0"/>
      <c r="FT3322" s="0"/>
      <c r="FU3322" s="0"/>
      <c r="FV3322" s="0"/>
      <c r="FW3322" s="0"/>
      <c r="FX3322" s="0"/>
      <c r="FY3322" s="0"/>
      <c r="FZ3322" s="0"/>
      <c r="GA3322" s="0"/>
      <c r="GB3322" s="0"/>
      <c r="GC3322" s="0"/>
      <c r="GD3322" s="0"/>
      <c r="GE3322" s="0"/>
      <c r="GF3322" s="0"/>
      <c r="GG3322" s="0"/>
      <c r="GH3322" s="0"/>
      <c r="GI3322" s="0"/>
      <c r="GJ3322" s="0"/>
      <c r="GK3322" s="0"/>
      <c r="GL3322" s="0"/>
      <c r="GM3322" s="0"/>
      <c r="GN3322" s="0"/>
      <c r="GO3322" s="0"/>
      <c r="GP3322" s="0"/>
      <c r="GQ3322" s="0"/>
      <c r="GR3322" s="0"/>
      <c r="GS3322" s="0"/>
      <c r="GT3322" s="0"/>
      <c r="GU3322" s="0"/>
      <c r="GV3322" s="0"/>
      <c r="GW3322" s="0"/>
      <c r="GX3322" s="0"/>
      <c r="GY3322" s="0"/>
      <c r="GZ3322" s="0"/>
      <c r="HA3322" s="0"/>
      <c r="HB3322" s="0"/>
      <c r="HC3322" s="0"/>
      <c r="HD3322" s="0"/>
      <c r="HE3322" s="0"/>
      <c r="HF3322" s="0"/>
      <c r="HG3322" s="0"/>
      <c r="HH3322" s="0"/>
      <c r="HI3322" s="0"/>
      <c r="HJ3322" s="0"/>
      <c r="HK3322" s="0"/>
      <c r="HL3322" s="0"/>
      <c r="HM3322" s="0"/>
      <c r="HN3322" s="0"/>
      <c r="HO3322" s="0"/>
      <c r="HP3322" s="0"/>
      <c r="HQ3322" s="0"/>
      <c r="HR3322" s="0"/>
      <c r="HS3322" s="0"/>
      <c r="HT3322" s="0"/>
      <c r="HU3322" s="0"/>
      <c r="HV3322" s="0"/>
      <c r="HW3322" s="0"/>
      <c r="HX3322" s="0"/>
      <c r="HY3322" s="0"/>
      <c r="HZ3322" s="0"/>
      <c r="IA3322" s="0"/>
      <c r="IB3322" s="0"/>
      <c r="IC3322" s="0"/>
      <c r="ID3322" s="0"/>
      <c r="IE3322" s="0"/>
      <c r="IF3322" s="0"/>
      <c r="IG3322" s="0"/>
      <c r="IH3322" s="0"/>
      <c r="II3322" s="0"/>
      <c r="IJ3322" s="0"/>
      <c r="IK3322" s="0"/>
      <c r="IL3322" s="0"/>
      <c r="IM3322" s="0"/>
      <c r="IN3322" s="0"/>
      <c r="IO3322" s="0"/>
      <c r="IP3322" s="0"/>
      <c r="IQ3322" s="0"/>
      <c r="IR3322" s="0"/>
      <c r="IS3322" s="0"/>
      <c r="IT3322" s="0"/>
      <c r="IU3322" s="0"/>
      <c r="IV3322" s="0"/>
      <c r="IW3322" s="0"/>
      <c r="IX3322" s="0"/>
      <c r="IY3322" s="0"/>
      <c r="IZ3322" s="0"/>
      <c r="JA3322" s="0"/>
      <c r="JB3322" s="0"/>
      <c r="JC3322" s="0"/>
      <c r="JD3322" s="0"/>
      <c r="JE3322" s="0"/>
      <c r="JF3322" s="0"/>
      <c r="JG3322" s="0"/>
      <c r="JH3322" s="0"/>
      <c r="JI3322" s="0"/>
      <c r="JJ3322" s="0"/>
      <c r="JK3322" s="0"/>
      <c r="JL3322" s="0"/>
      <c r="JM3322" s="0"/>
      <c r="JN3322" s="0"/>
      <c r="JO3322" s="0"/>
      <c r="JP3322" s="0"/>
      <c r="JQ3322" s="0"/>
      <c r="JR3322" s="0"/>
      <c r="JS3322" s="0"/>
      <c r="JT3322" s="0"/>
      <c r="JU3322" s="0"/>
      <c r="JV3322" s="0"/>
      <c r="JW3322" s="0"/>
      <c r="JX3322" s="0"/>
      <c r="JY3322" s="0"/>
      <c r="JZ3322" s="0"/>
      <c r="KA3322" s="0"/>
      <c r="KB3322" s="0"/>
      <c r="KC3322" s="0"/>
      <c r="KD3322" s="0"/>
      <c r="KE3322" s="0"/>
      <c r="KF3322" s="0"/>
      <c r="KG3322" s="0"/>
      <c r="KH3322" s="0"/>
      <c r="KI3322" s="0"/>
      <c r="KJ3322" s="0"/>
      <c r="KK3322" s="0"/>
      <c r="KL3322" s="0"/>
      <c r="KM3322" s="0"/>
      <c r="KN3322" s="0"/>
      <c r="KO3322" s="0"/>
      <c r="KP3322" s="0"/>
      <c r="KQ3322" s="0"/>
      <c r="KR3322" s="0"/>
      <c r="KS3322" s="0"/>
      <c r="KT3322" s="0"/>
      <c r="KU3322" s="0"/>
      <c r="KV3322" s="0"/>
      <c r="KW3322" s="0"/>
      <c r="KX3322" s="0"/>
      <c r="KY3322" s="0"/>
      <c r="KZ3322" s="0"/>
      <c r="LA3322" s="0"/>
      <c r="LB3322" s="0"/>
      <c r="LC3322" s="0"/>
      <c r="LD3322" s="0"/>
      <c r="LE3322" s="0"/>
      <c r="LF3322" s="0"/>
      <c r="LG3322" s="0"/>
      <c r="LH3322" s="0"/>
      <c r="LI3322" s="0"/>
      <c r="LJ3322" s="0"/>
      <c r="LK3322" s="0"/>
      <c r="LL3322" s="0"/>
      <c r="LM3322" s="0"/>
      <c r="LN3322" s="0"/>
      <c r="LO3322" s="0"/>
      <c r="LP3322" s="0"/>
      <c r="LQ3322" s="0"/>
      <c r="LR3322" s="0"/>
      <c r="LS3322" s="0"/>
      <c r="LT3322" s="0"/>
      <c r="LU3322" s="0"/>
      <c r="LV3322" s="0"/>
      <c r="LW3322" s="0"/>
      <c r="LX3322" s="0"/>
      <c r="LY3322" s="0"/>
      <c r="LZ3322" s="0"/>
      <c r="MA3322" s="0"/>
      <c r="MB3322" s="0"/>
      <c r="MC3322" s="0"/>
      <c r="MD3322" s="0"/>
      <c r="ME3322" s="0"/>
      <c r="MF3322" s="0"/>
      <c r="MG3322" s="0"/>
      <c r="MH3322" s="0"/>
      <c r="MI3322" s="0"/>
      <c r="MJ3322" s="0"/>
      <c r="MK3322" s="0"/>
      <c r="ML3322" s="0"/>
      <c r="MM3322" s="0"/>
      <c r="MN3322" s="0"/>
      <c r="MO3322" s="0"/>
      <c r="MP3322" s="0"/>
      <c r="MQ3322" s="0"/>
      <c r="MR3322" s="0"/>
      <c r="MS3322" s="0"/>
      <c r="MT3322" s="0"/>
      <c r="MU3322" s="0"/>
      <c r="MV3322" s="0"/>
      <c r="MW3322" s="0"/>
      <c r="MX3322" s="0"/>
      <c r="MY3322" s="0"/>
      <c r="MZ3322" s="0"/>
      <c r="NA3322" s="0"/>
      <c r="NB3322" s="0"/>
      <c r="NC3322" s="0"/>
      <c r="ND3322" s="0"/>
      <c r="NE3322" s="0"/>
      <c r="NF3322" s="0"/>
      <c r="NG3322" s="0"/>
      <c r="NH3322" s="0"/>
      <c r="NI3322" s="0"/>
      <c r="NJ3322" s="0"/>
      <c r="NK3322" s="0"/>
      <c r="NL3322" s="0"/>
      <c r="NM3322" s="0"/>
      <c r="NN3322" s="0"/>
      <c r="NO3322" s="0"/>
      <c r="NP3322" s="0"/>
      <c r="NQ3322" s="0"/>
      <c r="NR3322" s="0"/>
      <c r="NS3322" s="0"/>
      <c r="NT3322" s="0"/>
      <c r="NU3322" s="0"/>
      <c r="NV3322" s="0"/>
      <c r="NW3322" s="0"/>
      <c r="NX3322" s="0"/>
      <c r="NY3322" s="0"/>
      <c r="NZ3322" s="0"/>
      <c r="OA3322" s="0"/>
      <c r="OB3322" s="0"/>
      <c r="OC3322" s="0"/>
      <c r="OD3322" s="0"/>
      <c r="OE3322" s="0"/>
      <c r="OF3322" s="0"/>
      <c r="OG3322" s="0"/>
      <c r="OH3322" s="0"/>
      <c r="OI3322" s="0"/>
      <c r="OJ3322" s="0"/>
      <c r="OK3322" s="0"/>
      <c r="OL3322" s="0"/>
      <c r="OM3322" s="0"/>
      <c r="ON3322" s="0"/>
      <c r="OO3322" s="0"/>
      <c r="OP3322" s="0"/>
      <c r="OQ3322" s="0"/>
      <c r="OR3322" s="0"/>
      <c r="OS3322" s="0"/>
      <c r="OT3322" s="0"/>
      <c r="OU3322" s="0"/>
      <c r="OV3322" s="0"/>
      <c r="OW3322" s="0"/>
      <c r="OX3322" s="0"/>
      <c r="OY3322" s="0"/>
      <c r="OZ3322" s="0"/>
      <c r="PA3322" s="0"/>
      <c r="PB3322" s="0"/>
      <c r="PC3322" s="0"/>
      <c r="PD3322" s="0"/>
      <c r="PE3322" s="0"/>
      <c r="PF3322" s="0"/>
      <c r="PG3322" s="0"/>
      <c r="PH3322" s="0"/>
      <c r="PI3322" s="0"/>
      <c r="PJ3322" s="0"/>
      <c r="PK3322" s="0"/>
      <c r="PL3322" s="0"/>
      <c r="PM3322" s="0"/>
      <c r="PN3322" s="0"/>
      <c r="PO3322" s="0"/>
      <c r="PP3322" s="0"/>
      <c r="PQ3322" s="0"/>
      <c r="PR3322" s="0"/>
      <c r="PS3322" s="0"/>
      <c r="PT3322" s="0"/>
      <c r="PU3322" s="0"/>
      <c r="PV3322" s="0"/>
      <c r="PW3322" s="0"/>
      <c r="PX3322" s="0"/>
      <c r="PY3322" s="0"/>
      <c r="PZ3322" s="0"/>
      <c r="QA3322" s="0"/>
      <c r="QB3322" s="0"/>
      <c r="QC3322" s="0"/>
      <c r="QD3322" s="0"/>
      <c r="QE3322" s="0"/>
      <c r="QF3322" s="0"/>
      <c r="QG3322" s="0"/>
      <c r="QH3322" s="0"/>
      <c r="QI3322" s="0"/>
      <c r="QJ3322" s="0"/>
      <c r="QK3322" s="0"/>
      <c r="QL3322" s="0"/>
      <c r="QM3322" s="0"/>
      <c r="QN3322" s="0"/>
      <c r="QO3322" s="0"/>
      <c r="QP3322" s="0"/>
      <c r="QQ3322" s="0"/>
      <c r="QR3322" s="0"/>
      <c r="QS3322" s="0"/>
      <c r="QT3322" s="0"/>
      <c r="QU3322" s="0"/>
      <c r="QV3322" s="0"/>
      <c r="QW3322" s="0"/>
      <c r="QX3322" s="0"/>
      <c r="QY3322" s="0"/>
      <c r="QZ3322" s="0"/>
      <c r="RA3322" s="0"/>
      <c r="RB3322" s="0"/>
      <c r="RC3322" s="0"/>
      <c r="RD3322" s="0"/>
      <c r="RE3322" s="0"/>
      <c r="RF3322" s="0"/>
      <c r="RG3322" s="0"/>
      <c r="RH3322" s="0"/>
      <c r="RI3322" s="0"/>
      <c r="RJ3322" s="0"/>
      <c r="RK3322" s="0"/>
      <c r="RL3322" s="0"/>
      <c r="RM3322" s="0"/>
      <c r="RN3322" s="0"/>
      <c r="RO3322" s="0"/>
      <c r="RP3322" s="0"/>
      <c r="RQ3322" s="0"/>
      <c r="RR3322" s="0"/>
      <c r="RS3322" s="0"/>
      <c r="RT3322" s="0"/>
      <c r="RU3322" s="0"/>
      <c r="RV3322" s="0"/>
      <c r="RW3322" s="0"/>
      <c r="RX3322" s="0"/>
      <c r="RY3322" s="0"/>
      <c r="RZ3322" s="0"/>
      <c r="SA3322" s="0"/>
      <c r="SB3322" s="0"/>
      <c r="SC3322" s="0"/>
      <c r="SD3322" s="0"/>
      <c r="SE3322" s="0"/>
      <c r="SF3322" s="0"/>
      <c r="SG3322" s="0"/>
      <c r="SH3322" s="0"/>
      <c r="SI3322" s="0"/>
      <c r="SJ3322" s="0"/>
      <c r="SK3322" s="0"/>
      <c r="SL3322" s="0"/>
      <c r="SM3322" s="0"/>
      <c r="SN3322" s="0"/>
      <c r="SO3322" s="0"/>
      <c r="SP3322" s="0"/>
      <c r="SQ3322" s="0"/>
      <c r="SR3322" s="0"/>
      <c r="SS3322" s="0"/>
      <c r="ST3322" s="0"/>
      <c r="SU3322" s="0"/>
      <c r="SV3322" s="0"/>
      <c r="SW3322" s="0"/>
      <c r="SX3322" s="0"/>
      <c r="SY3322" s="0"/>
      <c r="SZ3322" s="0"/>
      <c r="TA3322" s="0"/>
      <c r="TB3322" s="0"/>
      <c r="TC3322" s="0"/>
      <c r="TD3322" s="0"/>
      <c r="TE3322" s="0"/>
      <c r="TF3322" s="0"/>
      <c r="TG3322" s="0"/>
      <c r="TH3322" s="0"/>
      <c r="TI3322" s="0"/>
      <c r="TJ3322" s="0"/>
      <c r="TK3322" s="0"/>
      <c r="TL3322" s="0"/>
      <c r="TM3322" s="0"/>
      <c r="TN3322" s="0"/>
      <c r="TO3322" s="0"/>
      <c r="TP3322" s="0"/>
      <c r="TQ3322" s="0"/>
      <c r="TR3322" s="0"/>
      <c r="TS3322" s="0"/>
      <c r="TT3322" s="0"/>
      <c r="TU3322" s="0"/>
      <c r="TV3322" s="0"/>
      <c r="TW3322" s="0"/>
      <c r="TX3322" s="0"/>
      <c r="TY3322" s="0"/>
      <c r="TZ3322" s="0"/>
      <c r="UA3322" s="0"/>
      <c r="UB3322" s="0"/>
      <c r="UC3322" s="0"/>
      <c r="UD3322" s="0"/>
      <c r="UE3322" s="0"/>
      <c r="UF3322" s="0"/>
      <c r="UG3322" s="0"/>
      <c r="UH3322" s="0"/>
      <c r="UI3322" s="0"/>
      <c r="UJ3322" s="0"/>
      <c r="UK3322" s="0"/>
      <c r="UL3322" s="0"/>
      <c r="UM3322" s="0"/>
      <c r="UN3322" s="0"/>
      <c r="UO3322" s="0"/>
      <c r="UP3322" s="0"/>
      <c r="UQ3322" s="0"/>
      <c r="UR3322" s="0"/>
      <c r="US3322" s="0"/>
      <c r="UT3322" s="0"/>
      <c r="UU3322" s="0"/>
      <c r="UV3322" s="0"/>
      <c r="UW3322" s="0"/>
      <c r="UX3322" s="0"/>
      <c r="UY3322" s="0"/>
      <c r="UZ3322" s="0"/>
      <c r="VA3322" s="0"/>
      <c r="VB3322" s="0"/>
      <c r="VC3322" s="0"/>
      <c r="VD3322" s="0"/>
      <c r="VE3322" s="0"/>
      <c r="VF3322" s="0"/>
      <c r="VG3322" s="0"/>
      <c r="VH3322" s="0"/>
      <c r="VI3322" s="0"/>
      <c r="VJ3322" s="0"/>
      <c r="VK3322" s="0"/>
      <c r="VL3322" s="0"/>
      <c r="VM3322" s="0"/>
      <c r="VN3322" s="0"/>
      <c r="VO3322" s="0"/>
      <c r="VP3322" s="0"/>
      <c r="VQ3322" s="0"/>
      <c r="VR3322" s="0"/>
      <c r="VS3322" s="0"/>
      <c r="VT3322" s="0"/>
      <c r="VU3322" s="0"/>
      <c r="VV3322" s="0"/>
      <c r="VW3322" s="0"/>
      <c r="VX3322" s="0"/>
      <c r="VY3322" s="0"/>
      <c r="VZ3322" s="0"/>
      <c r="WA3322" s="0"/>
      <c r="WB3322" s="0"/>
      <c r="WC3322" s="0"/>
      <c r="WD3322" s="0"/>
      <c r="WE3322" s="0"/>
      <c r="WF3322" s="0"/>
      <c r="WG3322" s="0"/>
      <c r="WH3322" s="0"/>
      <c r="WI3322" s="0"/>
      <c r="WJ3322" s="0"/>
      <c r="WK3322" s="0"/>
      <c r="WL3322" s="0"/>
      <c r="WM3322" s="0"/>
      <c r="WN3322" s="0"/>
      <c r="WO3322" s="0"/>
      <c r="WP3322" s="0"/>
      <c r="WQ3322" s="0"/>
      <c r="WR3322" s="0"/>
      <c r="WS3322" s="0"/>
      <c r="WT3322" s="0"/>
      <c r="WU3322" s="0"/>
      <c r="WV3322" s="0"/>
      <c r="WW3322" s="0"/>
      <c r="WX3322" s="0"/>
      <c r="WY3322" s="0"/>
      <c r="WZ3322" s="0"/>
      <c r="XA3322" s="0"/>
      <c r="XB3322" s="0"/>
      <c r="XC3322" s="0"/>
      <c r="XD3322" s="0"/>
      <c r="XE3322" s="0"/>
      <c r="XF3322" s="0"/>
      <c r="XG3322" s="0"/>
      <c r="XH3322" s="0"/>
      <c r="XI3322" s="0"/>
      <c r="XJ3322" s="0"/>
      <c r="XK3322" s="0"/>
      <c r="XL3322" s="0"/>
      <c r="XM3322" s="0"/>
      <c r="XN3322" s="0"/>
      <c r="XO3322" s="0"/>
      <c r="XP3322" s="0"/>
      <c r="XQ3322" s="0"/>
      <c r="XR3322" s="0"/>
      <c r="XS3322" s="0"/>
      <c r="XT3322" s="0"/>
      <c r="XU3322" s="0"/>
      <c r="XV3322" s="0"/>
      <c r="XW3322" s="0"/>
      <c r="XX3322" s="0"/>
      <c r="XY3322" s="0"/>
      <c r="XZ3322" s="0"/>
      <c r="YA3322" s="0"/>
      <c r="YB3322" s="0"/>
      <c r="YC3322" s="0"/>
      <c r="YD3322" s="0"/>
      <c r="YE3322" s="0"/>
      <c r="YF3322" s="0"/>
      <c r="YG3322" s="0"/>
      <c r="YH3322" s="0"/>
      <c r="YI3322" s="0"/>
      <c r="YJ3322" s="0"/>
      <c r="YK3322" s="0"/>
      <c r="YL3322" s="0"/>
      <c r="YM3322" s="0"/>
      <c r="YN3322" s="0"/>
      <c r="YO3322" s="0"/>
      <c r="YP3322" s="0"/>
      <c r="YQ3322" s="0"/>
      <c r="YR3322" s="0"/>
      <c r="YS3322" s="0"/>
      <c r="YT3322" s="0"/>
      <c r="YU3322" s="0"/>
      <c r="YV3322" s="0"/>
      <c r="YW3322" s="0"/>
      <c r="YX3322" s="0"/>
      <c r="YY3322" s="0"/>
      <c r="YZ3322" s="0"/>
      <c r="ZA3322" s="0"/>
      <c r="ZB3322" s="0"/>
      <c r="ZC3322" s="0"/>
      <c r="ZD3322" s="0"/>
      <c r="ZE3322" s="0"/>
      <c r="ZF3322" s="0"/>
      <c r="ZG3322" s="0"/>
      <c r="ZH3322" s="0"/>
      <c r="ZI3322" s="0"/>
      <c r="ZJ3322" s="0"/>
      <c r="ZK3322" s="0"/>
      <c r="ZL3322" s="0"/>
      <c r="ZM3322" s="0"/>
      <c r="ZN3322" s="0"/>
      <c r="ZO3322" s="0"/>
      <c r="ZP3322" s="0"/>
      <c r="ZQ3322" s="0"/>
      <c r="ZR3322" s="0"/>
      <c r="ZS3322" s="0"/>
      <c r="ZT3322" s="0"/>
      <c r="ZU3322" s="0"/>
      <c r="ZV3322" s="0"/>
      <c r="ZW3322" s="0"/>
      <c r="ZX3322" s="0"/>
      <c r="ZY3322" s="0"/>
      <c r="ZZ3322" s="0"/>
      <c r="AAA3322" s="0"/>
      <c r="AAB3322" s="0"/>
      <c r="AAC3322" s="0"/>
      <c r="AAD3322" s="0"/>
      <c r="AAE3322" s="0"/>
      <c r="AAF3322" s="0"/>
      <c r="AAG3322" s="0"/>
      <c r="AAH3322" s="0"/>
      <c r="AAI3322" s="0"/>
      <c r="AAJ3322" s="0"/>
      <c r="AAK3322" s="0"/>
      <c r="AAL3322" s="0"/>
      <c r="AAM3322" s="0"/>
      <c r="AAN3322" s="0"/>
      <c r="AAO3322" s="0"/>
      <c r="AAP3322" s="0"/>
      <c r="AAQ3322" s="0"/>
      <c r="AAR3322" s="0"/>
      <c r="AAS3322" s="0"/>
      <c r="AAT3322" s="0"/>
      <c r="AAU3322" s="0"/>
      <c r="AAV3322" s="0"/>
      <c r="AAW3322" s="0"/>
      <c r="AAX3322" s="0"/>
      <c r="AAY3322" s="0"/>
      <c r="AAZ3322" s="0"/>
      <c r="ABA3322" s="0"/>
      <c r="ABB3322" s="0"/>
      <c r="ABC3322" s="0"/>
      <c r="ABD3322" s="0"/>
      <c r="ABE3322" s="0"/>
      <c r="ABF3322" s="0"/>
      <c r="ABG3322" s="0"/>
      <c r="ABH3322" s="0"/>
      <c r="ABI3322" s="0"/>
      <c r="ABJ3322" s="0"/>
      <c r="ABK3322" s="0"/>
      <c r="ABL3322" s="0"/>
      <c r="ABM3322" s="0"/>
      <c r="ABN3322" s="0"/>
      <c r="ABO3322" s="0"/>
      <c r="ABP3322" s="0"/>
      <c r="ABQ3322" s="0"/>
      <c r="ABR3322" s="0"/>
      <c r="ABS3322" s="0"/>
      <c r="ABT3322" s="0"/>
      <c r="ABU3322" s="0"/>
      <c r="ABV3322" s="0"/>
      <c r="ABW3322" s="0"/>
      <c r="ABX3322" s="0"/>
      <c r="ABY3322" s="0"/>
      <c r="ABZ3322" s="0"/>
      <c r="ACA3322" s="0"/>
      <c r="ACB3322" s="0"/>
      <c r="ACC3322" s="0"/>
      <c r="ACD3322" s="0"/>
      <c r="ACE3322" s="0"/>
      <c r="ACF3322" s="0"/>
      <c r="ACG3322" s="0"/>
      <c r="ACH3322" s="0"/>
      <c r="ACI3322" s="0"/>
      <c r="ACJ3322" s="0"/>
      <c r="ACK3322" s="0"/>
      <c r="ACL3322" s="0"/>
      <c r="ACM3322" s="0"/>
      <c r="ACN3322" s="0"/>
      <c r="ACO3322" s="0"/>
      <c r="ACP3322" s="0"/>
      <c r="ACQ3322" s="0"/>
      <c r="ACR3322" s="0"/>
      <c r="ACS3322" s="0"/>
      <c r="ACT3322" s="0"/>
      <c r="ACU3322" s="0"/>
      <c r="ACV3322" s="0"/>
      <c r="ACW3322" s="0"/>
      <c r="ACX3322" s="0"/>
      <c r="ACY3322" s="0"/>
      <c r="ACZ3322" s="0"/>
      <c r="ADA3322" s="0"/>
      <c r="ADB3322" s="0"/>
      <c r="ADC3322" s="0"/>
      <c r="ADD3322" s="0"/>
      <c r="ADE3322" s="0"/>
      <c r="ADF3322" s="0"/>
      <c r="ADG3322" s="0"/>
      <c r="ADH3322" s="0"/>
      <c r="ADI3322" s="0"/>
      <c r="ADJ3322" s="0"/>
      <c r="ADK3322" s="0"/>
      <c r="ADL3322" s="0"/>
      <c r="ADM3322" s="0"/>
      <c r="ADN3322" s="0"/>
      <c r="ADO3322" s="0"/>
      <c r="ADP3322" s="0"/>
      <c r="ADQ3322" s="0"/>
      <c r="ADR3322" s="0"/>
      <c r="ADS3322" s="0"/>
      <c r="ADT3322" s="0"/>
      <c r="ADU3322" s="0"/>
      <c r="ADV3322" s="0"/>
      <c r="ADW3322" s="0"/>
      <c r="ADX3322" s="0"/>
      <c r="ADY3322" s="0"/>
      <c r="ADZ3322" s="0"/>
      <c r="AEA3322" s="0"/>
      <c r="AEB3322" s="0"/>
      <c r="AEC3322" s="0"/>
      <c r="AED3322" s="0"/>
      <c r="AEE3322" s="0"/>
      <c r="AEF3322" s="0"/>
      <c r="AEG3322" s="0"/>
      <c r="AEH3322" s="0"/>
      <c r="AEI3322" s="0"/>
      <c r="AEJ3322" s="0"/>
      <c r="AEK3322" s="0"/>
      <c r="AEL3322" s="0"/>
      <c r="AEM3322" s="0"/>
      <c r="AEN3322" s="0"/>
      <c r="AEO3322" s="0"/>
      <c r="AEP3322" s="0"/>
      <c r="AEQ3322" s="0"/>
      <c r="AER3322" s="0"/>
      <c r="AES3322" s="0"/>
      <c r="AET3322" s="0"/>
      <c r="AEU3322" s="0"/>
      <c r="AEV3322" s="0"/>
      <c r="AEW3322" s="0"/>
      <c r="AEX3322" s="0"/>
      <c r="AEY3322" s="0"/>
      <c r="AEZ3322" s="0"/>
      <c r="AFA3322" s="0"/>
      <c r="AFB3322" s="0"/>
      <c r="AFC3322" s="0"/>
      <c r="AFD3322" s="0"/>
      <c r="AFE3322" s="0"/>
      <c r="AFF3322" s="0"/>
      <c r="AFG3322" s="0"/>
      <c r="AFH3322" s="0"/>
      <c r="AFI3322" s="0"/>
      <c r="AFJ3322" s="0"/>
      <c r="AFK3322" s="0"/>
      <c r="AFL3322" s="0"/>
      <c r="AFM3322" s="0"/>
      <c r="AFN3322" s="0"/>
      <c r="AFO3322" s="0"/>
      <c r="AFP3322" s="0"/>
      <c r="AFQ3322" s="0"/>
      <c r="AFR3322" s="0"/>
      <c r="AFS3322" s="0"/>
      <c r="AFT3322" s="0"/>
      <c r="AFU3322" s="0"/>
      <c r="AFV3322" s="0"/>
      <c r="AFW3322" s="0"/>
      <c r="AFX3322" s="0"/>
      <c r="AFY3322" s="0"/>
      <c r="AFZ3322" s="0"/>
      <c r="AGA3322" s="0"/>
      <c r="AGB3322" s="0"/>
      <c r="AGC3322" s="0"/>
      <c r="AGD3322" s="0"/>
      <c r="AGE3322" s="0"/>
      <c r="AGF3322" s="0"/>
      <c r="AGG3322" s="0"/>
      <c r="AGH3322" s="0"/>
      <c r="AGI3322" s="0"/>
      <c r="AGJ3322" s="0"/>
      <c r="AGK3322" s="0"/>
      <c r="AGL3322" s="0"/>
      <c r="AGM3322" s="0"/>
      <c r="AGN3322" s="0"/>
      <c r="AGO3322" s="0"/>
      <c r="AGP3322" s="0"/>
      <c r="AGQ3322" s="0"/>
      <c r="AGR3322" s="0"/>
      <c r="AGS3322" s="0"/>
      <c r="AGT3322" s="0"/>
      <c r="AGU3322" s="0"/>
      <c r="AGV3322" s="0"/>
      <c r="AGW3322" s="0"/>
      <c r="AGX3322" s="0"/>
      <c r="AGY3322" s="0"/>
      <c r="AGZ3322" s="0"/>
      <c r="AHA3322" s="0"/>
      <c r="AHB3322" s="0"/>
      <c r="AHC3322" s="0"/>
      <c r="AHD3322" s="0"/>
      <c r="AHE3322" s="0"/>
      <c r="AHF3322" s="0"/>
      <c r="AHG3322" s="0"/>
      <c r="AHH3322" s="0"/>
      <c r="AHI3322" s="0"/>
      <c r="AHJ3322" s="0"/>
      <c r="AHK3322" s="0"/>
      <c r="AHL3322" s="0"/>
      <c r="AHM3322" s="0"/>
      <c r="AHN3322" s="0"/>
      <c r="AHO3322" s="0"/>
      <c r="AHP3322" s="0"/>
      <c r="AHQ3322" s="0"/>
      <c r="AHR3322" s="0"/>
      <c r="AHS3322" s="0"/>
      <c r="AHT3322" s="0"/>
      <c r="AHU3322" s="0"/>
      <c r="AHV3322" s="0"/>
      <c r="AHW3322" s="0"/>
      <c r="AHX3322" s="0"/>
      <c r="AHY3322" s="0"/>
      <c r="AHZ3322" s="0"/>
      <c r="AIA3322" s="0"/>
      <c r="AIB3322" s="0"/>
      <c r="AIC3322" s="0"/>
      <c r="AID3322" s="0"/>
      <c r="AIE3322" s="0"/>
      <c r="AIF3322" s="0"/>
      <c r="AIG3322" s="0"/>
      <c r="AIH3322" s="0"/>
      <c r="AII3322" s="0"/>
      <c r="AIJ3322" s="0"/>
      <c r="AIK3322" s="0"/>
      <c r="AIL3322" s="0"/>
      <c r="AIM3322" s="0"/>
      <c r="AIN3322" s="0"/>
      <c r="AIO3322" s="0"/>
      <c r="AIP3322" s="0"/>
      <c r="AIQ3322" s="0"/>
      <c r="AIR3322" s="0"/>
      <c r="AIS3322" s="0"/>
      <c r="AIT3322" s="0"/>
      <c r="AIU3322" s="0"/>
      <c r="AIV3322" s="0"/>
      <c r="AIW3322" s="0"/>
      <c r="AIX3322" s="0"/>
      <c r="AIY3322" s="0"/>
      <c r="AIZ3322" s="0"/>
      <c r="AJA3322" s="0"/>
      <c r="AJB3322" s="0"/>
      <c r="AJC3322" s="0"/>
      <c r="AJD3322" s="0"/>
      <c r="AJE3322" s="0"/>
      <c r="AJF3322" s="0"/>
      <c r="AJG3322" s="0"/>
      <c r="AJH3322" s="0"/>
      <c r="AJI3322" s="0"/>
      <c r="AJJ3322" s="0"/>
      <c r="AJK3322" s="0"/>
      <c r="AJL3322" s="0"/>
      <c r="AJM3322" s="0"/>
      <c r="AJN3322" s="0"/>
      <c r="AJO3322" s="0"/>
      <c r="AJP3322" s="0"/>
      <c r="AJQ3322" s="0"/>
      <c r="AJR3322" s="0"/>
      <c r="AJS3322" s="0"/>
      <c r="AJT3322" s="0"/>
      <c r="AJU3322" s="0"/>
      <c r="AJV3322" s="0"/>
      <c r="AJW3322" s="0"/>
      <c r="AJX3322" s="0"/>
      <c r="AJY3322" s="0"/>
      <c r="AJZ3322" s="0"/>
      <c r="AKA3322" s="0"/>
      <c r="AKB3322" s="0"/>
      <c r="AKC3322" s="0"/>
      <c r="AKD3322" s="0"/>
      <c r="AKE3322" s="0"/>
      <c r="AKF3322" s="0"/>
      <c r="AKG3322" s="0"/>
      <c r="AKH3322" s="0"/>
      <c r="AKI3322" s="0"/>
      <c r="AKJ3322" s="0"/>
      <c r="AKK3322" s="0"/>
      <c r="AKL3322" s="0"/>
      <c r="AKM3322" s="0"/>
      <c r="AKN3322" s="0"/>
      <c r="AKO3322" s="0"/>
      <c r="AKP3322" s="0"/>
      <c r="AKQ3322" s="0"/>
      <c r="AKR3322" s="0"/>
      <c r="AKS3322" s="0"/>
      <c r="AKT3322" s="0"/>
      <c r="AKU3322" s="0"/>
      <c r="AKV3322" s="0"/>
      <c r="AKW3322" s="0"/>
      <c r="AKX3322" s="0"/>
      <c r="AKY3322" s="0"/>
      <c r="AKZ3322" s="0"/>
      <c r="ALA3322" s="0"/>
      <c r="ALB3322" s="0"/>
      <c r="ALC3322" s="0"/>
      <c r="ALD3322" s="0"/>
      <c r="ALE3322" s="0"/>
      <c r="ALF3322" s="0"/>
      <c r="ALG3322" s="0"/>
      <c r="ALH3322" s="0"/>
      <c r="ALI3322" s="0"/>
      <c r="ALJ3322" s="0"/>
      <c r="ALK3322" s="0"/>
      <c r="ALL3322" s="0"/>
      <c r="ALM3322" s="0"/>
      <c r="ALN3322" s="0"/>
      <c r="ALO3322" s="0"/>
      <c r="ALP3322" s="0"/>
      <c r="ALQ3322" s="0"/>
      <c r="ALR3322" s="0"/>
      <c r="ALS3322" s="0"/>
      <c r="ALT3322" s="0"/>
      <c r="ALU3322" s="0"/>
      <c r="ALV3322" s="0"/>
      <c r="ALW3322" s="0"/>
      <c r="ALX3322" s="0"/>
      <c r="ALY3322" s="0"/>
      <c r="ALZ3322" s="0"/>
      <c r="AMA3322" s="0"/>
      <c r="AMB3322" s="0"/>
      <c r="AMC3322" s="0"/>
      <c r="AMD3322" s="0"/>
      <c r="AME3322" s="0"/>
      <c r="AMF3322" s="0"/>
      <c r="AMG3322" s="0"/>
      <c r="AMH3322" s="0"/>
      <c r="AMI3322" s="0"/>
    </row>
    <row r="3323" customFormat="false" ht="12.75" hidden="false" customHeight="false" outlineLevel="0" collapsed="false">
      <c r="A3323" s="1" t="s">
        <v>3569</v>
      </c>
      <c r="C3323" s="27" t="s">
        <v>3573</v>
      </c>
      <c r="D3323" s="27" t="s">
        <v>22</v>
      </c>
      <c r="E3323" s="28"/>
      <c r="F3323" s="29"/>
      <c r="G3323" s="27"/>
      <c r="H3323" s="30" t="s">
        <v>61</v>
      </c>
      <c r="I3323" s="31" t="n">
        <v>0.45</v>
      </c>
      <c r="J3323" s="31" t="s">
        <v>2270</v>
      </c>
      <c r="BM3323" s="0"/>
      <c r="BN3323" s="0"/>
      <c r="BO3323" s="0"/>
      <c r="BP3323" s="0"/>
      <c r="BQ3323" s="0"/>
      <c r="BR3323" s="0"/>
      <c r="BS3323" s="0"/>
      <c r="BT3323" s="0"/>
      <c r="BU3323" s="0"/>
      <c r="BV3323" s="0"/>
      <c r="BW3323" s="0"/>
      <c r="BX3323" s="0"/>
      <c r="BY3323" s="0"/>
      <c r="BZ3323" s="0"/>
      <c r="CA3323" s="0"/>
      <c r="CB3323" s="0"/>
      <c r="CC3323" s="0"/>
      <c r="CD3323" s="0"/>
      <c r="CE3323" s="0"/>
      <c r="CF3323" s="0"/>
      <c r="CG3323" s="0"/>
      <c r="CH3323" s="0"/>
      <c r="CI3323" s="0"/>
      <c r="CJ3323" s="0"/>
      <c r="CK3323" s="0"/>
      <c r="CL3323" s="0"/>
      <c r="CM3323" s="0"/>
      <c r="CN3323" s="0"/>
      <c r="CO3323" s="0"/>
      <c r="CP3323" s="0"/>
      <c r="CQ3323" s="0"/>
      <c r="CR3323" s="0"/>
      <c r="CS3323" s="0"/>
      <c r="CT3323" s="0"/>
      <c r="CU3323" s="0"/>
      <c r="CV3323" s="0"/>
      <c r="CW3323" s="0"/>
      <c r="CX3323" s="0"/>
      <c r="CY3323" s="0"/>
      <c r="CZ3323" s="0"/>
      <c r="DA3323" s="0"/>
      <c r="DB3323" s="0"/>
      <c r="DC3323" s="0"/>
      <c r="DD3323" s="0"/>
      <c r="DE3323" s="0"/>
      <c r="DF3323" s="0"/>
      <c r="DG3323" s="0"/>
      <c r="DH3323" s="0"/>
      <c r="DI3323" s="0"/>
      <c r="DJ3323" s="0"/>
      <c r="DK3323" s="0"/>
      <c r="DL3323" s="0"/>
      <c r="DM3323" s="0"/>
      <c r="DN3323" s="0"/>
      <c r="DO3323" s="0"/>
      <c r="DP3323" s="0"/>
      <c r="DQ3323" s="0"/>
      <c r="DR3323" s="0"/>
      <c r="DS3323" s="0"/>
      <c r="DT3323" s="0"/>
      <c r="DU3323" s="0"/>
      <c r="DV3323" s="0"/>
      <c r="DW3323" s="0"/>
      <c r="DX3323" s="0"/>
      <c r="DY3323" s="0"/>
      <c r="DZ3323" s="0"/>
      <c r="EA3323" s="0"/>
      <c r="EB3323" s="0"/>
      <c r="EC3323" s="0"/>
      <c r="ED3323" s="0"/>
      <c r="EE3323" s="0"/>
      <c r="EF3323" s="0"/>
      <c r="EG3323" s="0"/>
      <c r="EH3323" s="0"/>
      <c r="EI3323" s="0"/>
      <c r="EJ3323" s="0"/>
      <c r="EK3323" s="0"/>
      <c r="EL3323" s="0"/>
      <c r="EM3323" s="0"/>
      <c r="EN3323" s="0"/>
      <c r="EO3323" s="0"/>
      <c r="EP3323" s="0"/>
      <c r="EQ3323" s="0"/>
      <c r="ER3323" s="0"/>
      <c r="ES3323" s="0"/>
      <c r="ET3323" s="0"/>
      <c r="EU3323" s="0"/>
      <c r="EV3323" s="0"/>
      <c r="EW3323" s="0"/>
      <c r="EX3323" s="0"/>
      <c r="EY3323" s="0"/>
      <c r="EZ3323" s="0"/>
      <c r="FA3323" s="0"/>
      <c r="FB3323" s="0"/>
      <c r="FC3323" s="0"/>
      <c r="FD3323" s="0"/>
      <c r="FE3323" s="0"/>
      <c r="FF3323" s="0"/>
      <c r="FG3323" s="0"/>
      <c r="FH3323" s="0"/>
      <c r="FI3323" s="0"/>
      <c r="FJ3323" s="0"/>
      <c r="FK3323" s="0"/>
      <c r="FL3323" s="0"/>
      <c r="FM3323" s="0"/>
      <c r="FN3323" s="0"/>
      <c r="FO3323" s="0"/>
      <c r="FP3323" s="0"/>
      <c r="FQ3323" s="0"/>
      <c r="FR3323" s="0"/>
      <c r="FS3323" s="0"/>
      <c r="FT3323" s="0"/>
      <c r="FU3323" s="0"/>
      <c r="FV3323" s="0"/>
      <c r="FW3323" s="0"/>
      <c r="FX3323" s="0"/>
      <c r="FY3323" s="0"/>
      <c r="FZ3323" s="0"/>
      <c r="GA3323" s="0"/>
      <c r="GB3323" s="0"/>
      <c r="GC3323" s="0"/>
      <c r="GD3323" s="0"/>
      <c r="GE3323" s="0"/>
      <c r="GF3323" s="0"/>
      <c r="GG3323" s="0"/>
      <c r="GH3323" s="0"/>
      <c r="GI3323" s="0"/>
      <c r="GJ3323" s="0"/>
      <c r="GK3323" s="0"/>
      <c r="GL3323" s="0"/>
      <c r="GM3323" s="0"/>
      <c r="GN3323" s="0"/>
      <c r="GO3323" s="0"/>
      <c r="GP3323" s="0"/>
      <c r="GQ3323" s="0"/>
      <c r="GR3323" s="0"/>
      <c r="GS3323" s="0"/>
      <c r="GT3323" s="0"/>
      <c r="GU3323" s="0"/>
      <c r="GV3323" s="0"/>
      <c r="GW3323" s="0"/>
      <c r="GX3323" s="0"/>
      <c r="GY3323" s="0"/>
      <c r="GZ3323" s="0"/>
      <c r="HA3323" s="0"/>
      <c r="HB3323" s="0"/>
      <c r="HC3323" s="0"/>
      <c r="HD3323" s="0"/>
      <c r="HE3323" s="0"/>
      <c r="HF3323" s="0"/>
      <c r="HG3323" s="0"/>
      <c r="HH3323" s="0"/>
      <c r="HI3323" s="0"/>
      <c r="HJ3323" s="0"/>
      <c r="HK3323" s="0"/>
      <c r="HL3323" s="0"/>
      <c r="HM3323" s="0"/>
      <c r="HN3323" s="0"/>
      <c r="HO3323" s="0"/>
      <c r="HP3323" s="0"/>
      <c r="HQ3323" s="0"/>
      <c r="HR3323" s="0"/>
      <c r="HS3323" s="0"/>
      <c r="HT3323" s="0"/>
      <c r="HU3323" s="0"/>
      <c r="HV3323" s="0"/>
      <c r="HW3323" s="0"/>
      <c r="HX3323" s="0"/>
      <c r="HY3323" s="0"/>
      <c r="HZ3323" s="0"/>
      <c r="IA3323" s="0"/>
      <c r="IB3323" s="0"/>
      <c r="IC3323" s="0"/>
      <c r="ID3323" s="0"/>
      <c r="IE3323" s="0"/>
      <c r="IF3323" s="0"/>
      <c r="IG3323" s="0"/>
      <c r="IH3323" s="0"/>
      <c r="II3323" s="0"/>
      <c r="IJ3323" s="0"/>
      <c r="IK3323" s="0"/>
      <c r="IL3323" s="0"/>
      <c r="IM3323" s="0"/>
      <c r="IN3323" s="0"/>
      <c r="IO3323" s="0"/>
      <c r="IP3323" s="0"/>
      <c r="IQ3323" s="0"/>
      <c r="IR3323" s="0"/>
      <c r="IS3323" s="0"/>
      <c r="IT3323" s="0"/>
      <c r="IU3323" s="0"/>
      <c r="IV3323" s="0"/>
      <c r="IW3323" s="0"/>
      <c r="IX3323" s="0"/>
      <c r="IY3323" s="0"/>
      <c r="IZ3323" s="0"/>
      <c r="JA3323" s="0"/>
      <c r="JB3323" s="0"/>
      <c r="JC3323" s="0"/>
      <c r="JD3323" s="0"/>
      <c r="JE3323" s="0"/>
      <c r="JF3323" s="0"/>
      <c r="JG3323" s="0"/>
      <c r="JH3323" s="0"/>
      <c r="JI3323" s="0"/>
      <c r="JJ3323" s="0"/>
      <c r="JK3323" s="0"/>
      <c r="JL3323" s="0"/>
      <c r="JM3323" s="0"/>
      <c r="JN3323" s="0"/>
      <c r="JO3323" s="0"/>
      <c r="JP3323" s="0"/>
      <c r="JQ3323" s="0"/>
      <c r="JR3323" s="0"/>
      <c r="JS3323" s="0"/>
      <c r="JT3323" s="0"/>
      <c r="JU3323" s="0"/>
      <c r="JV3323" s="0"/>
      <c r="JW3323" s="0"/>
      <c r="JX3323" s="0"/>
      <c r="JY3323" s="0"/>
      <c r="JZ3323" s="0"/>
      <c r="KA3323" s="0"/>
      <c r="KB3323" s="0"/>
      <c r="KC3323" s="0"/>
      <c r="KD3323" s="0"/>
      <c r="KE3323" s="0"/>
      <c r="KF3323" s="0"/>
      <c r="KG3323" s="0"/>
      <c r="KH3323" s="0"/>
      <c r="KI3323" s="0"/>
      <c r="KJ3323" s="0"/>
      <c r="KK3323" s="0"/>
      <c r="KL3323" s="0"/>
      <c r="KM3323" s="0"/>
      <c r="KN3323" s="0"/>
      <c r="KO3323" s="0"/>
      <c r="KP3323" s="0"/>
      <c r="KQ3323" s="0"/>
      <c r="KR3323" s="0"/>
      <c r="KS3323" s="0"/>
      <c r="KT3323" s="0"/>
      <c r="KU3323" s="0"/>
      <c r="KV3323" s="0"/>
      <c r="KW3323" s="0"/>
      <c r="KX3323" s="0"/>
      <c r="KY3323" s="0"/>
      <c r="KZ3323" s="0"/>
      <c r="LA3323" s="0"/>
      <c r="LB3323" s="0"/>
      <c r="LC3323" s="0"/>
      <c r="LD3323" s="0"/>
      <c r="LE3323" s="0"/>
      <c r="LF3323" s="0"/>
      <c r="LG3323" s="0"/>
      <c r="LH3323" s="0"/>
      <c r="LI3323" s="0"/>
      <c r="LJ3323" s="0"/>
      <c r="LK3323" s="0"/>
      <c r="LL3323" s="0"/>
      <c r="LM3323" s="0"/>
      <c r="LN3323" s="0"/>
      <c r="LO3323" s="0"/>
      <c r="LP3323" s="0"/>
      <c r="LQ3323" s="0"/>
      <c r="LR3323" s="0"/>
      <c r="LS3323" s="0"/>
      <c r="LT3323" s="0"/>
      <c r="LU3323" s="0"/>
      <c r="LV3323" s="0"/>
      <c r="LW3323" s="0"/>
      <c r="LX3323" s="0"/>
      <c r="LY3323" s="0"/>
      <c r="LZ3323" s="0"/>
      <c r="MA3323" s="0"/>
      <c r="MB3323" s="0"/>
      <c r="MC3323" s="0"/>
      <c r="MD3323" s="0"/>
      <c r="ME3323" s="0"/>
      <c r="MF3323" s="0"/>
      <c r="MG3323" s="0"/>
      <c r="MH3323" s="0"/>
      <c r="MI3323" s="0"/>
      <c r="MJ3323" s="0"/>
      <c r="MK3323" s="0"/>
      <c r="ML3323" s="0"/>
      <c r="MM3323" s="0"/>
      <c r="MN3323" s="0"/>
      <c r="MO3323" s="0"/>
      <c r="MP3323" s="0"/>
      <c r="MQ3323" s="0"/>
      <c r="MR3323" s="0"/>
      <c r="MS3323" s="0"/>
      <c r="MT3323" s="0"/>
      <c r="MU3323" s="0"/>
      <c r="MV3323" s="0"/>
      <c r="MW3323" s="0"/>
      <c r="MX3323" s="0"/>
      <c r="MY3323" s="0"/>
      <c r="MZ3323" s="0"/>
      <c r="NA3323" s="0"/>
      <c r="NB3323" s="0"/>
      <c r="NC3323" s="0"/>
      <c r="ND3323" s="0"/>
      <c r="NE3323" s="0"/>
      <c r="NF3323" s="0"/>
      <c r="NG3323" s="0"/>
      <c r="NH3323" s="0"/>
      <c r="NI3323" s="0"/>
      <c r="NJ3323" s="0"/>
      <c r="NK3323" s="0"/>
      <c r="NL3323" s="0"/>
      <c r="NM3323" s="0"/>
      <c r="NN3323" s="0"/>
      <c r="NO3323" s="0"/>
      <c r="NP3323" s="0"/>
      <c r="NQ3323" s="0"/>
      <c r="NR3323" s="0"/>
      <c r="NS3323" s="0"/>
      <c r="NT3323" s="0"/>
      <c r="NU3323" s="0"/>
      <c r="NV3323" s="0"/>
      <c r="NW3323" s="0"/>
      <c r="NX3323" s="0"/>
      <c r="NY3323" s="0"/>
      <c r="NZ3323" s="0"/>
      <c r="OA3323" s="0"/>
      <c r="OB3323" s="0"/>
      <c r="OC3323" s="0"/>
      <c r="OD3323" s="0"/>
      <c r="OE3323" s="0"/>
      <c r="OF3323" s="0"/>
      <c r="OG3323" s="0"/>
      <c r="OH3323" s="0"/>
      <c r="OI3323" s="0"/>
      <c r="OJ3323" s="0"/>
      <c r="OK3323" s="0"/>
      <c r="OL3323" s="0"/>
      <c r="OM3323" s="0"/>
      <c r="ON3323" s="0"/>
      <c r="OO3323" s="0"/>
      <c r="OP3323" s="0"/>
      <c r="OQ3323" s="0"/>
      <c r="OR3323" s="0"/>
      <c r="OS3323" s="0"/>
      <c r="OT3323" s="0"/>
      <c r="OU3323" s="0"/>
      <c r="OV3323" s="0"/>
      <c r="OW3323" s="0"/>
      <c r="OX3323" s="0"/>
      <c r="OY3323" s="0"/>
      <c r="OZ3323" s="0"/>
      <c r="PA3323" s="0"/>
      <c r="PB3323" s="0"/>
      <c r="PC3323" s="0"/>
      <c r="PD3323" s="0"/>
      <c r="PE3323" s="0"/>
      <c r="PF3323" s="0"/>
      <c r="PG3323" s="0"/>
      <c r="PH3323" s="0"/>
      <c r="PI3323" s="0"/>
      <c r="PJ3323" s="0"/>
      <c r="PK3323" s="0"/>
      <c r="PL3323" s="0"/>
      <c r="PM3323" s="0"/>
      <c r="PN3323" s="0"/>
      <c r="PO3323" s="0"/>
      <c r="PP3323" s="0"/>
      <c r="PQ3323" s="0"/>
      <c r="PR3323" s="0"/>
      <c r="PS3323" s="0"/>
      <c r="PT3323" s="0"/>
      <c r="PU3323" s="0"/>
      <c r="PV3323" s="0"/>
      <c r="PW3323" s="0"/>
      <c r="PX3323" s="0"/>
      <c r="PY3323" s="0"/>
      <c r="PZ3323" s="0"/>
      <c r="QA3323" s="0"/>
      <c r="QB3323" s="0"/>
      <c r="QC3323" s="0"/>
      <c r="QD3323" s="0"/>
      <c r="QE3323" s="0"/>
      <c r="QF3323" s="0"/>
      <c r="QG3323" s="0"/>
      <c r="QH3323" s="0"/>
      <c r="QI3323" s="0"/>
      <c r="QJ3323" s="0"/>
      <c r="QK3323" s="0"/>
      <c r="QL3323" s="0"/>
      <c r="QM3323" s="0"/>
      <c r="QN3323" s="0"/>
      <c r="QO3323" s="0"/>
      <c r="QP3323" s="0"/>
      <c r="QQ3323" s="0"/>
      <c r="QR3323" s="0"/>
      <c r="QS3323" s="0"/>
      <c r="QT3323" s="0"/>
      <c r="QU3323" s="0"/>
      <c r="QV3323" s="0"/>
      <c r="QW3323" s="0"/>
      <c r="QX3323" s="0"/>
      <c r="QY3323" s="0"/>
      <c r="QZ3323" s="0"/>
      <c r="RA3323" s="0"/>
      <c r="RB3323" s="0"/>
      <c r="RC3323" s="0"/>
      <c r="RD3323" s="0"/>
      <c r="RE3323" s="0"/>
      <c r="RF3323" s="0"/>
      <c r="RG3323" s="0"/>
      <c r="RH3323" s="0"/>
      <c r="RI3323" s="0"/>
      <c r="RJ3323" s="0"/>
      <c r="RK3323" s="0"/>
      <c r="RL3323" s="0"/>
      <c r="RM3323" s="0"/>
      <c r="RN3323" s="0"/>
      <c r="RO3323" s="0"/>
      <c r="RP3323" s="0"/>
      <c r="RQ3323" s="0"/>
      <c r="RR3323" s="0"/>
      <c r="RS3323" s="0"/>
      <c r="RT3323" s="0"/>
      <c r="RU3323" s="0"/>
      <c r="RV3323" s="0"/>
      <c r="RW3323" s="0"/>
      <c r="RX3323" s="0"/>
      <c r="RY3323" s="0"/>
      <c r="RZ3323" s="0"/>
      <c r="SA3323" s="0"/>
      <c r="SB3323" s="0"/>
      <c r="SC3323" s="0"/>
      <c r="SD3323" s="0"/>
      <c r="SE3323" s="0"/>
      <c r="SF3323" s="0"/>
      <c r="SG3323" s="0"/>
      <c r="SH3323" s="0"/>
      <c r="SI3323" s="0"/>
      <c r="SJ3323" s="0"/>
      <c r="SK3323" s="0"/>
      <c r="SL3323" s="0"/>
      <c r="SM3323" s="0"/>
      <c r="SN3323" s="0"/>
      <c r="SO3323" s="0"/>
      <c r="SP3323" s="0"/>
      <c r="SQ3323" s="0"/>
      <c r="SR3323" s="0"/>
      <c r="SS3323" s="0"/>
      <c r="ST3323" s="0"/>
      <c r="SU3323" s="0"/>
      <c r="SV3323" s="0"/>
      <c r="SW3323" s="0"/>
      <c r="SX3323" s="0"/>
      <c r="SY3323" s="0"/>
      <c r="SZ3323" s="0"/>
      <c r="TA3323" s="0"/>
      <c r="TB3323" s="0"/>
      <c r="TC3323" s="0"/>
      <c r="TD3323" s="0"/>
      <c r="TE3323" s="0"/>
      <c r="TF3323" s="0"/>
      <c r="TG3323" s="0"/>
      <c r="TH3323" s="0"/>
      <c r="TI3323" s="0"/>
      <c r="TJ3323" s="0"/>
      <c r="TK3323" s="0"/>
      <c r="TL3323" s="0"/>
      <c r="TM3323" s="0"/>
      <c r="TN3323" s="0"/>
      <c r="TO3323" s="0"/>
      <c r="TP3323" s="0"/>
      <c r="TQ3323" s="0"/>
      <c r="TR3323" s="0"/>
      <c r="TS3323" s="0"/>
      <c r="TT3323" s="0"/>
      <c r="TU3323" s="0"/>
      <c r="TV3323" s="0"/>
      <c r="TW3323" s="0"/>
      <c r="TX3323" s="0"/>
      <c r="TY3323" s="0"/>
      <c r="TZ3323" s="0"/>
      <c r="UA3323" s="0"/>
      <c r="UB3323" s="0"/>
      <c r="UC3323" s="0"/>
      <c r="UD3323" s="0"/>
      <c r="UE3323" s="0"/>
      <c r="UF3323" s="0"/>
      <c r="UG3323" s="0"/>
      <c r="UH3323" s="0"/>
      <c r="UI3323" s="0"/>
      <c r="UJ3323" s="0"/>
      <c r="UK3323" s="0"/>
      <c r="UL3323" s="0"/>
      <c r="UM3323" s="0"/>
      <c r="UN3323" s="0"/>
      <c r="UO3323" s="0"/>
      <c r="UP3323" s="0"/>
      <c r="UQ3323" s="0"/>
      <c r="UR3323" s="0"/>
      <c r="US3323" s="0"/>
      <c r="UT3323" s="0"/>
      <c r="UU3323" s="0"/>
      <c r="UV3323" s="0"/>
      <c r="UW3323" s="0"/>
      <c r="UX3323" s="0"/>
      <c r="UY3323" s="0"/>
      <c r="UZ3323" s="0"/>
      <c r="VA3323" s="0"/>
      <c r="VB3323" s="0"/>
      <c r="VC3323" s="0"/>
      <c r="VD3323" s="0"/>
      <c r="VE3323" s="0"/>
      <c r="VF3323" s="0"/>
      <c r="VG3323" s="0"/>
      <c r="VH3323" s="0"/>
      <c r="VI3323" s="0"/>
      <c r="VJ3323" s="0"/>
      <c r="VK3323" s="0"/>
      <c r="VL3323" s="0"/>
      <c r="VM3323" s="0"/>
      <c r="VN3323" s="0"/>
      <c r="VO3323" s="0"/>
      <c r="VP3323" s="0"/>
      <c r="VQ3323" s="0"/>
      <c r="VR3323" s="0"/>
      <c r="VS3323" s="0"/>
      <c r="VT3323" s="0"/>
      <c r="VU3323" s="0"/>
      <c r="VV3323" s="0"/>
      <c r="VW3323" s="0"/>
      <c r="VX3323" s="0"/>
      <c r="VY3323" s="0"/>
      <c r="VZ3323" s="0"/>
      <c r="WA3323" s="0"/>
      <c r="WB3323" s="0"/>
      <c r="WC3323" s="0"/>
      <c r="WD3323" s="0"/>
      <c r="WE3323" s="0"/>
      <c r="WF3323" s="0"/>
      <c r="WG3323" s="0"/>
      <c r="WH3323" s="0"/>
      <c r="WI3323" s="0"/>
      <c r="WJ3323" s="0"/>
      <c r="WK3323" s="0"/>
      <c r="WL3323" s="0"/>
      <c r="WM3323" s="0"/>
      <c r="WN3323" s="0"/>
      <c r="WO3323" s="0"/>
      <c r="WP3323" s="0"/>
      <c r="WQ3323" s="0"/>
      <c r="WR3323" s="0"/>
      <c r="WS3323" s="0"/>
      <c r="WT3323" s="0"/>
      <c r="WU3323" s="0"/>
      <c r="WV3323" s="0"/>
      <c r="WW3323" s="0"/>
      <c r="WX3323" s="0"/>
      <c r="WY3323" s="0"/>
      <c r="WZ3323" s="0"/>
      <c r="XA3323" s="0"/>
      <c r="XB3323" s="0"/>
      <c r="XC3323" s="0"/>
      <c r="XD3323" s="0"/>
      <c r="XE3323" s="0"/>
      <c r="XF3323" s="0"/>
      <c r="XG3323" s="0"/>
      <c r="XH3323" s="0"/>
      <c r="XI3323" s="0"/>
      <c r="XJ3323" s="0"/>
      <c r="XK3323" s="0"/>
      <c r="XL3323" s="0"/>
      <c r="XM3323" s="0"/>
      <c r="XN3323" s="0"/>
      <c r="XO3323" s="0"/>
      <c r="XP3323" s="0"/>
      <c r="XQ3323" s="0"/>
      <c r="XR3323" s="0"/>
      <c r="XS3323" s="0"/>
      <c r="XT3323" s="0"/>
      <c r="XU3323" s="0"/>
      <c r="XV3323" s="0"/>
      <c r="XW3323" s="0"/>
      <c r="XX3323" s="0"/>
      <c r="XY3323" s="0"/>
      <c r="XZ3323" s="0"/>
      <c r="YA3323" s="0"/>
      <c r="YB3323" s="0"/>
      <c r="YC3323" s="0"/>
      <c r="YD3323" s="0"/>
      <c r="YE3323" s="0"/>
      <c r="YF3323" s="0"/>
      <c r="YG3323" s="0"/>
      <c r="YH3323" s="0"/>
      <c r="YI3323" s="0"/>
      <c r="YJ3323" s="0"/>
      <c r="YK3323" s="0"/>
      <c r="YL3323" s="0"/>
      <c r="YM3323" s="0"/>
      <c r="YN3323" s="0"/>
      <c r="YO3323" s="0"/>
      <c r="YP3323" s="0"/>
      <c r="YQ3323" s="0"/>
      <c r="YR3323" s="0"/>
      <c r="YS3323" s="0"/>
      <c r="YT3323" s="0"/>
      <c r="YU3323" s="0"/>
      <c r="YV3323" s="0"/>
      <c r="YW3323" s="0"/>
      <c r="YX3323" s="0"/>
      <c r="YY3323" s="0"/>
      <c r="YZ3323" s="0"/>
      <c r="ZA3323" s="0"/>
      <c r="ZB3323" s="0"/>
      <c r="ZC3323" s="0"/>
      <c r="ZD3323" s="0"/>
      <c r="ZE3323" s="0"/>
      <c r="ZF3323" s="0"/>
      <c r="ZG3323" s="0"/>
      <c r="ZH3323" s="0"/>
      <c r="ZI3323" s="0"/>
      <c r="ZJ3323" s="0"/>
      <c r="ZK3323" s="0"/>
      <c r="ZL3323" s="0"/>
      <c r="ZM3323" s="0"/>
      <c r="ZN3323" s="0"/>
      <c r="ZO3323" s="0"/>
      <c r="ZP3323" s="0"/>
      <c r="ZQ3323" s="0"/>
      <c r="ZR3323" s="0"/>
      <c r="ZS3323" s="0"/>
      <c r="ZT3323" s="0"/>
      <c r="ZU3323" s="0"/>
      <c r="ZV3323" s="0"/>
      <c r="ZW3323" s="0"/>
      <c r="ZX3323" s="0"/>
      <c r="ZY3323" s="0"/>
      <c r="ZZ3323" s="0"/>
      <c r="AAA3323" s="0"/>
      <c r="AAB3323" s="0"/>
      <c r="AAC3323" s="0"/>
      <c r="AAD3323" s="0"/>
      <c r="AAE3323" s="0"/>
      <c r="AAF3323" s="0"/>
      <c r="AAG3323" s="0"/>
      <c r="AAH3323" s="0"/>
      <c r="AAI3323" s="0"/>
      <c r="AAJ3323" s="0"/>
      <c r="AAK3323" s="0"/>
      <c r="AAL3323" s="0"/>
      <c r="AAM3323" s="0"/>
      <c r="AAN3323" s="0"/>
      <c r="AAO3323" s="0"/>
      <c r="AAP3323" s="0"/>
      <c r="AAQ3323" s="0"/>
      <c r="AAR3323" s="0"/>
      <c r="AAS3323" s="0"/>
      <c r="AAT3323" s="0"/>
      <c r="AAU3323" s="0"/>
      <c r="AAV3323" s="0"/>
      <c r="AAW3323" s="0"/>
      <c r="AAX3323" s="0"/>
      <c r="AAY3323" s="0"/>
      <c r="AAZ3323" s="0"/>
      <c r="ABA3323" s="0"/>
      <c r="ABB3323" s="0"/>
      <c r="ABC3323" s="0"/>
      <c r="ABD3323" s="0"/>
      <c r="ABE3323" s="0"/>
      <c r="ABF3323" s="0"/>
      <c r="ABG3323" s="0"/>
      <c r="ABH3323" s="0"/>
      <c r="ABI3323" s="0"/>
      <c r="ABJ3323" s="0"/>
      <c r="ABK3323" s="0"/>
      <c r="ABL3323" s="0"/>
      <c r="ABM3323" s="0"/>
      <c r="ABN3323" s="0"/>
      <c r="ABO3323" s="0"/>
      <c r="ABP3323" s="0"/>
      <c r="ABQ3323" s="0"/>
      <c r="ABR3323" s="0"/>
      <c r="ABS3323" s="0"/>
      <c r="ABT3323" s="0"/>
      <c r="ABU3323" s="0"/>
      <c r="ABV3323" s="0"/>
      <c r="ABW3323" s="0"/>
      <c r="ABX3323" s="0"/>
      <c r="ABY3323" s="0"/>
      <c r="ABZ3323" s="0"/>
      <c r="ACA3323" s="0"/>
      <c r="ACB3323" s="0"/>
      <c r="ACC3323" s="0"/>
      <c r="ACD3323" s="0"/>
      <c r="ACE3323" s="0"/>
      <c r="ACF3323" s="0"/>
      <c r="ACG3323" s="0"/>
      <c r="ACH3323" s="0"/>
      <c r="ACI3323" s="0"/>
      <c r="ACJ3323" s="0"/>
      <c r="ACK3323" s="0"/>
      <c r="ACL3323" s="0"/>
      <c r="ACM3323" s="0"/>
      <c r="ACN3323" s="0"/>
      <c r="ACO3323" s="0"/>
      <c r="ACP3323" s="0"/>
      <c r="ACQ3323" s="0"/>
      <c r="ACR3323" s="0"/>
      <c r="ACS3323" s="0"/>
      <c r="ACT3323" s="0"/>
      <c r="ACU3323" s="0"/>
      <c r="ACV3323" s="0"/>
      <c r="ACW3323" s="0"/>
      <c r="ACX3323" s="0"/>
      <c r="ACY3323" s="0"/>
      <c r="ACZ3323" s="0"/>
      <c r="ADA3323" s="0"/>
      <c r="ADB3323" s="0"/>
      <c r="ADC3323" s="0"/>
      <c r="ADD3323" s="0"/>
      <c r="ADE3323" s="0"/>
      <c r="ADF3323" s="0"/>
      <c r="ADG3323" s="0"/>
      <c r="ADH3323" s="0"/>
      <c r="ADI3323" s="0"/>
      <c r="ADJ3323" s="0"/>
      <c r="ADK3323" s="0"/>
      <c r="ADL3323" s="0"/>
      <c r="ADM3323" s="0"/>
      <c r="ADN3323" s="0"/>
      <c r="ADO3323" s="0"/>
      <c r="ADP3323" s="0"/>
      <c r="ADQ3323" s="0"/>
      <c r="ADR3323" s="0"/>
      <c r="ADS3323" s="0"/>
      <c r="ADT3323" s="0"/>
      <c r="ADU3323" s="0"/>
      <c r="ADV3323" s="0"/>
      <c r="ADW3323" s="0"/>
      <c r="ADX3323" s="0"/>
      <c r="ADY3323" s="0"/>
      <c r="ADZ3323" s="0"/>
      <c r="AEA3323" s="0"/>
      <c r="AEB3323" s="0"/>
      <c r="AEC3323" s="0"/>
      <c r="AED3323" s="0"/>
      <c r="AEE3323" s="0"/>
      <c r="AEF3323" s="0"/>
      <c r="AEG3323" s="0"/>
      <c r="AEH3323" s="0"/>
      <c r="AEI3323" s="0"/>
      <c r="AEJ3323" s="0"/>
      <c r="AEK3323" s="0"/>
      <c r="AEL3323" s="0"/>
      <c r="AEM3323" s="0"/>
      <c r="AEN3323" s="0"/>
      <c r="AEO3323" s="0"/>
      <c r="AEP3323" s="0"/>
      <c r="AEQ3323" s="0"/>
      <c r="AER3323" s="0"/>
      <c r="AES3323" s="0"/>
      <c r="AET3323" s="0"/>
      <c r="AEU3323" s="0"/>
      <c r="AEV3323" s="0"/>
      <c r="AEW3323" s="0"/>
      <c r="AEX3323" s="0"/>
      <c r="AEY3323" s="0"/>
      <c r="AEZ3323" s="0"/>
      <c r="AFA3323" s="0"/>
      <c r="AFB3323" s="0"/>
      <c r="AFC3323" s="0"/>
      <c r="AFD3323" s="0"/>
      <c r="AFE3323" s="0"/>
      <c r="AFF3323" s="0"/>
      <c r="AFG3323" s="0"/>
      <c r="AFH3323" s="0"/>
      <c r="AFI3323" s="0"/>
      <c r="AFJ3323" s="0"/>
      <c r="AFK3323" s="0"/>
      <c r="AFL3323" s="0"/>
      <c r="AFM3323" s="0"/>
      <c r="AFN3323" s="0"/>
      <c r="AFO3323" s="0"/>
      <c r="AFP3323" s="0"/>
      <c r="AFQ3323" s="0"/>
      <c r="AFR3323" s="0"/>
      <c r="AFS3323" s="0"/>
      <c r="AFT3323" s="0"/>
      <c r="AFU3323" s="0"/>
      <c r="AFV3323" s="0"/>
      <c r="AFW3323" s="0"/>
      <c r="AFX3323" s="0"/>
      <c r="AFY3323" s="0"/>
      <c r="AFZ3323" s="0"/>
      <c r="AGA3323" s="0"/>
      <c r="AGB3323" s="0"/>
      <c r="AGC3323" s="0"/>
      <c r="AGD3323" s="0"/>
      <c r="AGE3323" s="0"/>
      <c r="AGF3323" s="0"/>
      <c r="AGG3323" s="0"/>
      <c r="AGH3323" s="0"/>
      <c r="AGI3323" s="0"/>
      <c r="AGJ3323" s="0"/>
      <c r="AGK3323" s="0"/>
      <c r="AGL3323" s="0"/>
      <c r="AGM3323" s="0"/>
      <c r="AGN3323" s="0"/>
      <c r="AGO3323" s="0"/>
      <c r="AGP3323" s="0"/>
      <c r="AGQ3323" s="0"/>
      <c r="AGR3323" s="0"/>
      <c r="AGS3323" s="0"/>
      <c r="AGT3323" s="0"/>
      <c r="AGU3323" s="0"/>
      <c r="AGV3323" s="0"/>
      <c r="AGW3323" s="0"/>
      <c r="AGX3323" s="0"/>
      <c r="AGY3323" s="0"/>
      <c r="AGZ3323" s="0"/>
      <c r="AHA3323" s="0"/>
      <c r="AHB3323" s="0"/>
      <c r="AHC3323" s="0"/>
      <c r="AHD3323" s="0"/>
      <c r="AHE3323" s="0"/>
      <c r="AHF3323" s="0"/>
      <c r="AHG3323" s="0"/>
      <c r="AHH3323" s="0"/>
      <c r="AHI3323" s="0"/>
      <c r="AHJ3323" s="0"/>
      <c r="AHK3323" s="0"/>
      <c r="AHL3323" s="0"/>
      <c r="AHM3323" s="0"/>
      <c r="AHN3323" s="0"/>
      <c r="AHO3323" s="0"/>
      <c r="AHP3323" s="0"/>
      <c r="AHQ3323" s="0"/>
      <c r="AHR3323" s="0"/>
      <c r="AHS3323" s="0"/>
      <c r="AHT3323" s="0"/>
      <c r="AHU3323" s="0"/>
      <c r="AHV3323" s="0"/>
      <c r="AHW3323" s="0"/>
      <c r="AHX3323" s="0"/>
      <c r="AHY3323" s="0"/>
      <c r="AHZ3323" s="0"/>
      <c r="AIA3323" s="0"/>
      <c r="AIB3323" s="0"/>
      <c r="AIC3323" s="0"/>
      <c r="AID3323" s="0"/>
      <c r="AIE3323" s="0"/>
      <c r="AIF3323" s="0"/>
      <c r="AIG3323" s="0"/>
      <c r="AIH3323" s="0"/>
      <c r="AII3323" s="0"/>
      <c r="AIJ3323" s="0"/>
      <c r="AIK3323" s="0"/>
      <c r="AIL3323" s="0"/>
      <c r="AIM3323" s="0"/>
      <c r="AIN3323" s="0"/>
      <c r="AIO3323" s="0"/>
      <c r="AIP3323" s="0"/>
      <c r="AIQ3323" s="0"/>
      <c r="AIR3323" s="0"/>
      <c r="AIS3323" s="0"/>
      <c r="AIT3323" s="0"/>
      <c r="AIU3323" s="0"/>
      <c r="AIV3323" s="0"/>
      <c r="AIW3323" s="0"/>
      <c r="AIX3323" s="0"/>
      <c r="AIY3323" s="0"/>
      <c r="AIZ3323" s="0"/>
      <c r="AJA3323" s="0"/>
      <c r="AJB3323" s="0"/>
      <c r="AJC3323" s="0"/>
      <c r="AJD3323" s="0"/>
      <c r="AJE3323" s="0"/>
      <c r="AJF3323" s="0"/>
      <c r="AJG3323" s="0"/>
      <c r="AJH3323" s="0"/>
      <c r="AJI3323" s="0"/>
      <c r="AJJ3323" s="0"/>
      <c r="AJK3323" s="0"/>
      <c r="AJL3323" s="0"/>
      <c r="AJM3323" s="0"/>
      <c r="AJN3323" s="0"/>
      <c r="AJO3323" s="0"/>
      <c r="AJP3323" s="0"/>
      <c r="AJQ3323" s="0"/>
      <c r="AJR3323" s="0"/>
      <c r="AJS3323" s="0"/>
      <c r="AJT3323" s="0"/>
      <c r="AJU3323" s="0"/>
      <c r="AJV3323" s="0"/>
      <c r="AJW3323" s="0"/>
      <c r="AJX3323" s="0"/>
      <c r="AJY3323" s="0"/>
      <c r="AJZ3323" s="0"/>
      <c r="AKA3323" s="0"/>
      <c r="AKB3323" s="0"/>
      <c r="AKC3323" s="0"/>
      <c r="AKD3323" s="0"/>
      <c r="AKE3323" s="0"/>
      <c r="AKF3323" s="0"/>
      <c r="AKG3323" s="0"/>
      <c r="AKH3323" s="0"/>
      <c r="AKI3323" s="0"/>
      <c r="AKJ3323" s="0"/>
      <c r="AKK3323" s="0"/>
      <c r="AKL3323" s="0"/>
      <c r="AKM3323" s="0"/>
      <c r="AKN3323" s="0"/>
      <c r="AKO3323" s="0"/>
      <c r="AKP3323" s="0"/>
      <c r="AKQ3323" s="0"/>
      <c r="AKR3323" s="0"/>
      <c r="AKS3323" s="0"/>
      <c r="AKT3323" s="0"/>
      <c r="AKU3323" s="0"/>
      <c r="AKV3323" s="0"/>
      <c r="AKW3323" s="0"/>
      <c r="AKX3323" s="0"/>
      <c r="AKY3323" s="0"/>
      <c r="AKZ3323" s="0"/>
      <c r="ALA3323" s="0"/>
      <c r="ALB3323" s="0"/>
      <c r="ALC3323" s="0"/>
      <c r="ALD3323" s="0"/>
      <c r="ALE3323" s="0"/>
      <c r="ALF3323" s="0"/>
      <c r="ALG3323" s="0"/>
      <c r="ALH3323" s="0"/>
      <c r="ALI3323" s="0"/>
      <c r="ALJ3323" s="0"/>
      <c r="ALK3323" s="0"/>
      <c r="ALL3323" s="0"/>
      <c r="ALM3323" s="0"/>
      <c r="ALN3323" s="0"/>
      <c r="ALO3323" s="0"/>
      <c r="ALP3323" s="0"/>
      <c r="ALQ3323" s="0"/>
      <c r="ALR3323" s="0"/>
      <c r="ALS3323" s="0"/>
      <c r="ALT3323" s="0"/>
      <c r="ALU3323" s="0"/>
      <c r="ALV3323" s="0"/>
      <c r="ALW3323" s="0"/>
      <c r="ALX3323" s="0"/>
      <c r="ALY3323" s="0"/>
      <c r="ALZ3323" s="0"/>
      <c r="AMA3323" s="0"/>
      <c r="AMB3323" s="0"/>
      <c r="AMC3323" s="0"/>
      <c r="AMD3323" s="0"/>
      <c r="AME3323" s="0"/>
      <c r="AMF3323" s="0"/>
      <c r="AMG3323" s="0"/>
      <c r="AMH3323" s="0"/>
      <c r="AMI3323" s="0"/>
    </row>
    <row r="3324" customFormat="false" ht="12.75" hidden="false" customHeight="false" outlineLevel="0" collapsed="false">
      <c r="A3324" s="1" t="s">
        <v>3569</v>
      </c>
      <c r="C3324" s="27" t="s">
        <v>3574</v>
      </c>
      <c r="D3324" s="27" t="s">
        <v>16</v>
      </c>
      <c r="E3324" s="28"/>
      <c r="F3324" s="29"/>
      <c r="G3324" s="27"/>
      <c r="H3324" s="30" t="s">
        <v>168</v>
      </c>
      <c r="I3324" s="31" t="n">
        <v>0.45</v>
      </c>
      <c r="J3324" s="31" t="s">
        <v>2270</v>
      </c>
      <c r="BM3324" s="0"/>
      <c r="BN3324" s="0"/>
      <c r="BO3324" s="0"/>
      <c r="BP3324" s="0"/>
      <c r="BQ3324" s="0"/>
      <c r="BR3324" s="0"/>
      <c r="BS3324" s="0"/>
      <c r="BT3324" s="0"/>
      <c r="BU3324" s="0"/>
      <c r="BV3324" s="0"/>
      <c r="BW3324" s="0"/>
      <c r="BX3324" s="0"/>
      <c r="BY3324" s="0"/>
      <c r="BZ3324" s="0"/>
      <c r="CA3324" s="0"/>
      <c r="CB3324" s="0"/>
      <c r="CC3324" s="0"/>
      <c r="CD3324" s="0"/>
      <c r="CE3324" s="0"/>
      <c r="CF3324" s="0"/>
      <c r="CG3324" s="0"/>
      <c r="CH3324" s="0"/>
      <c r="CI3324" s="0"/>
      <c r="CJ3324" s="0"/>
      <c r="CK3324" s="0"/>
      <c r="CL3324" s="0"/>
      <c r="CM3324" s="0"/>
      <c r="CN3324" s="0"/>
      <c r="CO3324" s="0"/>
      <c r="CP3324" s="0"/>
      <c r="CQ3324" s="0"/>
      <c r="CR3324" s="0"/>
      <c r="CS3324" s="0"/>
      <c r="CT3324" s="0"/>
      <c r="CU3324" s="0"/>
      <c r="CV3324" s="0"/>
      <c r="CW3324" s="0"/>
      <c r="CX3324" s="0"/>
      <c r="CY3324" s="0"/>
      <c r="CZ3324" s="0"/>
      <c r="DA3324" s="0"/>
      <c r="DB3324" s="0"/>
      <c r="DC3324" s="0"/>
      <c r="DD3324" s="0"/>
      <c r="DE3324" s="0"/>
      <c r="DF3324" s="0"/>
      <c r="DG3324" s="0"/>
      <c r="DH3324" s="0"/>
      <c r="DI3324" s="0"/>
      <c r="DJ3324" s="0"/>
      <c r="DK3324" s="0"/>
      <c r="DL3324" s="0"/>
      <c r="DM3324" s="0"/>
      <c r="DN3324" s="0"/>
      <c r="DO3324" s="0"/>
      <c r="DP3324" s="0"/>
      <c r="DQ3324" s="0"/>
      <c r="DR3324" s="0"/>
      <c r="DS3324" s="0"/>
      <c r="DT3324" s="0"/>
      <c r="DU3324" s="0"/>
      <c r="DV3324" s="0"/>
      <c r="DW3324" s="0"/>
      <c r="DX3324" s="0"/>
      <c r="DY3324" s="0"/>
      <c r="DZ3324" s="0"/>
      <c r="EA3324" s="0"/>
      <c r="EB3324" s="0"/>
      <c r="EC3324" s="0"/>
      <c r="ED3324" s="0"/>
      <c r="EE3324" s="0"/>
      <c r="EF3324" s="0"/>
      <c r="EG3324" s="0"/>
      <c r="EH3324" s="0"/>
      <c r="EI3324" s="0"/>
      <c r="EJ3324" s="0"/>
      <c r="EK3324" s="0"/>
      <c r="EL3324" s="0"/>
      <c r="EM3324" s="0"/>
      <c r="EN3324" s="0"/>
      <c r="EO3324" s="0"/>
      <c r="EP3324" s="0"/>
      <c r="EQ3324" s="0"/>
      <c r="ER3324" s="0"/>
      <c r="ES3324" s="0"/>
      <c r="ET3324" s="0"/>
      <c r="EU3324" s="0"/>
      <c r="EV3324" s="0"/>
      <c r="EW3324" s="0"/>
      <c r="EX3324" s="0"/>
      <c r="EY3324" s="0"/>
      <c r="EZ3324" s="0"/>
      <c r="FA3324" s="0"/>
      <c r="FB3324" s="0"/>
      <c r="FC3324" s="0"/>
      <c r="FD3324" s="0"/>
      <c r="FE3324" s="0"/>
      <c r="FF3324" s="0"/>
      <c r="FG3324" s="0"/>
      <c r="FH3324" s="0"/>
      <c r="FI3324" s="0"/>
      <c r="FJ3324" s="0"/>
      <c r="FK3324" s="0"/>
      <c r="FL3324" s="0"/>
      <c r="FM3324" s="0"/>
      <c r="FN3324" s="0"/>
      <c r="FO3324" s="0"/>
      <c r="FP3324" s="0"/>
      <c r="FQ3324" s="0"/>
      <c r="FR3324" s="0"/>
      <c r="FS3324" s="0"/>
      <c r="FT3324" s="0"/>
      <c r="FU3324" s="0"/>
      <c r="FV3324" s="0"/>
      <c r="FW3324" s="0"/>
      <c r="FX3324" s="0"/>
      <c r="FY3324" s="0"/>
      <c r="FZ3324" s="0"/>
      <c r="GA3324" s="0"/>
      <c r="GB3324" s="0"/>
      <c r="GC3324" s="0"/>
      <c r="GD3324" s="0"/>
      <c r="GE3324" s="0"/>
      <c r="GF3324" s="0"/>
      <c r="GG3324" s="0"/>
      <c r="GH3324" s="0"/>
      <c r="GI3324" s="0"/>
      <c r="GJ3324" s="0"/>
      <c r="GK3324" s="0"/>
      <c r="GL3324" s="0"/>
      <c r="GM3324" s="0"/>
      <c r="GN3324" s="0"/>
      <c r="GO3324" s="0"/>
      <c r="GP3324" s="0"/>
      <c r="GQ3324" s="0"/>
      <c r="GR3324" s="0"/>
      <c r="GS3324" s="0"/>
      <c r="GT3324" s="0"/>
      <c r="GU3324" s="0"/>
      <c r="GV3324" s="0"/>
      <c r="GW3324" s="0"/>
      <c r="GX3324" s="0"/>
      <c r="GY3324" s="0"/>
      <c r="GZ3324" s="0"/>
      <c r="HA3324" s="0"/>
      <c r="HB3324" s="0"/>
      <c r="HC3324" s="0"/>
      <c r="HD3324" s="0"/>
      <c r="HE3324" s="0"/>
      <c r="HF3324" s="0"/>
      <c r="HG3324" s="0"/>
      <c r="HH3324" s="0"/>
      <c r="HI3324" s="0"/>
      <c r="HJ3324" s="0"/>
      <c r="HK3324" s="0"/>
      <c r="HL3324" s="0"/>
      <c r="HM3324" s="0"/>
      <c r="HN3324" s="0"/>
      <c r="HO3324" s="0"/>
      <c r="HP3324" s="0"/>
      <c r="HQ3324" s="0"/>
      <c r="HR3324" s="0"/>
      <c r="HS3324" s="0"/>
      <c r="HT3324" s="0"/>
      <c r="HU3324" s="0"/>
      <c r="HV3324" s="0"/>
      <c r="HW3324" s="0"/>
      <c r="HX3324" s="0"/>
      <c r="HY3324" s="0"/>
      <c r="HZ3324" s="0"/>
      <c r="IA3324" s="0"/>
      <c r="IB3324" s="0"/>
      <c r="IC3324" s="0"/>
      <c r="ID3324" s="0"/>
      <c r="IE3324" s="0"/>
      <c r="IF3324" s="0"/>
      <c r="IG3324" s="0"/>
      <c r="IH3324" s="0"/>
      <c r="II3324" s="0"/>
      <c r="IJ3324" s="0"/>
      <c r="IK3324" s="0"/>
      <c r="IL3324" s="0"/>
      <c r="IM3324" s="0"/>
      <c r="IN3324" s="0"/>
      <c r="IO3324" s="0"/>
      <c r="IP3324" s="0"/>
      <c r="IQ3324" s="0"/>
      <c r="IR3324" s="0"/>
      <c r="IS3324" s="0"/>
      <c r="IT3324" s="0"/>
      <c r="IU3324" s="0"/>
      <c r="IV3324" s="0"/>
      <c r="IW3324" s="0"/>
      <c r="IX3324" s="0"/>
      <c r="IY3324" s="0"/>
      <c r="IZ3324" s="0"/>
      <c r="JA3324" s="0"/>
      <c r="JB3324" s="0"/>
      <c r="JC3324" s="0"/>
      <c r="JD3324" s="0"/>
      <c r="JE3324" s="0"/>
      <c r="JF3324" s="0"/>
      <c r="JG3324" s="0"/>
      <c r="JH3324" s="0"/>
      <c r="JI3324" s="0"/>
      <c r="JJ3324" s="0"/>
      <c r="JK3324" s="0"/>
      <c r="JL3324" s="0"/>
      <c r="JM3324" s="0"/>
      <c r="JN3324" s="0"/>
      <c r="JO3324" s="0"/>
      <c r="JP3324" s="0"/>
      <c r="JQ3324" s="0"/>
      <c r="JR3324" s="0"/>
      <c r="JS3324" s="0"/>
      <c r="JT3324" s="0"/>
      <c r="JU3324" s="0"/>
      <c r="JV3324" s="0"/>
      <c r="JW3324" s="0"/>
      <c r="JX3324" s="0"/>
      <c r="JY3324" s="0"/>
      <c r="JZ3324" s="0"/>
      <c r="KA3324" s="0"/>
      <c r="KB3324" s="0"/>
      <c r="KC3324" s="0"/>
      <c r="KD3324" s="0"/>
      <c r="KE3324" s="0"/>
      <c r="KF3324" s="0"/>
      <c r="KG3324" s="0"/>
      <c r="KH3324" s="0"/>
      <c r="KI3324" s="0"/>
      <c r="KJ3324" s="0"/>
      <c r="KK3324" s="0"/>
      <c r="KL3324" s="0"/>
      <c r="KM3324" s="0"/>
      <c r="KN3324" s="0"/>
      <c r="KO3324" s="0"/>
      <c r="KP3324" s="0"/>
      <c r="KQ3324" s="0"/>
      <c r="KR3324" s="0"/>
      <c r="KS3324" s="0"/>
      <c r="KT3324" s="0"/>
      <c r="KU3324" s="0"/>
      <c r="KV3324" s="0"/>
      <c r="KW3324" s="0"/>
      <c r="KX3324" s="0"/>
      <c r="KY3324" s="0"/>
      <c r="KZ3324" s="0"/>
      <c r="LA3324" s="0"/>
      <c r="LB3324" s="0"/>
      <c r="LC3324" s="0"/>
      <c r="LD3324" s="0"/>
      <c r="LE3324" s="0"/>
      <c r="LF3324" s="0"/>
      <c r="LG3324" s="0"/>
      <c r="LH3324" s="0"/>
      <c r="LI3324" s="0"/>
      <c r="LJ3324" s="0"/>
      <c r="LK3324" s="0"/>
      <c r="LL3324" s="0"/>
      <c r="LM3324" s="0"/>
      <c r="LN3324" s="0"/>
      <c r="LO3324" s="0"/>
      <c r="LP3324" s="0"/>
      <c r="LQ3324" s="0"/>
      <c r="LR3324" s="0"/>
      <c r="LS3324" s="0"/>
      <c r="LT3324" s="0"/>
      <c r="LU3324" s="0"/>
      <c r="LV3324" s="0"/>
      <c r="LW3324" s="0"/>
      <c r="LX3324" s="0"/>
      <c r="LY3324" s="0"/>
      <c r="LZ3324" s="0"/>
      <c r="MA3324" s="0"/>
      <c r="MB3324" s="0"/>
      <c r="MC3324" s="0"/>
      <c r="MD3324" s="0"/>
      <c r="ME3324" s="0"/>
      <c r="MF3324" s="0"/>
      <c r="MG3324" s="0"/>
      <c r="MH3324" s="0"/>
      <c r="MI3324" s="0"/>
      <c r="MJ3324" s="0"/>
      <c r="MK3324" s="0"/>
      <c r="ML3324" s="0"/>
      <c r="MM3324" s="0"/>
      <c r="MN3324" s="0"/>
      <c r="MO3324" s="0"/>
      <c r="MP3324" s="0"/>
      <c r="MQ3324" s="0"/>
      <c r="MR3324" s="0"/>
      <c r="MS3324" s="0"/>
      <c r="MT3324" s="0"/>
      <c r="MU3324" s="0"/>
      <c r="MV3324" s="0"/>
      <c r="MW3324" s="0"/>
      <c r="MX3324" s="0"/>
      <c r="MY3324" s="0"/>
      <c r="MZ3324" s="0"/>
      <c r="NA3324" s="0"/>
      <c r="NB3324" s="0"/>
      <c r="NC3324" s="0"/>
      <c r="ND3324" s="0"/>
      <c r="NE3324" s="0"/>
      <c r="NF3324" s="0"/>
      <c r="NG3324" s="0"/>
      <c r="NH3324" s="0"/>
      <c r="NI3324" s="0"/>
      <c r="NJ3324" s="0"/>
      <c r="NK3324" s="0"/>
      <c r="NL3324" s="0"/>
      <c r="NM3324" s="0"/>
      <c r="NN3324" s="0"/>
      <c r="NO3324" s="0"/>
      <c r="NP3324" s="0"/>
      <c r="NQ3324" s="0"/>
      <c r="NR3324" s="0"/>
      <c r="NS3324" s="0"/>
      <c r="NT3324" s="0"/>
      <c r="NU3324" s="0"/>
      <c r="NV3324" s="0"/>
      <c r="NW3324" s="0"/>
      <c r="NX3324" s="0"/>
      <c r="NY3324" s="0"/>
      <c r="NZ3324" s="0"/>
      <c r="OA3324" s="0"/>
      <c r="OB3324" s="0"/>
      <c r="OC3324" s="0"/>
      <c r="OD3324" s="0"/>
      <c r="OE3324" s="0"/>
      <c r="OF3324" s="0"/>
      <c r="OG3324" s="0"/>
      <c r="OH3324" s="0"/>
      <c r="OI3324" s="0"/>
      <c r="OJ3324" s="0"/>
      <c r="OK3324" s="0"/>
      <c r="OL3324" s="0"/>
      <c r="OM3324" s="0"/>
      <c r="ON3324" s="0"/>
      <c r="OO3324" s="0"/>
      <c r="OP3324" s="0"/>
      <c r="OQ3324" s="0"/>
      <c r="OR3324" s="0"/>
      <c r="OS3324" s="0"/>
      <c r="OT3324" s="0"/>
      <c r="OU3324" s="0"/>
      <c r="OV3324" s="0"/>
      <c r="OW3324" s="0"/>
      <c r="OX3324" s="0"/>
      <c r="OY3324" s="0"/>
      <c r="OZ3324" s="0"/>
      <c r="PA3324" s="0"/>
      <c r="PB3324" s="0"/>
      <c r="PC3324" s="0"/>
      <c r="PD3324" s="0"/>
      <c r="PE3324" s="0"/>
      <c r="PF3324" s="0"/>
      <c r="PG3324" s="0"/>
      <c r="PH3324" s="0"/>
      <c r="PI3324" s="0"/>
      <c r="PJ3324" s="0"/>
      <c r="PK3324" s="0"/>
      <c r="PL3324" s="0"/>
      <c r="PM3324" s="0"/>
      <c r="PN3324" s="0"/>
      <c r="PO3324" s="0"/>
      <c r="PP3324" s="0"/>
      <c r="PQ3324" s="0"/>
      <c r="PR3324" s="0"/>
      <c r="PS3324" s="0"/>
      <c r="PT3324" s="0"/>
      <c r="PU3324" s="0"/>
      <c r="PV3324" s="0"/>
      <c r="PW3324" s="0"/>
      <c r="PX3324" s="0"/>
      <c r="PY3324" s="0"/>
      <c r="PZ3324" s="0"/>
      <c r="QA3324" s="0"/>
      <c r="QB3324" s="0"/>
      <c r="QC3324" s="0"/>
      <c r="QD3324" s="0"/>
      <c r="QE3324" s="0"/>
      <c r="QF3324" s="0"/>
      <c r="QG3324" s="0"/>
      <c r="QH3324" s="0"/>
      <c r="QI3324" s="0"/>
      <c r="QJ3324" s="0"/>
      <c r="QK3324" s="0"/>
      <c r="QL3324" s="0"/>
      <c r="QM3324" s="0"/>
      <c r="QN3324" s="0"/>
      <c r="QO3324" s="0"/>
      <c r="QP3324" s="0"/>
      <c r="QQ3324" s="0"/>
      <c r="QR3324" s="0"/>
      <c r="QS3324" s="0"/>
      <c r="QT3324" s="0"/>
      <c r="QU3324" s="0"/>
      <c r="QV3324" s="0"/>
      <c r="QW3324" s="0"/>
      <c r="QX3324" s="0"/>
      <c r="QY3324" s="0"/>
      <c r="QZ3324" s="0"/>
      <c r="RA3324" s="0"/>
      <c r="RB3324" s="0"/>
      <c r="RC3324" s="0"/>
      <c r="RD3324" s="0"/>
      <c r="RE3324" s="0"/>
      <c r="RF3324" s="0"/>
      <c r="RG3324" s="0"/>
      <c r="RH3324" s="0"/>
      <c r="RI3324" s="0"/>
      <c r="RJ3324" s="0"/>
      <c r="RK3324" s="0"/>
      <c r="RL3324" s="0"/>
      <c r="RM3324" s="0"/>
      <c r="RN3324" s="0"/>
      <c r="RO3324" s="0"/>
      <c r="RP3324" s="0"/>
      <c r="RQ3324" s="0"/>
      <c r="RR3324" s="0"/>
      <c r="RS3324" s="0"/>
      <c r="RT3324" s="0"/>
      <c r="RU3324" s="0"/>
      <c r="RV3324" s="0"/>
      <c r="RW3324" s="0"/>
      <c r="RX3324" s="0"/>
      <c r="RY3324" s="0"/>
      <c r="RZ3324" s="0"/>
      <c r="SA3324" s="0"/>
      <c r="SB3324" s="0"/>
      <c r="SC3324" s="0"/>
      <c r="SD3324" s="0"/>
      <c r="SE3324" s="0"/>
      <c r="SF3324" s="0"/>
      <c r="SG3324" s="0"/>
      <c r="SH3324" s="0"/>
      <c r="SI3324" s="0"/>
      <c r="SJ3324" s="0"/>
      <c r="SK3324" s="0"/>
      <c r="SL3324" s="0"/>
      <c r="SM3324" s="0"/>
      <c r="SN3324" s="0"/>
      <c r="SO3324" s="0"/>
      <c r="SP3324" s="0"/>
      <c r="SQ3324" s="0"/>
      <c r="SR3324" s="0"/>
      <c r="SS3324" s="0"/>
      <c r="ST3324" s="0"/>
      <c r="SU3324" s="0"/>
      <c r="SV3324" s="0"/>
      <c r="SW3324" s="0"/>
      <c r="SX3324" s="0"/>
      <c r="SY3324" s="0"/>
      <c r="SZ3324" s="0"/>
      <c r="TA3324" s="0"/>
      <c r="TB3324" s="0"/>
      <c r="TC3324" s="0"/>
      <c r="TD3324" s="0"/>
      <c r="TE3324" s="0"/>
      <c r="TF3324" s="0"/>
      <c r="TG3324" s="0"/>
      <c r="TH3324" s="0"/>
      <c r="TI3324" s="0"/>
      <c r="TJ3324" s="0"/>
      <c r="TK3324" s="0"/>
      <c r="TL3324" s="0"/>
      <c r="TM3324" s="0"/>
      <c r="TN3324" s="0"/>
      <c r="TO3324" s="0"/>
      <c r="TP3324" s="0"/>
      <c r="TQ3324" s="0"/>
      <c r="TR3324" s="0"/>
      <c r="TS3324" s="0"/>
      <c r="TT3324" s="0"/>
      <c r="TU3324" s="0"/>
      <c r="TV3324" s="0"/>
      <c r="TW3324" s="0"/>
      <c r="TX3324" s="0"/>
      <c r="TY3324" s="0"/>
      <c r="TZ3324" s="0"/>
      <c r="UA3324" s="0"/>
      <c r="UB3324" s="0"/>
      <c r="UC3324" s="0"/>
      <c r="UD3324" s="0"/>
      <c r="UE3324" s="0"/>
      <c r="UF3324" s="0"/>
      <c r="UG3324" s="0"/>
      <c r="UH3324" s="0"/>
      <c r="UI3324" s="0"/>
      <c r="UJ3324" s="0"/>
      <c r="UK3324" s="0"/>
      <c r="UL3324" s="0"/>
      <c r="UM3324" s="0"/>
      <c r="UN3324" s="0"/>
      <c r="UO3324" s="0"/>
      <c r="UP3324" s="0"/>
      <c r="UQ3324" s="0"/>
      <c r="UR3324" s="0"/>
      <c r="US3324" s="0"/>
      <c r="UT3324" s="0"/>
      <c r="UU3324" s="0"/>
      <c r="UV3324" s="0"/>
      <c r="UW3324" s="0"/>
      <c r="UX3324" s="0"/>
      <c r="UY3324" s="0"/>
      <c r="UZ3324" s="0"/>
      <c r="VA3324" s="0"/>
      <c r="VB3324" s="0"/>
      <c r="VC3324" s="0"/>
      <c r="VD3324" s="0"/>
      <c r="VE3324" s="0"/>
      <c r="VF3324" s="0"/>
      <c r="VG3324" s="0"/>
      <c r="VH3324" s="0"/>
      <c r="VI3324" s="0"/>
      <c r="VJ3324" s="0"/>
      <c r="VK3324" s="0"/>
      <c r="VL3324" s="0"/>
      <c r="VM3324" s="0"/>
      <c r="VN3324" s="0"/>
      <c r="VO3324" s="0"/>
      <c r="VP3324" s="0"/>
      <c r="VQ3324" s="0"/>
      <c r="VR3324" s="0"/>
      <c r="VS3324" s="0"/>
      <c r="VT3324" s="0"/>
      <c r="VU3324" s="0"/>
      <c r="VV3324" s="0"/>
      <c r="VW3324" s="0"/>
      <c r="VX3324" s="0"/>
      <c r="VY3324" s="0"/>
      <c r="VZ3324" s="0"/>
      <c r="WA3324" s="0"/>
      <c r="WB3324" s="0"/>
      <c r="WC3324" s="0"/>
      <c r="WD3324" s="0"/>
      <c r="WE3324" s="0"/>
      <c r="WF3324" s="0"/>
      <c r="WG3324" s="0"/>
      <c r="WH3324" s="0"/>
      <c r="WI3324" s="0"/>
      <c r="WJ3324" s="0"/>
      <c r="WK3324" s="0"/>
      <c r="WL3324" s="0"/>
      <c r="WM3324" s="0"/>
      <c r="WN3324" s="0"/>
      <c r="WO3324" s="0"/>
      <c r="WP3324" s="0"/>
      <c r="WQ3324" s="0"/>
      <c r="WR3324" s="0"/>
      <c r="WS3324" s="0"/>
      <c r="WT3324" s="0"/>
      <c r="WU3324" s="0"/>
      <c r="WV3324" s="0"/>
      <c r="WW3324" s="0"/>
      <c r="WX3324" s="0"/>
      <c r="WY3324" s="0"/>
      <c r="WZ3324" s="0"/>
      <c r="XA3324" s="0"/>
      <c r="XB3324" s="0"/>
      <c r="XC3324" s="0"/>
      <c r="XD3324" s="0"/>
      <c r="XE3324" s="0"/>
      <c r="XF3324" s="0"/>
      <c r="XG3324" s="0"/>
      <c r="XH3324" s="0"/>
      <c r="XI3324" s="0"/>
      <c r="XJ3324" s="0"/>
      <c r="XK3324" s="0"/>
      <c r="XL3324" s="0"/>
      <c r="XM3324" s="0"/>
      <c r="XN3324" s="0"/>
      <c r="XO3324" s="0"/>
      <c r="XP3324" s="0"/>
      <c r="XQ3324" s="0"/>
      <c r="XR3324" s="0"/>
      <c r="XS3324" s="0"/>
      <c r="XT3324" s="0"/>
      <c r="XU3324" s="0"/>
      <c r="XV3324" s="0"/>
      <c r="XW3324" s="0"/>
      <c r="XX3324" s="0"/>
      <c r="XY3324" s="0"/>
      <c r="XZ3324" s="0"/>
      <c r="YA3324" s="0"/>
      <c r="YB3324" s="0"/>
      <c r="YC3324" s="0"/>
      <c r="YD3324" s="0"/>
      <c r="YE3324" s="0"/>
      <c r="YF3324" s="0"/>
      <c r="YG3324" s="0"/>
      <c r="YH3324" s="0"/>
      <c r="YI3324" s="0"/>
      <c r="YJ3324" s="0"/>
      <c r="YK3324" s="0"/>
      <c r="YL3324" s="0"/>
      <c r="YM3324" s="0"/>
      <c r="YN3324" s="0"/>
      <c r="YO3324" s="0"/>
      <c r="YP3324" s="0"/>
      <c r="YQ3324" s="0"/>
      <c r="YR3324" s="0"/>
      <c r="YS3324" s="0"/>
      <c r="YT3324" s="0"/>
      <c r="YU3324" s="0"/>
      <c r="YV3324" s="0"/>
      <c r="YW3324" s="0"/>
      <c r="YX3324" s="0"/>
      <c r="YY3324" s="0"/>
      <c r="YZ3324" s="0"/>
      <c r="ZA3324" s="0"/>
      <c r="ZB3324" s="0"/>
      <c r="ZC3324" s="0"/>
      <c r="ZD3324" s="0"/>
      <c r="ZE3324" s="0"/>
      <c r="ZF3324" s="0"/>
      <c r="ZG3324" s="0"/>
      <c r="ZH3324" s="0"/>
      <c r="ZI3324" s="0"/>
      <c r="ZJ3324" s="0"/>
      <c r="ZK3324" s="0"/>
      <c r="ZL3324" s="0"/>
      <c r="ZM3324" s="0"/>
      <c r="ZN3324" s="0"/>
      <c r="ZO3324" s="0"/>
      <c r="ZP3324" s="0"/>
      <c r="ZQ3324" s="0"/>
      <c r="ZR3324" s="0"/>
      <c r="ZS3324" s="0"/>
      <c r="ZT3324" s="0"/>
      <c r="ZU3324" s="0"/>
      <c r="ZV3324" s="0"/>
      <c r="ZW3324" s="0"/>
      <c r="ZX3324" s="0"/>
      <c r="ZY3324" s="0"/>
      <c r="ZZ3324" s="0"/>
      <c r="AAA3324" s="0"/>
      <c r="AAB3324" s="0"/>
      <c r="AAC3324" s="0"/>
      <c r="AAD3324" s="0"/>
      <c r="AAE3324" s="0"/>
      <c r="AAF3324" s="0"/>
      <c r="AAG3324" s="0"/>
      <c r="AAH3324" s="0"/>
      <c r="AAI3324" s="0"/>
      <c r="AAJ3324" s="0"/>
      <c r="AAK3324" s="0"/>
      <c r="AAL3324" s="0"/>
      <c r="AAM3324" s="0"/>
      <c r="AAN3324" s="0"/>
      <c r="AAO3324" s="0"/>
      <c r="AAP3324" s="0"/>
      <c r="AAQ3324" s="0"/>
      <c r="AAR3324" s="0"/>
      <c r="AAS3324" s="0"/>
      <c r="AAT3324" s="0"/>
      <c r="AAU3324" s="0"/>
      <c r="AAV3324" s="0"/>
      <c r="AAW3324" s="0"/>
      <c r="AAX3324" s="0"/>
      <c r="AAY3324" s="0"/>
      <c r="AAZ3324" s="0"/>
      <c r="ABA3324" s="0"/>
      <c r="ABB3324" s="0"/>
      <c r="ABC3324" s="0"/>
      <c r="ABD3324" s="0"/>
      <c r="ABE3324" s="0"/>
      <c r="ABF3324" s="0"/>
      <c r="ABG3324" s="0"/>
      <c r="ABH3324" s="0"/>
      <c r="ABI3324" s="0"/>
      <c r="ABJ3324" s="0"/>
      <c r="ABK3324" s="0"/>
      <c r="ABL3324" s="0"/>
      <c r="ABM3324" s="0"/>
      <c r="ABN3324" s="0"/>
      <c r="ABO3324" s="0"/>
      <c r="ABP3324" s="0"/>
      <c r="ABQ3324" s="0"/>
      <c r="ABR3324" s="0"/>
      <c r="ABS3324" s="0"/>
      <c r="ABT3324" s="0"/>
      <c r="ABU3324" s="0"/>
      <c r="ABV3324" s="0"/>
      <c r="ABW3324" s="0"/>
      <c r="ABX3324" s="0"/>
      <c r="ABY3324" s="0"/>
      <c r="ABZ3324" s="0"/>
      <c r="ACA3324" s="0"/>
      <c r="ACB3324" s="0"/>
      <c r="ACC3324" s="0"/>
      <c r="ACD3324" s="0"/>
      <c r="ACE3324" s="0"/>
      <c r="ACF3324" s="0"/>
      <c r="ACG3324" s="0"/>
      <c r="ACH3324" s="0"/>
      <c r="ACI3324" s="0"/>
      <c r="ACJ3324" s="0"/>
      <c r="ACK3324" s="0"/>
      <c r="ACL3324" s="0"/>
      <c r="ACM3324" s="0"/>
      <c r="ACN3324" s="0"/>
      <c r="ACO3324" s="0"/>
      <c r="ACP3324" s="0"/>
      <c r="ACQ3324" s="0"/>
      <c r="ACR3324" s="0"/>
      <c r="ACS3324" s="0"/>
      <c r="ACT3324" s="0"/>
      <c r="ACU3324" s="0"/>
      <c r="ACV3324" s="0"/>
      <c r="ACW3324" s="0"/>
      <c r="ACX3324" s="0"/>
      <c r="ACY3324" s="0"/>
      <c r="ACZ3324" s="0"/>
      <c r="ADA3324" s="0"/>
      <c r="ADB3324" s="0"/>
      <c r="ADC3324" s="0"/>
      <c r="ADD3324" s="0"/>
      <c r="ADE3324" s="0"/>
      <c r="ADF3324" s="0"/>
      <c r="ADG3324" s="0"/>
      <c r="ADH3324" s="0"/>
      <c r="ADI3324" s="0"/>
      <c r="ADJ3324" s="0"/>
      <c r="ADK3324" s="0"/>
      <c r="ADL3324" s="0"/>
      <c r="ADM3324" s="0"/>
      <c r="ADN3324" s="0"/>
      <c r="ADO3324" s="0"/>
      <c r="ADP3324" s="0"/>
      <c r="ADQ3324" s="0"/>
      <c r="ADR3324" s="0"/>
      <c r="ADS3324" s="0"/>
      <c r="ADT3324" s="0"/>
      <c r="ADU3324" s="0"/>
      <c r="ADV3324" s="0"/>
      <c r="ADW3324" s="0"/>
      <c r="ADX3324" s="0"/>
      <c r="ADY3324" s="0"/>
      <c r="ADZ3324" s="0"/>
      <c r="AEA3324" s="0"/>
      <c r="AEB3324" s="0"/>
      <c r="AEC3324" s="0"/>
      <c r="AED3324" s="0"/>
      <c r="AEE3324" s="0"/>
      <c r="AEF3324" s="0"/>
      <c r="AEG3324" s="0"/>
      <c r="AEH3324" s="0"/>
      <c r="AEI3324" s="0"/>
      <c r="AEJ3324" s="0"/>
      <c r="AEK3324" s="0"/>
      <c r="AEL3324" s="0"/>
      <c r="AEM3324" s="0"/>
      <c r="AEN3324" s="0"/>
      <c r="AEO3324" s="0"/>
      <c r="AEP3324" s="0"/>
      <c r="AEQ3324" s="0"/>
      <c r="AER3324" s="0"/>
      <c r="AES3324" s="0"/>
      <c r="AET3324" s="0"/>
      <c r="AEU3324" s="0"/>
      <c r="AEV3324" s="0"/>
      <c r="AEW3324" s="0"/>
      <c r="AEX3324" s="0"/>
      <c r="AEY3324" s="0"/>
      <c r="AEZ3324" s="0"/>
      <c r="AFA3324" s="0"/>
      <c r="AFB3324" s="0"/>
      <c r="AFC3324" s="0"/>
      <c r="AFD3324" s="0"/>
      <c r="AFE3324" s="0"/>
      <c r="AFF3324" s="0"/>
      <c r="AFG3324" s="0"/>
      <c r="AFH3324" s="0"/>
      <c r="AFI3324" s="0"/>
      <c r="AFJ3324" s="0"/>
      <c r="AFK3324" s="0"/>
      <c r="AFL3324" s="0"/>
      <c r="AFM3324" s="0"/>
      <c r="AFN3324" s="0"/>
      <c r="AFO3324" s="0"/>
      <c r="AFP3324" s="0"/>
      <c r="AFQ3324" s="0"/>
      <c r="AFR3324" s="0"/>
      <c r="AFS3324" s="0"/>
      <c r="AFT3324" s="0"/>
      <c r="AFU3324" s="0"/>
      <c r="AFV3324" s="0"/>
      <c r="AFW3324" s="0"/>
      <c r="AFX3324" s="0"/>
      <c r="AFY3324" s="0"/>
      <c r="AFZ3324" s="0"/>
      <c r="AGA3324" s="0"/>
      <c r="AGB3324" s="0"/>
      <c r="AGC3324" s="0"/>
      <c r="AGD3324" s="0"/>
      <c r="AGE3324" s="0"/>
      <c r="AGF3324" s="0"/>
      <c r="AGG3324" s="0"/>
      <c r="AGH3324" s="0"/>
      <c r="AGI3324" s="0"/>
      <c r="AGJ3324" s="0"/>
      <c r="AGK3324" s="0"/>
      <c r="AGL3324" s="0"/>
      <c r="AGM3324" s="0"/>
      <c r="AGN3324" s="0"/>
      <c r="AGO3324" s="0"/>
      <c r="AGP3324" s="0"/>
      <c r="AGQ3324" s="0"/>
      <c r="AGR3324" s="0"/>
      <c r="AGS3324" s="0"/>
      <c r="AGT3324" s="0"/>
      <c r="AGU3324" s="0"/>
      <c r="AGV3324" s="0"/>
      <c r="AGW3324" s="0"/>
      <c r="AGX3324" s="0"/>
      <c r="AGY3324" s="0"/>
      <c r="AGZ3324" s="0"/>
      <c r="AHA3324" s="0"/>
      <c r="AHB3324" s="0"/>
      <c r="AHC3324" s="0"/>
      <c r="AHD3324" s="0"/>
      <c r="AHE3324" s="0"/>
      <c r="AHF3324" s="0"/>
      <c r="AHG3324" s="0"/>
      <c r="AHH3324" s="0"/>
      <c r="AHI3324" s="0"/>
      <c r="AHJ3324" s="0"/>
      <c r="AHK3324" s="0"/>
      <c r="AHL3324" s="0"/>
      <c r="AHM3324" s="0"/>
      <c r="AHN3324" s="0"/>
      <c r="AHO3324" s="0"/>
      <c r="AHP3324" s="0"/>
      <c r="AHQ3324" s="0"/>
      <c r="AHR3324" s="0"/>
      <c r="AHS3324" s="0"/>
      <c r="AHT3324" s="0"/>
      <c r="AHU3324" s="0"/>
      <c r="AHV3324" s="0"/>
      <c r="AHW3324" s="0"/>
      <c r="AHX3324" s="0"/>
      <c r="AHY3324" s="0"/>
      <c r="AHZ3324" s="0"/>
      <c r="AIA3324" s="0"/>
      <c r="AIB3324" s="0"/>
      <c r="AIC3324" s="0"/>
      <c r="AID3324" s="0"/>
      <c r="AIE3324" s="0"/>
      <c r="AIF3324" s="0"/>
      <c r="AIG3324" s="0"/>
      <c r="AIH3324" s="0"/>
      <c r="AII3324" s="0"/>
      <c r="AIJ3324" s="0"/>
      <c r="AIK3324" s="0"/>
      <c r="AIL3324" s="0"/>
      <c r="AIM3324" s="0"/>
      <c r="AIN3324" s="0"/>
      <c r="AIO3324" s="0"/>
      <c r="AIP3324" s="0"/>
      <c r="AIQ3324" s="0"/>
      <c r="AIR3324" s="0"/>
      <c r="AIS3324" s="0"/>
      <c r="AIT3324" s="0"/>
      <c r="AIU3324" s="0"/>
      <c r="AIV3324" s="0"/>
      <c r="AIW3324" s="0"/>
      <c r="AIX3324" s="0"/>
      <c r="AIY3324" s="0"/>
      <c r="AIZ3324" s="0"/>
      <c r="AJA3324" s="0"/>
      <c r="AJB3324" s="0"/>
      <c r="AJC3324" s="0"/>
      <c r="AJD3324" s="0"/>
      <c r="AJE3324" s="0"/>
      <c r="AJF3324" s="0"/>
      <c r="AJG3324" s="0"/>
      <c r="AJH3324" s="0"/>
      <c r="AJI3324" s="0"/>
      <c r="AJJ3324" s="0"/>
      <c r="AJK3324" s="0"/>
      <c r="AJL3324" s="0"/>
      <c r="AJM3324" s="0"/>
      <c r="AJN3324" s="0"/>
      <c r="AJO3324" s="0"/>
      <c r="AJP3324" s="0"/>
      <c r="AJQ3324" s="0"/>
      <c r="AJR3324" s="0"/>
      <c r="AJS3324" s="0"/>
      <c r="AJT3324" s="0"/>
      <c r="AJU3324" s="0"/>
      <c r="AJV3324" s="0"/>
      <c r="AJW3324" s="0"/>
      <c r="AJX3324" s="0"/>
      <c r="AJY3324" s="0"/>
      <c r="AJZ3324" s="0"/>
      <c r="AKA3324" s="0"/>
      <c r="AKB3324" s="0"/>
      <c r="AKC3324" s="0"/>
      <c r="AKD3324" s="0"/>
      <c r="AKE3324" s="0"/>
      <c r="AKF3324" s="0"/>
      <c r="AKG3324" s="0"/>
      <c r="AKH3324" s="0"/>
      <c r="AKI3324" s="0"/>
      <c r="AKJ3324" s="0"/>
      <c r="AKK3324" s="0"/>
      <c r="AKL3324" s="0"/>
      <c r="AKM3324" s="0"/>
      <c r="AKN3324" s="0"/>
      <c r="AKO3324" s="0"/>
      <c r="AKP3324" s="0"/>
      <c r="AKQ3324" s="0"/>
      <c r="AKR3324" s="0"/>
      <c r="AKS3324" s="0"/>
      <c r="AKT3324" s="0"/>
      <c r="AKU3324" s="0"/>
      <c r="AKV3324" s="0"/>
      <c r="AKW3324" s="0"/>
      <c r="AKX3324" s="0"/>
      <c r="AKY3324" s="0"/>
      <c r="AKZ3324" s="0"/>
      <c r="ALA3324" s="0"/>
      <c r="ALB3324" s="0"/>
      <c r="ALC3324" s="0"/>
      <c r="ALD3324" s="0"/>
      <c r="ALE3324" s="0"/>
      <c r="ALF3324" s="0"/>
      <c r="ALG3324" s="0"/>
      <c r="ALH3324" s="0"/>
      <c r="ALI3324" s="0"/>
      <c r="ALJ3324" s="0"/>
      <c r="ALK3324" s="0"/>
      <c r="ALL3324" s="0"/>
      <c r="ALM3324" s="0"/>
      <c r="ALN3324" s="0"/>
      <c r="ALO3324" s="0"/>
      <c r="ALP3324" s="0"/>
      <c r="ALQ3324" s="0"/>
      <c r="ALR3324" s="0"/>
      <c r="ALS3324" s="0"/>
      <c r="ALT3324" s="0"/>
      <c r="ALU3324" s="0"/>
      <c r="ALV3324" s="0"/>
      <c r="ALW3324" s="0"/>
      <c r="ALX3324" s="0"/>
      <c r="ALY3324" s="0"/>
      <c r="ALZ3324" s="0"/>
      <c r="AMA3324" s="0"/>
      <c r="AMB3324" s="0"/>
      <c r="AMC3324" s="0"/>
      <c r="AMD3324" s="0"/>
      <c r="AME3324" s="0"/>
      <c r="AMF3324" s="0"/>
      <c r="AMG3324" s="0"/>
      <c r="AMH3324" s="0"/>
      <c r="AMI3324" s="0"/>
    </row>
    <row r="3325" customFormat="false" ht="12.75" hidden="false" customHeight="false" outlineLevel="0" collapsed="false">
      <c r="A3325" s="1" t="s">
        <v>3569</v>
      </c>
      <c r="C3325" s="27" t="s">
        <v>3575</v>
      </c>
      <c r="D3325" s="27" t="s">
        <v>13</v>
      </c>
      <c r="E3325" s="28"/>
      <c r="F3325" s="29"/>
      <c r="G3325" s="27"/>
      <c r="H3325" s="30" t="s">
        <v>61</v>
      </c>
      <c r="I3325" s="31" t="n">
        <v>1.59</v>
      </c>
      <c r="J3325" s="31" t="s">
        <v>2270</v>
      </c>
      <c r="BM3325" s="0"/>
      <c r="BN3325" s="0"/>
      <c r="BO3325" s="0"/>
      <c r="BP3325" s="0"/>
      <c r="BQ3325" s="0"/>
      <c r="BR3325" s="0"/>
      <c r="BS3325" s="0"/>
      <c r="BT3325" s="0"/>
      <c r="BU3325" s="0"/>
      <c r="BV3325" s="0"/>
      <c r="BW3325" s="0"/>
      <c r="BX3325" s="0"/>
      <c r="BY3325" s="0"/>
      <c r="BZ3325" s="0"/>
      <c r="CA3325" s="0"/>
      <c r="CB3325" s="0"/>
      <c r="CC3325" s="0"/>
      <c r="CD3325" s="0"/>
      <c r="CE3325" s="0"/>
      <c r="CF3325" s="0"/>
      <c r="CG3325" s="0"/>
      <c r="CH3325" s="0"/>
      <c r="CI3325" s="0"/>
      <c r="CJ3325" s="0"/>
      <c r="CK3325" s="0"/>
      <c r="CL3325" s="0"/>
      <c r="CM3325" s="0"/>
      <c r="CN3325" s="0"/>
      <c r="CO3325" s="0"/>
      <c r="CP3325" s="0"/>
      <c r="CQ3325" s="0"/>
      <c r="CR3325" s="0"/>
      <c r="CS3325" s="0"/>
      <c r="CT3325" s="0"/>
      <c r="CU3325" s="0"/>
      <c r="CV3325" s="0"/>
      <c r="CW3325" s="0"/>
      <c r="CX3325" s="0"/>
      <c r="CY3325" s="0"/>
      <c r="CZ3325" s="0"/>
      <c r="DA3325" s="0"/>
      <c r="DB3325" s="0"/>
      <c r="DC3325" s="0"/>
      <c r="DD3325" s="0"/>
      <c r="DE3325" s="0"/>
      <c r="DF3325" s="0"/>
      <c r="DG3325" s="0"/>
      <c r="DH3325" s="0"/>
      <c r="DI3325" s="0"/>
      <c r="DJ3325" s="0"/>
      <c r="DK3325" s="0"/>
      <c r="DL3325" s="0"/>
      <c r="DM3325" s="0"/>
      <c r="DN3325" s="0"/>
      <c r="DO3325" s="0"/>
      <c r="DP3325" s="0"/>
      <c r="DQ3325" s="0"/>
      <c r="DR3325" s="0"/>
      <c r="DS3325" s="0"/>
      <c r="DT3325" s="0"/>
      <c r="DU3325" s="0"/>
      <c r="DV3325" s="0"/>
      <c r="DW3325" s="0"/>
      <c r="DX3325" s="0"/>
      <c r="DY3325" s="0"/>
      <c r="DZ3325" s="0"/>
      <c r="EA3325" s="0"/>
      <c r="EB3325" s="0"/>
      <c r="EC3325" s="0"/>
      <c r="ED3325" s="0"/>
      <c r="EE3325" s="0"/>
      <c r="EF3325" s="0"/>
      <c r="EG3325" s="0"/>
      <c r="EH3325" s="0"/>
      <c r="EI3325" s="0"/>
      <c r="EJ3325" s="0"/>
      <c r="EK3325" s="0"/>
      <c r="EL3325" s="0"/>
      <c r="EM3325" s="0"/>
      <c r="EN3325" s="0"/>
      <c r="EO3325" s="0"/>
      <c r="EP3325" s="0"/>
      <c r="EQ3325" s="0"/>
      <c r="ER3325" s="0"/>
      <c r="ES3325" s="0"/>
      <c r="ET3325" s="0"/>
      <c r="EU3325" s="0"/>
      <c r="EV3325" s="0"/>
      <c r="EW3325" s="0"/>
      <c r="EX3325" s="0"/>
      <c r="EY3325" s="0"/>
      <c r="EZ3325" s="0"/>
      <c r="FA3325" s="0"/>
      <c r="FB3325" s="0"/>
      <c r="FC3325" s="0"/>
      <c r="FD3325" s="0"/>
      <c r="FE3325" s="0"/>
      <c r="FF3325" s="0"/>
      <c r="FG3325" s="0"/>
      <c r="FH3325" s="0"/>
      <c r="FI3325" s="0"/>
      <c r="FJ3325" s="0"/>
      <c r="FK3325" s="0"/>
      <c r="FL3325" s="0"/>
      <c r="FM3325" s="0"/>
      <c r="FN3325" s="0"/>
      <c r="FO3325" s="0"/>
      <c r="FP3325" s="0"/>
      <c r="FQ3325" s="0"/>
      <c r="FR3325" s="0"/>
      <c r="FS3325" s="0"/>
      <c r="FT3325" s="0"/>
      <c r="FU3325" s="0"/>
      <c r="FV3325" s="0"/>
      <c r="FW3325" s="0"/>
      <c r="FX3325" s="0"/>
      <c r="FY3325" s="0"/>
      <c r="FZ3325" s="0"/>
      <c r="GA3325" s="0"/>
      <c r="GB3325" s="0"/>
      <c r="GC3325" s="0"/>
      <c r="GD3325" s="0"/>
      <c r="GE3325" s="0"/>
      <c r="GF3325" s="0"/>
      <c r="GG3325" s="0"/>
      <c r="GH3325" s="0"/>
      <c r="GI3325" s="0"/>
      <c r="GJ3325" s="0"/>
      <c r="GK3325" s="0"/>
      <c r="GL3325" s="0"/>
      <c r="GM3325" s="0"/>
      <c r="GN3325" s="0"/>
      <c r="GO3325" s="0"/>
      <c r="GP3325" s="0"/>
      <c r="GQ3325" s="0"/>
      <c r="GR3325" s="0"/>
      <c r="GS3325" s="0"/>
      <c r="GT3325" s="0"/>
      <c r="GU3325" s="0"/>
      <c r="GV3325" s="0"/>
      <c r="GW3325" s="0"/>
      <c r="GX3325" s="0"/>
      <c r="GY3325" s="0"/>
      <c r="GZ3325" s="0"/>
      <c r="HA3325" s="0"/>
      <c r="HB3325" s="0"/>
      <c r="HC3325" s="0"/>
      <c r="HD3325" s="0"/>
      <c r="HE3325" s="0"/>
      <c r="HF3325" s="0"/>
      <c r="HG3325" s="0"/>
      <c r="HH3325" s="0"/>
      <c r="HI3325" s="0"/>
      <c r="HJ3325" s="0"/>
      <c r="HK3325" s="0"/>
      <c r="HL3325" s="0"/>
      <c r="HM3325" s="0"/>
      <c r="HN3325" s="0"/>
      <c r="HO3325" s="0"/>
      <c r="HP3325" s="0"/>
      <c r="HQ3325" s="0"/>
      <c r="HR3325" s="0"/>
      <c r="HS3325" s="0"/>
      <c r="HT3325" s="0"/>
      <c r="HU3325" s="0"/>
      <c r="HV3325" s="0"/>
      <c r="HW3325" s="0"/>
      <c r="HX3325" s="0"/>
      <c r="HY3325" s="0"/>
      <c r="HZ3325" s="0"/>
      <c r="IA3325" s="0"/>
      <c r="IB3325" s="0"/>
      <c r="IC3325" s="0"/>
      <c r="ID3325" s="0"/>
      <c r="IE3325" s="0"/>
      <c r="IF3325" s="0"/>
      <c r="IG3325" s="0"/>
      <c r="IH3325" s="0"/>
      <c r="II3325" s="0"/>
      <c r="IJ3325" s="0"/>
      <c r="IK3325" s="0"/>
      <c r="IL3325" s="0"/>
      <c r="IM3325" s="0"/>
      <c r="IN3325" s="0"/>
      <c r="IO3325" s="0"/>
      <c r="IP3325" s="0"/>
      <c r="IQ3325" s="0"/>
      <c r="IR3325" s="0"/>
      <c r="IS3325" s="0"/>
      <c r="IT3325" s="0"/>
      <c r="IU3325" s="0"/>
      <c r="IV3325" s="0"/>
      <c r="IW3325" s="0"/>
      <c r="IX3325" s="0"/>
      <c r="IY3325" s="0"/>
      <c r="IZ3325" s="0"/>
      <c r="JA3325" s="0"/>
      <c r="JB3325" s="0"/>
      <c r="JC3325" s="0"/>
      <c r="JD3325" s="0"/>
      <c r="JE3325" s="0"/>
      <c r="JF3325" s="0"/>
      <c r="JG3325" s="0"/>
      <c r="JH3325" s="0"/>
      <c r="JI3325" s="0"/>
      <c r="JJ3325" s="0"/>
      <c r="JK3325" s="0"/>
      <c r="JL3325" s="0"/>
      <c r="JM3325" s="0"/>
      <c r="JN3325" s="0"/>
      <c r="JO3325" s="0"/>
      <c r="JP3325" s="0"/>
      <c r="JQ3325" s="0"/>
      <c r="JR3325" s="0"/>
      <c r="JS3325" s="0"/>
      <c r="JT3325" s="0"/>
      <c r="JU3325" s="0"/>
      <c r="JV3325" s="0"/>
      <c r="JW3325" s="0"/>
      <c r="JX3325" s="0"/>
      <c r="JY3325" s="0"/>
      <c r="JZ3325" s="0"/>
      <c r="KA3325" s="0"/>
      <c r="KB3325" s="0"/>
      <c r="KC3325" s="0"/>
      <c r="KD3325" s="0"/>
      <c r="KE3325" s="0"/>
      <c r="KF3325" s="0"/>
      <c r="KG3325" s="0"/>
      <c r="KH3325" s="0"/>
      <c r="KI3325" s="0"/>
      <c r="KJ3325" s="0"/>
      <c r="KK3325" s="0"/>
      <c r="KL3325" s="0"/>
      <c r="KM3325" s="0"/>
      <c r="KN3325" s="0"/>
      <c r="KO3325" s="0"/>
      <c r="KP3325" s="0"/>
      <c r="KQ3325" s="0"/>
      <c r="KR3325" s="0"/>
      <c r="KS3325" s="0"/>
      <c r="KT3325" s="0"/>
      <c r="KU3325" s="0"/>
      <c r="KV3325" s="0"/>
      <c r="KW3325" s="0"/>
      <c r="KX3325" s="0"/>
      <c r="KY3325" s="0"/>
      <c r="KZ3325" s="0"/>
      <c r="LA3325" s="0"/>
      <c r="LB3325" s="0"/>
      <c r="LC3325" s="0"/>
      <c r="LD3325" s="0"/>
      <c r="LE3325" s="0"/>
      <c r="LF3325" s="0"/>
      <c r="LG3325" s="0"/>
      <c r="LH3325" s="0"/>
      <c r="LI3325" s="0"/>
      <c r="LJ3325" s="0"/>
      <c r="LK3325" s="0"/>
      <c r="LL3325" s="0"/>
      <c r="LM3325" s="0"/>
      <c r="LN3325" s="0"/>
      <c r="LO3325" s="0"/>
      <c r="LP3325" s="0"/>
      <c r="LQ3325" s="0"/>
      <c r="LR3325" s="0"/>
      <c r="LS3325" s="0"/>
      <c r="LT3325" s="0"/>
      <c r="LU3325" s="0"/>
      <c r="LV3325" s="0"/>
      <c r="LW3325" s="0"/>
      <c r="LX3325" s="0"/>
      <c r="LY3325" s="0"/>
      <c r="LZ3325" s="0"/>
      <c r="MA3325" s="0"/>
      <c r="MB3325" s="0"/>
      <c r="MC3325" s="0"/>
      <c r="MD3325" s="0"/>
      <c r="ME3325" s="0"/>
      <c r="MF3325" s="0"/>
      <c r="MG3325" s="0"/>
      <c r="MH3325" s="0"/>
      <c r="MI3325" s="0"/>
      <c r="MJ3325" s="0"/>
      <c r="MK3325" s="0"/>
      <c r="ML3325" s="0"/>
      <c r="MM3325" s="0"/>
      <c r="MN3325" s="0"/>
      <c r="MO3325" s="0"/>
      <c r="MP3325" s="0"/>
      <c r="MQ3325" s="0"/>
      <c r="MR3325" s="0"/>
      <c r="MS3325" s="0"/>
      <c r="MT3325" s="0"/>
      <c r="MU3325" s="0"/>
      <c r="MV3325" s="0"/>
      <c r="MW3325" s="0"/>
      <c r="MX3325" s="0"/>
      <c r="MY3325" s="0"/>
      <c r="MZ3325" s="0"/>
      <c r="NA3325" s="0"/>
      <c r="NB3325" s="0"/>
      <c r="NC3325" s="0"/>
      <c r="ND3325" s="0"/>
      <c r="NE3325" s="0"/>
      <c r="NF3325" s="0"/>
      <c r="NG3325" s="0"/>
      <c r="NH3325" s="0"/>
      <c r="NI3325" s="0"/>
      <c r="NJ3325" s="0"/>
      <c r="NK3325" s="0"/>
      <c r="NL3325" s="0"/>
      <c r="NM3325" s="0"/>
      <c r="NN3325" s="0"/>
      <c r="NO3325" s="0"/>
      <c r="NP3325" s="0"/>
      <c r="NQ3325" s="0"/>
      <c r="NR3325" s="0"/>
      <c r="NS3325" s="0"/>
      <c r="NT3325" s="0"/>
      <c r="NU3325" s="0"/>
      <c r="NV3325" s="0"/>
      <c r="NW3325" s="0"/>
      <c r="NX3325" s="0"/>
      <c r="NY3325" s="0"/>
      <c r="NZ3325" s="0"/>
      <c r="OA3325" s="0"/>
      <c r="OB3325" s="0"/>
      <c r="OC3325" s="0"/>
      <c r="OD3325" s="0"/>
      <c r="OE3325" s="0"/>
      <c r="OF3325" s="0"/>
      <c r="OG3325" s="0"/>
      <c r="OH3325" s="0"/>
      <c r="OI3325" s="0"/>
      <c r="OJ3325" s="0"/>
      <c r="OK3325" s="0"/>
      <c r="OL3325" s="0"/>
      <c r="OM3325" s="0"/>
      <c r="ON3325" s="0"/>
      <c r="OO3325" s="0"/>
      <c r="OP3325" s="0"/>
      <c r="OQ3325" s="0"/>
      <c r="OR3325" s="0"/>
      <c r="OS3325" s="0"/>
      <c r="OT3325" s="0"/>
      <c r="OU3325" s="0"/>
      <c r="OV3325" s="0"/>
      <c r="OW3325" s="0"/>
      <c r="OX3325" s="0"/>
      <c r="OY3325" s="0"/>
      <c r="OZ3325" s="0"/>
      <c r="PA3325" s="0"/>
      <c r="PB3325" s="0"/>
      <c r="PC3325" s="0"/>
      <c r="PD3325" s="0"/>
      <c r="PE3325" s="0"/>
      <c r="PF3325" s="0"/>
      <c r="PG3325" s="0"/>
      <c r="PH3325" s="0"/>
      <c r="PI3325" s="0"/>
      <c r="PJ3325" s="0"/>
      <c r="PK3325" s="0"/>
      <c r="PL3325" s="0"/>
      <c r="PM3325" s="0"/>
      <c r="PN3325" s="0"/>
      <c r="PO3325" s="0"/>
      <c r="PP3325" s="0"/>
      <c r="PQ3325" s="0"/>
      <c r="PR3325" s="0"/>
      <c r="PS3325" s="0"/>
      <c r="PT3325" s="0"/>
      <c r="PU3325" s="0"/>
      <c r="PV3325" s="0"/>
      <c r="PW3325" s="0"/>
      <c r="PX3325" s="0"/>
      <c r="PY3325" s="0"/>
      <c r="PZ3325" s="0"/>
      <c r="QA3325" s="0"/>
      <c r="QB3325" s="0"/>
      <c r="QC3325" s="0"/>
      <c r="QD3325" s="0"/>
      <c r="QE3325" s="0"/>
      <c r="QF3325" s="0"/>
      <c r="QG3325" s="0"/>
      <c r="QH3325" s="0"/>
      <c r="QI3325" s="0"/>
      <c r="QJ3325" s="0"/>
      <c r="QK3325" s="0"/>
      <c r="QL3325" s="0"/>
      <c r="QM3325" s="0"/>
      <c r="QN3325" s="0"/>
      <c r="QO3325" s="0"/>
      <c r="QP3325" s="0"/>
      <c r="QQ3325" s="0"/>
      <c r="QR3325" s="0"/>
      <c r="QS3325" s="0"/>
      <c r="QT3325" s="0"/>
      <c r="QU3325" s="0"/>
      <c r="QV3325" s="0"/>
      <c r="QW3325" s="0"/>
      <c r="QX3325" s="0"/>
      <c r="QY3325" s="0"/>
      <c r="QZ3325" s="0"/>
      <c r="RA3325" s="0"/>
      <c r="RB3325" s="0"/>
      <c r="RC3325" s="0"/>
      <c r="RD3325" s="0"/>
      <c r="RE3325" s="0"/>
      <c r="RF3325" s="0"/>
      <c r="RG3325" s="0"/>
      <c r="RH3325" s="0"/>
      <c r="RI3325" s="0"/>
      <c r="RJ3325" s="0"/>
      <c r="RK3325" s="0"/>
      <c r="RL3325" s="0"/>
      <c r="RM3325" s="0"/>
      <c r="RN3325" s="0"/>
      <c r="RO3325" s="0"/>
      <c r="RP3325" s="0"/>
      <c r="RQ3325" s="0"/>
      <c r="RR3325" s="0"/>
      <c r="RS3325" s="0"/>
      <c r="RT3325" s="0"/>
      <c r="RU3325" s="0"/>
      <c r="RV3325" s="0"/>
      <c r="RW3325" s="0"/>
      <c r="RX3325" s="0"/>
      <c r="RY3325" s="0"/>
      <c r="RZ3325" s="0"/>
      <c r="SA3325" s="0"/>
      <c r="SB3325" s="0"/>
      <c r="SC3325" s="0"/>
      <c r="SD3325" s="0"/>
      <c r="SE3325" s="0"/>
      <c r="SF3325" s="0"/>
      <c r="SG3325" s="0"/>
      <c r="SH3325" s="0"/>
      <c r="SI3325" s="0"/>
      <c r="SJ3325" s="0"/>
      <c r="SK3325" s="0"/>
      <c r="SL3325" s="0"/>
      <c r="SM3325" s="0"/>
      <c r="SN3325" s="0"/>
      <c r="SO3325" s="0"/>
      <c r="SP3325" s="0"/>
      <c r="SQ3325" s="0"/>
      <c r="SR3325" s="0"/>
      <c r="SS3325" s="0"/>
      <c r="ST3325" s="0"/>
      <c r="SU3325" s="0"/>
      <c r="SV3325" s="0"/>
      <c r="SW3325" s="0"/>
      <c r="SX3325" s="0"/>
      <c r="SY3325" s="0"/>
      <c r="SZ3325" s="0"/>
      <c r="TA3325" s="0"/>
      <c r="TB3325" s="0"/>
      <c r="TC3325" s="0"/>
      <c r="TD3325" s="0"/>
      <c r="TE3325" s="0"/>
      <c r="TF3325" s="0"/>
      <c r="TG3325" s="0"/>
      <c r="TH3325" s="0"/>
      <c r="TI3325" s="0"/>
      <c r="TJ3325" s="0"/>
      <c r="TK3325" s="0"/>
      <c r="TL3325" s="0"/>
      <c r="TM3325" s="0"/>
      <c r="TN3325" s="0"/>
      <c r="TO3325" s="0"/>
      <c r="TP3325" s="0"/>
      <c r="TQ3325" s="0"/>
      <c r="TR3325" s="0"/>
      <c r="TS3325" s="0"/>
      <c r="TT3325" s="0"/>
      <c r="TU3325" s="0"/>
      <c r="TV3325" s="0"/>
      <c r="TW3325" s="0"/>
      <c r="TX3325" s="0"/>
      <c r="TY3325" s="0"/>
      <c r="TZ3325" s="0"/>
      <c r="UA3325" s="0"/>
      <c r="UB3325" s="0"/>
      <c r="UC3325" s="0"/>
      <c r="UD3325" s="0"/>
      <c r="UE3325" s="0"/>
      <c r="UF3325" s="0"/>
      <c r="UG3325" s="0"/>
      <c r="UH3325" s="0"/>
      <c r="UI3325" s="0"/>
      <c r="UJ3325" s="0"/>
      <c r="UK3325" s="0"/>
      <c r="UL3325" s="0"/>
      <c r="UM3325" s="0"/>
      <c r="UN3325" s="0"/>
      <c r="UO3325" s="0"/>
      <c r="UP3325" s="0"/>
      <c r="UQ3325" s="0"/>
      <c r="UR3325" s="0"/>
      <c r="US3325" s="0"/>
      <c r="UT3325" s="0"/>
      <c r="UU3325" s="0"/>
      <c r="UV3325" s="0"/>
      <c r="UW3325" s="0"/>
      <c r="UX3325" s="0"/>
      <c r="UY3325" s="0"/>
      <c r="UZ3325" s="0"/>
      <c r="VA3325" s="0"/>
      <c r="VB3325" s="0"/>
      <c r="VC3325" s="0"/>
      <c r="VD3325" s="0"/>
      <c r="VE3325" s="0"/>
      <c r="VF3325" s="0"/>
      <c r="VG3325" s="0"/>
      <c r="VH3325" s="0"/>
      <c r="VI3325" s="0"/>
      <c r="VJ3325" s="0"/>
      <c r="VK3325" s="0"/>
      <c r="VL3325" s="0"/>
      <c r="VM3325" s="0"/>
      <c r="VN3325" s="0"/>
      <c r="VO3325" s="0"/>
      <c r="VP3325" s="0"/>
      <c r="VQ3325" s="0"/>
      <c r="VR3325" s="0"/>
      <c r="VS3325" s="0"/>
      <c r="VT3325" s="0"/>
      <c r="VU3325" s="0"/>
      <c r="VV3325" s="0"/>
      <c r="VW3325" s="0"/>
      <c r="VX3325" s="0"/>
      <c r="VY3325" s="0"/>
      <c r="VZ3325" s="0"/>
      <c r="WA3325" s="0"/>
      <c r="WB3325" s="0"/>
      <c r="WC3325" s="0"/>
      <c r="WD3325" s="0"/>
      <c r="WE3325" s="0"/>
      <c r="WF3325" s="0"/>
      <c r="WG3325" s="0"/>
      <c r="WH3325" s="0"/>
      <c r="WI3325" s="0"/>
      <c r="WJ3325" s="0"/>
      <c r="WK3325" s="0"/>
      <c r="WL3325" s="0"/>
      <c r="WM3325" s="0"/>
      <c r="WN3325" s="0"/>
      <c r="WO3325" s="0"/>
      <c r="WP3325" s="0"/>
      <c r="WQ3325" s="0"/>
      <c r="WR3325" s="0"/>
      <c r="WS3325" s="0"/>
      <c r="WT3325" s="0"/>
      <c r="WU3325" s="0"/>
      <c r="WV3325" s="0"/>
      <c r="WW3325" s="0"/>
      <c r="WX3325" s="0"/>
      <c r="WY3325" s="0"/>
      <c r="WZ3325" s="0"/>
      <c r="XA3325" s="0"/>
      <c r="XB3325" s="0"/>
      <c r="XC3325" s="0"/>
      <c r="XD3325" s="0"/>
      <c r="XE3325" s="0"/>
      <c r="XF3325" s="0"/>
      <c r="XG3325" s="0"/>
      <c r="XH3325" s="0"/>
      <c r="XI3325" s="0"/>
      <c r="XJ3325" s="0"/>
      <c r="XK3325" s="0"/>
      <c r="XL3325" s="0"/>
      <c r="XM3325" s="0"/>
      <c r="XN3325" s="0"/>
      <c r="XO3325" s="0"/>
      <c r="XP3325" s="0"/>
      <c r="XQ3325" s="0"/>
      <c r="XR3325" s="0"/>
      <c r="XS3325" s="0"/>
      <c r="XT3325" s="0"/>
      <c r="XU3325" s="0"/>
      <c r="XV3325" s="0"/>
      <c r="XW3325" s="0"/>
      <c r="XX3325" s="0"/>
      <c r="XY3325" s="0"/>
      <c r="XZ3325" s="0"/>
      <c r="YA3325" s="0"/>
      <c r="YB3325" s="0"/>
      <c r="YC3325" s="0"/>
      <c r="YD3325" s="0"/>
      <c r="YE3325" s="0"/>
      <c r="YF3325" s="0"/>
      <c r="YG3325" s="0"/>
      <c r="YH3325" s="0"/>
      <c r="YI3325" s="0"/>
      <c r="YJ3325" s="0"/>
      <c r="YK3325" s="0"/>
      <c r="YL3325" s="0"/>
      <c r="YM3325" s="0"/>
      <c r="YN3325" s="0"/>
      <c r="YO3325" s="0"/>
      <c r="YP3325" s="0"/>
      <c r="YQ3325" s="0"/>
      <c r="YR3325" s="0"/>
      <c r="YS3325" s="0"/>
      <c r="YT3325" s="0"/>
      <c r="YU3325" s="0"/>
      <c r="YV3325" s="0"/>
      <c r="YW3325" s="0"/>
      <c r="YX3325" s="0"/>
      <c r="YY3325" s="0"/>
      <c r="YZ3325" s="0"/>
      <c r="ZA3325" s="0"/>
      <c r="ZB3325" s="0"/>
      <c r="ZC3325" s="0"/>
      <c r="ZD3325" s="0"/>
      <c r="ZE3325" s="0"/>
      <c r="ZF3325" s="0"/>
      <c r="ZG3325" s="0"/>
      <c r="ZH3325" s="0"/>
      <c r="ZI3325" s="0"/>
      <c r="ZJ3325" s="0"/>
      <c r="ZK3325" s="0"/>
      <c r="ZL3325" s="0"/>
      <c r="ZM3325" s="0"/>
      <c r="ZN3325" s="0"/>
      <c r="ZO3325" s="0"/>
      <c r="ZP3325" s="0"/>
      <c r="ZQ3325" s="0"/>
      <c r="ZR3325" s="0"/>
      <c r="ZS3325" s="0"/>
      <c r="ZT3325" s="0"/>
      <c r="ZU3325" s="0"/>
      <c r="ZV3325" s="0"/>
      <c r="ZW3325" s="0"/>
      <c r="ZX3325" s="0"/>
      <c r="ZY3325" s="0"/>
      <c r="ZZ3325" s="0"/>
      <c r="AAA3325" s="0"/>
      <c r="AAB3325" s="0"/>
      <c r="AAC3325" s="0"/>
      <c r="AAD3325" s="0"/>
      <c r="AAE3325" s="0"/>
      <c r="AAF3325" s="0"/>
      <c r="AAG3325" s="0"/>
      <c r="AAH3325" s="0"/>
      <c r="AAI3325" s="0"/>
      <c r="AAJ3325" s="0"/>
      <c r="AAK3325" s="0"/>
      <c r="AAL3325" s="0"/>
      <c r="AAM3325" s="0"/>
      <c r="AAN3325" s="0"/>
      <c r="AAO3325" s="0"/>
      <c r="AAP3325" s="0"/>
      <c r="AAQ3325" s="0"/>
      <c r="AAR3325" s="0"/>
      <c r="AAS3325" s="0"/>
      <c r="AAT3325" s="0"/>
      <c r="AAU3325" s="0"/>
      <c r="AAV3325" s="0"/>
      <c r="AAW3325" s="0"/>
      <c r="AAX3325" s="0"/>
      <c r="AAY3325" s="0"/>
      <c r="AAZ3325" s="0"/>
      <c r="ABA3325" s="0"/>
      <c r="ABB3325" s="0"/>
      <c r="ABC3325" s="0"/>
      <c r="ABD3325" s="0"/>
      <c r="ABE3325" s="0"/>
      <c r="ABF3325" s="0"/>
      <c r="ABG3325" s="0"/>
      <c r="ABH3325" s="0"/>
      <c r="ABI3325" s="0"/>
      <c r="ABJ3325" s="0"/>
      <c r="ABK3325" s="0"/>
      <c r="ABL3325" s="0"/>
      <c r="ABM3325" s="0"/>
      <c r="ABN3325" s="0"/>
      <c r="ABO3325" s="0"/>
      <c r="ABP3325" s="0"/>
      <c r="ABQ3325" s="0"/>
      <c r="ABR3325" s="0"/>
      <c r="ABS3325" s="0"/>
      <c r="ABT3325" s="0"/>
      <c r="ABU3325" s="0"/>
      <c r="ABV3325" s="0"/>
      <c r="ABW3325" s="0"/>
      <c r="ABX3325" s="0"/>
      <c r="ABY3325" s="0"/>
      <c r="ABZ3325" s="0"/>
      <c r="ACA3325" s="0"/>
      <c r="ACB3325" s="0"/>
      <c r="ACC3325" s="0"/>
      <c r="ACD3325" s="0"/>
      <c r="ACE3325" s="0"/>
      <c r="ACF3325" s="0"/>
      <c r="ACG3325" s="0"/>
      <c r="ACH3325" s="0"/>
      <c r="ACI3325" s="0"/>
      <c r="ACJ3325" s="0"/>
      <c r="ACK3325" s="0"/>
      <c r="ACL3325" s="0"/>
      <c r="ACM3325" s="0"/>
      <c r="ACN3325" s="0"/>
      <c r="ACO3325" s="0"/>
      <c r="ACP3325" s="0"/>
      <c r="ACQ3325" s="0"/>
      <c r="ACR3325" s="0"/>
      <c r="ACS3325" s="0"/>
      <c r="ACT3325" s="0"/>
      <c r="ACU3325" s="0"/>
      <c r="ACV3325" s="0"/>
      <c r="ACW3325" s="0"/>
      <c r="ACX3325" s="0"/>
      <c r="ACY3325" s="0"/>
      <c r="ACZ3325" s="0"/>
      <c r="ADA3325" s="0"/>
      <c r="ADB3325" s="0"/>
      <c r="ADC3325" s="0"/>
      <c r="ADD3325" s="0"/>
      <c r="ADE3325" s="0"/>
      <c r="ADF3325" s="0"/>
      <c r="ADG3325" s="0"/>
      <c r="ADH3325" s="0"/>
      <c r="ADI3325" s="0"/>
      <c r="ADJ3325" s="0"/>
      <c r="ADK3325" s="0"/>
      <c r="ADL3325" s="0"/>
      <c r="ADM3325" s="0"/>
      <c r="ADN3325" s="0"/>
      <c r="ADO3325" s="0"/>
      <c r="ADP3325" s="0"/>
      <c r="ADQ3325" s="0"/>
      <c r="ADR3325" s="0"/>
      <c r="ADS3325" s="0"/>
      <c r="ADT3325" s="0"/>
      <c r="ADU3325" s="0"/>
      <c r="ADV3325" s="0"/>
      <c r="ADW3325" s="0"/>
      <c r="ADX3325" s="0"/>
      <c r="ADY3325" s="0"/>
      <c r="ADZ3325" s="0"/>
      <c r="AEA3325" s="0"/>
      <c r="AEB3325" s="0"/>
      <c r="AEC3325" s="0"/>
      <c r="AED3325" s="0"/>
      <c r="AEE3325" s="0"/>
      <c r="AEF3325" s="0"/>
      <c r="AEG3325" s="0"/>
      <c r="AEH3325" s="0"/>
      <c r="AEI3325" s="0"/>
      <c r="AEJ3325" s="0"/>
      <c r="AEK3325" s="0"/>
      <c r="AEL3325" s="0"/>
      <c r="AEM3325" s="0"/>
      <c r="AEN3325" s="0"/>
      <c r="AEO3325" s="0"/>
      <c r="AEP3325" s="0"/>
      <c r="AEQ3325" s="0"/>
      <c r="AER3325" s="0"/>
      <c r="AES3325" s="0"/>
      <c r="AET3325" s="0"/>
      <c r="AEU3325" s="0"/>
      <c r="AEV3325" s="0"/>
      <c r="AEW3325" s="0"/>
      <c r="AEX3325" s="0"/>
      <c r="AEY3325" s="0"/>
      <c r="AEZ3325" s="0"/>
      <c r="AFA3325" s="0"/>
      <c r="AFB3325" s="0"/>
      <c r="AFC3325" s="0"/>
      <c r="AFD3325" s="0"/>
      <c r="AFE3325" s="0"/>
      <c r="AFF3325" s="0"/>
      <c r="AFG3325" s="0"/>
      <c r="AFH3325" s="0"/>
      <c r="AFI3325" s="0"/>
      <c r="AFJ3325" s="0"/>
      <c r="AFK3325" s="0"/>
      <c r="AFL3325" s="0"/>
      <c r="AFM3325" s="0"/>
      <c r="AFN3325" s="0"/>
      <c r="AFO3325" s="0"/>
      <c r="AFP3325" s="0"/>
      <c r="AFQ3325" s="0"/>
      <c r="AFR3325" s="0"/>
      <c r="AFS3325" s="0"/>
      <c r="AFT3325" s="0"/>
      <c r="AFU3325" s="0"/>
      <c r="AFV3325" s="0"/>
      <c r="AFW3325" s="0"/>
      <c r="AFX3325" s="0"/>
      <c r="AFY3325" s="0"/>
      <c r="AFZ3325" s="0"/>
      <c r="AGA3325" s="0"/>
      <c r="AGB3325" s="0"/>
      <c r="AGC3325" s="0"/>
      <c r="AGD3325" s="0"/>
      <c r="AGE3325" s="0"/>
      <c r="AGF3325" s="0"/>
      <c r="AGG3325" s="0"/>
      <c r="AGH3325" s="0"/>
      <c r="AGI3325" s="0"/>
      <c r="AGJ3325" s="0"/>
      <c r="AGK3325" s="0"/>
      <c r="AGL3325" s="0"/>
      <c r="AGM3325" s="0"/>
      <c r="AGN3325" s="0"/>
      <c r="AGO3325" s="0"/>
      <c r="AGP3325" s="0"/>
      <c r="AGQ3325" s="0"/>
      <c r="AGR3325" s="0"/>
      <c r="AGS3325" s="0"/>
      <c r="AGT3325" s="0"/>
      <c r="AGU3325" s="0"/>
      <c r="AGV3325" s="0"/>
      <c r="AGW3325" s="0"/>
      <c r="AGX3325" s="0"/>
      <c r="AGY3325" s="0"/>
      <c r="AGZ3325" s="0"/>
      <c r="AHA3325" s="0"/>
      <c r="AHB3325" s="0"/>
      <c r="AHC3325" s="0"/>
      <c r="AHD3325" s="0"/>
      <c r="AHE3325" s="0"/>
      <c r="AHF3325" s="0"/>
      <c r="AHG3325" s="0"/>
      <c r="AHH3325" s="0"/>
      <c r="AHI3325" s="0"/>
      <c r="AHJ3325" s="0"/>
      <c r="AHK3325" s="0"/>
      <c r="AHL3325" s="0"/>
      <c r="AHM3325" s="0"/>
      <c r="AHN3325" s="0"/>
      <c r="AHO3325" s="0"/>
      <c r="AHP3325" s="0"/>
      <c r="AHQ3325" s="0"/>
      <c r="AHR3325" s="0"/>
      <c r="AHS3325" s="0"/>
      <c r="AHT3325" s="0"/>
      <c r="AHU3325" s="0"/>
      <c r="AHV3325" s="0"/>
      <c r="AHW3325" s="0"/>
      <c r="AHX3325" s="0"/>
      <c r="AHY3325" s="0"/>
      <c r="AHZ3325" s="0"/>
      <c r="AIA3325" s="0"/>
      <c r="AIB3325" s="0"/>
      <c r="AIC3325" s="0"/>
      <c r="AID3325" s="0"/>
      <c r="AIE3325" s="0"/>
      <c r="AIF3325" s="0"/>
      <c r="AIG3325" s="0"/>
      <c r="AIH3325" s="0"/>
      <c r="AII3325" s="0"/>
      <c r="AIJ3325" s="0"/>
      <c r="AIK3325" s="0"/>
      <c r="AIL3325" s="0"/>
      <c r="AIM3325" s="0"/>
      <c r="AIN3325" s="0"/>
      <c r="AIO3325" s="0"/>
      <c r="AIP3325" s="0"/>
      <c r="AIQ3325" s="0"/>
      <c r="AIR3325" s="0"/>
      <c r="AIS3325" s="0"/>
      <c r="AIT3325" s="0"/>
      <c r="AIU3325" s="0"/>
      <c r="AIV3325" s="0"/>
      <c r="AIW3325" s="0"/>
      <c r="AIX3325" s="0"/>
      <c r="AIY3325" s="0"/>
      <c r="AIZ3325" s="0"/>
      <c r="AJA3325" s="0"/>
      <c r="AJB3325" s="0"/>
      <c r="AJC3325" s="0"/>
      <c r="AJD3325" s="0"/>
      <c r="AJE3325" s="0"/>
      <c r="AJF3325" s="0"/>
      <c r="AJG3325" s="0"/>
      <c r="AJH3325" s="0"/>
      <c r="AJI3325" s="0"/>
      <c r="AJJ3325" s="0"/>
      <c r="AJK3325" s="0"/>
      <c r="AJL3325" s="0"/>
      <c r="AJM3325" s="0"/>
      <c r="AJN3325" s="0"/>
      <c r="AJO3325" s="0"/>
      <c r="AJP3325" s="0"/>
      <c r="AJQ3325" s="0"/>
      <c r="AJR3325" s="0"/>
      <c r="AJS3325" s="0"/>
      <c r="AJT3325" s="0"/>
      <c r="AJU3325" s="0"/>
      <c r="AJV3325" s="0"/>
      <c r="AJW3325" s="0"/>
      <c r="AJX3325" s="0"/>
      <c r="AJY3325" s="0"/>
      <c r="AJZ3325" s="0"/>
      <c r="AKA3325" s="0"/>
      <c r="AKB3325" s="0"/>
      <c r="AKC3325" s="0"/>
      <c r="AKD3325" s="0"/>
      <c r="AKE3325" s="0"/>
      <c r="AKF3325" s="0"/>
      <c r="AKG3325" s="0"/>
      <c r="AKH3325" s="0"/>
      <c r="AKI3325" s="0"/>
      <c r="AKJ3325" s="0"/>
      <c r="AKK3325" s="0"/>
      <c r="AKL3325" s="0"/>
      <c r="AKM3325" s="0"/>
      <c r="AKN3325" s="0"/>
      <c r="AKO3325" s="0"/>
      <c r="AKP3325" s="0"/>
      <c r="AKQ3325" s="0"/>
      <c r="AKR3325" s="0"/>
      <c r="AKS3325" s="0"/>
      <c r="AKT3325" s="0"/>
      <c r="AKU3325" s="0"/>
      <c r="AKV3325" s="0"/>
      <c r="AKW3325" s="0"/>
      <c r="AKX3325" s="0"/>
      <c r="AKY3325" s="0"/>
      <c r="AKZ3325" s="0"/>
      <c r="ALA3325" s="0"/>
      <c r="ALB3325" s="0"/>
      <c r="ALC3325" s="0"/>
      <c r="ALD3325" s="0"/>
      <c r="ALE3325" s="0"/>
      <c r="ALF3325" s="0"/>
      <c r="ALG3325" s="0"/>
      <c r="ALH3325" s="0"/>
      <c r="ALI3325" s="0"/>
      <c r="ALJ3325" s="0"/>
      <c r="ALK3325" s="0"/>
      <c r="ALL3325" s="0"/>
      <c r="ALM3325" s="0"/>
      <c r="ALN3325" s="0"/>
      <c r="ALO3325" s="0"/>
      <c r="ALP3325" s="0"/>
      <c r="ALQ3325" s="0"/>
      <c r="ALR3325" s="0"/>
      <c r="ALS3325" s="0"/>
      <c r="ALT3325" s="0"/>
      <c r="ALU3325" s="0"/>
      <c r="ALV3325" s="0"/>
      <c r="ALW3325" s="0"/>
      <c r="ALX3325" s="0"/>
      <c r="ALY3325" s="0"/>
      <c r="ALZ3325" s="0"/>
      <c r="AMA3325" s="0"/>
      <c r="AMB3325" s="0"/>
      <c r="AMC3325" s="0"/>
      <c r="AMD3325" s="0"/>
      <c r="AME3325" s="0"/>
      <c r="AMF3325" s="0"/>
      <c r="AMG3325" s="0"/>
      <c r="AMH3325" s="0"/>
      <c r="AMI3325" s="0"/>
    </row>
    <row r="3326" customFormat="false" ht="12.75" hidden="false" customHeight="false" outlineLevel="0" collapsed="false">
      <c r="A3326" s="1" t="s">
        <v>3569</v>
      </c>
      <c r="C3326" s="27" t="s">
        <v>3576</v>
      </c>
      <c r="D3326" s="27" t="s">
        <v>1363</v>
      </c>
      <c r="E3326" s="28"/>
      <c r="F3326" s="29"/>
      <c r="G3326" s="27"/>
      <c r="H3326" s="30" t="s">
        <v>168</v>
      </c>
      <c r="I3326" s="31" t="n">
        <v>0.45</v>
      </c>
      <c r="J3326" s="31" t="s">
        <v>2270</v>
      </c>
      <c r="BM3326" s="0"/>
      <c r="BN3326" s="0"/>
      <c r="BO3326" s="0"/>
      <c r="BP3326" s="0"/>
      <c r="BQ3326" s="0"/>
      <c r="BR3326" s="0"/>
      <c r="BS3326" s="0"/>
      <c r="BT3326" s="0"/>
      <c r="BU3326" s="0"/>
      <c r="BV3326" s="0"/>
      <c r="BW3326" s="0"/>
      <c r="BX3326" s="0"/>
      <c r="BY3326" s="0"/>
      <c r="BZ3326" s="0"/>
      <c r="CA3326" s="0"/>
      <c r="CB3326" s="0"/>
      <c r="CC3326" s="0"/>
      <c r="CD3326" s="0"/>
      <c r="CE3326" s="0"/>
      <c r="CF3326" s="0"/>
      <c r="CG3326" s="0"/>
      <c r="CH3326" s="0"/>
      <c r="CI3326" s="0"/>
      <c r="CJ3326" s="0"/>
      <c r="CK3326" s="0"/>
      <c r="CL3326" s="0"/>
      <c r="CM3326" s="0"/>
      <c r="CN3326" s="0"/>
      <c r="CO3326" s="0"/>
      <c r="CP3326" s="0"/>
      <c r="CQ3326" s="0"/>
      <c r="CR3326" s="0"/>
      <c r="CS3326" s="0"/>
      <c r="CT3326" s="0"/>
      <c r="CU3326" s="0"/>
      <c r="CV3326" s="0"/>
      <c r="CW3326" s="0"/>
      <c r="CX3326" s="0"/>
      <c r="CY3326" s="0"/>
      <c r="CZ3326" s="0"/>
      <c r="DA3326" s="0"/>
      <c r="DB3326" s="0"/>
      <c r="DC3326" s="0"/>
      <c r="DD3326" s="0"/>
      <c r="DE3326" s="0"/>
      <c r="DF3326" s="0"/>
      <c r="DG3326" s="0"/>
      <c r="DH3326" s="0"/>
      <c r="DI3326" s="0"/>
      <c r="DJ3326" s="0"/>
      <c r="DK3326" s="0"/>
      <c r="DL3326" s="0"/>
      <c r="DM3326" s="0"/>
      <c r="DN3326" s="0"/>
      <c r="DO3326" s="0"/>
      <c r="DP3326" s="0"/>
      <c r="DQ3326" s="0"/>
      <c r="DR3326" s="0"/>
      <c r="DS3326" s="0"/>
      <c r="DT3326" s="0"/>
      <c r="DU3326" s="0"/>
      <c r="DV3326" s="0"/>
      <c r="DW3326" s="0"/>
      <c r="DX3326" s="0"/>
      <c r="DY3326" s="0"/>
      <c r="DZ3326" s="0"/>
      <c r="EA3326" s="0"/>
      <c r="EB3326" s="0"/>
      <c r="EC3326" s="0"/>
      <c r="ED3326" s="0"/>
      <c r="EE3326" s="0"/>
      <c r="EF3326" s="0"/>
      <c r="EG3326" s="0"/>
      <c r="EH3326" s="0"/>
      <c r="EI3326" s="0"/>
      <c r="EJ3326" s="0"/>
      <c r="EK3326" s="0"/>
      <c r="EL3326" s="0"/>
      <c r="EM3326" s="0"/>
      <c r="EN3326" s="0"/>
      <c r="EO3326" s="0"/>
      <c r="EP3326" s="0"/>
      <c r="EQ3326" s="0"/>
      <c r="ER3326" s="0"/>
      <c r="ES3326" s="0"/>
      <c r="ET3326" s="0"/>
      <c r="EU3326" s="0"/>
      <c r="EV3326" s="0"/>
      <c r="EW3326" s="0"/>
      <c r="EX3326" s="0"/>
      <c r="EY3326" s="0"/>
      <c r="EZ3326" s="0"/>
      <c r="FA3326" s="0"/>
      <c r="FB3326" s="0"/>
      <c r="FC3326" s="0"/>
      <c r="FD3326" s="0"/>
      <c r="FE3326" s="0"/>
      <c r="FF3326" s="0"/>
      <c r="FG3326" s="0"/>
      <c r="FH3326" s="0"/>
      <c r="FI3326" s="0"/>
      <c r="FJ3326" s="0"/>
      <c r="FK3326" s="0"/>
      <c r="FL3326" s="0"/>
      <c r="FM3326" s="0"/>
      <c r="FN3326" s="0"/>
      <c r="FO3326" s="0"/>
      <c r="FP3326" s="0"/>
      <c r="FQ3326" s="0"/>
      <c r="FR3326" s="0"/>
      <c r="FS3326" s="0"/>
      <c r="FT3326" s="0"/>
      <c r="FU3326" s="0"/>
      <c r="FV3326" s="0"/>
      <c r="FW3326" s="0"/>
      <c r="FX3326" s="0"/>
      <c r="FY3326" s="0"/>
      <c r="FZ3326" s="0"/>
      <c r="GA3326" s="0"/>
      <c r="GB3326" s="0"/>
      <c r="GC3326" s="0"/>
      <c r="GD3326" s="0"/>
      <c r="GE3326" s="0"/>
      <c r="GF3326" s="0"/>
      <c r="GG3326" s="0"/>
      <c r="GH3326" s="0"/>
      <c r="GI3326" s="0"/>
      <c r="GJ3326" s="0"/>
      <c r="GK3326" s="0"/>
      <c r="GL3326" s="0"/>
      <c r="GM3326" s="0"/>
      <c r="GN3326" s="0"/>
      <c r="GO3326" s="0"/>
      <c r="GP3326" s="0"/>
      <c r="GQ3326" s="0"/>
      <c r="GR3326" s="0"/>
      <c r="GS3326" s="0"/>
      <c r="GT3326" s="0"/>
      <c r="GU3326" s="0"/>
      <c r="GV3326" s="0"/>
      <c r="GW3326" s="0"/>
      <c r="GX3326" s="0"/>
      <c r="GY3326" s="0"/>
      <c r="GZ3326" s="0"/>
      <c r="HA3326" s="0"/>
      <c r="HB3326" s="0"/>
      <c r="HC3326" s="0"/>
      <c r="HD3326" s="0"/>
      <c r="HE3326" s="0"/>
      <c r="HF3326" s="0"/>
      <c r="HG3326" s="0"/>
      <c r="HH3326" s="0"/>
      <c r="HI3326" s="0"/>
      <c r="HJ3326" s="0"/>
      <c r="HK3326" s="0"/>
      <c r="HL3326" s="0"/>
      <c r="HM3326" s="0"/>
      <c r="HN3326" s="0"/>
      <c r="HO3326" s="0"/>
      <c r="HP3326" s="0"/>
      <c r="HQ3326" s="0"/>
      <c r="HR3326" s="0"/>
      <c r="HS3326" s="0"/>
      <c r="HT3326" s="0"/>
      <c r="HU3326" s="0"/>
      <c r="HV3326" s="0"/>
      <c r="HW3326" s="0"/>
      <c r="HX3326" s="0"/>
      <c r="HY3326" s="0"/>
      <c r="HZ3326" s="0"/>
      <c r="IA3326" s="0"/>
      <c r="IB3326" s="0"/>
      <c r="IC3326" s="0"/>
      <c r="ID3326" s="0"/>
      <c r="IE3326" s="0"/>
      <c r="IF3326" s="0"/>
      <c r="IG3326" s="0"/>
      <c r="IH3326" s="0"/>
      <c r="II3326" s="0"/>
      <c r="IJ3326" s="0"/>
      <c r="IK3326" s="0"/>
      <c r="IL3326" s="0"/>
      <c r="IM3326" s="0"/>
      <c r="IN3326" s="0"/>
      <c r="IO3326" s="0"/>
      <c r="IP3326" s="0"/>
      <c r="IQ3326" s="0"/>
      <c r="IR3326" s="0"/>
      <c r="IS3326" s="0"/>
      <c r="IT3326" s="0"/>
      <c r="IU3326" s="0"/>
      <c r="IV3326" s="0"/>
      <c r="IW3326" s="0"/>
      <c r="IX3326" s="0"/>
      <c r="IY3326" s="0"/>
      <c r="IZ3326" s="0"/>
      <c r="JA3326" s="0"/>
      <c r="JB3326" s="0"/>
      <c r="JC3326" s="0"/>
      <c r="JD3326" s="0"/>
      <c r="JE3326" s="0"/>
      <c r="JF3326" s="0"/>
      <c r="JG3326" s="0"/>
      <c r="JH3326" s="0"/>
      <c r="JI3326" s="0"/>
      <c r="JJ3326" s="0"/>
      <c r="JK3326" s="0"/>
      <c r="JL3326" s="0"/>
      <c r="JM3326" s="0"/>
      <c r="JN3326" s="0"/>
      <c r="JO3326" s="0"/>
      <c r="JP3326" s="0"/>
      <c r="JQ3326" s="0"/>
      <c r="JR3326" s="0"/>
      <c r="JS3326" s="0"/>
      <c r="JT3326" s="0"/>
      <c r="JU3326" s="0"/>
      <c r="JV3326" s="0"/>
      <c r="JW3326" s="0"/>
      <c r="JX3326" s="0"/>
      <c r="JY3326" s="0"/>
      <c r="JZ3326" s="0"/>
      <c r="KA3326" s="0"/>
      <c r="KB3326" s="0"/>
      <c r="KC3326" s="0"/>
      <c r="KD3326" s="0"/>
      <c r="KE3326" s="0"/>
      <c r="KF3326" s="0"/>
      <c r="KG3326" s="0"/>
      <c r="KH3326" s="0"/>
      <c r="KI3326" s="0"/>
      <c r="KJ3326" s="0"/>
      <c r="KK3326" s="0"/>
      <c r="KL3326" s="0"/>
      <c r="KM3326" s="0"/>
      <c r="KN3326" s="0"/>
      <c r="KO3326" s="0"/>
      <c r="KP3326" s="0"/>
      <c r="KQ3326" s="0"/>
      <c r="KR3326" s="0"/>
      <c r="KS3326" s="0"/>
      <c r="KT3326" s="0"/>
      <c r="KU3326" s="0"/>
      <c r="KV3326" s="0"/>
      <c r="KW3326" s="0"/>
      <c r="KX3326" s="0"/>
      <c r="KY3326" s="0"/>
      <c r="KZ3326" s="0"/>
      <c r="LA3326" s="0"/>
      <c r="LB3326" s="0"/>
      <c r="LC3326" s="0"/>
      <c r="LD3326" s="0"/>
      <c r="LE3326" s="0"/>
      <c r="LF3326" s="0"/>
      <c r="LG3326" s="0"/>
      <c r="LH3326" s="0"/>
      <c r="LI3326" s="0"/>
      <c r="LJ3326" s="0"/>
      <c r="LK3326" s="0"/>
      <c r="LL3326" s="0"/>
      <c r="LM3326" s="0"/>
      <c r="LN3326" s="0"/>
      <c r="LO3326" s="0"/>
      <c r="LP3326" s="0"/>
      <c r="LQ3326" s="0"/>
      <c r="LR3326" s="0"/>
      <c r="LS3326" s="0"/>
      <c r="LT3326" s="0"/>
      <c r="LU3326" s="0"/>
      <c r="LV3326" s="0"/>
      <c r="LW3326" s="0"/>
      <c r="LX3326" s="0"/>
      <c r="LY3326" s="0"/>
      <c r="LZ3326" s="0"/>
      <c r="MA3326" s="0"/>
      <c r="MB3326" s="0"/>
      <c r="MC3326" s="0"/>
      <c r="MD3326" s="0"/>
      <c r="ME3326" s="0"/>
      <c r="MF3326" s="0"/>
      <c r="MG3326" s="0"/>
      <c r="MH3326" s="0"/>
      <c r="MI3326" s="0"/>
      <c r="MJ3326" s="0"/>
      <c r="MK3326" s="0"/>
      <c r="ML3326" s="0"/>
      <c r="MM3326" s="0"/>
      <c r="MN3326" s="0"/>
      <c r="MO3326" s="0"/>
      <c r="MP3326" s="0"/>
      <c r="MQ3326" s="0"/>
      <c r="MR3326" s="0"/>
      <c r="MS3326" s="0"/>
      <c r="MT3326" s="0"/>
      <c r="MU3326" s="0"/>
      <c r="MV3326" s="0"/>
      <c r="MW3326" s="0"/>
      <c r="MX3326" s="0"/>
      <c r="MY3326" s="0"/>
      <c r="MZ3326" s="0"/>
      <c r="NA3326" s="0"/>
      <c r="NB3326" s="0"/>
      <c r="NC3326" s="0"/>
      <c r="ND3326" s="0"/>
      <c r="NE3326" s="0"/>
      <c r="NF3326" s="0"/>
      <c r="NG3326" s="0"/>
      <c r="NH3326" s="0"/>
      <c r="NI3326" s="0"/>
      <c r="NJ3326" s="0"/>
      <c r="NK3326" s="0"/>
      <c r="NL3326" s="0"/>
      <c r="NM3326" s="0"/>
      <c r="NN3326" s="0"/>
      <c r="NO3326" s="0"/>
      <c r="NP3326" s="0"/>
      <c r="NQ3326" s="0"/>
      <c r="NR3326" s="0"/>
      <c r="NS3326" s="0"/>
      <c r="NT3326" s="0"/>
      <c r="NU3326" s="0"/>
      <c r="NV3326" s="0"/>
      <c r="NW3326" s="0"/>
      <c r="NX3326" s="0"/>
      <c r="NY3326" s="0"/>
      <c r="NZ3326" s="0"/>
      <c r="OA3326" s="0"/>
      <c r="OB3326" s="0"/>
      <c r="OC3326" s="0"/>
      <c r="OD3326" s="0"/>
      <c r="OE3326" s="0"/>
      <c r="OF3326" s="0"/>
      <c r="OG3326" s="0"/>
      <c r="OH3326" s="0"/>
      <c r="OI3326" s="0"/>
      <c r="OJ3326" s="0"/>
      <c r="OK3326" s="0"/>
      <c r="OL3326" s="0"/>
      <c r="OM3326" s="0"/>
      <c r="ON3326" s="0"/>
      <c r="OO3326" s="0"/>
      <c r="OP3326" s="0"/>
      <c r="OQ3326" s="0"/>
      <c r="OR3326" s="0"/>
      <c r="OS3326" s="0"/>
      <c r="OT3326" s="0"/>
      <c r="OU3326" s="0"/>
      <c r="OV3326" s="0"/>
      <c r="OW3326" s="0"/>
      <c r="OX3326" s="0"/>
      <c r="OY3326" s="0"/>
      <c r="OZ3326" s="0"/>
      <c r="PA3326" s="0"/>
      <c r="PB3326" s="0"/>
      <c r="PC3326" s="0"/>
      <c r="PD3326" s="0"/>
      <c r="PE3326" s="0"/>
      <c r="PF3326" s="0"/>
      <c r="PG3326" s="0"/>
      <c r="PH3326" s="0"/>
      <c r="PI3326" s="0"/>
      <c r="PJ3326" s="0"/>
      <c r="PK3326" s="0"/>
      <c r="PL3326" s="0"/>
      <c r="PM3326" s="0"/>
      <c r="PN3326" s="0"/>
      <c r="PO3326" s="0"/>
      <c r="PP3326" s="0"/>
      <c r="PQ3326" s="0"/>
      <c r="PR3326" s="0"/>
      <c r="PS3326" s="0"/>
      <c r="PT3326" s="0"/>
      <c r="PU3326" s="0"/>
      <c r="PV3326" s="0"/>
      <c r="PW3326" s="0"/>
      <c r="PX3326" s="0"/>
      <c r="PY3326" s="0"/>
      <c r="PZ3326" s="0"/>
      <c r="QA3326" s="0"/>
      <c r="QB3326" s="0"/>
      <c r="QC3326" s="0"/>
      <c r="QD3326" s="0"/>
      <c r="QE3326" s="0"/>
      <c r="QF3326" s="0"/>
      <c r="QG3326" s="0"/>
      <c r="QH3326" s="0"/>
      <c r="QI3326" s="0"/>
      <c r="QJ3326" s="0"/>
      <c r="QK3326" s="0"/>
      <c r="QL3326" s="0"/>
      <c r="QM3326" s="0"/>
      <c r="QN3326" s="0"/>
      <c r="QO3326" s="0"/>
      <c r="QP3326" s="0"/>
      <c r="QQ3326" s="0"/>
      <c r="QR3326" s="0"/>
      <c r="QS3326" s="0"/>
      <c r="QT3326" s="0"/>
      <c r="QU3326" s="0"/>
      <c r="QV3326" s="0"/>
      <c r="QW3326" s="0"/>
      <c r="QX3326" s="0"/>
      <c r="QY3326" s="0"/>
      <c r="QZ3326" s="0"/>
      <c r="RA3326" s="0"/>
      <c r="RB3326" s="0"/>
      <c r="RC3326" s="0"/>
      <c r="RD3326" s="0"/>
      <c r="RE3326" s="0"/>
      <c r="RF3326" s="0"/>
      <c r="RG3326" s="0"/>
      <c r="RH3326" s="0"/>
      <c r="RI3326" s="0"/>
      <c r="RJ3326" s="0"/>
      <c r="RK3326" s="0"/>
      <c r="RL3326" s="0"/>
      <c r="RM3326" s="0"/>
      <c r="RN3326" s="0"/>
      <c r="RO3326" s="0"/>
      <c r="RP3326" s="0"/>
      <c r="RQ3326" s="0"/>
      <c r="RR3326" s="0"/>
      <c r="RS3326" s="0"/>
      <c r="RT3326" s="0"/>
      <c r="RU3326" s="0"/>
      <c r="RV3326" s="0"/>
      <c r="RW3326" s="0"/>
      <c r="RX3326" s="0"/>
      <c r="RY3326" s="0"/>
      <c r="RZ3326" s="0"/>
      <c r="SA3326" s="0"/>
      <c r="SB3326" s="0"/>
      <c r="SC3326" s="0"/>
      <c r="SD3326" s="0"/>
      <c r="SE3326" s="0"/>
      <c r="SF3326" s="0"/>
      <c r="SG3326" s="0"/>
      <c r="SH3326" s="0"/>
      <c r="SI3326" s="0"/>
      <c r="SJ3326" s="0"/>
      <c r="SK3326" s="0"/>
      <c r="SL3326" s="0"/>
      <c r="SM3326" s="0"/>
      <c r="SN3326" s="0"/>
      <c r="SO3326" s="0"/>
      <c r="SP3326" s="0"/>
      <c r="SQ3326" s="0"/>
      <c r="SR3326" s="0"/>
      <c r="SS3326" s="0"/>
      <c r="ST3326" s="0"/>
      <c r="SU3326" s="0"/>
      <c r="SV3326" s="0"/>
      <c r="SW3326" s="0"/>
      <c r="SX3326" s="0"/>
      <c r="SY3326" s="0"/>
      <c r="SZ3326" s="0"/>
      <c r="TA3326" s="0"/>
      <c r="TB3326" s="0"/>
      <c r="TC3326" s="0"/>
      <c r="TD3326" s="0"/>
      <c r="TE3326" s="0"/>
      <c r="TF3326" s="0"/>
      <c r="TG3326" s="0"/>
      <c r="TH3326" s="0"/>
      <c r="TI3326" s="0"/>
      <c r="TJ3326" s="0"/>
      <c r="TK3326" s="0"/>
      <c r="TL3326" s="0"/>
      <c r="TM3326" s="0"/>
      <c r="TN3326" s="0"/>
      <c r="TO3326" s="0"/>
      <c r="TP3326" s="0"/>
      <c r="TQ3326" s="0"/>
      <c r="TR3326" s="0"/>
      <c r="TS3326" s="0"/>
      <c r="TT3326" s="0"/>
      <c r="TU3326" s="0"/>
      <c r="TV3326" s="0"/>
      <c r="TW3326" s="0"/>
      <c r="TX3326" s="0"/>
      <c r="TY3326" s="0"/>
      <c r="TZ3326" s="0"/>
      <c r="UA3326" s="0"/>
      <c r="UB3326" s="0"/>
      <c r="UC3326" s="0"/>
      <c r="UD3326" s="0"/>
      <c r="UE3326" s="0"/>
      <c r="UF3326" s="0"/>
      <c r="UG3326" s="0"/>
      <c r="UH3326" s="0"/>
      <c r="UI3326" s="0"/>
      <c r="UJ3326" s="0"/>
      <c r="UK3326" s="0"/>
      <c r="UL3326" s="0"/>
      <c r="UM3326" s="0"/>
      <c r="UN3326" s="0"/>
      <c r="UO3326" s="0"/>
      <c r="UP3326" s="0"/>
      <c r="UQ3326" s="0"/>
      <c r="UR3326" s="0"/>
      <c r="US3326" s="0"/>
      <c r="UT3326" s="0"/>
      <c r="UU3326" s="0"/>
      <c r="UV3326" s="0"/>
      <c r="UW3326" s="0"/>
      <c r="UX3326" s="0"/>
      <c r="UY3326" s="0"/>
      <c r="UZ3326" s="0"/>
      <c r="VA3326" s="0"/>
      <c r="VB3326" s="0"/>
      <c r="VC3326" s="0"/>
      <c r="VD3326" s="0"/>
      <c r="VE3326" s="0"/>
      <c r="VF3326" s="0"/>
      <c r="VG3326" s="0"/>
      <c r="VH3326" s="0"/>
      <c r="VI3326" s="0"/>
      <c r="VJ3326" s="0"/>
      <c r="VK3326" s="0"/>
      <c r="VL3326" s="0"/>
      <c r="VM3326" s="0"/>
      <c r="VN3326" s="0"/>
      <c r="VO3326" s="0"/>
      <c r="VP3326" s="0"/>
      <c r="VQ3326" s="0"/>
      <c r="VR3326" s="0"/>
      <c r="VS3326" s="0"/>
      <c r="VT3326" s="0"/>
      <c r="VU3326" s="0"/>
      <c r="VV3326" s="0"/>
      <c r="VW3326" s="0"/>
      <c r="VX3326" s="0"/>
      <c r="VY3326" s="0"/>
      <c r="VZ3326" s="0"/>
      <c r="WA3326" s="0"/>
      <c r="WB3326" s="0"/>
      <c r="WC3326" s="0"/>
      <c r="WD3326" s="0"/>
      <c r="WE3326" s="0"/>
      <c r="WF3326" s="0"/>
      <c r="WG3326" s="0"/>
      <c r="WH3326" s="0"/>
      <c r="WI3326" s="0"/>
      <c r="WJ3326" s="0"/>
      <c r="WK3326" s="0"/>
      <c r="WL3326" s="0"/>
      <c r="WM3326" s="0"/>
      <c r="WN3326" s="0"/>
      <c r="WO3326" s="0"/>
      <c r="WP3326" s="0"/>
      <c r="WQ3326" s="0"/>
      <c r="WR3326" s="0"/>
      <c r="WS3326" s="0"/>
      <c r="WT3326" s="0"/>
      <c r="WU3326" s="0"/>
      <c r="WV3326" s="0"/>
      <c r="WW3326" s="0"/>
      <c r="WX3326" s="0"/>
      <c r="WY3326" s="0"/>
      <c r="WZ3326" s="0"/>
      <c r="XA3326" s="0"/>
      <c r="XB3326" s="0"/>
      <c r="XC3326" s="0"/>
      <c r="XD3326" s="0"/>
      <c r="XE3326" s="0"/>
      <c r="XF3326" s="0"/>
      <c r="XG3326" s="0"/>
      <c r="XH3326" s="0"/>
      <c r="XI3326" s="0"/>
      <c r="XJ3326" s="0"/>
      <c r="XK3326" s="0"/>
      <c r="XL3326" s="0"/>
      <c r="XM3326" s="0"/>
      <c r="XN3326" s="0"/>
      <c r="XO3326" s="0"/>
      <c r="XP3326" s="0"/>
      <c r="XQ3326" s="0"/>
      <c r="XR3326" s="0"/>
      <c r="XS3326" s="0"/>
      <c r="XT3326" s="0"/>
      <c r="XU3326" s="0"/>
      <c r="XV3326" s="0"/>
      <c r="XW3326" s="0"/>
      <c r="XX3326" s="0"/>
      <c r="XY3326" s="0"/>
      <c r="XZ3326" s="0"/>
      <c r="YA3326" s="0"/>
      <c r="YB3326" s="0"/>
      <c r="YC3326" s="0"/>
      <c r="YD3326" s="0"/>
      <c r="YE3326" s="0"/>
      <c r="YF3326" s="0"/>
      <c r="YG3326" s="0"/>
      <c r="YH3326" s="0"/>
      <c r="YI3326" s="0"/>
      <c r="YJ3326" s="0"/>
      <c r="YK3326" s="0"/>
      <c r="YL3326" s="0"/>
      <c r="YM3326" s="0"/>
      <c r="YN3326" s="0"/>
      <c r="YO3326" s="0"/>
      <c r="YP3326" s="0"/>
      <c r="YQ3326" s="0"/>
      <c r="YR3326" s="0"/>
      <c r="YS3326" s="0"/>
      <c r="YT3326" s="0"/>
      <c r="YU3326" s="0"/>
      <c r="YV3326" s="0"/>
      <c r="YW3326" s="0"/>
      <c r="YX3326" s="0"/>
      <c r="YY3326" s="0"/>
      <c r="YZ3326" s="0"/>
      <c r="ZA3326" s="0"/>
      <c r="ZB3326" s="0"/>
      <c r="ZC3326" s="0"/>
      <c r="ZD3326" s="0"/>
      <c r="ZE3326" s="0"/>
      <c r="ZF3326" s="0"/>
      <c r="ZG3326" s="0"/>
      <c r="ZH3326" s="0"/>
      <c r="ZI3326" s="0"/>
      <c r="ZJ3326" s="0"/>
      <c r="ZK3326" s="0"/>
      <c r="ZL3326" s="0"/>
      <c r="ZM3326" s="0"/>
      <c r="ZN3326" s="0"/>
      <c r="ZO3326" s="0"/>
      <c r="ZP3326" s="0"/>
      <c r="ZQ3326" s="0"/>
      <c r="ZR3326" s="0"/>
      <c r="ZS3326" s="0"/>
      <c r="ZT3326" s="0"/>
      <c r="ZU3326" s="0"/>
      <c r="ZV3326" s="0"/>
      <c r="ZW3326" s="0"/>
      <c r="ZX3326" s="0"/>
      <c r="ZY3326" s="0"/>
      <c r="ZZ3326" s="0"/>
      <c r="AAA3326" s="0"/>
      <c r="AAB3326" s="0"/>
      <c r="AAC3326" s="0"/>
      <c r="AAD3326" s="0"/>
      <c r="AAE3326" s="0"/>
      <c r="AAF3326" s="0"/>
      <c r="AAG3326" s="0"/>
      <c r="AAH3326" s="0"/>
      <c r="AAI3326" s="0"/>
      <c r="AAJ3326" s="0"/>
      <c r="AAK3326" s="0"/>
      <c r="AAL3326" s="0"/>
      <c r="AAM3326" s="0"/>
      <c r="AAN3326" s="0"/>
      <c r="AAO3326" s="0"/>
      <c r="AAP3326" s="0"/>
      <c r="AAQ3326" s="0"/>
      <c r="AAR3326" s="0"/>
      <c r="AAS3326" s="0"/>
      <c r="AAT3326" s="0"/>
      <c r="AAU3326" s="0"/>
      <c r="AAV3326" s="0"/>
      <c r="AAW3326" s="0"/>
      <c r="AAX3326" s="0"/>
      <c r="AAY3326" s="0"/>
      <c r="AAZ3326" s="0"/>
      <c r="ABA3326" s="0"/>
      <c r="ABB3326" s="0"/>
      <c r="ABC3326" s="0"/>
      <c r="ABD3326" s="0"/>
      <c r="ABE3326" s="0"/>
      <c r="ABF3326" s="0"/>
      <c r="ABG3326" s="0"/>
      <c r="ABH3326" s="0"/>
      <c r="ABI3326" s="0"/>
      <c r="ABJ3326" s="0"/>
      <c r="ABK3326" s="0"/>
      <c r="ABL3326" s="0"/>
      <c r="ABM3326" s="0"/>
      <c r="ABN3326" s="0"/>
      <c r="ABO3326" s="0"/>
      <c r="ABP3326" s="0"/>
      <c r="ABQ3326" s="0"/>
      <c r="ABR3326" s="0"/>
      <c r="ABS3326" s="0"/>
      <c r="ABT3326" s="0"/>
      <c r="ABU3326" s="0"/>
      <c r="ABV3326" s="0"/>
      <c r="ABW3326" s="0"/>
      <c r="ABX3326" s="0"/>
      <c r="ABY3326" s="0"/>
      <c r="ABZ3326" s="0"/>
      <c r="ACA3326" s="0"/>
      <c r="ACB3326" s="0"/>
      <c r="ACC3326" s="0"/>
      <c r="ACD3326" s="0"/>
      <c r="ACE3326" s="0"/>
      <c r="ACF3326" s="0"/>
      <c r="ACG3326" s="0"/>
      <c r="ACH3326" s="0"/>
      <c r="ACI3326" s="0"/>
      <c r="ACJ3326" s="0"/>
      <c r="ACK3326" s="0"/>
      <c r="ACL3326" s="0"/>
      <c r="ACM3326" s="0"/>
      <c r="ACN3326" s="0"/>
      <c r="ACO3326" s="0"/>
      <c r="ACP3326" s="0"/>
      <c r="ACQ3326" s="0"/>
      <c r="ACR3326" s="0"/>
      <c r="ACS3326" s="0"/>
      <c r="ACT3326" s="0"/>
      <c r="ACU3326" s="0"/>
      <c r="ACV3326" s="0"/>
      <c r="ACW3326" s="0"/>
      <c r="ACX3326" s="0"/>
      <c r="ACY3326" s="0"/>
      <c r="ACZ3326" s="0"/>
      <c r="ADA3326" s="0"/>
      <c r="ADB3326" s="0"/>
      <c r="ADC3326" s="0"/>
      <c r="ADD3326" s="0"/>
      <c r="ADE3326" s="0"/>
      <c r="ADF3326" s="0"/>
      <c r="ADG3326" s="0"/>
      <c r="ADH3326" s="0"/>
      <c r="ADI3326" s="0"/>
      <c r="ADJ3326" s="0"/>
      <c r="ADK3326" s="0"/>
      <c r="ADL3326" s="0"/>
      <c r="ADM3326" s="0"/>
      <c r="ADN3326" s="0"/>
      <c r="ADO3326" s="0"/>
      <c r="ADP3326" s="0"/>
      <c r="ADQ3326" s="0"/>
      <c r="ADR3326" s="0"/>
      <c r="ADS3326" s="0"/>
      <c r="ADT3326" s="0"/>
      <c r="ADU3326" s="0"/>
      <c r="ADV3326" s="0"/>
      <c r="ADW3326" s="0"/>
      <c r="ADX3326" s="0"/>
      <c r="ADY3326" s="0"/>
      <c r="ADZ3326" s="0"/>
      <c r="AEA3326" s="0"/>
      <c r="AEB3326" s="0"/>
      <c r="AEC3326" s="0"/>
      <c r="AED3326" s="0"/>
      <c r="AEE3326" s="0"/>
      <c r="AEF3326" s="0"/>
      <c r="AEG3326" s="0"/>
      <c r="AEH3326" s="0"/>
      <c r="AEI3326" s="0"/>
      <c r="AEJ3326" s="0"/>
      <c r="AEK3326" s="0"/>
      <c r="AEL3326" s="0"/>
      <c r="AEM3326" s="0"/>
      <c r="AEN3326" s="0"/>
      <c r="AEO3326" s="0"/>
      <c r="AEP3326" s="0"/>
      <c r="AEQ3326" s="0"/>
      <c r="AER3326" s="0"/>
      <c r="AES3326" s="0"/>
      <c r="AET3326" s="0"/>
      <c r="AEU3326" s="0"/>
      <c r="AEV3326" s="0"/>
      <c r="AEW3326" s="0"/>
      <c r="AEX3326" s="0"/>
      <c r="AEY3326" s="0"/>
      <c r="AEZ3326" s="0"/>
      <c r="AFA3326" s="0"/>
      <c r="AFB3326" s="0"/>
      <c r="AFC3326" s="0"/>
      <c r="AFD3326" s="0"/>
      <c r="AFE3326" s="0"/>
      <c r="AFF3326" s="0"/>
      <c r="AFG3326" s="0"/>
      <c r="AFH3326" s="0"/>
      <c r="AFI3326" s="0"/>
      <c r="AFJ3326" s="0"/>
      <c r="AFK3326" s="0"/>
      <c r="AFL3326" s="0"/>
      <c r="AFM3326" s="0"/>
      <c r="AFN3326" s="0"/>
      <c r="AFO3326" s="0"/>
      <c r="AFP3326" s="0"/>
      <c r="AFQ3326" s="0"/>
      <c r="AFR3326" s="0"/>
      <c r="AFS3326" s="0"/>
      <c r="AFT3326" s="0"/>
      <c r="AFU3326" s="0"/>
      <c r="AFV3326" s="0"/>
      <c r="AFW3326" s="0"/>
      <c r="AFX3326" s="0"/>
      <c r="AFY3326" s="0"/>
      <c r="AFZ3326" s="0"/>
      <c r="AGA3326" s="0"/>
      <c r="AGB3326" s="0"/>
      <c r="AGC3326" s="0"/>
      <c r="AGD3326" s="0"/>
      <c r="AGE3326" s="0"/>
      <c r="AGF3326" s="0"/>
      <c r="AGG3326" s="0"/>
      <c r="AGH3326" s="0"/>
      <c r="AGI3326" s="0"/>
      <c r="AGJ3326" s="0"/>
      <c r="AGK3326" s="0"/>
      <c r="AGL3326" s="0"/>
      <c r="AGM3326" s="0"/>
      <c r="AGN3326" s="0"/>
      <c r="AGO3326" s="0"/>
      <c r="AGP3326" s="0"/>
      <c r="AGQ3326" s="0"/>
      <c r="AGR3326" s="0"/>
      <c r="AGS3326" s="0"/>
      <c r="AGT3326" s="0"/>
      <c r="AGU3326" s="0"/>
      <c r="AGV3326" s="0"/>
      <c r="AGW3326" s="0"/>
      <c r="AGX3326" s="0"/>
      <c r="AGY3326" s="0"/>
      <c r="AGZ3326" s="0"/>
      <c r="AHA3326" s="0"/>
      <c r="AHB3326" s="0"/>
      <c r="AHC3326" s="0"/>
      <c r="AHD3326" s="0"/>
      <c r="AHE3326" s="0"/>
      <c r="AHF3326" s="0"/>
      <c r="AHG3326" s="0"/>
      <c r="AHH3326" s="0"/>
      <c r="AHI3326" s="0"/>
      <c r="AHJ3326" s="0"/>
      <c r="AHK3326" s="0"/>
      <c r="AHL3326" s="0"/>
      <c r="AHM3326" s="0"/>
      <c r="AHN3326" s="0"/>
      <c r="AHO3326" s="0"/>
      <c r="AHP3326" s="0"/>
      <c r="AHQ3326" s="0"/>
      <c r="AHR3326" s="0"/>
      <c r="AHS3326" s="0"/>
      <c r="AHT3326" s="0"/>
      <c r="AHU3326" s="0"/>
      <c r="AHV3326" s="0"/>
      <c r="AHW3326" s="0"/>
      <c r="AHX3326" s="0"/>
      <c r="AHY3326" s="0"/>
      <c r="AHZ3326" s="0"/>
      <c r="AIA3326" s="0"/>
      <c r="AIB3326" s="0"/>
      <c r="AIC3326" s="0"/>
      <c r="AID3326" s="0"/>
      <c r="AIE3326" s="0"/>
      <c r="AIF3326" s="0"/>
      <c r="AIG3326" s="0"/>
      <c r="AIH3326" s="0"/>
      <c r="AII3326" s="0"/>
      <c r="AIJ3326" s="0"/>
      <c r="AIK3326" s="0"/>
      <c r="AIL3326" s="0"/>
      <c r="AIM3326" s="0"/>
      <c r="AIN3326" s="0"/>
      <c r="AIO3326" s="0"/>
      <c r="AIP3326" s="0"/>
      <c r="AIQ3326" s="0"/>
      <c r="AIR3326" s="0"/>
      <c r="AIS3326" s="0"/>
      <c r="AIT3326" s="0"/>
      <c r="AIU3326" s="0"/>
      <c r="AIV3326" s="0"/>
      <c r="AIW3326" s="0"/>
      <c r="AIX3326" s="0"/>
      <c r="AIY3326" s="0"/>
      <c r="AIZ3326" s="0"/>
      <c r="AJA3326" s="0"/>
      <c r="AJB3326" s="0"/>
      <c r="AJC3326" s="0"/>
      <c r="AJD3326" s="0"/>
      <c r="AJE3326" s="0"/>
      <c r="AJF3326" s="0"/>
      <c r="AJG3326" s="0"/>
      <c r="AJH3326" s="0"/>
      <c r="AJI3326" s="0"/>
      <c r="AJJ3326" s="0"/>
      <c r="AJK3326" s="0"/>
      <c r="AJL3326" s="0"/>
      <c r="AJM3326" s="0"/>
      <c r="AJN3326" s="0"/>
      <c r="AJO3326" s="0"/>
      <c r="AJP3326" s="0"/>
      <c r="AJQ3326" s="0"/>
      <c r="AJR3326" s="0"/>
      <c r="AJS3326" s="0"/>
      <c r="AJT3326" s="0"/>
      <c r="AJU3326" s="0"/>
      <c r="AJV3326" s="0"/>
      <c r="AJW3326" s="0"/>
      <c r="AJX3326" s="0"/>
      <c r="AJY3326" s="0"/>
      <c r="AJZ3326" s="0"/>
      <c r="AKA3326" s="0"/>
      <c r="AKB3326" s="0"/>
      <c r="AKC3326" s="0"/>
      <c r="AKD3326" s="0"/>
      <c r="AKE3326" s="0"/>
      <c r="AKF3326" s="0"/>
      <c r="AKG3326" s="0"/>
      <c r="AKH3326" s="0"/>
      <c r="AKI3326" s="0"/>
      <c r="AKJ3326" s="0"/>
      <c r="AKK3326" s="0"/>
      <c r="AKL3326" s="0"/>
      <c r="AKM3326" s="0"/>
      <c r="AKN3326" s="0"/>
      <c r="AKO3326" s="0"/>
      <c r="AKP3326" s="0"/>
      <c r="AKQ3326" s="0"/>
      <c r="AKR3326" s="0"/>
      <c r="AKS3326" s="0"/>
      <c r="AKT3326" s="0"/>
      <c r="AKU3326" s="0"/>
      <c r="AKV3326" s="0"/>
      <c r="AKW3326" s="0"/>
      <c r="AKX3326" s="0"/>
      <c r="AKY3326" s="0"/>
      <c r="AKZ3326" s="0"/>
      <c r="ALA3326" s="0"/>
      <c r="ALB3326" s="0"/>
      <c r="ALC3326" s="0"/>
      <c r="ALD3326" s="0"/>
      <c r="ALE3326" s="0"/>
      <c r="ALF3326" s="0"/>
      <c r="ALG3326" s="0"/>
      <c r="ALH3326" s="0"/>
      <c r="ALI3326" s="0"/>
      <c r="ALJ3326" s="0"/>
      <c r="ALK3326" s="0"/>
      <c r="ALL3326" s="0"/>
      <c r="ALM3326" s="0"/>
      <c r="ALN3326" s="0"/>
      <c r="ALO3326" s="0"/>
      <c r="ALP3326" s="0"/>
      <c r="ALQ3326" s="0"/>
      <c r="ALR3326" s="0"/>
      <c r="ALS3326" s="0"/>
      <c r="ALT3326" s="0"/>
      <c r="ALU3326" s="0"/>
      <c r="ALV3326" s="0"/>
      <c r="ALW3326" s="0"/>
      <c r="ALX3326" s="0"/>
      <c r="ALY3326" s="0"/>
      <c r="ALZ3326" s="0"/>
      <c r="AMA3326" s="0"/>
      <c r="AMB3326" s="0"/>
      <c r="AMC3326" s="0"/>
      <c r="AMD3326" s="0"/>
      <c r="AME3326" s="0"/>
      <c r="AMF3326" s="0"/>
      <c r="AMG3326" s="0"/>
      <c r="AMH3326" s="0"/>
      <c r="AMI3326" s="0"/>
    </row>
    <row r="3327" customFormat="false" ht="12.75" hidden="false" customHeight="false" outlineLevel="0" collapsed="false">
      <c r="A3327" s="1" t="s">
        <v>3569</v>
      </c>
      <c r="C3327" s="27" t="s">
        <v>3577</v>
      </c>
      <c r="D3327" s="27" t="s">
        <v>18</v>
      </c>
      <c r="E3327" s="28"/>
      <c r="F3327" s="29"/>
      <c r="G3327" s="27"/>
      <c r="H3327" s="30" t="s">
        <v>168</v>
      </c>
      <c r="I3327" s="31" t="n">
        <v>0.29</v>
      </c>
      <c r="J3327" s="31" t="s">
        <v>288</v>
      </c>
      <c r="BM3327" s="0"/>
      <c r="BN3327" s="0"/>
      <c r="BO3327" s="0"/>
      <c r="BP3327" s="0"/>
      <c r="BQ3327" s="0"/>
      <c r="BR3327" s="0"/>
      <c r="BS3327" s="0"/>
      <c r="BT3327" s="0"/>
      <c r="BU3327" s="0"/>
      <c r="BV3327" s="0"/>
      <c r="BW3327" s="0"/>
      <c r="BX3327" s="0"/>
      <c r="BY3327" s="0"/>
      <c r="BZ3327" s="0"/>
      <c r="CA3327" s="0"/>
      <c r="CB3327" s="0"/>
      <c r="CC3327" s="0"/>
      <c r="CD3327" s="0"/>
      <c r="CE3327" s="0"/>
      <c r="CF3327" s="0"/>
      <c r="CG3327" s="0"/>
      <c r="CH3327" s="0"/>
      <c r="CI3327" s="0"/>
      <c r="CJ3327" s="0"/>
      <c r="CK3327" s="0"/>
      <c r="CL3327" s="0"/>
      <c r="CM3327" s="0"/>
      <c r="CN3327" s="0"/>
      <c r="CO3327" s="0"/>
      <c r="CP3327" s="0"/>
      <c r="CQ3327" s="0"/>
      <c r="CR3327" s="0"/>
      <c r="CS3327" s="0"/>
      <c r="CT3327" s="0"/>
      <c r="CU3327" s="0"/>
      <c r="CV3327" s="0"/>
      <c r="CW3327" s="0"/>
      <c r="CX3327" s="0"/>
      <c r="CY3327" s="0"/>
      <c r="CZ3327" s="0"/>
      <c r="DA3327" s="0"/>
      <c r="DB3327" s="0"/>
      <c r="DC3327" s="0"/>
      <c r="DD3327" s="0"/>
      <c r="DE3327" s="0"/>
      <c r="DF3327" s="0"/>
      <c r="DG3327" s="0"/>
      <c r="DH3327" s="0"/>
      <c r="DI3327" s="0"/>
      <c r="DJ3327" s="0"/>
      <c r="DK3327" s="0"/>
      <c r="DL3327" s="0"/>
      <c r="DM3327" s="0"/>
      <c r="DN3327" s="0"/>
      <c r="DO3327" s="0"/>
      <c r="DP3327" s="0"/>
      <c r="DQ3327" s="0"/>
      <c r="DR3327" s="0"/>
      <c r="DS3327" s="0"/>
      <c r="DT3327" s="0"/>
      <c r="DU3327" s="0"/>
      <c r="DV3327" s="0"/>
      <c r="DW3327" s="0"/>
      <c r="DX3327" s="0"/>
      <c r="DY3327" s="0"/>
      <c r="DZ3327" s="0"/>
      <c r="EA3327" s="0"/>
      <c r="EB3327" s="0"/>
      <c r="EC3327" s="0"/>
      <c r="ED3327" s="0"/>
      <c r="EE3327" s="0"/>
      <c r="EF3327" s="0"/>
      <c r="EG3327" s="0"/>
      <c r="EH3327" s="0"/>
      <c r="EI3327" s="0"/>
      <c r="EJ3327" s="0"/>
      <c r="EK3327" s="0"/>
      <c r="EL3327" s="0"/>
      <c r="EM3327" s="0"/>
      <c r="EN3327" s="0"/>
      <c r="EO3327" s="0"/>
      <c r="EP3327" s="0"/>
      <c r="EQ3327" s="0"/>
      <c r="ER3327" s="0"/>
      <c r="ES3327" s="0"/>
      <c r="ET3327" s="0"/>
      <c r="EU3327" s="0"/>
      <c r="EV3327" s="0"/>
      <c r="EW3327" s="0"/>
      <c r="EX3327" s="0"/>
      <c r="EY3327" s="0"/>
      <c r="EZ3327" s="0"/>
      <c r="FA3327" s="0"/>
      <c r="FB3327" s="0"/>
      <c r="FC3327" s="0"/>
      <c r="FD3327" s="0"/>
      <c r="FE3327" s="0"/>
      <c r="FF3327" s="0"/>
      <c r="FG3327" s="0"/>
      <c r="FH3327" s="0"/>
      <c r="FI3327" s="0"/>
      <c r="FJ3327" s="0"/>
      <c r="FK3327" s="0"/>
      <c r="FL3327" s="0"/>
      <c r="FM3327" s="0"/>
      <c r="FN3327" s="0"/>
      <c r="FO3327" s="0"/>
      <c r="FP3327" s="0"/>
      <c r="FQ3327" s="0"/>
      <c r="FR3327" s="0"/>
      <c r="FS3327" s="0"/>
      <c r="FT3327" s="0"/>
      <c r="FU3327" s="0"/>
      <c r="FV3327" s="0"/>
      <c r="FW3327" s="0"/>
      <c r="FX3327" s="0"/>
      <c r="FY3327" s="0"/>
      <c r="FZ3327" s="0"/>
      <c r="GA3327" s="0"/>
      <c r="GB3327" s="0"/>
      <c r="GC3327" s="0"/>
      <c r="GD3327" s="0"/>
      <c r="GE3327" s="0"/>
      <c r="GF3327" s="0"/>
      <c r="GG3327" s="0"/>
      <c r="GH3327" s="0"/>
      <c r="GI3327" s="0"/>
      <c r="GJ3327" s="0"/>
      <c r="GK3327" s="0"/>
      <c r="GL3327" s="0"/>
      <c r="GM3327" s="0"/>
      <c r="GN3327" s="0"/>
      <c r="GO3327" s="0"/>
      <c r="GP3327" s="0"/>
      <c r="GQ3327" s="0"/>
      <c r="GR3327" s="0"/>
      <c r="GS3327" s="0"/>
      <c r="GT3327" s="0"/>
      <c r="GU3327" s="0"/>
      <c r="GV3327" s="0"/>
      <c r="GW3327" s="0"/>
      <c r="GX3327" s="0"/>
      <c r="GY3327" s="0"/>
      <c r="GZ3327" s="0"/>
      <c r="HA3327" s="0"/>
      <c r="HB3327" s="0"/>
      <c r="HC3327" s="0"/>
      <c r="HD3327" s="0"/>
      <c r="HE3327" s="0"/>
      <c r="HF3327" s="0"/>
      <c r="HG3327" s="0"/>
      <c r="HH3327" s="0"/>
      <c r="HI3327" s="0"/>
      <c r="HJ3327" s="0"/>
      <c r="HK3327" s="0"/>
      <c r="HL3327" s="0"/>
      <c r="HM3327" s="0"/>
      <c r="HN3327" s="0"/>
      <c r="HO3327" s="0"/>
      <c r="HP3327" s="0"/>
      <c r="HQ3327" s="0"/>
      <c r="HR3327" s="0"/>
      <c r="HS3327" s="0"/>
      <c r="HT3327" s="0"/>
      <c r="HU3327" s="0"/>
      <c r="HV3327" s="0"/>
      <c r="HW3327" s="0"/>
      <c r="HX3327" s="0"/>
      <c r="HY3327" s="0"/>
      <c r="HZ3327" s="0"/>
      <c r="IA3327" s="0"/>
      <c r="IB3327" s="0"/>
      <c r="IC3327" s="0"/>
      <c r="ID3327" s="0"/>
      <c r="IE3327" s="0"/>
      <c r="IF3327" s="0"/>
      <c r="IG3327" s="0"/>
      <c r="IH3327" s="0"/>
      <c r="II3327" s="0"/>
      <c r="IJ3327" s="0"/>
      <c r="IK3327" s="0"/>
      <c r="IL3327" s="0"/>
      <c r="IM3327" s="0"/>
      <c r="IN3327" s="0"/>
      <c r="IO3327" s="0"/>
      <c r="IP3327" s="0"/>
      <c r="IQ3327" s="0"/>
      <c r="IR3327" s="0"/>
      <c r="IS3327" s="0"/>
      <c r="IT3327" s="0"/>
      <c r="IU3327" s="0"/>
      <c r="IV3327" s="0"/>
      <c r="IW3327" s="0"/>
      <c r="IX3327" s="0"/>
      <c r="IY3327" s="0"/>
      <c r="IZ3327" s="0"/>
      <c r="JA3327" s="0"/>
      <c r="JB3327" s="0"/>
      <c r="JC3327" s="0"/>
      <c r="JD3327" s="0"/>
      <c r="JE3327" s="0"/>
      <c r="JF3327" s="0"/>
      <c r="JG3327" s="0"/>
      <c r="JH3327" s="0"/>
      <c r="JI3327" s="0"/>
      <c r="JJ3327" s="0"/>
      <c r="JK3327" s="0"/>
      <c r="JL3327" s="0"/>
      <c r="JM3327" s="0"/>
      <c r="JN3327" s="0"/>
      <c r="JO3327" s="0"/>
      <c r="JP3327" s="0"/>
      <c r="JQ3327" s="0"/>
      <c r="JR3327" s="0"/>
      <c r="JS3327" s="0"/>
      <c r="JT3327" s="0"/>
      <c r="JU3327" s="0"/>
      <c r="JV3327" s="0"/>
      <c r="JW3327" s="0"/>
      <c r="JX3327" s="0"/>
      <c r="JY3327" s="0"/>
      <c r="JZ3327" s="0"/>
      <c r="KA3327" s="0"/>
      <c r="KB3327" s="0"/>
      <c r="KC3327" s="0"/>
      <c r="KD3327" s="0"/>
      <c r="KE3327" s="0"/>
      <c r="KF3327" s="0"/>
      <c r="KG3327" s="0"/>
      <c r="KH3327" s="0"/>
      <c r="KI3327" s="0"/>
      <c r="KJ3327" s="0"/>
      <c r="KK3327" s="0"/>
      <c r="KL3327" s="0"/>
      <c r="KM3327" s="0"/>
      <c r="KN3327" s="0"/>
      <c r="KO3327" s="0"/>
      <c r="KP3327" s="0"/>
      <c r="KQ3327" s="0"/>
      <c r="KR3327" s="0"/>
      <c r="KS3327" s="0"/>
      <c r="KT3327" s="0"/>
      <c r="KU3327" s="0"/>
      <c r="KV3327" s="0"/>
      <c r="KW3327" s="0"/>
      <c r="KX3327" s="0"/>
      <c r="KY3327" s="0"/>
      <c r="KZ3327" s="0"/>
      <c r="LA3327" s="0"/>
      <c r="LB3327" s="0"/>
      <c r="LC3327" s="0"/>
      <c r="LD3327" s="0"/>
      <c r="LE3327" s="0"/>
      <c r="LF3327" s="0"/>
      <c r="LG3327" s="0"/>
      <c r="LH3327" s="0"/>
      <c r="LI3327" s="0"/>
      <c r="LJ3327" s="0"/>
      <c r="LK3327" s="0"/>
      <c r="LL3327" s="0"/>
      <c r="LM3327" s="0"/>
      <c r="LN3327" s="0"/>
      <c r="LO3327" s="0"/>
      <c r="LP3327" s="0"/>
      <c r="LQ3327" s="0"/>
      <c r="LR3327" s="0"/>
      <c r="LS3327" s="0"/>
      <c r="LT3327" s="0"/>
      <c r="LU3327" s="0"/>
      <c r="LV3327" s="0"/>
      <c r="LW3327" s="0"/>
      <c r="LX3327" s="0"/>
      <c r="LY3327" s="0"/>
      <c r="LZ3327" s="0"/>
      <c r="MA3327" s="0"/>
      <c r="MB3327" s="0"/>
      <c r="MC3327" s="0"/>
      <c r="MD3327" s="0"/>
      <c r="ME3327" s="0"/>
      <c r="MF3327" s="0"/>
      <c r="MG3327" s="0"/>
      <c r="MH3327" s="0"/>
      <c r="MI3327" s="0"/>
      <c r="MJ3327" s="0"/>
      <c r="MK3327" s="0"/>
      <c r="ML3327" s="0"/>
      <c r="MM3327" s="0"/>
      <c r="MN3327" s="0"/>
      <c r="MO3327" s="0"/>
      <c r="MP3327" s="0"/>
      <c r="MQ3327" s="0"/>
      <c r="MR3327" s="0"/>
      <c r="MS3327" s="0"/>
      <c r="MT3327" s="0"/>
      <c r="MU3327" s="0"/>
      <c r="MV3327" s="0"/>
      <c r="MW3327" s="0"/>
      <c r="MX3327" s="0"/>
      <c r="MY3327" s="0"/>
      <c r="MZ3327" s="0"/>
      <c r="NA3327" s="0"/>
      <c r="NB3327" s="0"/>
      <c r="NC3327" s="0"/>
      <c r="ND3327" s="0"/>
      <c r="NE3327" s="0"/>
      <c r="NF3327" s="0"/>
      <c r="NG3327" s="0"/>
      <c r="NH3327" s="0"/>
      <c r="NI3327" s="0"/>
      <c r="NJ3327" s="0"/>
      <c r="NK3327" s="0"/>
      <c r="NL3327" s="0"/>
      <c r="NM3327" s="0"/>
      <c r="NN3327" s="0"/>
      <c r="NO3327" s="0"/>
      <c r="NP3327" s="0"/>
      <c r="NQ3327" s="0"/>
      <c r="NR3327" s="0"/>
      <c r="NS3327" s="0"/>
      <c r="NT3327" s="0"/>
      <c r="NU3327" s="0"/>
      <c r="NV3327" s="0"/>
      <c r="NW3327" s="0"/>
      <c r="NX3327" s="0"/>
      <c r="NY3327" s="0"/>
      <c r="NZ3327" s="0"/>
      <c r="OA3327" s="0"/>
      <c r="OB3327" s="0"/>
      <c r="OC3327" s="0"/>
      <c r="OD3327" s="0"/>
      <c r="OE3327" s="0"/>
      <c r="OF3327" s="0"/>
      <c r="OG3327" s="0"/>
      <c r="OH3327" s="0"/>
      <c r="OI3327" s="0"/>
      <c r="OJ3327" s="0"/>
      <c r="OK3327" s="0"/>
      <c r="OL3327" s="0"/>
      <c r="OM3327" s="0"/>
      <c r="ON3327" s="0"/>
      <c r="OO3327" s="0"/>
      <c r="OP3327" s="0"/>
      <c r="OQ3327" s="0"/>
      <c r="OR3327" s="0"/>
      <c r="OS3327" s="0"/>
      <c r="OT3327" s="0"/>
      <c r="OU3327" s="0"/>
      <c r="OV3327" s="0"/>
      <c r="OW3327" s="0"/>
      <c r="OX3327" s="0"/>
      <c r="OY3327" s="0"/>
      <c r="OZ3327" s="0"/>
      <c r="PA3327" s="0"/>
      <c r="PB3327" s="0"/>
      <c r="PC3327" s="0"/>
      <c r="PD3327" s="0"/>
      <c r="PE3327" s="0"/>
      <c r="PF3327" s="0"/>
      <c r="PG3327" s="0"/>
      <c r="PH3327" s="0"/>
      <c r="PI3327" s="0"/>
      <c r="PJ3327" s="0"/>
      <c r="PK3327" s="0"/>
      <c r="PL3327" s="0"/>
      <c r="PM3327" s="0"/>
      <c r="PN3327" s="0"/>
      <c r="PO3327" s="0"/>
      <c r="PP3327" s="0"/>
      <c r="PQ3327" s="0"/>
      <c r="PR3327" s="0"/>
      <c r="PS3327" s="0"/>
      <c r="PT3327" s="0"/>
      <c r="PU3327" s="0"/>
      <c r="PV3327" s="0"/>
      <c r="PW3327" s="0"/>
      <c r="PX3327" s="0"/>
      <c r="PY3327" s="0"/>
      <c r="PZ3327" s="0"/>
      <c r="QA3327" s="0"/>
      <c r="QB3327" s="0"/>
      <c r="QC3327" s="0"/>
      <c r="QD3327" s="0"/>
      <c r="QE3327" s="0"/>
      <c r="QF3327" s="0"/>
      <c r="QG3327" s="0"/>
      <c r="QH3327" s="0"/>
      <c r="QI3327" s="0"/>
      <c r="QJ3327" s="0"/>
      <c r="QK3327" s="0"/>
      <c r="QL3327" s="0"/>
      <c r="QM3327" s="0"/>
      <c r="QN3327" s="0"/>
      <c r="QO3327" s="0"/>
      <c r="QP3327" s="0"/>
      <c r="QQ3327" s="0"/>
      <c r="QR3327" s="0"/>
      <c r="QS3327" s="0"/>
      <c r="QT3327" s="0"/>
      <c r="QU3327" s="0"/>
      <c r="QV3327" s="0"/>
      <c r="QW3327" s="0"/>
      <c r="QX3327" s="0"/>
      <c r="QY3327" s="0"/>
      <c r="QZ3327" s="0"/>
      <c r="RA3327" s="0"/>
      <c r="RB3327" s="0"/>
      <c r="RC3327" s="0"/>
      <c r="RD3327" s="0"/>
      <c r="RE3327" s="0"/>
      <c r="RF3327" s="0"/>
      <c r="RG3327" s="0"/>
      <c r="RH3327" s="0"/>
      <c r="RI3327" s="0"/>
      <c r="RJ3327" s="0"/>
      <c r="RK3327" s="0"/>
      <c r="RL3327" s="0"/>
      <c r="RM3327" s="0"/>
      <c r="RN3327" s="0"/>
      <c r="RO3327" s="0"/>
      <c r="RP3327" s="0"/>
      <c r="RQ3327" s="0"/>
      <c r="RR3327" s="0"/>
      <c r="RS3327" s="0"/>
      <c r="RT3327" s="0"/>
      <c r="RU3327" s="0"/>
      <c r="RV3327" s="0"/>
      <c r="RW3327" s="0"/>
      <c r="RX3327" s="0"/>
      <c r="RY3327" s="0"/>
      <c r="RZ3327" s="0"/>
      <c r="SA3327" s="0"/>
      <c r="SB3327" s="0"/>
      <c r="SC3327" s="0"/>
      <c r="SD3327" s="0"/>
      <c r="SE3327" s="0"/>
      <c r="SF3327" s="0"/>
      <c r="SG3327" s="0"/>
      <c r="SH3327" s="0"/>
      <c r="SI3327" s="0"/>
      <c r="SJ3327" s="0"/>
      <c r="SK3327" s="0"/>
      <c r="SL3327" s="0"/>
      <c r="SM3327" s="0"/>
      <c r="SN3327" s="0"/>
      <c r="SO3327" s="0"/>
      <c r="SP3327" s="0"/>
      <c r="SQ3327" s="0"/>
      <c r="SR3327" s="0"/>
      <c r="SS3327" s="0"/>
      <c r="ST3327" s="0"/>
      <c r="SU3327" s="0"/>
      <c r="SV3327" s="0"/>
      <c r="SW3327" s="0"/>
      <c r="SX3327" s="0"/>
      <c r="SY3327" s="0"/>
      <c r="SZ3327" s="0"/>
      <c r="TA3327" s="0"/>
      <c r="TB3327" s="0"/>
      <c r="TC3327" s="0"/>
      <c r="TD3327" s="0"/>
      <c r="TE3327" s="0"/>
      <c r="TF3327" s="0"/>
      <c r="TG3327" s="0"/>
      <c r="TH3327" s="0"/>
      <c r="TI3327" s="0"/>
      <c r="TJ3327" s="0"/>
      <c r="TK3327" s="0"/>
      <c r="TL3327" s="0"/>
      <c r="TM3327" s="0"/>
      <c r="TN3327" s="0"/>
      <c r="TO3327" s="0"/>
      <c r="TP3327" s="0"/>
      <c r="TQ3327" s="0"/>
      <c r="TR3327" s="0"/>
      <c r="TS3327" s="0"/>
      <c r="TT3327" s="0"/>
      <c r="TU3327" s="0"/>
      <c r="TV3327" s="0"/>
      <c r="TW3327" s="0"/>
      <c r="TX3327" s="0"/>
      <c r="TY3327" s="0"/>
      <c r="TZ3327" s="0"/>
      <c r="UA3327" s="0"/>
      <c r="UB3327" s="0"/>
      <c r="UC3327" s="0"/>
      <c r="UD3327" s="0"/>
      <c r="UE3327" s="0"/>
      <c r="UF3327" s="0"/>
      <c r="UG3327" s="0"/>
      <c r="UH3327" s="0"/>
      <c r="UI3327" s="0"/>
      <c r="UJ3327" s="0"/>
      <c r="UK3327" s="0"/>
      <c r="UL3327" s="0"/>
      <c r="UM3327" s="0"/>
      <c r="UN3327" s="0"/>
      <c r="UO3327" s="0"/>
      <c r="UP3327" s="0"/>
      <c r="UQ3327" s="0"/>
      <c r="UR3327" s="0"/>
      <c r="US3327" s="0"/>
      <c r="UT3327" s="0"/>
      <c r="UU3327" s="0"/>
      <c r="UV3327" s="0"/>
      <c r="UW3327" s="0"/>
      <c r="UX3327" s="0"/>
      <c r="UY3327" s="0"/>
      <c r="UZ3327" s="0"/>
      <c r="VA3327" s="0"/>
      <c r="VB3327" s="0"/>
      <c r="VC3327" s="0"/>
      <c r="VD3327" s="0"/>
      <c r="VE3327" s="0"/>
      <c r="VF3327" s="0"/>
      <c r="VG3327" s="0"/>
      <c r="VH3327" s="0"/>
      <c r="VI3327" s="0"/>
      <c r="VJ3327" s="0"/>
      <c r="VK3327" s="0"/>
      <c r="VL3327" s="0"/>
      <c r="VM3327" s="0"/>
      <c r="VN3327" s="0"/>
      <c r="VO3327" s="0"/>
      <c r="VP3327" s="0"/>
      <c r="VQ3327" s="0"/>
      <c r="VR3327" s="0"/>
      <c r="VS3327" s="0"/>
      <c r="VT3327" s="0"/>
      <c r="VU3327" s="0"/>
      <c r="VV3327" s="0"/>
      <c r="VW3327" s="0"/>
      <c r="VX3327" s="0"/>
      <c r="VY3327" s="0"/>
      <c r="VZ3327" s="0"/>
      <c r="WA3327" s="0"/>
      <c r="WB3327" s="0"/>
      <c r="WC3327" s="0"/>
      <c r="WD3327" s="0"/>
      <c r="WE3327" s="0"/>
      <c r="WF3327" s="0"/>
      <c r="WG3327" s="0"/>
      <c r="WH3327" s="0"/>
      <c r="WI3327" s="0"/>
      <c r="WJ3327" s="0"/>
      <c r="WK3327" s="0"/>
      <c r="WL3327" s="0"/>
      <c r="WM3327" s="0"/>
      <c r="WN3327" s="0"/>
      <c r="WO3327" s="0"/>
      <c r="WP3327" s="0"/>
      <c r="WQ3327" s="0"/>
      <c r="WR3327" s="0"/>
      <c r="WS3327" s="0"/>
      <c r="WT3327" s="0"/>
      <c r="WU3327" s="0"/>
      <c r="WV3327" s="0"/>
      <c r="WW3327" s="0"/>
      <c r="WX3327" s="0"/>
      <c r="WY3327" s="0"/>
      <c r="WZ3327" s="0"/>
      <c r="XA3327" s="0"/>
      <c r="XB3327" s="0"/>
      <c r="XC3327" s="0"/>
      <c r="XD3327" s="0"/>
      <c r="XE3327" s="0"/>
      <c r="XF3327" s="0"/>
      <c r="XG3327" s="0"/>
      <c r="XH3327" s="0"/>
      <c r="XI3327" s="0"/>
      <c r="XJ3327" s="0"/>
      <c r="XK3327" s="0"/>
      <c r="XL3327" s="0"/>
      <c r="XM3327" s="0"/>
      <c r="XN3327" s="0"/>
      <c r="XO3327" s="0"/>
      <c r="XP3327" s="0"/>
      <c r="XQ3327" s="0"/>
      <c r="XR3327" s="0"/>
      <c r="XS3327" s="0"/>
      <c r="XT3327" s="0"/>
      <c r="XU3327" s="0"/>
      <c r="XV3327" s="0"/>
      <c r="XW3327" s="0"/>
      <c r="XX3327" s="0"/>
      <c r="XY3327" s="0"/>
      <c r="XZ3327" s="0"/>
      <c r="YA3327" s="0"/>
      <c r="YB3327" s="0"/>
      <c r="YC3327" s="0"/>
      <c r="YD3327" s="0"/>
      <c r="YE3327" s="0"/>
      <c r="YF3327" s="0"/>
      <c r="YG3327" s="0"/>
      <c r="YH3327" s="0"/>
      <c r="YI3327" s="0"/>
      <c r="YJ3327" s="0"/>
      <c r="YK3327" s="0"/>
      <c r="YL3327" s="0"/>
      <c r="YM3327" s="0"/>
      <c r="YN3327" s="0"/>
      <c r="YO3327" s="0"/>
      <c r="YP3327" s="0"/>
      <c r="YQ3327" s="0"/>
      <c r="YR3327" s="0"/>
      <c r="YS3327" s="0"/>
      <c r="YT3327" s="0"/>
      <c r="YU3327" s="0"/>
      <c r="YV3327" s="0"/>
      <c r="YW3327" s="0"/>
      <c r="YX3327" s="0"/>
      <c r="YY3327" s="0"/>
      <c r="YZ3327" s="0"/>
      <c r="ZA3327" s="0"/>
      <c r="ZB3327" s="0"/>
      <c r="ZC3327" s="0"/>
      <c r="ZD3327" s="0"/>
      <c r="ZE3327" s="0"/>
      <c r="ZF3327" s="0"/>
      <c r="ZG3327" s="0"/>
      <c r="ZH3327" s="0"/>
      <c r="ZI3327" s="0"/>
      <c r="ZJ3327" s="0"/>
      <c r="ZK3327" s="0"/>
      <c r="ZL3327" s="0"/>
      <c r="ZM3327" s="0"/>
      <c r="ZN3327" s="0"/>
      <c r="ZO3327" s="0"/>
      <c r="ZP3327" s="0"/>
      <c r="ZQ3327" s="0"/>
      <c r="ZR3327" s="0"/>
      <c r="ZS3327" s="0"/>
      <c r="ZT3327" s="0"/>
      <c r="ZU3327" s="0"/>
      <c r="ZV3327" s="0"/>
      <c r="ZW3327" s="0"/>
      <c r="ZX3327" s="0"/>
      <c r="ZY3327" s="0"/>
      <c r="ZZ3327" s="0"/>
      <c r="AAA3327" s="0"/>
      <c r="AAB3327" s="0"/>
      <c r="AAC3327" s="0"/>
      <c r="AAD3327" s="0"/>
      <c r="AAE3327" s="0"/>
      <c r="AAF3327" s="0"/>
      <c r="AAG3327" s="0"/>
      <c r="AAH3327" s="0"/>
      <c r="AAI3327" s="0"/>
      <c r="AAJ3327" s="0"/>
      <c r="AAK3327" s="0"/>
      <c r="AAL3327" s="0"/>
      <c r="AAM3327" s="0"/>
      <c r="AAN3327" s="0"/>
      <c r="AAO3327" s="0"/>
      <c r="AAP3327" s="0"/>
      <c r="AAQ3327" s="0"/>
      <c r="AAR3327" s="0"/>
      <c r="AAS3327" s="0"/>
      <c r="AAT3327" s="0"/>
      <c r="AAU3327" s="0"/>
      <c r="AAV3327" s="0"/>
      <c r="AAW3327" s="0"/>
      <c r="AAX3327" s="0"/>
      <c r="AAY3327" s="0"/>
      <c r="AAZ3327" s="0"/>
      <c r="ABA3327" s="0"/>
      <c r="ABB3327" s="0"/>
      <c r="ABC3327" s="0"/>
      <c r="ABD3327" s="0"/>
      <c r="ABE3327" s="0"/>
      <c r="ABF3327" s="0"/>
      <c r="ABG3327" s="0"/>
      <c r="ABH3327" s="0"/>
      <c r="ABI3327" s="0"/>
      <c r="ABJ3327" s="0"/>
      <c r="ABK3327" s="0"/>
      <c r="ABL3327" s="0"/>
      <c r="ABM3327" s="0"/>
      <c r="ABN3327" s="0"/>
      <c r="ABO3327" s="0"/>
      <c r="ABP3327" s="0"/>
      <c r="ABQ3327" s="0"/>
      <c r="ABR3327" s="0"/>
      <c r="ABS3327" s="0"/>
      <c r="ABT3327" s="0"/>
      <c r="ABU3327" s="0"/>
      <c r="ABV3327" s="0"/>
      <c r="ABW3327" s="0"/>
      <c r="ABX3327" s="0"/>
      <c r="ABY3327" s="0"/>
      <c r="ABZ3327" s="0"/>
      <c r="ACA3327" s="0"/>
      <c r="ACB3327" s="0"/>
      <c r="ACC3327" s="0"/>
      <c r="ACD3327" s="0"/>
      <c r="ACE3327" s="0"/>
      <c r="ACF3327" s="0"/>
      <c r="ACG3327" s="0"/>
      <c r="ACH3327" s="0"/>
      <c r="ACI3327" s="0"/>
      <c r="ACJ3327" s="0"/>
      <c r="ACK3327" s="0"/>
      <c r="ACL3327" s="0"/>
      <c r="ACM3327" s="0"/>
      <c r="ACN3327" s="0"/>
      <c r="ACO3327" s="0"/>
      <c r="ACP3327" s="0"/>
      <c r="ACQ3327" s="0"/>
      <c r="ACR3327" s="0"/>
      <c r="ACS3327" s="0"/>
      <c r="ACT3327" s="0"/>
      <c r="ACU3327" s="0"/>
      <c r="ACV3327" s="0"/>
      <c r="ACW3327" s="0"/>
      <c r="ACX3327" s="0"/>
      <c r="ACY3327" s="0"/>
      <c r="ACZ3327" s="0"/>
      <c r="ADA3327" s="0"/>
      <c r="ADB3327" s="0"/>
      <c r="ADC3327" s="0"/>
      <c r="ADD3327" s="0"/>
      <c r="ADE3327" s="0"/>
      <c r="ADF3327" s="0"/>
      <c r="ADG3327" s="0"/>
      <c r="ADH3327" s="0"/>
      <c r="ADI3327" s="0"/>
      <c r="ADJ3327" s="0"/>
      <c r="ADK3327" s="0"/>
      <c r="ADL3327" s="0"/>
      <c r="ADM3327" s="0"/>
      <c r="ADN3327" s="0"/>
      <c r="ADO3327" s="0"/>
      <c r="ADP3327" s="0"/>
      <c r="ADQ3327" s="0"/>
      <c r="ADR3327" s="0"/>
      <c r="ADS3327" s="0"/>
      <c r="ADT3327" s="0"/>
      <c r="ADU3327" s="0"/>
      <c r="ADV3327" s="0"/>
      <c r="ADW3327" s="0"/>
      <c r="ADX3327" s="0"/>
      <c r="ADY3327" s="0"/>
      <c r="ADZ3327" s="0"/>
      <c r="AEA3327" s="0"/>
      <c r="AEB3327" s="0"/>
      <c r="AEC3327" s="0"/>
      <c r="AED3327" s="0"/>
      <c r="AEE3327" s="0"/>
      <c r="AEF3327" s="0"/>
      <c r="AEG3327" s="0"/>
      <c r="AEH3327" s="0"/>
      <c r="AEI3327" s="0"/>
      <c r="AEJ3327" s="0"/>
      <c r="AEK3327" s="0"/>
      <c r="AEL3327" s="0"/>
      <c r="AEM3327" s="0"/>
      <c r="AEN3327" s="0"/>
      <c r="AEO3327" s="0"/>
      <c r="AEP3327" s="0"/>
      <c r="AEQ3327" s="0"/>
      <c r="AER3327" s="0"/>
      <c r="AES3327" s="0"/>
      <c r="AET3327" s="0"/>
      <c r="AEU3327" s="0"/>
      <c r="AEV3327" s="0"/>
      <c r="AEW3327" s="0"/>
      <c r="AEX3327" s="0"/>
      <c r="AEY3327" s="0"/>
      <c r="AEZ3327" s="0"/>
      <c r="AFA3327" s="0"/>
      <c r="AFB3327" s="0"/>
      <c r="AFC3327" s="0"/>
      <c r="AFD3327" s="0"/>
      <c r="AFE3327" s="0"/>
      <c r="AFF3327" s="0"/>
      <c r="AFG3327" s="0"/>
      <c r="AFH3327" s="0"/>
      <c r="AFI3327" s="0"/>
      <c r="AFJ3327" s="0"/>
      <c r="AFK3327" s="0"/>
      <c r="AFL3327" s="0"/>
      <c r="AFM3327" s="0"/>
      <c r="AFN3327" s="0"/>
      <c r="AFO3327" s="0"/>
      <c r="AFP3327" s="0"/>
      <c r="AFQ3327" s="0"/>
      <c r="AFR3327" s="0"/>
      <c r="AFS3327" s="0"/>
      <c r="AFT3327" s="0"/>
      <c r="AFU3327" s="0"/>
      <c r="AFV3327" s="0"/>
      <c r="AFW3327" s="0"/>
      <c r="AFX3327" s="0"/>
      <c r="AFY3327" s="0"/>
      <c r="AFZ3327" s="0"/>
      <c r="AGA3327" s="0"/>
      <c r="AGB3327" s="0"/>
      <c r="AGC3327" s="0"/>
      <c r="AGD3327" s="0"/>
      <c r="AGE3327" s="0"/>
      <c r="AGF3327" s="0"/>
      <c r="AGG3327" s="0"/>
      <c r="AGH3327" s="0"/>
      <c r="AGI3327" s="0"/>
      <c r="AGJ3327" s="0"/>
      <c r="AGK3327" s="0"/>
      <c r="AGL3327" s="0"/>
      <c r="AGM3327" s="0"/>
      <c r="AGN3327" s="0"/>
      <c r="AGO3327" s="0"/>
      <c r="AGP3327" s="0"/>
      <c r="AGQ3327" s="0"/>
      <c r="AGR3327" s="0"/>
      <c r="AGS3327" s="0"/>
      <c r="AGT3327" s="0"/>
      <c r="AGU3327" s="0"/>
      <c r="AGV3327" s="0"/>
      <c r="AGW3327" s="0"/>
      <c r="AGX3327" s="0"/>
      <c r="AGY3327" s="0"/>
      <c r="AGZ3327" s="0"/>
      <c r="AHA3327" s="0"/>
      <c r="AHB3327" s="0"/>
      <c r="AHC3327" s="0"/>
      <c r="AHD3327" s="0"/>
      <c r="AHE3327" s="0"/>
      <c r="AHF3327" s="0"/>
      <c r="AHG3327" s="0"/>
      <c r="AHH3327" s="0"/>
      <c r="AHI3327" s="0"/>
      <c r="AHJ3327" s="0"/>
      <c r="AHK3327" s="0"/>
      <c r="AHL3327" s="0"/>
      <c r="AHM3327" s="0"/>
      <c r="AHN3327" s="0"/>
      <c r="AHO3327" s="0"/>
      <c r="AHP3327" s="0"/>
      <c r="AHQ3327" s="0"/>
      <c r="AHR3327" s="0"/>
      <c r="AHS3327" s="0"/>
      <c r="AHT3327" s="0"/>
      <c r="AHU3327" s="0"/>
      <c r="AHV3327" s="0"/>
      <c r="AHW3327" s="0"/>
      <c r="AHX3327" s="0"/>
      <c r="AHY3327" s="0"/>
      <c r="AHZ3327" s="0"/>
      <c r="AIA3327" s="0"/>
      <c r="AIB3327" s="0"/>
      <c r="AIC3327" s="0"/>
      <c r="AID3327" s="0"/>
      <c r="AIE3327" s="0"/>
      <c r="AIF3327" s="0"/>
      <c r="AIG3327" s="0"/>
      <c r="AIH3327" s="0"/>
      <c r="AII3327" s="0"/>
      <c r="AIJ3327" s="0"/>
      <c r="AIK3327" s="0"/>
      <c r="AIL3327" s="0"/>
      <c r="AIM3327" s="0"/>
      <c r="AIN3327" s="0"/>
      <c r="AIO3327" s="0"/>
      <c r="AIP3327" s="0"/>
      <c r="AIQ3327" s="0"/>
      <c r="AIR3327" s="0"/>
      <c r="AIS3327" s="0"/>
      <c r="AIT3327" s="0"/>
      <c r="AIU3327" s="0"/>
      <c r="AIV3327" s="0"/>
      <c r="AIW3327" s="0"/>
      <c r="AIX3327" s="0"/>
      <c r="AIY3327" s="0"/>
      <c r="AIZ3327" s="0"/>
      <c r="AJA3327" s="0"/>
      <c r="AJB3327" s="0"/>
      <c r="AJC3327" s="0"/>
      <c r="AJD3327" s="0"/>
      <c r="AJE3327" s="0"/>
      <c r="AJF3327" s="0"/>
      <c r="AJG3327" s="0"/>
      <c r="AJH3327" s="0"/>
      <c r="AJI3327" s="0"/>
      <c r="AJJ3327" s="0"/>
      <c r="AJK3327" s="0"/>
      <c r="AJL3327" s="0"/>
      <c r="AJM3327" s="0"/>
      <c r="AJN3327" s="0"/>
      <c r="AJO3327" s="0"/>
      <c r="AJP3327" s="0"/>
      <c r="AJQ3327" s="0"/>
      <c r="AJR3327" s="0"/>
      <c r="AJS3327" s="0"/>
      <c r="AJT3327" s="0"/>
      <c r="AJU3327" s="0"/>
      <c r="AJV3327" s="0"/>
      <c r="AJW3327" s="0"/>
      <c r="AJX3327" s="0"/>
      <c r="AJY3327" s="0"/>
      <c r="AJZ3327" s="0"/>
      <c r="AKA3327" s="0"/>
      <c r="AKB3327" s="0"/>
      <c r="AKC3327" s="0"/>
      <c r="AKD3327" s="0"/>
      <c r="AKE3327" s="0"/>
      <c r="AKF3327" s="0"/>
      <c r="AKG3327" s="0"/>
      <c r="AKH3327" s="0"/>
      <c r="AKI3327" s="0"/>
      <c r="AKJ3327" s="0"/>
      <c r="AKK3327" s="0"/>
      <c r="AKL3327" s="0"/>
      <c r="AKM3327" s="0"/>
      <c r="AKN3327" s="0"/>
      <c r="AKO3327" s="0"/>
      <c r="AKP3327" s="0"/>
      <c r="AKQ3327" s="0"/>
      <c r="AKR3327" s="0"/>
      <c r="AKS3327" s="0"/>
      <c r="AKT3327" s="0"/>
      <c r="AKU3327" s="0"/>
      <c r="AKV3327" s="0"/>
      <c r="AKW3327" s="0"/>
      <c r="AKX3327" s="0"/>
      <c r="AKY3327" s="0"/>
      <c r="AKZ3327" s="0"/>
      <c r="ALA3327" s="0"/>
      <c r="ALB3327" s="0"/>
      <c r="ALC3327" s="0"/>
      <c r="ALD3327" s="0"/>
      <c r="ALE3327" s="0"/>
      <c r="ALF3327" s="0"/>
      <c r="ALG3327" s="0"/>
      <c r="ALH3327" s="0"/>
      <c r="ALI3327" s="0"/>
      <c r="ALJ3327" s="0"/>
      <c r="ALK3327" s="0"/>
      <c r="ALL3327" s="0"/>
      <c r="ALM3327" s="0"/>
      <c r="ALN3327" s="0"/>
      <c r="ALO3327" s="0"/>
      <c r="ALP3327" s="0"/>
      <c r="ALQ3327" s="0"/>
      <c r="ALR3327" s="0"/>
      <c r="ALS3327" s="0"/>
      <c r="ALT3327" s="0"/>
      <c r="ALU3327" s="0"/>
      <c r="ALV3327" s="0"/>
      <c r="ALW3327" s="0"/>
      <c r="ALX3327" s="0"/>
      <c r="ALY3327" s="0"/>
      <c r="ALZ3327" s="0"/>
      <c r="AMA3327" s="0"/>
      <c r="AMB3327" s="0"/>
      <c r="AMC3327" s="0"/>
      <c r="AMD3327" s="0"/>
      <c r="AME3327" s="0"/>
      <c r="AMF3327" s="0"/>
      <c r="AMG3327" s="0"/>
      <c r="AMH3327" s="0"/>
      <c r="AMI3327" s="0"/>
    </row>
    <row r="3328" customFormat="false" ht="12.75" hidden="false" customHeight="false" outlineLevel="0" collapsed="false">
      <c r="A3328" s="1" t="s">
        <v>3569</v>
      </c>
      <c r="C3328" s="27" t="s">
        <v>3578</v>
      </c>
      <c r="D3328" s="27" t="s">
        <v>13</v>
      </c>
      <c r="E3328" s="28"/>
      <c r="F3328" s="29"/>
      <c r="G3328" s="27"/>
      <c r="H3328" s="30" t="s">
        <v>61</v>
      </c>
      <c r="I3328" s="31" t="n">
        <v>1.69</v>
      </c>
      <c r="J3328" s="31" t="s">
        <v>2270</v>
      </c>
      <c r="BM3328" s="0"/>
      <c r="BN3328" s="0"/>
      <c r="BO3328" s="0"/>
      <c r="BP3328" s="0"/>
      <c r="BQ3328" s="0"/>
      <c r="BR3328" s="0"/>
      <c r="BS3328" s="0"/>
      <c r="BT3328" s="0"/>
      <c r="BU3328" s="0"/>
      <c r="BV3328" s="0"/>
      <c r="BW3328" s="0"/>
      <c r="BX3328" s="0"/>
      <c r="BY3328" s="0"/>
      <c r="BZ3328" s="0"/>
      <c r="CA3328" s="0"/>
      <c r="CB3328" s="0"/>
      <c r="CC3328" s="0"/>
      <c r="CD3328" s="0"/>
      <c r="CE3328" s="0"/>
      <c r="CF3328" s="0"/>
      <c r="CG3328" s="0"/>
      <c r="CH3328" s="0"/>
      <c r="CI3328" s="0"/>
      <c r="CJ3328" s="0"/>
      <c r="CK3328" s="0"/>
      <c r="CL3328" s="0"/>
      <c r="CM3328" s="0"/>
      <c r="CN3328" s="0"/>
      <c r="CO3328" s="0"/>
      <c r="CP3328" s="0"/>
      <c r="CQ3328" s="0"/>
      <c r="CR3328" s="0"/>
      <c r="CS3328" s="0"/>
      <c r="CT3328" s="0"/>
      <c r="CU3328" s="0"/>
      <c r="CV3328" s="0"/>
      <c r="CW3328" s="0"/>
      <c r="CX3328" s="0"/>
      <c r="CY3328" s="0"/>
      <c r="CZ3328" s="0"/>
      <c r="DA3328" s="0"/>
      <c r="DB3328" s="0"/>
      <c r="DC3328" s="0"/>
      <c r="DD3328" s="0"/>
      <c r="DE3328" s="0"/>
      <c r="DF3328" s="0"/>
      <c r="DG3328" s="0"/>
      <c r="DH3328" s="0"/>
      <c r="DI3328" s="0"/>
      <c r="DJ3328" s="0"/>
      <c r="DK3328" s="0"/>
      <c r="DL3328" s="0"/>
      <c r="DM3328" s="0"/>
      <c r="DN3328" s="0"/>
      <c r="DO3328" s="0"/>
      <c r="DP3328" s="0"/>
      <c r="DQ3328" s="0"/>
      <c r="DR3328" s="0"/>
      <c r="DS3328" s="0"/>
      <c r="DT3328" s="0"/>
      <c r="DU3328" s="0"/>
      <c r="DV3328" s="0"/>
      <c r="DW3328" s="0"/>
      <c r="DX3328" s="0"/>
      <c r="DY3328" s="0"/>
      <c r="DZ3328" s="0"/>
      <c r="EA3328" s="0"/>
      <c r="EB3328" s="0"/>
      <c r="EC3328" s="0"/>
      <c r="ED3328" s="0"/>
      <c r="EE3328" s="0"/>
      <c r="EF3328" s="0"/>
      <c r="EG3328" s="0"/>
      <c r="EH3328" s="0"/>
      <c r="EI3328" s="0"/>
      <c r="EJ3328" s="0"/>
      <c r="EK3328" s="0"/>
      <c r="EL3328" s="0"/>
      <c r="EM3328" s="0"/>
      <c r="EN3328" s="0"/>
      <c r="EO3328" s="0"/>
      <c r="EP3328" s="0"/>
      <c r="EQ3328" s="0"/>
      <c r="ER3328" s="0"/>
      <c r="ES3328" s="0"/>
      <c r="ET3328" s="0"/>
      <c r="EU3328" s="0"/>
      <c r="EV3328" s="0"/>
      <c r="EW3328" s="0"/>
      <c r="EX3328" s="0"/>
      <c r="EY3328" s="0"/>
      <c r="EZ3328" s="0"/>
      <c r="FA3328" s="0"/>
      <c r="FB3328" s="0"/>
      <c r="FC3328" s="0"/>
      <c r="FD3328" s="0"/>
      <c r="FE3328" s="0"/>
      <c r="FF3328" s="0"/>
      <c r="FG3328" s="0"/>
      <c r="FH3328" s="0"/>
      <c r="FI3328" s="0"/>
      <c r="FJ3328" s="0"/>
      <c r="FK3328" s="0"/>
      <c r="FL3328" s="0"/>
      <c r="FM3328" s="0"/>
      <c r="FN3328" s="0"/>
      <c r="FO3328" s="0"/>
      <c r="FP3328" s="0"/>
      <c r="FQ3328" s="0"/>
      <c r="FR3328" s="0"/>
      <c r="FS3328" s="0"/>
      <c r="FT3328" s="0"/>
      <c r="FU3328" s="0"/>
      <c r="FV3328" s="0"/>
      <c r="FW3328" s="0"/>
      <c r="FX3328" s="0"/>
      <c r="FY3328" s="0"/>
      <c r="FZ3328" s="0"/>
      <c r="GA3328" s="0"/>
      <c r="GB3328" s="0"/>
      <c r="GC3328" s="0"/>
      <c r="GD3328" s="0"/>
      <c r="GE3328" s="0"/>
      <c r="GF3328" s="0"/>
      <c r="GG3328" s="0"/>
      <c r="GH3328" s="0"/>
      <c r="GI3328" s="0"/>
      <c r="GJ3328" s="0"/>
      <c r="GK3328" s="0"/>
      <c r="GL3328" s="0"/>
      <c r="GM3328" s="0"/>
      <c r="GN3328" s="0"/>
      <c r="GO3328" s="0"/>
      <c r="GP3328" s="0"/>
      <c r="GQ3328" s="0"/>
      <c r="GR3328" s="0"/>
      <c r="GS3328" s="0"/>
      <c r="GT3328" s="0"/>
      <c r="GU3328" s="0"/>
      <c r="GV3328" s="0"/>
      <c r="GW3328" s="0"/>
      <c r="GX3328" s="0"/>
      <c r="GY3328" s="0"/>
      <c r="GZ3328" s="0"/>
      <c r="HA3328" s="0"/>
      <c r="HB3328" s="0"/>
      <c r="HC3328" s="0"/>
      <c r="HD3328" s="0"/>
      <c r="HE3328" s="0"/>
      <c r="HF3328" s="0"/>
      <c r="HG3328" s="0"/>
      <c r="HH3328" s="0"/>
      <c r="HI3328" s="0"/>
      <c r="HJ3328" s="0"/>
      <c r="HK3328" s="0"/>
      <c r="HL3328" s="0"/>
      <c r="HM3328" s="0"/>
      <c r="HN3328" s="0"/>
      <c r="HO3328" s="0"/>
      <c r="HP3328" s="0"/>
      <c r="HQ3328" s="0"/>
      <c r="HR3328" s="0"/>
      <c r="HS3328" s="0"/>
      <c r="HT3328" s="0"/>
      <c r="HU3328" s="0"/>
      <c r="HV3328" s="0"/>
      <c r="HW3328" s="0"/>
      <c r="HX3328" s="0"/>
      <c r="HY3328" s="0"/>
      <c r="HZ3328" s="0"/>
      <c r="IA3328" s="0"/>
      <c r="IB3328" s="0"/>
      <c r="IC3328" s="0"/>
      <c r="ID3328" s="0"/>
      <c r="IE3328" s="0"/>
      <c r="IF3328" s="0"/>
      <c r="IG3328" s="0"/>
      <c r="IH3328" s="0"/>
      <c r="II3328" s="0"/>
      <c r="IJ3328" s="0"/>
      <c r="IK3328" s="0"/>
      <c r="IL3328" s="0"/>
      <c r="IM3328" s="0"/>
      <c r="IN3328" s="0"/>
      <c r="IO3328" s="0"/>
      <c r="IP3328" s="0"/>
      <c r="IQ3328" s="0"/>
      <c r="IR3328" s="0"/>
      <c r="IS3328" s="0"/>
      <c r="IT3328" s="0"/>
      <c r="IU3328" s="0"/>
      <c r="IV3328" s="0"/>
      <c r="IW3328" s="0"/>
      <c r="IX3328" s="0"/>
      <c r="IY3328" s="0"/>
      <c r="IZ3328" s="0"/>
      <c r="JA3328" s="0"/>
      <c r="JB3328" s="0"/>
      <c r="JC3328" s="0"/>
      <c r="JD3328" s="0"/>
      <c r="JE3328" s="0"/>
      <c r="JF3328" s="0"/>
      <c r="JG3328" s="0"/>
      <c r="JH3328" s="0"/>
      <c r="JI3328" s="0"/>
      <c r="JJ3328" s="0"/>
      <c r="JK3328" s="0"/>
      <c r="JL3328" s="0"/>
      <c r="JM3328" s="0"/>
      <c r="JN3328" s="0"/>
      <c r="JO3328" s="0"/>
      <c r="JP3328" s="0"/>
      <c r="JQ3328" s="0"/>
      <c r="JR3328" s="0"/>
      <c r="JS3328" s="0"/>
      <c r="JT3328" s="0"/>
      <c r="JU3328" s="0"/>
      <c r="JV3328" s="0"/>
      <c r="JW3328" s="0"/>
      <c r="JX3328" s="0"/>
      <c r="JY3328" s="0"/>
      <c r="JZ3328" s="0"/>
      <c r="KA3328" s="0"/>
      <c r="KB3328" s="0"/>
      <c r="KC3328" s="0"/>
      <c r="KD3328" s="0"/>
      <c r="KE3328" s="0"/>
      <c r="KF3328" s="0"/>
      <c r="KG3328" s="0"/>
      <c r="KH3328" s="0"/>
      <c r="KI3328" s="0"/>
      <c r="KJ3328" s="0"/>
      <c r="KK3328" s="0"/>
      <c r="KL3328" s="0"/>
      <c r="KM3328" s="0"/>
      <c r="KN3328" s="0"/>
      <c r="KO3328" s="0"/>
      <c r="KP3328" s="0"/>
      <c r="KQ3328" s="0"/>
      <c r="KR3328" s="0"/>
      <c r="KS3328" s="0"/>
      <c r="KT3328" s="0"/>
      <c r="KU3328" s="0"/>
      <c r="KV3328" s="0"/>
      <c r="KW3328" s="0"/>
      <c r="KX3328" s="0"/>
      <c r="KY3328" s="0"/>
      <c r="KZ3328" s="0"/>
      <c r="LA3328" s="0"/>
      <c r="LB3328" s="0"/>
      <c r="LC3328" s="0"/>
      <c r="LD3328" s="0"/>
      <c r="LE3328" s="0"/>
      <c r="LF3328" s="0"/>
      <c r="LG3328" s="0"/>
      <c r="LH3328" s="0"/>
      <c r="LI3328" s="0"/>
      <c r="LJ3328" s="0"/>
      <c r="LK3328" s="0"/>
      <c r="LL3328" s="0"/>
      <c r="LM3328" s="0"/>
      <c r="LN3328" s="0"/>
      <c r="LO3328" s="0"/>
      <c r="LP3328" s="0"/>
      <c r="LQ3328" s="0"/>
      <c r="LR3328" s="0"/>
      <c r="LS3328" s="0"/>
      <c r="LT3328" s="0"/>
      <c r="LU3328" s="0"/>
      <c r="LV3328" s="0"/>
      <c r="LW3328" s="0"/>
      <c r="LX3328" s="0"/>
      <c r="LY3328" s="0"/>
      <c r="LZ3328" s="0"/>
      <c r="MA3328" s="0"/>
      <c r="MB3328" s="0"/>
      <c r="MC3328" s="0"/>
      <c r="MD3328" s="0"/>
      <c r="ME3328" s="0"/>
      <c r="MF3328" s="0"/>
      <c r="MG3328" s="0"/>
      <c r="MH3328" s="0"/>
      <c r="MI3328" s="0"/>
      <c r="MJ3328" s="0"/>
      <c r="MK3328" s="0"/>
      <c r="ML3328" s="0"/>
      <c r="MM3328" s="0"/>
      <c r="MN3328" s="0"/>
      <c r="MO3328" s="0"/>
      <c r="MP3328" s="0"/>
      <c r="MQ3328" s="0"/>
      <c r="MR3328" s="0"/>
      <c r="MS3328" s="0"/>
      <c r="MT3328" s="0"/>
      <c r="MU3328" s="0"/>
      <c r="MV3328" s="0"/>
      <c r="MW3328" s="0"/>
      <c r="MX3328" s="0"/>
      <c r="MY3328" s="0"/>
      <c r="MZ3328" s="0"/>
      <c r="NA3328" s="0"/>
      <c r="NB3328" s="0"/>
      <c r="NC3328" s="0"/>
      <c r="ND3328" s="0"/>
      <c r="NE3328" s="0"/>
      <c r="NF3328" s="0"/>
      <c r="NG3328" s="0"/>
      <c r="NH3328" s="0"/>
      <c r="NI3328" s="0"/>
      <c r="NJ3328" s="0"/>
      <c r="NK3328" s="0"/>
      <c r="NL3328" s="0"/>
      <c r="NM3328" s="0"/>
      <c r="NN3328" s="0"/>
      <c r="NO3328" s="0"/>
      <c r="NP3328" s="0"/>
      <c r="NQ3328" s="0"/>
      <c r="NR3328" s="0"/>
      <c r="NS3328" s="0"/>
      <c r="NT3328" s="0"/>
      <c r="NU3328" s="0"/>
      <c r="NV3328" s="0"/>
      <c r="NW3328" s="0"/>
      <c r="NX3328" s="0"/>
      <c r="NY3328" s="0"/>
      <c r="NZ3328" s="0"/>
      <c r="OA3328" s="0"/>
      <c r="OB3328" s="0"/>
      <c r="OC3328" s="0"/>
      <c r="OD3328" s="0"/>
      <c r="OE3328" s="0"/>
      <c r="OF3328" s="0"/>
      <c r="OG3328" s="0"/>
      <c r="OH3328" s="0"/>
      <c r="OI3328" s="0"/>
      <c r="OJ3328" s="0"/>
      <c r="OK3328" s="0"/>
      <c r="OL3328" s="0"/>
      <c r="OM3328" s="0"/>
      <c r="ON3328" s="0"/>
      <c r="OO3328" s="0"/>
      <c r="OP3328" s="0"/>
      <c r="OQ3328" s="0"/>
      <c r="OR3328" s="0"/>
      <c r="OS3328" s="0"/>
      <c r="OT3328" s="0"/>
      <c r="OU3328" s="0"/>
      <c r="OV3328" s="0"/>
      <c r="OW3328" s="0"/>
      <c r="OX3328" s="0"/>
      <c r="OY3328" s="0"/>
      <c r="OZ3328" s="0"/>
      <c r="PA3328" s="0"/>
      <c r="PB3328" s="0"/>
      <c r="PC3328" s="0"/>
      <c r="PD3328" s="0"/>
      <c r="PE3328" s="0"/>
      <c r="PF3328" s="0"/>
      <c r="PG3328" s="0"/>
      <c r="PH3328" s="0"/>
      <c r="PI3328" s="0"/>
      <c r="PJ3328" s="0"/>
      <c r="PK3328" s="0"/>
      <c r="PL3328" s="0"/>
      <c r="PM3328" s="0"/>
      <c r="PN3328" s="0"/>
      <c r="PO3328" s="0"/>
      <c r="PP3328" s="0"/>
      <c r="PQ3328" s="0"/>
      <c r="PR3328" s="0"/>
      <c r="PS3328" s="0"/>
      <c r="PT3328" s="0"/>
      <c r="PU3328" s="0"/>
      <c r="PV3328" s="0"/>
      <c r="PW3328" s="0"/>
      <c r="PX3328" s="0"/>
      <c r="PY3328" s="0"/>
      <c r="PZ3328" s="0"/>
      <c r="QA3328" s="0"/>
      <c r="QB3328" s="0"/>
      <c r="QC3328" s="0"/>
      <c r="QD3328" s="0"/>
      <c r="QE3328" s="0"/>
      <c r="QF3328" s="0"/>
      <c r="QG3328" s="0"/>
      <c r="QH3328" s="0"/>
      <c r="QI3328" s="0"/>
      <c r="QJ3328" s="0"/>
      <c r="QK3328" s="0"/>
      <c r="QL3328" s="0"/>
      <c r="QM3328" s="0"/>
      <c r="QN3328" s="0"/>
      <c r="QO3328" s="0"/>
      <c r="QP3328" s="0"/>
      <c r="QQ3328" s="0"/>
      <c r="QR3328" s="0"/>
      <c r="QS3328" s="0"/>
      <c r="QT3328" s="0"/>
      <c r="QU3328" s="0"/>
      <c r="QV3328" s="0"/>
      <c r="QW3328" s="0"/>
      <c r="QX3328" s="0"/>
      <c r="QY3328" s="0"/>
      <c r="QZ3328" s="0"/>
      <c r="RA3328" s="0"/>
      <c r="RB3328" s="0"/>
      <c r="RC3328" s="0"/>
      <c r="RD3328" s="0"/>
      <c r="RE3328" s="0"/>
      <c r="RF3328" s="0"/>
      <c r="RG3328" s="0"/>
      <c r="RH3328" s="0"/>
      <c r="RI3328" s="0"/>
      <c r="RJ3328" s="0"/>
      <c r="RK3328" s="0"/>
      <c r="RL3328" s="0"/>
      <c r="RM3328" s="0"/>
      <c r="RN3328" s="0"/>
      <c r="RO3328" s="0"/>
      <c r="RP3328" s="0"/>
      <c r="RQ3328" s="0"/>
      <c r="RR3328" s="0"/>
      <c r="RS3328" s="0"/>
      <c r="RT3328" s="0"/>
      <c r="RU3328" s="0"/>
      <c r="RV3328" s="0"/>
      <c r="RW3328" s="0"/>
      <c r="RX3328" s="0"/>
      <c r="RY3328" s="0"/>
      <c r="RZ3328" s="0"/>
      <c r="SA3328" s="0"/>
      <c r="SB3328" s="0"/>
      <c r="SC3328" s="0"/>
      <c r="SD3328" s="0"/>
      <c r="SE3328" s="0"/>
      <c r="SF3328" s="0"/>
      <c r="SG3328" s="0"/>
      <c r="SH3328" s="0"/>
      <c r="SI3328" s="0"/>
      <c r="SJ3328" s="0"/>
      <c r="SK3328" s="0"/>
      <c r="SL3328" s="0"/>
      <c r="SM3328" s="0"/>
      <c r="SN3328" s="0"/>
      <c r="SO3328" s="0"/>
      <c r="SP3328" s="0"/>
      <c r="SQ3328" s="0"/>
      <c r="SR3328" s="0"/>
      <c r="SS3328" s="0"/>
      <c r="ST3328" s="0"/>
      <c r="SU3328" s="0"/>
      <c r="SV3328" s="0"/>
      <c r="SW3328" s="0"/>
      <c r="SX3328" s="0"/>
      <c r="SY3328" s="0"/>
      <c r="SZ3328" s="0"/>
      <c r="TA3328" s="0"/>
      <c r="TB3328" s="0"/>
      <c r="TC3328" s="0"/>
      <c r="TD3328" s="0"/>
      <c r="TE3328" s="0"/>
      <c r="TF3328" s="0"/>
      <c r="TG3328" s="0"/>
      <c r="TH3328" s="0"/>
      <c r="TI3328" s="0"/>
      <c r="TJ3328" s="0"/>
      <c r="TK3328" s="0"/>
      <c r="TL3328" s="0"/>
      <c r="TM3328" s="0"/>
      <c r="TN3328" s="0"/>
      <c r="TO3328" s="0"/>
      <c r="TP3328" s="0"/>
      <c r="TQ3328" s="0"/>
      <c r="TR3328" s="0"/>
      <c r="TS3328" s="0"/>
      <c r="TT3328" s="0"/>
      <c r="TU3328" s="0"/>
      <c r="TV3328" s="0"/>
      <c r="TW3328" s="0"/>
      <c r="TX3328" s="0"/>
      <c r="TY3328" s="0"/>
      <c r="TZ3328" s="0"/>
      <c r="UA3328" s="0"/>
      <c r="UB3328" s="0"/>
      <c r="UC3328" s="0"/>
      <c r="UD3328" s="0"/>
      <c r="UE3328" s="0"/>
      <c r="UF3328" s="0"/>
      <c r="UG3328" s="0"/>
      <c r="UH3328" s="0"/>
      <c r="UI3328" s="0"/>
      <c r="UJ3328" s="0"/>
      <c r="UK3328" s="0"/>
      <c r="UL3328" s="0"/>
      <c r="UM3328" s="0"/>
      <c r="UN3328" s="0"/>
      <c r="UO3328" s="0"/>
      <c r="UP3328" s="0"/>
      <c r="UQ3328" s="0"/>
      <c r="UR3328" s="0"/>
      <c r="US3328" s="0"/>
      <c r="UT3328" s="0"/>
      <c r="UU3328" s="0"/>
      <c r="UV3328" s="0"/>
      <c r="UW3328" s="0"/>
      <c r="UX3328" s="0"/>
      <c r="UY3328" s="0"/>
      <c r="UZ3328" s="0"/>
      <c r="VA3328" s="0"/>
      <c r="VB3328" s="0"/>
      <c r="VC3328" s="0"/>
      <c r="VD3328" s="0"/>
      <c r="VE3328" s="0"/>
      <c r="VF3328" s="0"/>
      <c r="VG3328" s="0"/>
      <c r="VH3328" s="0"/>
      <c r="VI3328" s="0"/>
      <c r="VJ3328" s="0"/>
      <c r="VK3328" s="0"/>
      <c r="VL3328" s="0"/>
      <c r="VM3328" s="0"/>
      <c r="VN3328" s="0"/>
      <c r="VO3328" s="0"/>
      <c r="VP3328" s="0"/>
      <c r="VQ3328" s="0"/>
      <c r="VR3328" s="0"/>
      <c r="VS3328" s="0"/>
      <c r="VT3328" s="0"/>
      <c r="VU3328" s="0"/>
      <c r="VV3328" s="0"/>
      <c r="VW3328" s="0"/>
      <c r="VX3328" s="0"/>
      <c r="VY3328" s="0"/>
      <c r="VZ3328" s="0"/>
      <c r="WA3328" s="0"/>
      <c r="WB3328" s="0"/>
      <c r="WC3328" s="0"/>
      <c r="WD3328" s="0"/>
      <c r="WE3328" s="0"/>
      <c r="WF3328" s="0"/>
      <c r="WG3328" s="0"/>
      <c r="WH3328" s="0"/>
      <c r="WI3328" s="0"/>
      <c r="WJ3328" s="0"/>
      <c r="WK3328" s="0"/>
      <c r="WL3328" s="0"/>
      <c r="WM3328" s="0"/>
      <c r="WN3328" s="0"/>
      <c r="WO3328" s="0"/>
      <c r="WP3328" s="0"/>
      <c r="WQ3328" s="0"/>
      <c r="WR3328" s="0"/>
      <c r="WS3328" s="0"/>
      <c r="WT3328" s="0"/>
      <c r="WU3328" s="0"/>
      <c r="WV3328" s="0"/>
      <c r="WW3328" s="0"/>
      <c r="WX3328" s="0"/>
      <c r="WY3328" s="0"/>
      <c r="WZ3328" s="0"/>
      <c r="XA3328" s="0"/>
      <c r="XB3328" s="0"/>
      <c r="XC3328" s="0"/>
      <c r="XD3328" s="0"/>
      <c r="XE3328" s="0"/>
      <c r="XF3328" s="0"/>
      <c r="XG3328" s="0"/>
      <c r="XH3328" s="0"/>
      <c r="XI3328" s="0"/>
      <c r="XJ3328" s="0"/>
      <c r="XK3328" s="0"/>
      <c r="XL3328" s="0"/>
      <c r="XM3328" s="0"/>
      <c r="XN3328" s="0"/>
      <c r="XO3328" s="0"/>
      <c r="XP3328" s="0"/>
      <c r="XQ3328" s="0"/>
      <c r="XR3328" s="0"/>
      <c r="XS3328" s="0"/>
      <c r="XT3328" s="0"/>
      <c r="XU3328" s="0"/>
      <c r="XV3328" s="0"/>
      <c r="XW3328" s="0"/>
      <c r="XX3328" s="0"/>
      <c r="XY3328" s="0"/>
      <c r="XZ3328" s="0"/>
      <c r="YA3328" s="0"/>
      <c r="YB3328" s="0"/>
      <c r="YC3328" s="0"/>
      <c r="YD3328" s="0"/>
      <c r="YE3328" s="0"/>
      <c r="YF3328" s="0"/>
      <c r="YG3328" s="0"/>
      <c r="YH3328" s="0"/>
      <c r="YI3328" s="0"/>
      <c r="YJ3328" s="0"/>
      <c r="YK3328" s="0"/>
      <c r="YL3328" s="0"/>
      <c r="YM3328" s="0"/>
      <c r="YN3328" s="0"/>
      <c r="YO3328" s="0"/>
      <c r="YP3328" s="0"/>
      <c r="YQ3328" s="0"/>
      <c r="YR3328" s="0"/>
      <c r="YS3328" s="0"/>
      <c r="YT3328" s="0"/>
      <c r="YU3328" s="0"/>
      <c r="YV3328" s="0"/>
      <c r="YW3328" s="0"/>
      <c r="YX3328" s="0"/>
      <c r="YY3328" s="0"/>
      <c r="YZ3328" s="0"/>
      <c r="ZA3328" s="0"/>
      <c r="ZB3328" s="0"/>
      <c r="ZC3328" s="0"/>
      <c r="ZD3328" s="0"/>
      <c r="ZE3328" s="0"/>
      <c r="ZF3328" s="0"/>
      <c r="ZG3328" s="0"/>
      <c r="ZH3328" s="0"/>
      <c r="ZI3328" s="0"/>
      <c r="ZJ3328" s="0"/>
      <c r="ZK3328" s="0"/>
      <c r="ZL3328" s="0"/>
      <c r="ZM3328" s="0"/>
      <c r="ZN3328" s="0"/>
      <c r="ZO3328" s="0"/>
      <c r="ZP3328" s="0"/>
      <c r="ZQ3328" s="0"/>
      <c r="ZR3328" s="0"/>
      <c r="ZS3328" s="0"/>
      <c r="ZT3328" s="0"/>
      <c r="ZU3328" s="0"/>
      <c r="ZV3328" s="0"/>
      <c r="ZW3328" s="0"/>
      <c r="ZX3328" s="0"/>
      <c r="ZY3328" s="0"/>
      <c r="ZZ3328" s="0"/>
      <c r="AAA3328" s="0"/>
      <c r="AAB3328" s="0"/>
      <c r="AAC3328" s="0"/>
      <c r="AAD3328" s="0"/>
      <c r="AAE3328" s="0"/>
      <c r="AAF3328" s="0"/>
      <c r="AAG3328" s="0"/>
      <c r="AAH3328" s="0"/>
      <c r="AAI3328" s="0"/>
      <c r="AAJ3328" s="0"/>
      <c r="AAK3328" s="0"/>
      <c r="AAL3328" s="0"/>
      <c r="AAM3328" s="0"/>
      <c r="AAN3328" s="0"/>
      <c r="AAO3328" s="0"/>
      <c r="AAP3328" s="0"/>
      <c r="AAQ3328" s="0"/>
      <c r="AAR3328" s="0"/>
      <c r="AAS3328" s="0"/>
      <c r="AAT3328" s="0"/>
      <c r="AAU3328" s="0"/>
      <c r="AAV3328" s="0"/>
      <c r="AAW3328" s="0"/>
      <c r="AAX3328" s="0"/>
      <c r="AAY3328" s="0"/>
      <c r="AAZ3328" s="0"/>
      <c r="ABA3328" s="0"/>
      <c r="ABB3328" s="0"/>
      <c r="ABC3328" s="0"/>
      <c r="ABD3328" s="0"/>
      <c r="ABE3328" s="0"/>
      <c r="ABF3328" s="0"/>
      <c r="ABG3328" s="0"/>
      <c r="ABH3328" s="0"/>
      <c r="ABI3328" s="0"/>
      <c r="ABJ3328" s="0"/>
      <c r="ABK3328" s="0"/>
      <c r="ABL3328" s="0"/>
      <c r="ABM3328" s="0"/>
      <c r="ABN3328" s="0"/>
      <c r="ABO3328" s="0"/>
      <c r="ABP3328" s="0"/>
      <c r="ABQ3328" s="0"/>
      <c r="ABR3328" s="0"/>
      <c r="ABS3328" s="0"/>
      <c r="ABT3328" s="0"/>
      <c r="ABU3328" s="0"/>
      <c r="ABV3328" s="0"/>
      <c r="ABW3328" s="0"/>
      <c r="ABX3328" s="0"/>
      <c r="ABY3328" s="0"/>
      <c r="ABZ3328" s="0"/>
      <c r="ACA3328" s="0"/>
      <c r="ACB3328" s="0"/>
      <c r="ACC3328" s="0"/>
      <c r="ACD3328" s="0"/>
      <c r="ACE3328" s="0"/>
      <c r="ACF3328" s="0"/>
      <c r="ACG3328" s="0"/>
      <c r="ACH3328" s="0"/>
      <c r="ACI3328" s="0"/>
      <c r="ACJ3328" s="0"/>
      <c r="ACK3328" s="0"/>
      <c r="ACL3328" s="0"/>
      <c r="ACM3328" s="0"/>
      <c r="ACN3328" s="0"/>
      <c r="ACO3328" s="0"/>
      <c r="ACP3328" s="0"/>
      <c r="ACQ3328" s="0"/>
      <c r="ACR3328" s="0"/>
      <c r="ACS3328" s="0"/>
      <c r="ACT3328" s="0"/>
      <c r="ACU3328" s="0"/>
      <c r="ACV3328" s="0"/>
      <c r="ACW3328" s="0"/>
      <c r="ACX3328" s="0"/>
      <c r="ACY3328" s="0"/>
      <c r="ACZ3328" s="0"/>
      <c r="ADA3328" s="0"/>
      <c r="ADB3328" s="0"/>
      <c r="ADC3328" s="0"/>
      <c r="ADD3328" s="0"/>
      <c r="ADE3328" s="0"/>
      <c r="ADF3328" s="0"/>
      <c r="ADG3328" s="0"/>
      <c r="ADH3328" s="0"/>
      <c r="ADI3328" s="0"/>
      <c r="ADJ3328" s="0"/>
      <c r="ADK3328" s="0"/>
      <c r="ADL3328" s="0"/>
      <c r="ADM3328" s="0"/>
      <c r="ADN3328" s="0"/>
      <c r="ADO3328" s="0"/>
      <c r="ADP3328" s="0"/>
      <c r="ADQ3328" s="0"/>
      <c r="ADR3328" s="0"/>
      <c r="ADS3328" s="0"/>
      <c r="ADT3328" s="0"/>
      <c r="ADU3328" s="0"/>
      <c r="ADV3328" s="0"/>
      <c r="ADW3328" s="0"/>
      <c r="ADX3328" s="0"/>
      <c r="ADY3328" s="0"/>
      <c r="ADZ3328" s="0"/>
      <c r="AEA3328" s="0"/>
      <c r="AEB3328" s="0"/>
      <c r="AEC3328" s="0"/>
      <c r="AED3328" s="0"/>
      <c r="AEE3328" s="0"/>
      <c r="AEF3328" s="0"/>
      <c r="AEG3328" s="0"/>
      <c r="AEH3328" s="0"/>
      <c r="AEI3328" s="0"/>
      <c r="AEJ3328" s="0"/>
      <c r="AEK3328" s="0"/>
      <c r="AEL3328" s="0"/>
      <c r="AEM3328" s="0"/>
      <c r="AEN3328" s="0"/>
      <c r="AEO3328" s="0"/>
      <c r="AEP3328" s="0"/>
      <c r="AEQ3328" s="0"/>
      <c r="AER3328" s="0"/>
      <c r="AES3328" s="0"/>
      <c r="AET3328" s="0"/>
      <c r="AEU3328" s="0"/>
      <c r="AEV3328" s="0"/>
      <c r="AEW3328" s="0"/>
      <c r="AEX3328" s="0"/>
      <c r="AEY3328" s="0"/>
      <c r="AEZ3328" s="0"/>
      <c r="AFA3328" s="0"/>
      <c r="AFB3328" s="0"/>
      <c r="AFC3328" s="0"/>
      <c r="AFD3328" s="0"/>
      <c r="AFE3328" s="0"/>
      <c r="AFF3328" s="0"/>
      <c r="AFG3328" s="0"/>
      <c r="AFH3328" s="0"/>
      <c r="AFI3328" s="0"/>
      <c r="AFJ3328" s="0"/>
      <c r="AFK3328" s="0"/>
      <c r="AFL3328" s="0"/>
      <c r="AFM3328" s="0"/>
      <c r="AFN3328" s="0"/>
      <c r="AFO3328" s="0"/>
      <c r="AFP3328" s="0"/>
      <c r="AFQ3328" s="0"/>
      <c r="AFR3328" s="0"/>
      <c r="AFS3328" s="0"/>
      <c r="AFT3328" s="0"/>
      <c r="AFU3328" s="0"/>
      <c r="AFV3328" s="0"/>
      <c r="AFW3328" s="0"/>
      <c r="AFX3328" s="0"/>
      <c r="AFY3328" s="0"/>
      <c r="AFZ3328" s="0"/>
      <c r="AGA3328" s="0"/>
      <c r="AGB3328" s="0"/>
      <c r="AGC3328" s="0"/>
      <c r="AGD3328" s="0"/>
      <c r="AGE3328" s="0"/>
      <c r="AGF3328" s="0"/>
      <c r="AGG3328" s="0"/>
      <c r="AGH3328" s="0"/>
      <c r="AGI3328" s="0"/>
      <c r="AGJ3328" s="0"/>
      <c r="AGK3328" s="0"/>
      <c r="AGL3328" s="0"/>
      <c r="AGM3328" s="0"/>
      <c r="AGN3328" s="0"/>
      <c r="AGO3328" s="0"/>
      <c r="AGP3328" s="0"/>
      <c r="AGQ3328" s="0"/>
      <c r="AGR3328" s="0"/>
      <c r="AGS3328" s="0"/>
      <c r="AGT3328" s="0"/>
      <c r="AGU3328" s="0"/>
      <c r="AGV3328" s="0"/>
      <c r="AGW3328" s="0"/>
      <c r="AGX3328" s="0"/>
      <c r="AGY3328" s="0"/>
      <c r="AGZ3328" s="0"/>
      <c r="AHA3328" s="0"/>
      <c r="AHB3328" s="0"/>
      <c r="AHC3328" s="0"/>
      <c r="AHD3328" s="0"/>
      <c r="AHE3328" s="0"/>
      <c r="AHF3328" s="0"/>
      <c r="AHG3328" s="0"/>
      <c r="AHH3328" s="0"/>
      <c r="AHI3328" s="0"/>
      <c r="AHJ3328" s="0"/>
      <c r="AHK3328" s="0"/>
      <c r="AHL3328" s="0"/>
      <c r="AHM3328" s="0"/>
      <c r="AHN3328" s="0"/>
      <c r="AHO3328" s="0"/>
      <c r="AHP3328" s="0"/>
      <c r="AHQ3328" s="0"/>
      <c r="AHR3328" s="0"/>
      <c r="AHS3328" s="0"/>
      <c r="AHT3328" s="0"/>
      <c r="AHU3328" s="0"/>
      <c r="AHV3328" s="0"/>
      <c r="AHW3328" s="0"/>
      <c r="AHX3328" s="0"/>
      <c r="AHY3328" s="0"/>
      <c r="AHZ3328" s="0"/>
      <c r="AIA3328" s="0"/>
      <c r="AIB3328" s="0"/>
      <c r="AIC3328" s="0"/>
      <c r="AID3328" s="0"/>
      <c r="AIE3328" s="0"/>
      <c r="AIF3328" s="0"/>
      <c r="AIG3328" s="0"/>
      <c r="AIH3328" s="0"/>
      <c r="AII3328" s="0"/>
      <c r="AIJ3328" s="0"/>
      <c r="AIK3328" s="0"/>
      <c r="AIL3328" s="0"/>
      <c r="AIM3328" s="0"/>
      <c r="AIN3328" s="0"/>
      <c r="AIO3328" s="0"/>
      <c r="AIP3328" s="0"/>
      <c r="AIQ3328" s="0"/>
      <c r="AIR3328" s="0"/>
      <c r="AIS3328" s="0"/>
      <c r="AIT3328" s="0"/>
      <c r="AIU3328" s="0"/>
      <c r="AIV3328" s="0"/>
      <c r="AIW3328" s="0"/>
      <c r="AIX3328" s="0"/>
      <c r="AIY3328" s="0"/>
      <c r="AIZ3328" s="0"/>
      <c r="AJA3328" s="0"/>
      <c r="AJB3328" s="0"/>
      <c r="AJC3328" s="0"/>
      <c r="AJD3328" s="0"/>
      <c r="AJE3328" s="0"/>
      <c r="AJF3328" s="0"/>
      <c r="AJG3328" s="0"/>
      <c r="AJH3328" s="0"/>
      <c r="AJI3328" s="0"/>
      <c r="AJJ3328" s="0"/>
      <c r="AJK3328" s="0"/>
      <c r="AJL3328" s="0"/>
      <c r="AJM3328" s="0"/>
      <c r="AJN3328" s="0"/>
      <c r="AJO3328" s="0"/>
      <c r="AJP3328" s="0"/>
      <c r="AJQ3328" s="0"/>
      <c r="AJR3328" s="0"/>
      <c r="AJS3328" s="0"/>
      <c r="AJT3328" s="0"/>
      <c r="AJU3328" s="0"/>
      <c r="AJV3328" s="0"/>
      <c r="AJW3328" s="0"/>
      <c r="AJX3328" s="0"/>
      <c r="AJY3328" s="0"/>
      <c r="AJZ3328" s="0"/>
      <c r="AKA3328" s="0"/>
      <c r="AKB3328" s="0"/>
      <c r="AKC3328" s="0"/>
      <c r="AKD3328" s="0"/>
      <c r="AKE3328" s="0"/>
      <c r="AKF3328" s="0"/>
      <c r="AKG3328" s="0"/>
      <c r="AKH3328" s="0"/>
      <c r="AKI3328" s="0"/>
      <c r="AKJ3328" s="0"/>
      <c r="AKK3328" s="0"/>
      <c r="AKL3328" s="0"/>
      <c r="AKM3328" s="0"/>
      <c r="AKN3328" s="0"/>
      <c r="AKO3328" s="0"/>
      <c r="AKP3328" s="0"/>
      <c r="AKQ3328" s="0"/>
      <c r="AKR3328" s="0"/>
      <c r="AKS3328" s="0"/>
      <c r="AKT3328" s="0"/>
      <c r="AKU3328" s="0"/>
      <c r="AKV3328" s="0"/>
      <c r="AKW3328" s="0"/>
      <c r="AKX3328" s="0"/>
      <c r="AKY3328" s="0"/>
      <c r="AKZ3328" s="0"/>
      <c r="ALA3328" s="0"/>
      <c r="ALB3328" s="0"/>
      <c r="ALC3328" s="0"/>
      <c r="ALD3328" s="0"/>
      <c r="ALE3328" s="0"/>
      <c r="ALF3328" s="0"/>
      <c r="ALG3328" s="0"/>
      <c r="ALH3328" s="0"/>
      <c r="ALI3328" s="0"/>
      <c r="ALJ3328" s="0"/>
      <c r="ALK3328" s="0"/>
      <c r="ALL3328" s="0"/>
      <c r="ALM3328" s="0"/>
      <c r="ALN3328" s="0"/>
      <c r="ALO3328" s="0"/>
      <c r="ALP3328" s="0"/>
      <c r="ALQ3328" s="0"/>
      <c r="ALR3328" s="0"/>
      <c r="ALS3328" s="0"/>
      <c r="ALT3328" s="0"/>
      <c r="ALU3328" s="0"/>
      <c r="ALV3328" s="0"/>
      <c r="ALW3328" s="0"/>
      <c r="ALX3328" s="0"/>
      <c r="ALY3328" s="0"/>
      <c r="ALZ3328" s="0"/>
      <c r="AMA3328" s="0"/>
      <c r="AMB3328" s="0"/>
      <c r="AMC3328" s="0"/>
      <c r="AMD3328" s="0"/>
      <c r="AME3328" s="0"/>
      <c r="AMF3328" s="0"/>
      <c r="AMG3328" s="0"/>
      <c r="AMH3328" s="0"/>
      <c r="AMI3328" s="0"/>
    </row>
    <row r="3329" customFormat="false" ht="12.75" hidden="false" customHeight="false" outlineLevel="0" collapsed="false">
      <c r="A3329" s="1" t="s">
        <v>3569</v>
      </c>
      <c r="C3329" s="27" t="s">
        <v>3579</v>
      </c>
      <c r="D3329" s="27" t="s">
        <v>13</v>
      </c>
      <c r="E3329" s="28"/>
      <c r="F3329" s="29"/>
      <c r="G3329" s="27"/>
      <c r="H3329" s="30" t="s">
        <v>168</v>
      </c>
      <c r="I3329" s="31" t="n">
        <v>1.59</v>
      </c>
      <c r="J3329" s="31" t="s">
        <v>2270</v>
      </c>
      <c r="BM3329" s="0"/>
      <c r="BN3329" s="0"/>
      <c r="BO3329" s="0"/>
      <c r="BP3329" s="0"/>
      <c r="BQ3329" s="0"/>
      <c r="BR3329" s="0"/>
      <c r="BS3329" s="0"/>
      <c r="BT3329" s="0"/>
      <c r="BU3329" s="0"/>
      <c r="BV3329" s="0"/>
      <c r="BW3329" s="0"/>
      <c r="BX3329" s="0"/>
      <c r="BY3329" s="0"/>
      <c r="BZ3329" s="0"/>
      <c r="CA3329" s="0"/>
      <c r="CB3329" s="0"/>
      <c r="CC3329" s="0"/>
      <c r="CD3329" s="0"/>
      <c r="CE3329" s="0"/>
      <c r="CF3329" s="0"/>
      <c r="CG3329" s="0"/>
      <c r="CH3329" s="0"/>
      <c r="CI3329" s="0"/>
      <c r="CJ3329" s="0"/>
      <c r="CK3329" s="0"/>
      <c r="CL3329" s="0"/>
      <c r="CM3329" s="0"/>
      <c r="CN3329" s="0"/>
      <c r="CO3329" s="0"/>
      <c r="CP3329" s="0"/>
      <c r="CQ3329" s="0"/>
      <c r="CR3329" s="0"/>
      <c r="CS3329" s="0"/>
      <c r="CT3329" s="0"/>
      <c r="CU3329" s="0"/>
      <c r="CV3329" s="0"/>
      <c r="CW3329" s="0"/>
      <c r="CX3329" s="0"/>
      <c r="CY3329" s="0"/>
      <c r="CZ3329" s="0"/>
      <c r="DA3329" s="0"/>
      <c r="DB3329" s="0"/>
      <c r="DC3329" s="0"/>
      <c r="DD3329" s="0"/>
      <c r="DE3329" s="0"/>
      <c r="DF3329" s="0"/>
      <c r="DG3329" s="0"/>
      <c r="DH3329" s="0"/>
      <c r="DI3329" s="0"/>
      <c r="DJ3329" s="0"/>
      <c r="DK3329" s="0"/>
      <c r="DL3329" s="0"/>
      <c r="DM3329" s="0"/>
      <c r="DN3329" s="0"/>
      <c r="DO3329" s="0"/>
      <c r="DP3329" s="0"/>
      <c r="DQ3329" s="0"/>
      <c r="DR3329" s="0"/>
      <c r="DS3329" s="0"/>
      <c r="DT3329" s="0"/>
      <c r="DU3329" s="0"/>
      <c r="DV3329" s="0"/>
      <c r="DW3329" s="0"/>
      <c r="DX3329" s="0"/>
      <c r="DY3329" s="0"/>
      <c r="DZ3329" s="0"/>
      <c r="EA3329" s="0"/>
      <c r="EB3329" s="0"/>
      <c r="EC3329" s="0"/>
      <c r="ED3329" s="0"/>
      <c r="EE3329" s="0"/>
      <c r="EF3329" s="0"/>
      <c r="EG3329" s="0"/>
      <c r="EH3329" s="0"/>
      <c r="EI3329" s="0"/>
      <c r="EJ3329" s="0"/>
      <c r="EK3329" s="0"/>
      <c r="EL3329" s="0"/>
      <c r="EM3329" s="0"/>
      <c r="EN3329" s="0"/>
      <c r="EO3329" s="0"/>
      <c r="EP3329" s="0"/>
      <c r="EQ3329" s="0"/>
      <c r="ER3329" s="0"/>
      <c r="ES3329" s="0"/>
      <c r="ET3329" s="0"/>
      <c r="EU3329" s="0"/>
      <c r="EV3329" s="0"/>
      <c r="EW3329" s="0"/>
      <c r="EX3329" s="0"/>
      <c r="EY3329" s="0"/>
      <c r="EZ3329" s="0"/>
      <c r="FA3329" s="0"/>
      <c r="FB3329" s="0"/>
      <c r="FC3329" s="0"/>
      <c r="FD3329" s="0"/>
      <c r="FE3329" s="0"/>
      <c r="FF3329" s="0"/>
      <c r="FG3329" s="0"/>
      <c r="FH3329" s="0"/>
      <c r="FI3329" s="0"/>
      <c r="FJ3329" s="0"/>
      <c r="FK3329" s="0"/>
      <c r="FL3329" s="0"/>
      <c r="FM3329" s="0"/>
      <c r="FN3329" s="0"/>
      <c r="FO3329" s="0"/>
      <c r="FP3329" s="0"/>
      <c r="FQ3329" s="0"/>
      <c r="FR3329" s="0"/>
      <c r="FS3329" s="0"/>
      <c r="FT3329" s="0"/>
      <c r="FU3329" s="0"/>
      <c r="FV3329" s="0"/>
      <c r="FW3329" s="0"/>
      <c r="FX3329" s="0"/>
      <c r="FY3329" s="0"/>
      <c r="FZ3329" s="0"/>
      <c r="GA3329" s="0"/>
      <c r="GB3329" s="0"/>
      <c r="GC3329" s="0"/>
      <c r="GD3329" s="0"/>
      <c r="GE3329" s="0"/>
      <c r="GF3329" s="0"/>
      <c r="GG3329" s="0"/>
      <c r="GH3329" s="0"/>
      <c r="GI3329" s="0"/>
      <c r="GJ3329" s="0"/>
      <c r="GK3329" s="0"/>
      <c r="GL3329" s="0"/>
      <c r="GM3329" s="0"/>
      <c r="GN3329" s="0"/>
      <c r="GO3329" s="0"/>
      <c r="GP3329" s="0"/>
      <c r="GQ3329" s="0"/>
      <c r="GR3329" s="0"/>
      <c r="GS3329" s="0"/>
      <c r="GT3329" s="0"/>
      <c r="GU3329" s="0"/>
      <c r="GV3329" s="0"/>
      <c r="GW3329" s="0"/>
      <c r="GX3329" s="0"/>
      <c r="GY3329" s="0"/>
      <c r="GZ3329" s="0"/>
      <c r="HA3329" s="0"/>
      <c r="HB3329" s="0"/>
      <c r="HC3329" s="0"/>
      <c r="HD3329" s="0"/>
      <c r="HE3329" s="0"/>
      <c r="HF3329" s="0"/>
      <c r="HG3329" s="0"/>
      <c r="HH3329" s="0"/>
      <c r="HI3329" s="0"/>
      <c r="HJ3329" s="0"/>
      <c r="HK3329" s="0"/>
      <c r="HL3329" s="0"/>
      <c r="HM3329" s="0"/>
      <c r="HN3329" s="0"/>
      <c r="HO3329" s="0"/>
      <c r="HP3329" s="0"/>
      <c r="HQ3329" s="0"/>
      <c r="HR3329" s="0"/>
      <c r="HS3329" s="0"/>
      <c r="HT3329" s="0"/>
      <c r="HU3329" s="0"/>
      <c r="HV3329" s="0"/>
      <c r="HW3329" s="0"/>
      <c r="HX3329" s="0"/>
      <c r="HY3329" s="0"/>
      <c r="HZ3329" s="0"/>
      <c r="IA3329" s="0"/>
      <c r="IB3329" s="0"/>
      <c r="IC3329" s="0"/>
      <c r="ID3329" s="0"/>
      <c r="IE3329" s="0"/>
      <c r="IF3329" s="0"/>
      <c r="IG3329" s="0"/>
      <c r="IH3329" s="0"/>
      <c r="II3329" s="0"/>
      <c r="IJ3329" s="0"/>
      <c r="IK3329" s="0"/>
      <c r="IL3329" s="0"/>
      <c r="IM3329" s="0"/>
      <c r="IN3329" s="0"/>
      <c r="IO3329" s="0"/>
      <c r="IP3329" s="0"/>
      <c r="IQ3329" s="0"/>
      <c r="IR3329" s="0"/>
      <c r="IS3329" s="0"/>
      <c r="IT3329" s="0"/>
      <c r="IU3329" s="0"/>
      <c r="IV3329" s="0"/>
      <c r="IW3329" s="0"/>
      <c r="IX3329" s="0"/>
      <c r="IY3329" s="0"/>
      <c r="IZ3329" s="0"/>
      <c r="JA3329" s="0"/>
      <c r="JB3329" s="0"/>
      <c r="JC3329" s="0"/>
      <c r="JD3329" s="0"/>
      <c r="JE3329" s="0"/>
      <c r="JF3329" s="0"/>
      <c r="JG3329" s="0"/>
      <c r="JH3329" s="0"/>
      <c r="JI3329" s="0"/>
      <c r="JJ3329" s="0"/>
      <c r="JK3329" s="0"/>
      <c r="JL3329" s="0"/>
      <c r="JM3329" s="0"/>
      <c r="JN3329" s="0"/>
      <c r="JO3329" s="0"/>
      <c r="JP3329" s="0"/>
      <c r="JQ3329" s="0"/>
      <c r="JR3329" s="0"/>
      <c r="JS3329" s="0"/>
      <c r="JT3329" s="0"/>
      <c r="JU3329" s="0"/>
      <c r="JV3329" s="0"/>
      <c r="JW3329" s="0"/>
      <c r="JX3329" s="0"/>
      <c r="JY3329" s="0"/>
      <c r="JZ3329" s="0"/>
      <c r="KA3329" s="0"/>
      <c r="KB3329" s="0"/>
      <c r="KC3329" s="0"/>
      <c r="KD3329" s="0"/>
      <c r="KE3329" s="0"/>
      <c r="KF3329" s="0"/>
      <c r="KG3329" s="0"/>
      <c r="KH3329" s="0"/>
      <c r="KI3329" s="0"/>
      <c r="KJ3329" s="0"/>
      <c r="KK3329" s="0"/>
      <c r="KL3329" s="0"/>
      <c r="KM3329" s="0"/>
      <c r="KN3329" s="0"/>
      <c r="KO3329" s="0"/>
      <c r="KP3329" s="0"/>
      <c r="KQ3329" s="0"/>
      <c r="KR3329" s="0"/>
      <c r="KS3329" s="0"/>
      <c r="KT3329" s="0"/>
      <c r="KU3329" s="0"/>
      <c r="KV3329" s="0"/>
      <c r="KW3329" s="0"/>
      <c r="KX3329" s="0"/>
      <c r="KY3329" s="0"/>
      <c r="KZ3329" s="0"/>
      <c r="LA3329" s="0"/>
      <c r="LB3329" s="0"/>
      <c r="LC3329" s="0"/>
      <c r="LD3329" s="0"/>
      <c r="LE3329" s="0"/>
      <c r="LF3329" s="0"/>
      <c r="LG3329" s="0"/>
      <c r="LH3329" s="0"/>
      <c r="LI3329" s="0"/>
      <c r="LJ3329" s="0"/>
      <c r="LK3329" s="0"/>
      <c r="LL3329" s="0"/>
      <c r="LM3329" s="0"/>
      <c r="LN3329" s="0"/>
      <c r="LO3329" s="0"/>
      <c r="LP3329" s="0"/>
      <c r="LQ3329" s="0"/>
      <c r="LR3329" s="0"/>
      <c r="LS3329" s="0"/>
      <c r="LT3329" s="0"/>
      <c r="LU3329" s="0"/>
      <c r="LV3329" s="0"/>
      <c r="LW3329" s="0"/>
      <c r="LX3329" s="0"/>
      <c r="LY3329" s="0"/>
      <c r="LZ3329" s="0"/>
      <c r="MA3329" s="0"/>
      <c r="MB3329" s="0"/>
      <c r="MC3329" s="0"/>
      <c r="MD3329" s="0"/>
      <c r="ME3329" s="0"/>
      <c r="MF3329" s="0"/>
      <c r="MG3329" s="0"/>
      <c r="MH3329" s="0"/>
      <c r="MI3329" s="0"/>
      <c r="MJ3329" s="0"/>
      <c r="MK3329" s="0"/>
      <c r="ML3329" s="0"/>
      <c r="MM3329" s="0"/>
      <c r="MN3329" s="0"/>
      <c r="MO3329" s="0"/>
      <c r="MP3329" s="0"/>
      <c r="MQ3329" s="0"/>
      <c r="MR3329" s="0"/>
      <c r="MS3329" s="0"/>
      <c r="MT3329" s="0"/>
      <c r="MU3329" s="0"/>
      <c r="MV3329" s="0"/>
      <c r="MW3329" s="0"/>
      <c r="MX3329" s="0"/>
      <c r="MY3329" s="0"/>
      <c r="MZ3329" s="0"/>
      <c r="NA3329" s="0"/>
      <c r="NB3329" s="0"/>
      <c r="NC3329" s="0"/>
      <c r="ND3329" s="0"/>
      <c r="NE3329" s="0"/>
      <c r="NF3329" s="0"/>
      <c r="NG3329" s="0"/>
      <c r="NH3329" s="0"/>
      <c r="NI3329" s="0"/>
      <c r="NJ3329" s="0"/>
      <c r="NK3329" s="0"/>
      <c r="NL3329" s="0"/>
      <c r="NM3329" s="0"/>
      <c r="NN3329" s="0"/>
      <c r="NO3329" s="0"/>
      <c r="NP3329" s="0"/>
      <c r="NQ3329" s="0"/>
      <c r="NR3329" s="0"/>
      <c r="NS3329" s="0"/>
      <c r="NT3329" s="0"/>
      <c r="NU3329" s="0"/>
      <c r="NV3329" s="0"/>
      <c r="NW3329" s="0"/>
      <c r="NX3329" s="0"/>
      <c r="NY3329" s="0"/>
      <c r="NZ3329" s="0"/>
      <c r="OA3329" s="0"/>
      <c r="OB3329" s="0"/>
      <c r="OC3329" s="0"/>
      <c r="OD3329" s="0"/>
      <c r="OE3329" s="0"/>
      <c r="OF3329" s="0"/>
      <c r="OG3329" s="0"/>
      <c r="OH3329" s="0"/>
      <c r="OI3329" s="0"/>
      <c r="OJ3329" s="0"/>
      <c r="OK3329" s="0"/>
      <c r="OL3329" s="0"/>
      <c r="OM3329" s="0"/>
      <c r="ON3329" s="0"/>
      <c r="OO3329" s="0"/>
      <c r="OP3329" s="0"/>
      <c r="OQ3329" s="0"/>
      <c r="OR3329" s="0"/>
      <c r="OS3329" s="0"/>
      <c r="OT3329" s="0"/>
      <c r="OU3329" s="0"/>
      <c r="OV3329" s="0"/>
      <c r="OW3329" s="0"/>
      <c r="OX3329" s="0"/>
      <c r="OY3329" s="0"/>
      <c r="OZ3329" s="0"/>
      <c r="PA3329" s="0"/>
      <c r="PB3329" s="0"/>
      <c r="PC3329" s="0"/>
      <c r="PD3329" s="0"/>
      <c r="PE3329" s="0"/>
      <c r="PF3329" s="0"/>
      <c r="PG3329" s="0"/>
      <c r="PH3329" s="0"/>
      <c r="PI3329" s="0"/>
      <c r="PJ3329" s="0"/>
      <c r="PK3329" s="0"/>
      <c r="PL3329" s="0"/>
      <c r="PM3329" s="0"/>
      <c r="PN3329" s="0"/>
      <c r="PO3329" s="0"/>
      <c r="PP3329" s="0"/>
      <c r="PQ3329" s="0"/>
      <c r="PR3329" s="0"/>
      <c r="PS3329" s="0"/>
      <c r="PT3329" s="0"/>
      <c r="PU3329" s="0"/>
      <c r="PV3329" s="0"/>
      <c r="PW3329" s="0"/>
      <c r="PX3329" s="0"/>
      <c r="PY3329" s="0"/>
      <c r="PZ3329" s="0"/>
      <c r="QA3329" s="0"/>
      <c r="QB3329" s="0"/>
      <c r="QC3329" s="0"/>
      <c r="QD3329" s="0"/>
      <c r="QE3329" s="0"/>
      <c r="QF3329" s="0"/>
      <c r="QG3329" s="0"/>
      <c r="QH3329" s="0"/>
      <c r="QI3329" s="0"/>
      <c r="QJ3329" s="0"/>
      <c r="QK3329" s="0"/>
      <c r="QL3329" s="0"/>
      <c r="QM3329" s="0"/>
      <c r="QN3329" s="0"/>
      <c r="QO3329" s="0"/>
      <c r="QP3329" s="0"/>
      <c r="QQ3329" s="0"/>
      <c r="QR3329" s="0"/>
      <c r="QS3329" s="0"/>
      <c r="QT3329" s="0"/>
      <c r="QU3329" s="0"/>
      <c r="QV3329" s="0"/>
      <c r="QW3329" s="0"/>
      <c r="QX3329" s="0"/>
      <c r="QY3329" s="0"/>
      <c r="QZ3329" s="0"/>
      <c r="RA3329" s="0"/>
      <c r="RB3329" s="0"/>
      <c r="RC3329" s="0"/>
      <c r="RD3329" s="0"/>
      <c r="RE3329" s="0"/>
      <c r="RF3329" s="0"/>
      <c r="RG3329" s="0"/>
      <c r="RH3329" s="0"/>
      <c r="RI3329" s="0"/>
      <c r="RJ3329" s="0"/>
      <c r="RK3329" s="0"/>
      <c r="RL3329" s="0"/>
      <c r="RM3329" s="0"/>
      <c r="RN3329" s="0"/>
      <c r="RO3329" s="0"/>
      <c r="RP3329" s="0"/>
      <c r="RQ3329" s="0"/>
      <c r="RR3329" s="0"/>
      <c r="RS3329" s="0"/>
      <c r="RT3329" s="0"/>
      <c r="RU3329" s="0"/>
      <c r="RV3329" s="0"/>
      <c r="RW3329" s="0"/>
      <c r="RX3329" s="0"/>
      <c r="RY3329" s="0"/>
      <c r="RZ3329" s="0"/>
      <c r="SA3329" s="0"/>
      <c r="SB3329" s="0"/>
      <c r="SC3329" s="0"/>
      <c r="SD3329" s="0"/>
      <c r="SE3329" s="0"/>
      <c r="SF3329" s="0"/>
      <c r="SG3329" s="0"/>
      <c r="SH3329" s="0"/>
      <c r="SI3329" s="0"/>
      <c r="SJ3329" s="0"/>
      <c r="SK3329" s="0"/>
      <c r="SL3329" s="0"/>
      <c r="SM3329" s="0"/>
      <c r="SN3329" s="0"/>
      <c r="SO3329" s="0"/>
      <c r="SP3329" s="0"/>
      <c r="SQ3329" s="0"/>
      <c r="SR3329" s="0"/>
      <c r="SS3329" s="0"/>
      <c r="ST3329" s="0"/>
      <c r="SU3329" s="0"/>
      <c r="SV3329" s="0"/>
      <c r="SW3329" s="0"/>
      <c r="SX3329" s="0"/>
      <c r="SY3329" s="0"/>
      <c r="SZ3329" s="0"/>
      <c r="TA3329" s="0"/>
      <c r="TB3329" s="0"/>
      <c r="TC3329" s="0"/>
      <c r="TD3329" s="0"/>
      <c r="TE3329" s="0"/>
      <c r="TF3329" s="0"/>
      <c r="TG3329" s="0"/>
      <c r="TH3329" s="0"/>
      <c r="TI3329" s="0"/>
      <c r="TJ3329" s="0"/>
      <c r="TK3329" s="0"/>
      <c r="TL3329" s="0"/>
      <c r="TM3329" s="0"/>
      <c r="TN3329" s="0"/>
      <c r="TO3329" s="0"/>
      <c r="TP3329" s="0"/>
      <c r="TQ3329" s="0"/>
      <c r="TR3329" s="0"/>
      <c r="TS3329" s="0"/>
      <c r="TT3329" s="0"/>
      <c r="TU3329" s="0"/>
      <c r="TV3329" s="0"/>
      <c r="TW3329" s="0"/>
      <c r="TX3329" s="0"/>
      <c r="TY3329" s="0"/>
      <c r="TZ3329" s="0"/>
      <c r="UA3329" s="0"/>
      <c r="UB3329" s="0"/>
      <c r="UC3329" s="0"/>
      <c r="UD3329" s="0"/>
      <c r="UE3329" s="0"/>
      <c r="UF3329" s="0"/>
      <c r="UG3329" s="0"/>
      <c r="UH3329" s="0"/>
      <c r="UI3329" s="0"/>
      <c r="UJ3329" s="0"/>
      <c r="UK3329" s="0"/>
      <c r="UL3329" s="0"/>
      <c r="UM3329" s="0"/>
      <c r="UN3329" s="0"/>
      <c r="UO3329" s="0"/>
      <c r="UP3329" s="0"/>
      <c r="UQ3329" s="0"/>
      <c r="UR3329" s="0"/>
      <c r="US3329" s="0"/>
      <c r="UT3329" s="0"/>
      <c r="UU3329" s="0"/>
      <c r="UV3329" s="0"/>
      <c r="UW3329" s="0"/>
      <c r="UX3329" s="0"/>
      <c r="UY3329" s="0"/>
      <c r="UZ3329" s="0"/>
      <c r="VA3329" s="0"/>
      <c r="VB3329" s="0"/>
      <c r="VC3329" s="0"/>
      <c r="VD3329" s="0"/>
      <c r="VE3329" s="0"/>
      <c r="VF3329" s="0"/>
      <c r="VG3329" s="0"/>
      <c r="VH3329" s="0"/>
      <c r="VI3329" s="0"/>
      <c r="VJ3329" s="0"/>
      <c r="VK3329" s="0"/>
      <c r="VL3329" s="0"/>
      <c r="VM3329" s="0"/>
      <c r="VN3329" s="0"/>
      <c r="VO3329" s="0"/>
      <c r="VP3329" s="0"/>
      <c r="VQ3329" s="0"/>
      <c r="VR3329" s="0"/>
      <c r="VS3329" s="0"/>
      <c r="VT3329" s="0"/>
      <c r="VU3329" s="0"/>
      <c r="VV3329" s="0"/>
      <c r="VW3329" s="0"/>
      <c r="VX3329" s="0"/>
      <c r="VY3329" s="0"/>
      <c r="VZ3329" s="0"/>
      <c r="WA3329" s="0"/>
      <c r="WB3329" s="0"/>
      <c r="WC3329" s="0"/>
      <c r="WD3329" s="0"/>
      <c r="WE3329" s="0"/>
      <c r="WF3329" s="0"/>
      <c r="WG3329" s="0"/>
      <c r="WH3329" s="0"/>
      <c r="WI3329" s="0"/>
      <c r="WJ3329" s="0"/>
      <c r="WK3329" s="0"/>
      <c r="WL3329" s="0"/>
      <c r="WM3329" s="0"/>
      <c r="WN3329" s="0"/>
      <c r="WO3329" s="0"/>
      <c r="WP3329" s="0"/>
      <c r="WQ3329" s="0"/>
      <c r="WR3329" s="0"/>
      <c r="WS3329" s="0"/>
      <c r="WT3329" s="0"/>
      <c r="WU3329" s="0"/>
      <c r="WV3329" s="0"/>
      <c r="WW3329" s="0"/>
      <c r="WX3329" s="0"/>
      <c r="WY3329" s="0"/>
      <c r="WZ3329" s="0"/>
      <c r="XA3329" s="0"/>
      <c r="XB3329" s="0"/>
      <c r="XC3329" s="0"/>
      <c r="XD3329" s="0"/>
      <c r="XE3329" s="0"/>
      <c r="XF3329" s="0"/>
      <c r="XG3329" s="0"/>
      <c r="XH3329" s="0"/>
      <c r="XI3329" s="0"/>
      <c r="XJ3329" s="0"/>
      <c r="XK3329" s="0"/>
      <c r="XL3329" s="0"/>
      <c r="XM3329" s="0"/>
      <c r="XN3329" s="0"/>
      <c r="XO3329" s="0"/>
      <c r="XP3329" s="0"/>
      <c r="XQ3329" s="0"/>
      <c r="XR3329" s="0"/>
      <c r="XS3329" s="0"/>
      <c r="XT3329" s="0"/>
      <c r="XU3329" s="0"/>
      <c r="XV3329" s="0"/>
      <c r="XW3329" s="0"/>
      <c r="XX3329" s="0"/>
      <c r="XY3329" s="0"/>
      <c r="XZ3329" s="0"/>
      <c r="YA3329" s="0"/>
      <c r="YB3329" s="0"/>
      <c r="YC3329" s="0"/>
      <c r="YD3329" s="0"/>
      <c r="YE3329" s="0"/>
      <c r="YF3329" s="0"/>
      <c r="YG3329" s="0"/>
      <c r="YH3329" s="0"/>
      <c r="YI3329" s="0"/>
      <c r="YJ3329" s="0"/>
      <c r="YK3329" s="0"/>
      <c r="YL3329" s="0"/>
      <c r="YM3329" s="0"/>
      <c r="YN3329" s="0"/>
      <c r="YO3329" s="0"/>
      <c r="YP3329" s="0"/>
      <c r="YQ3329" s="0"/>
      <c r="YR3329" s="0"/>
      <c r="YS3329" s="0"/>
      <c r="YT3329" s="0"/>
      <c r="YU3329" s="0"/>
      <c r="YV3329" s="0"/>
      <c r="YW3329" s="0"/>
      <c r="YX3329" s="0"/>
      <c r="YY3329" s="0"/>
      <c r="YZ3329" s="0"/>
      <c r="ZA3329" s="0"/>
      <c r="ZB3329" s="0"/>
      <c r="ZC3329" s="0"/>
      <c r="ZD3329" s="0"/>
      <c r="ZE3329" s="0"/>
      <c r="ZF3329" s="0"/>
      <c r="ZG3329" s="0"/>
      <c r="ZH3329" s="0"/>
      <c r="ZI3329" s="0"/>
      <c r="ZJ3329" s="0"/>
      <c r="ZK3329" s="0"/>
      <c r="ZL3329" s="0"/>
      <c r="ZM3329" s="0"/>
      <c r="ZN3329" s="0"/>
      <c r="ZO3329" s="0"/>
      <c r="ZP3329" s="0"/>
      <c r="ZQ3329" s="0"/>
      <c r="ZR3329" s="0"/>
      <c r="ZS3329" s="0"/>
      <c r="ZT3329" s="0"/>
      <c r="ZU3329" s="0"/>
      <c r="ZV3329" s="0"/>
      <c r="ZW3329" s="0"/>
      <c r="ZX3329" s="0"/>
      <c r="ZY3329" s="0"/>
      <c r="ZZ3329" s="0"/>
      <c r="AAA3329" s="0"/>
      <c r="AAB3329" s="0"/>
      <c r="AAC3329" s="0"/>
      <c r="AAD3329" s="0"/>
      <c r="AAE3329" s="0"/>
      <c r="AAF3329" s="0"/>
      <c r="AAG3329" s="0"/>
      <c r="AAH3329" s="0"/>
      <c r="AAI3329" s="0"/>
      <c r="AAJ3329" s="0"/>
      <c r="AAK3329" s="0"/>
      <c r="AAL3329" s="0"/>
      <c r="AAM3329" s="0"/>
      <c r="AAN3329" s="0"/>
      <c r="AAO3329" s="0"/>
      <c r="AAP3329" s="0"/>
      <c r="AAQ3329" s="0"/>
      <c r="AAR3329" s="0"/>
      <c r="AAS3329" s="0"/>
      <c r="AAT3329" s="0"/>
      <c r="AAU3329" s="0"/>
      <c r="AAV3329" s="0"/>
      <c r="AAW3329" s="0"/>
      <c r="AAX3329" s="0"/>
      <c r="AAY3329" s="0"/>
      <c r="AAZ3329" s="0"/>
      <c r="ABA3329" s="0"/>
      <c r="ABB3329" s="0"/>
      <c r="ABC3329" s="0"/>
      <c r="ABD3329" s="0"/>
      <c r="ABE3329" s="0"/>
      <c r="ABF3329" s="0"/>
      <c r="ABG3329" s="0"/>
      <c r="ABH3329" s="0"/>
      <c r="ABI3329" s="0"/>
      <c r="ABJ3329" s="0"/>
      <c r="ABK3329" s="0"/>
      <c r="ABL3329" s="0"/>
      <c r="ABM3329" s="0"/>
      <c r="ABN3329" s="0"/>
      <c r="ABO3329" s="0"/>
      <c r="ABP3329" s="0"/>
      <c r="ABQ3329" s="0"/>
      <c r="ABR3329" s="0"/>
      <c r="ABS3329" s="0"/>
      <c r="ABT3329" s="0"/>
      <c r="ABU3329" s="0"/>
      <c r="ABV3329" s="0"/>
      <c r="ABW3329" s="0"/>
      <c r="ABX3329" s="0"/>
      <c r="ABY3329" s="0"/>
      <c r="ABZ3329" s="0"/>
      <c r="ACA3329" s="0"/>
      <c r="ACB3329" s="0"/>
      <c r="ACC3329" s="0"/>
      <c r="ACD3329" s="0"/>
      <c r="ACE3329" s="0"/>
      <c r="ACF3329" s="0"/>
      <c r="ACG3329" s="0"/>
      <c r="ACH3329" s="0"/>
      <c r="ACI3329" s="0"/>
      <c r="ACJ3329" s="0"/>
      <c r="ACK3329" s="0"/>
      <c r="ACL3329" s="0"/>
      <c r="ACM3329" s="0"/>
      <c r="ACN3329" s="0"/>
      <c r="ACO3329" s="0"/>
      <c r="ACP3329" s="0"/>
      <c r="ACQ3329" s="0"/>
      <c r="ACR3329" s="0"/>
      <c r="ACS3329" s="0"/>
      <c r="ACT3329" s="0"/>
      <c r="ACU3329" s="0"/>
      <c r="ACV3329" s="0"/>
      <c r="ACW3329" s="0"/>
      <c r="ACX3329" s="0"/>
      <c r="ACY3329" s="0"/>
      <c r="ACZ3329" s="0"/>
      <c r="ADA3329" s="0"/>
      <c r="ADB3329" s="0"/>
      <c r="ADC3329" s="0"/>
      <c r="ADD3329" s="0"/>
      <c r="ADE3329" s="0"/>
      <c r="ADF3329" s="0"/>
      <c r="ADG3329" s="0"/>
      <c r="ADH3329" s="0"/>
      <c r="ADI3329" s="0"/>
      <c r="ADJ3329" s="0"/>
      <c r="ADK3329" s="0"/>
      <c r="ADL3329" s="0"/>
      <c r="ADM3329" s="0"/>
      <c r="ADN3329" s="0"/>
      <c r="ADO3329" s="0"/>
      <c r="ADP3329" s="0"/>
      <c r="ADQ3329" s="0"/>
      <c r="ADR3329" s="0"/>
      <c r="ADS3329" s="0"/>
      <c r="ADT3329" s="0"/>
      <c r="ADU3329" s="0"/>
      <c r="ADV3329" s="0"/>
      <c r="ADW3329" s="0"/>
      <c r="ADX3329" s="0"/>
      <c r="ADY3329" s="0"/>
      <c r="ADZ3329" s="0"/>
      <c r="AEA3329" s="0"/>
      <c r="AEB3329" s="0"/>
      <c r="AEC3329" s="0"/>
      <c r="AED3329" s="0"/>
      <c r="AEE3329" s="0"/>
      <c r="AEF3329" s="0"/>
      <c r="AEG3329" s="0"/>
      <c r="AEH3329" s="0"/>
      <c r="AEI3329" s="0"/>
      <c r="AEJ3329" s="0"/>
      <c r="AEK3329" s="0"/>
      <c r="AEL3329" s="0"/>
      <c r="AEM3329" s="0"/>
      <c r="AEN3329" s="0"/>
      <c r="AEO3329" s="0"/>
      <c r="AEP3329" s="0"/>
      <c r="AEQ3329" s="0"/>
      <c r="AER3329" s="0"/>
      <c r="AES3329" s="0"/>
      <c r="AET3329" s="0"/>
      <c r="AEU3329" s="0"/>
      <c r="AEV3329" s="0"/>
      <c r="AEW3329" s="0"/>
      <c r="AEX3329" s="0"/>
      <c r="AEY3329" s="0"/>
      <c r="AEZ3329" s="0"/>
      <c r="AFA3329" s="0"/>
      <c r="AFB3329" s="0"/>
      <c r="AFC3329" s="0"/>
      <c r="AFD3329" s="0"/>
      <c r="AFE3329" s="0"/>
      <c r="AFF3329" s="0"/>
      <c r="AFG3329" s="0"/>
      <c r="AFH3329" s="0"/>
      <c r="AFI3329" s="0"/>
      <c r="AFJ3329" s="0"/>
      <c r="AFK3329" s="0"/>
      <c r="AFL3329" s="0"/>
      <c r="AFM3329" s="0"/>
      <c r="AFN3329" s="0"/>
      <c r="AFO3329" s="0"/>
      <c r="AFP3329" s="0"/>
      <c r="AFQ3329" s="0"/>
      <c r="AFR3329" s="0"/>
      <c r="AFS3329" s="0"/>
      <c r="AFT3329" s="0"/>
      <c r="AFU3329" s="0"/>
      <c r="AFV3329" s="0"/>
      <c r="AFW3329" s="0"/>
      <c r="AFX3329" s="0"/>
      <c r="AFY3329" s="0"/>
      <c r="AFZ3329" s="0"/>
      <c r="AGA3329" s="0"/>
      <c r="AGB3329" s="0"/>
      <c r="AGC3329" s="0"/>
      <c r="AGD3329" s="0"/>
      <c r="AGE3329" s="0"/>
      <c r="AGF3329" s="0"/>
      <c r="AGG3329" s="0"/>
      <c r="AGH3329" s="0"/>
      <c r="AGI3329" s="0"/>
      <c r="AGJ3329" s="0"/>
      <c r="AGK3329" s="0"/>
      <c r="AGL3329" s="0"/>
      <c r="AGM3329" s="0"/>
      <c r="AGN3329" s="0"/>
      <c r="AGO3329" s="0"/>
      <c r="AGP3329" s="0"/>
      <c r="AGQ3329" s="0"/>
      <c r="AGR3329" s="0"/>
      <c r="AGS3329" s="0"/>
      <c r="AGT3329" s="0"/>
      <c r="AGU3329" s="0"/>
      <c r="AGV3329" s="0"/>
      <c r="AGW3329" s="0"/>
      <c r="AGX3329" s="0"/>
      <c r="AGY3329" s="0"/>
      <c r="AGZ3329" s="0"/>
      <c r="AHA3329" s="0"/>
      <c r="AHB3329" s="0"/>
      <c r="AHC3329" s="0"/>
      <c r="AHD3329" s="0"/>
      <c r="AHE3329" s="0"/>
      <c r="AHF3329" s="0"/>
      <c r="AHG3329" s="0"/>
      <c r="AHH3329" s="0"/>
      <c r="AHI3329" s="0"/>
      <c r="AHJ3329" s="0"/>
      <c r="AHK3329" s="0"/>
      <c r="AHL3329" s="0"/>
      <c r="AHM3329" s="0"/>
      <c r="AHN3329" s="0"/>
      <c r="AHO3329" s="0"/>
      <c r="AHP3329" s="0"/>
      <c r="AHQ3329" s="0"/>
      <c r="AHR3329" s="0"/>
      <c r="AHS3329" s="0"/>
      <c r="AHT3329" s="0"/>
      <c r="AHU3329" s="0"/>
      <c r="AHV3329" s="0"/>
      <c r="AHW3329" s="0"/>
      <c r="AHX3329" s="0"/>
      <c r="AHY3329" s="0"/>
      <c r="AHZ3329" s="0"/>
      <c r="AIA3329" s="0"/>
      <c r="AIB3329" s="0"/>
      <c r="AIC3329" s="0"/>
      <c r="AID3329" s="0"/>
      <c r="AIE3329" s="0"/>
      <c r="AIF3329" s="0"/>
      <c r="AIG3329" s="0"/>
      <c r="AIH3329" s="0"/>
      <c r="AII3329" s="0"/>
      <c r="AIJ3329" s="0"/>
      <c r="AIK3329" s="0"/>
      <c r="AIL3329" s="0"/>
      <c r="AIM3329" s="0"/>
      <c r="AIN3329" s="0"/>
      <c r="AIO3329" s="0"/>
      <c r="AIP3329" s="0"/>
      <c r="AIQ3329" s="0"/>
      <c r="AIR3329" s="0"/>
      <c r="AIS3329" s="0"/>
      <c r="AIT3329" s="0"/>
      <c r="AIU3329" s="0"/>
      <c r="AIV3329" s="0"/>
      <c r="AIW3329" s="0"/>
      <c r="AIX3329" s="0"/>
      <c r="AIY3329" s="0"/>
      <c r="AIZ3329" s="0"/>
      <c r="AJA3329" s="0"/>
      <c r="AJB3329" s="0"/>
      <c r="AJC3329" s="0"/>
      <c r="AJD3329" s="0"/>
      <c r="AJE3329" s="0"/>
      <c r="AJF3329" s="0"/>
      <c r="AJG3329" s="0"/>
      <c r="AJH3329" s="0"/>
      <c r="AJI3329" s="0"/>
      <c r="AJJ3329" s="0"/>
      <c r="AJK3329" s="0"/>
      <c r="AJL3329" s="0"/>
      <c r="AJM3329" s="0"/>
      <c r="AJN3329" s="0"/>
      <c r="AJO3329" s="0"/>
      <c r="AJP3329" s="0"/>
      <c r="AJQ3329" s="0"/>
      <c r="AJR3329" s="0"/>
      <c r="AJS3329" s="0"/>
      <c r="AJT3329" s="0"/>
      <c r="AJU3329" s="0"/>
      <c r="AJV3329" s="0"/>
      <c r="AJW3329" s="0"/>
      <c r="AJX3329" s="0"/>
      <c r="AJY3329" s="0"/>
      <c r="AJZ3329" s="0"/>
      <c r="AKA3329" s="0"/>
      <c r="AKB3329" s="0"/>
      <c r="AKC3329" s="0"/>
      <c r="AKD3329" s="0"/>
      <c r="AKE3329" s="0"/>
      <c r="AKF3329" s="0"/>
      <c r="AKG3329" s="0"/>
      <c r="AKH3329" s="0"/>
      <c r="AKI3329" s="0"/>
      <c r="AKJ3329" s="0"/>
      <c r="AKK3329" s="0"/>
      <c r="AKL3329" s="0"/>
      <c r="AKM3329" s="0"/>
      <c r="AKN3329" s="0"/>
      <c r="AKO3329" s="0"/>
      <c r="AKP3329" s="0"/>
      <c r="AKQ3329" s="0"/>
      <c r="AKR3329" s="0"/>
      <c r="AKS3329" s="0"/>
      <c r="AKT3329" s="0"/>
      <c r="AKU3329" s="0"/>
      <c r="AKV3329" s="0"/>
      <c r="AKW3329" s="0"/>
      <c r="AKX3329" s="0"/>
      <c r="AKY3329" s="0"/>
      <c r="AKZ3329" s="0"/>
      <c r="ALA3329" s="0"/>
      <c r="ALB3329" s="0"/>
      <c r="ALC3329" s="0"/>
      <c r="ALD3329" s="0"/>
      <c r="ALE3329" s="0"/>
      <c r="ALF3329" s="0"/>
      <c r="ALG3329" s="0"/>
      <c r="ALH3329" s="0"/>
      <c r="ALI3329" s="0"/>
      <c r="ALJ3329" s="0"/>
      <c r="ALK3329" s="0"/>
      <c r="ALL3329" s="0"/>
      <c r="ALM3329" s="0"/>
      <c r="ALN3329" s="0"/>
      <c r="ALO3329" s="0"/>
      <c r="ALP3329" s="0"/>
      <c r="ALQ3329" s="0"/>
      <c r="ALR3329" s="0"/>
      <c r="ALS3329" s="0"/>
      <c r="ALT3329" s="0"/>
      <c r="ALU3329" s="0"/>
      <c r="ALV3329" s="0"/>
      <c r="ALW3329" s="0"/>
      <c r="ALX3329" s="0"/>
      <c r="ALY3329" s="0"/>
      <c r="ALZ3329" s="0"/>
      <c r="AMA3329" s="0"/>
      <c r="AMB3329" s="0"/>
      <c r="AMC3329" s="0"/>
      <c r="AMD3329" s="0"/>
      <c r="AME3329" s="0"/>
      <c r="AMF3329" s="0"/>
      <c r="AMG3329" s="0"/>
      <c r="AMH3329" s="0"/>
      <c r="AMI3329" s="0"/>
    </row>
    <row r="3330" customFormat="false" ht="12.75" hidden="false" customHeight="false" outlineLevel="0" collapsed="false">
      <c r="A3330" s="1" t="s">
        <v>3561</v>
      </c>
      <c r="C3330" s="27" t="s">
        <v>3580</v>
      </c>
      <c r="D3330" s="27" t="s">
        <v>13</v>
      </c>
      <c r="E3330" s="28"/>
      <c r="F3330" s="29"/>
      <c r="G3330" s="27"/>
      <c r="H3330" s="30" t="s">
        <v>61</v>
      </c>
      <c r="I3330" s="31" t="n">
        <v>3.11</v>
      </c>
      <c r="J3330" s="31" t="s">
        <v>2270</v>
      </c>
      <c r="BM3330" s="0"/>
      <c r="BN3330" s="0"/>
      <c r="BO3330" s="0"/>
      <c r="BP3330" s="0"/>
      <c r="BQ3330" s="0"/>
      <c r="BR3330" s="0"/>
      <c r="BS3330" s="0"/>
      <c r="BT3330" s="0"/>
      <c r="BU3330" s="0"/>
      <c r="BV3330" s="0"/>
      <c r="BW3330" s="0"/>
      <c r="BX3330" s="0"/>
      <c r="BY3330" s="0"/>
      <c r="BZ3330" s="0"/>
      <c r="CA3330" s="0"/>
      <c r="CB3330" s="0"/>
      <c r="CC3330" s="0"/>
      <c r="CD3330" s="0"/>
      <c r="CE3330" s="0"/>
      <c r="CF3330" s="0"/>
      <c r="CG3330" s="0"/>
      <c r="CH3330" s="0"/>
      <c r="CI3330" s="0"/>
      <c r="CJ3330" s="0"/>
      <c r="CK3330" s="0"/>
      <c r="CL3330" s="0"/>
      <c r="CM3330" s="0"/>
      <c r="CN3330" s="0"/>
      <c r="CO3330" s="0"/>
      <c r="CP3330" s="0"/>
      <c r="CQ3330" s="0"/>
      <c r="CR3330" s="0"/>
      <c r="CS3330" s="0"/>
      <c r="CT3330" s="0"/>
      <c r="CU3330" s="0"/>
      <c r="CV3330" s="0"/>
      <c r="CW3330" s="0"/>
      <c r="CX3330" s="0"/>
      <c r="CY3330" s="0"/>
      <c r="CZ3330" s="0"/>
      <c r="DA3330" s="0"/>
      <c r="DB3330" s="0"/>
      <c r="DC3330" s="0"/>
      <c r="DD3330" s="0"/>
      <c r="DE3330" s="0"/>
      <c r="DF3330" s="0"/>
      <c r="DG3330" s="0"/>
      <c r="DH3330" s="0"/>
      <c r="DI3330" s="0"/>
      <c r="DJ3330" s="0"/>
      <c r="DK3330" s="0"/>
      <c r="DL3330" s="0"/>
      <c r="DM3330" s="0"/>
      <c r="DN3330" s="0"/>
      <c r="DO3330" s="0"/>
      <c r="DP3330" s="0"/>
      <c r="DQ3330" s="0"/>
      <c r="DR3330" s="0"/>
      <c r="DS3330" s="0"/>
      <c r="DT3330" s="0"/>
      <c r="DU3330" s="0"/>
      <c r="DV3330" s="0"/>
      <c r="DW3330" s="0"/>
      <c r="DX3330" s="0"/>
      <c r="DY3330" s="0"/>
      <c r="DZ3330" s="0"/>
      <c r="EA3330" s="0"/>
      <c r="EB3330" s="0"/>
      <c r="EC3330" s="0"/>
      <c r="ED3330" s="0"/>
      <c r="EE3330" s="0"/>
      <c r="EF3330" s="0"/>
      <c r="EG3330" s="0"/>
      <c r="EH3330" s="0"/>
      <c r="EI3330" s="0"/>
      <c r="EJ3330" s="0"/>
      <c r="EK3330" s="0"/>
      <c r="EL3330" s="0"/>
      <c r="EM3330" s="0"/>
      <c r="EN3330" s="0"/>
      <c r="EO3330" s="0"/>
      <c r="EP3330" s="0"/>
      <c r="EQ3330" s="0"/>
      <c r="ER3330" s="0"/>
      <c r="ES3330" s="0"/>
      <c r="ET3330" s="0"/>
      <c r="EU3330" s="0"/>
      <c r="EV3330" s="0"/>
      <c r="EW3330" s="0"/>
      <c r="EX3330" s="0"/>
      <c r="EY3330" s="0"/>
      <c r="EZ3330" s="0"/>
      <c r="FA3330" s="0"/>
      <c r="FB3330" s="0"/>
      <c r="FC3330" s="0"/>
      <c r="FD3330" s="0"/>
      <c r="FE3330" s="0"/>
      <c r="FF3330" s="0"/>
      <c r="FG3330" s="0"/>
      <c r="FH3330" s="0"/>
      <c r="FI3330" s="0"/>
      <c r="FJ3330" s="0"/>
      <c r="FK3330" s="0"/>
      <c r="FL3330" s="0"/>
      <c r="FM3330" s="0"/>
      <c r="FN3330" s="0"/>
      <c r="FO3330" s="0"/>
      <c r="FP3330" s="0"/>
      <c r="FQ3330" s="0"/>
      <c r="FR3330" s="0"/>
      <c r="FS3330" s="0"/>
      <c r="FT3330" s="0"/>
      <c r="FU3330" s="0"/>
      <c r="FV3330" s="0"/>
      <c r="FW3330" s="0"/>
      <c r="FX3330" s="0"/>
      <c r="FY3330" s="0"/>
      <c r="FZ3330" s="0"/>
      <c r="GA3330" s="0"/>
      <c r="GB3330" s="0"/>
      <c r="GC3330" s="0"/>
      <c r="GD3330" s="0"/>
      <c r="GE3330" s="0"/>
      <c r="GF3330" s="0"/>
      <c r="GG3330" s="0"/>
      <c r="GH3330" s="0"/>
      <c r="GI3330" s="0"/>
      <c r="GJ3330" s="0"/>
      <c r="GK3330" s="0"/>
      <c r="GL3330" s="0"/>
      <c r="GM3330" s="0"/>
      <c r="GN3330" s="0"/>
      <c r="GO3330" s="0"/>
      <c r="GP3330" s="0"/>
      <c r="GQ3330" s="0"/>
      <c r="GR3330" s="0"/>
      <c r="GS3330" s="0"/>
      <c r="GT3330" s="0"/>
      <c r="GU3330" s="0"/>
      <c r="GV3330" s="0"/>
      <c r="GW3330" s="0"/>
      <c r="GX3330" s="0"/>
      <c r="GY3330" s="0"/>
      <c r="GZ3330" s="0"/>
      <c r="HA3330" s="0"/>
      <c r="HB3330" s="0"/>
      <c r="HC3330" s="0"/>
      <c r="HD3330" s="0"/>
      <c r="HE3330" s="0"/>
      <c r="HF3330" s="0"/>
      <c r="HG3330" s="0"/>
      <c r="HH3330" s="0"/>
      <c r="HI3330" s="0"/>
      <c r="HJ3330" s="0"/>
      <c r="HK3330" s="0"/>
      <c r="HL3330" s="0"/>
      <c r="HM3330" s="0"/>
      <c r="HN3330" s="0"/>
      <c r="HO3330" s="0"/>
      <c r="HP3330" s="0"/>
      <c r="HQ3330" s="0"/>
      <c r="HR3330" s="0"/>
      <c r="HS3330" s="0"/>
      <c r="HT3330" s="0"/>
      <c r="HU3330" s="0"/>
      <c r="HV3330" s="0"/>
      <c r="HW3330" s="0"/>
      <c r="HX3330" s="0"/>
      <c r="HY3330" s="0"/>
      <c r="HZ3330" s="0"/>
      <c r="IA3330" s="0"/>
      <c r="IB3330" s="0"/>
      <c r="IC3330" s="0"/>
      <c r="ID3330" s="0"/>
      <c r="IE3330" s="0"/>
      <c r="IF3330" s="0"/>
      <c r="IG3330" s="0"/>
      <c r="IH3330" s="0"/>
      <c r="II3330" s="0"/>
      <c r="IJ3330" s="0"/>
      <c r="IK3330" s="0"/>
      <c r="IL3330" s="0"/>
      <c r="IM3330" s="0"/>
      <c r="IN3330" s="0"/>
      <c r="IO3330" s="0"/>
      <c r="IP3330" s="0"/>
      <c r="IQ3330" s="0"/>
      <c r="IR3330" s="0"/>
      <c r="IS3330" s="0"/>
      <c r="IT3330" s="0"/>
      <c r="IU3330" s="0"/>
      <c r="IV3330" s="0"/>
      <c r="IW3330" s="0"/>
      <c r="IX3330" s="0"/>
      <c r="IY3330" s="0"/>
      <c r="IZ3330" s="0"/>
      <c r="JA3330" s="0"/>
      <c r="JB3330" s="0"/>
      <c r="JC3330" s="0"/>
      <c r="JD3330" s="0"/>
      <c r="JE3330" s="0"/>
      <c r="JF3330" s="0"/>
      <c r="JG3330" s="0"/>
      <c r="JH3330" s="0"/>
      <c r="JI3330" s="0"/>
      <c r="JJ3330" s="0"/>
      <c r="JK3330" s="0"/>
      <c r="JL3330" s="0"/>
      <c r="JM3330" s="0"/>
      <c r="JN3330" s="0"/>
      <c r="JO3330" s="0"/>
      <c r="JP3330" s="0"/>
      <c r="JQ3330" s="0"/>
      <c r="JR3330" s="0"/>
      <c r="JS3330" s="0"/>
      <c r="JT3330" s="0"/>
      <c r="JU3330" s="0"/>
      <c r="JV3330" s="0"/>
      <c r="JW3330" s="0"/>
      <c r="JX3330" s="0"/>
      <c r="JY3330" s="0"/>
      <c r="JZ3330" s="0"/>
      <c r="KA3330" s="0"/>
      <c r="KB3330" s="0"/>
      <c r="KC3330" s="0"/>
      <c r="KD3330" s="0"/>
      <c r="KE3330" s="0"/>
      <c r="KF3330" s="0"/>
      <c r="KG3330" s="0"/>
      <c r="KH3330" s="0"/>
      <c r="KI3330" s="0"/>
      <c r="KJ3330" s="0"/>
      <c r="KK3330" s="0"/>
      <c r="KL3330" s="0"/>
      <c r="KM3330" s="0"/>
      <c r="KN3330" s="0"/>
      <c r="KO3330" s="0"/>
      <c r="KP3330" s="0"/>
      <c r="KQ3330" s="0"/>
      <c r="KR3330" s="0"/>
      <c r="KS3330" s="0"/>
      <c r="KT3330" s="0"/>
      <c r="KU3330" s="0"/>
      <c r="KV3330" s="0"/>
      <c r="KW3330" s="0"/>
      <c r="KX3330" s="0"/>
      <c r="KY3330" s="0"/>
      <c r="KZ3330" s="0"/>
      <c r="LA3330" s="0"/>
      <c r="LB3330" s="0"/>
      <c r="LC3330" s="0"/>
      <c r="LD3330" s="0"/>
      <c r="LE3330" s="0"/>
      <c r="LF3330" s="0"/>
      <c r="LG3330" s="0"/>
      <c r="LH3330" s="0"/>
      <c r="LI3330" s="0"/>
      <c r="LJ3330" s="0"/>
      <c r="LK3330" s="0"/>
      <c r="LL3330" s="0"/>
      <c r="LM3330" s="0"/>
      <c r="LN3330" s="0"/>
      <c r="LO3330" s="0"/>
      <c r="LP3330" s="0"/>
      <c r="LQ3330" s="0"/>
      <c r="LR3330" s="0"/>
      <c r="LS3330" s="0"/>
      <c r="LT3330" s="0"/>
      <c r="LU3330" s="0"/>
      <c r="LV3330" s="0"/>
      <c r="LW3330" s="0"/>
      <c r="LX3330" s="0"/>
      <c r="LY3330" s="0"/>
      <c r="LZ3330" s="0"/>
      <c r="MA3330" s="0"/>
      <c r="MB3330" s="0"/>
      <c r="MC3330" s="0"/>
      <c r="MD3330" s="0"/>
      <c r="ME3330" s="0"/>
      <c r="MF3330" s="0"/>
      <c r="MG3330" s="0"/>
      <c r="MH3330" s="0"/>
      <c r="MI3330" s="0"/>
      <c r="MJ3330" s="0"/>
      <c r="MK3330" s="0"/>
      <c r="ML3330" s="0"/>
      <c r="MM3330" s="0"/>
      <c r="MN3330" s="0"/>
      <c r="MO3330" s="0"/>
      <c r="MP3330" s="0"/>
      <c r="MQ3330" s="0"/>
      <c r="MR3330" s="0"/>
      <c r="MS3330" s="0"/>
      <c r="MT3330" s="0"/>
      <c r="MU3330" s="0"/>
      <c r="MV3330" s="0"/>
      <c r="MW3330" s="0"/>
      <c r="MX3330" s="0"/>
      <c r="MY3330" s="0"/>
      <c r="MZ3330" s="0"/>
      <c r="NA3330" s="0"/>
      <c r="NB3330" s="0"/>
      <c r="NC3330" s="0"/>
      <c r="ND3330" s="0"/>
      <c r="NE3330" s="0"/>
      <c r="NF3330" s="0"/>
      <c r="NG3330" s="0"/>
      <c r="NH3330" s="0"/>
      <c r="NI3330" s="0"/>
      <c r="NJ3330" s="0"/>
      <c r="NK3330" s="0"/>
      <c r="NL3330" s="0"/>
      <c r="NM3330" s="0"/>
      <c r="NN3330" s="0"/>
      <c r="NO3330" s="0"/>
      <c r="NP3330" s="0"/>
      <c r="NQ3330" s="0"/>
      <c r="NR3330" s="0"/>
      <c r="NS3330" s="0"/>
      <c r="NT3330" s="0"/>
      <c r="NU3330" s="0"/>
      <c r="NV3330" s="0"/>
      <c r="NW3330" s="0"/>
      <c r="NX3330" s="0"/>
      <c r="NY3330" s="0"/>
      <c r="NZ3330" s="0"/>
      <c r="OA3330" s="0"/>
      <c r="OB3330" s="0"/>
      <c r="OC3330" s="0"/>
      <c r="OD3330" s="0"/>
      <c r="OE3330" s="0"/>
      <c r="OF3330" s="0"/>
      <c r="OG3330" s="0"/>
      <c r="OH3330" s="0"/>
      <c r="OI3330" s="0"/>
      <c r="OJ3330" s="0"/>
      <c r="OK3330" s="0"/>
      <c r="OL3330" s="0"/>
      <c r="OM3330" s="0"/>
      <c r="ON3330" s="0"/>
      <c r="OO3330" s="0"/>
      <c r="OP3330" s="0"/>
      <c r="OQ3330" s="0"/>
      <c r="OR3330" s="0"/>
      <c r="OS3330" s="0"/>
      <c r="OT3330" s="0"/>
      <c r="OU3330" s="0"/>
      <c r="OV3330" s="0"/>
      <c r="OW3330" s="0"/>
      <c r="OX3330" s="0"/>
      <c r="OY3330" s="0"/>
      <c r="OZ3330" s="0"/>
      <c r="PA3330" s="0"/>
      <c r="PB3330" s="0"/>
      <c r="PC3330" s="0"/>
      <c r="PD3330" s="0"/>
      <c r="PE3330" s="0"/>
      <c r="PF3330" s="0"/>
      <c r="PG3330" s="0"/>
      <c r="PH3330" s="0"/>
      <c r="PI3330" s="0"/>
      <c r="PJ3330" s="0"/>
      <c r="PK3330" s="0"/>
      <c r="PL3330" s="0"/>
      <c r="PM3330" s="0"/>
      <c r="PN3330" s="0"/>
      <c r="PO3330" s="0"/>
      <c r="PP3330" s="0"/>
      <c r="PQ3330" s="0"/>
      <c r="PR3330" s="0"/>
      <c r="PS3330" s="0"/>
      <c r="PT3330" s="0"/>
      <c r="PU3330" s="0"/>
      <c r="PV3330" s="0"/>
      <c r="PW3330" s="0"/>
      <c r="PX3330" s="0"/>
      <c r="PY3330" s="0"/>
      <c r="PZ3330" s="0"/>
      <c r="QA3330" s="0"/>
      <c r="QB3330" s="0"/>
      <c r="QC3330" s="0"/>
      <c r="QD3330" s="0"/>
      <c r="QE3330" s="0"/>
      <c r="QF3330" s="0"/>
      <c r="QG3330" s="0"/>
      <c r="QH3330" s="0"/>
      <c r="QI3330" s="0"/>
      <c r="QJ3330" s="0"/>
      <c r="QK3330" s="0"/>
      <c r="QL3330" s="0"/>
      <c r="QM3330" s="0"/>
      <c r="QN3330" s="0"/>
      <c r="QO3330" s="0"/>
      <c r="QP3330" s="0"/>
      <c r="QQ3330" s="0"/>
      <c r="QR3330" s="0"/>
      <c r="QS3330" s="0"/>
      <c r="QT3330" s="0"/>
      <c r="QU3330" s="0"/>
      <c r="QV3330" s="0"/>
      <c r="QW3330" s="0"/>
      <c r="QX3330" s="0"/>
      <c r="QY3330" s="0"/>
      <c r="QZ3330" s="0"/>
      <c r="RA3330" s="0"/>
      <c r="RB3330" s="0"/>
      <c r="RC3330" s="0"/>
      <c r="RD3330" s="0"/>
      <c r="RE3330" s="0"/>
      <c r="RF3330" s="0"/>
      <c r="RG3330" s="0"/>
      <c r="RH3330" s="0"/>
      <c r="RI3330" s="0"/>
      <c r="RJ3330" s="0"/>
      <c r="RK3330" s="0"/>
      <c r="RL3330" s="0"/>
      <c r="RM3330" s="0"/>
      <c r="RN3330" s="0"/>
      <c r="RO3330" s="0"/>
      <c r="RP3330" s="0"/>
      <c r="RQ3330" s="0"/>
      <c r="RR3330" s="0"/>
      <c r="RS3330" s="0"/>
      <c r="RT3330" s="0"/>
      <c r="RU3330" s="0"/>
      <c r="RV3330" s="0"/>
      <c r="RW3330" s="0"/>
      <c r="RX3330" s="0"/>
      <c r="RY3330" s="0"/>
      <c r="RZ3330" s="0"/>
      <c r="SA3330" s="0"/>
      <c r="SB3330" s="0"/>
      <c r="SC3330" s="0"/>
      <c r="SD3330" s="0"/>
      <c r="SE3330" s="0"/>
      <c r="SF3330" s="0"/>
      <c r="SG3330" s="0"/>
      <c r="SH3330" s="0"/>
      <c r="SI3330" s="0"/>
      <c r="SJ3330" s="0"/>
      <c r="SK3330" s="0"/>
      <c r="SL3330" s="0"/>
      <c r="SM3330" s="0"/>
      <c r="SN3330" s="0"/>
      <c r="SO3330" s="0"/>
      <c r="SP3330" s="0"/>
      <c r="SQ3330" s="0"/>
      <c r="SR3330" s="0"/>
      <c r="SS3330" s="0"/>
      <c r="ST3330" s="0"/>
      <c r="SU3330" s="0"/>
      <c r="SV3330" s="0"/>
      <c r="SW3330" s="0"/>
      <c r="SX3330" s="0"/>
      <c r="SY3330" s="0"/>
      <c r="SZ3330" s="0"/>
      <c r="TA3330" s="0"/>
      <c r="TB3330" s="0"/>
      <c r="TC3330" s="0"/>
      <c r="TD3330" s="0"/>
      <c r="TE3330" s="0"/>
      <c r="TF3330" s="0"/>
      <c r="TG3330" s="0"/>
      <c r="TH3330" s="0"/>
      <c r="TI3330" s="0"/>
      <c r="TJ3330" s="0"/>
      <c r="TK3330" s="0"/>
      <c r="TL3330" s="0"/>
      <c r="TM3330" s="0"/>
      <c r="TN3330" s="0"/>
      <c r="TO3330" s="0"/>
      <c r="TP3330" s="0"/>
      <c r="TQ3330" s="0"/>
      <c r="TR3330" s="0"/>
      <c r="TS3330" s="0"/>
      <c r="TT3330" s="0"/>
      <c r="TU3330" s="0"/>
      <c r="TV3330" s="0"/>
      <c r="TW3330" s="0"/>
      <c r="TX3330" s="0"/>
      <c r="TY3330" s="0"/>
      <c r="TZ3330" s="0"/>
      <c r="UA3330" s="0"/>
      <c r="UB3330" s="0"/>
      <c r="UC3330" s="0"/>
      <c r="UD3330" s="0"/>
      <c r="UE3330" s="0"/>
      <c r="UF3330" s="0"/>
      <c r="UG3330" s="0"/>
      <c r="UH3330" s="0"/>
      <c r="UI3330" s="0"/>
      <c r="UJ3330" s="0"/>
      <c r="UK3330" s="0"/>
      <c r="UL3330" s="0"/>
      <c r="UM3330" s="0"/>
      <c r="UN3330" s="0"/>
      <c r="UO3330" s="0"/>
      <c r="UP3330" s="0"/>
      <c r="UQ3330" s="0"/>
      <c r="UR3330" s="0"/>
      <c r="US3330" s="0"/>
      <c r="UT3330" s="0"/>
      <c r="UU3330" s="0"/>
      <c r="UV3330" s="0"/>
      <c r="UW3330" s="0"/>
      <c r="UX3330" s="0"/>
      <c r="UY3330" s="0"/>
      <c r="UZ3330" s="0"/>
      <c r="VA3330" s="0"/>
      <c r="VB3330" s="0"/>
      <c r="VC3330" s="0"/>
      <c r="VD3330" s="0"/>
      <c r="VE3330" s="0"/>
      <c r="VF3330" s="0"/>
      <c r="VG3330" s="0"/>
      <c r="VH3330" s="0"/>
      <c r="VI3330" s="0"/>
      <c r="VJ3330" s="0"/>
      <c r="VK3330" s="0"/>
      <c r="VL3330" s="0"/>
      <c r="VM3330" s="0"/>
      <c r="VN3330" s="0"/>
      <c r="VO3330" s="0"/>
      <c r="VP3330" s="0"/>
      <c r="VQ3330" s="0"/>
      <c r="VR3330" s="0"/>
      <c r="VS3330" s="0"/>
      <c r="VT3330" s="0"/>
      <c r="VU3330" s="0"/>
      <c r="VV3330" s="0"/>
      <c r="VW3330" s="0"/>
      <c r="VX3330" s="0"/>
      <c r="VY3330" s="0"/>
      <c r="VZ3330" s="0"/>
      <c r="WA3330" s="0"/>
      <c r="WB3330" s="0"/>
      <c r="WC3330" s="0"/>
      <c r="WD3330" s="0"/>
      <c r="WE3330" s="0"/>
      <c r="WF3330" s="0"/>
      <c r="WG3330" s="0"/>
      <c r="WH3330" s="0"/>
      <c r="WI3330" s="0"/>
      <c r="WJ3330" s="0"/>
      <c r="WK3330" s="0"/>
      <c r="WL3330" s="0"/>
      <c r="WM3330" s="0"/>
      <c r="WN3330" s="0"/>
      <c r="WO3330" s="0"/>
      <c r="WP3330" s="0"/>
      <c r="WQ3330" s="0"/>
      <c r="WR3330" s="0"/>
      <c r="WS3330" s="0"/>
      <c r="WT3330" s="0"/>
      <c r="WU3330" s="0"/>
      <c r="WV3330" s="0"/>
      <c r="WW3330" s="0"/>
      <c r="WX3330" s="0"/>
      <c r="WY3330" s="0"/>
      <c r="WZ3330" s="0"/>
      <c r="XA3330" s="0"/>
      <c r="XB3330" s="0"/>
      <c r="XC3330" s="0"/>
      <c r="XD3330" s="0"/>
      <c r="XE3330" s="0"/>
      <c r="XF3330" s="0"/>
      <c r="XG3330" s="0"/>
      <c r="XH3330" s="0"/>
      <c r="XI3330" s="0"/>
      <c r="XJ3330" s="0"/>
      <c r="XK3330" s="0"/>
      <c r="XL3330" s="0"/>
      <c r="XM3330" s="0"/>
      <c r="XN3330" s="0"/>
      <c r="XO3330" s="0"/>
      <c r="XP3330" s="0"/>
      <c r="XQ3330" s="0"/>
      <c r="XR3330" s="0"/>
      <c r="XS3330" s="0"/>
      <c r="XT3330" s="0"/>
      <c r="XU3330" s="0"/>
      <c r="XV3330" s="0"/>
      <c r="XW3330" s="0"/>
      <c r="XX3330" s="0"/>
      <c r="XY3330" s="0"/>
      <c r="XZ3330" s="0"/>
      <c r="YA3330" s="0"/>
      <c r="YB3330" s="0"/>
      <c r="YC3330" s="0"/>
      <c r="YD3330" s="0"/>
      <c r="YE3330" s="0"/>
      <c r="YF3330" s="0"/>
      <c r="YG3330" s="0"/>
      <c r="YH3330" s="0"/>
      <c r="YI3330" s="0"/>
      <c r="YJ3330" s="0"/>
      <c r="YK3330" s="0"/>
      <c r="YL3330" s="0"/>
      <c r="YM3330" s="0"/>
      <c r="YN3330" s="0"/>
      <c r="YO3330" s="0"/>
      <c r="YP3330" s="0"/>
      <c r="YQ3330" s="0"/>
      <c r="YR3330" s="0"/>
      <c r="YS3330" s="0"/>
      <c r="YT3330" s="0"/>
      <c r="YU3330" s="0"/>
      <c r="YV3330" s="0"/>
      <c r="YW3330" s="0"/>
      <c r="YX3330" s="0"/>
      <c r="YY3330" s="0"/>
      <c r="YZ3330" s="0"/>
      <c r="ZA3330" s="0"/>
      <c r="ZB3330" s="0"/>
      <c r="ZC3330" s="0"/>
      <c r="ZD3330" s="0"/>
      <c r="ZE3330" s="0"/>
      <c r="ZF3330" s="0"/>
      <c r="ZG3330" s="0"/>
      <c r="ZH3330" s="0"/>
      <c r="ZI3330" s="0"/>
      <c r="ZJ3330" s="0"/>
      <c r="ZK3330" s="0"/>
      <c r="ZL3330" s="0"/>
      <c r="ZM3330" s="0"/>
      <c r="ZN3330" s="0"/>
      <c r="ZO3330" s="0"/>
      <c r="ZP3330" s="0"/>
      <c r="ZQ3330" s="0"/>
      <c r="ZR3330" s="0"/>
      <c r="ZS3330" s="0"/>
      <c r="ZT3330" s="0"/>
      <c r="ZU3330" s="0"/>
      <c r="ZV3330" s="0"/>
      <c r="ZW3330" s="0"/>
      <c r="ZX3330" s="0"/>
      <c r="ZY3330" s="0"/>
      <c r="ZZ3330" s="0"/>
      <c r="AAA3330" s="0"/>
      <c r="AAB3330" s="0"/>
      <c r="AAC3330" s="0"/>
      <c r="AAD3330" s="0"/>
      <c r="AAE3330" s="0"/>
      <c r="AAF3330" s="0"/>
      <c r="AAG3330" s="0"/>
      <c r="AAH3330" s="0"/>
      <c r="AAI3330" s="0"/>
      <c r="AAJ3330" s="0"/>
      <c r="AAK3330" s="0"/>
      <c r="AAL3330" s="0"/>
      <c r="AAM3330" s="0"/>
      <c r="AAN3330" s="0"/>
      <c r="AAO3330" s="0"/>
      <c r="AAP3330" s="0"/>
      <c r="AAQ3330" s="0"/>
      <c r="AAR3330" s="0"/>
      <c r="AAS3330" s="0"/>
      <c r="AAT3330" s="0"/>
      <c r="AAU3330" s="0"/>
      <c r="AAV3330" s="0"/>
      <c r="AAW3330" s="0"/>
      <c r="AAX3330" s="0"/>
      <c r="AAY3330" s="0"/>
      <c r="AAZ3330" s="0"/>
      <c r="ABA3330" s="0"/>
      <c r="ABB3330" s="0"/>
      <c r="ABC3330" s="0"/>
      <c r="ABD3330" s="0"/>
      <c r="ABE3330" s="0"/>
      <c r="ABF3330" s="0"/>
      <c r="ABG3330" s="0"/>
      <c r="ABH3330" s="0"/>
      <c r="ABI3330" s="0"/>
      <c r="ABJ3330" s="0"/>
      <c r="ABK3330" s="0"/>
      <c r="ABL3330" s="0"/>
      <c r="ABM3330" s="0"/>
      <c r="ABN3330" s="0"/>
      <c r="ABO3330" s="0"/>
      <c r="ABP3330" s="0"/>
      <c r="ABQ3330" s="0"/>
      <c r="ABR3330" s="0"/>
      <c r="ABS3330" s="0"/>
      <c r="ABT3330" s="0"/>
      <c r="ABU3330" s="0"/>
      <c r="ABV3330" s="0"/>
      <c r="ABW3330" s="0"/>
      <c r="ABX3330" s="0"/>
      <c r="ABY3330" s="0"/>
      <c r="ABZ3330" s="0"/>
      <c r="ACA3330" s="0"/>
      <c r="ACB3330" s="0"/>
      <c r="ACC3330" s="0"/>
      <c r="ACD3330" s="0"/>
      <c r="ACE3330" s="0"/>
      <c r="ACF3330" s="0"/>
      <c r="ACG3330" s="0"/>
      <c r="ACH3330" s="0"/>
      <c r="ACI3330" s="0"/>
      <c r="ACJ3330" s="0"/>
      <c r="ACK3330" s="0"/>
      <c r="ACL3330" s="0"/>
      <c r="ACM3330" s="0"/>
      <c r="ACN3330" s="0"/>
      <c r="ACO3330" s="0"/>
      <c r="ACP3330" s="0"/>
      <c r="ACQ3330" s="0"/>
      <c r="ACR3330" s="0"/>
      <c r="ACS3330" s="0"/>
      <c r="ACT3330" s="0"/>
      <c r="ACU3330" s="0"/>
      <c r="ACV3330" s="0"/>
      <c r="ACW3330" s="0"/>
      <c r="ACX3330" s="0"/>
      <c r="ACY3330" s="0"/>
      <c r="ACZ3330" s="0"/>
      <c r="ADA3330" s="0"/>
      <c r="ADB3330" s="0"/>
      <c r="ADC3330" s="0"/>
      <c r="ADD3330" s="0"/>
      <c r="ADE3330" s="0"/>
      <c r="ADF3330" s="0"/>
      <c r="ADG3330" s="0"/>
      <c r="ADH3330" s="0"/>
      <c r="ADI3330" s="0"/>
      <c r="ADJ3330" s="0"/>
      <c r="ADK3330" s="0"/>
      <c r="ADL3330" s="0"/>
      <c r="ADM3330" s="0"/>
      <c r="ADN3330" s="0"/>
      <c r="ADO3330" s="0"/>
      <c r="ADP3330" s="0"/>
      <c r="ADQ3330" s="0"/>
      <c r="ADR3330" s="0"/>
      <c r="ADS3330" s="0"/>
      <c r="ADT3330" s="0"/>
      <c r="ADU3330" s="0"/>
      <c r="ADV3330" s="0"/>
      <c r="ADW3330" s="0"/>
      <c r="ADX3330" s="0"/>
      <c r="ADY3330" s="0"/>
      <c r="ADZ3330" s="0"/>
      <c r="AEA3330" s="0"/>
      <c r="AEB3330" s="0"/>
      <c r="AEC3330" s="0"/>
      <c r="AED3330" s="0"/>
      <c r="AEE3330" s="0"/>
      <c r="AEF3330" s="0"/>
      <c r="AEG3330" s="0"/>
      <c r="AEH3330" s="0"/>
      <c r="AEI3330" s="0"/>
      <c r="AEJ3330" s="0"/>
      <c r="AEK3330" s="0"/>
      <c r="AEL3330" s="0"/>
      <c r="AEM3330" s="0"/>
      <c r="AEN3330" s="0"/>
      <c r="AEO3330" s="0"/>
      <c r="AEP3330" s="0"/>
      <c r="AEQ3330" s="0"/>
      <c r="AER3330" s="0"/>
      <c r="AES3330" s="0"/>
      <c r="AET3330" s="0"/>
      <c r="AEU3330" s="0"/>
      <c r="AEV3330" s="0"/>
      <c r="AEW3330" s="0"/>
      <c r="AEX3330" s="0"/>
      <c r="AEY3330" s="0"/>
      <c r="AEZ3330" s="0"/>
      <c r="AFA3330" s="0"/>
      <c r="AFB3330" s="0"/>
      <c r="AFC3330" s="0"/>
      <c r="AFD3330" s="0"/>
      <c r="AFE3330" s="0"/>
      <c r="AFF3330" s="0"/>
      <c r="AFG3330" s="0"/>
      <c r="AFH3330" s="0"/>
      <c r="AFI3330" s="0"/>
      <c r="AFJ3330" s="0"/>
      <c r="AFK3330" s="0"/>
      <c r="AFL3330" s="0"/>
      <c r="AFM3330" s="0"/>
      <c r="AFN3330" s="0"/>
      <c r="AFO3330" s="0"/>
      <c r="AFP3330" s="0"/>
      <c r="AFQ3330" s="0"/>
      <c r="AFR3330" s="0"/>
      <c r="AFS3330" s="0"/>
      <c r="AFT3330" s="0"/>
      <c r="AFU3330" s="0"/>
      <c r="AFV3330" s="0"/>
      <c r="AFW3330" s="0"/>
      <c r="AFX3330" s="0"/>
      <c r="AFY3330" s="0"/>
      <c r="AFZ3330" s="0"/>
      <c r="AGA3330" s="0"/>
      <c r="AGB3330" s="0"/>
      <c r="AGC3330" s="0"/>
      <c r="AGD3330" s="0"/>
      <c r="AGE3330" s="0"/>
      <c r="AGF3330" s="0"/>
      <c r="AGG3330" s="0"/>
      <c r="AGH3330" s="0"/>
      <c r="AGI3330" s="0"/>
      <c r="AGJ3330" s="0"/>
      <c r="AGK3330" s="0"/>
      <c r="AGL3330" s="0"/>
      <c r="AGM3330" s="0"/>
      <c r="AGN3330" s="0"/>
      <c r="AGO3330" s="0"/>
      <c r="AGP3330" s="0"/>
      <c r="AGQ3330" s="0"/>
      <c r="AGR3330" s="0"/>
      <c r="AGS3330" s="0"/>
      <c r="AGT3330" s="0"/>
      <c r="AGU3330" s="0"/>
      <c r="AGV3330" s="0"/>
      <c r="AGW3330" s="0"/>
      <c r="AGX3330" s="0"/>
      <c r="AGY3330" s="0"/>
      <c r="AGZ3330" s="0"/>
      <c r="AHA3330" s="0"/>
      <c r="AHB3330" s="0"/>
      <c r="AHC3330" s="0"/>
      <c r="AHD3330" s="0"/>
      <c r="AHE3330" s="0"/>
      <c r="AHF3330" s="0"/>
      <c r="AHG3330" s="0"/>
      <c r="AHH3330" s="0"/>
      <c r="AHI3330" s="0"/>
      <c r="AHJ3330" s="0"/>
      <c r="AHK3330" s="0"/>
      <c r="AHL3330" s="0"/>
      <c r="AHM3330" s="0"/>
      <c r="AHN3330" s="0"/>
      <c r="AHO3330" s="0"/>
      <c r="AHP3330" s="0"/>
      <c r="AHQ3330" s="0"/>
      <c r="AHR3330" s="0"/>
      <c r="AHS3330" s="0"/>
      <c r="AHT3330" s="0"/>
      <c r="AHU3330" s="0"/>
      <c r="AHV3330" s="0"/>
      <c r="AHW3330" s="0"/>
      <c r="AHX3330" s="0"/>
      <c r="AHY3330" s="0"/>
      <c r="AHZ3330" s="0"/>
      <c r="AIA3330" s="0"/>
      <c r="AIB3330" s="0"/>
      <c r="AIC3330" s="0"/>
      <c r="AID3330" s="0"/>
      <c r="AIE3330" s="0"/>
      <c r="AIF3330" s="0"/>
      <c r="AIG3330" s="0"/>
      <c r="AIH3330" s="0"/>
      <c r="AII3330" s="0"/>
      <c r="AIJ3330" s="0"/>
      <c r="AIK3330" s="0"/>
      <c r="AIL3330" s="0"/>
      <c r="AIM3330" s="0"/>
      <c r="AIN3330" s="0"/>
      <c r="AIO3330" s="0"/>
      <c r="AIP3330" s="0"/>
      <c r="AIQ3330" s="0"/>
      <c r="AIR3330" s="0"/>
      <c r="AIS3330" s="0"/>
      <c r="AIT3330" s="0"/>
      <c r="AIU3330" s="0"/>
      <c r="AIV3330" s="0"/>
      <c r="AIW3330" s="0"/>
      <c r="AIX3330" s="0"/>
      <c r="AIY3330" s="0"/>
      <c r="AIZ3330" s="0"/>
      <c r="AJA3330" s="0"/>
      <c r="AJB3330" s="0"/>
      <c r="AJC3330" s="0"/>
      <c r="AJD3330" s="0"/>
      <c r="AJE3330" s="0"/>
      <c r="AJF3330" s="0"/>
      <c r="AJG3330" s="0"/>
      <c r="AJH3330" s="0"/>
      <c r="AJI3330" s="0"/>
      <c r="AJJ3330" s="0"/>
      <c r="AJK3330" s="0"/>
      <c r="AJL3330" s="0"/>
      <c r="AJM3330" s="0"/>
      <c r="AJN3330" s="0"/>
      <c r="AJO3330" s="0"/>
      <c r="AJP3330" s="0"/>
      <c r="AJQ3330" s="0"/>
      <c r="AJR3330" s="0"/>
      <c r="AJS3330" s="0"/>
      <c r="AJT3330" s="0"/>
      <c r="AJU3330" s="0"/>
      <c r="AJV3330" s="0"/>
      <c r="AJW3330" s="0"/>
      <c r="AJX3330" s="0"/>
      <c r="AJY3330" s="0"/>
      <c r="AJZ3330" s="0"/>
      <c r="AKA3330" s="0"/>
      <c r="AKB3330" s="0"/>
      <c r="AKC3330" s="0"/>
      <c r="AKD3330" s="0"/>
      <c r="AKE3330" s="0"/>
      <c r="AKF3330" s="0"/>
      <c r="AKG3330" s="0"/>
      <c r="AKH3330" s="0"/>
      <c r="AKI3330" s="0"/>
      <c r="AKJ3330" s="0"/>
      <c r="AKK3330" s="0"/>
      <c r="AKL3330" s="0"/>
      <c r="AKM3330" s="0"/>
      <c r="AKN3330" s="0"/>
      <c r="AKO3330" s="0"/>
      <c r="AKP3330" s="0"/>
      <c r="AKQ3330" s="0"/>
      <c r="AKR3330" s="0"/>
      <c r="AKS3330" s="0"/>
      <c r="AKT3330" s="0"/>
      <c r="AKU3330" s="0"/>
      <c r="AKV3330" s="0"/>
      <c r="AKW3330" s="0"/>
      <c r="AKX3330" s="0"/>
      <c r="AKY3330" s="0"/>
      <c r="AKZ3330" s="0"/>
      <c r="ALA3330" s="0"/>
      <c r="ALB3330" s="0"/>
      <c r="ALC3330" s="0"/>
      <c r="ALD3330" s="0"/>
      <c r="ALE3330" s="0"/>
      <c r="ALF3330" s="0"/>
      <c r="ALG3330" s="0"/>
      <c r="ALH3330" s="0"/>
      <c r="ALI3330" s="0"/>
      <c r="ALJ3330" s="0"/>
      <c r="ALK3330" s="0"/>
      <c r="ALL3330" s="0"/>
      <c r="ALM3330" s="0"/>
      <c r="ALN3330" s="0"/>
      <c r="ALO3330" s="0"/>
      <c r="ALP3330" s="0"/>
      <c r="ALQ3330" s="0"/>
      <c r="ALR3330" s="0"/>
      <c r="ALS3330" s="0"/>
      <c r="ALT3330" s="0"/>
      <c r="ALU3330" s="0"/>
      <c r="ALV3330" s="0"/>
      <c r="ALW3330" s="0"/>
      <c r="ALX3330" s="0"/>
      <c r="ALY3330" s="0"/>
      <c r="ALZ3330" s="0"/>
      <c r="AMA3330" s="0"/>
      <c r="AMB3330" s="0"/>
      <c r="AMC3330" s="0"/>
      <c r="AMD3330" s="0"/>
      <c r="AME3330" s="0"/>
      <c r="AMF3330" s="0"/>
      <c r="AMG3330" s="0"/>
      <c r="AMH3330" s="0"/>
      <c r="AMI3330" s="0"/>
    </row>
    <row r="3331" customFormat="false" ht="12.75" hidden="false" customHeight="false" outlineLevel="0" collapsed="false">
      <c r="A3331" s="1" t="s">
        <v>3569</v>
      </c>
      <c r="C3331" s="27" t="s">
        <v>3581</v>
      </c>
      <c r="D3331" s="27" t="s">
        <v>20</v>
      </c>
      <c r="E3331" s="28"/>
      <c r="F3331" s="29"/>
      <c r="G3331" s="27"/>
      <c r="H3331" s="30" t="s">
        <v>61</v>
      </c>
      <c r="I3331" s="31" t="n">
        <v>0.45</v>
      </c>
      <c r="J3331" s="31" t="s">
        <v>2270</v>
      </c>
      <c r="BM3331" s="0"/>
      <c r="BN3331" s="0"/>
      <c r="BO3331" s="0"/>
      <c r="BP3331" s="0"/>
      <c r="BQ3331" s="0"/>
      <c r="BR3331" s="0"/>
      <c r="BS3331" s="0"/>
      <c r="BT3331" s="0"/>
      <c r="BU3331" s="0"/>
      <c r="BV3331" s="0"/>
      <c r="BW3331" s="0"/>
      <c r="BX3331" s="0"/>
      <c r="BY3331" s="0"/>
      <c r="BZ3331" s="0"/>
      <c r="CA3331" s="0"/>
      <c r="CB3331" s="0"/>
      <c r="CC3331" s="0"/>
      <c r="CD3331" s="0"/>
      <c r="CE3331" s="0"/>
      <c r="CF3331" s="0"/>
      <c r="CG3331" s="0"/>
      <c r="CH3331" s="0"/>
      <c r="CI3331" s="0"/>
      <c r="CJ3331" s="0"/>
      <c r="CK3331" s="0"/>
      <c r="CL3331" s="0"/>
      <c r="CM3331" s="0"/>
      <c r="CN3331" s="0"/>
      <c r="CO3331" s="0"/>
      <c r="CP3331" s="0"/>
      <c r="CQ3331" s="0"/>
      <c r="CR3331" s="0"/>
      <c r="CS3331" s="0"/>
      <c r="CT3331" s="0"/>
      <c r="CU3331" s="0"/>
      <c r="CV3331" s="0"/>
      <c r="CW3331" s="0"/>
      <c r="CX3331" s="0"/>
      <c r="CY3331" s="0"/>
      <c r="CZ3331" s="0"/>
      <c r="DA3331" s="0"/>
      <c r="DB3331" s="0"/>
      <c r="DC3331" s="0"/>
      <c r="DD3331" s="0"/>
      <c r="DE3331" s="0"/>
      <c r="DF3331" s="0"/>
      <c r="DG3331" s="0"/>
      <c r="DH3331" s="0"/>
      <c r="DI3331" s="0"/>
      <c r="DJ3331" s="0"/>
      <c r="DK3331" s="0"/>
      <c r="DL3331" s="0"/>
      <c r="DM3331" s="0"/>
      <c r="DN3331" s="0"/>
      <c r="DO3331" s="0"/>
      <c r="DP3331" s="0"/>
      <c r="DQ3331" s="0"/>
      <c r="DR3331" s="0"/>
      <c r="DS3331" s="0"/>
      <c r="DT3331" s="0"/>
      <c r="DU3331" s="0"/>
      <c r="DV3331" s="0"/>
      <c r="DW3331" s="0"/>
      <c r="DX3331" s="0"/>
      <c r="DY3331" s="0"/>
      <c r="DZ3331" s="0"/>
      <c r="EA3331" s="0"/>
      <c r="EB3331" s="0"/>
      <c r="EC3331" s="0"/>
      <c r="ED3331" s="0"/>
      <c r="EE3331" s="0"/>
      <c r="EF3331" s="0"/>
      <c r="EG3331" s="0"/>
      <c r="EH3331" s="0"/>
      <c r="EI3331" s="0"/>
      <c r="EJ3331" s="0"/>
      <c r="EK3331" s="0"/>
      <c r="EL3331" s="0"/>
      <c r="EM3331" s="0"/>
      <c r="EN3331" s="0"/>
      <c r="EO3331" s="0"/>
      <c r="EP3331" s="0"/>
      <c r="EQ3331" s="0"/>
      <c r="ER3331" s="0"/>
      <c r="ES3331" s="0"/>
      <c r="ET3331" s="0"/>
      <c r="EU3331" s="0"/>
      <c r="EV3331" s="0"/>
      <c r="EW3331" s="0"/>
      <c r="EX3331" s="0"/>
      <c r="EY3331" s="0"/>
      <c r="EZ3331" s="0"/>
      <c r="FA3331" s="0"/>
      <c r="FB3331" s="0"/>
      <c r="FC3331" s="0"/>
      <c r="FD3331" s="0"/>
      <c r="FE3331" s="0"/>
      <c r="FF3331" s="0"/>
      <c r="FG3331" s="0"/>
      <c r="FH3331" s="0"/>
      <c r="FI3331" s="0"/>
      <c r="FJ3331" s="0"/>
      <c r="FK3331" s="0"/>
      <c r="FL3331" s="0"/>
      <c r="FM3331" s="0"/>
      <c r="FN3331" s="0"/>
      <c r="FO3331" s="0"/>
      <c r="FP3331" s="0"/>
      <c r="FQ3331" s="0"/>
      <c r="FR3331" s="0"/>
      <c r="FS3331" s="0"/>
      <c r="FT3331" s="0"/>
      <c r="FU3331" s="0"/>
      <c r="FV3331" s="0"/>
      <c r="FW3331" s="0"/>
      <c r="FX3331" s="0"/>
      <c r="FY3331" s="0"/>
      <c r="FZ3331" s="0"/>
      <c r="GA3331" s="0"/>
      <c r="GB3331" s="0"/>
      <c r="GC3331" s="0"/>
      <c r="GD3331" s="0"/>
      <c r="GE3331" s="0"/>
      <c r="GF3331" s="0"/>
      <c r="GG3331" s="0"/>
      <c r="GH3331" s="0"/>
      <c r="GI3331" s="0"/>
      <c r="GJ3331" s="0"/>
      <c r="GK3331" s="0"/>
      <c r="GL3331" s="0"/>
      <c r="GM3331" s="0"/>
      <c r="GN3331" s="0"/>
      <c r="GO3331" s="0"/>
      <c r="GP3331" s="0"/>
      <c r="GQ3331" s="0"/>
      <c r="GR3331" s="0"/>
      <c r="GS3331" s="0"/>
      <c r="GT3331" s="0"/>
      <c r="GU3331" s="0"/>
      <c r="GV3331" s="0"/>
      <c r="GW3331" s="0"/>
      <c r="GX3331" s="0"/>
      <c r="GY3331" s="0"/>
      <c r="GZ3331" s="0"/>
      <c r="HA3331" s="0"/>
      <c r="HB3331" s="0"/>
      <c r="HC3331" s="0"/>
      <c r="HD3331" s="0"/>
      <c r="HE3331" s="0"/>
      <c r="HF3331" s="0"/>
      <c r="HG3331" s="0"/>
      <c r="HH3331" s="0"/>
      <c r="HI3331" s="0"/>
      <c r="HJ3331" s="0"/>
      <c r="HK3331" s="0"/>
      <c r="HL3331" s="0"/>
      <c r="HM3331" s="0"/>
      <c r="HN3331" s="0"/>
      <c r="HO3331" s="0"/>
      <c r="HP3331" s="0"/>
      <c r="HQ3331" s="0"/>
      <c r="HR3331" s="0"/>
      <c r="HS3331" s="0"/>
      <c r="HT3331" s="0"/>
      <c r="HU3331" s="0"/>
      <c r="HV3331" s="0"/>
      <c r="HW3331" s="0"/>
      <c r="HX3331" s="0"/>
      <c r="HY3331" s="0"/>
      <c r="HZ3331" s="0"/>
      <c r="IA3331" s="0"/>
      <c r="IB3331" s="0"/>
      <c r="IC3331" s="0"/>
      <c r="ID3331" s="0"/>
      <c r="IE3331" s="0"/>
      <c r="IF3331" s="0"/>
      <c r="IG3331" s="0"/>
      <c r="IH3331" s="0"/>
      <c r="II3331" s="0"/>
      <c r="IJ3331" s="0"/>
      <c r="IK3331" s="0"/>
      <c r="IL3331" s="0"/>
      <c r="IM3331" s="0"/>
      <c r="IN3331" s="0"/>
      <c r="IO3331" s="0"/>
      <c r="IP3331" s="0"/>
      <c r="IQ3331" s="0"/>
      <c r="IR3331" s="0"/>
      <c r="IS3331" s="0"/>
      <c r="IT3331" s="0"/>
      <c r="IU3331" s="0"/>
      <c r="IV3331" s="0"/>
      <c r="IW3331" s="0"/>
      <c r="IX3331" s="0"/>
      <c r="IY3331" s="0"/>
      <c r="IZ3331" s="0"/>
      <c r="JA3331" s="0"/>
      <c r="JB3331" s="0"/>
      <c r="JC3331" s="0"/>
      <c r="JD3331" s="0"/>
      <c r="JE3331" s="0"/>
      <c r="JF3331" s="0"/>
      <c r="JG3331" s="0"/>
      <c r="JH3331" s="0"/>
      <c r="JI3331" s="0"/>
      <c r="JJ3331" s="0"/>
      <c r="JK3331" s="0"/>
      <c r="JL3331" s="0"/>
      <c r="JM3331" s="0"/>
      <c r="JN3331" s="0"/>
      <c r="JO3331" s="0"/>
      <c r="JP3331" s="0"/>
      <c r="JQ3331" s="0"/>
      <c r="JR3331" s="0"/>
      <c r="JS3331" s="0"/>
      <c r="JT3331" s="0"/>
      <c r="JU3331" s="0"/>
      <c r="JV3331" s="0"/>
      <c r="JW3331" s="0"/>
      <c r="JX3331" s="0"/>
      <c r="JY3331" s="0"/>
      <c r="JZ3331" s="0"/>
      <c r="KA3331" s="0"/>
      <c r="KB3331" s="0"/>
      <c r="KC3331" s="0"/>
      <c r="KD3331" s="0"/>
      <c r="KE3331" s="0"/>
      <c r="KF3331" s="0"/>
      <c r="KG3331" s="0"/>
      <c r="KH3331" s="0"/>
      <c r="KI3331" s="0"/>
      <c r="KJ3331" s="0"/>
      <c r="KK3331" s="0"/>
      <c r="KL3331" s="0"/>
      <c r="KM3331" s="0"/>
      <c r="KN3331" s="0"/>
      <c r="KO3331" s="0"/>
      <c r="KP3331" s="0"/>
      <c r="KQ3331" s="0"/>
      <c r="KR3331" s="0"/>
      <c r="KS3331" s="0"/>
      <c r="KT3331" s="0"/>
      <c r="KU3331" s="0"/>
      <c r="KV3331" s="0"/>
      <c r="KW3331" s="0"/>
      <c r="KX3331" s="0"/>
      <c r="KY3331" s="0"/>
      <c r="KZ3331" s="0"/>
      <c r="LA3331" s="0"/>
      <c r="LB3331" s="0"/>
      <c r="LC3331" s="0"/>
      <c r="LD3331" s="0"/>
      <c r="LE3331" s="0"/>
      <c r="LF3331" s="0"/>
      <c r="LG3331" s="0"/>
      <c r="LH3331" s="0"/>
      <c r="LI3331" s="0"/>
      <c r="LJ3331" s="0"/>
      <c r="LK3331" s="0"/>
      <c r="LL3331" s="0"/>
      <c r="LM3331" s="0"/>
      <c r="LN3331" s="0"/>
      <c r="LO3331" s="0"/>
      <c r="LP3331" s="0"/>
      <c r="LQ3331" s="0"/>
      <c r="LR3331" s="0"/>
      <c r="LS3331" s="0"/>
      <c r="LT3331" s="0"/>
      <c r="LU3331" s="0"/>
      <c r="LV3331" s="0"/>
      <c r="LW3331" s="0"/>
      <c r="LX3331" s="0"/>
      <c r="LY3331" s="0"/>
      <c r="LZ3331" s="0"/>
      <c r="MA3331" s="0"/>
      <c r="MB3331" s="0"/>
      <c r="MC3331" s="0"/>
      <c r="MD3331" s="0"/>
      <c r="ME3331" s="0"/>
      <c r="MF3331" s="0"/>
      <c r="MG3331" s="0"/>
      <c r="MH3331" s="0"/>
      <c r="MI3331" s="0"/>
      <c r="MJ3331" s="0"/>
      <c r="MK3331" s="0"/>
      <c r="ML3331" s="0"/>
      <c r="MM3331" s="0"/>
      <c r="MN3331" s="0"/>
      <c r="MO3331" s="0"/>
      <c r="MP3331" s="0"/>
      <c r="MQ3331" s="0"/>
      <c r="MR3331" s="0"/>
      <c r="MS3331" s="0"/>
      <c r="MT3331" s="0"/>
      <c r="MU3331" s="0"/>
      <c r="MV3331" s="0"/>
      <c r="MW3331" s="0"/>
      <c r="MX3331" s="0"/>
      <c r="MY3331" s="0"/>
      <c r="MZ3331" s="0"/>
      <c r="NA3331" s="0"/>
      <c r="NB3331" s="0"/>
      <c r="NC3331" s="0"/>
      <c r="ND3331" s="0"/>
      <c r="NE3331" s="0"/>
      <c r="NF3331" s="0"/>
      <c r="NG3331" s="0"/>
      <c r="NH3331" s="0"/>
      <c r="NI3331" s="0"/>
      <c r="NJ3331" s="0"/>
      <c r="NK3331" s="0"/>
      <c r="NL3331" s="0"/>
      <c r="NM3331" s="0"/>
      <c r="NN3331" s="0"/>
      <c r="NO3331" s="0"/>
      <c r="NP3331" s="0"/>
      <c r="NQ3331" s="0"/>
      <c r="NR3331" s="0"/>
      <c r="NS3331" s="0"/>
      <c r="NT3331" s="0"/>
      <c r="NU3331" s="0"/>
      <c r="NV3331" s="0"/>
      <c r="NW3331" s="0"/>
      <c r="NX3331" s="0"/>
      <c r="NY3331" s="0"/>
      <c r="NZ3331" s="0"/>
      <c r="OA3331" s="0"/>
      <c r="OB3331" s="0"/>
      <c r="OC3331" s="0"/>
      <c r="OD3331" s="0"/>
      <c r="OE3331" s="0"/>
      <c r="OF3331" s="0"/>
      <c r="OG3331" s="0"/>
      <c r="OH3331" s="0"/>
      <c r="OI3331" s="0"/>
      <c r="OJ3331" s="0"/>
      <c r="OK3331" s="0"/>
      <c r="OL3331" s="0"/>
      <c r="OM3331" s="0"/>
      <c r="ON3331" s="0"/>
      <c r="OO3331" s="0"/>
      <c r="OP3331" s="0"/>
      <c r="OQ3331" s="0"/>
      <c r="OR3331" s="0"/>
      <c r="OS3331" s="0"/>
      <c r="OT3331" s="0"/>
      <c r="OU3331" s="0"/>
      <c r="OV3331" s="0"/>
      <c r="OW3331" s="0"/>
      <c r="OX3331" s="0"/>
      <c r="OY3331" s="0"/>
      <c r="OZ3331" s="0"/>
      <c r="PA3331" s="0"/>
      <c r="PB3331" s="0"/>
      <c r="PC3331" s="0"/>
      <c r="PD3331" s="0"/>
      <c r="PE3331" s="0"/>
      <c r="PF3331" s="0"/>
      <c r="PG3331" s="0"/>
      <c r="PH3331" s="0"/>
      <c r="PI3331" s="0"/>
      <c r="PJ3331" s="0"/>
      <c r="PK3331" s="0"/>
      <c r="PL3331" s="0"/>
      <c r="PM3331" s="0"/>
      <c r="PN3331" s="0"/>
      <c r="PO3331" s="0"/>
      <c r="PP3331" s="0"/>
      <c r="PQ3331" s="0"/>
      <c r="PR3331" s="0"/>
      <c r="PS3331" s="0"/>
      <c r="PT3331" s="0"/>
      <c r="PU3331" s="0"/>
      <c r="PV3331" s="0"/>
      <c r="PW3331" s="0"/>
      <c r="PX3331" s="0"/>
      <c r="PY3331" s="0"/>
      <c r="PZ3331" s="0"/>
      <c r="QA3331" s="0"/>
      <c r="QB3331" s="0"/>
      <c r="QC3331" s="0"/>
      <c r="QD3331" s="0"/>
      <c r="QE3331" s="0"/>
      <c r="QF3331" s="0"/>
      <c r="QG3331" s="0"/>
      <c r="QH3331" s="0"/>
      <c r="QI3331" s="0"/>
      <c r="QJ3331" s="0"/>
      <c r="QK3331" s="0"/>
      <c r="QL3331" s="0"/>
      <c r="QM3331" s="0"/>
      <c r="QN3331" s="0"/>
      <c r="QO3331" s="0"/>
      <c r="QP3331" s="0"/>
      <c r="QQ3331" s="0"/>
      <c r="QR3331" s="0"/>
      <c r="QS3331" s="0"/>
      <c r="QT3331" s="0"/>
      <c r="QU3331" s="0"/>
      <c r="QV3331" s="0"/>
      <c r="QW3331" s="0"/>
      <c r="QX3331" s="0"/>
      <c r="QY3331" s="0"/>
      <c r="QZ3331" s="0"/>
      <c r="RA3331" s="0"/>
      <c r="RB3331" s="0"/>
      <c r="RC3331" s="0"/>
      <c r="RD3331" s="0"/>
      <c r="RE3331" s="0"/>
      <c r="RF3331" s="0"/>
      <c r="RG3331" s="0"/>
      <c r="RH3331" s="0"/>
      <c r="RI3331" s="0"/>
      <c r="RJ3331" s="0"/>
      <c r="RK3331" s="0"/>
      <c r="RL3331" s="0"/>
      <c r="RM3331" s="0"/>
      <c r="RN3331" s="0"/>
      <c r="RO3331" s="0"/>
      <c r="RP3331" s="0"/>
      <c r="RQ3331" s="0"/>
      <c r="RR3331" s="0"/>
      <c r="RS3331" s="0"/>
      <c r="RT3331" s="0"/>
      <c r="RU3331" s="0"/>
      <c r="RV3331" s="0"/>
      <c r="RW3331" s="0"/>
      <c r="RX3331" s="0"/>
      <c r="RY3331" s="0"/>
      <c r="RZ3331" s="0"/>
      <c r="SA3331" s="0"/>
      <c r="SB3331" s="0"/>
      <c r="SC3331" s="0"/>
      <c r="SD3331" s="0"/>
      <c r="SE3331" s="0"/>
      <c r="SF3331" s="0"/>
      <c r="SG3331" s="0"/>
      <c r="SH3331" s="0"/>
      <c r="SI3331" s="0"/>
      <c r="SJ3331" s="0"/>
      <c r="SK3331" s="0"/>
      <c r="SL3331" s="0"/>
      <c r="SM3331" s="0"/>
      <c r="SN3331" s="0"/>
      <c r="SO3331" s="0"/>
      <c r="SP3331" s="0"/>
      <c r="SQ3331" s="0"/>
      <c r="SR3331" s="0"/>
      <c r="SS3331" s="0"/>
      <c r="ST3331" s="0"/>
      <c r="SU3331" s="0"/>
      <c r="SV3331" s="0"/>
      <c r="SW3331" s="0"/>
      <c r="SX3331" s="0"/>
      <c r="SY3331" s="0"/>
      <c r="SZ3331" s="0"/>
      <c r="TA3331" s="0"/>
      <c r="TB3331" s="0"/>
      <c r="TC3331" s="0"/>
      <c r="TD3331" s="0"/>
      <c r="TE3331" s="0"/>
      <c r="TF3331" s="0"/>
      <c r="TG3331" s="0"/>
      <c r="TH3331" s="0"/>
      <c r="TI3331" s="0"/>
      <c r="TJ3331" s="0"/>
      <c r="TK3331" s="0"/>
      <c r="TL3331" s="0"/>
      <c r="TM3331" s="0"/>
      <c r="TN3331" s="0"/>
      <c r="TO3331" s="0"/>
      <c r="TP3331" s="0"/>
      <c r="TQ3331" s="0"/>
      <c r="TR3331" s="0"/>
      <c r="TS3331" s="0"/>
      <c r="TT3331" s="0"/>
      <c r="TU3331" s="0"/>
      <c r="TV3331" s="0"/>
      <c r="TW3331" s="0"/>
      <c r="TX3331" s="0"/>
      <c r="TY3331" s="0"/>
      <c r="TZ3331" s="0"/>
      <c r="UA3331" s="0"/>
      <c r="UB3331" s="0"/>
      <c r="UC3331" s="0"/>
      <c r="UD3331" s="0"/>
      <c r="UE3331" s="0"/>
      <c r="UF3331" s="0"/>
      <c r="UG3331" s="0"/>
      <c r="UH3331" s="0"/>
      <c r="UI3331" s="0"/>
      <c r="UJ3331" s="0"/>
      <c r="UK3331" s="0"/>
      <c r="UL3331" s="0"/>
      <c r="UM3331" s="0"/>
      <c r="UN3331" s="0"/>
      <c r="UO3331" s="0"/>
      <c r="UP3331" s="0"/>
      <c r="UQ3331" s="0"/>
      <c r="UR3331" s="0"/>
      <c r="US3331" s="0"/>
      <c r="UT3331" s="0"/>
      <c r="UU3331" s="0"/>
      <c r="UV3331" s="0"/>
      <c r="UW3331" s="0"/>
      <c r="UX3331" s="0"/>
      <c r="UY3331" s="0"/>
      <c r="UZ3331" s="0"/>
      <c r="VA3331" s="0"/>
      <c r="VB3331" s="0"/>
      <c r="VC3331" s="0"/>
      <c r="VD3331" s="0"/>
      <c r="VE3331" s="0"/>
      <c r="VF3331" s="0"/>
      <c r="VG3331" s="0"/>
      <c r="VH3331" s="0"/>
      <c r="VI3331" s="0"/>
      <c r="VJ3331" s="0"/>
      <c r="VK3331" s="0"/>
      <c r="VL3331" s="0"/>
      <c r="VM3331" s="0"/>
      <c r="VN3331" s="0"/>
      <c r="VO3331" s="0"/>
      <c r="VP3331" s="0"/>
      <c r="VQ3331" s="0"/>
      <c r="VR3331" s="0"/>
      <c r="VS3331" s="0"/>
      <c r="VT3331" s="0"/>
      <c r="VU3331" s="0"/>
      <c r="VV3331" s="0"/>
      <c r="VW3331" s="0"/>
      <c r="VX3331" s="0"/>
      <c r="VY3331" s="0"/>
      <c r="VZ3331" s="0"/>
      <c r="WA3331" s="0"/>
      <c r="WB3331" s="0"/>
      <c r="WC3331" s="0"/>
      <c r="WD3331" s="0"/>
      <c r="WE3331" s="0"/>
      <c r="WF3331" s="0"/>
      <c r="WG3331" s="0"/>
      <c r="WH3331" s="0"/>
      <c r="WI3331" s="0"/>
      <c r="WJ3331" s="0"/>
      <c r="WK3331" s="0"/>
      <c r="WL3331" s="0"/>
      <c r="WM3331" s="0"/>
      <c r="WN3331" s="0"/>
      <c r="WO3331" s="0"/>
      <c r="WP3331" s="0"/>
      <c r="WQ3331" s="0"/>
      <c r="WR3331" s="0"/>
      <c r="WS3331" s="0"/>
      <c r="WT3331" s="0"/>
      <c r="WU3331" s="0"/>
      <c r="WV3331" s="0"/>
      <c r="WW3331" s="0"/>
      <c r="WX3331" s="0"/>
      <c r="WY3331" s="0"/>
      <c r="WZ3331" s="0"/>
      <c r="XA3331" s="0"/>
      <c r="XB3331" s="0"/>
      <c r="XC3331" s="0"/>
      <c r="XD3331" s="0"/>
      <c r="XE3331" s="0"/>
      <c r="XF3331" s="0"/>
      <c r="XG3331" s="0"/>
      <c r="XH3331" s="0"/>
      <c r="XI3331" s="0"/>
      <c r="XJ3331" s="0"/>
      <c r="XK3331" s="0"/>
      <c r="XL3331" s="0"/>
      <c r="XM3331" s="0"/>
      <c r="XN3331" s="0"/>
      <c r="XO3331" s="0"/>
      <c r="XP3331" s="0"/>
      <c r="XQ3331" s="0"/>
      <c r="XR3331" s="0"/>
      <c r="XS3331" s="0"/>
      <c r="XT3331" s="0"/>
      <c r="XU3331" s="0"/>
      <c r="XV3331" s="0"/>
      <c r="XW3331" s="0"/>
      <c r="XX3331" s="0"/>
      <c r="XY3331" s="0"/>
      <c r="XZ3331" s="0"/>
      <c r="YA3331" s="0"/>
      <c r="YB3331" s="0"/>
      <c r="YC3331" s="0"/>
      <c r="YD3331" s="0"/>
      <c r="YE3331" s="0"/>
      <c r="YF3331" s="0"/>
      <c r="YG3331" s="0"/>
      <c r="YH3331" s="0"/>
      <c r="YI3331" s="0"/>
      <c r="YJ3331" s="0"/>
      <c r="YK3331" s="0"/>
      <c r="YL3331" s="0"/>
      <c r="YM3331" s="0"/>
      <c r="YN3331" s="0"/>
      <c r="YO3331" s="0"/>
      <c r="YP3331" s="0"/>
      <c r="YQ3331" s="0"/>
      <c r="YR3331" s="0"/>
      <c r="YS3331" s="0"/>
      <c r="YT3331" s="0"/>
      <c r="YU3331" s="0"/>
      <c r="YV3331" s="0"/>
      <c r="YW3331" s="0"/>
      <c r="YX3331" s="0"/>
      <c r="YY3331" s="0"/>
      <c r="YZ3331" s="0"/>
      <c r="ZA3331" s="0"/>
      <c r="ZB3331" s="0"/>
      <c r="ZC3331" s="0"/>
      <c r="ZD3331" s="0"/>
      <c r="ZE3331" s="0"/>
      <c r="ZF3331" s="0"/>
      <c r="ZG3331" s="0"/>
      <c r="ZH3331" s="0"/>
      <c r="ZI3331" s="0"/>
      <c r="ZJ3331" s="0"/>
      <c r="ZK3331" s="0"/>
      <c r="ZL3331" s="0"/>
      <c r="ZM3331" s="0"/>
      <c r="ZN3331" s="0"/>
      <c r="ZO3331" s="0"/>
      <c r="ZP3331" s="0"/>
      <c r="ZQ3331" s="0"/>
      <c r="ZR3331" s="0"/>
      <c r="ZS3331" s="0"/>
      <c r="ZT3331" s="0"/>
      <c r="ZU3331" s="0"/>
      <c r="ZV3331" s="0"/>
      <c r="ZW3331" s="0"/>
      <c r="ZX3331" s="0"/>
      <c r="ZY3331" s="0"/>
      <c r="ZZ3331" s="0"/>
      <c r="AAA3331" s="0"/>
      <c r="AAB3331" s="0"/>
      <c r="AAC3331" s="0"/>
      <c r="AAD3331" s="0"/>
      <c r="AAE3331" s="0"/>
      <c r="AAF3331" s="0"/>
      <c r="AAG3331" s="0"/>
      <c r="AAH3331" s="0"/>
      <c r="AAI3331" s="0"/>
      <c r="AAJ3331" s="0"/>
      <c r="AAK3331" s="0"/>
      <c r="AAL3331" s="0"/>
      <c r="AAM3331" s="0"/>
      <c r="AAN3331" s="0"/>
      <c r="AAO3331" s="0"/>
      <c r="AAP3331" s="0"/>
      <c r="AAQ3331" s="0"/>
      <c r="AAR3331" s="0"/>
      <c r="AAS3331" s="0"/>
      <c r="AAT3331" s="0"/>
      <c r="AAU3331" s="0"/>
      <c r="AAV3331" s="0"/>
      <c r="AAW3331" s="0"/>
      <c r="AAX3331" s="0"/>
      <c r="AAY3331" s="0"/>
      <c r="AAZ3331" s="0"/>
      <c r="ABA3331" s="0"/>
      <c r="ABB3331" s="0"/>
      <c r="ABC3331" s="0"/>
      <c r="ABD3331" s="0"/>
      <c r="ABE3331" s="0"/>
      <c r="ABF3331" s="0"/>
      <c r="ABG3331" s="0"/>
      <c r="ABH3331" s="0"/>
      <c r="ABI3331" s="0"/>
      <c r="ABJ3331" s="0"/>
      <c r="ABK3331" s="0"/>
      <c r="ABL3331" s="0"/>
      <c r="ABM3331" s="0"/>
      <c r="ABN3331" s="0"/>
      <c r="ABO3331" s="0"/>
      <c r="ABP3331" s="0"/>
      <c r="ABQ3331" s="0"/>
      <c r="ABR3331" s="0"/>
      <c r="ABS3331" s="0"/>
      <c r="ABT3331" s="0"/>
      <c r="ABU3331" s="0"/>
      <c r="ABV3331" s="0"/>
      <c r="ABW3331" s="0"/>
      <c r="ABX3331" s="0"/>
      <c r="ABY3331" s="0"/>
      <c r="ABZ3331" s="0"/>
      <c r="ACA3331" s="0"/>
      <c r="ACB3331" s="0"/>
      <c r="ACC3331" s="0"/>
      <c r="ACD3331" s="0"/>
      <c r="ACE3331" s="0"/>
      <c r="ACF3331" s="0"/>
      <c r="ACG3331" s="0"/>
      <c r="ACH3331" s="0"/>
      <c r="ACI3331" s="0"/>
      <c r="ACJ3331" s="0"/>
      <c r="ACK3331" s="0"/>
      <c r="ACL3331" s="0"/>
      <c r="ACM3331" s="0"/>
      <c r="ACN3331" s="0"/>
      <c r="ACO3331" s="0"/>
      <c r="ACP3331" s="0"/>
      <c r="ACQ3331" s="0"/>
      <c r="ACR3331" s="0"/>
      <c r="ACS3331" s="0"/>
      <c r="ACT3331" s="0"/>
      <c r="ACU3331" s="0"/>
      <c r="ACV3331" s="0"/>
      <c r="ACW3331" s="0"/>
      <c r="ACX3331" s="0"/>
      <c r="ACY3331" s="0"/>
      <c r="ACZ3331" s="0"/>
      <c r="ADA3331" s="0"/>
      <c r="ADB3331" s="0"/>
      <c r="ADC3331" s="0"/>
      <c r="ADD3331" s="0"/>
      <c r="ADE3331" s="0"/>
      <c r="ADF3331" s="0"/>
      <c r="ADG3331" s="0"/>
      <c r="ADH3331" s="0"/>
      <c r="ADI3331" s="0"/>
      <c r="ADJ3331" s="0"/>
      <c r="ADK3331" s="0"/>
      <c r="ADL3331" s="0"/>
      <c r="ADM3331" s="0"/>
      <c r="ADN3331" s="0"/>
      <c r="ADO3331" s="0"/>
      <c r="ADP3331" s="0"/>
      <c r="ADQ3331" s="0"/>
      <c r="ADR3331" s="0"/>
      <c r="ADS3331" s="0"/>
      <c r="ADT3331" s="0"/>
      <c r="ADU3331" s="0"/>
      <c r="ADV3331" s="0"/>
      <c r="ADW3331" s="0"/>
      <c r="ADX3331" s="0"/>
      <c r="ADY3331" s="0"/>
      <c r="ADZ3331" s="0"/>
      <c r="AEA3331" s="0"/>
      <c r="AEB3331" s="0"/>
      <c r="AEC3331" s="0"/>
      <c r="AED3331" s="0"/>
      <c r="AEE3331" s="0"/>
      <c r="AEF3331" s="0"/>
      <c r="AEG3331" s="0"/>
      <c r="AEH3331" s="0"/>
      <c r="AEI3331" s="0"/>
      <c r="AEJ3331" s="0"/>
      <c r="AEK3331" s="0"/>
      <c r="AEL3331" s="0"/>
      <c r="AEM3331" s="0"/>
      <c r="AEN3331" s="0"/>
      <c r="AEO3331" s="0"/>
      <c r="AEP3331" s="0"/>
      <c r="AEQ3331" s="0"/>
      <c r="AER3331" s="0"/>
      <c r="AES3331" s="0"/>
      <c r="AET3331" s="0"/>
      <c r="AEU3331" s="0"/>
      <c r="AEV3331" s="0"/>
      <c r="AEW3331" s="0"/>
      <c r="AEX3331" s="0"/>
      <c r="AEY3331" s="0"/>
      <c r="AEZ3331" s="0"/>
      <c r="AFA3331" s="0"/>
      <c r="AFB3331" s="0"/>
      <c r="AFC3331" s="0"/>
      <c r="AFD3331" s="0"/>
      <c r="AFE3331" s="0"/>
      <c r="AFF3331" s="0"/>
      <c r="AFG3331" s="0"/>
      <c r="AFH3331" s="0"/>
      <c r="AFI3331" s="0"/>
      <c r="AFJ3331" s="0"/>
      <c r="AFK3331" s="0"/>
      <c r="AFL3331" s="0"/>
      <c r="AFM3331" s="0"/>
      <c r="AFN3331" s="0"/>
      <c r="AFO3331" s="0"/>
      <c r="AFP3331" s="0"/>
      <c r="AFQ3331" s="0"/>
      <c r="AFR3331" s="0"/>
      <c r="AFS3331" s="0"/>
      <c r="AFT3331" s="0"/>
      <c r="AFU3331" s="0"/>
      <c r="AFV3331" s="0"/>
      <c r="AFW3331" s="0"/>
      <c r="AFX3331" s="0"/>
      <c r="AFY3331" s="0"/>
      <c r="AFZ3331" s="0"/>
      <c r="AGA3331" s="0"/>
      <c r="AGB3331" s="0"/>
      <c r="AGC3331" s="0"/>
      <c r="AGD3331" s="0"/>
      <c r="AGE3331" s="0"/>
      <c r="AGF3331" s="0"/>
      <c r="AGG3331" s="0"/>
      <c r="AGH3331" s="0"/>
      <c r="AGI3331" s="0"/>
      <c r="AGJ3331" s="0"/>
      <c r="AGK3331" s="0"/>
      <c r="AGL3331" s="0"/>
      <c r="AGM3331" s="0"/>
      <c r="AGN3331" s="0"/>
      <c r="AGO3331" s="0"/>
      <c r="AGP3331" s="0"/>
      <c r="AGQ3331" s="0"/>
      <c r="AGR3331" s="0"/>
      <c r="AGS3331" s="0"/>
      <c r="AGT3331" s="0"/>
      <c r="AGU3331" s="0"/>
      <c r="AGV3331" s="0"/>
      <c r="AGW3331" s="0"/>
      <c r="AGX3331" s="0"/>
      <c r="AGY3331" s="0"/>
      <c r="AGZ3331" s="0"/>
      <c r="AHA3331" s="0"/>
      <c r="AHB3331" s="0"/>
      <c r="AHC3331" s="0"/>
      <c r="AHD3331" s="0"/>
      <c r="AHE3331" s="0"/>
      <c r="AHF3331" s="0"/>
      <c r="AHG3331" s="0"/>
      <c r="AHH3331" s="0"/>
      <c r="AHI3331" s="0"/>
      <c r="AHJ3331" s="0"/>
      <c r="AHK3331" s="0"/>
      <c r="AHL3331" s="0"/>
      <c r="AHM3331" s="0"/>
      <c r="AHN3331" s="0"/>
      <c r="AHO3331" s="0"/>
      <c r="AHP3331" s="0"/>
      <c r="AHQ3331" s="0"/>
      <c r="AHR3331" s="0"/>
      <c r="AHS3331" s="0"/>
      <c r="AHT3331" s="0"/>
      <c r="AHU3331" s="0"/>
      <c r="AHV3331" s="0"/>
      <c r="AHW3331" s="0"/>
      <c r="AHX3331" s="0"/>
      <c r="AHY3331" s="0"/>
      <c r="AHZ3331" s="0"/>
      <c r="AIA3331" s="0"/>
      <c r="AIB3331" s="0"/>
      <c r="AIC3331" s="0"/>
      <c r="AID3331" s="0"/>
      <c r="AIE3331" s="0"/>
      <c r="AIF3331" s="0"/>
      <c r="AIG3331" s="0"/>
      <c r="AIH3331" s="0"/>
      <c r="AII3331" s="0"/>
      <c r="AIJ3331" s="0"/>
      <c r="AIK3331" s="0"/>
      <c r="AIL3331" s="0"/>
      <c r="AIM3331" s="0"/>
      <c r="AIN3331" s="0"/>
      <c r="AIO3331" s="0"/>
      <c r="AIP3331" s="0"/>
      <c r="AIQ3331" s="0"/>
      <c r="AIR3331" s="0"/>
      <c r="AIS3331" s="0"/>
      <c r="AIT3331" s="0"/>
      <c r="AIU3331" s="0"/>
      <c r="AIV3331" s="0"/>
      <c r="AIW3331" s="0"/>
      <c r="AIX3331" s="0"/>
      <c r="AIY3331" s="0"/>
      <c r="AIZ3331" s="0"/>
      <c r="AJA3331" s="0"/>
      <c r="AJB3331" s="0"/>
      <c r="AJC3331" s="0"/>
      <c r="AJD3331" s="0"/>
      <c r="AJE3331" s="0"/>
      <c r="AJF3331" s="0"/>
      <c r="AJG3331" s="0"/>
      <c r="AJH3331" s="0"/>
      <c r="AJI3331" s="0"/>
      <c r="AJJ3331" s="0"/>
      <c r="AJK3331" s="0"/>
      <c r="AJL3331" s="0"/>
      <c r="AJM3331" s="0"/>
      <c r="AJN3331" s="0"/>
      <c r="AJO3331" s="0"/>
      <c r="AJP3331" s="0"/>
      <c r="AJQ3331" s="0"/>
      <c r="AJR3331" s="0"/>
      <c r="AJS3331" s="0"/>
      <c r="AJT3331" s="0"/>
      <c r="AJU3331" s="0"/>
      <c r="AJV3331" s="0"/>
      <c r="AJW3331" s="0"/>
      <c r="AJX3331" s="0"/>
      <c r="AJY3331" s="0"/>
      <c r="AJZ3331" s="0"/>
      <c r="AKA3331" s="0"/>
      <c r="AKB3331" s="0"/>
      <c r="AKC3331" s="0"/>
      <c r="AKD3331" s="0"/>
      <c r="AKE3331" s="0"/>
      <c r="AKF3331" s="0"/>
      <c r="AKG3331" s="0"/>
      <c r="AKH3331" s="0"/>
      <c r="AKI3331" s="0"/>
      <c r="AKJ3331" s="0"/>
      <c r="AKK3331" s="0"/>
      <c r="AKL3331" s="0"/>
      <c r="AKM3331" s="0"/>
      <c r="AKN3331" s="0"/>
      <c r="AKO3331" s="0"/>
      <c r="AKP3331" s="0"/>
      <c r="AKQ3331" s="0"/>
      <c r="AKR3331" s="0"/>
      <c r="AKS3331" s="0"/>
      <c r="AKT3331" s="0"/>
      <c r="AKU3331" s="0"/>
      <c r="AKV3331" s="0"/>
      <c r="AKW3331" s="0"/>
      <c r="AKX3331" s="0"/>
      <c r="AKY3331" s="0"/>
      <c r="AKZ3331" s="0"/>
      <c r="ALA3331" s="0"/>
      <c r="ALB3331" s="0"/>
      <c r="ALC3331" s="0"/>
      <c r="ALD3331" s="0"/>
      <c r="ALE3331" s="0"/>
      <c r="ALF3331" s="0"/>
      <c r="ALG3331" s="0"/>
      <c r="ALH3331" s="0"/>
      <c r="ALI3331" s="0"/>
      <c r="ALJ3331" s="0"/>
      <c r="ALK3331" s="0"/>
      <c r="ALL3331" s="0"/>
      <c r="ALM3331" s="0"/>
      <c r="ALN3331" s="0"/>
      <c r="ALO3331" s="0"/>
      <c r="ALP3331" s="0"/>
      <c r="ALQ3331" s="0"/>
      <c r="ALR3331" s="0"/>
      <c r="ALS3331" s="0"/>
      <c r="ALT3331" s="0"/>
      <c r="ALU3331" s="0"/>
      <c r="ALV3331" s="0"/>
      <c r="ALW3331" s="0"/>
      <c r="ALX3331" s="0"/>
      <c r="ALY3331" s="0"/>
      <c r="ALZ3331" s="0"/>
      <c r="AMA3331" s="0"/>
      <c r="AMB3331" s="0"/>
      <c r="AMC3331" s="0"/>
      <c r="AMD3331" s="0"/>
      <c r="AME3331" s="0"/>
      <c r="AMF3331" s="0"/>
      <c r="AMG3331" s="0"/>
      <c r="AMH3331" s="0"/>
      <c r="AMI3331" s="0"/>
    </row>
    <row r="3332" customFormat="false" ht="12.75" hidden="false" customHeight="false" outlineLevel="0" collapsed="false">
      <c r="A3332" s="1" t="s">
        <v>3569</v>
      </c>
      <c r="C3332" s="27" t="s">
        <v>3582</v>
      </c>
      <c r="D3332" s="27" t="s">
        <v>26</v>
      </c>
      <c r="E3332" s="28"/>
      <c r="F3332" s="29"/>
      <c r="G3332" s="27"/>
      <c r="H3332" s="30" t="s">
        <v>168</v>
      </c>
      <c r="I3332" s="31" t="n">
        <v>0.45</v>
      </c>
      <c r="J3332" s="31" t="s">
        <v>2270</v>
      </c>
      <c r="BM3332" s="0"/>
      <c r="BN3332" s="0"/>
      <c r="BO3332" s="0"/>
      <c r="BP3332" s="0"/>
      <c r="BQ3332" s="0"/>
      <c r="BR3332" s="0"/>
      <c r="BS3332" s="0"/>
      <c r="BT3332" s="0"/>
      <c r="BU3332" s="0"/>
      <c r="BV3332" s="0"/>
      <c r="BW3332" s="0"/>
      <c r="BX3332" s="0"/>
      <c r="BY3332" s="0"/>
      <c r="BZ3332" s="0"/>
      <c r="CA3332" s="0"/>
      <c r="CB3332" s="0"/>
      <c r="CC3332" s="0"/>
      <c r="CD3332" s="0"/>
      <c r="CE3332" s="0"/>
      <c r="CF3332" s="0"/>
      <c r="CG3332" s="0"/>
      <c r="CH3332" s="0"/>
      <c r="CI3332" s="0"/>
      <c r="CJ3332" s="0"/>
      <c r="CK3332" s="0"/>
      <c r="CL3332" s="0"/>
      <c r="CM3332" s="0"/>
      <c r="CN3332" s="0"/>
      <c r="CO3332" s="0"/>
      <c r="CP3332" s="0"/>
      <c r="CQ3332" s="0"/>
      <c r="CR3332" s="0"/>
      <c r="CS3332" s="0"/>
      <c r="CT3332" s="0"/>
      <c r="CU3332" s="0"/>
      <c r="CV3332" s="0"/>
      <c r="CW3332" s="0"/>
      <c r="CX3332" s="0"/>
      <c r="CY3332" s="0"/>
      <c r="CZ3332" s="0"/>
      <c r="DA3332" s="0"/>
      <c r="DB3332" s="0"/>
      <c r="DC3332" s="0"/>
      <c r="DD3332" s="0"/>
      <c r="DE3332" s="0"/>
      <c r="DF3332" s="0"/>
      <c r="DG3332" s="0"/>
      <c r="DH3332" s="0"/>
      <c r="DI3332" s="0"/>
      <c r="DJ3332" s="0"/>
      <c r="DK3332" s="0"/>
      <c r="DL3332" s="0"/>
      <c r="DM3332" s="0"/>
      <c r="DN3332" s="0"/>
      <c r="DO3332" s="0"/>
      <c r="DP3332" s="0"/>
      <c r="DQ3332" s="0"/>
      <c r="DR3332" s="0"/>
      <c r="DS3332" s="0"/>
      <c r="DT3332" s="0"/>
      <c r="DU3332" s="0"/>
      <c r="DV3332" s="0"/>
      <c r="DW3332" s="0"/>
      <c r="DX3332" s="0"/>
      <c r="DY3332" s="0"/>
      <c r="DZ3332" s="0"/>
      <c r="EA3332" s="0"/>
      <c r="EB3332" s="0"/>
      <c r="EC3332" s="0"/>
      <c r="ED3332" s="0"/>
      <c r="EE3332" s="0"/>
      <c r="EF3332" s="0"/>
      <c r="EG3332" s="0"/>
      <c r="EH3332" s="0"/>
      <c r="EI3332" s="0"/>
      <c r="EJ3332" s="0"/>
      <c r="EK3332" s="0"/>
      <c r="EL3332" s="0"/>
      <c r="EM3332" s="0"/>
      <c r="EN3332" s="0"/>
      <c r="EO3332" s="0"/>
      <c r="EP3332" s="0"/>
      <c r="EQ3332" s="0"/>
      <c r="ER3332" s="0"/>
      <c r="ES3332" s="0"/>
      <c r="ET3332" s="0"/>
      <c r="EU3332" s="0"/>
      <c r="EV3332" s="0"/>
      <c r="EW3332" s="0"/>
      <c r="EX3332" s="0"/>
      <c r="EY3332" s="0"/>
      <c r="EZ3332" s="0"/>
      <c r="FA3332" s="0"/>
      <c r="FB3332" s="0"/>
      <c r="FC3332" s="0"/>
      <c r="FD3332" s="0"/>
      <c r="FE3332" s="0"/>
      <c r="FF3332" s="0"/>
      <c r="FG3332" s="0"/>
      <c r="FH3332" s="0"/>
      <c r="FI3332" s="0"/>
      <c r="FJ3332" s="0"/>
      <c r="FK3332" s="0"/>
      <c r="FL3332" s="0"/>
      <c r="FM3332" s="0"/>
      <c r="FN3332" s="0"/>
      <c r="FO3332" s="0"/>
      <c r="FP3332" s="0"/>
      <c r="FQ3332" s="0"/>
      <c r="FR3332" s="0"/>
      <c r="FS3332" s="0"/>
      <c r="FT3332" s="0"/>
      <c r="FU3332" s="0"/>
      <c r="FV3332" s="0"/>
      <c r="FW3332" s="0"/>
      <c r="FX3332" s="0"/>
      <c r="FY3332" s="0"/>
      <c r="FZ3332" s="0"/>
      <c r="GA3332" s="0"/>
      <c r="GB3332" s="0"/>
      <c r="GC3332" s="0"/>
      <c r="GD3332" s="0"/>
      <c r="GE3332" s="0"/>
      <c r="GF3332" s="0"/>
      <c r="GG3332" s="0"/>
      <c r="GH3332" s="0"/>
      <c r="GI3332" s="0"/>
      <c r="GJ3332" s="0"/>
      <c r="GK3332" s="0"/>
      <c r="GL3332" s="0"/>
      <c r="GM3332" s="0"/>
      <c r="GN3332" s="0"/>
      <c r="GO3332" s="0"/>
      <c r="GP3332" s="0"/>
      <c r="GQ3332" s="0"/>
      <c r="GR3332" s="0"/>
      <c r="GS3332" s="0"/>
      <c r="GT3332" s="0"/>
      <c r="GU3332" s="0"/>
      <c r="GV3332" s="0"/>
      <c r="GW3332" s="0"/>
      <c r="GX3332" s="0"/>
      <c r="GY3332" s="0"/>
      <c r="GZ3332" s="0"/>
      <c r="HA3332" s="0"/>
      <c r="HB3332" s="0"/>
      <c r="HC3332" s="0"/>
      <c r="HD3332" s="0"/>
      <c r="HE3332" s="0"/>
      <c r="HF3332" s="0"/>
      <c r="HG3332" s="0"/>
      <c r="HH3332" s="0"/>
      <c r="HI3332" s="0"/>
      <c r="HJ3332" s="0"/>
      <c r="HK3332" s="0"/>
      <c r="HL3332" s="0"/>
      <c r="HM3332" s="0"/>
      <c r="HN3332" s="0"/>
      <c r="HO3332" s="0"/>
      <c r="HP3332" s="0"/>
      <c r="HQ3332" s="0"/>
      <c r="HR3332" s="0"/>
      <c r="HS3332" s="0"/>
      <c r="HT3332" s="0"/>
      <c r="HU3332" s="0"/>
      <c r="HV3332" s="0"/>
      <c r="HW3332" s="0"/>
      <c r="HX3332" s="0"/>
      <c r="HY3332" s="0"/>
      <c r="HZ3332" s="0"/>
      <c r="IA3332" s="0"/>
      <c r="IB3332" s="0"/>
      <c r="IC3332" s="0"/>
      <c r="ID3332" s="0"/>
      <c r="IE3332" s="0"/>
      <c r="IF3332" s="0"/>
      <c r="IG3332" s="0"/>
      <c r="IH3332" s="0"/>
      <c r="II3332" s="0"/>
      <c r="IJ3332" s="0"/>
      <c r="IK3332" s="0"/>
      <c r="IL3332" s="0"/>
      <c r="IM3332" s="0"/>
      <c r="IN3332" s="0"/>
      <c r="IO3332" s="0"/>
      <c r="IP3332" s="0"/>
      <c r="IQ3332" s="0"/>
      <c r="IR3332" s="0"/>
      <c r="IS3332" s="0"/>
      <c r="IT3332" s="0"/>
      <c r="IU3332" s="0"/>
      <c r="IV3332" s="0"/>
      <c r="IW3332" s="0"/>
      <c r="IX3332" s="0"/>
      <c r="IY3332" s="0"/>
      <c r="IZ3332" s="0"/>
      <c r="JA3332" s="0"/>
      <c r="JB3332" s="0"/>
      <c r="JC3332" s="0"/>
      <c r="JD3332" s="0"/>
      <c r="JE3332" s="0"/>
      <c r="JF3332" s="0"/>
      <c r="JG3332" s="0"/>
      <c r="JH3332" s="0"/>
      <c r="JI3332" s="0"/>
      <c r="JJ3332" s="0"/>
      <c r="JK3332" s="0"/>
      <c r="JL3332" s="0"/>
      <c r="JM3332" s="0"/>
      <c r="JN3332" s="0"/>
      <c r="JO3332" s="0"/>
      <c r="JP3332" s="0"/>
      <c r="JQ3332" s="0"/>
      <c r="JR3332" s="0"/>
      <c r="JS3332" s="0"/>
      <c r="JT3332" s="0"/>
      <c r="JU3332" s="0"/>
      <c r="JV3332" s="0"/>
      <c r="JW3332" s="0"/>
      <c r="JX3332" s="0"/>
      <c r="JY3332" s="0"/>
      <c r="JZ3332" s="0"/>
      <c r="KA3332" s="0"/>
      <c r="KB3332" s="0"/>
      <c r="KC3332" s="0"/>
      <c r="KD3332" s="0"/>
      <c r="KE3332" s="0"/>
      <c r="KF3332" s="0"/>
      <c r="KG3332" s="0"/>
      <c r="KH3332" s="0"/>
      <c r="KI3332" s="0"/>
      <c r="KJ3332" s="0"/>
      <c r="KK3332" s="0"/>
      <c r="KL3332" s="0"/>
      <c r="KM3332" s="0"/>
      <c r="KN3332" s="0"/>
      <c r="KO3332" s="0"/>
      <c r="KP3332" s="0"/>
      <c r="KQ3332" s="0"/>
      <c r="KR3332" s="0"/>
      <c r="KS3332" s="0"/>
      <c r="KT3332" s="0"/>
      <c r="KU3332" s="0"/>
      <c r="KV3332" s="0"/>
      <c r="KW3332" s="0"/>
      <c r="KX3332" s="0"/>
      <c r="KY3332" s="0"/>
      <c r="KZ3332" s="0"/>
      <c r="LA3332" s="0"/>
      <c r="LB3332" s="0"/>
      <c r="LC3332" s="0"/>
      <c r="LD3332" s="0"/>
      <c r="LE3332" s="0"/>
      <c r="LF3332" s="0"/>
      <c r="LG3332" s="0"/>
      <c r="LH3332" s="0"/>
      <c r="LI3332" s="0"/>
      <c r="LJ3332" s="0"/>
      <c r="LK3332" s="0"/>
      <c r="LL3332" s="0"/>
      <c r="LM3332" s="0"/>
      <c r="LN3332" s="0"/>
      <c r="LO3332" s="0"/>
      <c r="LP3332" s="0"/>
      <c r="LQ3332" s="0"/>
      <c r="LR3332" s="0"/>
      <c r="LS3332" s="0"/>
      <c r="LT3332" s="0"/>
      <c r="LU3332" s="0"/>
      <c r="LV3332" s="0"/>
      <c r="LW3332" s="0"/>
      <c r="LX3332" s="0"/>
      <c r="LY3332" s="0"/>
      <c r="LZ3332" s="0"/>
      <c r="MA3332" s="0"/>
      <c r="MB3332" s="0"/>
      <c r="MC3332" s="0"/>
      <c r="MD3332" s="0"/>
      <c r="ME3332" s="0"/>
      <c r="MF3332" s="0"/>
      <c r="MG3332" s="0"/>
      <c r="MH3332" s="0"/>
      <c r="MI3332" s="0"/>
      <c r="MJ3332" s="0"/>
      <c r="MK3332" s="0"/>
      <c r="ML3332" s="0"/>
      <c r="MM3332" s="0"/>
      <c r="MN3332" s="0"/>
      <c r="MO3332" s="0"/>
      <c r="MP3332" s="0"/>
      <c r="MQ3332" s="0"/>
      <c r="MR3332" s="0"/>
      <c r="MS3332" s="0"/>
      <c r="MT3332" s="0"/>
      <c r="MU3332" s="0"/>
      <c r="MV3332" s="0"/>
      <c r="MW3332" s="0"/>
      <c r="MX3332" s="0"/>
      <c r="MY3332" s="0"/>
      <c r="MZ3332" s="0"/>
      <c r="NA3332" s="0"/>
      <c r="NB3332" s="0"/>
      <c r="NC3332" s="0"/>
      <c r="ND3332" s="0"/>
      <c r="NE3332" s="0"/>
      <c r="NF3332" s="0"/>
      <c r="NG3332" s="0"/>
      <c r="NH3332" s="0"/>
      <c r="NI3332" s="0"/>
      <c r="NJ3332" s="0"/>
      <c r="NK3332" s="0"/>
      <c r="NL3332" s="0"/>
      <c r="NM3332" s="0"/>
      <c r="NN3332" s="0"/>
      <c r="NO3332" s="0"/>
      <c r="NP3332" s="0"/>
      <c r="NQ3332" s="0"/>
      <c r="NR3332" s="0"/>
      <c r="NS3332" s="0"/>
      <c r="NT3332" s="0"/>
      <c r="NU3332" s="0"/>
      <c r="NV3332" s="0"/>
      <c r="NW3332" s="0"/>
      <c r="NX3332" s="0"/>
      <c r="NY3332" s="0"/>
      <c r="NZ3332" s="0"/>
      <c r="OA3332" s="0"/>
      <c r="OB3332" s="0"/>
      <c r="OC3332" s="0"/>
      <c r="OD3332" s="0"/>
      <c r="OE3332" s="0"/>
      <c r="OF3332" s="0"/>
      <c r="OG3332" s="0"/>
      <c r="OH3332" s="0"/>
      <c r="OI3332" s="0"/>
      <c r="OJ3332" s="0"/>
      <c r="OK3332" s="0"/>
      <c r="OL3332" s="0"/>
      <c r="OM3332" s="0"/>
      <c r="ON3332" s="0"/>
      <c r="OO3332" s="0"/>
      <c r="OP3332" s="0"/>
      <c r="OQ3332" s="0"/>
      <c r="OR3332" s="0"/>
      <c r="OS3332" s="0"/>
      <c r="OT3332" s="0"/>
      <c r="OU3332" s="0"/>
      <c r="OV3332" s="0"/>
      <c r="OW3332" s="0"/>
      <c r="OX3332" s="0"/>
      <c r="OY3332" s="0"/>
      <c r="OZ3332" s="0"/>
      <c r="PA3332" s="0"/>
      <c r="PB3332" s="0"/>
      <c r="PC3332" s="0"/>
      <c r="PD3332" s="0"/>
      <c r="PE3332" s="0"/>
      <c r="PF3332" s="0"/>
      <c r="PG3332" s="0"/>
      <c r="PH3332" s="0"/>
      <c r="PI3332" s="0"/>
      <c r="PJ3332" s="0"/>
      <c r="PK3332" s="0"/>
      <c r="PL3332" s="0"/>
      <c r="PM3332" s="0"/>
      <c r="PN3332" s="0"/>
      <c r="PO3332" s="0"/>
      <c r="PP3332" s="0"/>
      <c r="PQ3332" s="0"/>
      <c r="PR3332" s="0"/>
      <c r="PS3332" s="0"/>
      <c r="PT3332" s="0"/>
      <c r="PU3332" s="0"/>
      <c r="PV3332" s="0"/>
      <c r="PW3332" s="0"/>
      <c r="PX3332" s="0"/>
      <c r="PY3332" s="0"/>
      <c r="PZ3332" s="0"/>
      <c r="QA3332" s="0"/>
      <c r="QB3332" s="0"/>
      <c r="QC3332" s="0"/>
      <c r="QD3332" s="0"/>
      <c r="QE3332" s="0"/>
      <c r="QF3332" s="0"/>
      <c r="QG3332" s="0"/>
      <c r="QH3332" s="0"/>
      <c r="QI3332" s="0"/>
      <c r="QJ3332" s="0"/>
      <c r="QK3332" s="0"/>
      <c r="QL3332" s="0"/>
      <c r="QM3332" s="0"/>
      <c r="QN3332" s="0"/>
      <c r="QO3332" s="0"/>
      <c r="QP3332" s="0"/>
      <c r="QQ3332" s="0"/>
      <c r="QR3332" s="0"/>
      <c r="QS3332" s="0"/>
      <c r="QT3332" s="0"/>
      <c r="QU3332" s="0"/>
      <c r="QV3332" s="0"/>
      <c r="QW3332" s="0"/>
      <c r="QX3332" s="0"/>
      <c r="QY3332" s="0"/>
      <c r="QZ3332" s="0"/>
      <c r="RA3332" s="0"/>
      <c r="RB3332" s="0"/>
      <c r="RC3332" s="0"/>
      <c r="RD3332" s="0"/>
      <c r="RE3332" s="0"/>
      <c r="RF3332" s="0"/>
      <c r="RG3332" s="0"/>
      <c r="RH3332" s="0"/>
      <c r="RI3332" s="0"/>
      <c r="RJ3332" s="0"/>
      <c r="RK3332" s="0"/>
      <c r="RL3332" s="0"/>
      <c r="RM3332" s="0"/>
      <c r="RN3332" s="0"/>
      <c r="RO3332" s="0"/>
      <c r="RP3332" s="0"/>
      <c r="RQ3332" s="0"/>
      <c r="RR3332" s="0"/>
      <c r="RS3332" s="0"/>
      <c r="RT3332" s="0"/>
      <c r="RU3332" s="0"/>
      <c r="RV3332" s="0"/>
      <c r="RW3332" s="0"/>
      <c r="RX3332" s="0"/>
      <c r="RY3332" s="0"/>
      <c r="RZ3332" s="0"/>
      <c r="SA3332" s="0"/>
      <c r="SB3332" s="0"/>
      <c r="SC3332" s="0"/>
      <c r="SD3332" s="0"/>
      <c r="SE3332" s="0"/>
      <c r="SF3332" s="0"/>
      <c r="SG3332" s="0"/>
      <c r="SH3332" s="0"/>
      <c r="SI3332" s="0"/>
      <c r="SJ3332" s="0"/>
      <c r="SK3332" s="0"/>
      <c r="SL3332" s="0"/>
      <c r="SM3332" s="0"/>
      <c r="SN3332" s="0"/>
      <c r="SO3332" s="0"/>
      <c r="SP3332" s="0"/>
      <c r="SQ3332" s="0"/>
      <c r="SR3332" s="0"/>
      <c r="SS3332" s="0"/>
      <c r="ST3332" s="0"/>
      <c r="SU3332" s="0"/>
      <c r="SV3332" s="0"/>
      <c r="SW3332" s="0"/>
      <c r="SX3332" s="0"/>
      <c r="SY3332" s="0"/>
      <c r="SZ3332" s="0"/>
      <c r="TA3332" s="0"/>
      <c r="TB3332" s="0"/>
      <c r="TC3332" s="0"/>
      <c r="TD3332" s="0"/>
      <c r="TE3332" s="0"/>
      <c r="TF3332" s="0"/>
      <c r="TG3332" s="0"/>
      <c r="TH3332" s="0"/>
      <c r="TI3332" s="0"/>
      <c r="TJ3332" s="0"/>
      <c r="TK3332" s="0"/>
      <c r="TL3332" s="0"/>
      <c r="TM3332" s="0"/>
      <c r="TN3332" s="0"/>
      <c r="TO3332" s="0"/>
      <c r="TP3332" s="0"/>
      <c r="TQ3332" s="0"/>
      <c r="TR3332" s="0"/>
      <c r="TS3332" s="0"/>
      <c r="TT3332" s="0"/>
      <c r="TU3332" s="0"/>
      <c r="TV3332" s="0"/>
      <c r="TW3332" s="0"/>
      <c r="TX3332" s="0"/>
      <c r="TY3332" s="0"/>
      <c r="TZ3332" s="0"/>
      <c r="UA3332" s="0"/>
      <c r="UB3332" s="0"/>
      <c r="UC3332" s="0"/>
      <c r="UD3332" s="0"/>
      <c r="UE3332" s="0"/>
      <c r="UF3332" s="0"/>
      <c r="UG3332" s="0"/>
      <c r="UH3332" s="0"/>
      <c r="UI3332" s="0"/>
      <c r="UJ3332" s="0"/>
      <c r="UK3332" s="0"/>
      <c r="UL3332" s="0"/>
      <c r="UM3332" s="0"/>
      <c r="UN3332" s="0"/>
      <c r="UO3332" s="0"/>
      <c r="UP3332" s="0"/>
      <c r="UQ3332" s="0"/>
      <c r="UR3332" s="0"/>
      <c r="US3332" s="0"/>
      <c r="UT3332" s="0"/>
      <c r="UU3332" s="0"/>
      <c r="UV3332" s="0"/>
      <c r="UW3332" s="0"/>
      <c r="UX3332" s="0"/>
      <c r="UY3332" s="0"/>
      <c r="UZ3332" s="0"/>
      <c r="VA3332" s="0"/>
      <c r="VB3332" s="0"/>
      <c r="VC3332" s="0"/>
      <c r="VD3332" s="0"/>
      <c r="VE3332" s="0"/>
      <c r="VF3332" s="0"/>
      <c r="VG3332" s="0"/>
      <c r="VH3332" s="0"/>
      <c r="VI3332" s="0"/>
      <c r="VJ3332" s="0"/>
      <c r="VK3332" s="0"/>
      <c r="VL3332" s="0"/>
      <c r="VM3332" s="0"/>
      <c r="VN3332" s="0"/>
      <c r="VO3332" s="0"/>
      <c r="VP3332" s="0"/>
      <c r="VQ3332" s="0"/>
      <c r="VR3332" s="0"/>
      <c r="VS3332" s="0"/>
      <c r="VT3332" s="0"/>
      <c r="VU3332" s="0"/>
      <c r="VV3332" s="0"/>
      <c r="VW3332" s="0"/>
      <c r="VX3332" s="0"/>
      <c r="VY3332" s="0"/>
      <c r="VZ3332" s="0"/>
      <c r="WA3332" s="0"/>
      <c r="WB3332" s="0"/>
      <c r="WC3332" s="0"/>
      <c r="WD3332" s="0"/>
      <c r="WE3332" s="0"/>
      <c r="WF3332" s="0"/>
      <c r="WG3332" s="0"/>
      <c r="WH3332" s="0"/>
      <c r="WI3332" s="0"/>
      <c r="WJ3332" s="0"/>
      <c r="WK3332" s="0"/>
      <c r="WL3332" s="0"/>
      <c r="WM3332" s="0"/>
      <c r="WN3332" s="0"/>
      <c r="WO3332" s="0"/>
      <c r="WP3332" s="0"/>
      <c r="WQ3332" s="0"/>
      <c r="WR3332" s="0"/>
      <c r="WS3332" s="0"/>
      <c r="WT3332" s="0"/>
      <c r="WU3332" s="0"/>
      <c r="WV3332" s="0"/>
      <c r="WW3332" s="0"/>
      <c r="WX3332" s="0"/>
      <c r="WY3332" s="0"/>
      <c r="WZ3332" s="0"/>
      <c r="XA3332" s="0"/>
      <c r="XB3332" s="0"/>
      <c r="XC3332" s="0"/>
      <c r="XD3332" s="0"/>
      <c r="XE3332" s="0"/>
      <c r="XF3332" s="0"/>
      <c r="XG3332" s="0"/>
      <c r="XH3332" s="0"/>
      <c r="XI3332" s="0"/>
      <c r="XJ3332" s="0"/>
      <c r="XK3332" s="0"/>
      <c r="XL3332" s="0"/>
      <c r="XM3332" s="0"/>
      <c r="XN3332" s="0"/>
      <c r="XO3332" s="0"/>
      <c r="XP3332" s="0"/>
      <c r="XQ3332" s="0"/>
      <c r="XR3332" s="0"/>
      <c r="XS3332" s="0"/>
      <c r="XT3332" s="0"/>
      <c r="XU3332" s="0"/>
      <c r="XV3332" s="0"/>
      <c r="XW3332" s="0"/>
      <c r="XX3332" s="0"/>
      <c r="XY3332" s="0"/>
      <c r="XZ3332" s="0"/>
      <c r="YA3332" s="0"/>
      <c r="YB3332" s="0"/>
      <c r="YC3332" s="0"/>
      <c r="YD3332" s="0"/>
      <c r="YE3332" s="0"/>
      <c r="YF3332" s="0"/>
      <c r="YG3332" s="0"/>
      <c r="YH3332" s="0"/>
      <c r="YI3332" s="0"/>
      <c r="YJ3332" s="0"/>
      <c r="YK3332" s="0"/>
      <c r="YL3332" s="0"/>
      <c r="YM3332" s="0"/>
      <c r="YN3332" s="0"/>
      <c r="YO3332" s="0"/>
      <c r="YP3332" s="0"/>
      <c r="YQ3332" s="0"/>
      <c r="YR3332" s="0"/>
      <c r="YS3332" s="0"/>
      <c r="YT3332" s="0"/>
      <c r="YU3332" s="0"/>
      <c r="YV3332" s="0"/>
      <c r="YW3332" s="0"/>
      <c r="YX3332" s="0"/>
      <c r="YY3332" s="0"/>
      <c r="YZ3332" s="0"/>
      <c r="ZA3332" s="0"/>
      <c r="ZB3332" s="0"/>
      <c r="ZC3332" s="0"/>
      <c r="ZD3332" s="0"/>
      <c r="ZE3332" s="0"/>
      <c r="ZF3332" s="0"/>
      <c r="ZG3332" s="0"/>
      <c r="ZH3332" s="0"/>
      <c r="ZI3332" s="0"/>
      <c r="ZJ3332" s="0"/>
      <c r="ZK3332" s="0"/>
      <c r="ZL3332" s="0"/>
      <c r="ZM3332" s="0"/>
      <c r="ZN3332" s="0"/>
      <c r="ZO3332" s="0"/>
      <c r="ZP3332" s="0"/>
      <c r="ZQ3332" s="0"/>
      <c r="ZR3332" s="0"/>
      <c r="ZS3332" s="0"/>
      <c r="ZT3332" s="0"/>
      <c r="ZU3332" s="0"/>
      <c r="ZV3332" s="0"/>
      <c r="ZW3332" s="0"/>
      <c r="ZX3332" s="0"/>
      <c r="ZY3332" s="0"/>
      <c r="ZZ3332" s="0"/>
      <c r="AAA3332" s="0"/>
      <c r="AAB3332" s="0"/>
      <c r="AAC3332" s="0"/>
      <c r="AAD3332" s="0"/>
      <c r="AAE3332" s="0"/>
      <c r="AAF3332" s="0"/>
      <c r="AAG3332" s="0"/>
      <c r="AAH3332" s="0"/>
      <c r="AAI3332" s="0"/>
      <c r="AAJ3332" s="0"/>
      <c r="AAK3332" s="0"/>
      <c r="AAL3332" s="0"/>
      <c r="AAM3332" s="0"/>
      <c r="AAN3332" s="0"/>
      <c r="AAO3332" s="0"/>
      <c r="AAP3332" s="0"/>
      <c r="AAQ3332" s="0"/>
      <c r="AAR3332" s="0"/>
      <c r="AAS3332" s="0"/>
      <c r="AAT3332" s="0"/>
      <c r="AAU3332" s="0"/>
      <c r="AAV3332" s="0"/>
      <c r="AAW3332" s="0"/>
      <c r="AAX3332" s="0"/>
      <c r="AAY3332" s="0"/>
      <c r="AAZ3332" s="0"/>
      <c r="ABA3332" s="0"/>
      <c r="ABB3332" s="0"/>
      <c r="ABC3332" s="0"/>
      <c r="ABD3332" s="0"/>
      <c r="ABE3332" s="0"/>
      <c r="ABF3332" s="0"/>
      <c r="ABG3332" s="0"/>
      <c r="ABH3332" s="0"/>
      <c r="ABI3332" s="0"/>
      <c r="ABJ3332" s="0"/>
      <c r="ABK3332" s="0"/>
      <c r="ABL3332" s="0"/>
      <c r="ABM3332" s="0"/>
      <c r="ABN3332" s="0"/>
      <c r="ABO3332" s="0"/>
      <c r="ABP3332" s="0"/>
      <c r="ABQ3332" s="0"/>
      <c r="ABR3332" s="0"/>
      <c r="ABS3332" s="0"/>
      <c r="ABT3332" s="0"/>
      <c r="ABU3332" s="0"/>
      <c r="ABV3332" s="0"/>
      <c r="ABW3332" s="0"/>
      <c r="ABX3332" s="0"/>
      <c r="ABY3332" s="0"/>
      <c r="ABZ3332" s="0"/>
      <c r="ACA3332" s="0"/>
      <c r="ACB3332" s="0"/>
      <c r="ACC3332" s="0"/>
      <c r="ACD3332" s="0"/>
      <c r="ACE3332" s="0"/>
      <c r="ACF3332" s="0"/>
      <c r="ACG3332" s="0"/>
      <c r="ACH3332" s="0"/>
      <c r="ACI3332" s="0"/>
      <c r="ACJ3332" s="0"/>
      <c r="ACK3332" s="0"/>
      <c r="ACL3332" s="0"/>
      <c r="ACM3332" s="0"/>
      <c r="ACN3332" s="0"/>
      <c r="ACO3332" s="0"/>
      <c r="ACP3332" s="0"/>
      <c r="ACQ3332" s="0"/>
      <c r="ACR3332" s="0"/>
      <c r="ACS3332" s="0"/>
      <c r="ACT3332" s="0"/>
      <c r="ACU3332" s="0"/>
      <c r="ACV3332" s="0"/>
      <c r="ACW3332" s="0"/>
      <c r="ACX3332" s="0"/>
      <c r="ACY3332" s="0"/>
      <c r="ACZ3332" s="0"/>
      <c r="ADA3332" s="0"/>
      <c r="ADB3332" s="0"/>
      <c r="ADC3332" s="0"/>
      <c r="ADD3332" s="0"/>
      <c r="ADE3332" s="0"/>
      <c r="ADF3332" s="0"/>
      <c r="ADG3332" s="0"/>
      <c r="ADH3332" s="0"/>
      <c r="ADI3332" s="0"/>
      <c r="ADJ3332" s="0"/>
      <c r="ADK3332" s="0"/>
      <c r="ADL3332" s="0"/>
      <c r="ADM3332" s="0"/>
      <c r="ADN3332" s="0"/>
      <c r="ADO3332" s="0"/>
      <c r="ADP3332" s="0"/>
      <c r="ADQ3332" s="0"/>
      <c r="ADR3332" s="0"/>
      <c r="ADS3332" s="0"/>
      <c r="ADT3332" s="0"/>
      <c r="ADU3332" s="0"/>
      <c r="ADV3332" s="0"/>
      <c r="ADW3332" s="0"/>
      <c r="ADX3332" s="0"/>
      <c r="ADY3332" s="0"/>
      <c r="ADZ3332" s="0"/>
      <c r="AEA3332" s="0"/>
      <c r="AEB3332" s="0"/>
      <c r="AEC3332" s="0"/>
      <c r="AED3332" s="0"/>
      <c r="AEE3332" s="0"/>
      <c r="AEF3332" s="0"/>
      <c r="AEG3332" s="0"/>
      <c r="AEH3332" s="0"/>
      <c r="AEI3332" s="0"/>
      <c r="AEJ3332" s="0"/>
      <c r="AEK3332" s="0"/>
      <c r="AEL3332" s="0"/>
      <c r="AEM3332" s="0"/>
      <c r="AEN3332" s="0"/>
      <c r="AEO3332" s="0"/>
      <c r="AEP3332" s="0"/>
      <c r="AEQ3332" s="0"/>
      <c r="AER3332" s="0"/>
      <c r="AES3332" s="0"/>
      <c r="AET3332" s="0"/>
      <c r="AEU3332" s="0"/>
      <c r="AEV3332" s="0"/>
      <c r="AEW3332" s="0"/>
      <c r="AEX3332" s="0"/>
      <c r="AEY3332" s="0"/>
      <c r="AEZ3332" s="0"/>
      <c r="AFA3332" s="0"/>
      <c r="AFB3332" s="0"/>
      <c r="AFC3332" s="0"/>
      <c r="AFD3332" s="0"/>
      <c r="AFE3332" s="0"/>
      <c r="AFF3332" s="0"/>
      <c r="AFG3332" s="0"/>
      <c r="AFH3332" s="0"/>
      <c r="AFI3332" s="0"/>
      <c r="AFJ3332" s="0"/>
      <c r="AFK3332" s="0"/>
      <c r="AFL3332" s="0"/>
      <c r="AFM3332" s="0"/>
      <c r="AFN3332" s="0"/>
      <c r="AFO3332" s="0"/>
      <c r="AFP3332" s="0"/>
      <c r="AFQ3332" s="0"/>
      <c r="AFR3332" s="0"/>
      <c r="AFS3332" s="0"/>
      <c r="AFT3332" s="0"/>
      <c r="AFU3332" s="0"/>
      <c r="AFV3332" s="0"/>
      <c r="AFW3332" s="0"/>
      <c r="AFX3332" s="0"/>
      <c r="AFY3332" s="0"/>
      <c r="AFZ3332" s="0"/>
      <c r="AGA3332" s="0"/>
      <c r="AGB3332" s="0"/>
      <c r="AGC3332" s="0"/>
      <c r="AGD3332" s="0"/>
      <c r="AGE3332" s="0"/>
      <c r="AGF3332" s="0"/>
      <c r="AGG3332" s="0"/>
      <c r="AGH3332" s="0"/>
      <c r="AGI3332" s="0"/>
      <c r="AGJ3332" s="0"/>
      <c r="AGK3332" s="0"/>
      <c r="AGL3332" s="0"/>
      <c r="AGM3332" s="0"/>
      <c r="AGN3332" s="0"/>
      <c r="AGO3332" s="0"/>
      <c r="AGP3332" s="0"/>
      <c r="AGQ3332" s="0"/>
      <c r="AGR3332" s="0"/>
      <c r="AGS3332" s="0"/>
      <c r="AGT3332" s="0"/>
      <c r="AGU3332" s="0"/>
      <c r="AGV3332" s="0"/>
      <c r="AGW3332" s="0"/>
      <c r="AGX3332" s="0"/>
      <c r="AGY3332" s="0"/>
      <c r="AGZ3332" s="0"/>
      <c r="AHA3332" s="0"/>
      <c r="AHB3332" s="0"/>
      <c r="AHC3332" s="0"/>
      <c r="AHD3332" s="0"/>
      <c r="AHE3332" s="0"/>
      <c r="AHF3332" s="0"/>
      <c r="AHG3332" s="0"/>
      <c r="AHH3332" s="0"/>
      <c r="AHI3332" s="0"/>
      <c r="AHJ3332" s="0"/>
      <c r="AHK3332" s="0"/>
      <c r="AHL3332" s="0"/>
      <c r="AHM3332" s="0"/>
      <c r="AHN3332" s="0"/>
      <c r="AHO3332" s="0"/>
      <c r="AHP3332" s="0"/>
      <c r="AHQ3332" s="0"/>
      <c r="AHR3332" s="0"/>
      <c r="AHS3332" s="0"/>
      <c r="AHT3332" s="0"/>
      <c r="AHU3332" s="0"/>
      <c r="AHV3332" s="0"/>
      <c r="AHW3332" s="0"/>
      <c r="AHX3332" s="0"/>
      <c r="AHY3332" s="0"/>
      <c r="AHZ3332" s="0"/>
      <c r="AIA3332" s="0"/>
      <c r="AIB3332" s="0"/>
      <c r="AIC3332" s="0"/>
      <c r="AID3332" s="0"/>
      <c r="AIE3332" s="0"/>
      <c r="AIF3332" s="0"/>
      <c r="AIG3332" s="0"/>
      <c r="AIH3332" s="0"/>
      <c r="AII3332" s="0"/>
      <c r="AIJ3332" s="0"/>
      <c r="AIK3332" s="0"/>
      <c r="AIL3332" s="0"/>
      <c r="AIM3332" s="0"/>
      <c r="AIN3332" s="0"/>
      <c r="AIO3332" s="0"/>
      <c r="AIP3332" s="0"/>
      <c r="AIQ3332" s="0"/>
      <c r="AIR3332" s="0"/>
      <c r="AIS3332" s="0"/>
      <c r="AIT3332" s="0"/>
      <c r="AIU3332" s="0"/>
      <c r="AIV3332" s="0"/>
      <c r="AIW3332" s="0"/>
      <c r="AIX3332" s="0"/>
      <c r="AIY3332" s="0"/>
      <c r="AIZ3332" s="0"/>
      <c r="AJA3332" s="0"/>
      <c r="AJB3332" s="0"/>
      <c r="AJC3332" s="0"/>
      <c r="AJD3332" s="0"/>
      <c r="AJE3332" s="0"/>
      <c r="AJF3332" s="0"/>
      <c r="AJG3332" s="0"/>
      <c r="AJH3332" s="0"/>
      <c r="AJI3332" s="0"/>
      <c r="AJJ3332" s="0"/>
      <c r="AJK3332" s="0"/>
      <c r="AJL3332" s="0"/>
      <c r="AJM3332" s="0"/>
      <c r="AJN3332" s="0"/>
      <c r="AJO3332" s="0"/>
      <c r="AJP3332" s="0"/>
      <c r="AJQ3332" s="0"/>
      <c r="AJR3332" s="0"/>
      <c r="AJS3332" s="0"/>
      <c r="AJT3332" s="0"/>
      <c r="AJU3332" s="0"/>
      <c r="AJV3332" s="0"/>
      <c r="AJW3332" s="0"/>
      <c r="AJX3332" s="0"/>
      <c r="AJY3332" s="0"/>
      <c r="AJZ3332" s="0"/>
      <c r="AKA3332" s="0"/>
      <c r="AKB3332" s="0"/>
      <c r="AKC3332" s="0"/>
      <c r="AKD3332" s="0"/>
      <c r="AKE3332" s="0"/>
      <c r="AKF3332" s="0"/>
      <c r="AKG3332" s="0"/>
      <c r="AKH3332" s="0"/>
      <c r="AKI3332" s="0"/>
      <c r="AKJ3332" s="0"/>
      <c r="AKK3332" s="0"/>
      <c r="AKL3332" s="0"/>
      <c r="AKM3332" s="0"/>
      <c r="AKN3332" s="0"/>
      <c r="AKO3332" s="0"/>
      <c r="AKP3332" s="0"/>
      <c r="AKQ3332" s="0"/>
      <c r="AKR3332" s="0"/>
      <c r="AKS3332" s="0"/>
      <c r="AKT3332" s="0"/>
      <c r="AKU3332" s="0"/>
      <c r="AKV3332" s="0"/>
      <c r="AKW3332" s="0"/>
      <c r="AKX3332" s="0"/>
      <c r="AKY3332" s="0"/>
      <c r="AKZ3332" s="0"/>
      <c r="ALA3332" s="0"/>
      <c r="ALB3332" s="0"/>
      <c r="ALC3332" s="0"/>
      <c r="ALD3332" s="0"/>
      <c r="ALE3332" s="0"/>
      <c r="ALF3332" s="0"/>
      <c r="ALG3332" s="0"/>
      <c r="ALH3332" s="0"/>
      <c r="ALI3332" s="0"/>
      <c r="ALJ3332" s="0"/>
      <c r="ALK3332" s="0"/>
      <c r="ALL3332" s="0"/>
      <c r="ALM3332" s="0"/>
      <c r="ALN3332" s="0"/>
      <c r="ALO3332" s="0"/>
      <c r="ALP3332" s="0"/>
      <c r="ALQ3332" s="0"/>
      <c r="ALR3332" s="0"/>
      <c r="ALS3332" s="0"/>
      <c r="ALT3332" s="0"/>
      <c r="ALU3332" s="0"/>
      <c r="ALV3332" s="0"/>
      <c r="ALW3332" s="0"/>
      <c r="ALX3332" s="0"/>
      <c r="ALY3332" s="0"/>
      <c r="ALZ3332" s="0"/>
      <c r="AMA3332" s="0"/>
      <c r="AMB3332" s="0"/>
      <c r="AMC3332" s="0"/>
      <c r="AMD3332" s="0"/>
      <c r="AME3332" s="0"/>
      <c r="AMF3332" s="0"/>
      <c r="AMG3332" s="0"/>
      <c r="AMH3332" s="0"/>
      <c r="AMI3332" s="0"/>
    </row>
    <row r="3333" customFormat="false" ht="12.75" hidden="false" customHeight="false" outlineLevel="0" collapsed="false">
      <c r="A3333" s="1" t="s">
        <v>3569</v>
      </c>
      <c r="C3333" s="27" t="s">
        <v>3583</v>
      </c>
      <c r="D3333" s="27" t="s">
        <v>49</v>
      </c>
      <c r="E3333" s="28"/>
      <c r="F3333" s="29"/>
      <c r="G3333" s="27"/>
      <c r="H3333" s="30" t="s">
        <v>168</v>
      </c>
      <c r="I3333" s="31" t="n">
        <v>0.45</v>
      </c>
      <c r="J3333" s="31" t="s">
        <v>2270</v>
      </c>
      <c r="BM3333" s="0"/>
      <c r="BN3333" s="0"/>
      <c r="BO3333" s="0"/>
      <c r="BP3333" s="0"/>
      <c r="BQ3333" s="0"/>
      <c r="BR3333" s="0"/>
      <c r="BS3333" s="0"/>
      <c r="BT3333" s="0"/>
      <c r="BU3333" s="0"/>
      <c r="BV3333" s="0"/>
      <c r="BW3333" s="0"/>
      <c r="BX3333" s="0"/>
      <c r="BY3333" s="0"/>
      <c r="BZ3333" s="0"/>
      <c r="CA3333" s="0"/>
      <c r="CB3333" s="0"/>
      <c r="CC3333" s="0"/>
      <c r="CD3333" s="0"/>
      <c r="CE3333" s="0"/>
      <c r="CF3333" s="0"/>
      <c r="CG3333" s="0"/>
      <c r="CH3333" s="0"/>
      <c r="CI3333" s="0"/>
      <c r="CJ3333" s="0"/>
      <c r="CK3333" s="0"/>
      <c r="CL3333" s="0"/>
      <c r="CM3333" s="0"/>
      <c r="CN3333" s="0"/>
      <c r="CO3333" s="0"/>
      <c r="CP3333" s="0"/>
      <c r="CQ3333" s="0"/>
      <c r="CR3333" s="0"/>
      <c r="CS3333" s="0"/>
      <c r="CT3333" s="0"/>
      <c r="CU3333" s="0"/>
      <c r="CV3333" s="0"/>
      <c r="CW3333" s="0"/>
      <c r="CX3333" s="0"/>
      <c r="CY3333" s="0"/>
      <c r="CZ3333" s="0"/>
      <c r="DA3333" s="0"/>
      <c r="DB3333" s="0"/>
      <c r="DC3333" s="0"/>
      <c r="DD3333" s="0"/>
      <c r="DE3333" s="0"/>
      <c r="DF3333" s="0"/>
      <c r="DG3333" s="0"/>
      <c r="DH3333" s="0"/>
      <c r="DI3333" s="0"/>
      <c r="DJ3333" s="0"/>
      <c r="DK3333" s="0"/>
      <c r="DL3333" s="0"/>
      <c r="DM3333" s="0"/>
      <c r="DN3333" s="0"/>
      <c r="DO3333" s="0"/>
      <c r="DP3333" s="0"/>
      <c r="DQ3333" s="0"/>
      <c r="DR3333" s="0"/>
      <c r="DS3333" s="0"/>
      <c r="DT3333" s="0"/>
      <c r="DU3333" s="0"/>
      <c r="DV3333" s="0"/>
      <c r="DW3333" s="0"/>
      <c r="DX3333" s="0"/>
      <c r="DY3333" s="0"/>
      <c r="DZ3333" s="0"/>
      <c r="EA3333" s="0"/>
      <c r="EB3333" s="0"/>
      <c r="EC3333" s="0"/>
      <c r="ED3333" s="0"/>
      <c r="EE3333" s="0"/>
      <c r="EF3333" s="0"/>
      <c r="EG3333" s="0"/>
      <c r="EH3333" s="0"/>
      <c r="EI3333" s="0"/>
      <c r="EJ3333" s="0"/>
      <c r="EK3333" s="0"/>
      <c r="EL3333" s="0"/>
      <c r="EM3333" s="0"/>
      <c r="EN3333" s="0"/>
      <c r="EO3333" s="0"/>
      <c r="EP3333" s="0"/>
      <c r="EQ3333" s="0"/>
      <c r="ER3333" s="0"/>
      <c r="ES3333" s="0"/>
      <c r="ET3333" s="0"/>
      <c r="EU3333" s="0"/>
      <c r="EV3333" s="0"/>
      <c r="EW3333" s="0"/>
      <c r="EX3333" s="0"/>
      <c r="EY3333" s="0"/>
      <c r="EZ3333" s="0"/>
      <c r="FA3333" s="0"/>
      <c r="FB3333" s="0"/>
      <c r="FC3333" s="0"/>
      <c r="FD3333" s="0"/>
      <c r="FE3333" s="0"/>
      <c r="FF3333" s="0"/>
      <c r="FG3333" s="0"/>
      <c r="FH3333" s="0"/>
      <c r="FI3333" s="0"/>
      <c r="FJ3333" s="0"/>
      <c r="FK3333" s="0"/>
      <c r="FL3333" s="0"/>
      <c r="FM3333" s="0"/>
      <c r="FN3333" s="0"/>
      <c r="FO3333" s="0"/>
      <c r="FP3333" s="0"/>
      <c r="FQ3333" s="0"/>
      <c r="FR3333" s="0"/>
      <c r="FS3333" s="0"/>
      <c r="FT3333" s="0"/>
      <c r="FU3333" s="0"/>
      <c r="FV3333" s="0"/>
      <c r="FW3333" s="0"/>
      <c r="FX3333" s="0"/>
      <c r="FY3333" s="0"/>
      <c r="FZ3333" s="0"/>
      <c r="GA3333" s="0"/>
      <c r="GB3333" s="0"/>
      <c r="GC3333" s="0"/>
      <c r="GD3333" s="0"/>
      <c r="GE3333" s="0"/>
      <c r="GF3333" s="0"/>
      <c r="GG3333" s="0"/>
      <c r="GH3333" s="0"/>
      <c r="GI3333" s="0"/>
      <c r="GJ3333" s="0"/>
      <c r="GK3333" s="0"/>
      <c r="GL3333" s="0"/>
      <c r="GM3333" s="0"/>
      <c r="GN3333" s="0"/>
      <c r="GO3333" s="0"/>
      <c r="GP3333" s="0"/>
      <c r="GQ3333" s="0"/>
      <c r="GR3333" s="0"/>
      <c r="GS3333" s="0"/>
      <c r="GT3333" s="0"/>
      <c r="GU3333" s="0"/>
      <c r="GV3333" s="0"/>
      <c r="GW3333" s="0"/>
      <c r="GX3333" s="0"/>
      <c r="GY3333" s="0"/>
      <c r="GZ3333" s="0"/>
      <c r="HA3333" s="0"/>
      <c r="HB3333" s="0"/>
      <c r="HC3333" s="0"/>
      <c r="HD3333" s="0"/>
      <c r="HE3333" s="0"/>
      <c r="HF3333" s="0"/>
      <c r="HG3333" s="0"/>
      <c r="HH3333" s="0"/>
      <c r="HI3333" s="0"/>
      <c r="HJ3333" s="0"/>
      <c r="HK3333" s="0"/>
      <c r="HL3333" s="0"/>
      <c r="HM3333" s="0"/>
      <c r="HN3333" s="0"/>
      <c r="HO3333" s="0"/>
      <c r="HP3333" s="0"/>
      <c r="HQ3333" s="0"/>
      <c r="HR3333" s="0"/>
      <c r="HS3333" s="0"/>
      <c r="HT3333" s="0"/>
      <c r="HU3333" s="0"/>
      <c r="HV3333" s="0"/>
      <c r="HW3333" s="0"/>
      <c r="HX3333" s="0"/>
      <c r="HY3333" s="0"/>
      <c r="HZ3333" s="0"/>
      <c r="IA3333" s="0"/>
      <c r="IB3333" s="0"/>
      <c r="IC3333" s="0"/>
      <c r="ID3333" s="0"/>
      <c r="IE3333" s="0"/>
      <c r="IF3333" s="0"/>
      <c r="IG3333" s="0"/>
      <c r="IH3333" s="0"/>
      <c r="II3333" s="0"/>
      <c r="IJ3333" s="0"/>
      <c r="IK3333" s="0"/>
      <c r="IL3333" s="0"/>
      <c r="IM3333" s="0"/>
      <c r="IN3333" s="0"/>
      <c r="IO3333" s="0"/>
      <c r="IP3333" s="0"/>
      <c r="IQ3333" s="0"/>
      <c r="IR3333" s="0"/>
      <c r="IS3333" s="0"/>
      <c r="IT3333" s="0"/>
      <c r="IU3333" s="0"/>
      <c r="IV3333" s="0"/>
      <c r="IW3333" s="0"/>
      <c r="IX3333" s="0"/>
      <c r="IY3333" s="0"/>
      <c r="IZ3333" s="0"/>
      <c r="JA3333" s="0"/>
      <c r="JB3333" s="0"/>
      <c r="JC3333" s="0"/>
      <c r="JD3333" s="0"/>
      <c r="JE3333" s="0"/>
      <c r="JF3333" s="0"/>
      <c r="JG3333" s="0"/>
      <c r="JH3333" s="0"/>
      <c r="JI3333" s="0"/>
      <c r="JJ3333" s="0"/>
      <c r="JK3333" s="0"/>
      <c r="JL3333" s="0"/>
      <c r="JM3333" s="0"/>
      <c r="JN3333" s="0"/>
      <c r="JO3333" s="0"/>
      <c r="JP3333" s="0"/>
      <c r="JQ3333" s="0"/>
      <c r="JR3333" s="0"/>
      <c r="JS3333" s="0"/>
      <c r="JT3333" s="0"/>
      <c r="JU3333" s="0"/>
      <c r="JV3333" s="0"/>
      <c r="JW3333" s="0"/>
      <c r="JX3333" s="0"/>
      <c r="JY3333" s="0"/>
      <c r="JZ3333" s="0"/>
      <c r="KA3333" s="0"/>
      <c r="KB3333" s="0"/>
      <c r="KC3333" s="0"/>
      <c r="KD3333" s="0"/>
      <c r="KE3333" s="0"/>
      <c r="KF3333" s="0"/>
      <c r="KG3333" s="0"/>
      <c r="KH3333" s="0"/>
      <c r="KI3333" s="0"/>
      <c r="KJ3333" s="0"/>
      <c r="KK3333" s="0"/>
      <c r="KL3333" s="0"/>
      <c r="KM3333" s="0"/>
      <c r="KN3333" s="0"/>
      <c r="KO3333" s="0"/>
      <c r="KP3333" s="0"/>
      <c r="KQ3333" s="0"/>
      <c r="KR3333" s="0"/>
      <c r="KS3333" s="0"/>
      <c r="KT3333" s="0"/>
      <c r="KU3333" s="0"/>
      <c r="KV3333" s="0"/>
      <c r="KW3333" s="0"/>
      <c r="KX3333" s="0"/>
      <c r="KY3333" s="0"/>
      <c r="KZ3333" s="0"/>
      <c r="LA3333" s="0"/>
      <c r="LB3333" s="0"/>
      <c r="LC3333" s="0"/>
      <c r="LD3333" s="0"/>
      <c r="LE3333" s="0"/>
      <c r="LF3333" s="0"/>
      <c r="LG3333" s="0"/>
      <c r="LH3333" s="0"/>
      <c r="LI3333" s="0"/>
      <c r="LJ3333" s="0"/>
      <c r="LK3333" s="0"/>
      <c r="LL3333" s="0"/>
      <c r="LM3333" s="0"/>
      <c r="LN3333" s="0"/>
      <c r="LO3333" s="0"/>
      <c r="LP3333" s="0"/>
      <c r="LQ3333" s="0"/>
      <c r="LR3333" s="0"/>
      <c r="LS3333" s="0"/>
      <c r="LT3333" s="0"/>
      <c r="LU3333" s="0"/>
      <c r="LV3333" s="0"/>
      <c r="LW3333" s="0"/>
      <c r="LX3333" s="0"/>
      <c r="LY3333" s="0"/>
      <c r="LZ3333" s="0"/>
      <c r="MA3333" s="0"/>
      <c r="MB3333" s="0"/>
      <c r="MC3333" s="0"/>
      <c r="MD3333" s="0"/>
      <c r="ME3333" s="0"/>
      <c r="MF3333" s="0"/>
      <c r="MG3333" s="0"/>
      <c r="MH3333" s="0"/>
      <c r="MI3333" s="0"/>
      <c r="MJ3333" s="0"/>
      <c r="MK3333" s="0"/>
      <c r="ML3333" s="0"/>
      <c r="MM3333" s="0"/>
      <c r="MN3333" s="0"/>
      <c r="MO3333" s="0"/>
      <c r="MP3333" s="0"/>
      <c r="MQ3333" s="0"/>
      <c r="MR3333" s="0"/>
      <c r="MS3333" s="0"/>
      <c r="MT3333" s="0"/>
      <c r="MU3333" s="0"/>
      <c r="MV3333" s="0"/>
      <c r="MW3333" s="0"/>
      <c r="MX3333" s="0"/>
      <c r="MY3333" s="0"/>
      <c r="MZ3333" s="0"/>
      <c r="NA3333" s="0"/>
      <c r="NB3333" s="0"/>
      <c r="NC3333" s="0"/>
      <c r="ND3333" s="0"/>
      <c r="NE3333" s="0"/>
      <c r="NF3333" s="0"/>
      <c r="NG3333" s="0"/>
      <c r="NH3333" s="0"/>
      <c r="NI3333" s="0"/>
      <c r="NJ3333" s="0"/>
      <c r="NK3333" s="0"/>
      <c r="NL3333" s="0"/>
      <c r="NM3333" s="0"/>
      <c r="NN3333" s="0"/>
      <c r="NO3333" s="0"/>
      <c r="NP3333" s="0"/>
      <c r="NQ3333" s="0"/>
      <c r="NR3333" s="0"/>
      <c r="NS3333" s="0"/>
      <c r="NT3333" s="0"/>
      <c r="NU3333" s="0"/>
      <c r="NV3333" s="0"/>
      <c r="NW3333" s="0"/>
      <c r="NX3333" s="0"/>
      <c r="NY3333" s="0"/>
      <c r="NZ3333" s="0"/>
      <c r="OA3333" s="0"/>
      <c r="OB3333" s="0"/>
      <c r="OC3333" s="0"/>
      <c r="OD3333" s="0"/>
      <c r="OE3333" s="0"/>
      <c r="OF3333" s="0"/>
      <c r="OG3333" s="0"/>
      <c r="OH3333" s="0"/>
      <c r="OI3333" s="0"/>
      <c r="OJ3333" s="0"/>
      <c r="OK3333" s="0"/>
      <c r="OL3333" s="0"/>
      <c r="OM3333" s="0"/>
      <c r="ON3333" s="0"/>
      <c r="OO3333" s="0"/>
      <c r="OP3333" s="0"/>
      <c r="OQ3333" s="0"/>
      <c r="OR3333" s="0"/>
      <c r="OS3333" s="0"/>
      <c r="OT3333" s="0"/>
      <c r="OU3333" s="0"/>
      <c r="OV3333" s="0"/>
      <c r="OW3333" s="0"/>
      <c r="OX3333" s="0"/>
      <c r="OY3333" s="0"/>
      <c r="OZ3333" s="0"/>
      <c r="PA3333" s="0"/>
      <c r="PB3333" s="0"/>
      <c r="PC3333" s="0"/>
      <c r="PD3333" s="0"/>
      <c r="PE3333" s="0"/>
      <c r="PF3333" s="0"/>
      <c r="PG3333" s="0"/>
      <c r="PH3333" s="0"/>
      <c r="PI3333" s="0"/>
      <c r="PJ3333" s="0"/>
      <c r="PK3333" s="0"/>
      <c r="PL3333" s="0"/>
      <c r="PM3333" s="0"/>
      <c r="PN3333" s="0"/>
      <c r="PO3333" s="0"/>
      <c r="PP3333" s="0"/>
      <c r="PQ3333" s="0"/>
      <c r="PR3333" s="0"/>
      <c r="PS3333" s="0"/>
      <c r="PT3333" s="0"/>
      <c r="PU3333" s="0"/>
      <c r="PV3333" s="0"/>
      <c r="PW3333" s="0"/>
      <c r="PX3333" s="0"/>
      <c r="PY3333" s="0"/>
      <c r="PZ3333" s="0"/>
      <c r="QA3333" s="0"/>
      <c r="QB3333" s="0"/>
      <c r="QC3333" s="0"/>
      <c r="QD3333" s="0"/>
      <c r="QE3333" s="0"/>
      <c r="QF3333" s="0"/>
      <c r="QG3333" s="0"/>
      <c r="QH3333" s="0"/>
      <c r="QI3333" s="0"/>
      <c r="QJ3333" s="0"/>
      <c r="QK3333" s="0"/>
      <c r="QL3333" s="0"/>
      <c r="QM3333" s="0"/>
      <c r="QN3333" s="0"/>
      <c r="QO3333" s="0"/>
      <c r="QP3333" s="0"/>
      <c r="QQ3333" s="0"/>
      <c r="QR3333" s="0"/>
      <c r="QS3333" s="0"/>
      <c r="QT3333" s="0"/>
      <c r="QU3333" s="0"/>
      <c r="QV3333" s="0"/>
      <c r="QW3333" s="0"/>
      <c r="QX3333" s="0"/>
      <c r="QY3333" s="0"/>
      <c r="QZ3333" s="0"/>
      <c r="RA3333" s="0"/>
      <c r="RB3333" s="0"/>
      <c r="RC3333" s="0"/>
      <c r="RD3333" s="0"/>
      <c r="RE3333" s="0"/>
      <c r="RF3333" s="0"/>
      <c r="RG3333" s="0"/>
      <c r="RH3333" s="0"/>
      <c r="RI3333" s="0"/>
      <c r="RJ3333" s="0"/>
      <c r="RK3333" s="0"/>
      <c r="RL3333" s="0"/>
      <c r="RM3333" s="0"/>
      <c r="RN3333" s="0"/>
      <c r="RO3333" s="0"/>
      <c r="RP3333" s="0"/>
      <c r="RQ3333" s="0"/>
      <c r="RR3333" s="0"/>
      <c r="RS3333" s="0"/>
      <c r="RT3333" s="0"/>
      <c r="RU3333" s="0"/>
      <c r="RV3333" s="0"/>
      <c r="RW3333" s="0"/>
      <c r="RX3333" s="0"/>
      <c r="RY3333" s="0"/>
      <c r="RZ3333" s="0"/>
      <c r="SA3333" s="0"/>
      <c r="SB3333" s="0"/>
      <c r="SC3333" s="0"/>
      <c r="SD3333" s="0"/>
      <c r="SE3333" s="0"/>
      <c r="SF3333" s="0"/>
      <c r="SG3333" s="0"/>
      <c r="SH3333" s="0"/>
      <c r="SI3333" s="0"/>
      <c r="SJ3333" s="0"/>
      <c r="SK3333" s="0"/>
      <c r="SL3333" s="0"/>
      <c r="SM3333" s="0"/>
      <c r="SN3333" s="0"/>
      <c r="SO3333" s="0"/>
      <c r="SP3333" s="0"/>
      <c r="SQ3333" s="0"/>
      <c r="SR3333" s="0"/>
      <c r="SS3333" s="0"/>
      <c r="ST3333" s="0"/>
      <c r="SU3333" s="0"/>
      <c r="SV3333" s="0"/>
      <c r="SW3333" s="0"/>
      <c r="SX3333" s="0"/>
      <c r="SY3333" s="0"/>
      <c r="SZ3333" s="0"/>
      <c r="TA3333" s="0"/>
      <c r="TB3333" s="0"/>
      <c r="TC3333" s="0"/>
      <c r="TD3333" s="0"/>
      <c r="TE3333" s="0"/>
      <c r="TF3333" s="0"/>
      <c r="TG3333" s="0"/>
      <c r="TH3333" s="0"/>
      <c r="TI3333" s="0"/>
      <c r="TJ3333" s="0"/>
      <c r="TK3333" s="0"/>
      <c r="TL3333" s="0"/>
      <c r="TM3333" s="0"/>
      <c r="TN3333" s="0"/>
      <c r="TO3333" s="0"/>
      <c r="TP3333" s="0"/>
      <c r="TQ3333" s="0"/>
      <c r="TR3333" s="0"/>
      <c r="TS3333" s="0"/>
      <c r="TT3333" s="0"/>
      <c r="TU3333" s="0"/>
      <c r="TV3333" s="0"/>
      <c r="TW3333" s="0"/>
      <c r="TX3333" s="0"/>
      <c r="TY3333" s="0"/>
      <c r="TZ3333" s="0"/>
      <c r="UA3333" s="0"/>
      <c r="UB3333" s="0"/>
      <c r="UC3333" s="0"/>
      <c r="UD3333" s="0"/>
      <c r="UE3333" s="0"/>
      <c r="UF3333" s="0"/>
      <c r="UG3333" s="0"/>
      <c r="UH3333" s="0"/>
      <c r="UI3333" s="0"/>
      <c r="UJ3333" s="0"/>
      <c r="UK3333" s="0"/>
      <c r="UL3333" s="0"/>
      <c r="UM3333" s="0"/>
      <c r="UN3333" s="0"/>
      <c r="UO3333" s="0"/>
      <c r="UP3333" s="0"/>
      <c r="UQ3333" s="0"/>
      <c r="UR3333" s="0"/>
      <c r="US3333" s="0"/>
      <c r="UT3333" s="0"/>
      <c r="UU3333" s="0"/>
      <c r="UV3333" s="0"/>
      <c r="UW3333" s="0"/>
      <c r="UX3333" s="0"/>
      <c r="UY3333" s="0"/>
      <c r="UZ3333" s="0"/>
      <c r="VA3333" s="0"/>
      <c r="VB3333" s="0"/>
      <c r="VC3333" s="0"/>
      <c r="VD3333" s="0"/>
      <c r="VE3333" s="0"/>
      <c r="VF3333" s="0"/>
      <c r="VG3333" s="0"/>
      <c r="VH3333" s="0"/>
      <c r="VI3333" s="0"/>
      <c r="VJ3333" s="0"/>
      <c r="VK3333" s="0"/>
      <c r="VL3333" s="0"/>
      <c r="VM3333" s="0"/>
      <c r="VN3333" s="0"/>
      <c r="VO3333" s="0"/>
      <c r="VP3333" s="0"/>
      <c r="VQ3333" s="0"/>
      <c r="VR3333" s="0"/>
      <c r="VS3333" s="0"/>
      <c r="VT3333" s="0"/>
      <c r="VU3333" s="0"/>
      <c r="VV3333" s="0"/>
      <c r="VW3333" s="0"/>
      <c r="VX3333" s="0"/>
      <c r="VY3333" s="0"/>
      <c r="VZ3333" s="0"/>
      <c r="WA3333" s="0"/>
      <c r="WB3333" s="0"/>
      <c r="WC3333" s="0"/>
      <c r="WD3333" s="0"/>
      <c r="WE3333" s="0"/>
      <c r="WF3333" s="0"/>
      <c r="WG3333" s="0"/>
      <c r="WH3333" s="0"/>
      <c r="WI3333" s="0"/>
      <c r="WJ3333" s="0"/>
      <c r="WK3333" s="0"/>
      <c r="WL3333" s="0"/>
      <c r="WM3333" s="0"/>
      <c r="WN3333" s="0"/>
      <c r="WO3333" s="0"/>
      <c r="WP3333" s="0"/>
      <c r="WQ3333" s="0"/>
      <c r="WR3333" s="0"/>
      <c r="WS3333" s="0"/>
      <c r="WT3333" s="0"/>
      <c r="WU3333" s="0"/>
      <c r="WV3333" s="0"/>
      <c r="WW3333" s="0"/>
      <c r="WX3333" s="0"/>
      <c r="WY3333" s="0"/>
      <c r="WZ3333" s="0"/>
      <c r="XA3333" s="0"/>
      <c r="XB3333" s="0"/>
      <c r="XC3333" s="0"/>
      <c r="XD3333" s="0"/>
      <c r="XE3333" s="0"/>
      <c r="XF3333" s="0"/>
      <c r="XG3333" s="0"/>
      <c r="XH3333" s="0"/>
      <c r="XI3333" s="0"/>
      <c r="XJ3333" s="0"/>
      <c r="XK3333" s="0"/>
      <c r="XL3333" s="0"/>
      <c r="XM3333" s="0"/>
      <c r="XN3333" s="0"/>
      <c r="XO3333" s="0"/>
      <c r="XP3333" s="0"/>
      <c r="XQ3333" s="0"/>
      <c r="XR3333" s="0"/>
      <c r="XS3333" s="0"/>
      <c r="XT3333" s="0"/>
      <c r="XU3333" s="0"/>
      <c r="XV3333" s="0"/>
      <c r="XW3333" s="0"/>
      <c r="XX3333" s="0"/>
      <c r="XY3333" s="0"/>
      <c r="XZ3333" s="0"/>
      <c r="YA3333" s="0"/>
      <c r="YB3333" s="0"/>
      <c r="YC3333" s="0"/>
      <c r="YD3333" s="0"/>
      <c r="YE3333" s="0"/>
      <c r="YF3333" s="0"/>
      <c r="YG3333" s="0"/>
      <c r="YH3333" s="0"/>
      <c r="YI3333" s="0"/>
      <c r="YJ3333" s="0"/>
      <c r="YK3333" s="0"/>
      <c r="YL3333" s="0"/>
      <c r="YM3333" s="0"/>
      <c r="YN3333" s="0"/>
      <c r="YO3333" s="0"/>
      <c r="YP3333" s="0"/>
      <c r="YQ3333" s="0"/>
      <c r="YR3333" s="0"/>
      <c r="YS3333" s="0"/>
      <c r="YT3333" s="0"/>
      <c r="YU3333" s="0"/>
      <c r="YV3333" s="0"/>
      <c r="YW3333" s="0"/>
      <c r="YX3333" s="0"/>
      <c r="YY3333" s="0"/>
      <c r="YZ3333" s="0"/>
      <c r="ZA3333" s="0"/>
      <c r="ZB3333" s="0"/>
      <c r="ZC3333" s="0"/>
      <c r="ZD3333" s="0"/>
      <c r="ZE3333" s="0"/>
      <c r="ZF3333" s="0"/>
      <c r="ZG3333" s="0"/>
      <c r="ZH3333" s="0"/>
      <c r="ZI3333" s="0"/>
      <c r="ZJ3333" s="0"/>
      <c r="ZK3333" s="0"/>
      <c r="ZL3333" s="0"/>
      <c r="ZM3333" s="0"/>
      <c r="ZN3333" s="0"/>
      <c r="ZO3333" s="0"/>
      <c r="ZP3333" s="0"/>
      <c r="ZQ3333" s="0"/>
      <c r="ZR3333" s="0"/>
      <c r="ZS3333" s="0"/>
      <c r="ZT3333" s="0"/>
      <c r="ZU3333" s="0"/>
      <c r="ZV3333" s="0"/>
      <c r="ZW3333" s="0"/>
      <c r="ZX3333" s="0"/>
      <c r="ZY3333" s="0"/>
      <c r="ZZ3333" s="0"/>
      <c r="AAA3333" s="0"/>
      <c r="AAB3333" s="0"/>
      <c r="AAC3333" s="0"/>
      <c r="AAD3333" s="0"/>
      <c r="AAE3333" s="0"/>
      <c r="AAF3333" s="0"/>
      <c r="AAG3333" s="0"/>
      <c r="AAH3333" s="0"/>
      <c r="AAI3333" s="0"/>
      <c r="AAJ3333" s="0"/>
      <c r="AAK3333" s="0"/>
      <c r="AAL3333" s="0"/>
      <c r="AAM3333" s="0"/>
      <c r="AAN3333" s="0"/>
      <c r="AAO3333" s="0"/>
      <c r="AAP3333" s="0"/>
      <c r="AAQ3333" s="0"/>
      <c r="AAR3333" s="0"/>
      <c r="AAS3333" s="0"/>
      <c r="AAT3333" s="0"/>
      <c r="AAU3333" s="0"/>
      <c r="AAV3333" s="0"/>
      <c r="AAW3333" s="0"/>
      <c r="AAX3333" s="0"/>
      <c r="AAY3333" s="0"/>
      <c r="AAZ3333" s="0"/>
      <c r="ABA3333" s="0"/>
      <c r="ABB3333" s="0"/>
      <c r="ABC3333" s="0"/>
      <c r="ABD3333" s="0"/>
      <c r="ABE3333" s="0"/>
      <c r="ABF3333" s="0"/>
      <c r="ABG3333" s="0"/>
      <c r="ABH3333" s="0"/>
      <c r="ABI3333" s="0"/>
      <c r="ABJ3333" s="0"/>
      <c r="ABK3333" s="0"/>
      <c r="ABL3333" s="0"/>
      <c r="ABM3333" s="0"/>
      <c r="ABN3333" s="0"/>
      <c r="ABO3333" s="0"/>
      <c r="ABP3333" s="0"/>
      <c r="ABQ3333" s="0"/>
      <c r="ABR3333" s="0"/>
      <c r="ABS3333" s="0"/>
      <c r="ABT3333" s="0"/>
      <c r="ABU3333" s="0"/>
      <c r="ABV3333" s="0"/>
      <c r="ABW3333" s="0"/>
      <c r="ABX3333" s="0"/>
      <c r="ABY3333" s="0"/>
      <c r="ABZ3333" s="0"/>
      <c r="ACA3333" s="0"/>
      <c r="ACB3333" s="0"/>
      <c r="ACC3333" s="0"/>
      <c r="ACD3333" s="0"/>
      <c r="ACE3333" s="0"/>
      <c r="ACF3333" s="0"/>
      <c r="ACG3333" s="0"/>
      <c r="ACH3333" s="0"/>
      <c r="ACI3333" s="0"/>
      <c r="ACJ3333" s="0"/>
      <c r="ACK3333" s="0"/>
      <c r="ACL3333" s="0"/>
      <c r="ACM3333" s="0"/>
      <c r="ACN3333" s="0"/>
      <c r="ACO3333" s="0"/>
      <c r="ACP3333" s="0"/>
      <c r="ACQ3333" s="0"/>
      <c r="ACR3333" s="0"/>
      <c r="ACS3333" s="0"/>
      <c r="ACT3333" s="0"/>
      <c r="ACU3333" s="0"/>
      <c r="ACV3333" s="0"/>
      <c r="ACW3333" s="0"/>
      <c r="ACX3333" s="0"/>
      <c r="ACY3333" s="0"/>
      <c r="ACZ3333" s="0"/>
      <c r="ADA3333" s="0"/>
      <c r="ADB3333" s="0"/>
      <c r="ADC3333" s="0"/>
      <c r="ADD3333" s="0"/>
      <c r="ADE3333" s="0"/>
      <c r="ADF3333" s="0"/>
      <c r="ADG3333" s="0"/>
      <c r="ADH3333" s="0"/>
      <c r="ADI3333" s="0"/>
      <c r="ADJ3333" s="0"/>
      <c r="ADK3333" s="0"/>
      <c r="ADL3333" s="0"/>
      <c r="ADM3333" s="0"/>
      <c r="ADN3333" s="0"/>
      <c r="ADO3333" s="0"/>
      <c r="ADP3333" s="0"/>
      <c r="ADQ3333" s="0"/>
      <c r="ADR3333" s="0"/>
      <c r="ADS3333" s="0"/>
      <c r="ADT3333" s="0"/>
      <c r="ADU3333" s="0"/>
      <c r="ADV3333" s="0"/>
      <c r="ADW3333" s="0"/>
      <c r="ADX3333" s="0"/>
      <c r="ADY3333" s="0"/>
      <c r="ADZ3333" s="0"/>
      <c r="AEA3333" s="0"/>
      <c r="AEB3333" s="0"/>
      <c r="AEC3333" s="0"/>
      <c r="AED3333" s="0"/>
      <c r="AEE3333" s="0"/>
      <c r="AEF3333" s="0"/>
      <c r="AEG3333" s="0"/>
      <c r="AEH3333" s="0"/>
      <c r="AEI3333" s="0"/>
      <c r="AEJ3333" s="0"/>
      <c r="AEK3333" s="0"/>
      <c r="AEL3333" s="0"/>
      <c r="AEM3333" s="0"/>
      <c r="AEN3333" s="0"/>
      <c r="AEO3333" s="0"/>
      <c r="AEP3333" s="0"/>
      <c r="AEQ3333" s="0"/>
      <c r="AER3333" s="0"/>
      <c r="AES3333" s="0"/>
      <c r="AET3333" s="0"/>
      <c r="AEU3333" s="0"/>
      <c r="AEV3333" s="0"/>
      <c r="AEW3333" s="0"/>
      <c r="AEX3333" s="0"/>
      <c r="AEY3333" s="0"/>
      <c r="AEZ3333" s="0"/>
      <c r="AFA3333" s="0"/>
      <c r="AFB3333" s="0"/>
      <c r="AFC3333" s="0"/>
      <c r="AFD3333" s="0"/>
      <c r="AFE3333" s="0"/>
      <c r="AFF3333" s="0"/>
      <c r="AFG3333" s="0"/>
      <c r="AFH3333" s="0"/>
      <c r="AFI3333" s="0"/>
      <c r="AFJ3333" s="0"/>
      <c r="AFK3333" s="0"/>
      <c r="AFL3333" s="0"/>
      <c r="AFM3333" s="0"/>
      <c r="AFN3333" s="0"/>
      <c r="AFO3333" s="0"/>
      <c r="AFP3333" s="0"/>
      <c r="AFQ3333" s="0"/>
      <c r="AFR3333" s="0"/>
      <c r="AFS3333" s="0"/>
      <c r="AFT3333" s="0"/>
      <c r="AFU3333" s="0"/>
      <c r="AFV3333" s="0"/>
      <c r="AFW3333" s="0"/>
      <c r="AFX3333" s="0"/>
      <c r="AFY3333" s="0"/>
      <c r="AFZ3333" s="0"/>
      <c r="AGA3333" s="0"/>
      <c r="AGB3333" s="0"/>
      <c r="AGC3333" s="0"/>
      <c r="AGD3333" s="0"/>
      <c r="AGE3333" s="0"/>
      <c r="AGF3333" s="0"/>
      <c r="AGG3333" s="0"/>
      <c r="AGH3333" s="0"/>
      <c r="AGI3333" s="0"/>
      <c r="AGJ3333" s="0"/>
      <c r="AGK3333" s="0"/>
      <c r="AGL3333" s="0"/>
      <c r="AGM3333" s="0"/>
      <c r="AGN3333" s="0"/>
      <c r="AGO3333" s="0"/>
      <c r="AGP3333" s="0"/>
      <c r="AGQ3333" s="0"/>
      <c r="AGR3333" s="0"/>
      <c r="AGS3333" s="0"/>
      <c r="AGT3333" s="0"/>
      <c r="AGU3333" s="0"/>
      <c r="AGV3333" s="0"/>
      <c r="AGW3333" s="0"/>
      <c r="AGX3333" s="0"/>
      <c r="AGY3333" s="0"/>
      <c r="AGZ3333" s="0"/>
      <c r="AHA3333" s="0"/>
      <c r="AHB3333" s="0"/>
      <c r="AHC3333" s="0"/>
      <c r="AHD3333" s="0"/>
      <c r="AHE3333" s="0"/>
      <c r="AHF3333" s="0"/>
      <c r="AHG3333" s="0"/>
      <c r="AHH3333" s="0"/>
      <c r="AHI3333" s="0"/>
      <c r="AHJ3333" s="0"/>
      <c r="AHK3333" s="0"/>
      <c r="AHL3333" s="0"/>
      <c r="AHM3333" s="0"/>
      <c r="AHN3333" s="0"/>
      <c r="AHO3333" s="0"/>
      <c r="AHP3333" s="0"/>
      <c r="AHQ3333" s="0"/>
      <c r="AHR3333" s="0"/>
      <c r="AHS3333" s="0"/>
      <c r="AHT3333" s="0"/>
      <c r="AHU3333" s="0"/>
      <c r="AHV3333" s="0"/>
      <c r="AHW3333" s="0"/>
      <c r="AHX3333" s="0"/>
      <c r="AHY3333" s="0"/>
      <c r="AHZ3333" s="0"/>
      <c r="AIA3333" s="0"/>
      <c r="AIB3333" s="0"/>
      <c r="AIC3333" s="0"/>
      <c r="AID3333" s="0"/>
      <c r="AIE3333" s="0"/>
      <c r="AIF3333" s="0"/>
      <c r="AIG3333" s="0"/>
      <c r="AIH3333" s="0"/>
      <c r="AII3333" s="0"/>
      <c r="AIJ3333" s="0"/>
      <c r="AIK3333" s="0"/>
      <c r="AIL3333" s="0"/>
      <c r="AIM3333" s="0"/>
      <c r="AIN3333" s="0"/>
      <c r="AIO3333" s="0"/>
      <c r="AIP3333" s="0"/>
      <c r="AIQ3333" s="0"/>
      <c r="AIR3333" s="0"/>
      <c r="AIS3333" s="0"/>
      <c r="AIT3333" s="0"/>
      <c r="AIU3333" s="0"/>
      <c r="AIV3333" s="0"/>
      <c r="AIW3333" s="0"/>
      <c r="AIX3333" s="0"/>
      <c r="AIY3333" s="0"/>
      <c r="AIZ3333" s="0"/>
      <c r="AJA3333" s="0"/>
      <c r="AJB3333" s="0"/>
      <c r="AJC3333" s="0"/>
      <c r="AJD3333" s="0"/>
      <c r="AJE3333" s="0"/>
      <c r="AJF3333" s="0"/>
      <c r="AJG3333" s="0"/>
      <c r="AJH3333" s="0"/>
      <c r="AJI3333" s="0"/>
      <c r="AJJ3333" s="0"/>
      <c r="AJK3333" s="0"/>
      <c r="AJL3333" s="0"/>
      <c r="AJM3333" s="0"/>
      <c r="AJN3333" s="0"/>
      <c r="AJO3333" s="0"/>
      <c r="AJP3333" s="0"/>
      <c r="AJQ3333" s="0"/>
      <c r="AJR3333" s="0"/>
      <c r="AJS3333" s="0"/>
      <c r="AJT3333" s="0"/>
      <c r="AJU3333" s="0"/>
      <c r="AJV3333" s="0"/>
      <c r="AJW3333" s="0"/>
      <c r="AJX3333" s="0"/>
      <c r="AJY3333" s="0"/>
      <c r="AJZ3333" s="0"/>
      <c r="AKA3333" s="0"/>
      <c r="AKB3333" s="0"/>
      <c r="AKC3333" s="0"/>
      <c r="AKD3333" s="0"/>
      <c r="AKE3333" s="0"/>
      <c r="AKF3333" s="0"/>
      <c r="AKG3333" s="0"/>
      <c r="AKH3333" s="0"/>
      <c r="AKI3333" s="0"/>
      <c r="AKJ3333" s="0"/>
      <c r="AKK3333" s="0"/>
      <c r="AKL3333" s="0"/>
      <c r="AKM3333" s="0"/>
      <c r="AKN3333" s="0"/>
      <c r="AKO3333" s="0"/>
      <c r="AKP3333" s="0"/>
      <c r="AKQ3333" s="0"/>
      <c r="AKR3333" s="0"/>
      <c r="AKS3333" s="0"/>
      <c r="AKT3333" s="0"/>
      <c r="AKU3333" s="0"/>
      <c r="AKV3333" s="0"/>
      <c r="AKW3333" s="0"/>
      <c r="AKX3333" s="0"/>
      <c r="AKY3333" s="0"/>
      <c r="AKZ3333" s="0"/>
      <c r="ALA3333" s="0"/>
      <c r="ALB3333" s="0"/>
      <c r="ALC3333" s="0"/>
      <c r="ALD3333" s="0"/>
      <c r="ALE3333" s="0"/>
      <c r="ALF3333" s="0"/>
      <c r="ALG3333" s="0"/>
      <c r="ALH3333" s="0"/>
      <c r="ALI3333" s="0"/>
      <c r="ALJ3333" s="0"/>
      <c r="ALK3333" s="0"/>
      <c r="ALL3333" s="0"/>
      <c r="ALM3333" s="0"/>
      <c r="ALN3333" s="0"/>
      <c r="ALO3333" s="0"/>
      <c r="ALP3333" s="0"/>
      <c r="ALQ3333" s="0"/>
      <c r="ALR3333" s="0"/>
      <c r="ALS3333" s="0"/>
      <c r="ALT3333" s="0"/>
      <c r="ALU3333" s="0"/>
      <c r="ALV3333" s="0"/>
      <c r="ALW3333" s="0"/>
      <c r="ALX3333" s="0"/>
      <c r="ALY3333" s="0"/>
      <c r="ALZ3333" s="0"/>
      <c r="AMA3333" s="0"/>
      <c r="AMB3333" s="0"/>
      <c r="AMC3333" s="0"/>
      <c r="AMD3333" s="0"/>
      <c r="AME3333" s="0"/>
      <c r="AMF3333" s="0"/>
      <c r="AMG3333" s="0"/>
      <c r="AMH3333" s="0"/>
      <c r="AMI3333" s="0"/>
    </row>
    <row r="3334" customFormat="false" ht="12.75" hidden="false" customHeight="false" outlineLevel="0" collapsed="false">
      <c r="A3334" s="1" t="s">
        <v>3569</v>
      </c>
      <c r="C3334" s="27" t="s">
        <v>3584</v>
      </c>
      <c r="D3334" s="27" t="s">
        <v>13</v>
      </c>
      <c r="E3334" s="28"/>
      <c r="F3334" s="29"/>
      <c r="G3334" s="27"/>
      <c r="H3334" s="30" t="s">
        <v>168</v>
      </c>
      <c r="I3334" s="31" t="n">
        <v>1.79</v>
      </c>
      <c r="J3334" s="31" t="s">
        <v>2270</v>
      </c>
      <c r="BM3334" s="0"/>
      <c r="BN3334" s="0"/>
      <c r="BO3334" s="0"/>
      <c r="BP3334" s="0"/>
      <c r="BQ3334" s="0"/>
      <c r="BR3334" s="0"/>
      <c r="BS3334" s="0"/>
      <c r="BT3334" s="0"/>
      <c r="BU3334" s="0"/>
      <c r="BV3334" s="0"/>
      <c r="BW3334" s="0"/>
      <c r="BX3334" s="0"/>
      <c r="BY3334" s="0"/>
      <c r="BZ3334" s="0"/>
      <c r="CA3334" s="0"/>
      <c r="CB3334" s="0"/>
      <c r="CC3334" s="0"/>
      <c r="CD3334" s="0"/>
      <c r="CE3334" s="0"/>
      <c r="CF3334" s="0"/>
      <c r="CG3334" s="0"/>
      <c r="CH3334" s="0"/>
      <c r="CI3334" s="0"/>
      <c r="CJ3334" s="0"/>
      <c r="CK3334" s="0"/>
      <c r="CL3334" s="0"/>
      <c r="CM3334" s="0"/>
      <c r="CN3334" s="0"/>
      <c r="CO3334" s="0"/>
      <c r="CP3334" s="0"/>
      <c r="CQ3334" s="0"/>
      <c r="CR3334" s="0"/>
      <c r="CS3334" s="0"/>
      <c r="CT3334" s="0"/>
      <c r="CU3334" s="0"/>
      <c r="CV3334" s="0"/>
      <c r="CW3334" s="0"/>
      <c r="CX3334" s="0"/>
      <c r="CY3334" s="0"/>
      <c r="CZ3334" s="0"/>
      <c r="DA3334" s="0"/>
      <c r="DB3334" s="0"/>
      <c r="DC3334" s="0"/>
      <c r="DD3334" s="0"/>
      <c r="DE3334" s="0"/>
      <c r="DF3334" s="0"/>
      <c r="DG3334" s="0"/>
      <c r="DH3334" s="0"/>
      <c r="DI3334" s="0"/>
      <c r="DJ3334" s="0"/>
      <c r="DK3334" s="0"/>
      <c r="DL3334" s="0"/>
      <c r="DM3334" s="0"/>
      <c r="DN3334" s="0"/>
      <c r="DO3334" s="0"/>
      <c r="DP3334" s="0"/>
      <c r="DQ3334" s="0"/>
      <c r="DR3334" s="0"/>
      <c r="DS3334" s="0"/>
      <c r="DT3334" s="0"/>
      <c r="DU3334" s="0"/>
      <c r="DV3334" s="0"/>
      <c r="DW3334" s="0"/>
      <c r="DX3334" s="0"/>
      <c r="DY3334" s="0"/>
      <c r="DZ3334" s="0"/>
      <c r="EA3334" s="0"/>
      <c r="EB3334" s="0"/>
      <c r="EC3334" s="0"/>
      <c r="ED3334" s="0"/>
      <c r="EE3334" s="0"/>
      <c r="EF3334" s="0"/>
      <c r="EG3334" s="0"/>
      <c r="EH3334" s="0"/>
      <c r="EI3334" s="0"/>
      <c r="EJ3334" s="0"/>
      <c r="EK3334" s="0"/>
      <c r="EL3334" s="0"/>
      <c r="EM3334" s="0"/>
      <c r="EN3334" s="0"/>
      <c r="EO3334" s="0"/>
      <c r="EP3334" s="0"/>
      <c r="EQ3334" s="0"/>
      <c r="ER3334" s="0"/>
      <c r="ES3334" s="0"/>
      <c r="ET3334" s="0"/>
      <c r="EU3334" s="0"/>
      <c r="EV3334" s="0"/>
      <c r="EW3334" s="0"/>
      <c r="EX3334" s="0"/>
      <c r="EY3334" s="0"/>
      <c r="EZ3334" s="0"/>
      <c r="FA3334" s="0"/>
      <c r="FB3334" s="0"/>
      <c r="FC3334" s="0"/>
      <c r="FD3334" s="0"/>
      <c r="FE3334" s="0"/>
      <c r="FF3334" s="0"/>
      <c r="FG3334" s="0"/>
      <c r="FH3334" s="0"/>
      <c r="FI3334" s="0"/>
      <c r="FJ3334" s="0"/>
      <c r="FK3334" s="0"/>
      <c r="FL3334" s="0"/>
      <c r="FM3334" s="0"/>
      <c r="FN3334" s="0"/>
      <c r="FO3334" s="0"/>
      <c r="FP3334" s="0"/>
      <c r="FQ3334" s="0"/>
      <c r="FR3334" s="0"/>
      <c r="FS3334" s="0"/>
      <c r="FT3334" s="0"/>
      <c r="FU3334" s="0"/>
      <c r="FV3334" s="0"/>
      <c r="FW3334" s="0"/>
      <c r="FX3334" s="0"/>
      <c r="FY3334" s="0"/>
      <c r="FZ3334" s="0"/>
      <c r="GA3334" s="0"/>
      <c r="GB3334" s="0"/>
      <c r="GC3334" s="0"/>
      <c r="GD3334" s="0"/>
      <c r="GE3334" s="0"/>
      <c r="GF3334" s="0"/>
      <c r="GG3334" s="0"/>
      <c r="GH3334" s="0"/>
      <c r="GI3334" s="0"/>
      <c r="GJ3334" s="0"/>
      <c r="GK3334" s="0"/>
      <c r="GL3334" s="0"/>
      <c r="GM3334" s="0"/>
      <c r="GN3334" s="0"/>
      <c r="GO3334" s="0"/>
      <c r="GP3334" s="0"/>
      <c r="GQ3334" s="0"/>
      <c r="GR3334" s="0"/>
      <c r="GS3334" s="0"/>
      <c r="GT3334" s="0"/>
      <c r="GU3334" s="0"/>
      <c r="GV3334" s="0"/>
      <c r="GW3334" s="0"/>
      <c r="GX3334" s="0"/>
      <c r="GY3334" s="0"/>
      <c r="GZ3334" s="0"/>
      <c r="HA3334" s="0"/>
      <c r="HB3334" s="0"/>
      <c r="HC3334" s="0"/>
      <c r="HD3334" s="0"/>
      <c r="HE3334" s="0"/>
      <c r="HF3334" s="0"/>
      <c r="HG3334" s="0"/>
      <c r="HH3334" s="0"/>
      <c r="HI3334" s="0"/>
      <c r="HJ3334" s="0"/>
      <c r="HK3334" s="0"/>
      <c r="HL3334" s="0"/>
      <c r="HM3334" s="0"/>
      <c r="HN3334" s="0"/>
      <c r="HO3334" s="0"/>
      <c r="HP3334" s="0"/>
      <c r="HQ3334" s="0"/>
      <c r="HR3334" s="0"/>
      <c r="HS3334" s="0"/>
      <c r="HT3334" s="0"/>
      <c r="HU3334" s="0"/>
      <c r="HV3334" s="0"/>
      <c r="HW3334" s="0"/>
      <c r="HX3334" s="0"/>
      <c r="HY3334" s="0"/>
      <c r="HZ3334" s="0"/>
      <c r="IA3334" s="0"/>
      <c r="IB3334" s="0"/>
      <c r="IC3334" s="0"/>
      <c r="ID3334" s="0"/>
      <c r="IE3334" s="0"/>
      <c r="IF3334" s="0"/>
      <c r="IG3334" s="0"/>
      <c r="IH3334" s="0"/>
      <c r="II3334" s="0"/>
      <c r="IJ3334" s="0"/>
      <c r="IK3334" s="0"/>
      <c r="IL3334" s="0"/>
      <c r="IM3334" s="0"/>
      <c r="IN3334" s="0"/>
      <c r="IO3334" s="0"/>
      <c r="IP3334" s="0"/>
      <c r="IQ3334" s="0"/>
      <c r="IR3334" s="0"/>
      <c r="IS3334" s="0"/>
      <c r="IT3334" s="0"/>
      <c r="IU3334" s="0"/>
      <c r="IV3334" s="0"/>
      <c r="IW3334" s="0"/>
      <c r="IX3334" s="0"/>
      <c r="IY3334" s="0"/>
      <c r="IZ3334" s="0"/>
      <c r="JA3334" s="0"/>
      <c r="JB3334" s="0"/>
      <c r="JC3334" s="0"/>
      <c r="JD3334" s="0"/>
      <c r="JE3334" s="0"/>
      <c r="JF3334" s="0"/>
      <c r="JG3334" s="0"/>
      <c r="JH3334" s="0"/>
      <c r="JI3334" s="0"/>
      <c r="JJ3334" s="0"/>
      <c r="JK3334" s="0"/>
      <c r="JL3334" s="0"/>
      <c r="JM3334" s="0"/>
      <c r="JN3334" s="0"/>
      <c r="JO3334" s="0"/>
      <c r="JP3334" s="0"/>
      <c r="JQ3334" s="0"/>
      <c r="JR3334" s="0"/>
      <c r="JS3334" s="0"/>
      <c r="JT3334" s="0"/>
      <c r="JU3334" s="0"/>
      <c r="JV3334" s="0"/>
      <c r="JW3334" s="0"/>
      <c r="JX3334" s="0"/>
      <c r="JY3334" s="0"/>
      <c r="JZ3334" s="0"/>
      <c r="KA3334" s="0"/>
      <c r="KB3334" s="0"/>
      <c r="KC3334" s="0"/>
      <c r="KD3334" s="0"/>
      <c r="KE3334" s="0"/>
      <c r="KF3334" s="0"/>
      <c r="KG3334" s="0"/>
      <c r="KH3334" s="0"/>
      <c r="KI3334" s="0"/>
      <c r="KJ3334" s="0"/>
      <c r="KK3334" s="0"/>
      <c r="KL3334" s="0"/>
      <c r="KM3334" s="0"/>
      <c r="KN3334" s="0"/>
      <c r="KO3334" s="0"/>
      <c r="KP3334" s="0"/>
      <c r="KQ3334" s="0"/>
      <c r="KR3334" s="0"/>
      <c r="KS3334" s="0"/>
      <c r="KT3334" s="0"/>
      <c r="KU3334" s="0"/>
      <c r="KV3334" s="0"/>
      <c r="KW3334" s="0"/>
      <c r="KX3334" s="0"/>
      <c r="KY3334" s="0"/>
      <c r="KZ3334" s="0"/>
      <c r="LA3334" s="0"/>
      <c r="LB3334" s="0"/>
      <c r="LC3334" s="0"/>
      <c r="LD3334" s="0"/>
      <c r="LE3334" s="0"/>
      <c r="LF3334" s="0"/>
      <c r="LG3334" s="0"/>
      <c r="LH3334" s="0"/>
      <c r="LI3334" s="0"/>
      <c r="LJ3334" s="0"/>
      <c r="LK3334" s="0"/>
      <c r="LL3334" s="0"/>
      <c r="LM3334" s="0"/>
      <c r="LN3334" s="0"/>
      <c r="LO3334" s="0"/>
      <c r="LP3334" s="0"/>
      <c r="LQ3334" s="0"/>
      <c r="LR3334" s="0"/>
      <c r="LS3334" s="0"/>
      <c r="LT3334" s="0"/>
      <c r="LU3334" s="0"/>
      <c r="LV3334" s="0"/>
      <c r="LW3334" s="0"/>
      <c r="LX3334" s="0"/>
      <c r="LY3334" s="0"/>
      <c r="LZ3334" s="0"/>
      <c r="MA3334" s="0"/>
      <c r="MB3334" s="0"/>
      <c r="MC3334" s="0"/>
      <c r="MD3334" s="0"/>
      <c r="ME3334" s="0"/>
      <c r="MF3334" s="0"/>
      <c r="MG3334" s="0"/>
      <c r="MH3334" s="0"/>
      <c r="MI3334" s="0"/>
      <c r="MJ3334" s="0"/>
      <c r="MK3334" s="0"/>
      <c r="ML3334" s="0"/>
      <c r="MM3334" s="0"/>
      <c r="MN3334" s="0"/>
      <c r="MO3334" s="0"/>
      <c r="MP3334" s="0"/>
      <c r="MQ3334" s="0"/>
      <c r="MR3334" s="0"/>
      <c r="MS3334" s="0"/>
      <c r="MT3334" s="0"/>
      <c r="MU3334" s="0"/>
      <c r="MV3334" s="0"/>
      <c r="MW3334" s="0"/>
      <c r="MX3334" s="0"/>
      <c r="MY3334" s="0"/>
      <c r="MZ3334" s="0"/>
      <c r="NA3334" s="0"/>
      <c r="NB3334" s="0"/>
      <c r="NC3334" s="0"/>
      <c r="ND3334" s="0"/>
      <c r="NE3334" s="0"/>
      <c r="NF3334" s="0"/>
      <c r="NG3334" s="0"/>
      <c r="NH3334" s="0"/>
      <c r="NI3334" s="0"/>
      <c r="NJ3334" s="0"/>
      <c r="NK3334" s="0"/>
      <c r="NL3334" s="0"/>
      <c r="NM3334" s="0"/>
      <c r="NN3334" s="0"/>
      <c r="NO3334" s="0"/>
      <c r="NP3334" s="0"/>
      <c r="NQ3334" s="0"/>
      <c r="NR3334" s="0"/>
      <c r="NS3334" s="0"/>
      <c r="NT3334" s="0"/>
      <c r="NU3334" s="0"/>
      <c r="NV3334" s="0"/>
      <c r="NW3334" s="0"/>
      <c r="NX3334" s="0"/>
      <c r="NY3334" s="0"/>
      <c r="NZ3334" s="0"/>
      <c r="OA3334" s="0"/>
      <c r="OB3334" s="0"/>
      <c r="OC3334" s="0"/>
      <c r="OD3334" s="0"/>
      <c r="OE3334" s="0"/>
      <c r="OF3334" s="0"/>
      <c r="OG3334" s="0"/>
      <c r="OH3334" s="0"/>
      <c r="OI3334" s="0"/>
      <c r="OJ3334" s="0"/>
      <c r="OK3334" s="0"/>
      <c r="OL3334" s="0"/>
      <c r="OM3334" s="0"/>
      <c r="ON3334" s="0"/>
      <c r="OO3334" s="0"/>
      <c r="OP3334" s="0"/>
      <c r="OQ3334" s="0"/>
      <c r="OR3334" s="0"/>
      <c r="OS3334" s="0"/>
      <c r="OT3334" s="0"/>
      <c r="OU3334" s="0"/>
      <c r="OV3334" s="0"/>
      <c r="OW3334" s="0"/>
      <c r="OX3334" s="0"/>
      <c r="OY3334" s="0"/>
      <c r="OZ3334" s="0"/>
      <c r="PA3334" s="0"/>
      <c r="PB3334" s="0"/>
      <c r="PC3334" s="0"/>
      <c r="PD3334" s="0"/>
      <c r="PE3334" s="0"/>
      <c r="PF3334" s="0"/>
      <c r="PG3334" s="0"/>
      <c r="PH3334" s="0"/>
      <c r="PI3334" s="0"/>
      <c r="PJ3334" s="0"/>
      <c r="PK3334" s="0"/>
      <c r="PL3334" s="0"/>
      <c r="PM3334" s="0"/>
      <c r="PN3334" s="0"/>
      <c r="PO3334" s="0"/>
      <c r="PP3334" s="0"/>
      <c r="PQ3334" s="0"/>
      <c r="PR3334" s="0"/>
      <c r="PS3334" s="0"/>
      <c r="PT3334" s="0"/>
      <c r="PU3334" s="0"/>
      <c r="PV3334" s="0"/>
      <c r="PW3334" s="0"/>
      <c r="PX3334" s="0"/>
      <c r="PY3334" s="0"/>
      <c r="PZ3334" s="0"/>
      <c r="QA3334" s="0"/>
      <c r="QB3334" s="0"/>
      <c r="QC3334" s="0"/>
      <c r="QD3334" s="0"/>
      <c r="QE3334" s="0"/>
      <c r="QF3334" s="0"/>
      <c r="QG3334" s="0"/>
      <c r="QH3334" s="0"/>
      <c r="QI3334" s="0"/>
      <c r="QJ3334" s="0"/>
      <c r="QK3334" s="0"/>
      <c r="QL3334" s="0"/>
      <c r="QM3334" s="0"/>
      <c r="QN3334" s="0"/>
      <c r="QO3334" s="0"/>
      <c r="QP3334" s="0"/>
      <c r="QQ3334" s="0"/>
      <c r="QR3334" s="0"/>
      <c r="QS3334" s="0"/>
      <c r="QT3334" s="0"/>
      <c r="QU3334" s="0"/>
      <c r="QV3334" s="0"/>
      <c r="QW3334" s="0"/>
      <c r="QX3334" s="0"/>
      <c r="QY3334" s="0"/>
      <c r="QZ3334" s="0"/>
      <c r="RA3334" s="0"/>
      <c r="RB3334" s="0"/>
      <c r="RC3334" s="0"/>
      <c r="RD3334" s="0"/>
      <c r="RE3334" s="0"/>
      <c r="RF3334" s="0"/>
      <c r="RG3334" s="0"/>
      <c r="RH3334" s="0"/>
      <c r="RI3334" s="0"/>
      <c r="RJ3334" s="0"/>
      <c r="RK3334" s="0"/>
      <c r="RL3334" s="0"/>
      <c r="RM3334" s="0"/>
      <c r="RN3334" s="0"/>
      <c r="RO3334" s="0"/>
      <c r="RP3334" s="0"/>
      <c r="RQ3334" s="0"/>
      <c r="RR3334" s="0"/>
      <c r="RS3334" s="0"/>
      <c r="RT3334" s="0"/>
      <c r="RU3334" s="0"/>
      <c r="RV3334" s="0"/>
      <c r="RW3334" s="0"/>
      <c r="RX3334" s="0"/>
      <c r="RY3334" s="0"/>
      <c r="RZ3334" s="0"/>
      <c r="SA3334" s="0"/>
      <c r="SB3334" s="0"/>
      <c r="SC3334" s="0"/>
      <c r="SD3334" s="0"/>
      <c r="SE3334" s="0"/>
      <c r="SF3334" s="0"/>
      <c r="SG3334" s="0"/>
      <c r="SH3334" s="0"/>
      <c r="SI3334" s="0"/>
      <c r="SJ3334" s="0"/>
      <c r="SK3334" s="0"/>
      <c r="SL3334" s="0"/>
      <c r="SM3334" s="0"/>
      <c r="SN3334" s="0"/>
      <c r="SO3334" s="0"/>
      <c r="SP3334" s="0"/>
      <c r="SQ3334" s="0"/>
      <c r="SR3334" s="0"/>
      <c r="SS3334" s="0"/>
      <c r="ST3334" s="0"/>
      <c r="SU3334" s="0"/>
      <c r="SV3334" s="0"/>
      <c r="SW3334" s="0"/>
      <c r="SX3334" s="0"/>
      <c r="SY3334" s="0"/>
      <c r="SZ3334" s="0"/>
      <c r="TA3334" s="0"/>
      <c r="TB3334" s="0"/>
      <c r="TC3334" s="0"/>
      <c r="TD3334" s="0"/>
      <c r="TE3334" s="0"/>
      <c r="TF3334" s="0"/>
      <c r="TG3334" s="0"/>
      <c r="TH3334" s="0"/>
      <c r="TI3334" s="0"/>
      <c r="TJ3334" s="0"/>
      <c r="TK3334" s="0"/>
      <c r="TL3334" s="0"/>
      <c r="TM3334" s="0"/>
      <c r="TN3334" s="0"/>
      <c r="TO3334" s="0"/>
      <c r="TP3334" s="0"/>
      <c r="TQ3334" s="0"/>
      <c r="TR3334" s="0"/>
      <c r="TS3334" s="0"/>
      <c r="TT3334" s="0"/>
      <c r="TU3334" s="0"/>
      <c r="TV3334" s="0"/>
      <c r="TW3334" s="0"/>
      <c r="TX3334" s="0"/>
      <c r="TY3334" s="0"/>
      <c r="TZ3334" s="0"/>
      <c r="UA3334" s="0"/>
      <c r="UB3334" s="0"/>
      <c r="UC3334" s="0"/>
      <c r="UD3334" s="0"/>
      <c r="UE3334" s="0"/>
      <c r="UF3334" s="0"/>
      <c r="UG3334" s="0"/>
      <c r="UH3334" s="0"/>
      <c r="UI3334" s="0"/>
      <c r="UJ3334" s="0"/>
      <c r="UK3334" s="0"/>
      <c r="UL3334" s="0"/>
      <c r="UM3334" s="0"/>
      <c r="UN3334" s="0"/>
      <c r="UO3334" s="0"/>
      <c r="UP3334" s="0"/>
      <c r="UQ3334" s="0"/>
      <c r="UR3334" s="0"/>
      <c r="US3334" s="0"/>
      <c r="UT3334" s="0"/>
      <c r="UU3334" s="0"/>
      <c r="UV3334" s="0"/>
      <c r="UW3334" s="0"/>
      <c r="UX3334" s="0"/>
      <c r="UY3334" s="0"/>
      <c r="UZ3334" s="0"/>
      <c r="VA3334" s="0"/>
      <c r="VB3334" s="0"/>
      <c r="VC3334" s="0"/>
      <c r="VD3334" s="0"/>
      <c r="VE3334" s="0"/>
      <c r="VF3334" s="0"/>
      <c r="VG3334" s="0"/>
      <c r="VH3334" s="0"/>
      <c r="VI3334" s="0"/>
      <c r="VJ3334" s="0"/>
      <c r="VK3334" s="0"/>
      <c r="VL3334" s="0"/>
      <c r="VM3334" s="0"/>
      <c r="VN3334" s="0"/>
      <c r="VO3334" s="0"/>
      <c r="VP3334" s="0"/>
      <c r="VQ3334" s="0"/>
      <c r="VR3334" s="0"/>
      <c r="VS3334" s="0"/>
      <c r="VT3334" s="0"/>
      <c r="VU3334" s="0"/>
      <c r="VV3334" s="0"/>
      <c r="VW3334" s="0"/>
      <c r="VX3334" s="0"/>
      <c r="VY3334" s="0"/>
      <c r="VZ3334" s="0"/>
      <c r="WA3334" s="0"/>
      <c r="WB3334" s="0"/>
      <c r="WC3334" s="0"/>
      <c r="WD3334" s="0"/>
      <c r="WE3334" s="0"/>
      <c r="WF3334" s="0"/>
      <c r="WG3334" s="0"/>
      <c r="WH3334" s="0"/>
      <c r="WI3334" s="0"/>
      <c r="WJ3334" s="0"/>
      <c r="WK3334" s="0"/>
      <c r="WL3334" s="0"/>
      <c r="WM3334" s="0"/>
      <c r="WN3334" s="0"/>
      <c r="WO3334" s="0"/>
      <c r="WP3334" s="0"/>
      <c r="WQ3334" s="0"/>
      <c r="WR3334" s="0"/>
      <c r="WS3334" s="0"/>
      <c r="WT3334" s="0"/>
      <c r="WU3334" s="0"/>
      <c r="WV3334" s="0"/>
      <c r="WW3334" s="0"/>
      <c r="WX3334" s="0"/>
      <c r="WY3334" s="0"/>
      <c r="WZ3334" s="0"/>
      <c r="XA3334" s="0"/>
      <c r="XB3334" s="0"/>
      <c r="XC3334" s="0"/>
      <c r="XD3334" s="0"/>
      <c r="XE3334" s="0"/>
      <c r="XF3334" s="0"/>
      <c r="XG3334" s="0"/>
      <c r="XH3334" s="0"/>
      <c r="XI3334" s="0"/>
      <c r="XJ3334" s="0"/>
      <c r="XK3334" s="0"/>
      <c r="XL3334" s="0"/>
      <c r="XM3334" s="0"/>
      <c r="XN3334" s="0"/>
      <c r="XO3334" s="0"/>
      <c r="XP3334" s="0"/>
      <c r="XQ3334" s="0"/>
      <c r="XR3334" s="0"/>
      <c r="XS3334" s="0"/>
      <c r="XT3334" s="0"/>
      <c r="XU3334" s="0"/>
      <c r="XV3334" s="0"/>
      <c r="XW3334" s="0"/>
      <c r="XX3334" s="0"/>
      <c r="XY3334" s="0"/>
      <c r="XZ3334" s="0"/>
      <c r="YA3334" s="0"/>
      <c r="YB3334" s="0"/>
      <c r="YC3334" s="0"/>
      <c r="YD3334" s="0"/>
      <c r="YE3334" s="0"/>
      <c r="YF3334" s="0"/>
      <c r="YG3334" s="0"/>
      <c r="YH3334" s="0"/>
      <c r="YI3334" s="0"/>
      <c r="YJ3334" s="0"/>
      <c r="YK3334" s="0"/>
      <c r="YL3334" s="0"/>
      <c r="YM3334" s="0"/>
      <c r="YN3334" s="0"/>
      <c r="YO3334" s="0"/>
      <c r="YP3334" s="0"/>
      <c r="YQ3334" s="0"/>
      <c r="YR3334" s="0"/>
      <c r="YS3334" s="0"/>
      <c r="YT3334" s="0"/>
      <c r="YU3334" s="0"/>
      <c r="YV3334" s="0"/>
      <c r="YW3334" s="0"/>
      <c r="YX3334" s="0"/>
      <c r="YY3334" s="0"/>
      <c r="YZ3334" s="0"/>
      <c r="ZA3334" s="0"/>
      <c r="ZB3334" s="0"/>
      <c r="ZC3334" s="0"/>
      <c r="ZD3334" s="0"/>
      <c r="ZE3334" s="0"/>
      <c r="ZF3334" s="0"/>
      <c r="ZG3334" s="0"/>
      <c r="ZH3334" s="0"/>
      <c r="ZI3334" s="0"/>
      <c r="ZJ3334" s="0"/>
      <c r="ZK3334" s="0"/>
      <c r="ZL3334" s="0"/>
      <c r="ZM3334" s="0"/>
      <c r="ZN3334" s="0"/>
      <c r="ZO3334" s="0"/>
      <c r="ZP3334" s="0"/>
      <c r="ZQ3334" s="0"/>
      <c r="ZR3334" s="0"/>
      <c r="ZS3334" s="0"/>
      <c r="ZT3334" s="0"/>
      <c r="ZU3334" s="0"/>
      <c r="ZV3334" s="0"/>
      <c r="ZW3334" s="0"/>
      <c r="ZX3334" s="0"/>
      <c r="ZY3334" s="0"/>
      <c r="ZZ3334" s="0"/>
      <c r="AAA3334" s="0"/>
      <c r="AAB3334" s="0"/>
      <c r="AAC3334" s="0"/>
      <c r="AAD3334" s="0"/>
      <c r="AAE3334" s="0"/>
      <c r="AAF3334" s="0"/>
      <c r="AAG3334" s="0"/>
      <c r="AAH3334" s="0"/>
      <c r="AAI3334" s="0"/>
      <c r="AAJ3334" s="0"/>
      <c r="AAK3334" s="0"/>
      <c r="AAL3334" s="0"/>
      <c r="AAM3334" s="0"/>
      <c r="AAN3334" s="0"/>
      <c r="AAO3334" s="0"/>
      <c r="AAP3334" s="0"/>
      <c r="AAQ3334" s="0"/>
      <c r="AAR3334" s="0"/>
      <c r="AAS3334" s="0"/>
      <c r="AAT3334" s="0"/>
      <c r="AAU3334" s="0"/>
      <c r="AAV3334" s="0"/>
      <c r="AAW3334" s="0"/>
      <c r="AAX3334" s="0"/>
      <c r="AAY3334" s="0"/>
      <c r="AAZ3334" s="0"/>
      <c r="ABA3334" s="0"/>
      <c r="ABB3334" s="0"/>
      <c r="ABC3334" s="0"/>
      <c r="ABD3334" s="0"/>
      <c r="ABE3334" s="0"/>
      <c r="ABF3334" s="0"/>
      <c r="ABG3334" s="0"/>
      <c r="ABH3334" s="0"/>
      <c r="ABI3334" s="0"/>
      <c r="ABJ3334" s="0"/>
      <c r="ABK3334" s="0"/>
      <c r="ABL3334" s="0"/>
      <c r="ABM3334" s="0"/>
      <c r="ABN3334" s="0"/>
      <c r="ABO3334" s="0"/>
      <c r="ABP3334" s="0"/>
      <c r="ABQ3334" s="0"/>
      <c r="ABR3334" s="0"/>
      <c r="ABS3334" s="0"/>
      <c r="ABT3334" s="0"/>
      <c r="ABU3334" s="0"/>
      <c r="ABV3334" s="0"/>
      <c r="ABW3334" s="0"/>
      <c r="ABX3334" s="0"/>
      <c r="ABY3334" s="0"/>
      <c r="ABZ3334" s="0"/>
      <c r="ACA3334" s="0"/>
      <c r="ACB3334" s="0"/>
      <c r="ACC3334" s="0"/>
      <c r="ACD3334" s="0"/>
      <c r="ACE3334" s="0"/>
      <c r="ACF3334" s="0"/>
      <c r="ACG3334" s="0"/>
      <c r="ACH3334" s="0"/>
      <c r="ACI3334" s="0"/>
      <c r="ACJ3334" s="0"/>
      <c r="ACK3334" s="0"/>
      <c r="ACL3334" s="0"/>
      <c r="ACM3334" s="0"/>
      <c r="ACN3334" s="0"/>
      <c r="ACO3334" s="0"/>
      <c r="ACP3334" s="0"/>
      <c r="ACQ3334" s="0"/>
      <c r="ACR3334" s="0"/>
      <c r="ACS3334" s="0"/>
      <c r="ACT3334" s="0"/>
      <c r="ACU3334" s="0"/>
      <c r="ACV3334" s="0"/>
      <c r="ACW3334" s="0"/>
      <c r="ACX3334" s="0"/>
      <c r="ACY3334" s="0"/>
      <c r="ACZ3334" s="0"/>
      <c r="ADA3334" s="0"/>
      <c r="ADB3334" s="0"/>
      <c r="ADC3334" s="0"/>
      <c r="ADD3334" s="0"/>
      <c r="ADE3334" s="0"/>
      <c r="ADF3334" s="0"/>
      <c r="ADG3334" s="0"/>
      <c r="ADH3334" s="0"/>
      <c r="ADI3334" s="0"/>
      <c r="ADJ3334" s="0"/>
      <c r="ADK3334" s="0"/>
      <c r="ADL3334" s="0"/>
      <c r="ADM3334" s="0"/>
      <c r="ADN3334" s="0"/>
      <c r="ADO3334" s="0"/>
      <c r="ADP3334" s="0"/>
      <c r="ADQ3334" s="0"/>
      <c r="ADR3334" s="0"/>
      <c r="ADS3334" s="0"/>
      <c r="ADT3334" s="0"/>
      <c r="ADU3334" s="0"/>
      <c r="ADV3334" s="0"/>
      <c r="ADW3334" s="0"/>
      <c r="ADX3334" s="0"/>
      <c r="ADY3334" s="0"/>
      <c r="ADZ3334" s="0"/>
      <c r="AEA3334" s="0"/>
      <c r="AEB3334" s="0"/>
      <c r="AEC3334" s="0"/>
      <c r="AED3334" s="0"/>
      <c r="AEE3334" s="0"/>
      <c r="AEF3334" s="0"/>
      <c r="AEG3334" s="0"/>
      <c r="AEH3334" s="0"/>
      <c r="AEI3334" s="0"/>
      <c r="AEJ3334" s="0"/>
      <c r="AEK3334" s="0"/>
      <c r="AEL3334" s="0"/>
      <c r="AEM3334" s="0"/>
      <c r="AEN3334" s="0"/>
      <c r="AEO3334" s="0"/>
      <c r="AEP3334" s="0"/>
      <c r="AEQ3334" s="0"/>
      <c r="AER3334" s="0"/>
      <c r="AES3334" s="0"/>
      <c r="AET3334" s="0"/>
      <c r="AEU3334" s="0"/>
      <c r="AEV3334" s="0"/>
      <c r="AEW3334" s="0"/>
      <c r="AEX3334" s="0"/>
      <c r="AEY3334" s="0"/>
      <c r="AEZ3334" s="0"/>
      <c r="AFA3334" s="0"/>
      <c r="AFB3334" s="0"/>
      <c r="AFC3334" s="0"/>
      <c r="AFD3334" s="0"/>
      <c r="AFE3334" s="0"/>
      <c r="AFF3334" s="0"/>
      <c r="AFG3334" s="0"/>
      <c r="AFH3334" s="0"/>
      <c r="AFI3334" s="0"/>
      <c r="AFJ3334" s="0"/>
      <c r="AFK3334" s="0"/>
      <c r="AFL3334" s="0"/>
      <c r="AFM3334" s="0"/>
      <c r="AFN3334" s="0"/>
      <c r="AFO3334" s="0"/>
      <c r="AFP3334" s="0"/>
      <c r="AFQ3334" s="0"/>
      <c r="AFR3334" s="0"/>
      <c r="AFS3334" s="0"/>
      <c r="AFT3334" s="0"/>
      <c r="AFU3334" s="0"/>
      <c r="AFV3334" s="0"/>
      <c r="AFW3334" s="0"/>
      <c r="AFX3334" s="0"/>
      <c r="AFY3334" s="0"/>
      <c r="AFZ3334" s="0"/>
      <c r="AGA3334" s="0"/>
      <c r="AGB3334" s="0"/>
      <c r="AGC3334" s="0"/>
      <c r="AGD3334" s="0"/>
      <c r="AGE3334" s="0"/>
      <c r="AGF3334" s="0"/>
      <c r="AGG3334" s="0"/>
      <c r="AGH3334" s="0"/>
      <c r="AGI3334" s="0"/>
      <c r="AGJ3334" s="0"/>
      <c r="AGK3334" s="0"/>
      <c r="AGL3334" s="0"/>
      <c r="AGM3334" s="0"/>
      <c r="AGN3334" s="0"/>
      <c r="AGO3334" s="0"/>
      <c r="AGP3334" s="0"/>
      <c r="AGQ3334" s="0"/>
      <c r="AGR3334" s="0"/>
      <c r="AGS3334" s="0"/>
      <c r="AGT3334" s="0"/>
      <c r="AGU3334" s="0"/>
      <c r="AGV3334" s="0"/>
      <c r="AGW3334" s="0"/>
      <c r="AGX3334" s="0"/>
      <c r="AGY3334" s="0"/>
      <c r="AGZ3334" s="0"/>
      <c r="AHA3334" s="0"/>
      <c r="AHB3334" s="0"/>
      <c r="AHC3334" s="0"/>
      <c r="AHD3334" s="0"/>
      <c r="AHE3334" s="0"/>
      <c r="AHF3334" s="0"/>
      <c r="AHG3334" s="0"/>
      <c r="AHH3334" s="0"/>
      <c r="AHI3334" s="0"/>
      <c r="AHJ3334" s="0"/>
      <c r="AHK3334" s="0"/>
      <c r="AHL3334" s="0"/>
      <c r="AHM3334" s="0"/>
      <c r="AHN3334" s="0"/>
      <c r="AHO3334" s="0"/>
      <c r="AHP3334" s="0"/>
      <c r="AHQ3334" s="0"/>
      <c r="AHR3334" s="0"/>
      <c r="AHS3334" s="0"/>
      <c r="AHT3334" s="0"/>
      <c r="AHU3334" s="0"/>
      <c r="AHV3334" s="0"/>
      <c r="AHW3334" s="0"/>
      <c r="AHX3334" s="0"/>
      <c r="AHY3334" s="0"/>
      <c r="AHZ3334" s="0"/>
      <c r="AIA3334" s="0"/>
      <c r="AIB3334" s="0"/>
      <c r="AIC3334" s="0"/>
      <c r="AID3334" s="0"/>
      <c r="AIE3334" s="0"/>
      <c r="AIF3334" s="0"/>
      <c r="AIG3334" s="0"/>
      <c r="AIH3334" s="0"/>
      <c r="AII3334" s="0"/>
      <c r="AIJ3334" s="0"/>
      <c r="AIK3334" s="0"/>
      <c r="AIL3334" s="0"/>
      <c r="AIM3334" s="0"/>
      <c r="AIN3334" s="0"/>
      <c r="AIO3334" s="0"/>
      <c r="AIP3334" s="0"/>
      <c r="AIQ3334" s="0"/>
      <c r="AIR3334" s="0"/>
      <c r="AIS3334" s="0"/>
      <c r="AIT3334" s="0"/>
      <c r="AIU3334" s="0"/>
      <c r="AIV3334" s="0"/>
      <c r="AIW3334" s="0"/>
      <c r="AIX3334" s="0"/>
      <c r="AIY3334" s="0"/>
      <c r="AIZ3334" s="0"/>
      <c r="AJA3334" s="0"/>
      <c r="AJB3334" s="0"/>
      <c r="AJC3334" s="0"/>
      <c r="AJD3334" s="0"/>
      <c r="AJE3334" s="0"/>
      <c r="AJF3334" s="0"/>
      <c r="AJG3334" s="0"/>
      <c r="AJH3334" s="0"/>
      <c r="AJI3334" s="0"/>
      <c r="AJJ3334" s="0"/>
      <c r="AJK3334" s="0"/>
      <c r="AJL3334" s="0"/>
      <c r="AJM3334" s="0"/>
      <c r="AJN3334" s="0"/>
      <c r="AJO3334" s="0"/>
      <c r="AJP3334" s="0"/>
      <c r="AJQ3334" s="0"/>
      <c r="AJR3334" s="0"/>
      <c r="AJS3334" s="0"/>
      <c r="AJT3334" s="0"/>
      <c r="AJU3334" s="0"/>
      <c r="AJV3334" s="0"/>
      <c r="AJW3334" s="0"/>
      <c r="AJX3334" s="0"/>
      <c r="AJY3334" s="0"/>
      <c r="AJZ3334" s="0"/>
      <c r="AKA3334" s="0"/>
      <c r="AKB3334" s="0"/>
      <c r="AKC3334" s="0"/>
      <c r="AKD3334" s="0"/>
      <c r="AKE3334" s="0"/>
      <c r="AKF3334" s="0"/>
      <c r="AKG3334" s="0"/>
      <c r="AKH3334" s="0"/>
      <c r="AKI3334" s="0"/>
      <c r="AKJ3334" s="0"/>
      <c r="AKK3334" s="0"/>
      <c r="AKL3334" s="0"/>
      <c r="AKM3334" s="0"/>
      <c r="AKN3334" s="0"/>
      <c r="AKO3334" s="0"/>
      <c r="AKP3334" s="0"/>
      <c r="AKQ3334" s="0"/>
      <c r="AKR3334" s="0"/>
      <c r="AKS3334" s="0"/>
      <c r="AKT3334" s="0"/>
      <c r="AKU3334" s="0"/>
      <c r="AKV3334" s="0"/>
      <c r="AKW3334" s="0"/>
      <c r="AKX3334" s="0"/>
      <c r="AKY3334" s="0"/>
      <c r="AKZ3334" s="0"/>
      <c r="ALA3334" s="0"/>
      <c r="ALB3334" s="0"/>
      <c r="ALC3334" s="0"/>
      <c r="ALD3334" s="0"/>
      <c r="ALE3334" s="0"/>
      <c r="ALF3334" s="0"/>
      <c r="ALG3334" s="0"/>
      <c r="ALH3334" s="0"/>
      <c r="ALI3334" s="0"/>
      <c r="ALJ3334" s="0"/>
      <c r="ALK3334" s="0"/>
      <c r="ALL3334" s="0"/>
      <c r="ALM3334" s="0"/>
      <c r="ALN3334" s="0"/>
      <c r="ALO3334" s="0"/>
      <c r="ALP3334" s="0"/>
      <c r="ALQ3334" s="0"/>
      <c r="ALR3334" s="0"/>
      <c r="ALS3334" s="0"/>
      <c r="ALT3334" s="0"/>
      <c r="ALU3334" s="0"/>
      <c r="ALV3334" s="0"/>
      <c r="ALW3334" s="0"/>
      <c r="ALX3334" s="0"/>
      <c r="ALY3334" s="0"/>
      <c r="ALZ3334" s="0"/>
      <c r="AMA3334" s="0"/>
      <c r="AMB3334" s="0"/>
      <c r="AMC3334" s="0"/>
      <c r="AMD3334" s="0"/>
      <c r="AME3334" s="0"/>
      <c r="AMF3334" s="0"/>
      <c r="AMG3334" s="0"/>
      <c r="AMH3334" s="0"/>
      <c r="AMI3334" s="0"/>
    </row>
    <row r="3336" customFormat="false" ht="17.35" hidden="false" customHeight="false" outlineLevel="0" collapsed="false">
      <c r="B3336" s="1" t="s">
        <v>3423</v>
      </c>
      <c r="C3336" s="52" t="s">
        <v>3585</v>
      </c>
      <c r="D3336" s="45" t="s">
        <v>1</v>
      </c>
      <c r="I3336" s="3"/>
    </row>
    <row r="3337" customFormat="false" ht="12.75" hidden="false" customHeight="false" outlineLevel="0" collapsed="false">
      <c r="A3337" s="1" t="s">
        <v>3586</v>
      </c>
      <c r="B3337" s="1" t="s">
        <v>3423</v>
      </c>
      <c r="C3337" s="27" t="s">
        <v>3587</v>
      </c>
      <c r="D3337" s="27" t="s">
        <v>79</v>
      </c>
      <c r="E3337" s="27"/>
      <c r="F3337" s="31"/>
      <c r="G3337" s="27"/>
      <c r="H3337" s="30" t="s">
        <v>61</v>
      </c>
      <c r="I3337" s="31" t="n">
        <v>2.49</v>
      </c>
      <c r="J3337" s="30" t="s">
        <v>977</v>
      </c>
    </row>
    <row r="3338" customFormat="false" ht="12.75" hidden="false" customHeight="false" outlineLevel="0" collapsed="false">
      <c r="A3338" s="1" t="s">
        <v>3586</v>
      </c>
      <c r="B3338" s="1" t="s">
        <v>3423</v>
      </c>
      <c r="C3338" s="27" t="s">
        <v>3588</v>
      </c>
      <c r="D3338" s="27" t="s">
        <v>88</v>
      </c>
      <c r="E3338" s="27"/>
      <c r="F3338" s="31"/>
      <c r="G3338" s="27"/>
      <c r="H3338" s="30" t="s">
        <v>61</v>
      </c>
      <c r="I3338" s="31" t="n">
        <v>1.44</v>
      </c>
      <c r="J3338" s="30" t="s">
        <v>977</v>
      </c>
    </row>
    <row r="3339" customFormat="false" ht="12.75" hidden="false" customHeight="false" outlineLevel="0" collapsed="false">
      <c r="A3339" s="1" t="s">
        <v>3586</v>
      </c>
      <c r="B3339" s="1" t="s">
        <v>3423</v>
      </c>
      <c r="C3339" s="27" t="s">
        <v>3589</v>
      </c>
      <c r="D3339" s="27" t="s">
        <v>13</v>
      </c>
      <c r="E3339" s="27"/>
      <c r="F3339" s="31"/>
      <c r="G3339" s="27"/>
      <c r="H3339" s="30" t="s">
        <v>168</v>
      </c>
      <c r="I3339" s="31" t="n">
        <v>4.89</v>
      </c>
      <c r="J3339" s="30" t="s">
        <v>3590</v>
      </c>
    </row>
    <row r="3340" customFormat="false" ht="12.75" hidden="false" customHeight="false" outlineLevel="0" collapsed="false">
      <c r="A3340" s="1" t="s">
        <v>3586</v>
      </c>
      <c r="B3340" s="1" t="s">
        <v>3423</v>
      </c>
      <c r="C3340" s="27" t="s">
        <v>3591</v>
      </c>
      <c r="D3340" s="27" t="s">
        <v>13</v>
      </c>
      <c r="E3340" s="27"/>
      <c r="F3340" s="31"/>
      <c r="G3340" s="27"/>
      <c r="H3340" s="30" t="s">
        <v>61</v>
      </c>
      <c r="I3340" s="31" t="n">
        <v>6.9</v>
      </c>
      <c r="J3340" s="30" t="s">
        <v>977</v>
      </c>
    </row>
    <row r="3341" customFormat="false" ht="12.75" hidden="false" customHeight="false" outlineLevel="0" collapsed="false">
      <c r="A3341" s="1" t="s">
        <v>3586</v>
      </c>
      <c r="B3341" s="1" t="s">
        <v>3423</v>
      </c>
      <c r="C3341" s="27" t="s">
        <v>3592</v>
      </c>
      <c r="D3341" s="27" t="s">
        <v>13</v>
      </c>
      <c r="E3341" s="27"/>
      <c r="F3341" s="31"/>
      <c r="G3341" s="27"/>
      <c r="H3341" s="30" t="s">
        <v>61</v>
      </c>
      <c r="I3341" s="31" t="n">
        <v>4.37</v>
      </c>
      <c r="J3341" s="30" t="s">
        <v>977</v>
      </c>
    </row>
    <row r="3342" customFormat="false" ht="12.75" hidden="false" customHeight="false" outlineLevel="0" collapsed="false">
      <c r="A3342" s="1" t="s">
        <v>3586</v>
      </c>
      <c r="B3342" s="1" t="s">
        <v>3423</v>
      </c>
      <c r="C3342" s="27" t="s">
        <v>3593</v>
      </c>
      <c r="D3342" s="27" t="s">
        <v>193</v>
      </c>
      <c r="E3342" s="27"/>
      <c r="F3342" s="31"/>
      <c r="G3342" s="27"/>
      <c r="H3342" s="30" t="s">
        <v>61</v>
      </c>
      <c r="I3342" s="31" t="n">
        <v>1.36</v>
      </c>
      <c r="J3342" s="30" t="s">
        <v>977</v>
      </c>
    </row>
    <row r="3343" customFormat="false" ht="12.75" hidden="false" customHeight="false" outlineLevel="0" collapsed="false">
      <c r="A3343" s="1" t="s">
        <v>3586</v>
      </c>
      <c r="B3343" s="1" t="s">
        <v>3423</v>
      </c>
      <c r="C3343" s="27" t="s">
        <v>3594</v>
      </c>
      <c r="D3343" s="27" t="s">
        <v>13</v>
      </c>
      <c r="E3343" s="27"/>
      <c r="F3343" s="31"/>
      <c r="G3343" s="27"/>
      <c r="H3343" s="30" t="s">
        <v>522</v>
      </c>
      <c r="I3343" s="31" t="n">
        <v>31</v>
      </c>
      <c r="J3343" s="30" t="s">
        <v>3595</v>
      </c>
    </row>
    <row r="3344" customFormat="false" ht="12.75" hidden="false" customHeight="false" outlineLevel="0" collapsed="false">
      <c r="A3344" s="1" t="s">
        <v>3586</v>
      </c>
      <c r="C3344" s="27" t="s">
        <v>3596</v>
      </c>
      <c r="D3344" s="27" t="s">
        <v>13</v>
      </c>
      <c r="E3344" s="27"/>
      <c r="F3344" s="31"/>
      <c r="G3344" s="27"/>
      <c r="H3344" s="30" t="s">
        <v>61</v>
      </c>
      <c r="I3344" s="31" t="n">
        <v>8.99</v>
      </c>
      <c r="J3344" s="30" t="s">
        <v>2270</v>
      </c>
    </row>
    <row r="3345" customFormat="false" ht="12.75" hidden="false" customHeight="false" outlineLevel="0" collapsed="false">
      <c r="A3345" s="1" t="s">
        <v>3586</v>
      </c>
      <c r="C3345" s="27" t="s">
        <v>3597</v>
      </c>
      <c r="D3345" s="27" t="s">
        <v>13</v>
      </c>
      <c r="E3345" s="27"/>
      <c r="F3345" s="31"/>
      <c r="G3345" s="27"/>
      <c r="H3345" s="30" t="s">
        <v>61</v>
      </c>
      <c r="I3345" s="31" t="n">
        <v>4.68</v>
      </c>
      <c r="J3345" s="30" t="s">
        <v>2270</v>
      </c>
    </row>
    <row r="3346" customFormat="false" ht="12.75" hidden="false" customHeight="false" outlineLevel="0" collapsed="false">
      <c r="A3346" s="1" t="s">
        <v>3586</v>
      </c>
      <c r="C3346" s="27" t="s">
        <v>3598</v>
      </c>
      <c r="D3346" s="27" t="s">
        <v>193</v>
      </c>
      <c r="E3346" s="27"/>
      <c r="F3346" s="31"/>
      <c r="G3346" s="27"/>
      <c r="H3346" s="30" t="s">
        <v>61</v>
      </c>
      <c r="I3346" s="31" t="n">
        <v>2.16</v>
      </c>
      <c r="J3346" s="30" t="s">
        <v>2270</v>
      </c>
    </row>
    <row r="3347" customFormat="false" ht="12.75" hidden="false" customHeight="false" outlineLevel="0" collapsed="false">
      <c r="A3347" s="1" t="s">
        <v>3586</v>
      </c>
      <c r="C3347" s="27" t="s">
        <v>3599</v>
      </c>
      <c r="D3347" s="27" t="s">
        <v>79</v>
      </c>
      <c r="E3347" s="27"/>
      <c r="F3347" s="31"/>
      <c r="G3347" s="27"/>
      <c r="H3347" s="30" t="s">
        <v>168</v>
      </c>
      <c r="I3347" s="31" t="n">
        <v>2.49</v>
      </c>
      <c r="J3347" s="30" t="s">
        <v>2270</v>
      </c>
    </row>
    <row r="3348" customFormat="false" ht="12.75" hidden="false" customHeight="false" outlineLevel="0" collapsed="false">
      <c r="A3348" s="1" t="s">
        <v>3586</v>
      </c>
      <c r="C3348" s="27" t="s">
        <v>3600</v>
      </c>
      <c r="D3348" s="27" t="s">
        <v>88</v>
      </c>
      <c r="E3348" s="27"/>
      <c r="F3348" s="31"/>
      <c r="G3348" s="27"/>
      <c r="H3348" s="30" t="s">
        <v>168</v>
      </c>
      <c r="I3348" s="31" t="n">
        <v>1.36</v>
      </c>
      <c r="J3348" s="30" t="s">
        <v>2270</v>
      </c>
    </row>
    <row r="3349" customFormat="false" ht="12.75" hidden="false" customHeight="false" outlineLevel="0" collapsed="false">
      <c r="A3349" s="1" t="s">
        <v>3586</v>
      </c>
      <c r="C3349" s="27" t="s">
        <v>3601</v>
      </c>
      <c r="D3349" s="27" t="s">
        <v>13</v>
      </c>
      <c r="E3349" s="27"/>
      <c r="F3349" s="31"/>
      <c r="G3349" s="27"/>
      <c r="H3349" s="30" t="s">
        <v>168</v>
      </c>
      <c r="I3349" s="31" t="n">
        <v>6.39</v>
      </c>
      <c r="J3349" s="30" t="s">
        <v>2270</v>
      </c>
    </row>
    <row r="3350" customFormat="false" ht="12.75" hidden="false" customHeight="false" outlineLevel="0" collapsed="false">
      <c r="A3350" s="1" t="s">
        <v>3602</v>
      </c>
      <c r="C3350" s="27" t="s">
        <v>3603</v>
      </c>
      <c r="D3350" s="27" t="s">
        <v>13</v>
      </c>
      <c r="E3350" s="27"/>
      <c r="F3350" s="31"/>
      <c r="G3350" s="27"/>
      <c r="H3350" s="30" t="s">
        <v>168</v>
      </c>
      <c r="I3350" s="31" t="n">
        <v>2.75</v>
      </c>
      <c r="J3350" s="30" t="s">
        <v>2270</v>
      </c>
    </row>
    <row r="3351" customFormat="false" ht="12.75" hidden="false" customHeight="false" outlineLevel="0" collapsed="false">
      <c r="A3351" s="1" t="s">
        <v>3602</v>
      </c>
      <c r="C3351" s="27" t="s">
        <v>3604</v>
      </c>
      <c r="D3351" s="27" t="s">
        <v>13</v>
      </c>
      <c r="E3351" s="27"/>
      <c r="F3351" s="31"/>
      <c r="G3351" s="27"/>
      <c r="H3351" s="30" t="s">
        <v>168</v>
      </c>
      <c r="I3351" s="31" t="n">
        <v>2.99</v>
      </c>
      <c r="J3351" s="30" t="s">
        <v>2270</v>
      </c>
    </row>
    <row r="3352" customFormat="false" ht="12.75" hidden="false" customHeight="false" outlineLevel="0" collapsed="false">
      <c r="A3352" s="1" t="s">
        <v>3602</v>
      </c>
      <c r="C3352" s="27" t="s">
        <v>3605</v>
      </c>
      <c r="D3352" s="27" t="s">
        <v>79</v>
      </c>
      <c r="E3352" s="27"/>
      <c r="F3352" s="31"/>
      <c r="G3352" s="27"/>
      <c r="H3352" s="30" t="s">
        <v>168</v>
      </c>
      <c r="I3352" s="31" t="n">
        <v>2.49</v>
      </c>
      <c r="J3352" s="30" t="s">
        <v>2270</v>
      </c>
    </row>
    <row r="3353" customFormat="false" ht="12.75" hidden="false" customHeight="false" outlineLevel="0" collapsed="false">
      <c r="I3353" s="3"/>
    </row>
    <row r="3354" customFormat="false" ht="17.35" hidden="false" customHeight="false" outlineLevel="0" collapsed="false">
      <c r="C3354" s="52" t="s">
        <v>3606</v>
      </c>
      <c r="D3354" s="45" t="s">
        <v>1</v>
      </c>
      <c r="I3354" s="3"/>
    </row>
    <row r="3355" customFormat="false" ht="12.8" hidden="false" customHeight="false" outlineLevel="0" collapsed="false">
      <c r="A3355" s="1" t="s">
        <v>3607</v>
      </c>
      <c r="C3355" s="19" t="s">
        <v>3608</v>
      </c>
      <c r="D3355" s="19" t="s">
        <v>70</v>
      </c>
      <c r="E3355" s="20" t="n">
        <v>1.7</v>
      </c>
      <c r="F3355" s="21" t="n">
        <v>0.85</v>
      </c>
      <c r="G3355" s="24" t="s">
        <v>3609</v>
      </c>
      <c r="I3355" s="3"/>
    </row>
    <row r="3356" customFormat="false" ht="12.8" hidden="false" customHeight="false" outlineLevel="0" collapsed="false">
      <c r="A3356" s="1" t="s">
        <v>3607</v>
      </c>
      <c r="C3356" s="19" t="s">
        <v>3610</v>
      </c>
      <c r="D3356" s="19" t="s">
        <v>13</v>
      </c>
      <c r="E3356" s="20" t="n">
        <v>1.9</v>
      </c>
      <c r="F3356" s="21" t="n">
        <v>3.85</v>
      </c>
      <c r="G3356" s="24" t="s">
        <v>3609</v>
      </c>
      <c r="I3356" s="3"/>
    </row>
    <row r="3357" customFormat="false" ht="12.8" hidden="false" customHeight="false" outlineLevel="0" collapsed="false">
      <c r="A3357" s="1" t="s">
        <v>3607</v>
      </c>
      <c r="C3357" s="19" t="s">
        <v>3611</v>
      </c>
      <c r="D3357" s="19" t="s">
        <v>13</v>
      </c>
      <c r="E3357" s="20" t="n">
        <v>2.4</v>
      </c>
      <c r="F3357" s="21" t="n">
        <v>4</v>
      </c>
      <c r="G3357" s="24" t="s">
        <v>3609</v>
      </c>
      <c r="I3357" s="3"/>
    </row>
    <row r="3358" customFormat="false" ht="12.8" hidden="false" customHeight="false" outlineLevel="0" collapsed="false">
      <c r="A3358" s="1" t="s">
        <v>3607</v>
      </c>
      <c r="C3358" s="19" t="s">
        <v>3612</v>
      </c>
      <c r="D3358" s="19" t="s">
        <v>13</v>
      </c>
      <c r="E3358" s="20" t="n">
        <v>2.5</v>
      </c>
      <c r="F3358" s="21" t="n">
        <v>4.95</v>
      </c>
      <c r="G3358" s="24" t="s">
        <v>3609</v>
      </c>
      <c r="I3358" s="3"/>
    </row>
    <row r="3360" customFormat="false" ht="17.35" hidden="false" customHeight="false" outlineLevel="0" collapsed="false">
      <c r="C3360" s="15" t="s">
        <v>3613</v>
      </c>
      <c r="D3360" s="45" t="s">
        <v>1</v>
      </c>
      <c r="I3360" s="3"/>
      <c r="BM3360" s="0"/>
      <c r="BN3360" s="0"/>
      <c r="BO3360" s="0"/>
      <c r="BP3360" s="0"/>
      <c r="BQ3360" s="0"/>
      <c r="BR3360" s="0"/>
      <c r="BS3360" s="0"/>
      <c r="BT3360" s="0"/>
      <c r="BU3360" s="0"/>
      <c r="BV3360" s="0"/>
      <c r="BW3360" s="0"/>
      <c r="BX3360" s="0"/>
      <c r="BY3360" s="0"/>
      <c r="BZ3360" s="0"/>
      <c r="CA3360" s="0"/>
      <c r="CB3360" s="0"/>
      <c r="CC3360" s="0"/>
      <c r="CD3360" s="0"/>
      <c r="CE3360" s="0"/>
      <c r="CF3360" s="0"/>
      <c r="CG3360" s="0"/>
      <c r="CH3360" s="0"/>
      <c r="CI3360" s="0"/>
      <c r="CJ3360" s="0"/>
      <c r="CK3360" s="0"/>
      <c r="CL3360" s="0"/>
      <c r="CM3360" s="0"/>
      <c r="CN3360" s="0"/>
      <c r="CO3360" s="0"/>
      <c r="CP3360" s="0"/>
      <c r="CQ3360" s="0"/>
      <c r="CR3360" s="0"/>
      <c r="CS3360" s="0"/>
      <c r="CT3360" s="0"/>
      <c r="CU3360" s="0"/>
      <c r="CV3360" s="0"/>
      <c r="CW3360" s="0"/>
      <c r="CX3360" s="0"/>
      <c r="CY3360" s="0"/>
      <c r="CZ3360" s="0"/>
      <c r="DA3360" s="0"/>
      <c r="DB3360" s="0"/>
      <c r="DC3360" s="0"/>
      <c r="DD3360" s="0"/>
      <c r="DE3360" s="0"/>
      <c r="DF3360" s="0"/>
      <c r="DG3360" s="0"/>
      <c r="DH3360" s="0"/>
      <c r="DI3360" s="0"/>
      <c r="DJ3360" s="0"/>
      <c r="DK3360" s="0"/>
      <c r="DL3360" s="0"/>
      <c r="DM3360" s="0"/>
      <c r="DN3360" s="0"/>
      <c r="DO3360" s="0"/>
      <c r="DP3360" s="0"/>
      <c r="DQ3360" s="0"/>
      <c r="DR3360" s="0"/>
      <c r="DS3360" s="0"/>
      <c r="DT3360" s="0"/>
      <c r="DU3360" s="0"/>
      <c r="DV3360" s="0"/>
      <c r="DW3360" s="0"/>
      <c r="DX3360" s="0"/>
      <c r="DY3360" s="0"/>
      <c r="DZ3360" s="0"/>
      <c r="EA3360" s="0"/>
      <c r="EB3360" s="0"/>
      <c r="EC3360" s="0"/>
      <c r="ED3360" s="0"/>
      <c r="EE3360" s="0"/>
      <c r="EF3360" s="0"/>
      <c r="EG3360" s="0"/>
      <c r="EH3360" s="0"/>
      <c r="EI3360" s="0"/>
      <c r="EJ3360" s="0"/>
      <c r="EK3360" s="0"/>
      <c r="EL3360" s="0"/>
      <c r="EM3360" s="0"/>
      <c r="EN3360" s="0"/>
      <c r="EO3360" s="0"/>
      <c r="EP3360" s="0"/>
      <c r="EQ3360" s="0"/>
      <c r="ER3360" s="0"/>
      <c r="ES3360" s="0"/>
      <c r="ET3360" s="0"/>
      <c r="EU3360" s="0"/>
      <c r="EV3360" s="0"/>
      <c r="EW3360" s="0"/>
      <c r="EX3360" s="0"/>
      <c r="EY3360" s="0"/>
      <c r="EZ3360" s="0"/>
      <c r="FA3360" s="0"/>
      <c r="FB3360" s="0"/>
      <c r="FC3360" s="0"/>
      <c r="FD3360" s="0"/>
      <c r="FE3360" s="0"/>
      <c r="FF3360" s="0"/>
      <c r="FG3360" s="0"/>
      <c r="FH3360" s="0"/>
      <c r="FI3360" s="0"/>
      <c r="FJ3360" s="0"/>
      <c r="FK3360" s="0"/>
      <c r="FL3360" s="0"/>
      <c r="FM3360" s="0"/>
      <c r="FN3360" s="0"/>
      <c r="FO3360" s="0"/>
      <c r="FP3360" s="0"/>
      <c r="FQ3360" s="0"/>
      <c r="FR3360" s="0"/>
      <c r="FS3360" s="0"/>
      <c r="FT3360" s="0"/>
      <c r="FU3360" s="0"/>
      <c r="FV3360" s="0"/>
      <c r="FW3360" s="0"/>
      <c r="FX3360" s="0"/>
      <c r="FY3360" s="0"/>
      <c r="FZ3360" s="0"/>
      <c r="GA3360" s="0"/>
      <c r="GB3360" s="0"/>
      <c r="GC3360" s="0"/>
      <c r="GD3360" s="0"/>
      <c r="GE3360" s="0"/>
      <c r="GF3360" s="0"/>
      <c r="GG3360" s="0"/>
      <c r="GH3360" s="0"/>
      <c r="GI3360" s="0"/>
      <c r="GJ3360" s="0"/>
      <c r="GK3360" s="0"/>
      <c r="GL3360" s="0"/>
      <c r="GM3360" s="0"/>
      <c r="GN3360" s="0"/>
      <c r="GO3360" s="0"/>
      <c r="GP3360" s="0"/>
      <c r="GQ3360" s="0"/>
      <c r="GR3360" s="0"/>
      <c r="GS3360" s="0"/>
      <c r="GT3360" s="0"/>
      <c r="GU3360" s="0"/>
      <c r="GV3360" s="0"/>
      <c r="GW3360" s="0"/>
      <c r="GX3360" s="0"/>
      <c r="GY3360" s="0"/>
      <c r="GZ3360" s="0"/>
      <c r="HA3360" s="0"/>
      <c r="HB3360" s="0"/>
      <c r="HC3360" s="0"/>
      <c r="HD3360" s="0"/>
      <c r="HE3360" s="0"/>
      <c r="HF3360" s="0"/>
      <c r="HG3360" s="0"/>
      <c r="HH3360" s="0"/>
      <c r="HI3360" s="0"/>
      <c r="HJ3360" s="0"/>
      <c r="HK3360" s="0"/>
      <c r="HL3360" s="0"/>
      <c r="HM3360" s="0"/>
      <c r="HN3360" s="0"/>
      <c r="HO3360" s="0"/>
      <c r="HP3360" s="0"/>
      <c r="HQ3360" s="0"/>
      <c r="HR3360" s="0"/>
      <c r="HS3360" s="0"/>
      <c r="HT3360" s="0"/>
      <c r="HU3360" s="0"/>
      <c r="HV3360" s="0"/>
      <c r="HW3360" s="0"/>
      <c r="HX3360" s="0"/>
      <c r="HY3360" s="0"/>
      <c r="HZ3360" s="0"/>
      <c r="IA3360" s="0"/>
      <c r="IB3360" s="0"/>
      <c r="IC3360" s="0"/>
      <c r="ID3360" s="0"/>
      <c r="IE3360" s="0"/>
      <c r="IF3360" s="0"/>
      <c r="IG3360" s="0"/>
      <c r="IH3360" s="0"/>
      <c r="II3360" s="0"/>
      <c r="IJ3360" s="0"/>
      <c r="IK3360" s="0"/>
      <c r="IL3360" s="0"/>
      <c r="IM3360" s="0"/>
      <c r="IN3360" s="0"/>
      <c r="IO3360" s="0"/>
      <c r="IP3360" s="0"/>
      <c r="IQ3360" s="0"/>
      <c r="IR3360" s="0"/>
      <c r="IS3360" s="0"/>
      <c r="IT3360" s="0"/>
      <c r="IU3360" s="0"/>
      <c r="IV3360" s="0"/>
      <c r="IW3360" s="0"/>
      <c r="IX3360" s="0"/>
      <c r="IY3360" s="0"/>
      <c r="IZ3360" s="0"/>
      <c r="JA3360" s="0"/>
      <c r="JB3360" s="0"/>
      <c r="JC3360" s="0"/>
      <c r="JD3360" s="0"/>
      <c r="JE3360" s="0"/>
      <c r="JF3360" s="0"/>
      <c r="JG3360" s="0"/>
      <c r="JH3360" s="0"/>
      <c r="JI3360" s="0"/>
      <c r="JJ3360" s="0"/>
      <c r="JK3360" s="0"/>
      <c r="JL3360" s="0"/>
      <c r="JM3360" s="0"/>
      <c r="JN3360" s="0"/>
      <c r="JO3360" s="0"/>
      <c r="JP3360" s="0"/>
      <c r="JQ3360" s="0"/>
      <c r="JR3360" s="0"/>
      <c r="JS3360" s="0"/>
      <c r="JT3360" s="0"/>
      <c r="JU3360" s="0"/>
      <c r="JV3360" s="0"/>
      <c r="JW3360" s="0"/>
      <c r="JX3360" s="0"/>
      <c r="JY3360" s="0"/>
      <c r="JZ3360" s="0"/>
      <c r="KA3360" s="0"/>
      <c r="KB3360" s="0"/>
      <c r="KC3360" s="0"/>
      <c r="KD3360" s="0"/>
      <c r="KE3360" s="0"/>
      <c r="KF3360" s="0"/>
      <c r="KG3360" s="0"/>
      <c r="KH3360" s="0"/>
      <c r="KI3360" s="0"/>
      <c r="KJ3360" s="0"/>
      <c r="KK3360" s="0"/>
      <c r="KL3360" s="0"/>
      <c r="KM3360" s="0"/>
      <c r="KN3360" s="0"/>
      <c r="KO3360" s="0"/>
      <c r="KP3360" s="0"/>
      <c r="KQ3360" s="0"/>
      <c r="KR3360" s="0"/>
      <c r="KS3360" s="0"/>
      <c r="KT3360" s="0"/>
      <c r="KU3360" s="0"/>
      <c r="KV3360" s="0"/>
      <c r="KW3360" s="0"/>
      <c r="KX3360" s="0"/>
      <c r="KY3360" s="0"/>
      <c r="KZ3360" s="0"/>
      <c r="LA3360" s="0"/>
      <c r="LB3360" s="0"/>
      <c r="LC3360" s="0"/>
      <c r="LD3360" s="0"/>
      <c r="LE3360" s="0"/>
      <c r="LF3360" s="0"/>
      <c r="LG3360" s="0"/>
      <c r="LH3360" s="0"/>
      <c r="LI3360" s="0"/>
      <c r="LJ3360" s="0"/>
      <c r="LK3360" s="0"/>
      <c r="LL3360" s="0"/>
      <c r="LM3360" s="0"/>
      <c r="LN3360" s="0"/>
      <c r="LO3360" s="0"/>
      <c r="LP3360" s="0"/>
      <c r="LQ3360" s="0"/>
      <c r="LR3360" s="0"/>
      <c r="LS3360" s="0"/>
      <c r="LT3360" s="0"/>
      <c r="LU3360" s="0"/>
      <c r="LV3360" s="0"/>
      <c r="LW3360" s="0"/>
      <c r="LX3360" s="0"/>
      <c r="LY3360" s="0"/>
      <c r="LZ3360" s="0"/>
      <c r="MA3360" s="0"/>
      <c r="MB3360" s="0"/>
      <c r="MC3360" s="0"/>
      <c r="MD3360" s="0"/>
      <c r="ME3360" s="0"/>
      <c r="MF3360" s="0"/>
      <c r="MG3360" s="0"/>
      <c r="MH3360" s="0"/>
      <c r="MI3360" s="0"/>
      <c r="MJ3360" s="0"/>
      <c r="MK3360" s="0"/>
      <c r="ML3360" s="0"/>
      <c r="MM3360" s="0"/>
      <c r="MN3360" s="0"/>
      <c r="MO3360" s="0"/>
      <c r="MP3360" s="0"/>
      <c r="MQ3360" s="0"/>
      <c r="MR3360" s="0"/>
      <c r="MS3360" s="0"/>
      <c r="MT3360" s="0"/>
      <c r="MU3360" s="0"/>
      <c r="MV3360" s="0"/>
      <c r="MW3360" s="0"/>
      <c r="MX3360" s="0"/>
      <c r="MY3360" s="0"/>
      <c r="MZ3360" s="0"/>
      <c r="NA3360" s="0"/>
      <c r="NB3360" s="0"/>
      <c r="NC3360" s="0"/>
      <c r="ND3360" s="0"/>
      <c r="NE3360" s="0"/>
      <c r="NF3360" s="0"/>
      <c r="NG3360" s="0"/>
      <c r="NH3360" s="0"/>
      <c r="NI3360" s="0"/>
      <c r="NJ3360" s="0"/>
      <c r="NK3360" s="0"/>
      <c r="NL3360" s="0"/>
      <c r="NM3360" s="0"/>
      <c r="NN3360" s="0"/>
      <c r="NO3360" s="0"/>
      <c r="NP3360" s="0"/>
      <c r="NQ3360" s="0"/>
      <c r="NR3360" s="0"/>
      <c r="NS3360" s="0"/>
      <c r="NT3360" s="0"/>
      <c r="NU3360" s="0"/>
      <c r="NV3360" s="0"/>
      <c r="NW3360" s="0"/>
      <c r="NX3360" s="0"/>
      <c r="NY3360" s="0"/>
      <c r="NZ3360" s="0"/>
      <c r="OA3360" s="0"/>
      <c r="OB3360" s="0"/>
      <c r="OC3360" s="0"/>
      <c r="OD3360" s="0"/>
      <c r="OE3360" s="0"/>
      <c r="OF3360" s="0"/>
      <c r="OG3360" s="0"/>
      <c r="OH3360" s="0"/>
      <c r="OI3360" s="0"/>
      <c r="OJ3360" s="0"/>
      <c r="OK3360" s="0"/>
      <c r="OL3360" s="0"/>
      <c r="OM3360" s="0"/>
      <c r="ON3360" s="0"/>
      <c r="OO3360" s="0"/>
      <c r="OP3360" s="0"/>
      <c r="OQ3360" s="0"/>
      <c r="OR3360" s="0"/>
      <c r="OS3360" s="0"/>
      <c r="OT3360" s="0"/>
      <c r="OU3360" s="0"/>
      <c r="OV3360" s="0"/>
      <c r="OW3360" s="0"/>
      <c r="OX3360" s="0"/>
      <c r="OY3360" s="0"/>
      <c r="OZ3360" s="0"/>
      <c r="PA3360" s="0"/>
      <c r="PB3360" s="0"/>
      <c r="PC3360" s="0"/>
      <c r="PD3360" s="0"/>
      <c r="PE3360" s="0"/>
      <c r="PF3360" s="0"/>
      <c r="PG3360" s="0"/>
      <c r="PH3360" s="0"/>
      <c r="PI3360" s="0"/>
      <c r="PJ3360" s="0"/>
      <c r="PK3360" s="0"/>
      <c r="PL3360" s="0"/>
      <c r="PM3360" s="0"/>
      <c r="PN3360" s="0"/>
      <c r="PO3360" s="0"/>
      <c r="PP3360" s="0"/>
      <c r="PQ3360" s="0"/>
      <c r="PR3360" s="0"/>
      <c r="PS3360" s="0"/>
      <c r="PT3360" s="0"/>
      <c r="PU3360" s="0"/>
      <c r="PV3360" s="0"/>
      <c r="PW3360" s="0"/>
      <c r="PX3360" s="0"/>
      <c r="PY3360" s="0"/>
      <c r="PZ3360" s="0"/>
      <c r="QA3360" s="0"/>
      <c r="QB3360" s="0"/>
      <c r="QC3360" s="0"/>
      <c r="QD3360" s="0"/>
      <c r="QE3360" s="0"/>
      <c r="QF3360" s="0"/>
      <c r="QG3360" s="0"/>
      <c r="QH3360" s="0"/>
      <c r="QI3360" s="0"/>
      <c r="QJ3360" s="0"/>
      <c r="QK3360" s="0"/>
      <c r="QL3360" s="0"/>
      <c r="QM3360" s="0"/>
      <c r="QN3360" s="0"/>
      <c r="QO3360" s="0"/>
      <c r="QP3360" s="0"/>
      <c r="QQ3360" s="0"/>
      <c r="QR3360" s="0"/>
      <c r="QS3360" s="0"/>
      <c r="QT3360" s="0"/>
      <c r="QU3360" s="0"/>
      <c r="QV3360" s="0"/>
      <c r="QW3360" s="0"/>
      <c r="QX3360" s="0"/>
      <c r="QY3360" s="0"/>
      <c r="QZ3360" s="0"/>
      <c r="RA3360" s="0"/>
      <c r="RB3360" s="0"/>
      <c r="RC3360" s="0"/>
      <c r="RD3360" s="0"/>
      <c r="RE3360" s="0"/>
      <c r="RF3360" s="0"/>
      <c r="RG3360" s="0"/>
      <c r="RH3360" s="0"/>
      <c r="RI3360" s="0"/>
      <c r="RJ3360" s="0"/>
      <c r="RK3360" s="0"/>
      <c r="RL3360" s="0"/>
      <c r="RM3360" s="0"/>
      <c r="RN3360" s="0"/>
      <c r="RO3360" s="0"/>
      <c r="RP3360" s="0"/>
      <c r="RQ3360" s="0"/>
      <c r="RR3360" s="0"/>
      <c r="RS3360" s="0"/>
      <c r="RT3360" s="0"/>
      <c r="RU3360" s="0"/>
      <c r="RV3360" s="0"/>
      <c r="RW3360" s="0"/>
      <c r="RX3360" s="0"/>
      <c r="RY3360" s="0"/>
      <c r="RZ3360" s="0"/>
      <c r="SA3360" s="0"/>
      <c r="SB3360" s="0"/>
      <c r="SC3360" s="0"/>
      <c r="SD3360" s="0"/>
      <c r="SE3360" s="0"/>
      <c r="SF3360" s="0"/>
      <c r="SG3360" s="0"/>
      <c r="SH3360" s="0"/>
      <c r="SI3360" s="0"/>
      <c r="SJ3360" s="0"/>
      <c r="SK3360" s="0"/>
      <c r="SL3360" s="0"/>
      <c r="SM3360" s="0"/>
      <c r="SN3360" s="0"/>
      <c r="SO3360" s="0"/>
      <c r="SP3360" s="0"/>
      <c r="SQ3360" s="0"/>
      <c r="SR3360" s="0"/>
      <c r="SS3360" s="0"/>
      <c r="ST3360" s="0"/>
      <c r="SU3360" s="0"/>
      <c r="SV3360" s="0"/>
      <c r="SW3360" s="0"/>
      <c r="SX3360" s="0"/>
      <c r="SY3360" s="0"/>
      <c r="SZ3360" s="0"/>
      <c r="TA3360" s="0"/>
      <c r="TB3360" s="0"/>
      <c r="TC3360" s="0"/>
      <c r="TD3360" s="0"/>
      <c r="TE3360" s="0"/>
      <c r="TF3360" s="0"/>
      <c r="TG3360" s="0"/>
      <c r="TH3360" s="0"/>
      <c r="TI3360" s="0"/>
      <c r="TJ3360" s="0"/>
      <c r="TK3360" s="0"/>
      <c r="TL3360" s="0"/>
      <c r="TM3360" s="0"/>
      <c r="TN3360" s="0"/>
      <c r="TO3360" s="0"/>
      <c r="TP3360" s="0"/>
      <c r="TQ3360" s="0"/>
      <c r="TR3360" s="0"/>
      <c r="TS3360" s="0"/>
      <c r="TT3360" s="0"/>
      <c r="TU3360" s="0"/>
      <c r="TV3360" s="0"/>
      <c r="TW3360" s="0"/>
      <c r="TX3360" s="0"/>
      <c r="TY3360" s="0"/>
      <c r="TZ3360" s="0"/>
      <c r="UA3360" s="0"/>
      <c r="UB3360" s="0"/>
      <c r="UC3360" s="0"/>
      <c r="UD3360" s="0"/>
      <c r="UE3360" s="0"/>
      <c r="UF3360" s="0"/>
      <c r="UG3360" s="0"/>
      <c r="UH3360" s="0"/>
      <c r="UI3360" s="0"/>
      <c r="UJ3360" s="0"/>
      <c r="UK3360" s="0"/>
      <c r="UL3360" s="0"/>
      <c r="UM3360" s="0"/>
      <c r="UN3360" s="0"/>
      <c r="UO3360" s="0"/>
      <c r="UP3360" s="0"/>
      <c r="UQ3360" s="0"/>
      <c r="UR3360" s="0"/>
      <c r="US3360" s="0"/>
      <c r="UT3360" s="0"/>
      <c r="UU3360" s="0"/>
      <c r="UV3360" s="0"/>
      <c r="UW3360" s="0"/>
      <c r="UX3360" s="0"/>
      <c r="UY3360" s="0"/>
      <c r="UZ3360" s="0"/>
      <c r="VA3360" s="0"/>
      <c r="VB3360" s="0"/>
      <c r="VC3360" s="0"/>
      <c r="VD3360" s="0"/>
      <c r="VE3360" s="0"/>
      <c r="VF3360" s="0"/>
      <c r="VG3360" s="0"/>
      <c r="VH3360" s="0"/>
      <c r="VI3360" s="0"/>
      <c r="VJ3360" s="0"/>
      <c r="VK3360" s="0"/>
      <c r="VL3360" s="0"/>
      <c r="VM3360" s="0"/>
      <c r="VN3360" s="0"/>
      <c r="VO3360" s="0"/>
      <c r="VP3360" s="0"/>
      <c r="VQ3360" s="0"/>
      <c r="VR3360" s="0"/>
      <c r="VS3360" s="0"/>
      <c r="VT3360" s="0"/>
      <c r="VU3360" s="0"/>
      <c r="VV3360" s="0"/>
      <c r="VW3360" s="0"/>
      <c r="VX3360" s="0"/>
      <c r="VY3360" s="0"/>
      <c r="VZ3360" s="0"/>
      <c r="WA3360" s="0"/>
      <c r="WB3360" s="0"/>
      <c r="WC3360" s="0"/>
      <c r="WD3360" s="0"/>
      <c r="WE3360" s="0"/>
      <c r="WF3360" s="0"/>
      <c r="WG3360" s="0"/>
      <c r="WH3360" s="0"/>
      <c r="WI3360" s="0"/>
      <c r="WJ3360" s="0"/>
      <c r="WK3360" s="0"/>
      <c r="WL3360" s="0"/>
      <c r="WM3360" s="0"/>
      <c r="WN3360" s="0"/>
      <c r="WO3360" s="0"/>
      <c r="WP3360" s="0"/>
      <c r="WQ3360" s="0"/>
      <c r="WR3360" s="0"/>
      <c r="WS3360" s="0"/>
      <c r="WT3360" s="0"/>
      <c r="WU3360" s="0"/>
      <c r="WV3360" s="0"/>
      <c r="WW3360" s="0"/>
      <c r="WX3360" s="0"/>
      <c r="WY3360" s="0"/>
      <c r="WZ3360" s="0"/>
      <c r="XA3360" s="0"/>
      <c r="XB3360" s="0"/>
      <c r="XC3360" s="0"/>
      <c r="XD3360" s="0"/>
      <c r="XE3360" s="0"/>
      <c r="XF3360" s="0"/>
      <c r="XG3360" s="0"/>
      <c r="XH3360" s="0"/>
      <c r="XI3360" s="0"/>
      <c r="XJ3360" s="0"/>
      <c r="XK3360" s="0"/>
      <c r="XL3360" s="0"/>
      <c r="XM3360" s="0"/>
      <c r="XN3360" s="0"/>
      <c r="XO3360" s="0"/>
      <c r="XP3360" s="0"/>
      <c r="XQ3360" s="0"/>
      <c r="XR3360" s="0"/>
      <c r="XS3360" s="0"/>
      <c r="XT3360" s="0"/>
      <c r="XU3360" s="0"/>
      <c r="XV3360" s="0"/>
      <c r="XW3360" s="0"/>
      <c r="XX3360" s="0"/>
      <c r="XY3360" s="0"/>
      <c r="XZ3360" s="0"/>
      <c r="YA3360" s="0"/>
      <c r="YB3360" s="0"/>
      <c r="YC3360" s="0"/>
      <c r="YD3360" s="0"/>
      <c r="YE3360" s="0"/>
      <c r="YF3360" s="0"/>
      <c r="YG3360" s="0"/>
      <c r="YH3360" s="0"/>
      <c r="YI3360" s="0"/>
      <c r="YJ3360" s="0"/>
      <c r="YK3360" s="0"/>
      <c r="YL3360" s="0"/>
      <c r="YM3360" s="0"/>
      <c r="YN3360" s="0"/>
      <c r="YO3360" s="0"/>
      <c r="YP3360" s="0"/>
      <c r="YQ3360" s="0"/>
      <c r="YR3360" s="0"/>
      <c r="YS3360" s="0"/>
      <c r="YT3360" s="0"/>
      <c r="YU3360" s="0"/>
      <c r="YV3360" s="0"/>
      <c r="YW3360" s="0"/>
      <c r="YX3360" s="0"/>
      <c r="YY3360" s="0"/>
      <c r="YZ3360" s="0"/>
      <c r="ZA3360" s="0"/>
      <c r="ZB3360" s="0"/>
      <c r="ZC3360" s="0"/>
      <c r="ZD3360" s="0"/>
      <c r="ZE3360" s="0"/>
      <c r="ZF3360" s="0"/>
      <c r="ZG3360" s="0"/>
      <c r="ZH3360" s="0"/>
      <c r="ZI3360" s="0"/>
      <c r="ZJ3360" s="0"/>
      <c r="ZK3360" s="0"/>
      <c r="ZL3360" s="0"/>
      <c r="ZM3360" s="0"/>
      <c r="ZN3360" s="0"/>
      <c r="ZO3360" s="0"/>
      <c r="ZP3360" s="0"/>
      <c r="ZQ3360" s="0"/>
      <c r="ZR3360" s="0"/>
      <c r="ZS3360" s="0"/>
      <c r="ZT3360" s="0"/>
      <c r="ZU3360" s="0"/>
      <c r="ZV3360" s="0"/>
      <c r="ZW3360" s="0"/>
      <c r="ZX3360" s="0"/>
      <c r="ZY3360" s="0"/>
      <c r="ZZ3360" s="0"/>
      <c r="AAA3360" s="0"/>
      <c r="AAB3360" s="0"/>
      <c r="AAC3360" s="0"/>
      <c r="AAD3360" s="0"/>
      <c r="AAE3360" s="0"/>
      <c r="AAF3360" s="0"/>
      <c r="AAG3360" s="0"/>
      <c r="AAH3360" s="0"/>
      <c r="AAI3360" s="0"/>
      <c r="AAJ3360" s="0"/>
      <c r="AAK3360" s="0"/>
      <c r="AAL3360" s="0"/>
      <c r="AAM3360" s="0"/>
      <c r="AAN3360" s="0"/>
      <c r="AAO3360" s="0"/>
      <c r="AAP3360" s="0"/>
      <c r="AAQ3360" s="0"/>
      <c r="AAR3360" s="0"/>
      <c r="AAS3360" s="0"/>
      <c r="AAT3360" s="0"/>
      <c r="AAU3360" s="0"/>
      <c r="AAV3360" s="0"/>
      <c r="AAW3360" s="0"/>
      <c r="AAX3360" s="0"/>
      <c r="AAY3360" s="0"/>
      <c r="AAZ3360" s="0"/>
      <c r="ABA3360" s="0"/>
      <c r="ABB3360" s="0"/>
      <c r="ABC3360" s="0"/>
      <c r="ABD3360" s="0"/>
      <c r="ABE3360" s="0"/>
      <c r="ABF3360" s="0"/>
      <c r="ABG3360" s="0"/>
      <c r="ABH3360" s="0"/>
      <c r="ABI3360" s="0"/>
      <c r="ABJ3360" s="0"/>
      <c r="ABK3360" s="0"/>
      <c r="ABL3360" s="0"/>
      <c r="ABM3360" s="0"/>
      <c r="ABN3360" s="0"/>
      <c r="ABO3360" s="0"/>
      <c r="ABP3360" s="0"/>
      <c r="ABQ3360" s="0"/>
      <c r="ABR3360" s="0"/>
      <c r="ABS3360" s="0"/>
      <c r="ABT3360" s="0"/>
      <c r="ABU3360" s="0"/>
      <c r="ABV3360" s="0"/>
      <c r="ABW3360" s="0"/>
      <c r="ABX3360" s="0"/>
      <c r="ABY3360" s="0"/>
      <c r="ABZ3360" s="0"/>
      <c r="ACA3360" s="0"/>
      <c r="ACB3360" s="0"/>
      <c r="ACC3360" s="0"/>
      <c r="ACD3360" s="0"/>
      <c r="ACE3360" s="0"/>
      <c r="ACF3360" s="0"/>
      <c r="ACG3360" s="0"/>
      <c r="ACH3360" s="0"/>
      <c r="ACI3360" s="0"/>
      <c r="ACJ3360" s="0"/>
      <c r="ACK3360" s="0"/>
      <c r="ACL3360" s="0"/>
      <c r="ACM3360" s="0"/>
      <c r="ACN3360" s="0"/>
      <c r="ACO3360" s="0"/>
      <c r="ACP3360" s="0"/>
      <c r="ACQ3360" s="0"/>
      <c r="ACR3360" s="0"/>
      <c r="ACS3360" s="0"/>
      <c r="ACT3360" s="0"/>
      <c r="ACU3360" s="0"/>
      <c r="ACV3360" s="0"/>
      <c r="ACW3360" s="0"/>
      <c r="ACX3360" s="0"/>
      <c r="ACY3360" s="0"/>
      <c r="ACZ3360" s="0"/>
      <c r="ADA3360" s="0"/>
      <c r="ADB3360" s="0"/>
      <c r="ADC3360" s="0"/>
      <c r="ADD3360" s="0"/>
      <c r="ADE3360" s="0"/>
      <c r="ADF3360" s="0"/>
      <c r="ADG3360" s="0"/>
      <c r="ADH3360" s="0"/>
      <c r="ADI3360" s="0"/>
      <c r="ADJ3360" s="0"/>
      <c r="ADK3360" s="0"/>
      <c r="ADL3360" s="0"/>
      <c r="ADM3360" s="0"/>
      <c r="ADN3360" s="0"/>
      <c r="ADO3360" s="0"/>
      <c r="ADP3360" s="0"/>
      <c r="ADQ3360" s="0"/>
      <c r="ADR3360" s="0"/>
      <c r="ADS3360" s="0"/>
      <c r="ADT3360" s="0"/>
      <c r="ADU3360" s="0"/>
      <c r="ADV3360" s="0"/>
      <c r="ADW3360" s="0"/>
      <c r="ADX3360" s="0"/>
      <c r="ADY3360" s="0"/>
      <c r="ADZ3360" s="0"/>
      <c r="AEA3360" s="0"/>
      <c r="AEB3360" s="0"/>
      <c r="AEC3360" s="0"/>
      <c r="AED3360" s="0"/>
      <c r="AEE3360" s="0"/>
      <c r="AEF3360" s="0"/>
      <c r="AEG3360" s="0"/>
      <c r="AEH3360" s="0"/>
      <c r="AEI3360" s="0"/>
      <c r="AEJ3360" s="0"/>
      <c r="AEK3360" s="0"/>
      <c r="AEL3360" s="0"/>
      <c r="AEM3360" s="0"/>
      <c r="AEN3360" s="0"/>
      <c r="AEO3360" s="0"/>
      <c r="AEP3360" s="0"/>
      <c r="AEQ3360" s="0"/>
      <c r="AER3360" s="0"/>
      <c r="AES3360" s="0"/>
      <c r="AET3360" s="0"/>
      <c r="AEU3360" s="0"/>
      <c r="AEV3360" s="0"/>
      <c r="AEW3360" s="0"/>
      <c r="AEX3360" s="0"/>
      <c r="AEY3360" s="0"/>
      <c r="AEZ3360" s="0"/>
      <c r="AFA3360" s="0"/>
      <c r="AFB3360" s="0"/>
      <c r="AFC3360" s="0"/>
      <c r="AFD3360" s="0"/>
      <c r="AFE3360" s="0"/>
      <c r="AFF3360" s="0"/>
      <c r="AFG3360" s="0"/>
      <c r="AFH3360" s="0"/>
      <c r="AFI3360" s="0"/>
      <c r="AFJ3360" s="0"/>
      <c r="AFK3360" s="0"/>
      <c r="AFL3360" s="0"/>
      <c r="AFM3360" s="0"/>
      <c r="AFN3360" s="0"/>
      <c r="AFO3360" s="0"/>
      <c r="AFP3360" s="0"/>
      <c r="AFQ3360" s="0"/>
      <c r="AFR3360" s="0"/>
      <c r="AFS3360" s="0"/>
      <c r="AFT3360" s="0"/>
      <c r="AFU3360" s="0"/>
      <c r="AFV3360" s="0"/>
      <c r="AFW3360" s="0"/>
      <c r="AFX3360" s="0"/>
      <c r="AFY3360" s="0"/>
      <c r="AFZ3360" s="0"/>
      <c r="AGA3360" s="0"/>
      <c r="AGB3360" s="0"/>
      <c r="AGC3360" s="0"/>
      <c r="AGD3360" s="0"/>
      <c r="AGE3360" s="0"/>
      <c r="AGF3360" s="0"/>
      <c r="AGG3360" s="0"/>
      <c r="AGH3360" s="0"/>
      <c r="AGI3360" s="0"/>
      <c r="AGJ3360" s="0"/>
      <c r="AGK3360" s="0"/>
      <c r="AGL3360" s="0"/>
      <c r="AGM3360" s="0"/>
      <c r="AGN3360" s="0"/>
      <c r="AGO3360" s="0"/>
      <c r="AGP3360" s="0"/>
      <c r="AGQ3360" s="0"/>
      <c r="AGR3360" s="0"/>
      <c r="AGS3360" s="0"/>
      <c r="AGT3360" s="0"/>
      <c r="AGU3360" s="0"/>
      <c r="AGV3360" s="0"/>
      <c r="AGW3360" s="0"/>
      <c r="AGX3360" s="0"/>
      <c r="AGY3360" s="0"/>
      <c r="AGZ3360" s="0"/>
      <c r="AHA3360" s="0"/>
      <c r="AHB3360" s="0"/>
      <c r="AHC3360" s="0"/>
      <c r="AHD3360" s="0"/>
      <c r="AHE3360" s="0"/>
      <c r="AHF3360" s="0"/>
      <c r="AHG3360" s="0"/>
      <c r="AHH3360" s="0"/>
      <c r="AHI3360" s="0"/>
      <c r="AHJ3360" s="0"/>
      <c r="AHK3360" s="0"/>
      <c r="AHL3360" s="0"/>
      <c r="AHM3360" s="0"/>
      <c r="AHN3360" s="0"/>
      <c r="AHO3360" s="0"/>
      <c r="AHP3360" s="0"/>
      <c r="AHQ3360" s="0"/>
      <c r="AHR3360" s="0"/>
      <c r="AHS3360" s="0"/>
      <c r="AHT3360" s="0"/>
      <c r="AHU3360" s="0"/>
      <c r="AHV3360" s="0"/>
      <c r="AHW3360" s="0"/>
      <c r="AHX3360" s="0"/>
      <c r="AHY3360" s="0"/>
      <c r="AHZ3360" s="0"/>
      <c r="AIA3360" s="0"/>
      <c r="AIB3360" s="0"/>
      <c r="AIC3360" s="0"/>
      <c r="AID3360" s="0"/>
      <c r="AIE3360" s="0"/>
      <c r="AIF3360" s="0"/>
      <c r="AIG3360" s="0"/>
      <c r="AIH3360" s="0"/>
      <c r="AII3360" s="0"/>
      <c r="AIJ3360" s="0"/>
      <c r="AIK3360" s="0"/>
      <c r="AIL3360" s="0"/>
      <c r="AIM3360" s="0"/>
      <c r="AIN3360" s="0"/>
      <c r="AIO3360" s="0"/>
      <c r="AIP3360" s="0"/>
      <c r="AIQ3360" s="0"/>
      <c r="AIR3360" s="0"/>
      <c r="AIS3360" s="0"/>
      <c r="AIT3360" s="0"/>
      <c r="AIU3360" s="0"/>
      <c r="AIV3360" s="0"/>
      <c r="AIW3360" s="0"/>
      <c r="AIX3360" s="0"/>
      <c r="AIY3360" s="0"/>
      <c r="AIZ3360" s="0"/>
      <c r="AJA3360" s="0"/>
      <c r="AJB3360" s="0"/>
      <c r="AJC3360" s="0"/>
      <c r="AJD3360" s="0"/>
      <c r="AJE3360" s="0"/>
      <c r="AJF3360" s="0"/>
      <c r="AJG3360" s="0"/>
      <c r="AJH3360" s="0"/>
      <c r="AJI3360" s="0"/>
      <c r="AJJ3360" s="0"/>
      <c r="AJK3360" s="0"/>
      <c r="AJL3360" s="0"/>
      <c r="AJM3360" s="0"/>
      <c r="AJN3360" s="0"/>
      <c r="AJO3360" s="0"/>
      <c r="AJP3360" s="0"/>
      <c r="AJQ3360" s="0"/>
      <c r="AJR3360" s="0"/>
      <c r="AJS3360" s="0"/>
      <c r="AJT3360" s="0"/>
      <c r="AJU3360" s="0"/>
      <c r="AJV3360" s="0"/>
      <c r="AJW3360" s="0"/>
      <c r="AJX3360" s="0"/>
      <c r="AJY3360" s="0"/>
      <c r="AJZ3360" s="0"/>
      <c r="AKA3360" s="0"/>
      <c r="AKB3360" s="0"/>
      <c r="AKC3360" s="0"/>
      <c r="AKD3360" s="0"/>
      <c r="AKE3360" s="0"/>
      <c r="AKF3360" s="0"/>
      <c r="AKG3360" s="0"/>
      <c r="AKH3360" s="0"/>
      <c r="AKI3360" s="0"/>
      <c r="AKJ3360" s="0"/>
      <c r="AKK3360" s="0"/>
      <c r="AKL3360" s="0"/>
      <c r="AKM3360" s="0"/>
      <c r="AKN3360" s="0"/>
      <c r="AKO3360" s="0"/>
      <c r="AKP3360" s="0"/>
      <c r="AKQ3360" s="0"/>
      <c r="AKR3360" s="0"/>
      <c r="AKS3360" s="0"/>
      <c r="AKT3360" s="0"/>
      <c r="AKU3360" s="0"/>
      <c r="AKV3360" s="0"/>
      <c r="AKW3360" s="0"/>
      <c r="AKX3360" s="0"/>
      <c r="AKY3360" s="0"/>
      <c r="AKZ3360" s="0"/>
      <c r="ALA3360" s="0"/>
      <c r="ALB3360" s="0"/>
      <c r="ALC3360" s="0"/>
      <c r="ALD3360" s="0"/>
      <c r="ALE3360" s="0"/>
      <c r="ALF3360" s="0"/>
      <c r="ALG3360" s="0"/>
      <c r="ALH3360" s="0"/>
      <c r="ALI3360" s="0"/>
      <c r="ALJ3360" s="0"/>
      <c r="ALK3360" s="0"/>
      <c r="ALL3360" s="0"/>
      <c r="ALM3360" s="0"/>
      <c r="ALN3360" s="0"/>
      <c r="ALO3360" s="0"/>
      <c r="ALP3360" s="0"/>
      <c r="ALQ3360" s="0"/>
      <c r="ALR3360" s="0"/>
      <c r="ALS3360" s="0"/>
      <c r="ALT3360" s="0"/>
      <c r="ALU3360" s="0"/>
      <c r="ALV3360" s="0"/>
      <c r="ALW3360" s="0"/>
      <c r="ALX3360" s="0"/>
      <c r="ALY3360" s="0"/>
      <c r="ALZ3360" s="0"/>
      <c r="AMA3360" s="0"/>
      <c r="AMB3360" s="0"/>
      <c r="AMC3360" s="0"/>
      <c r="AMD3360" s="0"/>
      <c r="AME3360" s="0"/>
      <c r="AMF3360" s="0"/>
      <c r="AMG3360" s="0"/>
      <c r="AMH3360" s="0"/>
      <c r="AMI3360" s="0"/>
    </row>
    <row r="3361" customFormat="false" ht="12.75" hidden="false" customHeight="false" outlineLevel="0" collapsed="false">
      <c r="A3361" s="1" t="s">
        <v>3614</v>
      </c>
      <c r="C3361" s="27" t="s">
        <v>3615</v>
      </c>
      <c r="D3361" s="27" t="s">
        <v>77</v>
      </c>
      <c r="E3361" s="28"/>
      <c r="F3361" s="29"/>
      <c r="G3361" s="27"/>
      <c r="H3361" s="30" t="s">
        <v>61</v>
      </c>
      <c r="I3361" s="31" t="n">
        <v>9.69</v>
      </c>
      <c r="J3361" s="31" t="s">
        <v>2377</v>
      </c>
      <c r="BM3361" s="0"/>
      <c r="BN3361" s="0"/>
      <c r="BO3361" s="0"/>
      <c r="BP3361" s="0"/>
      <c r="BQ3361" s="0"/>
      <c r="BR3361" s="0"/>
      <c r="BS3361" s="0"/>
      <c r="BT3361" s="0"/>
      <c r="BU3361" s="0"/>
      <c r="BV3361" s="0"/>
      <c r="BW3361" s="0"/>
      <c r="BX3361" s="0"/>
      <c r="BY3361" s="0"/>
      <c r="BZ3361" s="0"/>
      <c r="CA3361" s="0"/>
      <c r="CB3361" s="0"/>
      <c r="CC3361" s="0"/>
      <c r="CD3361" s="0"/>
      <c r="CE3361" s="0"/>
      <c r="CF3361" s="0"/>
      <c r="CG3361" s="0"/>
      <c r="CH3361" s="0"/>
      <c r="CI3361" s="0"/>
      <c r="CJ3361" s="0"/>
      <c r="CK3361" s="0"/>
      <c r="CL3361" s="0"/>
      <c r="CM3361" s="0"/>
      <c r="CN3361" s="0"/>
      <c r="CO3361" s="0"/>
      <c r="CP3361" s="0"/>
      <c r="CQ3361" s="0"/>
      <c r="CR3361" s="0"/>
      <c r="CS3361" s="0"/>
      <c r="CT3361" s="0"/>
      <c r="CU3361" s="0"/>
      <c r="CV3361" s="0"/>
      <c r="CW3361" s="0"/>
      <c r="CX3361" s="0"/>
      <c r="CY3361" s="0"/>
      <c r="CZ3361" s="0"/>
      <c r="DA3361" s="0"/>
      <c r="DB3361" s="0"/>
      <c r="DC3361" s="0"/>
      <c r="DD3361" s="0"/>
      <c r="DE3361" s="0"/>
      <c r="DF3361" s="0"/>
      <c r="DG3361" s="0"/>
      <c r="DH3361" s="0"/>
      <c r="DI3361" s="0"/>
      <c r="DJ3361" s="0"/>
      <c r="DK3361" s="0"/>
      <c r="DL3361" s="0"/>
      <c r="DM3361" s="0"/>
      <c r="DN3361" s="0"/>
      <c r="DO3361" s="0"/>
      <c r="DP3361" s="0"/>
      <c r="DQ3361" s="0"/>
      <c r="DR3361" s="0"/>
      <c r="DS3361" s="0"/>
      <c r="DT3361" s="0"/>
      <c r="DU3361" s="0"/>
      <c r="DV3361" s="0"/>
      <c r="DW3361" s="0"/>
      <c r="DX3361" s="0"/>
      <c r="DY3361" s="0"/>
      <c r="DZ3361" s="0"/>
      <c r="EA3361" s="0"/>
      <c r="EB3361" s="0"/>
      <c r="EC3361" s="0"/>
      <c r="ED3361" s="0"/>
      <c r="EE3361" s="0"/>
      <c r="EF3361" s="0"/>
      <c r="EG3361" s="0"/>
      <c r="EH3361" s="0"/>
      <c r="EI3361" s="0"/>
      <c r="EJ3361" s="0"/>
      <c r="EK3361" s="0"/>
      <c r="EL3361" s="0"/>
      <c r="EM3361" s="0"/>
      <c r="EN3361" s="0"/>
      <c r="EO3361" s="0"/>
      <c r="EP3361" s="0"/>
      <c r="EQ3361" s="0"/>
      <c r="ER3361" s="0"/>
      <c r="ES3361" s="0"/>
      <c r="ET3361" s="0"/>
      <c r="EU3361" s="0"/>
      <c r="EV3361" s="0"/>
      <c r="EW3361" s="0"/>
      <c r="EX3361" s="0"/>
      <c r="EY3361" s="0"/>
      <c r="EZ3361" s="0"/>
      <c r="FA3361" s="0"/>
      <c r="FB3361" s="0"/>
      <c r="FC3361" s="0"/>
      <c r="FD3361" s="0"/>
      <c r="FE3361" s="0"/>
      <c r="FF3361" s="0"/>
      <c r="FG3361" s="0"/>
      <c r="FH3361" s="0"/>
      <c r="FI3361" s="0"/>
      <c r="FJ3361" s="0"/>
      <c r="FK3361" s="0"/>
      <c r="FL3361" s="0"/>
      <c r="FM3361" s="0"/>
      <c r="FN3361" s="0"/>
      <c r="FO3361" s="0"/>
      <c r="FP3361" s="0"/>
      <c r="FQ3361" s="0"/>
      <c r="FR3361" s="0"/>
      <c r="FS3361" s="0"/>
      <c r="FT3361" s="0"/>
      <c r="FU3361" s="0"/>
      <c r="FV3361" s="0"/>
      <c r="FW3361" s="0"/>
      <c r="FX3361" s="0"/>
      <c r="FY3361" s="0"/>
      <c r="FZ3361" s="0"/>
      <c r="GA3361" s="0"/>
      <c r="GB3361" s="0"/>
      <c r="GC3361" s="0"/>
      <c r="GD3361" s="0"/>
      <c r="GE3361" s="0"/>
      <c r="GF3361" s="0"/>
      <c r="GG3361" s="0"/>
      <c r="GH3361" s="0"/>
      <c r="GI3361" s="0"/>
      <c r="GJ3361" s="0"/>
      <c r="GK3361" s="0"/>
      <c r="GL3361" s="0"/>
      <c r="GM3361" s="0"/>
      <c r="GN3361" s="0"/>
      <c r="GO3361" s="0"/>
      <c r="GP3361" s="0"/>
      <c r="GQ3361" s="0"/>
      <c r="GR3361" s="0"/>
      <c r="GS3361" s="0"/>
      <c r="GT3361" s="0"/>
      <c r="GU3361" s="0"/>
      <c r="GV3361" s="0"/>
      <c r="GW3361" s="0"/>
      <c r="GX3361" s="0"/>
      <c r="GY3361" s="0"/>
      <c r="GZ3361" s="0"/>
      <c r="HA3361" s="0"/>
      <c r="HB3361" s="0"/>
      <c r="HC3361" s="0"/>
      <c r="HD3361" s="0"/>
      <c r="HE3361" s="0"/>
      <c r="HF3361" s="0"/>
      <c r="HG3361" s="0"/>
      <c r="HH3361" s="0"/>
      <c r="HI3361" s="0"/>
      <c r="HJ3361" s="0"/>
      <c r="HK3361" s="0"/>
      <c r="HL3361" s="0"/>
      <c r="HM3361" s="0"/>
      <c r="HN3361" s="0"/>
      <c r="HO3361" s="0"/>
      <c r="HP3361" s="0"/>
      <c r="HQ3361" s="0"/>
      <c r="HR3361" s="0"/>
      <c r="HS3361" s="0"/>
      <c r="HT3361" s="0"/>
      <c r="HU3361" s="0"/>
      <c r="HV3361" s="0"/>
      <c r="HW3361" s="0"/>
      <c r="HX3361" s="0"/>
      <c r="HY3361" s="0"/>
      <c r="HZ3361" s="0"/>
      <c r="IA3361" s="0"/>
      <c r="IB3361" s="0"/>
      <c r="IC3361" s="0"/>
      <c r="ID3361" s="0"/>
      <c r="IE3361" s="0"/>
      <c r="IF3361" s="0"/>
      <c r="IG3361" s="0"/>
      <c r="IH3361" s="0"/>
      <c r="II3361" s="0"/>
      <c r="IJ3361" s="0"/>
      <c r="IK3361" s="0"/>
      <c r="IL3361" s="0"/>
      <c r="IM3361" s="0"/>
      <c r="IN3361" s="0"/>
      <c r="IO3361" s="0"/>
      <c r="IP3361" s="0"/>
      <c r="IQ3361" s="0"/>
      <c r="IR3361" s="0"/>
      <c r="IS3361" s="0"/>
      <c r="IT3361" s="0"/>
      <c r="IU3361" s="0"/>
      <c r="IV3361" s="0"/>
      <c r="IW3361" s="0"/>
      <c r="IX3361" s="0"/>
      <c r="IY3361" s="0"/>
      <c r="IZ3361" s="0"/>
      <c r="JA3361" s="0"/>
      <c r="JB3361" s="0"/>
      <c r="JC3361" s="0"/>
      <c r="JD3361" s="0"/>
      <c r="JE3361" s="0"/>
      <c r="JF3361" s="0"/>
      <c r="JG3361" s="0"/>
      <c r="JH3361" s="0"/>
      <c r="JI3361" s="0"/>
      <c r="JJ3361" s="0"/>
      <c r="JK3361" s="0"/>
      <c r="JL3361" s="0"/>
      <c r="JM3361" s="0"/>
      <c r="JN3361" s="0"/>
      <c r="JO3361" s="0"/>
      <c r="JP3361" s="0"/>
      <c r="JQ3361" s="0"/>
      <c r="JR3361" s="0"/>
      <c r="JS3361" s="0"/>
      <c r="JT3361" s="0"/>
      <c r="JU3361" s="0"/>
      <c r="JV3361" s="0"/>
      <c r="JW3361" s="0"/>
      <c r="JX3361" s="0"/>
      <c r="JY3361" s="0"/>
      <c r="JZ3361" s="0"/>
      <c r="KA3361" s="0"/>
      <c r="KB3361" s="0"/>
      <c r="KC3361" s="0"/>
      <c r="KD3361" s="0"/>
      <c r="KE3361" s="0"/>
      <c r="KF3361" s="0"/>
      <c r="KG3361" s="0"/>
      <c r="KH3361" s="0"/>
      <c r="KI3361" s="0"/>
      <c r="KJ3361" s="0"/>
      <c r="KK3361" s="0"/>
      <c r="KL3361" s="0"/>
      <c r="KM3361" s="0"/>
      <c r="KN3361" s="0"/>
      <c r="KO3361" s="0"/>
      <c r="KP3361" s="0"/>
      <c r="KQ3361" s="0"/>
      <c r="KR3361" s="0"/>
      <c r="KS3361" s="0"/>
      <c r="KT3361" s="0"/>
      <c r="KU3361" s="0"/>
      <c r="KV3361" s="0"/>
      <c r="KW3361" s="0"/>
      <c r="KX3361" s="0"/>
      <c r="KY3361" s="0"/>
      <c r="KZ3361" s="0"/>
      <c r="LA3361" s="0"/>
      <c r="LB3361" s="0"/>
      <c r="LC3361" s="0"/>
      <c r="LD3361" s="0"/>
      <c r="LE3361" s="0"/>
      <c r="LF3361" s="0"/>
      <c r="LG3361" s="0"/>
      <c r="LH3361" s="0"/>
      <c r="LI3361" s="0"/>
      <c r="LJ3361" s="0"/>
      <c r="LK3361" s="0"/>
      <c r="LL3361" s="0"/>
      <c r="LM3361" s="0"/>
      <c r="LN3361" s="0"/>
      <c r="LO3361" s="0"/>
      <c r="LP3361" s="0"/>
      <c r="LQ3361" s="0"/>
      <c r="LR3361" s="0"/>
      <c r="LS3361" s="0"/>
      <c r="LT3361" s="0"/>
      <c r="LU3361" s="0"/>
      <c r="LV3361" s="0"/>
      <c r="LW3361" s="0"/>
      <c r="LX3361" s="0"/>
      <c r="LY3361" s="0"/>
      <c r="LZ3361" s="0"/>
      <c r="MA3361" s="0"/>
      <c r="MB3361" s="0"/>
      <c r="MC3361" s="0"/>
      <c r="MD3361" s="0"/>
      <c r="ME3361" s="0"/>
      <c r="MF3361" s="0"/>
      <c r="MG3361" s="0"/>
      <c r="MH3361" s="0"/>
      <c r="MI3361" s="0"/>
      <c r="MJ3361" s="0"/>
      <c r="MK3361" s="0"/>
      <c r="ML3361" s="0"/>
      <c r="MM3361" s="0"/>
      <c r="MN3361" s="0"/>
      <c r="MO3361" s="0"/>
      <c r="MP3361" s="0"/>
      <c r="MQ3361" s="0"/>
      <c r="MR3361" s="0"/>
      <c r="MS3361" s="0"/>
      <c r="MT3361" s="0"/>
      <c r="MU3361" s="0"/>
      <c r="MV3361" s="0"/>
      <c r="MW3361" s="0"/>
      <c r="MX3361" s="0"/>
      <c r="MY3361" s="0"/>
      <c r="MZ3361" s="0"/>
      <c r="NA3361" s="0"/>
      <c r="NB3361" s="0"/>
      <c r="NC3361" s="0"/>
      <c r="ND3361" s="0"/>
      <c r="NE3361" s="0"/>
      <c r="NF3361" s="0"/>
      <c r="NG3361" s="0"/>
      <c r="NH3361" s="0"/>
      <c r="NI3361" s="0"/>
      <c r="NJ3361" s="0"/>
      <c r="NK3361" s="0"/>
      <c r="NL3361" s="0"/>
      <c r="NM3361" s="0"/>
      <c r="NN3361" s="0"/>
      <c r="NO3361" s="0"/>
      <c r="NP3361" s="0"/>
      <c r="NQ3361" s="0"/>
      <c r="NR3361" s="0"/>
      <c r="NS3361" s="0"/>
      <c r="NT3361" s="0"/>
      <c r="NU3361" s="0"/>
      <c r="NV3361" s="0"/>
      <c r="NW3361" s="0"/>
      <c r="NX3361" s="0"/>
      <c r="NY3361" s="0"/>
      <c r="NZ3361" s="0"/>
      <c r="OA3361" s="0"/>
      <c r="OB3361" s="0"/>
      <c r="OC3361" s="0"/>
      <c r="OD3361" s="0"/>
      <c r="OE3361" s="0"/>
      <c r="OF3361" s="0"/>
      <c r="OG3361" s="0"/>
      <c r="OH3361" s="0"/>
      <c r="OI3361" s="0"/>
      <c r="OJ3361" s="0"/>
      <c r="OK3361" s="0"/>
      <c r="OL3361" s="0"/>
      <c r="OM3361" s="0"/>
      <c r="ON3361" s="0"/>
      <c r="OO3361" s="0"/>
      <c r="OP3361" s="0"/>
      <c r="OQ3361" s="0"/>
      <c r="OR3361" s="0"/>
      <c r="OS3361" s="0"/>
      <c r="OT3361" s="0"/>
      <c r="OU3361" s="0"/>
      <c r="OV3361" s="0"/>
      <c r="OW3361" s="0"/>
      <c r="OX3361" s="0"/>
      <c r="OY3361" s="0"/>
      <c r="OZ3361" s="0"/>
      <c r="PA3361" s="0"/>
      <c r="PB3361" s="0"/>
      <c r="PC3361" s="0"/>
      <c r="PD3361" s="0"/>
      <c r="PE3361" s="0"/>
      <c r="PF3361" s="0"/>
      <c r="PG3361" s="0"/>
      <c r="PH3361" s="0"/>
      <c r="PI3361" s="0"/>
      <c r="PJ3361" s="0"/>
      <c r="PK3361" s="0"/>
      <c r="PL3361" s="0"/>
      <c r="PM3361" s="0"/>
      <c r="PN3361" s="0"/>
      <c r="PO3361" s="0"/>
      <c r="PP3361" s="0"/>
      <c r="PQ3361" s="0"/>
      <c r="PR3361" s="0"/>
      <c r="PS3361" s="0"/>
      <c r="PT3361" s="0"/>
      <c r="PU3361" s="0"/>
      <c r="PV3361" s="0"/>
      <c r="PW3361" s="0"/>
      <c r="PX3361" s="0"/>
      <c r="PY3361" s="0"/>
      <c r="PZ3361" s="0"/>
      <c r="QA3361" s="0"/>
      <c r="QB3361" s="0"/>
      <c r="QC3361" s="0"/>
      <c r="QD3361" s="0"/>
      <c r="QE3361" s="0"/>
      <c r="QF3361" s="0"/>
      <c r="QG3361" s="0"/>
      <c r="QH3361" s="0"/>
      <c r="QI3361" s="0"/>
      <c r="QJ3361" s="0"/>
      <c r="QK3361" s="0"/>
      <c r="QL3361" s="0"/>
      <c r="QM3361" s="0"/>
      <c r="QN3361" s="0"/>
      <c r="QO3361" s="0"/>
      <c r="QP3361" s="0"/>
      <c r="QQ3361" s="0"/>
      <c r="QR3361" s="0"/>
      <c r="QS3361" s="0"/>
      <c r="QT3361" s="0"/>
      <c r="QU3361" s="0"/>
      <c r="QV3361" s="0"/>
      <c r="QW3361" s="0"/>
      <c r="QX3361" s="0"/>
      <c r="QY3361" s="0"/>
      <c r="QZ3361" s="0"/>
      <c r="RA3361" s="0"/>
      <c r="RB3361" s="0"/>
      <c r="RC3361" s="0"/>
      <c r="RD3361" s="0"/>
      <c r="RE3361" s="0"/>
      <c r="RF3361" s="0"/>
      <c r="RG3361" s="0"/>
      <c r="RH3361" s="0"/>
      <c r="RI3361" s="0"/>
      <c r="RJ3361" s="0"/>
      <c r="RK3361" s="0"/>
      <c r="RL3361" s="0"/>
      <c r="RM3361" s="0"/>
      <c r="RN3361" s="0"/>
      <c r="RO3361" s="0"/>
      <c r="RP3361" s="0"/>
      <c r="RQ3361" s="0"/>
      <c r="RR3361" s="0"/>
      <c r="RS3361" s="0"/>
      <c r="RT3361" s="0"/>
      <c r="RU3361" s="0"/>
      <c r="RV3361" s="0"/>
      <c r="RW3361" s="0"/>
      <c r="RX3361" s="0"/>
      <c r="RY3361" s="0"/>
      <c r="RZ3361" s="0"/>
      <c r="SA3361" s="0"/>
      <c r="SB3361" s="0"/>
      <c r="SC3361" s="0"/>
      <c r="SD3361" s="0"/>
      <c r="SE3361" s="0"/>
      <c r="SF3361" s="0"/>
      <c r="SG3361" s="0"/>
      <c r="SH3361" s="0"/>
      <c r="SI3361" s="0"/>
      <c r="SJ3361" s="0"/>
      <c r="SK3361" s="0"/>
      <c r="SL3361" s="0"/>
      <c r="SM3361" s="0"/>
      <c r="SN3361" s="0"/>
      <c r="SO3361" s="0"/>
      <c r="SP3361" s="0"/>
      <c r="SQ3361" s="0"/>
      <c r="SR3361" s="0"/>
      <c r="SS3361" s="0"/>
      <c r="ST3361" s="0"/>
      <c r="SU3361" s="0"/>
      <c r="SV3361" s="0"/>
      <c r="SW3361" s="0"/>
      <c r="SX3361" s="0"/>
      <c r="SY3361" s="0"/>
      <c r="SZ3361" s="0"/>
      <c r="TA3361" s="0"/>
      <c r="TB3361" s="0"/>
      <c r="TC3361" s="0"/>
      <c r="TD3361" s="0"/>
      <c r="TE3361" s="0"/>
      <c r="TF3361" s="0"/>
      <c r="TG3361" s="0"/>
      <c r="TH3361" s="0"/>
      <c r="TI3361" s="0"/>
      <c r="TJ3361" s="0"/>
      <c r="TK3361" s="0"/>
      <c r="TL3361" s="0"/>
      <c r="TM3361" s="0"/>
      <c r="TN3361" s="0"/>
      <c r="TO3361" s="0"/>
      <c r="TP3361" s="0"/>
      <c r="TQ3361" s="0"/>
      <c r="TR3361" s="0"/>
      <c r="TS3361" s="0"/>
      <c r="TT3361" s="0"/>
      <c r="TU3361" s="0"/>
      <c r="TV3361" s="0"/>
      <c r="TW3361" s="0"/>
      <c r="TX3361" s="0"/>
      <c r="TY3361" s="0"/>
      <c r="TZ3361" s="0"/>
      <c r="UA3361" s="0"/>
      <c r="UB3361" s="0"/>
      <c r="UC3361" s="0"/>
      <c r="UD3361" s="0"/>
      <c r="UE3361" s="0"/>
      <c r="UF3361" s="0"/>
      <c r="UG3361" s="0"/>
      <c r="UH3361" s="0"/>
      <c r="UI3361" s="0"/>
      <c r="UJ3361" s="0"/>
      <c r="UK3361" s="0"/>
      <c r="UL3361" s="0"/>
      <c r="UM3361" s="0"/>
      <c r="UN3361" s="0"/>
      <c r="UO3361" s="0"/>
      <c r="UP3361" s="0"/>
      <c r="UQ3361" s="0"/>
      <c r="UR3361" s="0"/>
      <c r="US3361" s="0"/>
      <c r="UT3361" s="0"/>
      <c r="UU3361" s="0"/>
      <c r="UV3361" s="0"/>
      <c r="UW3361" s="0"/>
      <c r="UX3361" s="0"/>
      <c r="UY3361" s="0"/>
      <c r="UZ3361" s="0"/>
      <c r="VA3361" s="0"/>
      <c r="VB3361" s="0"/>
      <c r="VC3361" s="0"/>
      <c r="VD3361" s="0"/>
      <c r="VE3361" s="0"/>
      <c r="VF3361" s="0"/>
      <c r="VG3361" s="0"/>
      <c r="VH3361" s="0"/>
      <c r="VI3361" s="0"/>
      <c r="VJ3361" s="0"/>
      <c r="VK3361" s="0"/>
      <c r="VL3361" s="0"/>
      <c r="VM3361" s="0"/>
      <c r="VN3361" s="0"/>
      <c r="VO3361" s="0"/>
      <c r="VP3361" s="0"/>
      <c r="VQ3361" s="0"/>
      <c r="VR3361" s="0"/>
      <c r="VS3361" s="0"/>
      <c r="VT3361" s="0"/>
      <c r="VU3361" s="0"/>
      <c r="VV3361" s="0"/>
      <c r="VW3361" s="0"/>
      <c r="VX3361" s="0"/>
      <c r="VY3361" s="0"/>
      <c r="VZ3361" s="0"/>
      <c r="WA3361" s="0"/>
      <c r="WB3361" s="0"/>
      <c r="WC3361" s="0"/>
      <c r="WD3361" s="0"/>
      <c r="WE3361" s="0"/>
      <c r="WF3361" s="0"/>
      <c r="WG3361" s="0"/>
      <c r="WH3361" s="0"/>
      <c r="WI3361" s="0"/>
      <c r="WJ3361" s="0"/>
      <c r="WK3361" s="0"/>
      <c r="WL3361" s="0"/>
      <c r="WM3361" s="0"/>
      <c r="WN3361" s="0"/>
      <c r="WO3361" s="0"/>
      <c r="WP3361" s="0"/>
      <c r="WQ3361" s="0"/>
      <c r="WR3361" s="0"/>
      <c r="WS3361" s="0"/>
      <c r="WT3361" s="0"/>
      <c r="WU3361" s="0"/>
      <c r="WV3361" s="0"/>
      <c r="WW3361" s="0"/>
      <c r="WX3361" s="0"/>
      <c r="WY3361" s="0"/>
      <c r="WZ3361" s="0"/>
      <c r="XA3361" s="0"/>
      <c r="XB3361" s="0"/>
      <c r="XC3361" s="0"/>
      <c r="XD3361" s="0"/>
      <c r="XE3361" s="0"/>
      <c r="XF3361" s="0"/>
      <c r="XG3361" s="0"/>
      <c r="XH3361" s="0"/>
      <c r="XI3361" s="0"/>
      <c r="XJ3361" s="0"/>
      <c r="XK3361" s="0"/>
      <c r="XL3361" s="0"/>
      <c r="XM3361" s="0"/>
      <c r="XN3361" s="0"/>
      <c r="XO3361" s="0"/>
      <c r="XP3361" s="0"/>
      <c r="XQ3361" s="0"/>
      <c r="XR3361" s="0"/>
      <c r="XS3361" s="0"/>
      <c r="XT3361" s="0"/>
      <c r="XU3361" s="0"/>
      <c r="XV3361" s="0"/>
      <c r="XW3361" s="0"/>
      <c r="XX3361" s="0"/>
      <c r="XY3361" s="0"/>
      <c r="XZ3361" s="0"/>
      <c r="YA3361" s="0"/>
      <c r="YB3361" s="0"/>
      <c r="YC3361" s="0"/>
      <c r="YD3361" s="0"/>
      <c r="YE3361" s="0"/>
      <c r="YF3361" s="0"/>
      <c r="YG3361" s="0"/>
      <c r="YH3361" s="0"/>
      <c r="YI3361" s="0"/>
      <c r="YJ3361" s="0"/>
      <c r="YK3361" s="0"/>
      <c r="YL3361" s="0"/>
      <c r="YM3361" s="0"/>
      <c r="YN3361" s="0"/>
      <c r="YO3361" s="0"/>
      <c r="YP3361" s="0"/>
      <c r="YQ3361" s="0"/>
      <c r="YR3361" s="0"/>
      <c r="YS3361" s="0"/>
      <c r="YT3361" s="0"/>
      <c r="YU3361" s="0"/>
      <c r="YV3361" s="0"/>
      <c r="YW3361" s="0"/>
      <c r="YX3361" s="0"/>
      <c r="YY3361" s="0"/>
      <c r="YZ3361" s="0"/>
      <c r="ZA3361" s="0"/>
      <c r="ZB3361" s="0"/>
      <c r="ZC3361" s="0"/>
      <c r="ZD3361" s="0"/>
      <c r="ZE3361" s="0"/>
      <c r="ZF3361" s="0"/>
      <c r="ZG3361" s="0"/>
      <c r="ZH3361" s="0"/>
      <c r="ZI3361" s="0"/>
      <c r="ZJ3361" s="0"/>
      <c r="ZK3361" s="0"/>
      <c r="ZL3361" s="0"/>
      <c r="ZM3361" s="0"/>
      <c r="ZN3361" s="0"/>
      <c r="ZO3361" s="0"/>
      <c r="ZP3361" s="0"/>
      <c r="ZQ3361" s="0"/>
      <c r="ZR3361" s="0"/>
      <c r="ZS3361" s="0"/>
      <c r="ZT3361" s="0"/>
      <c r="ZU3361" s="0"/>
      <c r="ZV3361" s="0"/>
      <c r="ZW3361" s="0"/>
      <c r="ZX3361" s="0"/>
      <c r="ZY3361" s="0"/>
      <c r="ZZ3361" s="0"/>
      <c r="AAA3361" s="0"/>
      <c r="AAB3361" s="0"/>
      <c r="AAC3361" s="0"/>
      <c r="AAD3361" s="0"/>
      <c r="AAE3361" s="0"/>
      <c r="AAF3361" s="0"/>
      <c r="AAG3361" s="0"/>
      <c r="AAH3361" s="0"/>
      <c r="AAI3361" s="0"/>
      <c r="AAJ3361" s="0"/>
      <c r="AAK3361" s="0"/>
      <c r="AAL3361" s="0"/>
      <c r="AAM3361" s="0"/>
      <c r="AAN3361" s="0"/>
      <c r="AAO3361" s="0"/>
      <c r="AAP3361" s="0"/>
      <c r="AAQ3361" s="0"/>
      <c r="AAR3361" s="0"/>
      <c r="AAS3361" s="0"/>
      <c r="AAT3361" s="0"/>
      <c r="AAU3361" s="0"/>
      <c r="AAV3361" s="0"/>
      <c r="AAW3361" s="0"/>
      <c r="AAX3361" s="0"/>
      <c r="AAY3361" s="0"/>
      <c r="AAZ3361" s="0"/>
      <c r="ABA3361" s="0"/>
      <c r="ABB3361" s="0"/>
      <c r="ABC3361" s="0"/>
      <c r="ABD3361" s="0"/>
      <c r="ABE3361" s="0"/>
      <c r="ABF3361" s="0"/>
      <c r="ABG3361" s="0"/>
      <c r="ABH3361" s="0"/>
      <c r="ABI3361" s="0"/>
      <c r="ABJ3361" s="0"/>
      <c r="ABK3361" s="0"/>
      <c r="ABL3361" s="0"/>
      <c r="ABM3361" s="0"/>
      <c r="ABN3361" s="0"/>
      <c r="ABO3361" s="0"/>
      <c r="ABP3361" s="0"/>
      <c r="ABQ3361" s="0"/>
      <c r="ABR3361" s="0"/>
      <c r="ABS3361" s="0"/>
      <c r="ABT3361" s="0"/>
      <c r="ABU3361" s="0"/>
      <c r="ABV3361" s="0"/>
      <c r="ABW3361" s="0"/>
      <c r="ABX3361" s="0"/>
      <c r="ABY3361" s="0"/>
      <c r="ABZ3361" s="0"/>
      <c r="ACA3361" s="0"/>
      <c r="ACB3361" s="0"/>
      <c r="ACC3361" s="0"/>
      <c r="ACD3361" s="0"/>
      <c r="ACE3361" s="0"/>
      <c r="ACF3361" s="0"/>
      <c r="ACG3361" s="0"/>
      <c r="ACH3361" s="0"/>
      <c r="ACI3361" s="0"/>
      <c r="ACJ3361" s="0"/>
      <c r="ACK3361" s="0"/>
      <c r="ACL3361" s="0"/>
      <c r="ACM3361" s="0"/>
      <c r="ACN3361" s="0"/>
      <c r="ACO3361" s="0"/>
      <c r="ACP3361" s="0"/>
      <c r="ACQ3361" s="0"/>
      <c r="ACR3361" s="0"/>
      <c r="ACS3361" s="0"/>
      <c r="ACT3361" s="0"/>
      <c r="ACU3361" s="0"/>
      <c r="ACV3361" s="0"/>
      <c r="ACW3361" s="0"/>
      <c r="ACX3361" s="0"/>
      <c r="ACY3361" s="0"/>
      <c r="ACZ3361" s="0"/>
      <c r="ADA3361" s="0"/>
      <c r="ADB3361" s="0"/>
      <c r="ADC3361" s="0"/>
      <c r="ADD3361" s="0"/>
      <c r="ADE3361" s="0"/>
      <c r="ADF3361" s="0"/>
      <c r="ADG3361" s="0"/>
      <c r="ADH3361" s="0"/>
      <c r="ADI3361" s="0"/>
      <c r="ADJ3361" s="0"/>
      <c r="ADK3361" s="0"/>
      <c r="ADL3361" s="0"/>
      <c r="ADM3361" s="0"/>
      <c r="ADN3361" s="0"/>
      <c r="ADO3361" s="0"/>
      <c r="ADP3361" s="0"/>
      <c r="ADQ3361" s="0"/>
      <c r="ADR3361" s="0"/>
      <c r="ADS3361" s="0"/>
      <c r="ADT3361" s="0"/>
      <c r="ADU3361" s="0"/>
      <c r="ADV3361" s="0"/>
      <c r="ADW3361" s="0"/>
      <c r="ADX3361" s="0"/>
      <c r="ADY3361" s="0"/>
      <c r="ADZ3361" s="0"/>
      <c r="AEA3361" s="0"/>
      <c r="AEB3361" s="0"/>
      <c r="AEC3361" s="0"/>
      <c r="AED3361" s="0"/>
      <c r="AEE3361" s="0"/>
      <c r="AEF3361" s="0"/>
      <c r="AEG3361" s="0"/>
      <c r="AEH3361" s="0"/>
      <c r="AEI3361" s="0"/>
      <c r="AEJ3361" s="0"/>
      <c r="AEK3361" s="0"/>
      <c r="AEL3361" s="0"/>
      <c r="AEM3361" s="0"/>
      <c r="AEN3361" s="0"/>
      <c r="AEO3361" s="0"/>
      <c r="AEP3361" s="0"/>
      <c r="AEQ3361" s="0"/>
      <c r="AER3361" s="0"/>
      <c r="AES3361" s="0"/>
      <c r="AET3361" s="0"/>
      <c r="AEU3361" s="0"/>
      <c r="AEV3361" s="0"/>
      <c r="AEW3361" s="0"/>
      <c r="AEX3361" s="0"/>
      <c r="AEY3361" s="0"/>
      <c r="AEZ3361" s="0"/>
      <c r="AFA3361" s="0"/>
      <c r="AFB3361" s="0"/>
      <c r="AFC3361" s="0"/>
      <c r="AFD3361" s="0"/>
      <c r="AFE3361" s="0"/>
      <c r="AFF3361" s="0"/>
      <c r="AFG3361" s="0"/>
      <c r="AFH3361" s="0"/>
      <c r="AFI3361" s="0"/>
      <c r="AFJ3361" s="0"/>
      <c r="AFK3361" s="0"/>
      <c r="AFL3361" s="0"/>
      <c r="AFM3361" s="0"/>
      <c r="AFN3361" s="0"/>
      <c r="AFO3361" s="0"/>
      <c r="AFP3361" s="0"/>
      <c r="AFQ3361" s="0"/>
      <c r="AFR3361" s="0"/>
      <c r="AFS3361" s="0"/>
      <c r="AFT3361" s="0"/>
      <c r="AFU3361" s="0"/>
      <c r="AFV3361" s="0"/>
      <c r="AFW3361" s="0"/>
      <c r="AFX3361" s="0"/>
      <c r="AFY3361" s="0"/>
      <c r="AFZ3361" s="0"/>
      <c r="AGA3361" s="0"/>
      <c r="AGB3361" s="0"/>
      <c r="AGC3361" s="0"/>
      <c r="AGD3361" s="0"/>
      <c r="AGE3361" s="0"/>
      <c r="AGF3361" s="0"/>
      <c r="AGG3361" s="0"/>
      <c r="AGH3361" s="0"/>
      <c r="AGI3361" s="0"/>
      <c r="AGJ3361" s="0"/>
      <c r="AGK3361" s="0"/>
      <c r="AGL3361" s="0"/>
      <c r="AGM3361" s="0"/>
      <c r="AGN3361" s="0"/>
      <c r="AGO3361" s="0"/>
      <c r="AGP3361" s="0"/>
      <c r="AGQ3361" s="0"/>
      <c r="AGR3361" s="0"/>
      <c r="AGS3361" s="0"/>
      <c r="AGT3361" s="0"/>
      <c r="AGU3361" s="0"/>
      <c r="AGV3361" s="0"/>
      <c r="AGW3361" s="0"/>
      <c r="AGX3361" s="0"/>
      <c r="AGY3361" s="0"/>
      <c r="AGZ3361" s="0"/>
      <c r="AHA3361" s="0"/>
      <c r="AHB3361" s="0"/>
      <c r="AHC3361" s="0"/>
      <c r="AHD3361" s="0"/>
      <c r="AHE3361" s="0"/>
      <c r="AHF3361" s="0"/>
      <c r="AHG3361" s="0"/>
      <c r="AHH3361" s="0"/>
      <c r="AHI3361" s="0"/>
      <c r="AHJ3361" s="0"/>
      <c r="AHK3361" s="0"/>
      <c r="AHL3361" s="0"/>
      <c r="AHM3361" s="0"/>
      <c r="AHN3361" s="0"/>
      <c r="AHO3361" s="0"/>
      <c r="AHP3361" s="0"/>
      <c r="AHQ3361" s="0"/>
      <c r="AHR3361" s="0"/>
      <c r="AHS3361" s="0"/>
      <c r="AHT3361" s="0"/>
      <c r="AHU3361" s="0"/>
      <c r="AHV3361" s="0"/>
      <c r="AHW3361" s="0"/>
      <c r="AHX3361" s="0"/>
      <c r="AHY3361" s="0"/>
      <c r="AHZ3361" s="0"/>
      <c r="AIA3361" s="0"/>
      <c r="AIB3361" s="0"/>
      <c r="AIC3361" s="0"/>
      <c r="AID3361" s="0"/>
      <c r="AIE3361" s="0"/>
      <c r="AIF3361" s="0"/>
      <c r="AIG3361" s="0"/>
      <c r="AIH3361" s="0"/>
      <c r="AII3361" s="0"/>
      <c r="AIJ3361" s="0"/>
      <c r="AIK3361" s="0"/>
      <c r="AIL3361" s="0"/>
      <c r="AIM3361" s="0"/>
      <c r="AIN3361" s="0"/>
      <c r="AIO3361" s="0"/>
      <c r="AIP3361" s="0"/>
      <c r="AIQ3361" s="0"/>
      <c r="AIR3361" s="0"/>
      <c r="AIS3361" s="0"/>
      <c r="AIT3361" s="0"/>
      <c r="AIU3361" s="0"/>
      <c r="AIV3361" s="0"/>
      <c r="AIW3361" s="0"/>
      <c r="AIX3361" s="0"/>
      <c r="AIY3361" s="0"/>
      <c r="AIZ3361" s="0"/>
      <c r="AJA3361" s="0"/>
      <c r="AJB3361" s="0"/>
      <c r="AJC3361" s="0"/>
      <c r="AJD3361" s="0"/>
      <c r="AJE3361" s="0"/>
      <c r="AJF3361" s="0"/>
      <c r="AJG3361" s="0"/>
      <c r="AJH3361" s="0"/>
      <c r="AJI3361" s="0"/>
      <c r="AJJ3361" s="0"/>
      <c r="AJK3361" s="0"/>
      <c r="AJL3361" s="0"/>
      <c r="AJM3361" s="0"/>
      <c r="AJN3361" s="0"/>
      <c r="AJO3361" s="0"/>
      <c r="AJP3361" s="0"/>
      <c r="AJQ3361" s="0"/>
      <c r="AJR3361" s="0"/>
      <c r="AJS3361" s="0"/>
      <c r="AJT3361" s="0"/>
      <c r="AJU3361" s="0"/>
      <c r="AJV3361" s="0"/>
      <c r="AJW3361" s="0"/>
      <c r="AJX3361" s="0"/>
      <c r="AJY3361" s="0"/>
      <c r="AJZ3361" s="0"/>
      <c r="AKA3361" s="0"/>
      <c r="AKB3361" s="0"/>
      <c r="AKC3361" s="0"/>
      <c r="AKD3361" s="0"/>
      <c r="AKE3361" s="0"/>
      <c r="AKF3361" s="0"/>
      <c r="AKG3361" s="0"/>
      <c r="AKH3361" s="0"/>
      <c r="AKI3361" s="0"/>
      <c r="AKJ3361" s="0"/>
      <c r="AKK3361" s="0"/>
      <c r="AKL3361" s="0"/>
      <c r="AKM3361" s="0"/>
      <c r="AKN3361" s="0"/>
      <c r="AKO3361" s="0"/>
      <c r="AKP3361" s="0"/>
      <c r="AKQ3361" s="0"/>
      <c r="AKR3361" s="0"/>
      <c r="AKS3361" s="0"/>
      <c r="AKT3361" s="0"/>
      <c r="AKU3361" s="0"/>
      <c r="AKV3361" s="0"/>
      <c r="AKW3361" s="0"/>
      <c r="AKX3361" s="0"/>
      <c r="AKY3361" s="0"/>
      <c r="AKZ3361" s="0"/>
      <c r="ALA3361" s="0"/>
      <c r="ALB3361" s="0"/>
      <c r="ALC3361" s="0"/>
      <c r="ALD3361" s="0"/>
      <c r="ALE3361" s="0"/>
      <c r="ALF3361" s="0"/>
      <c r="ALG3361" s="0"/>
      <c r="ALH3361" s="0"/>
      <c r="ALI3361" s="0"/>
      <c r="ALJ3361" s="0"/>
      <c r="ALK3361" s="0"/>
      <c r="ALL3361" s="0"/>
      <c r="ALM3361" s="0"/>
      <c r="ALN3361" s="0"/>
      <c r="ALO3361" s="0"/>
      <c r="ALP3361" s="0"/>
      <c r="ALQ3361" s="0"/>
      <c r="ALR3361" s="0"/>
      <c r="ALS3361" s="0"/>
      <c r="ALT3361" s="0"/>
      <c r="ALU3361" s="0"/>
      <c r="ALV3361" s="0"/>
      <c r="ALW3361" s="0"/>
      <c r="ALX3361" s="0"/>
      <c r="ALY3361" s="0"/>
      <c r="ALZ3361" s="0"/>
      <c r="AMA3361" s="0"/>
      <c r="AMB3361" s="0"/>
      <c r="AMC3361" s="0"/>
      <c r="AMD3361" s="0"/>
      <c r="AME3361" s="0"/>
      <c r="AMF3361" s="0"/>
      <c r="AMG3361" s="0"/>
      <c r="AMH3361" s="0"/>
      <c r="AMI3361" s="0"/>
    </row>
    <row r="3362" customFormat="false" ht="12.75" hidden="false" customHeight="false" outlineLevel="0" collapsed="false">
      <c r="A3362" s="1" t="s">
        <v>3614</v>
      </c>
      <c r="C3362" s="27" t="s">
        <v>3616</v>
      </c>
      <c r="D3362" s="27" t="s">
        <v>16</v>
      </c>
      <c r="E3362" s="28"/>
      <c r="F3362" s="29"/>
      <c r="G3362" s="27"/>
      <c r="H3362" s="30" t="s">
        <v>61</v>
      </c>
      <c r="I3362" s="31" t="n">
        <v>6.24</v>
      </c>
      <c r="J3362" s="31" t="s">
        <v>2377</v>
      </c>
      <c r="BM3362" s="0"/>
      <c r="BN3362" s="0"/>
      <c r="BO3362" s="0"/>
      <c r="BP3362" s="0"/>
      <c r="BQ3362" s="0"/>
      <c r="BR3362" s="0"/>
      <c r="BS3362" s="0"/>
      <c r="BT3362" s="0"/>
      <c r="BU3362" s="0"/>
      <c r="BV3362" s="0"/>
      <c r="BW3362" s="0"/>
      <c r="BX3362" s="0"/>
      <c r="BY3362" s="0"/>
      <c r="BZ3362" s="0"/>
      <c r="CA3362" s="0"/>
      <c r="CB3362" s="0"/>
      <c r="CC3362" s="0"/>
      <c r="CD3362" s="0"/>
      <c r="CE3362" s="0"/>
      <c r="CF3362" s="0"/>
      <c r="CG3362" s="0"/>
      <c r="CH3362" s="0"/>
      <c r="CI3362" s="0"/>
      <c r="CJ3362" s="0"/>
      <c r="CK3362" s="0"/>
      <c r="CL3362" s="0"/>
      <c r="CM3362" s="0"/>
      <c r="CN3362" s="0"/>
      <c r="CO3362" s="0"/>
      <c r="CP3362" s="0"/>
      <c r="CQ3362" s="0"/>
      <c r="CR3362" s="0"/>
      <c r="CS3362" s="0"/>
      <c r="CT3362" s="0"/>
      <c r="CU3362" s="0"/>
      <c r="CV3362" s="0"/>
      <c r="CW3362" s="0"/>
      <c r="CX3362" s="0"/>
      <c r="CY3362" s="0"/>
      <c r="CZ3362" s="0"/>
      <c r="DA3362" s="0"/>
      <c r="DB3362" s="0"/>
      <c r="DC3362" s="0"/>
      <c r="DD3362" s="0"/>
      <c r="DE3362" s="0"/>
      <c r="DF3362" s="0"/>
      <c r="DG3362" s="0"/>
      <c r="DH3362" s="0"/>
      <c r="DI3362" s="0"/>
      <c r="DJ3362" s="0"/>
      <c r="DK3362" s="0"/>
      <c r="DL3362" s="0"/>
      <c r="DM3362" s="0"/>
      <c r="DN3362" s="0"/>
      <c r="DO3362" s="0"/>
      <c r="DP3362" s="0"/>
      <c r="DQ3362" s="0"/>
      <c r="DR3362" s="0"/>
      <c r="DS3362" s="0"/>
      <c r="DT3362" s="0"/>
      <c r="DU3362" s="0"/>
      <c r="DV3362" s="0"/>
      <c r="DW3362" s="0"/>
      <c r="DX3362" s="0"/>
      <c r="DY3362" s="0"/>
      <c r="DZ3362" s="0"/>
      <c r="EA3362" s="0"/>
      <c r="EB3362" s="0"/>
      <c r="EC3362" s="0"/>
      <c r="ED3362" s="0"/>
      <c r="EE3362" s="0"/>
      <c r="EF3362" s="0"/>
      <c r="EG3362" s="0"/>
      <c r="EH3362" s="0"/>
      <c r="EI3362" s="0"/>
      <c r="EJ3362" s="0"/>
      <c r="EK3362" s="0"/>
      <c r="EL3362" s="0"/>
      <c r="EM3362" s="0"/>
      <c r="EN3362" s="0"/>
      <c r="EO3362" s="0"/>
      <c r="EP3362" s="0"/>
      <c r="EQ3362" s="0"/>
      <c r="ER3362" s="0"/>
      <c r="ES3362" s="0"/>
      <c r="ET3362" s="0"/>
      <c r="EU3362" s="0"/>
      <c r="EV3362" s="0"/>
      <c r="EW3362" s="0"/>
      <c r="EX3362" s="0"/>
      <c r="EY3362" s="0"/>
      <c r="EZ3362" s="0"/>
      <c r="FA3362" s="0"/>
      <c r="FB3362" s="0"/>
      <c r="FC3362" s="0"/>
      <c r="FD3362" s="0"/>
      <c r="FE3362" s="0"/>
      <c r="FF3362" s="0"/>
      <c r="FG3362" s="0"/>
      <c r="FH3362" s="0"/>
      <c r="FI3362" s="0"/>
      <c r="FJ3362" s="0"/>
      <c r="FK3362" s="0"/>
      <c r="FL3362" s="0"/>
      <c r="FM3362" s="0"/>
      <c r="FN3362" s="0"/>
      <c r="FO3362" s="0"/>
      <c r="FP3362" s="0"/>
      <c r="FQ3362" s="0"/>
      <c r="FR3362" s="0"/>
      <c r="FS3362" s="0"/>
      <c r="FT3362" s="0"/>
      <c r="FU3362" s="0"/>
      <c r="FV3362" s="0"/>
      <c r="FW3362" s="0"/>
      <c r="FX3362" s="0"/>
      <c r="FY3362" s="0"/>
      <c r="FZ3362" s="0"/>
      <c r="GA3362" s="0"/>
      <c r="GB3362" s="0"/>
      <c r="GC3362" s="0"/>
      <c r="GD3362" s="0"/>
      <c r="GE3362" s="0"/>
      <c r="GF3362" s="0"/>
      <c r="GG3362" s="0"/>
      <c r="GH3362" s="0"/>
      <c r="GI3362" s="0"/>
      <c r="GJ3362" s="0"/>
      <c r="GK3362" s="0"/>
      <c r="GL3362" s="0"/>
      <c r="GM3362" s="0"/>
      <c r="GN3362" s="0"/>
      <c r="GO3362" s="0"/>
      <c r="GP3362" s="0"/>
      <c r="GQ3362" s="0"/>
      <c r="GR3362" s="0"/>
      <c r="GS3362" s="0"/>
      <c r="GT3362" s="0"/>
      <c r="GU3362" s="0"/>
      <c r="GV3362" s="0"/>
      <c r="GW3362" s="0"/>
      <c r="GX3362" s="0"/>
      <c r="GY3362" s="0"/>
      <c r="GZ3362" s="0"/>
      <c r="HA3362" s="0"/>
      <c r="HB3362" s="0"/>
      <c r="HC3362" s="0"/>
      <c r="HD3362" s="0"/>
      <c r="HE3362" s="0"/>
      <c r="HF3362" s="0"/>
      <c r="HG3362" s="0"/>
      <c r="HH3362" s="0"/>
      <c r="HI3362" s="0"/>
      <c r="HJ3362" s="0"/>
      <c r="HK3362" s="0"/>
      <c r="HL3362" s="0"/>
      <c r="HM3362" s="0"/>
      <c r="HN3362" s="0"/>
      <c r="HO3362" s="0"/>
      <c r="HP3362" s="0"/>
      <c r="HQ3362" s="0"/>
      <c r="HR3362" s="0"/>
      <c r="HS3362" s="0"/>
      <c r="HT3362" s="0"/>
      <c r="HU3362" s="0"/>
      <c r="HV3362" s="0"/>
      <c r="HW3362" s="0"/>
      <c r="HX3362" s="0"/>
      <c r="HY3362" s="0"/>
      <c r="HZ3362" s="0"/>
      <c r="IA3362" s="0"/>
      <c r="IB3362" s="0"/>
      <c r="IC3362" s="0"/>
      <c r="ID3362" s="0"/>
      <c r="IE3362" s="0"/>
      <c r="IF3362" s="0"/>
      <c r="IG3362" s="0"/>
      <c r="IH3362" s="0"/>
      <c r="II3362" s="0"/>
      <c r="IJ3362" s="0"/>
      <c r="IK3362" s="0"/>
      <c r="IL3362" s="0"/>
      <c r="IM3362" s="0"/>
      <c r="IN3362" s="0"/>
      <c r="IO3362" s="0"/>
      <c r="IP3362" s="0"/>
      <c r="IQ3362" s="0"/>
      <c r="IR3362" s="0"/>
      <c r="IS3362" s="0"/>
      <c r="IT3362" s="0"/>
      <c r="IU3362" s="0"/>
      <c r="IV3362" s="0"/>
      <c r="IW3362" s="0"/>
      <c r="IX3362" s="0"/>
      <c r="IY3362" s="0"/>
      <c r="IZ3362" s="0"/>
      <c r="JA3362" s="0"/>
      <c r="JB3362" s="0"/>
      <c r="JC3362" s="0"/>
      <c r="JD3362" s="0"/>
      <c r="JE3362" s="0"/>
      <c r="JF3362" s="0"/>
      <c r="JG3362" s="0"/>
      <c r="JH3362" s="0"/>
      <c r="JI3362" s="0"/>
      <c r="JJ3362" s="0"/>
      <c r="JK3362" s="0"/>
      <c r="JL3362" s="0"/>
      <c r="JM3362" s="0"/>
      <c r="JN3362" s="0"/>
      <c r="JO3362" s="0"/>
      <c r="JP3362" s="0"/>
      <c r="JQ3362" s="0"/>
      <c r="JR3362" s="0"/>
      <c r="JS3362" s="0"/>
      <c r="JT3362" s="0"/>
      <c r="JU3362" s="0"/>
      <c r="JV3362" s="0"/>
      <c r="JW3362" s="0"/>
      <c r="JX3362" s="0"/>
      <c r="JY3362" s="0"/>
      <c r="JZ3362" s="0"/>
      <c r="KA3362" s="0"/>
      <c r="KB3362" s="0"/>
      <c r="KC3362" s="0"/>
      <c r="KD3362" s="0"/>
      <c r="KE3362" s="0"/>
      <c r="KF3362" s="0"/>
      <c r="KG3362" s="0"/>
      <c r="KH3362" s="0"/>
      <c r="KI3362" s="0"/>
      <c r="KJ3362" s="0"/>
      <c r="KK3362" s="0"/>
      <c r="KL3362" s="0"/>
      <c r="KM3362" s="0"/>
      <c r="KN3362" s="0"/>
      <c r="KO3362" s="0"/>
      <c r="KP3362" s="0"/>
      <c r="KQ3362" s="0"/>
      <c r="KR3362" s="0"/>
      <c r="KS3362" s="0"/>
      <c r="KT3362" s="0"/>
      <c r="KU3362" s="0"/>
      <c r="KV3362" s="0"/>
      <c r="KW3362" s="0"/>
      <c r="KX3362" s="0"/>
      <c r="KY3362" s="0"/>
      <c r="KZ3362" s="0"/>
      <c r="LA3362" s="0"/>
      <c r="LB3362" s="0"/>
      <c r="LC3362" s="0"/>
      <c r="LD3362" s="0"/>
      <c r="LE3362" s="0"/>
      <c r="LF3362" s="0"/>
      <c r="LG3362" s="0"/>
      <c r="LH3362" s="0"/>
      <c r="LI3362" s="0"/>
      <c r="LJ3362" s="0"/>
      <c r="LK3362" s="0"/>
      <c r="LL3362" s="0"/>
      <c r="LM3362" s="0"/>
      <c r="LN3362" s="0"/>
      <c r="LO3362" s="0"/>
      <c r="LP3362" s="0"/>
      <c r="LQ3362" s="0"/>
      <c r="LR3362" s="0"/>
      <c r="LS3362" s="0"/>
      <c r="LT3362" s="0"/>
      <c r="LU3362" s="0"/>
      <c r="LV3362" s="0"/>
      <c r="LW3362" s="0"/>
      <c r="LX3362" s="0"/>
      <c r="LY3362" s="0"/>
      <c r="LZ3362" s="0"/>
      <c r="MA3362" s="0"/>
      <c r="MB3362" s="0"/>
      <c r="MC3362" s="0"/>
      <c r="MD3362" s="0"/>
      <c r="ME3362" s="0"/>
      <c r="MF3362" s="0"/>
      <c r="MG3362" s="0"/>
      <c r="MH3362" s="0"/>
      <c r="MI3362" s="0"/>
      <c r="MJ3362" s="0"/>
      <c r="MK3362" s="0"/>
      <c r="ML3362" s="0"/>
      <c r="MM3362" s="0"/>
      <c r="MN3362" s="0"/>
      <c r="MO3362" s="0"/>
      <c r="MP3362" s="0"/>
      <c r="MQ3362" s="0"/>
      <c r="MR3362" s="0"/>
      <c r="MS3362" s="0"/>
      <c r="MT3362" s="0"/>
      <c r="MU3362" s="0"/>
      <c r="MV3362" s="0"/>
      <c r="MW3362" s="0"/>
      <c r="MX3362" s="0"/>
      <c r="MY3362" s="0"/>
      <c r="MZ3362" s="0"/>
      <c r="NA3362" s="0"/>
      <c r="NB3362" s="0"/>
      <c r="NC3362" s="0"/>
      <c r="ND3362" s="0"/>
      <c r="NE3362" s="0"/>
      <c r="NF3362" s="0"/>
      <c r="NG3362" s="0"/>
      <c r="NH3362" s="0"/>
      <c r="NI3362" s="0"/>
      <c r="NJ3362" s="0"/>
      <c r="NK3362" s="0"/>
      <c r="NL3362" s="0"/>
      <c r="NM3362" s="0"/>
      <c r="NN3362" s="0"/>
      <c r="NO3362" s="0"/>
      <c r="NP3362" s="0"/>
      <c r="NQ3362" s="0"/>
      <c r="NR3362" s="0"/>
      <c r="NS3362" s="0"/>
      <c r="NT3362" s="0"/>
      <c r="NU3362" s="0"/>
      <c r="NV3362" s="0"/>
      <c r="NW3362" s="0"/>
      <c r="NX3362" s="0"/>
      <c r="NY3362" s="0"/>
      <c r="NZ3362" s="0"/>
      <c r="OA3362" s="0"/>
      <c r="OB3362" s="0"/>
      <c r="OC3362" s="0"/>
      <c r="OD3362" s="0"/>
      <c r="OE3362" s="0"/>
      <c r="OF3362" s="0"/>
      <c r="OG3362" s="0"/>
      <c r="OH3362" s="0"/>
      <c r="OI3362" s="0"/>
      <c r="OJ3362" s="0"/>
      <c r="OK3362" s="0"/>
      <c r="OL3362" s="0"/>
      <c r="OM3362" s="0"/>
      <c r="ON3362" s="0"/>
      <c r="OO3362" s="0"/>
      <c r="OP3362" s="0"/>
      <c r="OQ3362" s="0"/>
      <c r="OR3362" s="0"/>
      <c r="OS3362" s="0"/>
      <c r="OT3362" s="0"/>
      <c r="OU3362" s="0"/>
      <c r="OV3362" s="0"/>
      <c r="OW3362" s="0"/>
      <c r="OX3362" s="0"/>
      <c r="OY3362" s="0"/>
      <c r="OZ3362" s="0"/>
      <c r="PA3362" s="0"/>
      <c r="PB3362" s="0"/>
      <c r="PC3362" s="0"/>
      <c r="PD3362" s="0"/>
      <c r="PE3362" s="0"/>
      <c r="PF3362" s="0"/>
      <c r="PG3362" s="0"/>
      <c r="PH3362" s="0"/>
      <c r="PI3362" s="0"/>
      <c r="PJ3362" s="0"/>
      <c r="PK3362" s="0"/>
      <c r="PL3362" s="0"/>
      <c r="PM3362" s="0"/>
      <c r="PN3362" s="0"/>
      <c r="PO3362" s="0"/>
      <c r="PP3362" s="0"/>
      <c r="PQ3362" s="0"/>
      <c r="PR3362" s="0"/>
      <c r="PS3362" s="0"/>
      <c r="PT3362" s="0"/>
      <c r="PU3362" s="0"/>
      <c r="PV3362" s="0"/>
      <c r="PW3362" s="0"/>
      <c r="PX3362" s="0"/>
      <c r="PY3362" s="0"/>
      <c r="PZ3362" s="0"/>
      <c r="QA3362" s="0"/>
      <c r="QB3362" s="0"/>
      <c r="QC3362" s="0"/>
      <c r="QD3362" s="0"/>
      <c r="QE3362" s="0"/>
      <c r="QF3362" s="0"/>
      <c r="QG3362" s="0"/>
      <c r="QH3362" s="0"/>
      <c r="QI3362" s="0"/>
      <c r="QJ3362" s="0"/>
      <c r="QK3362" s="0"/>
      <c r="QL3362" s="0"/>
      <c r="QM3362" s="0"/>
      <c r="QN3362" s="0"/>
      <c r="QO3362" s="0"/>
      <c r="QP3362" s="0"/>
      <c r="QQ3362" s="0"/>
      <c r="QR3362" s="0"/>
      <c r="QS3362" s="0"/>
      <c r="QT3362" s="0"/>
      <c r="QU3362" s="0"/>
      <c r="QV3362" s="0"/>
      <c r="QW3362" s="0"/>
      <c r="QX3362" s="0"/>
      <c r="QY3362" s="0"/>
      <c r="QZ3362" s="0"/>
      <c r="RA3362" s="0"/>
      <c r="RB3362" s="0"/>
      <c r="RC3362" s="0"/>
      <c r="RD3362" s="0"/>
      <c r="RE3362" s="0"/>
      <c r="RF3362" s="0"/>
      <c r="RG3362" s="0"/>
      <c r="RH3362" s="0"/>
      <c r="RI3362" s="0"/>
      <c r="RJ3362" s="0"/>
      <c r="RK3362" s="0"/>
      <c r="RL3362" s="0"/>
      <c r="RM3362" s="0"/>
      <c r="RN3362" s="0"/>
      <c r="RO3362" s="0"/>
      <c r="RP3362" s="0"/>
      <c r="RQ3362" s="0"/>
      <c r="RR3362" s="0"/>
      <c r="RS3362" s="0"/>
      <c r="RT3362" s="0"/>
      <c r="RU3362" s="0"/>
      <c r="RV3362" s="0"/>
      <c r="RW3362" s="0"/>
      <c r="RX3362" s="0"/>
      <c r="RY3362" s="0"/>
      <c r="RZ3362" s="0"/>
      <c r="SA3362" s="0"/>
      <c r="SB3362" s="0"/>
      <c r="SC3362" s="0"/>
      <c r="SD3362" s="0"/>
      <c r="SE3362" s="0"/>
      <c r="SF3362" s="0"/>
      <c r="SG3362" s="0"/>
      <c r="SH3362" s="0"/>
      <c r="SI3362" s="0"/>
      <c r="SJ3362" s="0"/>
      <c r="SK3362" s="0"/>
      <c r="SL3362" s="0"/>
      <c r="SM3362" s="0"/>
      <c r="SN3362" s="0"/>
      <c r="SO3362" s="0"/>
      <c r="SP3362" s="0"/>
      <c r="SQ3362" s="0"/>
      <c r="SR3362" s="0"/>
      <c r="SS3362" s="0"/>
      <c r="ST3362" s="0"/>
      <c r="SU3362" s="0"/>
      <c r="SV3362" s="0"/>
      <c r="SW3362" s="0"/>
      <c r="SX3362" s="0"/>
      <c r="SY3362" s="0"/>
      <c r="SZ3362" s="0"/>
      <c r="TA3362" s="0"/>
      <c r="TB3362" s="0"/>
      <c r="TC3362" s="0"/>
      <c r="TD3362" s="0"/>
      <c r="TE3362" s="0"/>
      <c r="TF3362" s="0"/>
      <c r="TG3362" s="0"/>
      <c r="TH3362" s="0"/>
      <c r="TI3362" s="0"/>
      <c r="TJ3362" s="0"/>
      <c r="TK3362" s="0"/>
      <c r="TL3362" s="0"/>
      <c r="TM3362" s="0"/>
      <c r="TN3362" s="0"/>
      <c r="TO3362" s="0"/>
      <c r="TP3362" s="0"/>
      <c r="TQ3362" s="0"/>
      <c r="TR3362" s="0"/>
      <c r="TS3362" s="0"/>
      <c r="TT3362" s="0"/>
      <c r="TU3362" s="0"/>
      <c r="TV3362" s="0"/>
      <c r="TW3362" s="0"/>
      <c r="TX3362" s="0"/>
      <c r="TY3362" s="0"/>
      <c r="TZ3362" s="0"/>
      <c r="UA3362" s="0"/>
      <c r="UB3362" s="0"/>
      <c r="UC3362" s="0"/>
      <c r="UD3362" s="0"/>
      <c r="UE3362" s="0"/>
      <c r="UF3362" s="0"/>
      <c r="UG3362" s="0"/>
      <c r="UH3362" s="0"/>
      <c r="UI3362" s="0"/>
      <c r="UJ3362" s="0"/>
      <c r="UK3362" s="0"/>
      <c r="UL3362" s="0"/>
      <c r="UM3362" s="0"/>
      <c r="UN3362" s="0"/>
      <c r="UO3362" s="0"/>
      <c r="UP3362" s="0"/>
      <c r="UQ3362" s="0"/>
      <c r="UR3362" s="0"/>
      <c r="US3362" s="0"/>
      <c r="UT3362" s="0"/>
      <c r="UU3362" s="0"/>
      <c r="UV3362" s="0"/>
      <c r="UW3362" s="0"/>
      <c r="UX3362" s="0"/>
      <c r="UY3362" s="0"/>
      <c r="UZ3362" s="0"/>
      <c r="VA3362" s="0"/>
      <c r="VB3362" s="0"/>
      <c r="VC3362" s="0"/>
      <c r="VD3362" s="0"/>
      <c r="VE3362" s="0"/>
      <c r="VF3362" s="0"/>
      <c r="VG3362" s="0"/>
      <c r="VH3362" s="0"/>
      <c r="VI3362" s="0"/>
      <c r="VJ3362" s="0"/>
      <c r="VK3362" s="0"/>
      <c r="VL3362" s="0"/>
      <c r="VM3362" s="0"/>
      <c r="VN3362" s="0"/>
      <c r="VO3362" s="0"/>
      <c r="VP3362" s="0"/>
      <c r="VQ3362" s="0"/>
      <c r="VR3362" s="0"/>
      <c r="VS3362" s="0"/>
      <c r="VT3362" s="0"/>
      <c r="VU3362" s="0"/>
      <c r="VV3362" s="0"/>
      <c r="VW3362" s="0"/>
      <c r="VX3362" s="0"/>
      <c r="VY3362" s="0"/>
      <c r="VZ3362" s="0"/>
      <c r="WA3362" s="0"/>
      <c r="WB3362" s="0"/>
      <c r="WC3362" s="0"/>
      <c r="WD3362" s="0"/>
      <c r="WE3362" s="0"/>
      <c r="WF3362" s="0"/>
      <c r="WG3362" s="0"/>
      <c r="WH3362" s="0"/>
      <c r="WI3362" s="0"/>
      <c r="WJ3362" s="0"/>
      <c r="WK3362" s="0"/>
      <c r="WL3362" s="0"/>
      <c r="WM3362" s="0"/>
      <c r="WN3362" s="0"/>
      <c r="WO3362" s="0"/>
      <c r="WP3362" s="0"/>
      <c r="WQ3362" s="0"/>
      <c r="WR3362" s="0"/>
      <c r="WS3362" s="0"/>
      <c r="WT3362" s="0"/>
      <c r="WU3362" s="0"/>
      <c r="WV3362" s="0"/>
      <c r="WW3362" s="0"/>
      <c r="WX3362" s="0"/>
      <c r="WY3362" s="0"/>
      <c r="WZ3362" s="0"/>
      <c r="XA3362" s="0"/>
      <c r="XB3362" s="0"/>
      <c r="XC3362" s="0"/>
      <c r="XD3362" s="0"/>
      <c r="XE3362" s="0"/>
      <c r="XF3362" s="0"/>
      <c r="XG3362" s="0"/>
      <c r="XH3362" s="0"/>
      <c r="XI3362" s="0"/>
      <c r="XJ3362" s="0"/>
      <c r="XK3362" s="0"/>
      <c r="XL3362" s="0"/>
      <c r="XM3362" s="0"/>
      <c r="XN3362" s="0"/>
      <c r="XO3362" s="0"/>
      <c r="XP3362" s="0"/>
      <c r="XQ3362" s="0"/>
      <c r="XR3362" s="0"/>
      <c r="XS3362" s="0"/>
      <c r="XT3362" s="0"/>
      <c r="XU3362" s="0"/>
      <c r="XV3362" s="0"/>
      <c r="XW3362" s="0"/>
      <c r="XX3362" s="0"/>
      <c r="XY3362" s="0"/>
      <c r="XZ3362" s="0"/>
      <c r="YA3362" s="0"/>
      <c r="YB3362" s="0"/>
      <c r="YC3362" s="0"/>
      <c r="YD3362" s="0"/>
      <c r="YE3362" s="0"/>
      <c r="YF3362" s="0"/>
      <c r="YG3362" s="0"/>
      <c r="YH3362" s="0"/>
      <c r="YI3362" s="0"/>
      <c r="YJ3362" s="0"/>
      <c r="YK3362" s="0"/>
      <c r="YL3362" s="0"/>
      <c r="YM3362" s="0"/>
      <c r="YN3362" s="0"/>
      <c r="YO3362" s="0"/>
      <c r="YP3362" s="0"/>
      <c r="YQ3362" s="0"/>
      <c r="YR3362" s="0"/>
      <c r="YS3362" s="0"/>
      <c r="YT3362" s="0"/>
      <c r="YU3362" s="0"/>
      <c r="YV3362" s="0"/>
      <c r="YW3362" s="0"/>
      <c r="YX3362" s="0"/>
      <c r="YY3362" s="0"/>
      <c r="YZ3362" s="0"/>
      <c r="ZA3362" s="0"/>
      <c r="ZB3362" s="0"/>
      <c r="ZC3362" s="0"/>
      <c r="ZD3362" s="0"/>
      <c r="ZE3362" s="0"/>
      <c r="ZF3362" s="0"/>
      <c r="ZG3362" s="0"/>
      <c r="ZH3362" s="0"/>
      <c r="ZI3362" s="0"/>
      <c r="ZJ3362" s="0"/>
      <c r="ZK3362" s="0"/>
      <c r="ZL3362" s="0"/>
      <c r="ZM3362" s="0"/>
      <c r="ZN3362" s="0"/>
      <c r="ZO3362" s="0"/>
      <c r="ZP3362" s="0"/>
      <c r="ZQ3362" s="0"/>
      <c r="ZR3362" s="0"/>
      <c r="ZS3362" s="0"/>
      <c r="ZT3362" s="0"/>
      <c r="ZU3362" s="0"/>
      <c r="ZV3362" s="0"/>
      <c r="ZW3362" s="0"/>
      <c r="ZX3362" s="0"/>
      <c r="ZY3362" s="0"/>
      <c r="ZZ3362" s="0"/>
      <c r="AAA3362" s="0"/>
      <c r="AAB3362" s="0"/>
      <c r="AAC3362" s="0"/>
      <c r="AAD3362" s="0"/>
      <c r="AAE3362" s="0"/>
      <c r="AAF3362" s="0"/>
      <c r="AAG3362" s="0"/>
      <c r="AAH3362" s="0"/>
      <c r="AAI3362" s="0"/>
      <c r="AAJ3362" s="0"/>
      <c r="AAK3362" s="0"/>
      <c r="AAL3362" s="0"/>
      <c r="AAM3362" s="0"/>
      <c r="AAN3362" s="0"/>
      <c r="AAO3362" s="0"/>
      <c r="AAP3362" s="0"/>
      <c r="AAQ3362" s="0"/>
      <c r="AAR3362" s="0"/>
      <c r="AAS3362" s="0"/>
      <c r="AAT3362" s="0"/>
      <c r="AAU3362" s="0"/>
      <c r="AAV3362" s="0"/>
      <c r="AAW3362" s="0"/>
      <c r="AAX3362" s="0"/>
      <c r="AAY3362" s="0"/>
      <c r="AAZ3362" s="0"/>
      <c r="ABA3362" s="0"/>
      <c r="ABB3362" s="0"/>
      <c r="ABC3362" s="0"/>
      <c r="ABD3362" s="0"/>
      <c r="ABE3362" s="0"/>
      <c r="ABF3362" s="0"/>
      <c r="ABG3362" s="0"/>
      <c r="ABH3362" s="0"/>
      <c r="ABI3362" s="0"/>
      <c r="ABJ3362" s="0"/>
      <c r="ABK3362" s="0"/>
      <c r="ABL3362" s="0"/>
      <c r="ABM3362" s="0"/>
      <c r="ABN3362" s="0"/>
      <c r="ABO3362" s="0"/>
      <c r="ABP3362" s="0"/>
      <c r="ABQ3362" s="0"/>
      <c r="ABR3362" s="0"/>
      <c r="ABS3362" s="0"/>
      <c r="ABT3362" s="0"/>
      <c r="ABU3362" s="0"/>
      <c r="ABV3362" s="0"/>
      <c r="ABW3362" s="0"/>
      <c r="ABX3362" s="0"/>
      <c r="ABY3362" s="0"/>
      <c r="ABZ3362" s="0"/>
      <c r="ACA3362" s="0"/>
      <c r="ACB3362" s="0"/>
      <c r="ACC3362" s="0"/>
      <c r="ACD3362" s="0"/>
      <c r="ACE3362" s="0"/>
      <c r="ACF3362" s="0"/>
      <c r="ACG3362" s="0"/>
      <c r="ACH3362" s="0"/>
      <c r="ACI3362" s="0"/>
      <c r="ACJ3362" s="0"/>
      <c r="ACK3362" s="0"/>
      <c r="ACL3362" s="0"/>
      <c r="ACM3362" s="0"/>
      <c r="ACN3362" s="0"/>
      <c r="ACO3362" s="0"/>
      <c r="ACP3362" s="0"/>
      <c r="ACQ3362" s="0"/>
      <c r="ACR3362" s="0"/>
      <c r="ACS3362" s="0"/>
      <c r="ACT3362" s="0"/>
      <c r="ACU3362" s="0"/>
      <c r="ACV3362" s="0"/>
      <c r="ACW3362" s="0"/>
      <c r="ACX3362" s="0"/>
      <c r="ACY3362" s="0"/>
      <c r="ACZ3362" s="0"/>
      <c r="ADA3362" s="0"/>
      <c r="ADB3362" s="0"/>
      <c r="ADC3362" s="0"/>
      <c r="ADD3362" s="0"/>
      <c r="ADE3362" s="0"/>
      <c r="ADF3362" s="0"/>
      <c r="ADG3362" s="0"/>
      <c r="ADH3362" s="0"/>
      <c r="ADI3362" s="0"/>
      <c r="ADJ3362" s="0"/>
      <c r="ADK3362" s="0"/>
      <c r="ADL3362" s="0"/>
      <c r="ADM3362" s="0"/>
      <c r="ADN3362" s="0"/>
      <c r="ADO3362" s="0"/>
      <c r="ADP3362" s="0"/>
      <c r="ADQ3362" s="0"/>
      <c r="ADR3362" s="0"/>
      <c r="ADS3362" s="0"/>
      <c r="ADT3362" s="0"/>
      <c r="ADU3362" s="0"/>
      <c r="ADV3362" s="0"/>
      <c r="ADW3362" s="0"/>
      <c r="ADX3362" s="0"/>
      <c r="ADY3362" s="0"/>
      <c r="ADZ3362" s="0"/>
      <c r="AEA3362" s="0"/>
      <c r="AEB3362" s="0"/>
      <c r="AEC3362" s="0"/>
      <c r="AED3362" s="0"/>
      <c r="AEE3362" s="0"/>
      <c r="AEF3362" s="0"/>
      <c r="AEG3362" s="0"/>
      <c r="AEH3362" s="0"/>
      <c r="AEI3362" s="0"/>
      <c r="AEJ3362" s="0"/>
      <c r="AEK3362" s="0"/>
      <c r="AEL3362" s="0"/>
      <c r="AEM3362" s="0"/>
      <c r="AEN3362" s="0"/>
      <c r="AEO3362" s="0"/>
      <c r="AEP3362" s="0"/>
      <c r="AEQ3362" s="0"/>
      <c r="AER3362" s="0"/>
      <c r="AES3362" s="0"/>
      <c r="AET3362" s="0"/>
      <c r="AEU3362" s="0"/>
      <c r="AEV3362" s="0"/>
      <c r="AEW3362" s="0"/>
      <c r="AEX3362" s="0"/>
      <c r="AEY3362" s="0"/>
      <c r="AEZ3362" s="0"/>
      <c r="AFA3362" s="0"/>
      <c r="AFB3362" s="0"/>
      <c r="AFC3362" s="0"/>
      <c r="AFD3362" s="0"/>
      <c r="AFE3362" s="0"/>
      <c r="AFF3362" s="0"/>
      <c r="AFG3362" s="0"/>
      <c r="AFH3362" s="0"/>
      <c r="AFI3362" s="0"/>
      <c r="AFJ3362" s="0"/>
      <c r="AFK3362" s="0"/>
      <c r="AFL3362" s="0"/>
      <c r="AFM3362" s="0"/>
      <c r="AFN3362" s="0"/>
      <c r="AFO3362" s="0"/>
      <c r="AFP3362" s="0"/>
      <c r="AFQ3362" s="0"/>
      <c r="AFR3362" s="0"/>
      <c r="AFS3362" s="0"/>
      <c r="AFT3362" s="0"/>
      <c r="AFU3362" s="0"/>
      <c r="AFV3362" s="0"/>
      <c r="AFW3362" s="0"/>
      <c r="AFX3362" s="0"/>
      <c r="AFY3362" s="0"/>
      <c r="AFZ3362" s="0"/>
      <c r="AGA3362" s="0"/>
      <c r="AGB3362" s="0"/>
      <c r="AGC3362" s="0"/>
      <c r="AGD3362" s="0"/>
      <c r="AGE3362" s="0"/>
      <c r="AGF3362" s="0"/>
      <c r="AGG3362" s="0"/>
      <c r="AGH3362" s="0"/>
      <c r="AGI3362" s="0"/>
      <c r="AGJ3362" s="0"/>
      <c r="AGK3362" s="0"/>
      <c r="AGL3362" s="0"/>
      <c r="AGM3362" s="0"/>
      <c r="AGN3362" s="0"/>
      <c r="AGO3362" s="0"/>
      <c r="AGP3362" s="0"/>
      <c r="AGQ3362" s="0"/>
      <c r="AGR3362" s="0"/>
      <c r="AGS3362" s="0"/>
      <c r="AGT3362" s="0"/>
      <c r="AGU3362" s="0"/>
      <c r="AGV3362" s="0"/>
      <c r="AGW3362" s="0"/>
      <c r="AGX3362" s="0"/>
      <c r="AGY3362" s="0"/>
      <c r="AGZ3362" s="0"/>
      <c r="AHA3362" s="0"/>
      <c r="AHB3362" s="0"/>
      <c r="AHC3362" s="0"/>
      <c r="AHD3362" s="0"/>
      <c r="AHE3362" s="0"/>
      <c r="AHF3362" s="0"/>
      <c r="AHG3362" s="0"/>
      <c r="AHH3362" s="0"/>
      <c r="AHI3362" s="0"/>
      <c r="AHJ3362" s="0"/>
      <c r="AHK3362" s="0"/>
      <c r="AHL3362" s="0"/>
      <c r="AHM3362" s="0"/>
      <c r="AHN3362" s="0"/>
      <c r="AHO3362" s="0"/>
      <c r="AHP3362" s="0"/>
      <c r="AHQ3362" s="0"/>
      <c r="AHR3362" s="0"/>
      <c r="AHS3362" s="0"/>
      <c r="AHT3362" s="0"/>
      <c r="AHU3362" s="0"/>
      <c r="AHV3362" s="0"/>
      <c r="AHW3362" s="0"/>
      <c r="AHX3362" s="0"/>
      <c r="AHY3362" s="0"/>
      <c r="AHZ3362" s="0"/>
      <c r="AIA3362" s="0"/>
      <c r="AIB3362" s="0"/>
      <c r="AIC3362" s="0"/>
      <c r="AID3362" s="0"/>
      <c r="AIE3362" s="0"/>
      <c r="AIF3362" s="0"/>
      <c r="AIG3362" s="0"/>
      <c r="AIH3362" s="0"/>
      <c r="AII3362" s="0"/>
      <c r="AIJ3362" s="0"/>
      <c r="AIK3362" s="0"/>
      <c r="AIL3362" s="0"/>
      <c r="AIM3362" s="0"/>
      <c r="AIN3362" s="0"/>
      <c r="AIO3362" s="0"/>
      <c r="AIP3362" s="0"/>
      <c r="AIQ3362" s="0"/>
      <c r="AIR3362" s="0"/>
      <c r="AIS3362" s="0"/>
      <c r="AIT3362" s="0"/>
      <c r="AIU3362" s="0"/>
      <c r="AIV3362" s="0"/>
      <c r="AIW3362" s="0"/>
      <c r="AIX3362" s="0"/>
      <c r="AIY3362" s="0"/>
      <c r="AIZ3362" s="0"/>
      <c r="AJA3362" s="0"/>
      <c r="AJB3362" s="0"/>
      <c r="AJC3362" s="0"/>
      <c r="AJD3362" s="0"/>
      <c r="AJE3362" s="0"/>
      <c r="AJF3362" s="0"/>
      <c r="AJG3362" s="0"/>
      <c r="AJH3362" s="0"/>
      <c r="AJI3362" s="0"/>
      <c r="AJJ3362" s="0"/>
      <c r="AJK3362" s="0"/>
      <c r="AJL3362" s="0"/>
      <c r="AJM3362" s="0"/>
      <c r="AJN3362" s="0"/>
      <c r="AJO3362" s="0"/>
      <c r="AJP3362" s="0"/>
      <c r="AJQ3362" s="0"/>
      <c r="AJR3362" s="0"/>
      <c r="AJS3362" s="0"/>
      <c r="AJT3362" s="0"/>
      <c r="AJU3362" s="0"/>
      <c r="AJV3362" s="0"/>
      <c r="AJW3362" s="0"/>
      <c r="AJX3362" s="0"/>
      <c r="AJY3362" s="0"/>
      <c r="AJZ3362" s="0"/>
      <c r="AKA3362" s="0"/>
      <c r="AKB3362" s="0"/>
      <c r="AKC3362" s="0"/>
      <c r="AKD3362" s="0"/>
      <c r="AKE3362" s="0"/>
      <c r="AKF3362" s="0"/>
      <c r="AKG3362" s="0"/>
      <c r="AKH3362" s="0"/>
      <c r="AKI3362" s="0"/>
      <c r="AKJ3362" s="0"/>
      <c r="AKK3362" s="0"/>
      <c r="AKL3362" s="0"/>
      <c r="AKM3362" s="0"/>
      <c r="AKN3362" s="0"/>
      <c r="AKO3362" s="0"/>
      <c r="AKP3362" s="0"/>
      <c r="AKQ3362" s="0"/>
      <c r="AKR3362" s="0"/>
      <c r="AKS3362" s="0"/>
      <c r="AKT3362" s="0"/>
      <c r="AKU3362" s="0"/>
      <c r="AKV3362" s="0"/>
      <c r="AKW3362" s="0"/>
      <c r="AKX3362" s="0"/>
      <c r="AKY3362" s="0"/>
      <c r="AKZ3362" s="0"/>
      <c r="ALA3362" s="0"/>
      <c r="ALB3362" s="0"/>
      <c r="ALC3362" s="0"/>
      <c r="ALD3362" s="0"/>
      <c r="ALE3362" s="0"/>
      <c r="ALF3362" s="0"/>
      <c r="ALG3362" s="0"/>
      <c r="ALH3362" s="0"/>
      <c r="ALI3362" s="0"/>
      <c r="ALJ3362" s="0"/>
      <c r="ALK3362" s="0"/>
      <c r="ALL3362" s="0"/>
      <c r="ALM3362" s="0"/>
      <c r="ALN3362" s="0"/>
      <c r="ALO3362" s="0"/>
      <c r="ALP3362" s="0"/>
      <c r="ALQ3362" s="0"/>
      <c r="ALR3362" s="0"/>
      <c r="ALS3362" s="0"/>
      <c r="ALT3362" s="0"/>
      <c r="ALU3362" s="0"/>
      <c r="ALV3362" s="0"/>
      <c r="ALW3362" s="0"/>
      <c r="ALX3362" s="0"/>
      <c r="ALY3362" s="0"/>
      <c r="ALZ3362" s="0"/>
      <c r="AMA3362" s="0"/>
      <c r="AMB3362" s="0"/>
      <c r="AMC3362" s="0"/>
      <c r="AMD3362" s="0"/>
      <c r="AME3362" s="0"/>
      <c r="AMF3362" s="0"/>
      <c r="AMG3362" s="0"/>
      <c r="AMH3362" s="0"/>
      <c r="AMI3362" s="0"/>
    </row>
    <row r="3363" customFormat="false" ht="12.75" hidden="false" customHeight="false" outlineLevel="0" collapsed="false">
      <c r="A3363" s="1" t="s">
        <v>3614</v>
      </c>
      <c r="C3363" s="27" t="s">
        <v>3617</v>
      </c>
      <c r="D3363" s="27" t="s">
        <v>22</v>
      </c>
      <c r="E3363" s="28"/>
      <c r="F3363" s="29"/>
      <c r="G3363" s="27"/>
      <c r="H3363" s="30" t="s">
        <v>168</v>
      </c>
      <c r="I3363" s="31" t="n">
        <v>6.32</v>
      </c>
      <c r="J3363" s="31" t="s">
        <v>2377</v>
      </c>
      <c r="BM3363" s="0"/>
      <c r="BN3363" s="0"/>
      <c r="BO3363" s="0"/>
      <c r="BP3363" s="0"/>
      <c r="BQ3363" s="0"/>
      <c r="BR3363" s="0"/>
      <c r="BS3363" s="0"/>
      <c r="BT3363" s="0"/>
      <c r="BU3363" s="0"/>
      <c r="BV3363" s="0"/>
      <c r="BW3363" s="0"/>
      <c r="BX3363" s="0"/>
      <c r="BY3363" s="0"/>
      <c r="BZ3363" s="0"/>
      <c r="CA3363" s="0"/>
      <c r="CB3363" s="0"/>
      <c r="CC3363" s="0"/>
      <c r="CD3363" s="0"/>
      <c r="CE3363" s="0"/>
      <c r="CF3363" s="0"/>
      <c r="CG3363" s="0"/>
      <c r="CH3363" s="0"/>
      <c r="CI3363" s="0"/>
      <c r="CJ3363" s="0"/>
      <c r="CK3363" s="0"/>
      <c r="CL3363" s="0"/>
      <c r="CM3363" s="0"/>
      <c r="CN3363" s="0"/>
      <c r="CO3363" s="0"/>
      <c r="CP3363" s="0"/>
      <c r="CQ3363" s="0"/>
      <c r="CR3363" s="0"/>
      <c r="CS3363" s="0"/>
      <c r="CT3363" s="0"/>
      <c r="CU3363" s="0"/>
      <c r="CV3363" s="0"/>
      <c r="CW3363" s="0"/>
      <c r="CX3363" s="0"/>
      <c r="CY3363" s="0"/>
      <c r="CZ3363" s="0"/>
      <c r="DA3363" s="0"/>
      <c r="DB3363" s="0"/>
      <c r="DC3363" s="0"/>
      <c r="DD3363" s="0"/>
      <c r="DE3363" s="0"/>
      <c r="DF3363" s="0"/>
      <c r="DG3363" s="0"/>
      <c r="DH3363" s="0"/>
      <c r="DI3363" s="0"/>
      <c r="DJ3363" s="0"/>
      <c r="DK3363" s="0"/>
      <c r="DL3363" s="0"/>
      <c r="DM3363" s="0"/>
      <c r="DN3363" s="0"/>
      <c r="DO3363" s="0"/>
      <c r="DP3363" s="0"/>
      <c r="DQ3363" s="0"/>
      <c r="DR3363" s="0"/>
      <c r="DS3363" s="0"/>
      <c r="DT3363" s="0"/>
      <c r="DU3363" s="0"/>
      <c r="DV3363" s="0"/>
      <c r="DW3363" s="0"/>
      <c r="DX3363" s="0"/>
      <c r="DY3363" s="0"/>
      <c r="DZ3363" s="0"/>
      <c r="EA3363" s="0"/>
      <c r="EB3363" s="0"/>
      <c r="EC3363" s="0"/>
      <c r="ED3363" s="0"/>
      <c r="EE3363" s="0"/>
      <c r="EF3363" s="0"/>
      <c r="EG3363" s="0"/>
      <c r="EH3363" s="0"/>
      <c r="EI3363" s="0"/>
      <c r="EJ3363" s="0"/>
      <c r="EK3363" s="0"/>
      <c r="EL3363" s="0"/>
      <c r="EM3363" s="0"/>
      <c r="EN3363" s="0"/>
      <c r="EO3363" s="0"/>
      <c r="EP3363" s="0"/>
      <c r="EQ3363" s="0"/>
      <c r="ER3363" s="0"/>
      <c r="ES3363" s="0"/>
      <c r="ET3363" s="0"/>
      <c r="EU3363" s="0"/>
      <c r="EV3363" s="0"/>
      <c r="EW3363" s="0"/>
      <c r="EX3363" s="0"/>
      <c r="EY3363" s="0"/>
      <c r="EZ3363" s="0"/>
      <c r="FA3363" s="0"/>
      <c r="FB3363" s="0"/>
      <c r="FC3363" s="0"/>
      <c r="FD3363" s="0"/>
      <c r="FE3363" s="0"/>
      <c r="FF3363" s="0"/>
      <c r="FG3363" s="0"/>
      <c r="FH3363" s="0"/>
      <c r="FI3363" s="0"/>
      <c r="FJ3363" s="0"/>
      <c r="FK3363" s="0"/>
      <c r="FL3363" s="0"/>
      <c r="FM3363" s="0"/>
      <c r="FN3363" s="0"/>
      <c r="FO3363" s="0"/>
      <c r="FP3363" s="0"/>
      <c r="FQ3363" s="0"/>
      <c r="FR3363" s="0"/>
      <c r="FS3363" s="0"/>
      <c r="FT3363" s="0"/>
      <c r="FU3363" s="0"/>
      <c r="FV3363" s="0"/>
      <c r="FW3363" s="0"/>
      <c r="FX3363" s="0"/>
      <c r="FY3363" s="0"/>
      <c r="FZ3363" s="0"/>
      <c r="GA3363" s="0"/>
      <c r="GB3363" s="0"/>
      <c r="GC3363" s="0"/>
      <c r="GD3363" s="0"/>
      <c r="GE3363" s="0"/>
      <c r="GF3363" s="0"/>
      <c r="GG3363" s="0"/>
      <c r="GH3363" s="0"/>
      <c r="GI3363" s="0"/>
      <c r="GJ3363" s="0"/>
      <c r="GK3363" s="0"/>
      <c r="GL3363" s="0"/>
      <c r="GM3363" s="0"/>
      <c r="GN3363" s="0"/>
      <c r="GO3363" s="0"/>
      <c r="GP3363" s="0"/>
      <c r="GQ3363" s="0"/>
      <c r="GR3363" s="0"/>
      <c r="GS3363" s="0"/>
      <c r="GT3363" s="0"/>
      <c r="GU3363" s="0"/>
      <c r="GV3363" s="0"/>
      <c r="GW3363" s="0"/>
      <c r="GX3363" s="0"/>
      <c r="GY3363" s="0"/>
      <c r="GZ3363" s="0"/>
      <c r="HA3363" s="0"/>
      <c r="HB3363" s="0"/>
      <c r="HC3363" s="0"/>
      <c r="HD3363" s="0"/>
      <c r="HE3363" s="0"/>
      <c r="HF3363" s="0"/>
      <c r="HG3363" s="0"/>
      <c r="HH3363" s="0"/>
      <c r="HI3363" s="0"/>
      <c r="HJ3363" s="0"/>
      <c r="HK3363" s="0"/>
      <c r="HL3363" s="0"/>
      <c r="HM3363" s="0"/>
      <c r="HN3363" s="0"/>
      <c r="HO3363" s="0"/>
      <c r="HP3363" s="0"/>
      <c r="HQ3363" s="0"/>
      <c r="HR3363" s="0"/>
      <c r="HS3363" s="0"/>
      <c r="HT3363" s="0"/>
      <c r="HU3363" s="0"/>
      <c r="HV3363" s="0"/>
      <c r="HW3363" s="0"/>
      <c r="HX3363" s="0"/>
      <c r="HY3363" s="0"/>
      <c r="HZ3363" s="0"/>
      <c r="IA3363" s="0"/>
      <c r="IB3363" s="0"/>
      <c r="IC3363" s="0"/>
      <c r="ID3363" s="0"/>
      <c r="IE3363" s="0"/>
      <c r="IF3363" s="0"/>
      <c r="IG3363" s="0"/>
      <c r="IH3363" s="0"/>
      <c r="II3363" s="0"/>
      <c r="IJ3363" s="0"/>
      <c r="IK3363" s="0"/>
      <c r="IL3363" s="0"/>
      <c r="IM3363" s="0"/>
      <c r="IN3363" s="0"/>
      <c r="IO3363" s="0"/>
      <c r="IP3363" s="0"/>
      <c r="IQ3363" s="0"/>
      <c r="IR3363" s="0"/>
      <c r="IS3363" s="0"/>
      <c r="IT3363" s="0"/>
      <c r="IU3363" s="0"/>
      <c r="IV3363" s="0"/>
      <c r="IW3363" s="0"/>
      <c r="IX3363" s="0"/>
      <c r="IY3363" s="0"/>
      <c r="IZ3363" s="0"/>
      <c r="JA3363" s="0"/>
      <c r="JB3363" s="0"/>
      <c r="JC3363" s="0"/>
      <c r="JD3363" s="0"/>
      <c r="JE3363" s="0"/>
      <c r="JF3363" s="0"/>
      <c r="JG3363" s="0"/>
      <c r="JH3363" s="0"/>
      <c r="JI3363" s="0"/>
      <c r="JJ3363" s="0"/>
      <c r="JK3363" s="0"/>
      <c r="JL3363" s="0"/>
      <c r="JM3363" s="0"/>
      <c r="JN3363" s="0"/>
      <c r="JO3363" s="0"/>
      <c r="JP3363" s="0"/>
      <c r="JQ3363" s="0"/>
      <c r="JR3363" s="0"/>
      <c r="JS3363" s="0"/>
      <c r="JT3363" s="0"/>
      <c r="JU3363" s="0"/>
      <c r="JV3363" s="0"/>
      <c r="JW3363" s="0"/>
      <c r="JX3363" s="0"/>
      <c r="JY3363" s="0"/>
      <c r="JZ3363" s="0"/>
      <c r="KA3363" s="0"/>
      <c r="KB3363" s="0"/>
      <c r="KC3363" s="0"/>
      <c r="KD3363" s="0"/>
      <c r="KE3363" s="0"/>
      <c r="KF3363" s="0"/>
      <c r="KG3363" s="0"/>
      <c r="KH3363" s="0"/>
      <c r="KI3363" s="0"/>
      <c r="KJ3363" s="0"/>
      <c r="KK3363" s="0"/>
      <c r="KL3363" s="0"/>
      <c r="KM3363" s="0"/>
      <c r="KN3363" s="0"/>
      <c r="KO3363" s="0"/>
      <c r="KP3363" s="0"/>
      <c r="KQ3363" s="0"/>
      <c r="KR3363" s="0"/>
      <c r="KS3363" s="0"/>
      <c r="KT3363" s="0"/>
      <c r="KU3363" s="0"/>
      <c r="KV3363" s="0"/>
      <c r="KW3363" s="0"/>
      <c r="KX3363" s="0"/>
      <c r="KY3363" s="0"/>
      <c r="KZ3363" s="0"/>
      <c r="LA3363" s="0"/>
      <c r="LB3363" s="0"/>
      <c r="LC3363" s="0"/>
      <c r="LD3363" s="0"/>
      <c r="LE3363" s="0"/>
      <c r="LF3363" s="0"/>
      <c r="LG3363" s="0"/>
      <c r="LH3363" s="0"/>
      <c r="LI3363" s="0"/>
      <c r="LJ3363" s="0"/>
      <c r="LK3363" s="0"/>
      <c r="LL3363" s="0"/>
      <c r="LM3363" s="0"/>
      <c r="LN3363" s="0"/>
      <c r="LO3363" s="0"/>
      <c r="LP3363" s="0"/>
      <c r="LQ3363" s="0"/>
      <c r="LR3363" s="0"/>
      <c r="LS3363" s="0"/>
      <c r="LT3363" s="0"/>
      <c r="LU3363" s="0"/>
      <c r="LV3363" s="0"/>
      <c r="LW3363" s="0"/>
      <c r="LX3363" s="0"/>
      <c r="LY3363" s="0"/>
      <c r="LZ3363" s="0"/>
      <c r="MA3363" s="0"/>
      <c r="MB3363" s="0"/>
      <c r="MC3363" s="0"/>
      <c r="MD3363" s="0"/>
      <c r="ME3363" s="0"/>
      <c r="MF3363" s="0"/>
      <c r="MG3363" s="0"/>
      <c r="MH3363" s="0"/>
      <c r="MI3363" s="0"/>
      <c r="MJ3363" s="0"/>
      <c r="MK3363" s="0"/>
      <c r="ML3363" s="0"/>
      <c r="MM3363" s="0"/>
      <c r="MN3363" s="0"/>
      <c r="MO3363" s="0"/>
      <c r="MP3363" s="0"/>
      <c r="MQ3363" s="0"/>
      <c r="MR3363" s="0"/>
      <c r="MS3363" s="0"/>
      <c r="MT3363" s="0"/>
      <c r="MU3363" s="0"/>
      <c r="MV3363" s="0"/>
      <c r="MW3363" s="0"/>
      <c r="MX3363" s="0"/>
      <c r="MY3363" s="0"/>
      <c r="MZ3363" s="0"/>
      <c r="NA3363" s="0"/>
      <c r="NB3363" s="0"/>
      <c r="NC3363" s="0"/>
      <c r="ND3363" s="0"/>
      <c r="NE3363" s="0"/>
      <c r="NF3363" s="0"/>
      <c r="NG3363" s="0"/>
      <c r="NH3363" s="0"/>
      <c r="NI3363" s="0"/>
      <c r="NJ3363" s="0"/>
      <c r="NK3363" s="0"/>
      <c r="NL3363" s="0"/>
      <c r="NM3363" s="0"/>
      <c r="NN3363" s="0"/>
      <c r="NO3363" s="0"/>
      <c r="NP3363" s="0"/>
      <c r="NQ3363" s="0"/>
      <c r="NR3363" s="0"/>
      <c r="NS3363" s="0"/>
      <c r="NT3363" s="0"/>
      <c r="NU3363" s="0"/>
      <c r="NV3363" s="0"/>
      <c r="NW3363" s="0"/>
      <c r="NX3363" s="0"/>
      <c r="NY3363" s="0"/>
      <c r="NZ3363" s="0"/>
      <c r="OA3363" s="0"/>
      <c r="OB3363" s="0"/>
      <c r="OC3363" s="0"/>
      <c r="OD3363" s="0"/>
      <c r="OE3363" s="0"/>
      <c r="OF3363" s="0"/>
      <c r="OG3363" s="0"/>
      <c r="OH3363" s="0"/>
      <c r="OI3363" s="0"/>
      <c r="OJ3363" s="0"/>
      <c r="OK3363" s="0"/>
      <c r="OL3363" s="0"/>
      <c r="OM3363" s="0"/>
      <c r="ON3363" s="0"/>
      <c r="OO3363" s="0"/>
      <c r="OP3363" s="0"/>
      <c r="OQ3363" s="0"/>
      <c r="OR3363" s="0"/>
      <c r="OS3363" s="0"/>
      <c r="OT3363" s="0"/>
      <c r="OU3363" s="0"/>
      <c r="OV3363" s="0"/>
      <c r="OW3363" s="0"/>
      <c r="OX3363" s="0"/>
      <c r="OY3363" s="0"/>
      <c r="OZ3363" s="0"/>
      <c r="PA3363" s="0"/>
      <c r="PB3363" s="0"/>
      <c r="PC3363" s="0"/>
      <c r="PD3363" s="0"/>
      <c r="PE3363" s="0"/>
      <c r="PF3363" s="0"/>
      <c r="PG3363" s="0"/>
      <c r="PH3363" s="0"/>
      <c r="PI3363" s="0"/>
      <c r="PJ3363" s="0"/>
      <c r="PK3363" s="0"/>
      <c r="PL3363" s="0"/>
      <c r="PM3363" s="0"/>
      <c r="PN3363" s="0"/>
      <c r="PO3363" s="0"/>
      <c r="PP3363" s="0"/>
      <c r="PQ3363" s="0"/>
      <c r="PR3363" s="0"/>
      <c r="PS3363" s="0"/>
      <c r="PT3363" s="0"/>
      <c r="PU3363" s="0"/>
      <c r="PV3363" s="0"/>
      <c r="PW3363" s="0"/>
      <c r="PX3363" s="0"/>
      <c r="PY3363" s="0"/>
      <c r="PZ3363" s="0"/>
      <c r="QA3363" s="0"/>
      <c r="QB3363" s="0"/>
      <c r="QC3363" s="0"/>
      <c r="QD3363" s="0"/>
      <c r="QE3363" s="0"/>
      <c r="QF3363" s="0"/>
      <c r="QG3363" s="0"/>
      <c r="QH3363" s="0"/>
      <c r="QI3363" s="0"/>
      <c r="QJ3363" s="0"/>
      <c r="QK3363" s="0"/>
      <c r="QL3363" s="0"/>
      <c r="QM3363" s="0"/>
      <c r="QN3363" s="0"/>
      <c r="QO3363" s="0"/>
      <c r="QP3363" s="0"/>
      <c r="QQ3363" s="0"/>
      <c r="QR3363" s="0"/>
      <c r="QS3363" s="0"/>
      <c r="QT3363" s="0"/>
      <c r="QU3363" s="0"/>
      <c r="QV3363" s="0"/>
      <c r="QW3363" s="0"/>
      <c r="QX3363" s="0"/>
      <c r="QY3363" s="0"/>
      <c r="QZ3363" s="0"/>
      <c r="RA3363" s="0"/>
      <c r="RB3363" s="0"/>
      <c r="RC3363" s="0"/>
      <c r="RD3363" s="0"/>
      <c r="RE3363" s="0"/>
      <c r="RF3363" s="0"/>
      <c r="RG3363" s="0"/>
      <c r="RH3363" s="0"/>
      <c r="RI3363" s="0"/>
      <c r="RJ3363" s="0"/>
      <c r="RK3363" s="0"/>
      <c r="RL3363" s="0"/>
      <c r="RM3363" s="0"/>
      <c r="RN3363" s="0"/>
      <c r="RO3363" s="0"/>
      <c r="RP3363" s="0"/>
      <c r="RQ3363" s="0"/>
      <c r="RR3363" s="0"/>
      <c r="RS3363" s="0"/>
      <c r="RT3363" s="0"/>
      <c r="RU3363" s="0"/>
      <c r="RV3363" s="0"/>
      <c r="RW3363" s="0"/>
      <c r="RX3363" s="0"/>
      <c r="RY3363" s="0"/>
      <c r="RZ3363" s="0"/>
      <c r="SA3363" s="0"/>
      <c r="SB3363" s="0"/>
      <c r="SC3363" s="0"/>
      <c r="SD3363" s="0"/>
      <c r="SE3363" s="0"/>
      <c r="SF3363" s="0"/>
      <c r="SG3363" s="0"/>
      <c r="SH3363" s="0"/>
      <c r="SI3363" s="0"/>
      <c r="SJ3363" s="0"/>
      <c r="SK3363" s="0"/>
      <c r="SL3363" s="0"/>
      <c r="SM3363" s="0"/>
      <c r="SN3363" s="0"/>
      <c r="SO3363" s="0"/>
      <c r="SP3363" s="0"/>
      <c r="SQ3363" s="0"/>
      <c r="SR3363" s="0"/>
      <c r="SS3363" s="0"/>
      <c r="ST3363" s="0"/>
      <c r="SU3363" s="0"/>
      <c r="SV3363" s="0"/>
      <c r="SW3363" s="0"/>
      <c r="SX3363" s="0"/>
      <c r="SY3363" s="0"/>
      <c r="SZ3363" s="0"/>
      <c r="TA3363" s="0"/>
      <c r="TB3363" s="0"/>
      <c r="TC3363" s="0"/>
      <c r="TD3363" s="0"/>
      <c r="TE3363" s="0"/>
      <c r="TF3363" s="0"/>
      <c r="TG3363" s="0"/>
      <c r="TH3363" s="0"/>
      <c r="TI3363" s="0"/>
      <c r="TJ3363" s="0"/>
      <c r="TK3363" s="0"/>
      <c r="TL3363" s="0"/>
      <c r="TM3363" s="0"/>
      <c r="TN3363" s="0"/>
      <c r="TO3363" s="0"/>
      <c r="TP3363" s="0"/>
      <c r="TQ3363" s="0"/>
      <c r="TR3363" s="0"/>
      <c r="TS3363" s="0"/>
      <c r="TT3363" s="0"/>
      <c r="TU3363" s="0"/>
      <c r="TV3363" s="0"/>
      <c r="TW3363" s="0"/>
      <c r="TX3363" s="0"/>
      <c r="TY3363" s="0"/>
      <c r="TZ3363" s="0"/>
      <c r="UA3363" s="0"/>
      <c r="UB3363" s="0"/>
      <c r="UC3363" s="0"/>
      <c r="UD3363" s="0"/>
      <c r="UE3363" s="0"/>
      <c r="UF3363" s="0"/>
      <c r="UG3363" s="0"/>
      <c r="UH3363" s="0"/>
      <c r="UI3363" s="0"/>
      <c r="UJ3363" s="0"/>
      <c r="UK3363" s="0"/>
      <c r="UL3363" s="0"/>
      <c r="UM3363" s="0"/>
      <c r="UN3363" s="0"/>
      <c r="UO3363" s="0"/>
      <c r="UP3363" s="0"/>
      <c r="UQ3363" s="0"/>
      <c r="UR3363" s="0"/>
      <c r="US3363" s="0"/>
      <c r="UT3363" s="0"/>
      <c r="UU3363" s="0"/>
      <c r="UV3363" s="0"/>
      <c r="UW3363" s="0"/>
      <c r="UX3363" s="0"/>
      <c r="UY3363" s="0"/>
      <c r="UZ3363" s="0"/>
      <c r="VA3363" s="0"/>
      <c r="VB3363" s="0"/>
      <c r="VC3363" s="0"/>
      <c r="VD3363" s="0"/>
      <c r="VE3363" s="0"/>
      <c r="VF3363" s="0"/>
      <c r="VG3363" s="0"/>
      <c r="VH3363" s="0"/>
      <c r="VI3363" s="0"/>
      <c r="VJ3363" s="0"/>
      <c r="VK3363" s="0"/>
      <c r="VL3363" s="0"/>
      <c r="VM3363" s="0"/>
      <c r="VN3363" s="0"/>
      <c r="VO3363" s="0"/>
      <c r="VP3363" s="0"/>
      <c r="VQ3363" s="0"/>
      <c r="VR3363" s="0"/>
      <c r="VS3363" s="0"/>
      <c r="VT3363" s="0"/>
      <c r="VU3363" s="0"/>
      <c r="VV3363" s="0"/>
      <c r="VW3363" s="0"/>
      <c r="VX3363" s="0"/>
      <c r="VY3363" s="0"/>
      <c r="VZ3363" s="0"/>
      <c r="WA3363" s="0"/>
      <c r="WB3363" s="0"/>
      <c r="WC3363" s="0"/>
      <c r="WD3363" s="0"/>
      <c r="WE3363" s="0"/>
      <c r="WF3363" s="0"/>
      <c r="WG3363" s="0"/>
      <c r="WH3363" s="0"/>
      <c r="WI3363" s="0"/>
      <c r="WJ3363" s="0"/>
      <c r="WK3363" s="0"/>
      <c r="WL3363" s="0"/>
      <c r="WM3363" s="0"/>
      <c r="WN3363" s="0"/>
      <c r="WO3363" s="0"/>
      <c r="WP3363" s="0"/>
      <c r="WQ3363" s="0"/>
      <c r="WR3363" s="0"/>
      <c r="WS3363" s="0"/>
      <c r="WT3363" s="0"/>
      <c r="WU3363" s="0"/>
      <c r="WV3363" s="0"/>
      <c r="WW3363" s="0"/>
      <c r="WX3363" s="0"/>
      <c r="WY3363" s="0"/>
      <c r="WZ3363" s="0"/>
      <c r="XA3363" s="0"/>
      <c r="XB3363" s="0"/>
      <c r="XC3363" s="0"/>
      <c r="XD3363" s="0"/>
      <c r="XE3363" s="0"/>
      <c r="XF3363" s="0"/>
      <c r="XG3363" s="0"/>
      <c r="XH3363" s="0"/>
      <c r="XI3363" s="0"/>
      <c r="XJ3363" s="0"/>
      <c r="XK3363" s="0"/>
      <c r="XL3363" s="0"/>
      <c r="XM3363" s="0"/>
      <c r="XN3363" s="0"/>
      <c r="XO3363" s="0"/>
      <c r="XP3363" s="0"/>
      <c r="XQ3363" s="0"/>
      <c r="XR3363" s="0"/>
      <c r="XS3363" s="0"/>
      <c r="XT3363" s="0"/>
      <c r="XU3363" s="0"/>
      <c r="XV3363" s="0"/>
      <c r="XW3363" s="0"/>
      <c r="XX3363" s="0"/>
      <c r="XY3363" s="0"/>
      <c r="XZ3363" s="0"/>
      <c r="YA3363" s="0"/>
      <c r="YB3363" s="0"/>
      <c r="YC3363" s="0"/>
      <c r="YD3363" s="0"/>
      <c r="YE3363" s="0"/>
      <c r="YF3363" s="0"/>
      <c r="YG3363" s="0"/>
      <c r="YH3363" s="0"/>
      <c r="YI3363" s="0"/>
      <c r="YJ3363" s="0"/>
      <c r="YK3363" s="0"/>
      <c r="YL3363" s="0"/>
      <c r="YM3363" s="0"/>
      <c r="YN3363" s="0"/>
      <c r="YO3363" s="0"/>
      <c r="YP3363" s="0"/>
      <c r="YQ3363" s="0"/>
      <c r="YR3363" s="0"/>
      <c r="YS3363" s="0"/>
      <c r="YT3363" s="0"/>
      <c r="YU3363" s="0"/>
      <c r="YV3363" s="0"/>
      <c r="YW3363" s="0"/>
      <c r="YX3363" s="0"/>
      <c r="YY3363" s="0"/>
      <c r="YZ3363" s="0"/>
      <c r="ZA3363" s="0"/>
      <c r="ZB3363" s="0"/>
      <c r="ZC3363" s="0"/>
      <c r="ZD3363" s="0"/>
      <c r="ZE3363" s="0"/>
      <c r="ZF3363" s="0"/>
      <c r="ZG3363" s="0"/>
      <c r="ZH3363" s="0"/>
      <c r="ZI3363" s="0"/>
      <c r="ZJ3363" s="0"/>
      <c r="ZK3363" s="0"/>
      <c r="ZL3363" s="0"/>
      <c r="ZM3363" s="0"/>
      <c r="ZN3363" s="0"/>
      <c r="ZO3363" s="0"/>
      <c r="ZP3363" s="0"/>
      <c r="ZQ3363" s="0"/>
      <c r="ZR3363" s="0"/>
      <c r="ZS3363" s="0"/>
      <c r="ZT3363" s="0"/>
      <c r="ZU3363" s="0"/>
      <c r="ZV3363" s="0"/>
      <c r="ZW3363" s="0"/>
      <c r="ZX3363" s="0"/>
      <c r="ZY3363" s="0"/>
      <c r="ZZ3363" s="0"/>
      <c r="AAA3363" s="0"/>
      <c r="AAB3363" s="0"/>
      <c r="AAC3363" s="0"/>
      <c r="AAD3363" s="0"/>
      <c r="AAE3363" s="0"/>
      <c r="AAF3363" s="0"/>
      <c r="AAG3363" s="0"/>
      <c r="AAH3363" s="0"/>
      <c r="AAI3363" s="0"/>
      <c r="AAJ3363" s="0"/>
      <c r="AAK3363" s="0"/>
      <c r="AAL3363" s="0"/>
      <c r="AAM3363" s="0"/>
      <c r="AAN3363" s="0"/>
      <c r="AAO3363" s="0"/>
      <c r="AAP3363" s="0"/>
      <c r="AAQ3363" s="0"/>
      <c r="AAR3363" s="0"/>
      <c r="AAS3363" s="0"/>
      <c r="AAT3363" s="0"/>
      <c r="AAU3363" s="0"/>
      <c r="AAV3363" s="0"/>
      <c r="AAW3363" s="0"/>
      <c r="AAX3363" s="0"/>
      <c r="AAY3363" s="0"/>
      <c r="AAZ3363" s="0"/>
      <c r="ABA3363" s="0"/>
      <c r="ABB3363" s="0"/>
      <c r="ABC3363" s="0"/>
      <c r="ABD3363" s="0"/>
      <c r="ABE3363" s="0"/>
      <c r="ABF3363" s="0"/>
      <c r="ABG3363" s="0"/>
      <c r="ABH3363" s="0"/>
      <c r="ABI3363" s="0"/>
      <c r="ABJ3363" s="0"/>
      <c r="ABK3363" s="0"/>
      <c r="ABL3363" s="0"/>
      <c r="ABM3363" s="0"/>
      <c r="ABN3363" s="0"/>
      <c r="ABO3363" s="0"/>
      <c r="ABP3363" s="0"/>
      <c r="ABQ3363" s="0"/>
      <c r="ABR3363" s="0"/>
      <c r="ABS3363" s="0"/>
      <c r="ABT3363" s="0"/>
      <c r="ABU3363" s="0"/>
      <c r="ABV3363" s="0"/>
      <c r="ABW3363" s="0"/>
      <c r="ABX3363" s="0"/>
      <c r="ABY3363" s="0"/>
      <c r="ABZ3363" s="0"/>
      <c r="ACA3363" s="0"/>
      <c r="ACB3363" s="0"/>
      <c r="ACC3363" s="0"/>
      <c r="ACD3363" s="0"/>
      <c r="ACE3363" s="0"/>
      <c r="ACF3363" s="0"/>
      <c r="ACG3363" s="0"/>
      <c r="ACH3363" s="0"/>
      <c r="ACI3363" s="0"/>
      <c r="ACJ3363" s="0"/>
      <c r="ACK3363" s="0"/>
      <c r="ACL3363" s="0"/>
      <c r="ACM3363" s="0"/>
      <c r="ACN3363" s="0"/>
      <c r="ACO3363" s="0"/>
      <c r="ACP3363" s="0"/>
      <c r="ACQ3363" s="0"/>
      <c r="ACR3363" s="0"/>
      <c r="ACS3363" s="0"/>
      <c r="ACT3363" s="0"/>
      <c r="ACU3363" s="0"/>
      <c r="ACV3363" s="0"/>
      <c r="ACW3363" s="0"/>
      <c r="ACX3363" s="0"/>
      <c r="ACY3363" s="0"/>
      <c r="ACZ3363" s="0"/>
      <c r="ADA3363" s="0"/>
      <c r="ADB3363" s="0"/>
      <c r="ADC3363" s="0"/>
      <c r="ADD3363" s="0"/>
      <c r="ADE3363" s="0"/>
      <c r="ADF3363" s="0"/>
      <c r="ADG3363" s="0"/>
      <c r="ADH3363" s="0"/>
      <c r="ADI3363" s="0"/>
      <c r="ADJ3363" s="0"/>
      <c r="ADK3363" s="0"/>
      <c r="ADL3363" s="0"/>
      <c r="ADM3363" s="0"/>
      <c r="ADN3363" s="0"/>
      <c r="ADO3363" s="0"/>
      <c r="ADP3363" s="0"/>
      <c r="ADQ3363" s="0"/>
      <c r="ADR3363" s="0"/>
      <c r="ADS3363" s="0"/>
      <c r="ADT3363" s="0"/>
      <c r="ADU3363" s="0"/>
      <c r="ADV3363" s="0"/>
      <c r="ADW3363" s="0"/>
      <c r="ADX3363" s="0"/>
      <c r="ADY3363" s="0"/>
      <c r="ADZ3363" s="0"/>
      <c r="AEA3363" s="0"/>
      <c r="AEB3363" s="0"/>
      <c r="AEC3363" s="0"/>
      <c r="AED3363" s="0"/>
      <c r="AEE3363" s="0"/>
      <c r="AEF3363" s="0"/>
      <c r="AEG3363" s="0"/>
      <c r="AEH3363" s="0"/>
      <c r="AEI3363" s="0"/>
      <c r="AEJ3363" s="0"/>
      <c r="AEK3363" s="0"/>
      <c r="AEL3363" s="0"/>
      <c r="AEM3363" s="0"/>
      <c r="AEN3363" s="0"/>
      <c r="AEO3363" s="0"/>
      <c r="AEP3363" s="0"/>
      <c r="AEQ3363" s="0"/>
      <c r="AER3363" s="0"/>
      <c r="AES3363" s="0"/>
      <c r="AET3363" s="0"/>
      <c r="AEU3363" s="0"/>
      <c r="AEV3363" s="0"/>
      <c r="AEW3363" s="0"/>
      <c r="AEX3363" s="0"/>
      <c r="AEY3363" s="0"/>
      <c r="AEZ3363" s="0"/>
      <c r="AFA3363" s="0"/>
      <c r="AFB3363" s="0"/>
      <c r="AFC3363" s="0"/>
      <c r="AFD3363" s="0"/>
      <c r="AFE3363" s="0"/>
      <c r="AFF3363" s="0"/>
      <c r="AFG3363" s="0"/>
      <c r="AFH3363" s="0"/>
      <c r="AFI3363" s="0"/>
      <c r="AFJ3363" s="0"/>
      <c r="AFK3363" s="0"/>
      <c r="AFL3363" s="0"/>
      <c r="AFM3363" s="0"/>
      <c r="AFN3363" s="0"/>
      <c r="AFO3363" s="0"/>
      <c r="AFP3363" s="0"/>
      <c r="AFQ3363" s="0"/>
      <c r="AFR3363" s="0"/>
      <c r="AFS3363" s="0"/>
      <c r="AFT3363" s="0"/>
      <c r="AFU3363" s="0"/>
      <c r="AFV3363" s="0"/>
      <c r="AFW3363" s="0"/>
      <c r="AFX3363" s="0"/>
      <c r="AFY3363" s="0"/>
      <c r="AFZ3363" s="0"/>
      <c r="AGA3363" s="0"/>
      <c r="AGB3363" s="0"/>
      <c r="AGC3363" s="0"/>
      <c r="AGD3363" s="0"/>
      <c r="AGE3363" s="0"/>
      <c r="AGF3363" s="0"/>
      <c r="AGG3363" s="0"/>
      <c r="AGH3363" s="0"/>
      <c r="AGI3363" s="0"/>
      <c r="AGJ3363" s="0"/>
      <c r="AGK3363" s="0"/>
      <c r="AGL3363" s="0"/>
      <c r="AGM3363" s="0"/>
      <c r="AGN3363" s="0"/>
      <c r="AGO3363" s="0"/>
      <c r="AGP3363" s="0"/>
      <c r="AGQ3363" s="0"/>
      <c r="AGR3363" s="0"/>
      <c r="AGS3363" s="0"/>
      <c r="AGT3363" s="0"/>
      <c r="AGU3363" s="0"/>
      <c r="AGV3363" s="0"/>
      <c r="AGW3363" s="0"/>
      <c r="AGX3363" s="0"/>
      <c r="AGY3363" s="0"/>
      <c r="AGZ3363" s="0"/>
      <c r="AHA3363" s="0"/>
      <c r="AHB3363" s="0"/>
      <c r="AHC3363" s="0"/>
      <c r="AHD3363" s="0"/>
      <c r="AHE3363" s="0"/>
      <c r="AHF3363" s="0"/>
      <c r="AHG3363" s="0"/>
      <c r="AHH3363" s="0"/>
      <c r="AHI3363" s="0"/>
      <c r="AHJ3363" s="0"/>
      <c r="AHK3363" s="0"/>
      <c r="AHL3363" s="0"/>
      <c r="AHM3363" s="0"/>
      <c r="AHN3363" s="0"/>
      <c r="AHO3363" s="0"/>
      <c r="AHP3363" s="0"/>
      <c r="AHQ3363" s="0"/>
      <c r="AHR3363" s="0"/>
      <c r="AHS3363" s="0"/>
      <c r="AHT3363" s="0"/>
      <c r="AHU3363" s="0"/>
      <c r="AHV3363" s="0"/>
      <c r="AHW3363" s="0"/>
      <c r="AHX3363" s="0"/>
      <c r="AHY3363" s="0"/>
      <c r="AHZ3363" s="0"/>
      <c r="AIA3363" s="0"/>
      <c r="AIB3363" s="0"/>
      <c r="AIC3363" s="0"/>
      <c r="AID3363" s="0"/>
      <c r="AIE3363" s="0"/>
      <c r="AIF3363" s="0"/>
      <c r="AIG3363" s="0"/>
      <c r="AIH3363" s="0"/>
      <c r="AII3363" s="0"/>
      <c r="AIJ3363" s="0"/>
      <c r="AIK3363" s="0"/>
      <c r="AIL3363" s="0"/>
      <c r="AIM3363" s="0"/>
      <c r="AIN3363" s="0"/>
      <c r="AIO3363" s="0"/>
      <c r="AIP3363" s="0"/>
      <c r="AIQ3363" s="0"/>
      <c r="AIR3363" s="0"/>
      <c r="AIS3363" s="0"/>
      <c r="AIT3363" s="0"/>
      <c r="AIU3363" s="0"/>
      <c r="AIV3363" s="0"/>
      <c r="AIW3363" s="0"/>
      <c r="AIX3363" s="0"/>
      <c r="AIY3363" s="0"/>
      <c r="AIZ3363" s="0"/>
      <c r="AJA3363" s="0"/>
      <c r="AJB3363" s="0"/>
      <c r="AJC3363" s="0"/>
      <c r="AJD3363" s="0"/>
      <c r="AJE3363" s="0"/>
      <c r="AJF3363" s="0"/>
      <c r="AJG3363" s="0"/>
      <c r="AJH3363" s="0"/>
      <c r="AJI3363" s="0"/>
      <c r="AJJ3363" s="0"/>
      <c r="AJK3363" s="0"/>
      <c r="AJL3363" s="0"/>
      <c r="AJM3363" s="0"/>
      <c r="AJN3363" s="0"/>
      <c r="AJO3363" s="0"/>
      <c r="AJP3363" s="0"/>
      <c r="AJQ3363" s="0"/>
      <c r="AJR3363" s="0"/>
      <c r="AJS3363" s="0"/>
      <c r="AJT3363" s="0"/>
      <c r="AJU3363" s="0"/>
      <c r="AJV3363" s="0"/>
      <c r="AJW3363" s="0"/>
      <c r="AJX3363" s="0"/>
      <c r="AJY3363" s="0"/>
      <c r="AJZ3363" s="0"/>
      <c r="AKA3363" s="0"/>
      <c r="AKB3363" s="0"/>
      <c r="AKC3363" s="0"/>
      <c r="AKD3363" s="0"/>
      <c r="AKE3363" s="0"/>
      <c r="AKF3363" s="0"/>
      <c r="AKG3363" s="0"/>
      <c r="AKH3363" s="0"/>
      <c r="AKI3363" s="0"/>
      <c r="AKJ3363" s="0"/>
      <c r="AKK3363" s="0"/>
      <c r="AKL3363" s="0"/>
      <c r="AKM3363" s="0"/>
      <c r="AKN3363" s="0"/>
      <c r="AKO3363" s="0"/>
      <c r="AKP3363" s="0"/>
      <c r="AKQ3363" s="0"/>
      <c r="AKR3363" s="0"/>
      <c r="AKS3363" s="0"/>
      <c r="AKT3363" s="0"/>
      <c r="AKU3363" s="0"/>
      <c r="AKV3363" s="0"/>
      <c r="AKW3363" s="0"/>
      <c r="AKX3363" s="0"/>
      <c r="AKY3363" s="0"/>
      <c r="AKZ3363" s="0"/>
      <c r="ALA3363" s="0"/>
      <c r="ALB3363" s="0"/>
      <c r="ALC3363" s="0"/>
      <c r="ALD3363" s="0"/>
      <c r="ALE3363" s="0"/>
      <c r="ALF3363" s="0"/>
      <c r="ALG3363" s="0"/>
      <c r="ALH3363" s="0"/>
      <c r="ALI3363" s="0"/>
      <c r="ALJ3363" s="0"/>
      <c r="ALK3363" s="0"/>
      <c r="ALL3363" s="0"/>
      <c r="ALM3363" s="0"/>
      <c r="ALN3363" s="0"/>
      <c r="ALO3363" s="0"/>
      <c r="ALP3363" s="0"/>
      <c r="ALQ3363" s="0"/>
      <c r="ALR3363" s="0"/>
      <c r="ALS3363" s="0"/>
      <c r="ALT3363" s="0"/>
      <c r="ALU3363" s="0"/>
      <c r="ALV3363" s="0"/>
      <c r="ALW3363" s="0"/>
      <c r="ALX3363" s="0"/>
      <c r="ALY3363" s="0"/>
      <c r="ALZ3363" s="0"/>
      <c r="AMA3363" s="0"/>
      <c r="AMB3363" s="0"/>
      <c r="AMC3363" s="0"/>
      <c r="AMD3363" s="0"/>
      <c r="AME3363" s="0"/>
      <c r="AMF3363" s="0"/>
      <c r="AMG3363" s="0"/>
      <c r="AMH3363" s="0"/>
      <c r="AMI3363" s="0"/>
    </row>
    <row r="3364" customFormat="false" ht="12.75" hidden="false" customHeight="false" outlineLevel="0" collapsed="false">
      <c r="A3364" s="1" t="s">
        <v>3614</v>
      </c>
      <c r="C3364" s="27" t="s">
        <v>3618</v>
      </c>
      <c r="D3364" s="27" t="s">
        <v>20</v>
      </c>
      <c r="E3364" s="28"/>
      <c r="F3364" s="29"/>
      <c r="G3364" s="27"/>
      <c r="H3364" s="30" t="s">
        <v>168</v>
      </c>
      <c r="I3364" s="31" t="n">
        <v>6.9</v>
      </c>
      <c r="J3364" s="31" t="s">
        <v>2377</v>
      </c>
      <c r="BM3364" s="0"/>
      <c r="BN3364" s="0"/>
      <c r="BO3364" s="0"/>
      <c r="BP3364" s="0"/>
      <c r="BQ3364" s="0"/>
      <c r="BR3364" s="0"/>
      <c r="BS3364" s="0"/>
      <c r="BT3364" s="0"/>
      <c r="BU3364" s="0"/>
      <c r="BV3364" s="0"/>
      <c r="BW3364" s="0"/>
      <c r="BX3364" s="0"/>
      <c r="BY3364" s="0"/>
      <c r="BZ3364" s="0"/>
      <c r="CA3364" s="0"/>
      <c r="CB3364" s="0"/>
      <c r="CC3364" s="0"/>
      <c r="CD3364" s="0"/>
      <c r="CE3364" s="0"/>
      <c r="CF3364" s="0"/>
      <c r="CG3364" s="0"/>
      <c r="CH3364" s="0"/>
      <c r="CI3364" s="0"/>
      <c r="CJ3364" s="0"/>
      <c r="CK3364" s="0"/>
      <c r="CL3364" s="0"/>
      <c r="CM3364" s="0"/>
      <c r="CN3364" s="0"/>
      <c r="CO3364" s="0"/>
      <c r="CP3364" s="0"/>
      <c r="CQ3364" s="0"/>
      <c r="CR3364" s="0"/>
      <c r="CS3364" s="0"/>
      <c r="CT3364" s="0"/>
      <c r="CU3364" s="0"/>
      <c r="CV3364" s="0"/>
      <c r="CW3364" s="0"/>
      <c r="CX3364" s="0"/>
      <c r="CY3364" s="0"/>
      <c r="CZ3364" s="0"/>
      <c r="DA3364" s="0"/>
      <c r="DB3364" s="0"/>
      <c r="DC3364" s="0"/>
      <c r="DD3364" s="0"/>
      <c r="DE3364" s="0"/>
      <c r="DF3364" s="0"/>
      <c r="DG3364" s="0"/>
      <c r="DH3364" s="0"/>
      <c r="DI3364" s="0"/>
      <c r="DJ3364" s="0"/>
      <c r="DK3364" s="0"/>
      <c r="DL3364" s="0"/>
      <c r="DM3364" s="0"/>
      <c r="DN3364" s="0"/>
      <c r="DO3364" s="0"/>
      <c r="DP3364" s="0"/>
      <c r="DQ3364" s="0"/>
      <c r="DR3364" s="0"/>
      <c r="DS3364" s="0"/>
      <c r="DT3364" s="0"/>
      <c r="DU3364" s="0"/>
      <c r="DV3364" s="0"/>
      <c r="DW3364" s="0"/>
      <c r="DX3364" s="0"/>
      <c r="DY3364" s="0"/>
      <c r="DZ3364" s="0"/>
      <c r="EA3364" s="0"/>
      <c r="EB3364" s="0"/>
      <c r="EC3364" s="0"/>
      <c r="ED3364" s="0"/>
      <c r="EE3364" s="0"/>
      <c r="EF3364" s="0"/>
      <c r="EG3364" s="0"/>
      <c r="EH3364" s="0"/>
      <c r="EI3364" s="0"/>
      <c r="EJ3364" s="0"/>
      <c r="EK3364" s="0"/>
      <c r="EL3364" s="0"/>
      <c r="EM3364" s="0"/>
      <c r="EN3364" s="0"/>
      <c r="EO3364" s="0"/>
      <c r="EP3364" s="0"/>
      <c r="EQ3364" s="0"/>
      <c r="ER3364" s="0"/>
      <c r="ES3364" s="0"/>
      <c r="ET3364" s="0"/>
      <c r="EU3364" s="0"/>
      <c r="EV3364" s="0"/>
      <c r="EW3364" s="0"/>
      <c r="EX3364" s="0"/>
      <c r="EY3364" s="0"/>
      <c r="EZ3364" s="0"/>
      <c r="FA3364" s="0"/>
      <c r="FB3364" s="0"/>
      <c r="FC3364" s="0"/>
      <c r="FD3364" s="0"/>
      <c r="FE3364" s="0"/>
      <c r="FF3364" s="0"/>
      <c r="FG3364" s="0"/>
      <c r="FH3364" s="0"/>
      <c r="FI3364" s="0"/>
      <c r="FJ3364" s="0"/>
      <c r="FK3364" s="0"/>
      <c r="FL3364" s="0"/>
      <c r="FM3364" s="0"/>
      <c r="FN3364" s="0"/>
      <c r="FO3364" s="0"/>
      <c r="FP3364" s="0"/>
      <c r="FQ3364" s="0"/>
      <c r="FR3364" s="0"/>
      <c r="FS3364" s="0"/>
      <c r="FT3364" s="0"/>
      <c r="FU3364" s="0"/>
      <c r="FV3364" s="0"/>
      <c r="FW3364" s="0"/>
      <c r="FX3364" s="0"/>
      <c r="FY3364" s="0"/>
      <c r="FZ3364" s="0"/>
      <c r="GA3364" s="0"/>
      <c r="GB3364" s="0"/>
      <c r="GC3364" s="0"/>
      <c r="GD3364" s="0"/>
      <c r="GE3364" s="0"/>
      <c r="GF3364" s="0"/>
      <c r="GG3364" s="0"/>
      <c r="GH3364" s="0"/>
      <c r="GI3364" s="0"/>
      <c r="GJ3364" s="0"/>
      <c r="GK3364" s="0"/>
      <c r="GL3364" s="0"/>
      <c r="GM3364" s="0"/>
      <c r="GN3364" s="0"/>
      <c r="GO3364" s="0"/>
      <c r="GP3364" s="0"/>
      <c r="GQ3364" s="0"/>
      <c r="GR3364" s="0"/>
      <c r="GS3364" s="0"/>
      <c r="GT3364" s="0"/>
      <c r="GU3364" s="0"/>
      <c r="GV3364" s="0"/>
      <c r="GW3364" s="0"/>
      <c r="GX3364" s="0"/>
      <c r="GY3364" s="0"/>
      <c r="GZ3364" s="0"/>
      <c r="HA3364" s="0"/>
      <c r="HB3364" s="0"/>
      <c r="HC3364" s="0"/>
      <c r="HD3364" s="0"/>
      <c r="HE3364" s="0"/>
      <c r="HF3364" s="0"/>
      <c r="HG3364" s="0"/>
      <c r="HH3364" s="0"/>
      <c r="HI3364" s="0"/>
      <c r="HJ3364" s="0"/>
      <c r="HK3364" s="0"/>
      <c r="HL3364" s="0"/>
      <c r="HM3364" s="0"/>
      <c r="HN3364" s="0"/>
      <c r="HO3364" s="0"/>
      <c r="HP3364" s="0"/>
      <c r="HQ3364" s="0"/>
      <c r="HR3364" s="0"/>
      <c r="HS3364" s="0"/>
      <c r="HT3364" s="0"/>
      <c r="HU3364" s="0"/>
      <c r="HV3364" s="0"/>
      <c r="HW3364" s="0"/>
      <c r="HX3364" s="0"/>
      <c r="HY3364" s="0"/>
      <c r="HZ3364" s="0"/>
      <c r="IA3364" s="0"/>
      <c r="IB3364" s="0"/>
      <c r="IC3364" s="0"/>
      <c r="ID3364" s="0"/>
      <c r="IE3364" s="0"/>
      <c r="IF3364" s="0"/>
      <c r="IG3364" s="0"/>
      <c r="IH3364" s="0"/>
      <c r="II3364" s="0"/>
      <c r="IJ3364" s="0"/>
      <c r="IK3364" s="0"/>
      <c r="IL3364" s="0"/>
      <c r="IM3364" s="0"/>
      <c r="IN3364" s="0"/>
      <c r="IO3364" s="0"/>
      <c r="IP3364" s="0"/>
      <c r="IQ3364" s="0"/>
      <c r="IR3364" s="0"/>
      <c r="IS3364" s="0"/>
      <c r="IT3364" s="0"/>
      <c r="IU3364" s="0"/>
      <c r="IV3364" s="0"/>
      <c r="IW3364" s="0"/>
      <c r="IX3364" s="0"/>
      <c r="IY3364" s="0"/>
      <c r="IZ3364" s="0"/>
      <c r="JA3364" s="0"/>
      <c r="JB3364" s="0"/>
      <c r="JC3364" s="0"/>
      <c r="JD3364" s="0"/>
      <c r="JE3364" s="0"/>
      <c r="JF3364" s="0"/>
      <c r="JG3364" s="0"/>
      <c r="JH3364" s="0"/>
      <c r="JI3364" s="0"/>
      <c r="JJ3364" s="0"/>
      <c r="JK3364" s="0"/>
      <c r="JL3364" s="0"/>
      <c r="JM3364" s="0"/>
      <c r="JN3364" s="0"/>
      <c r="JO3364" s="0"/>
      <c r="JP3364" s="0"/>
      <c r="JQ3364" s="0"/>
      <c r="JR3364" s="0"/>
      <c r="JS3364" s="0"/>
      <c r="JT3364" s="0"/>
      <c r="JU3364" s="0"/>
      <c r="JV3364" s="0"/>
      <c r="JW3364" s="0"/>
      <c r="JX3364" s="0"/>
      <c r="JY3364" s="0"/>
      <c r="JZ3364" s="0"/>
      <c r="KA3364" s="0"/>
      <c r="KB3364" s="0"/>
      <c r="KC3364" s="0"/>
      <c r="KD3364" s="0"/>
      <c r="KE3364" s="0"/>
      <c r="KF3364" s="0"/>
      <c r="KG3364" s="0"/>
      <c r="KH3364" s="0"/>
      <c r="KI3364" s="0"/>
      <c r="KJ3364" s="0"/>
      <c r="KK3364" s="0"/>
      <c r="KL3364" s="0"/>
      <c r="KM3364" s="0"/>
      <c r="KN3364" s="0"/>
      <c r="KO3364" s="0"/>
      <c r="KP3364" s="0"/>
      <c r="KQ3364" s="0"/>
      <c r="KR3364" s="0"/>
      <c r="KS3364" s="0"/>
      <c r="KT3364" s="0"/>
      <c r="KU3364" s="0"/>
      <c r="KV3364" s="0"/>
      <c r="KW3364" s="0"/>
      <c r="KX3364" s="0"/>
      <c r="KY3364" s="0"/>
      <c r="KZ3364" s="0"/>
      <c r="LA3364" s="0"/>
      <c r="LB3364" s="0"/>
      <c r="LC3364" s="0"/>
      <c r="LD3364" s="0"/>
      <c r="LE3364" s="0"/>
      <c r="LF3364" s="0"/>
      <c r="LG3364" s="0"/>
      <c r="LH3364" s="0"/>
      <c r="LI3364" s="0"/>
      <c r="LJ3364" s="0"/>
      <c r="LK3364" s="0"/>
      <c r="LL3364" s="0"/>
      <c r="LM3364" s="0"/>
      <c r="LN3364" s="0"/>
      <c r="LO3364" s="0"/>
      <c r="LP3364" s="0"/>
      <c r="LQ3364" s="0"/>
      <c r="LR3364" s="0"/>
      <c r="LS3364" s="0"/>
      <c r="LT3364" s="0"/>
      <c r="LU3364" s="0"/>
      <c r="LV3364" s="0"/>
      <c r="LW3364" s="0"/>
      <c r="LX3364" s="0"/>
      <c r="LY3364" s="0"/>
      <c r="LZ3364" s="0"/>
      <c r="MA3364" s="0"/>
      <c r="MB3364" s="0"/>
      <c r="MC3364" s="0"/>
      <c r="MD3364" s="0"/>
      <c r="ME3364" s="0"/>
      <c r="MF3364" s="0"/>
      <c r="MG3364" s="0"/>
      <c r="MH3364" s="0"/>
      <c r="MI3364" s="0"/>
      <c r="MJ3364" s="0"/>
      <c r="MK3364" s="0"/>
      <c r="ML3364" s="0"/>
      <c r="MM3364" s="0"/>
      <c r="MN3364" s="0"/>
      <c r="MO3364" s="0"/>
      <c r="MP3364" s="0"/>
      <c r="MQ3364" s="0"/>
      <c r="MR3364" s="0"/>
      <c r="MS3364" s="0"/>
      <c r="MT3364" s="0"/>
      <c r="MU3364" s="0"/>
      <c r="MV3364" s="0"/>
      <c r="MW3364" s="0"/>
      <c r="MX3364" s="0"/>
      <c r="MY3364" s="0"/>
      <c r="MZ3364" s="0"/>
      <c r="NA3364" s="0"/>
      <c r="NB3364" s="0"/>
      <c r="NC3364" s="0"/>
      <c r="ND3364" s="0"/>
      <c r="NE3364" s="0"/>
      <c r="NF3364" s="0"/>
      <c r="NG3364" s="0"/>
      <c r="NH3364" s="0"/>
      <c r="NI3364" s="0"/>
      <c r="NJ3364" s="0"/>
      <c r="NK3364" s="0"/>
      <c r="NL3364" s="0"/>
      <c r="NM3364" s="0"/>
      <c r="NN3364" s="0"/>
      <c r="NO3364" s="0"/>
      <c r="NP3364" s="0"/>
      <c r="NQ3364" s="0"/>
      <c r="NR3364" s="0"/>
      <c r="NS3364" s="0"/>
      <c r="NT3364" s="0"/>
      <c r="NU3364" s="0"/>
      <c r="NV3364" s="0"/>
      <c r="NW3364" s="0"/>
      <c r="NX3364" s="0"/>
      <c r="NY3364" s="0"/>
      <c r="NZ3364" s="0"/>
      <c r="OA3364" s="0"/>
      <c r="OB3364" s="0"/>
      <c r="OC3364" s="0"/>
      <c r="OD3364" s="0"/>
      <c r="OE3364" s="0"/>
      <c r="OF3364" s="0"/>
      <c r="OG3364" s="0"/>
      <c r="OH3364" s="0"/>
      <c r="OI3364" s="0"/>
      <c r="OJ3364" s="0"/>
      <c r="OK3364" s="0"/>
      <c r="OL3364" s="0"/>
      <c r="OM3364" s="0"/>
      <c r="ON3364" s="0"/>
      <c r="OO3364" s="0"/>
      <c r="OP3364" s="0"/>
      <c r="OQ3364" s="0"/>
      <c r="OR3364" s="0"/>
      <c r="OS3364" s="0"/>
      <c r="OT3364" s="0"/>
      <c r="OU3364" s="0"/>
      <c r="OV3364" s="0"/>
      <c r="OW3364" s="0"/>
      <c r="OX3364" s="0"/>
      <c r="OY3364" s="0"/>
      <c r="OZ3364" s="0"/>
      <c r="PA3364" s="0"/>
      <c r="PB3364" s="0"/>
      <c r="PC3364" s="0"/>
      <c r="PD3364" s="0"/>
      <c r="PE3364" s="0"/>
      <c r="PF3364" s="0"/>
      <c r="PG3364" s="0"/>
      <c r="PH3364" s="0"/>
      <c r="PI3364" s="0"/>
      <c r="PJ3364" s="0"/>
      <c r="PK3364" s="0"/>
      <c r="PL3364" s="0"/>
      <c r="PM3364" s="0"/>
      <c r="PN3364" s="0"/>
      <c r="PO3364" s="0"/>
      <c r="PP3364" s="0"/>
      <c r="PQ3364" s="0"/>
      <c r="PR3364" s="0"/>
      <c r="PS3364" s="0"/>
      <c r="PT3364" s="0"/>
      <c r="PU3364" s="0"/>
      <c r="PV3364" s="0"/>
      <c r="PW3364" s="0"/>
      <c r="PX3364" s="0"/>
      <c r="PY3364" s="0"/>
      <c r="PZ3364" s="0"/>
      <c r="QA3364" s="0"/>
      <c r="QB3364" s="0"/>
      <c r="QC3364" s="0"/>
      <c r="QD3364" s="0"/>
      <c r="QE3364" s="0"/>
      <c r="QF3364" s="0"/>
      <c r="QG3364" s="0"/>
      <c r="QH3364" s="0"/>
      <c r="QI3364" s="0"/>
      <c r="QJ3364" s="0"/>
      <c r="QK3364" s="0"/>
      <c r="QL3364" s="0"/>
      <c r="QM3364" s="0"/>
      <c r="QN3364" s="0"/>
      <c r="QO3364" s="0"/>
      <c r="QP3364" s="0"/>
      <c r="QQ3364" s="0"/>
      <c r="QR3364" s="0"/>
      <c r="QS3364" s="0"/>
      <c r="QT3364" s="0"/>
      <c r="QU3364" s="0"/>
      <c r="QV3364" s="0"/>
      <c r="QW3364" s="0"/>
      <c r="QX3364" s="0"/>
      <c r="QY3364" s="0"/>
      <c r="QZ3364" s="0"/>
      <c r="RA3364" s="0"/>
      <c r="RB3364" s="0"/>
      <c r="RC3364" s="0"/>
      <c r="RD3364" s="0"/>
      <c r="RE3364" s="0"/>
      <c r="RF3364" s="0"/>
      <c r="RG3364" s="0"/>
      <c r="RH3364" s="0"/>
      <c r="RI3364" s="0"/>
      <c r="RJ3364" s="0"/>
      <c r="RK3364" s="0"/>
      <c r="RL3364" s="0"/>
      <c r="RM3364" s="0"/>
      <c r="RN3364" s="0"/>
      <c r="RO3364" s="0"/>
      <c r="RP3364" s="0"/>
      <c r="RQ3364" s="0"/>
      <c r="RR3364" s="0"/>
      <c r="RS3364" s="0"/>
      <c r="RT3364" s="0"/>
      <c r="RU3364" s="0"/>
      <c r="RV3364" s="0"/>
      <c r="RW3364" s="0"/>
      <c r="RX3364" s="0"/>
      <c r="RY3364" s="0"/>
      <c r="RZ3364" s="0"/>
      <c r="SA3364" s="0"/>
      <c r="SB3364" s="0"/>
      <c r="SC3364" s="0"/>
      <c r="SD3364" s="0"/>
      <c r="SE3364" s="0"/>
      <c r="SF3364" s="0"/>
      <c r="SG3364" s="0"/>
      <c r="SH3364" s="0"/>
      <c r="SI3364" s="0"/>
      <c r="SJ3364" s="0"/>
      <c r="SK3364" s="0"/>
      <c r="SL3364" s="0"/>
      <c r="SM3364" s="0"/>
      <c r="SN3364" s="0"/>
      <c r="SO3364" s="0"/>
      <c r="SP3364" s="0"/>
      <c r="SQ3364" s="0"/>
      <c r="SR3364" s="0"/>
      <c r="SS3364" s="0"/>
      <c r="ST3364" s="0"/>
      <c r="SU3364" s="0"/>
      <c r="SV3364" s="0"/>
      <c r="SW3364" s="0"/>
      <c r="SX3364" s="0"/>
      <c r="SY3364" s="0"/>
      <c r="SZ3364" s="0"/>
      <c r="TA3364" s="0"/>
      <c r="TB3364" s="0"/>
      <c r="TC3364" s="0"/>
      <c r="TD3364" s="0"/>
      <c r="TE3364" s="0"/>
      <c r="TF3364" s="0"/>
      <c r="TG3364" s="0"/>
      <c r="TH3364" s="0"/>
      <c r="TI3364" s="0"/>
      <c r="TJ3364" s="0"/>
      <c r="TK3364" s="0"/>
      <c r="TL3364" s="0"/>
      <c r="TM3364" s="0"/>
      <c r="TN3364" s="0"/>
      <c r="TO3364" s="0"/>
      <c r="TP3364" s="0"/>
      <c r="TQ3364" s="0"/>
      <c r="TR3364" s="0"/>
      <c r="TS3364" s="0"/>
      <c r="TT3364" s="0"/>
      <c r="TU3364" s="0"/>
      <c r="TV3364" s="0"/>
      <c r="TW3364" s="0"/>
      <c r="TX3364" s="0"/>
      <c r="TY3364" s="0"/>
      <c r="TZ3364" s="0"/>
      <c r="UA3364" s="0"/>
      <c r="UB3364" s="0"/>
      <c r="UC3364" s="0"/>
      <c r="UD3364" s="0"/>
      <c r="UE3364" s="0"/>
      <c r="UF3364" s="0"/>
      <c r="UG3364" s="0"/>
      <c r="UH3364" s="0"/>
      <c r="UI3364" s="0"/>
      <c r="UJ3364" s="0"/>
      <c r="UK3364" s="0"/>
      <c r="UL3364" s="0"/>
      <c r="UM3364" s="0"/>
      <c r="UN3364" s="0"/>
      <c r="UO3364" s="0"/>
      <c r="UP3364" s="0"/>
      <c r="UQ3364" s="0"/>
      <c r="UR3364" s="0"/>
      <c r="US3364" s="0"/>
      <c r="UT3364" s="0"/>
      <c r="UU3364" s="0"/>
      <c r="UV3364" s="0"/>
      <c r="UW3364" s="0"/>
      <c r="UX3364" s="0"/>
      <c r="UY3364" s="0"/>
      <c r="UZ3364" s="0"/>
      <c r="VA3364" s="0"/>
      <c r="VB3364" s="0"/>
      <c r="VC3364" s="0"/>
      <c r="VD3364" s="0"/>
      <c r="VE3364" s="0"/>
      <c r="VF3364" s="0"/>
      <c r="VG3364" s="0"/>
      <c r="VH3364" s="0"/>
      <c r="VI3364" s="0"/>
      <c r="VJ3364" s="0"/>
      <c r="VK3364" s="0"/>
      <c r="VL3364" s="0"/>
      <c r="VM3364" s="0"/>
      <c r="VN3364" s="0"/>
      <c r="VO3364" s="0"/>
      <c r="VP3364" s="0"/>
      <c r="VQ3364" s="0"/>
      <c r="VR3364" s="0"/>
      <c r="VS3364" s="0"/>
      <c r="VT3364" s="0"/>
      <c r="VU3364" s="0"/>
      <c r="VV3364" s="0"/>
      <c r="VW3364" s="0"/>
      <c r="VX3364" s="0"/>
      <c r="VY3364" s="0"/>
      <c r="VZ3364" s="0"/>
      <c r="WA3364" s="0"/>
      <c r="WB3364" s="0"/>
      <c r="WC3364" s="0"/>
      <c r="WD3364" s="0"/>
      <c r="WE3364" s="0"/>
      <c r="WF3364" s="0"/>
      <c r="WG3364" s="0"/>
      <c r="WH3364" s="0"/>
      <c r="WI3364" s="0"/>
      <c r="WJ3364" s="0"/>
      <c r="WK3364" s="0"/>
      <c r="WL3364" s="0"/>
      <c r="WM3364" s="0"/>
      <c r="WN3364" s="0"/>
      <c r="WO3364" s="0"/>
      <c r="WP3364" s="0"/>
      <c r="WQ3364" s="0"/>
      <c r="WR3364" s="0"/>
      <c r="WS3364" s="0"/>
      <c r="WT3364" s="0"/>
      <c r="WU3364" s="0"/>
      <c r="WV3364" s="0"/>
      <c r="WW3364" s="0"/>
      <c r="WX3364" s="0"/>
      <c r="WY3364" s="0"/>
      <c r="WZ3364" s="0"/>
      <c r="XA3364" s="0"/>
      <c r="XB3364" s="0"/>
      <c r="XC3364" s="0"/>
      <c r="XD3364" s="0"/>
      <c r="XE3364" s="0"/>
      <c r="XF3364" s="0"/>
      <c r="XG3364" s="0"/>
      <c r="XH3364" s="0"/>
      <c r="XI3364" s="0"/>
      <c r="XJ3364" s="0"/>
      <c r="XK3364" s="0"/>
      <c r="XL3364" s="0"/>
      <c r="XM3364" s="0"/>
      <c r="XN3364" s="0"/>
      <c r="XO3364" s="0"/>
      <c r="XP3364" s="0"/>
      <c r="XQ3364" s="0"/>
      <c r="XR3364" s="0"/>
      <c r="XS3364" s="0"/>
      <c r="XT3364" s="0"/>
      <c r="XU3364" s="0"/>
      <c r="XV3364" s="0"/>
      <c r="XW3364" s="0"/>
      <c r="XX3364" s="0"/>
      <c r="XY3364" s="0"/>
      <c r="XZ3364" s="0"/>
      <c r="YA3364" s="0"/>
      <c r="YB3364" s="0"/>
      <c r="YC3364" s="0"/>
      <c r="YD3364" s="0"/>
      <c r="YE3364" s="0"/>
      <c r="YF3364" s="0"/>
      <c r="YG3364" s="0"/>
      <c r="YH3364" s="0"/>
      <c r="YI3364" s="0"/>
      <c r="YJ3364" s="0"/>
      <c r="YK3364" s="0"/>
      <c r="YL3364" s="0"/>
      <c r="YM3364" s="0"/>
      <c r="YN3364" s="0"/>
      <c r="YO3364" s="0"/>
      <c r="YP3364" s="0"/>
      <c r="YQ3364" s="0"/>
      <c r="YR3364" s="0"/>
      <c r="YS3364" s="0"/>
      <c r="YT3364" s="0"/>
      <c r="YU3364" s="0"/>
      <c r="YV3364" s="0"/>
      <c r="YW3364" s="0"/>
      <c r="YX3364" s="0"/>
      <c r="YY3364" s="0"/>
      <c r="YZ3364" s="0"/>
      <c r="ZA3364" s="0"/>
      <c r="ZB3364" s="0"/>
      <c r="ZC3364" s="0"/>
      <c r="ZD3364" s="0"/>
      <c r="ZE3364" s="0"/>
      <c r="ZF3364" s="0"/>
      <c r="ZG3364" s="0"/>
      <c r="ZH3364" s="0"/>
      <c r="ZI3364" s="0"/>
      <c r="ZJ3364" s="0"/>
      <c r="ZK3364" s="0"/>
      <c r="ZL3364" s="0"/>
      <c r="ZM3364" s="0"/>
      <c r="ZN3364" s="0"/>
      <c r="ZO3364" s="0"/>
      <c r="ZP3364" s="0"/>
      <c r="ZQ3364" s="0"/>
      <c r="ZR3364" s="0"/>
      <c r="ZS3364" s="0"/>
      <c r="ZT3364" s="0"/>
      <c r="ZU3364" s="0"/>
      <c r="ZV3364" s="0"/>
      <c r="ZW3364" s="0"/>
      <c r="ZX3364" s="0"/>
      <c r="ZY3364" s="0"/>
      <c r="ZZ3364" s="0"/>
      <c r="AAA3364" s="0"/>
      <c r="AAB3364" s="0"/>
      <c r="AAC3364" s="0"/>
      <c r="AAD3364" s="0"/>
      <c r="AAE3364" s="0"/>
      <c r="AAF3364" s="0"/>
      <c r="AAG3364" s="0"/>
      <c r="AAH3364" s="0"/>
      <c r="AAI3364" s="0"/>
      <c r="AAJ3364" s="0"/>
      <c r="AAK3364" s="0"/>
      <c r="AAL3364" s="0"/>
      <c r="AAM3364" s="0"/>
      <c r="AAN3364" s="0"/>
      <c r="AAO3364" s="0"/>
      <c r="AAP3364" s="0"/>
      <c r="AAQ3364" s="0"/>
      <c r="AAR3364" s="0"/>
      <c r="AAS3364" s="0"/>
      <c r="AAT3364" s="0"/>
      <c r="AAU3364" s="0"/>
      <c r="AAV3364" s="0"/>
      <c r="AAW3364" s="0"/>
      <c r="AAX3364" s="0"/>
      <c r="AAY3364" s="0"/>
      <c r="AAZ3364" s="0"/>
      <c r="ABA3364" s="0"/>
      <c r="ABB3364" s="0"/>
      <c r="ABC3364" s="0"/>
      <c r="ABD3364" s="0"/>
      <c r="ABE3364" s="0"/>
      <c r="ABF3364" s="0"/>
      <c r="ABG3364" s="0"/>
      <c r="ABH3364" s="0"/>
      <c r="ABI3364" s="0"/>
      <c r="ABJ3364" s="0"/>
      <c r="ABK3364" s="0"/>
      <c r="ABL3364" s="0"/>
      <c r="ABM3364" s="0"/>
      <c r="ABN3364" s="0"/>
      <c r="ABO3364" s="0"/>
      <c r="ABP3364" s="0"/>
      <c r="ABQ3364" s="0"/>
      <c r="ABR3364" s="0"/>
      <c r="ABS3364" s="0"/>
      <c r="ABT3364" s="0"/>
      <c r="ABU3364" s="0"/>
      <c r="ABV3364" s="0"/>
      <c r="ABW3364" s="0"/>
      <c r="ABX3364" s="0"/>
      <c r="ABY3364" s="0"/>
      <c r="ABZ3364" s="0"/>
      <c r="ACA3364" s="0"/>
      <c r="ACB3364" s="0"/>
      <c r="ACC3364" s="0"/>
      <c r="ACD3364" s="0"/>
      <c r="ACE3364" s="0"/>
      <c r="ACF3364" s="0"/>
      <c r="ACG3364" s="0"/>
      <c r="ACH3364" s="0"/>
      <c r="ACI3364" s="0"/>
      <c r="ACJ3364" s="0"/>
      <c r="ACK3364" s="0"/>
      <c r="ACL3364" s="0"/>
      <c r="ACM3364" s="0"/>
      <c r="ACN3364" s="0"/>
      <c r="ACO3364" s="0"/>
      <c r="ACP3364" s="0"/>
      <c r="ACQ3364" s="0"/>
      <c r="ACR3364" s="0"/>
      <c r="ACS3364" s="0"/>
      <c r="ACT3364" s="0"/>
      <c r="ACU3364" s="0"/>
      <c r="ACV3364" s="0"/>
      <c r="ACW3364" s="0"/>
      <c r="ACX3364" s="0"/>
      <c r="ACY3364" s="0"/>
      <c r="ACZ3364" s="0"/>
      <c r="ADA3364" s="0"/>
      <c r="ADB3364" s="0"/>
      <c r="ADC3364" s="0"/>
      <c r="ADD3364" s="0"/>
      <c r="ADE3364" s="0"/>
      <c r="ADF3364" s="0"/>
      <c r="ADG3364" s="0"/>
      <c r="ADH3364" s="0"/>
      <c r="ADI3364" s="0"/>
      <c r="ADJ3364" s="0"/>
      <c r="ADK3364" s="0"/>
      <c r="ADL3364" s="0"/>
      <c r="ADM3364" s="0"/>
      <c r="ADN3364" s="0"/>
      <c r="ADO3364" s="0"/>
      <c r="ADP3364" s="0"/>
      <c r="ADQ3364" s="0"/>
      <c r="ADR3364" s="0"/>
      <c r="ADS3364" s="0"/>
      <c r="ADT3364" s="0"/>
      <c r="ADU3364" s="0"/>
      <c r="ADV3364" s="0"/>
      <c r="ADW3364" s="0"/>
      <c r="ADX3364" s="0"/>
      <c r="ADY3364" s="0"/>
      <c r="ADZ3364" s="0"/>
      <c r="AEA3364" s="0"/>
      <c r="AEB3364" s="0"/>
      <c r="AEC3364" s="0"/>
      <c r="AED3364" s="0"/>
      <c r="AEE3364" s="0"/>
      <c r="AEF3364" s="0"/>
      <c r="AEG3364" s="0"/>
      <c r="AEH3364" s="0"/>
      <c r="AEI3364" s="0"/>
      <c r="AEJ3364" s="0"/>
      <c r="AEK3364" s="0"/>
      <c r="AEL3364" s="0"/>
      <c r="AEM3364" s="0"/>
      <c r="AEN3364" s="0"/>
      <c r="AEO3364" s="0"/>
      <c r="AEP3364" s="0"/>
      <c r="AEQ3364" s="0"/>
      <c r="AER3364" s="0"/>
      <c r="AES3364" s="0"/>
      <c r="AET3364" s="0"/>
      <c r="AEU3364" s="0"/>
      <c r="AEV3364" s="0"/>
      <c r="AEW3364" s="0"/>
      <c r="AEX3364" s="0"/>
      <c r="AEY3364" s="0"/>
      <c r="AEZ3364" s="0"/>
      <c r="AFA3364" s="0"/>
      <c r="AFB3364" s="0"/>
      <c r="AFC3364" s="0"/>
      <c r="AFD3364" s="0"/>
      <c r="AFE3364" s="0"/>
      <c r="AFF3364" s="0"/>
      <c r="AFG3364" s="0"/>
      <c r="AFH3364" s="0"/>
      <c r="AFI3364" s="0"/>
      <c r="AFJ3364" s="0"/>
      <c r="AFK3364" s="0"/>
      <c r="AFL3364" s="0"/>
      <c r="AFM3364" s="0"/>
      <c r="AFN3364" s="0"/>
      <c r="AFO3364" s="0"/>
      <c r="AFP3364" s="0"/>
      <c r="AFQ3364" s="0"/>
      <c r="AFR3364" s="0"/>
      <c r="AFS3364" s="0"/>
      <c r="AFT3364" s="0"/>
      <c r="AFU3364" s="0"/>
      <c r="AFV3364" s="0"/>
      <c r="AFW3364" s="0"/>
      <c r="AFX3364" s="0"/>
      <c r="AFY3364" s="0"/>
      <c r="AFZ3364" s="0"/>
      <c r="AGA3364" s="0"/>
      <c r="AGB3364" s="0"/>
      <c r="AGC3364" s="0"/>
      <c r="AGD3364" s="0"/>
      <c r="AGE3364" s="0"/>
      <c r="AGF3364" s="0"/>
      <c r="AGG3364" s="0"/>
      <c r="AGH3364" s="0"/>
      <c r="AGI3364" s="0"/>
      <c r="AGJ3364" s="0"/>
      <c r="AGK3364" s="0"/>
      <c r="AGL3364" s="0"/>
      <c r="AGM3364" s="0"/>
      <c r="AGN3364" s="0"/>
      <c r="AGO3364" s="0"/>
      <c r="AGP3364" s="0"/>
      <c r="AGQ3364" s="0"/>
      <c r="AGR3364" s="0"/>
      <c r="AGS3364" s="0"/>
      <c r="AGT3364" s="0"/>
      <c r="AGU3364" s="0"/>
      <c r="AGV3364" s="0"/>
      <c r="AGW3364" s="0"/>
      <c r="AGX3364" s="0"/>
      <c r="AGY3364" s="0"/>
      <c r="AGZ3364" s="0"/>
      <c r="AHA3364" s="0"/>
      <c r="AHB3364" s="0"/>
      <c r="AHC3364" s="0"/>
      <c r="AHD3364" s="0"/>
      <c r="AHE3364" s="0"/>
      <c r="AHF3364" s="0"/>
      <c r="AHG3364" s="0"/>
      <c r="AHH3364" s="0"/>
      <c r="AHI3364" s="0"/>
      <c r="AHJ3364" s="0"/>
      <c r="AHK3364" s="0"/>
      <c r="AHL3364" s="0"/>
      <c r="AHM3364" s="0"/>
      <c r="AHN3364" s="0"/>
      <c r="AHO3364" s="0"/>
      <c r="AHP3364" s="0"/>
      <c r="AHQ3364" s="0"/>
      <c r="AHR3364" s="0"/>
      <c r="AHS3364" s="0"/>
      <c r="AHT3364" s="0"/>
      <c r="AHU3364" s="0"/>
      <c r="AHV3364" s="0"/>
      <c r="AHW3364" s="0"/>
      <c r="AHX3364" s="0"/>
      <c r="AHY3364" s="0"/>
      <c r="AHZ3364" s="0"/>
      <c r="AIA3364" s="0"/>
      <c r="AIB3364" s="0"/>
      <c r="AIC3364" s="0"/>
      <c r="AID3364" s="0"/>
      <c r="AIE3364" s="0"/>
      <c r="AIF3364" s="0"/>
      <c r="AIG3364" s="0"/>
      <c r="AIH3364" s="0"/>
      <c r="AII3364" s="0"/>
      <c r="AIJ3364" s="0"/>
      <c r="AIK3364" s="0"/>
      <c r="AIL3364" s="0"/>
      <c r="AIM3364" s="0"/>
      <c r="AIN3364" s="0"/>
      <c r="AIO3364" s="0"/>
      <c r="AIP3364" s="0"/>
      <c r="AIQ3364" s="0"/>
      <c r="AIR3364" s="0"/>
      <c r="AIS3364" s="0"/>
      <c r="AIT3364" s="0"/>
      <c r="AIU3364" s="0"/>
      <c r="AIV3364" s="0"/>
      <c r="AIW3364" s="0"/>
      <c r="AIX3364" s="0"/>
      <c r="AIY3364" s="0"/>
      <c r="AIZ3364" s="0"/>
      <c r="AJA3364" s="0"/>
      <c r="AJB3364" s="0"/>
      <c r="AJC3364" s="0"/>
      <c r="AJD3364" s="0"/>
      <c r="AJE3364" s="0"/>
      <c r="AJF3364" s="0"/>
      <c r="AJG3364" s="0"/>
      <c r="AJH3364" s="0"/>
      <c r="AJI3364" s="0"/>
      <c r="AJJ3364" s="0"/>
      <c r="AJK3364" s="0"/>
      <c r="AJL3364" s="0"/>
      <c r="AJM3364" s="0"/>
      <c r="AJN3364" s="0"/>
      <c r="AJO3364" s="0"/>
      <c r="AJP3364" s="0"/>
      <c r="AJQ3364" s="0"/>
      <c r="AJR3364" s="0"/>
      <c r="AJS3364" s="0"/>
      <c r="AJT3364" s="0"/>
      <c r="AJU3364" s="0"/>
      <c r="AJV3364" s="0"/>
      <c r="AJW3364" s="0"/>
      <c r="AJX3364" s="0"/>
      <c r="AJY3364" s="0"/>
      <c r="AJZ3364" s="0"/>
      <c r="AKA3364" s="0"/>
      <c r="AKB3364" s="0"/>
      <c r="AKC3364" s="0"/>
      <c r="AKD3364" s="0"/>
      <c r="AKE3364" s="0"/>
      <c r="AKF3364" s="0"/>
      <c r="AKG3364" s="0"/>
      <c r="AKH3364" s="0"/>
      <c r="AKI3364" s="0"/>
      <c r="AKJ3364" s="0"/>
      <c r="AKK3364" s="0"/>
      <c r="AKL3364" s="0"/>
      <c r="AKM3364" s="0"/>
      <c r="AKN3364" s="0"/>
      <c r="AKO3364" s="0"/>
      <c r="AKP3364" s="0"/>
      <c r="AKQ3364" s="0"/>
      <c r="AKR3364" s="0"/>
      <c r="AKS3364" s="0"/>
      <c r="AKT3364" s="0"/>
      <c r="AKU3364" s="0"/>
      <c r="AKV3364" s="0"/>
      <c r="AKW3364" s="0"/>
      <c r="AKX3364" s="0"/>
      <c r="AKY3364" s="0"/>
      <c r="AKZ3364" s="0"/>
      <c r="ALA3364" s="0"/>
      <c r="ALB3364" s="0"/>
      <c r="ALC3364" s="0"/>
      <c r="ALD3364" s="0"/>
      <c r="ALE3364" s="0"/>
      <c r="ALF3364" s="0"/>
      <c r="ALG3364" s="0"/>
      <c r="ALH3364" s="0"/>
      <c r="ALI3364" s="0"/>
      <c r="ALJ3364" s="0"/>
      <c r="ALK3364" s="0"/>
      <c r="ALL3364" s="0"/>
      <c r="ALM3364" s="0"/>
      <c r="ALN3364" s="0"/>
      <c r="ALO3364" s="0"/>
      <c r="ALP3364" s="0"/>
      <c r="ALQ3364" s="0"/>
      <c r="ALR3364" s="0"/>
      <c r="ALS3364" s="0"/>
      <c r="ALT3364" s="0"/>
      <c r="ALU3364" s="0"/>
      <c r="ALV3364" s="0"/>
      <c r="ALW3364" s="0"/>
      <c r="ALX3364" s="0"/>
      <c r="ALY3364" s="0"/>
      <c r="ALZ3364" s="0"/>
      <c r="AMA3364" s="0"/>
      <c r="AMB3364" s="0"/>
      <c r="AMC3364" s="0"/>
      <c r="AMD3364" s="0"/>
      <c r="AME3364" s="0"/>
      <c r="AMF3364" s="0"/>
      <c r="AMG3364" s="0"/>
      <c r="AMH3364" s="0"/>
      <c r="AMI3364" s="0"/>
    </row>
    <row r="3365" customFormat="false" ht="12.75" hidden="false" customHeight="false" outlineLevel="0" collapsed="false">
      <c r="A3365" s="1" t="s">
        <v>3614</v>
      </c>
      <c r="C3365" s="27" t="s">
        <v>3619</v>
      </c>
      <c r="D3365" s="27" t="s">
        <v>13</v>
      </c>
      <c r="E3365" s="28"/>
      <c r="F3365" s="29"/>
      <c r="G3365" s="27"/>
      <c r="H3365" s="30" t="s">
        <v>168</v>
      </c>
      <c r="I3365" s="31" t="n">
        <v>6.24</v>
      </c>
      <c r="J3365" s="31" t="s">
        <v>2377</v>
      </c>
      <c r="BM3365" s="0"/>
      <c r="BN3365" s="0"/>
      <c r="BO3365" s="0"/>
      <c r="BP3365" s="0"/>
      <c r="BQ3365" s="0"/>
      <c r="BR3365" s="0"/>
      <c r="BS3365" s="0"/>
      <c r="BT3365" s="0"/>
      <c r="BU3365" s="0"/>
      <c r="BV3365" s="0"/>
      <c r="BW3365" s="0"/>
      <c r="BX3365" s="0"/>
      <c r="BY3365" s="0"/>
      <c r="BZ3365" s="0"/>
      <c r="CA3365" s="0"/>
      <c r="CB3365" s="0"/>
      <c r="CC3365" s="0"/>
      <c r="CD3365" s="0"/>
      <c r="CE3365" s="0"/>
      <c r="CF3365" s="0"/>
      <c r="CG3365" s="0"/>
      <c r="CH3365" s="0"/>
      <c r="CI3365" s="0"/>
      <c r="CJ3365" s="0"/>
      <c r="CK3365" s="0"/>
      <c r="CL3365" s="0"/>
      <c r="CM3365" s="0"/>
      <c r="CN3365" s="0"/>
      <c r="CO3365" s="0"/>
      <c r="CP3365" s="0"/>
      <c r="CQ3365" s="0"/>
      <c r="CR3365" s="0"/>
      <c r="CS3365" s="0"/>
      <c r="CT3365" s="0"/>
      <c r="CU3365" s="0"/>
      <c r="CV3365" s="0"/>
      <c r="CW3365" s="0"/>
      <c r="CX3365" s="0"/>
      <c r="CY3365" s="0"/>
      <c r="CZ3365" s="0"/>
      <c r="DA3365" s="0"/>
      <c r="DB3365" s="0"/>
      <c r="DC3365" s="0"/>
      <c r="DD3365" s="0"/>
      <c r="DE3365" s="0"/>
      <c r="DF3365" s="0"/>
      <c r="DG3365" s="0"/>
      <c r="DH3365" s="0"/>
      <c r="DI3365" s="0"/>
      <c r="DJ3365" s="0"/>
      <c r="DK3365" s="0"/>
      <c r="DL3365" s="0"/>
      <c r="DM3365" s="0"/>
      <c r="DN3365" s="0"/>
      <c r="DO3365" s="0"/>
      <c r="DP3365" s="0"/>
      <c r="DQ3365" s="0"/>
      <c r="DR3365" s="0"/>
      <c r="DS3365" s="0"/>
      <c r="DT3365" s="0"/>
      <c r="DU3365" s="0"/>
      <c r="DV3365" s="0"/>
      <c r="DW3365" s="0"/>
      <c r="DX3365" s="0"/>
      <c r="DY3365" s="0"/>
      <c r="DZ3365" s="0"/>
      <c r="EA3365" s="0"/>
      <c r="EB3365" s="0"/>
      <c r="EC3365" s="0"/>
      <c r="ED3365" s="0"/>
      <c r="EE3365" s="0"/>
      <c r="EF3365" s="0"/>
      <c r="EG3365" s="0"/>
      <c r="EH3365" s="0"/>
      <c r="EI3365" s="0"/>
      <c r="EJ3365" s="0"/>
      <c r="EK3365" s="0"/>
      <c r="EL3365" s="0"/>
      <c r="EM3365" s="0"/>
      <c r="EN3365" s="0"/>
      <c r="EO3365" s="0"/>
      <c r="EP3365" s="0"/>
      <c r="EQ3365" s="0"/>
      <c r="ER3365" s="0"/>
      <c r="ES3365" s="0"/>
      <c r="ET3365" s="0"/>
      <c r="EU3365" s="0"/>
      <c r="EV3365" s="0"/>
      <c r="EW3365" s="0"/>
      <c r="EX3365" s="0"/>
      <c r="EY3365" s="0"/>
      <c r="EZ3365" s="0"/>
      <c r="FA3365" s="0"/>
      <c r="FB3365" s="0"/>
      <c r="FC3365" s="0"/>
      <c r="FD3365" s="0"/>
      <c r="FE3365" s="0"/>
      <c r="FF3365" s="0"/>
      <c r="FG3365" s="0"/>
      <c r="FH3365" s="0"/>
      <c r="FI3365" s="0"/>
      <c r="FJ3365" s="0"/>
      <c r="FK3365" s="0"/>
      <c r="FL3365" s="0"/>
      <c r="FM3365" s="0"/>
      <c r="FN3365" s="0"/>
      <c r="FO3365" s="0"/>
      <c r="FP3365" s="0"/>
      <c r="FQ3365" s="0"/>
      <c r="FR3365" s="0"/>
      <c r="FS3365" s="0"/>
      <c r="FT3365" s="0"/>
      <c r="FU3365" s="0"/>
      <c r="FV3365" s="0"/>
      <c r="FW3365" s="0"/>
      <c r="FX3365" s="0"/>
      <c r="FY3365" s="0"/>
      <c r="FZ3365" s="0"/>
      <c r="GA3365" s="0"/>
      <c r="GB3365" s="0"/>
      <c r="GC3365" s="0"/>
      <c r="GD3365" s="0"/>
      <c r="GE3365" s="0"/>
      <c r="GF3365" s="0"/>
      <c r="GG3365" s="0"/>
      <c r="GH3365" s="0"/>
      <c r="GI3365" s="0"/>
      <c r="GJ3365" s="0"/>
      <c r="GK3365" s="0"/>
      <c r="GL3365" s="0"/>
      <c r="GM3365" s="0"/>
      <c r="GN3365" s="0"/>
      <c r="GO3365" s="0"/>
      <c r="GP3365" s="0"/>
      <c r="GQ3365" s="0"/>
      <c r="GR3365" s="0"/>
      <c r="GS3365" s="0"/>
      <c r="GT3365" s="0"/>
      <c r="GU3365" s="0"/>
      <c r="GV3365" s="0"/>
      <c r="GW3365" s="0"/>
      <c r="GX3365" s="0"/>
      <c r="GY3365" s="0"/>
      <c r="GZ3365" s="0"/>
      <c r="HA3365" s="0"/>
      <c r="HB3365" s="0"/>
      <c r="HC3365" s="0"/>
      <c r="HD3365" s="0"/>
      <c r="HE3365" s="0"/>
      <c r="HF3365" s="0"/>
      <c r="HG3365" s="0"/>
      <c r="HH3365" s="0"/>
      <c r="HI3365" s="0"/>
      <c r="HJ3365" s="0"/>
      <c r="HK3365" s="0"/>
      <c r="HL3365" s="0"/>
      <c r="HM3365" s="0"/>
      <c r="HN3365" s="0"/>
      <c r="HO3365" s="0"/>
      <c r="HP3365" s="0"/>
      <c r="HQ3365" s="0"/>
      <c r="HR3365" s="0"/>
      <c r="HS3365" s="0"/>
      <c r="HT3365" s="0"/>
      <c r="HU3365" s="0"/>
      <c r="HV3365" s="0"/>
      <c r="HW3365" s="0"/>
      <c r="HX3365" s="0"/>
      <c r="HY3365" s="0"/>
      <c r="HZ3365" s="0"/>
      <c r="IA3365" s="0"/>
      <c r="IB3365" s="0"/>
      <c r="IC3365" s="0"/>
      <c r="ID3365" s="0"/>
      <c r="IE3365" s="0"/>
      <c r="IF3365" s="0"/>
      <c r="IG3365" s="0"/>
      <c r="IH3365" s="0"/>
      <c r="II3365" s="0"/>
      <c r="IJ3365" s="0"/>
      <c r="IK3365" s="0"/>
      <c r="IL3365" s="0"/>
      <c r="IM3365" s="0"/>
      <c r="IN3365" s="0"/>
      <c r="IO3365" s="0"/>
      <c r="IP3365" s="0"/>
      <c r="IQ3365" s="0"/>
      <c r="IR3365" s="0"/>
      <c r="IS3365" s="0"/>
      <c r="IT3365" s="0"/>
      <c r="IU3365" s="0"/>
      <c r="IV3365" s="0"/>
      <c r="IW3365" s="0"/>
      <c r="IX3365" s="0"/>
      <c r="IY3365" s="0"/>
      <c r="IZ3365" s="0"/>
      <c r="JA3365" s="0"/>
      <c r="JB3365" s="0"/>
      <c r="JC3365" s="0"/>
      <c r="JD3365" s="0"/>
      <c r="JE3365" s="0"/>
      <c r="JF3365" s="0"/>
      <c r="JG3365" s="0"/>
      <c r="JH3365" s="0"/>
      <c r="JI3365" s="0"/>
      <c r="JJ3365" s="0"/>
      <c r="JK3365" s="0"/>
      <c r="JL3365" s="0"/>
      <c r="JM3365" s="0"/>
      <c r="JN3365" s="0"/>
      <c r="JO3365" s="0"/>
      <c r="JP3365" s="0"/>
      <c r="JQ3365" s="0"/>
      <c r="JR3365" s="0"/>
      <c r="JS3365" s="0"/>
      <c r="JT3365" s="0"/>
      <c r="JU3365" s="0"/>
      <c r="JV3365" s="0"/>
      <c r="JW3365" s="0"/>
      <c r="JX3365" s="0"/>
      <c r="JY3365" s="0"/>
      <c r="JZ3365" s="0"/>
      <c r="KA3365" s="0"/>
      <c r="KB3365" s="0"/>
      <c r="KC3365" s="0"/>
      <c r="KD3365" s="0"/>
      <c r="KE3365" s="0"/>
      <c r="KF3365" s="0"/>
      <c r="KG3365" s="0"/>
      <c r="KH3365" s="0"/>
      <c r="KI3365" s="0"/>
      <c r="KJ3365" s="0"/>
      <c r="KK3365" s="0"/>
      <c r="KL3365" s="0"/>
      <c r="KM3365" s="0"/>
      <c r="KN3365" s="0"/>
      <c r="KO3365" s="0"/>
      <c r="KP3365" s="0"/>
      <c r="KQ3365" s="0"/>
      <c r="KR3365" s="0"/>
      <c r="KS3365" s="0"/>
      <c r="KT3365" s="0"/>
      <c r="KU3365" s="0"/>
      <c r="KV3365" s="0"/>
      <c r="KW3365" s="0"/>
      <c r="KX3365" s="0"/>
      <c r="KY3365" s="0"/>
      <c r="KZ3365" s="0"/>
      <c r="LA3365" s="0"/>
      <c r="LB3365" s="0"/>
      <c r="LC3365" s="0"/>
      <c r="LD3365" s="0"/>
      <c r="LE3365" s="0"/>
      <c r="LF3365" s="0"/>
      <c r="LG3365" s="0"/>
      <c r="LH3365" s="0"/>
      <c r="LI3365" s="0"/>
      <c r="LJ3365" s="0"/>
      <c r="LK3365" s="0"/>
      <c r="LL3365" s="0"/>
      <c r="LM3365" s="0"/>
      <c r="LN3365" s="0"/>
      <c r="LO3365" s="0"/>
      <c r="LP3365" s="0"/>
      <c r="LQ3365" s="0"/>
      <c r="LR3365" s="0"/>
      <c r="LS3365" s="0"/>
      <c r="LT3365" s="0"/>
      <c r="LU3365" s="0"/>
      <c r="LV3365" s="0"/>
      <c r="LW3365" s="0"/>
      <c r="LX3365" s="0"/>
      <c r="LY3365" s="0"/>
      <c r="LZ3365" s="0"/>
      <c r="MA3365" s="0"/>
      <c r="MB3365" s="0"/>
      <c r="MC3365" s="0"/>
      <c r="MD3365" s="0"/>
      <c r="ME3365" s="0"/>
      <c r="MF3365" s="0"/>
      <c r="MG3365" s="0"/>
      <c r="MH3365" s="0"/>
      <c r="MI3365" s="0"/>
      <c r="MJ3365" s="0"/>
      <c r="MK3365" s="0"/>
      <c r="ML3365" s="0"/>
      <c r="MM3365" s="0"/>
      <c r="MN3365" s="0"/>
      <c r="MO3365" s="0"/>
      <c r="MP3365" s="0"/>
      <c r="MQ3365" s="0"/>
      <c r="MR3365" s="0"/>
      <c r="MS3365" s="0"/>
      <c r="MT3365" s="0"/>
      <c r="MU3365" s="0"/>
      <c r="MV3365" s="0"/>
      <c r="MW3365" s="0"/>
      <c r="MX3365" s="0"/>
      <c r="MY3365" s="0"/>
      <c r="MZ3365" s="0"/>
      <c r="NA3365" s="0"/>
      <c r="NB3365" s="0"/>
      <c r="NC3365" s="0"/>
      <c r="ND3365" s="0"/>
      <c r="NE3365" s="0"/>
      <c r="NF3365" s="0"/>
      <c r="NG3365" s="0"/>
      <c r="NH3365" s="0"/>
      <c r="NI3365" s="0"/>
      <c r="NJ3365" s="0"/>
      <c r="NK3365" s="0"/>
      <c r="NL3365" s="0"/>
      <c r="NM3365" s="0"/>
      <c r="NN3365" s="0"/>
      <c r="NO3365" s="0"/>
      <c r="NP3365" s="0"/>
      <c r="NQ3365" s="0"/>
      <c r="NR3365" s="0"/>
      <c r="NS3365" s="0"/>
      <c r="NT3365" s="0"/>
      <c r="NU3365" s="0"/>
      <c r="NV3365" s="0"/>
      <c r="NW3365" s="0"/>
      <c r="NX3365" s="0"/>
      <c r="NY3365" s="0"/>
      <c r="NZ3365" s="0"/>
      <c r="OA3365" s="0"/>
      <c r="OB3365" s="0"/>
      <c r="OC3365" s="0"/>
      <c r="OD3365" s="0"/>
      <c r="OE3365" s="0"/>
      <c r="OF3365" s="0"/>
      <c r="OG3365" s="0"/>
      <c r="OH3365" s="0"/>
      <c r="OI3365" s="0"/>
      <c r="OJ3365" s="0"/>
      <c r="OK3365" s="0"/>
      <c r="OL3365" s="0"/>
      <c r="OM3365" s="0"/>
      <c r="ON3365" s="0"/>
      <c r="OO3365" s="0"/>
      <c r="OP3365" s="0"/>
      <c r="OQ3365" s="0"/>
      <c r="OR3365" s="0"/>
      <c r="OS3365" s="0"/>
      <c r="OT3365" s="0"/>
      <c r="OU3365" s="0"/>
      <c r="OV3365" s="0"/>
      <c r="OW3365" s="0"/>
      <c r="OX3365" s="0"/>
      <c r="OY3365" s="0"/>
      <c r="OZ3365" s="0"/>
      <c r="PA3365" s="0"/>
      <c r="PB3365" s="0"/>
      <c r="PC3365" s="0"/>
      <c r="PD3365" s="0"/>
      <c r="PE3365" s="0"/>
      <c r="PF3365" s="0"/>
      <c r="PG3365" s="0"/>
      <c r="PH3365" s="0"/>
      <c r="PI3365" s="0"/>
      <c r="PJ3365" s="0"/>
      <c r="PK3365" s="0"/>
      <c r="PL3365" s="0"/>
      <c r="PM3365" s="0"/>
      <c r="PN3365" s="0"/>
      <c r="PO3365" s="0"/>
      <c r="PP3365" s="0"/>
      <c r="PQ3365" s="0"/>
      <c r="PR3365" s="0"/>
      <c r="PS3365" s="0"/>
      <c r="PT3365" s="0"/>
      <c r="PU3365" s="0"/>
      <c r="PV3365" s="0"/>
      <c r="PW3365" s="0"/>
      <c r="PX3365" s="0"/>
      <c r="PY3365" s="0"/>
      <c r="PZ3365" s="0"/>
      <c r="QA3365" s="0"/>
      <c r="QB3365" s="0"/>
      <c r="QC3365" s="0"/>
      <c r="QD3365" s="0"/>
      <c r="QE3365" s="0"/>
      <c r="QF3365" s="0"/>
      <c r="QG3365" s="0"/>
      <c r="QH3365" s="0"/>
      <c r="QI3365" s="0"/>
      <c r="QJ3365" s="0"/>
      <c r="QK3365" s="0"/>
      <c r="QL3365" s="0"/>
      <c r="QM3365" s="0"/>
      <c r="QN3365" s="0"/>
      <c r="QO3365" s="0"/>
      <c r="QP3365" s="0"/>
      <c r="QQ3365" s="0"/>
      <c r="QR3365" s="0"/>
      <c r="QS3365" s="0"/>
      <c r="QT3365" s="0"/>
      <c r="QU3365" s="0"/>
      <c r="QV3365" s="0"/>
      <c r="QW3365" s="0"/>
      <c r="QX3365" s="0"/>
      <c r="QY3365" s="0"/>
      <c r="QZ3365" s="0"/>
      <c r="RA3365" s="0"/>
      <c r="RB3365" s="0"/>
      <c r="RC3365" s="0"/>
      <c r="RD3365" s="0"/>
      <c r="RE3365" s="0"/>
      <c r="RF3365" s="0"/>
      <c r="RG3365" s="0"/>
      <c r="RH3365" s="0"/>
      <c r="RI3365" s="0"/>
      <c r="RJ3365" s="0"/>
      <c r="RK3365" s="0"/>
      <c r="RL3365" s="0"/>
      <c r="RM3365" s="0"/>
      <c r="RN3365" s="0"/>
      <c r="RO3365" s="0"/>
      <c r="RP3365" s="0"/>
      <c r="RQ3365" s="0"/>
      <c r="RR3365" s="0"/>
      <c r="RS3365" s="0"/>
      <c r="RT3365" s="0"/>
      <c r="RU3365" s="0"/>
      <c r="RV3365" s="0"/>
      <c r="RW3365" s="0"/>
      <c r="RX3365" s="0"/>
      <c r="RY3365" s="0"/>
      <c r="RZ3365" s="0"/>
      <c r="SA3365" s="0"/>
      <c r="SB3365" s="0"/>
      <c r="SC3365" s="0"/>
      <c r="SD3365" s="0"/>
      <c r="SE3365" s="0"/>
      <c r="SF3365" s="0"/>
      <c r="SG3365" s="0"/>
      <c r="SH3365" s="0"/>
      <c r="SI3365" s="0"/>
      <c r="SJ3365" s="0"/>
      <c r="SK3365" s="0"/>
      <c r="SL3365" s="0"/>
      <c r="SM3365" s="0"/>
      <c r="SN3365" s="0"/>
      <c r="SO3365" s="0"/>
      <c r="SP3365" s="0"/>
      <c r="SQ3365" s="0"/>
      <c r="SR3365" s="0"/>
      <c r="SS3365" s="0"/>
      <c r="ST3365" s="0"/>
      <c r="SU3365" s="0"/>
      <c r="SV3365" s="0"/>
      <c r="SW3365" s="0"/>
      <c r="SX3365" s="0"/>
      <c r="SY3365" s="0"/>
      <c r="SZ3365" s="0"/>
      <c r="TA3365" s="0"/>
      <c r="TB3365" s="0"/>
      <c r="TC3365" s="0"/>
      <c r="TD3365" s="0"/>
      <c r="TE3365" s="0"/>
      <c r="TF3365" s="0"/>
      <c r="TG3365" s="0"/>
      <c r="TH3365" s="0"/>
      <c r="TI3365" s="0"/>
      <c r="TJ3365" s="0"/>
      <c r="TK3365" s="0"/>
      <c r="TL3365" s="0"/>
      <c r="TM3365" s="0"/>
      <c r="TN3365" s="0"/>
      <c r="TO3365" s="0"/>
      <c r="TP3365" s="0"/>
      <c r="TQ3365" s="0"/>
      <c r="TR3365" s="0"/>
      <c r="TS3365" s="0"/>
      <c r="TT3365" s="0"/>
      <c r="TU3365" s="0"/>
      <c r="TV3365" s="0"/>
      <c r="TW3365" s="0"/>
      <c r="TX3365" s="0"/>
      <c r="TY3365" s="0"/>
      <c r="TZ3365" s="0"/>
      <c r="UA3365" s="0"/>
      <c r="UB3365" s="0"/>
      <c r="UC3365" s="0"/>
      <c r="UD3365" s="0"/>
      <c r="UE3365" s="0"/>
      <c r="UF3365" s="0"/>
      <c r="UG3365" s="0"/>
      <c r="UH3365" s="0"/>
      <c r="UI3365" s="0"/>
      <c r="UJ3365" s="0"/>
      <c r="UK3365" s="0"/>
      <c r="UL3365" s="0"/>
      <c r="UM3365" s="0"/>
      <c r="UN3365" s="0"/>
      <c r="UO3365" s="0"/>
      <c r="UP3365" s="0"/>
      <c r="UQ3365" s="0"/>
      <c r="UR3365" s="0"/>
      <c r="US3365" s="0"/>
      <c r="UT3365" s="0"/>
      <c r="UU3365" s="0"/>
      <c r="UV3365" s="0"/>
      <c r="UW3365" s="0"/>
      <c r="UX3365" s="0"/>
      <c r="UY3365" s="0"/>
      <c r="UZ3365" s="0"/>
      <c r="VA3365" s="0"/>
      <c r="VB3365" s="0"/>
      <c r="VC3365" s="0"/>
      <c r="VD3365" s="0"/>
      <c r="VE3365" s="0"/>
      <c r="VF3365" s="0"/>
      <c r="VG3365" s="0"/>
      <c r="VH3365" s="0"/>
      <c r="VI3365" s="0"/>
      <c r="VJ3365" s="0"/>
      <c r="VK3365" s="0"/>
      <c r="VL3365" s="0"/>
      <c r="VM3365" s="0"/>
      <c r="VN3365" s="0"/>
      <c r="VO3365" s="0"/>
      <c r="VP3365" s="0"/>
      <c r="VQ3365" s="0"/>
      <c r="VR3365" s="0"/>
      <c r="VS3365" s="0"/>
      <c r="VT3365" s="0"/>
      <c r="VU3365" s="0"/>
      <c r="VV3365" s="0"/>
      <c r="VW3365" s="0"/>
      <c r="VX3365" s="0"/>
      <c r="VY3365" s="0"/>
      <c r="VZ3365" s="0"/>
      <c r="WA3365" s="0"/>
      <c r="WB3365" s="0"/>
      <c r="WC3365" s="0"/>
      <c r="WD3365" s="0"/>
      <c r="WE3365" s="0"/>
      <c r="WF3365" s="0"/>
      <c r="WG3365" s="0"/>
      <c r="WH3365" s="0"/>
      <c r="WI3365" s="0"/>
      <c r="WJ3365" s="0"/>
      <c r="WK3365" s="0"/>
      <c r="WL3365" s="0"/>
      <c r="WM3365" s="0"/>
      <c r="WN3365" s="0"/>
      <c r="WO3365" s="0"/>
      <c r="WP3365" s="0"/>
      <c r="WQ3365" s="0"/>
      <c r="WR3365" s="0"/>
      <c r="WS3365" s="0"/>
      <c r="WT3365" s="0"/>
      <c r="WU3365" s="0"/>
      <c r="WV3365" s="0"/>
      <c r="WW3365" s="0"/>
      <c r="WX3365" s="0"/>
      <c r="WY3365" s="0"/>
      <c r="WZ3365" s="0"/>
      <c r="XA3365" s="0"/>
      <c r="XB3365" s="0"/>
      <c r="XC3365" s="0"/>
      <c r="XD3365" s="0"/>
      <c r="XE3365" s="0"/>
      <c r="XF3365" s="0"/>
      <c r="XG3365" s="0"/>
      <c r="XH3365" s="0"/>
      <c r="XI3365" s="0"/>
      <c r="XJ3365" s="0"/>
      <c r="XK3365" s="0"/>
      <c r="XL3365" s="0"/>
      <c r="XM3365" s="0"/>
      <c r="XN3365" s="0"/>
      <c r="XO3365" s="0"/>
      <c r="XP3365" s="0"/>
      <c r="XQ3365" s="0"/>
      <c r="XR3365" s="0"/>
      <c r="XS3365" s="0"/>
      <c r="XT3365" s="0"/>
      <c r="XU3365" s="0"/>
      <c r="XV3365" s="0"/>
      <c r="XW3365" s="0"/>
      <c r="XX3365" s="0"/>
      <c r="XY3365" s="0"/>
      <c r="XZ3365" s="0"/>
      <c r="YA3365" s="0"/>
      <c r="YB3365" s="0"/>
      <c r="YC3365" s="0"/>
      <c r="YD3365" s="0"/>
      <c r="YE3365" s="0"/>
      <c r="YF3365" s="0"/>
      <c r="YG3365" s="0"/>
      <c r="YH3365" s="0"/>
      <c r="YI3365" s="0"/>
      <c r="YJ3365" s="0"/>
      <c r="YK3365" s="0"/>
      <c r="YL3365" s="0"/>
      <c r="YM3365" s="0"/>
      <c r="YN3365" s="0"/>
      <c r="YO3365" s="0"/>
      <c r="YP3365" s="0"/>
      <c r="YQ3365" s="0"/>
      <c r="YR3365" s="0"/>
      <c r="YS3365" s="0"/>
      <c r="YT3365" s="0"/>
      <c r="YU3365" s="0"/>
      <c r="YV3365" s="0"/>
      <c r="YW3365" s="0"/>
      <c r="YX3365" s="0"/>
      <c r="YY3365" s="0"/>
      <c r="YZ3365" s="0"/>
      <c r="ZA3365" s="0"/>
      <c r="ZB3365" s="0"/>
      <c r="ZC3365" s="0"/>
      <c r="ZD3365" s="0"/>
      <c r="ZE3365" s="0"/>
      <c r="ZF3365" s="0"/>
      <c r="ZG3365" s="0"/>
      <c r="ZH3365" s="0"/>
      <c r="ZI3365" s="0"/>
      <c r="ZJ3365" s="0"/>
      <c r="ZK3365" s="0"/>
      <c r="ZL3365" s="0"/>
      <c r="ZM3365" s="0"/>
      <c r="ZN3365" s="0"/>
      <c r="ZO3365" s="0"/>
      <c r="ZP3365" s="0"/>
      <c r="ZQ3365" s="0"/>
      <c r="ZR3365" s="0"/>
      <c r="ZS3365" s="0"/>
      <c r="ZT3365" s="0"/>
      <c r="ZU3365" s="0"/>
      <c r="ZV3365" s="0"/>
      <c r="ZW3365" s="0"/>
      <c r="ZX3365" s="0"/>
      <c r="ZY3365" s="0"/>
      <c r="ZZ3365" s="0"/>
      <c r="AAA3365" s="0"/>
      <c r="AAB3365" s="0"/>
      <c r="AAC3365" s="0"/>
      <c r="AAD3365" s="0"/>
      <c r="AAE3365" s="0"/>
      <c r="AAF3365" s="0"/>
      <c r="AAG3365" s="0"/>
      <c r="AAH3365" s="0"/>
      <c r="AAI3365" s="0"/>
      <c r="AAJ3365" s="0"/>
      <c r="AAK3365" s="0"/>
      <c r="AAL3365" s="0"/>
      <c r="AAM3365" s="0"/>
      <c r="AAN3365" s="0"/>
      <c r="AAO3365" s="0"/>
      <c r="AAP3365" s="0"/>
      <c r="AAQ3365" s="0"/>
      <c r="AAR3365" s="0"/>
      <c r="AAS3365" s="0"/>
      <c r="AAT3365" s="0"/>
      <c r="AAU3365" s="0"/>
      <c r="AAV3365" s="0"/>
      <c r="AAW3365" s="0"/>
      <c r="AAX3365" s="0"/>
      <c r="AAY3365" s="0"/>
      <c r="AAZ3365" s="0"/>
      <c r="ABA3365" s="0"/>
      <c r="ABB3365" s="0"/>
      <c r="ABC3365" s="0"/>
      <c r="ABD3365" s="0"/>
      <c r="ABE3365" s="0"/>
      <c r="ABF3365" s="0"/>
      <c r="ABG3365" s="0"/>
      <c r="ABH3365" s="0"/>
      <c r="ABI3365" s="0"/>
      <c r="ABJ3365" s="0"/>
      <c r="ABK3365" s="0"/>
      <c r="ABL3365" s="0"/>
      <c r="ABM3365" s="0"/>
      <c r="ABN3365" s="0"/>
      <c r="ABO3365" s="0"/>
      <c r="ABP3365" s="0"/>
      <c r="ABQ3365" s="0"/>
      <c r="ABR3365" s="0"/>
      <c r="ABS3365" s="0"/>
      <c r="ABT3365" s="0"/>
      <c r="ABU3365" s="0"/>
      <c r="ABV3365" s="0"/>
      <c r="ABW3365" s="0"/>
      <c r="ABX3365" s="0"/>
      <c r="ABY3365" s="0"/>
      <c r="ABZ3365" s="0"/>
      <c r="ACA3365" s="0"/>
      <c r="ACB3365" s="0"/>
      <c r="ACC3365" s="0"/>
      <c r="ACD3365" s="0"/>
      <c r="ACE3365" s="0"/>
      <c r="ACF3365" s="0"/>
      <c r="ACG3365" s="0"/>
      <c r="ACH3365" s="0"/>
      <c r="ACI3365" s="0"/>
      <c r="ACJ3365" s="0"/>
      <c r="ACK3365" s="0"/>
      <c r="ACL3365" s="0"/>
      <c r="ACM3365" s="0"/>
      <c r="ACN3365" s="0"/>
      <c r="ACO3365" s="0"/>
      <c r="ACP3365" s="0"/>
      <c r="ACQ3365" s="0"/>
      <c r="ACR3365" s="0"/>
      <c r="ACS3365" s="0"/>
      <c r="ACT3365" s="0"/>
      <c r="ACU3365" s="0"/>
      <c r="ACV3365" s="0"/>
      <c r="ACW3365" s="0"/>
      <c r="ACX3365" s="0"/>
      <c r="ACY3365" s="0"/>
      <c r="ACZ3365" s="0"/>
      <c r="ADA3365" s="0"/>
      <c r="ADB3365" s="0"/>
      <c r="ADC3365" s="0"/>
      <c r="ADD3365" s="0"/>
      <c r="ADE3365" s="0"/>
      <c r="ADF3365" s="0"/>
      <c r="ADG3365" s="0"/>
      <c r="ADH3365" s="0"/>
      <c r="ADI3365" s="0"/>
      <c r="ADJ3365" s="0"/>
      <c r="ADK3365" s="0"/>
      <c r="ADL3365" s="0"/>
      <c r="ADM3365" s="0"/>
      <c r="ADN3365" s="0"/>
      <c r="ADO3365" s="0"/>
      <c r="ADP3365" s="0"/>
      <c r="ADQ3365" s="0"/>
      <c r="ADR3365" s="0"/>
      <c r="ADS3365" s="0"/>
      <c r="ADT3365" s="0"/>
      <c r="ADU3365" s="0"/>
      <c r="ADV3365" s="0"/>
      <c r="ADW3365" s="0"/>
      <c r="ADX3365" s="0"/>
      <c r="ADY3365" s="0"/>
      <c r="ADZ3365" s="0"/>
      <c r="AEA3365" s="0"/>
      <c r="AEB3365" s="0"/>
      <c r="AEC3365" s="0"/>
      <c r="AED3365" s="0"/>
      <c r="AEE3365" s="0"/>
      <c r="AEF3365" s="0"/>
      <c r="AEG3365" s="0"/>
      <c r="AEH3365" s="0"/>
      <c r="AEI3365" s="0"/>
      <c r="AEJ3365" s="0"/>
      <c r="AEK3365" s="0"/>
      <c r="AEL3365" s="0"/>
      <c r="AEM3365" s="0"/>
      <c r="AEN3365" s="0"/>
      <c r="AEO3365" s="0"/>
      <c r="AEP3365" s="0"/>
      <c r="AEQ3365" s="0"/>
      <c r="AER3365" s="0"/>
      <c r="AES3365" s="0"/>
      <c r="AET3365" s="0"/>
      <c r="AEU3365" s="0"/>
      <c r="AEV3365" s="0"/>
      <c r="AEW3365" s="0"/>
      <c r="AEX3365" s="0"/>
      <c r="AEY3365" s="0"/>
      <c r="AEZ3365" s="0"/>
      <c r="AFA3365" s="0"/>
      <c r="AFB3365" s="0"/>
      <c r="AFC3365" s="0"/>
      <c r="AFD3365" s="0"/>
      <c r="AFE3365" s="0"/>
      <c r="AFF3365" s="0"/>
      <c r="AFG3365" s="0"/>
      <c r="AFH3365" s="0"/>
      <c r="AFI3365" s="0"/>
      <c r="AFJ3365" s="0"/>
      <c r="AFK3365" s="0"/>
      <c r="AFL3365" s="0"/>
      <c r="AFM3365" s="0"/>
      <c r="AFN3365" s="0"/>
      <c r="AFO3365" s="0"/>
      <c r="AFP3365" s="0"/>
      <c r="AFQ3365" s="0"/>
      <c r="AFR3365" s="0"/>
      <c r="AFS3365" s="0"/>
      <c r="AFT3365" s="0"/>
      <c r="AFU3365" s="0"/>
      <c r="AFV3365" s="0"/>
      <c r="AFW3365" s="0"/>
      <c r="AFX3365" s="0"/>
      <c r="AFY3365" s="0"/>
      <c r="AFZ3365" s="0"/>
      <c r="AGA3365" s="0"/>
      <c r="AGB3365" s="0"/>
      <c r="AGC3365" s="0"/>
      <c r="AGD3365" s="0"/>
      <c r="AGE3365" s="0"/>
      <c r="AGF3365" s="0"/>
      <c r="AGG3365" s="0"/>
      <c r="AGH3365" s="0"/>
      <c r="AGI3365" s="0"/>
      <c r="AGJ3365" s="0"/>
      <c r="AGK3365" s="0"/>
      <c r="AGL3365" s="0"/>
      <c r="AGM3365" s="0"/>
      <c r="AGN3365" s="0"/>
      <c r="AGO3365" s="0"/>
      <c r="AGP3365" s="0"/>
      <c r="AGQ3365" s="0"/>
      <c r="AGR3365" s="0"/>
      <c r="AGS3365" s="0"/>
      <c r="AGT3365" s="0"/>
      <c r="AGU3365" s="0"/>
      <c r="AGV3365" s="0"/>
      <c r="AGW3365" s="0"/>
      <c r="AGX3365" s="0"/>
      <c r="AGY3365" s="0"/>
      <c r="AGZ3365" s="0"/>
      <c r="AHA3365" s="0"/>
      <c r="AHB3365" s="0"/>
      <c r="AHC3365" s="0"/>
      <c r="AHD3365" s="0"/>
      <c r="AHE3365" s="0"/>
      <c r="AHF3365" s="0"/>
      <c r="AHG3365" s="0"/>
      <c r="AHH3365" s="0"/>
      <c r="AHI3365" s="0"/>
      <c r="AHJ3365" s="0"/>
      <c r="AHK3365" s="0"/>
      <c r="AHL3365" s="0"/>
      <c r="AHM3365" s="0"/>
      <c r="AHN3365" s="0"/>
      <c r="AHO3365" s="0"/>
      <c r="AHP3365" s="0"/>
      <c r="AHQ3365" s="0"/>
      <c r="AHR3365" s="0"/>
      <c r="AHS3365" s="0"/>
      <c r="AHT3365" s="0"/>
      <c r="AHU3365" s="0"/>
      <c r="AHV3365" s="0"/>
      <c r="AHW3365" s="0"/>
      <c r="AHX3365" s="0"/>
      <c r="AHY3365" s="0"/>
      <c r="AHZ3365" s="0"/>
      <c r="AIA3365" s="0"/>
      <c r="AIB3365" s="0"/>
      <c r="AIC3365" s="0"/>
      <c r="AID3365" s="0"/>
      <c r="AIE3365" s="0"/>
      <c r="AIF3365" s="0"/>
      <c r="AIG3365" s="0"/>
      <c r="AIH3365" s="0"/>
      <c r="AII3365" s="0"/>
      <c r="AIJ3365" s="0"/>
      <c r="AIK3365" s="0"/>
      <c r="AIL3365" s="0"/>
      <c r="AIM3365" s="0"/>
      <c r="AIN3365" s="0"/>
      <c r="AIO3365" s="0"/>
      <c r="AIP3365" s="0"/>
      <c r="AIQ3365" s="0"/>
      <c r="AIR3365" s="0"/>
      <c r="AIS3365" s="0"/>
      <c r="AIT3365" s="0"/>
      <c r="AIU3365" s="0"/>
      <c r="AIV3365" s="0"/>
      <c r="AIW3365" s="0"/>
      <c r="AIX3365" s="0"/>
      <c r="AIY3365" s="0"/>
      <c r="AIZ3365" s="0"/>
      <c r="AJA3365" s="0"/>
      <c r="AJB3365" s="0"/>
      <c r="AJC3365" s="0"/>
      <c r="AJD3365" s="0"/>
      <c r="AJE3365" s="0"/>
      <c r="AJF3365" s="0"/>
      <c r="AJG3365" s="0"/>
      <c r="AJH3365" s="0"/>
      <c r="AJI3365" s="0"/>
      <c r="AJJ3365" s="0"/>
      <c r="AJK3365" s="0"/>
      <c r="AJL3365" s="0"/>
      <c r="AJM3365" s="0"/>
      <c r="AJN3365" s="0"/>
      <c r="AJO3365" s="0"/>
      <c r="AJP3365" s="0"/>
      <c r="AJQ3365" s="0"/>
      <c r="AJR3365" s="0"/>
      <c r="AJS3365" s="0"/>
      <c r="AJT3365" s="0"/>
      <c r="AJU3365" s="0"/>
      <c r="AJV3365" s="0"/>
      <c r="AJW3365" s="0"/>
      <c r="AJX3365" s="0"/>
      <c r="AJY3365" s="0"/>
      <c r="AJZ3365" s="0"/>
      <c r="AKA3365" s="0"/>
      <c r="AKB3365" s="0"/>
      <c r="AKC3365" s="0"/>
      <c r="AKD3365" s="0"/>
      <c r="AKE3365" s="0"/>
      <c r="AKF3365" s="0"/>
      <c r="AKG3365" s="0"/>
      <c r="AKH3365" s="0"/>
      <c r="AKI3365" s="0"/>
      <c r="AKJ3365" s="0"/>
      <c r="AKK3365" s="0"/>
      <c r="AKL3365" s="0"/>
      <c r="AKM3365" s="0"/>
      <c r="AKN3365" s="0"/>
      <c r="AKO3365" s="0"/>
      <c r="AKP3365" s="0"/>
      <c r="AKQ3365" s="0"/>
      <c r="AKR3365" s="0"/>
      <c r="AKS3365" s="0"/>
      <c r="AKT3365" s="0"/>
      <c r="AKU3365" s="0"/>
      <c r="AKV3365" s="0"/>
      <c r="AKW3365" s="0"/>
      <c r="AKX3365" s="0"/>
      <c r="AKY3365" s="0"/>
      <c r="AKZ3365" s="0"/>
      <c r="ALA3365" s="0"/>
      <c r="ALB3365" s="0"/>
      <c r="ALC3365" s="0"/>
      <c r="ALD3365" s="0"/>
      <c r="ALE3365" s="0"/>
      <c r="ALF3365" s="0"/>
      <c r="ALG3365" s="0"/>
      <c r="ALH3365" s="0"/>
      <c r="ALI3365" s="0"/>
      <c r="ALJ3365" s="0"/>
      <c r="ALK3365" s="0"/>
      <c r="ALL3365" s="0"/>
      <c r="ALM3365" s="0"/>
      <c r="ALN3365" s="0"/>
      <c r="ALO3365" s="0"/>
      <c r="ALP3365" s="0"/>
      <c r="ALQ3365" s="0"/>
      <c r="ALR3365" s="0"/>
      <c r="ALS3365" s="0"/>
      <c r="ALT3365" s="0"/>
      <c r="ALU3365" s="0"/>
      <c r="ALV3365" s="0"/>
      <c r="ALW3365" s="0"/>
      <c r="ALX3365" s="0"/>
      <c r="ALY3365" s="0"/>
      <c r="ALZ3365" s="0"/>
      <c r="AMA3365" s="0"/>
      <c r="AMB3365" s="0"/>
      <c r="AMC3365" s="0"/>
      <c r="AMD3365" s="0"/>
      <c r="AME3365" s="0"/>
      <c r="AMF3365" s="0"/>
      <c r="AMG3365" s="0"/>
      <c r="AMH3365" s="0"/>
      <c r="AMI3365" s="0"/>
    </row>
    <row r="3366" customFormat="false" ht="12.75" hidden="false" customHeight="false" outlineLevel="0" collapsed="false">
      <c r="A3366" s="1" t="s">
        <v>3620</v>
      </c>
      <c r="B3366" s="1" t="s">
        <v>67</v>
      </c>
      <c r="C3366" s="90" t="s">
        <v>3621</v>
      </c>
      <c r="D3366" s="90" t="s">
        <v>70</v>
      </c>
      <c r="E3366" s="91" t="n">
        <v>1.9</v>
      </c>
      <c r="F3366" s="92" t="n">
        <v>1.52</v>
      </c>
      <c r="G3366" s="96" t="s">
        <v>1526</v>
      </c>
      <c r="H3366" s="96" t="s">
        <v>168</v>
      </c>
      <c r="I3366" s="96" t="n">
        <v>6.32</v>
      </c>
      <c r="J3366" s="96" t="s">
        <v>2377</v>
      </c>
      <c r="BM3366" s="0"/>
      <c r="BN3366" s="0"/>
      <c r="BO3366" s="0"/>
      <c r="BP3366" s="0"/>
      <c r="BQ3366" s="0"/>
      <c r="BR3366" s="0"/>
      <c r="BS3366" s="0"/>
      <c r="BT3366" s="0"/>
      <c r="BU3366" s="0"/>
      <c r="BV3366" s="0"/>
      <c r="BW3366" s="0"/>
      <c r="BX3366" s="0"/>
      <c r="BY3366" s="0"/>
      <c r="BZ3366" s="0"/>
      <c r="CA3366" s="0"/>
      <c r="CB3366" s="0"/>
      <c r="CC3366" s="0"/>
      <c r="CD3366" s="0"/>
      <c r="CE3366" s="0"/>
      <c r="CF3366" s="0"/>
      <c r="CG3366" s="0"/>
      <c r="CH3366" s="0"/>
      <c r="CI3366" s="0"/>
      <c r="CJ3366" s="0"/>
      <c r="CK3366" s="0"/>
      <c r="CL3366" s="0"/>
      <c r="CM3366" s="0"/>
      <c r="CN3366" s="0"/>
      <c r="CO3366" s="0"/>
      <c r="CP3366" s="0"/>
      <c r="CQ3366" s="0"/>
      <c r="CR3366" s="0"/>
      <c r="CS3366" s="0"/>
      <c r="CT3366" s="0"/>
      <c r="CU3366" s="0"/>
      <c r="CV3366" s="0"/>
      <c r="CW3366" s="0"/>
      <c r="CX3366" s="0"/>
      <c r="CY3366" s="0"/>
      <c r="CZ3366" s="0"/>
      <c r="DA3366" s="0"/>
      <c r="DB3366" s="0"/>
      <c r="DC3366" s="0"/>
      <c r="DD3366" s="0"/>
      <c r="DE3366" s="0"/>
      <c r="DF3366" s="0"/>
      <c r="DG3366" s="0"/>
      <c r="DH3366" s="0"/>
      <c r="DI3366" s="0"/>
      <c r="DJ3366" s="0"/>
      <c r="DK3366" s="0"/>
      <c r="DL3366" s="0"/>
      <c r="DM3366" s="0"/>
      <c r="DN3366" s="0"/>
      <c r="DO3366" s="0"/>
      <c r="DP3366" s="0"/>
      <c r="DQ3366" s="0"/>
      <c r="DR3366" s="0"/>
      <c r="DS3366" s="0"/>
      <c r="DT3366" s="0"/>
      <c r="DU3366" s="0"/>
      <c r="DV3366" s="0"/>
      <c r="DW3366" s="0"/>
      <c r="DX3366" s="0"/>
      <c r="DY3366" s="0"/>
      <c r="DZ3366" s="0"/>
      <c r="EA3366" s="0"/>
      <c r="EB3366" s="0"/>
      <c r="EC3366" s="0"/>
      <c r="ED3366" s="0"/>
      <c r="EE3366" s="0"/>
      <c r="EF3366" s="0"/>
      <c r="EG3366" s="0"/>
      <c r="EH3366" s="0"/>
      <c r="EI3366" s="0"/>
      <c r="EJ3366" s="0"/>
      <c r="EK3366" s="0"/>
      <c r="EL3366" s="0"/>
      <c r="EM3366" s="0"/>
      <c r="EN3366" s="0"/>
      <c r="EO3366" s="0"/>
      <c r="EP3366" s="0"/>
      <c r="EQ3366" s="0"/>
      <c r="ER3366" s="0"/>
      <c r="ES3366" s="0"/>
      <c r="ET3366" s="0"/>
      <c r="EU3366" s="0"/>
      <c r="EV3366" s="0"/>
      <c r="EW3366" s="0"/>
      <c r="EX3366" s="0"/>
      <c r="EY3366" s="0"/>
      <c r="EZ3366" s="0"/>
      <c r="FA3366" s="0"/>
      <c r="FB3366" s="0"/>
      <c r="FC3366" s="0"/>
      <c r="FD3366" s="0"/>
      <c r="FE3366" s="0"/>
      <c r="FF3366" s="0"/>
      <c r="FG3366" s="0"/>
      <c r="FH3366" s="0"/>
      <c r="FI3366" s="0"/>
      <c r="FJ3366" s="0"/>
      <c r="FK3366" s="0"/>
      <c r="FL3366" s="0"/>
      <c r="FM3366" s="0"/>
      <c r="FN3366" s="0"/>
      <c r="FO3366" s="0"/>
      <c r="FP3366" s="0"/>
      <c r="FQ3366" s="0"/>
      <c r="FR3366" s="0"/>
      <c r="FS3366" s="0"/>
      <c r="FT3366" s="0"/>
      <c r="FU3366" s="0"/>
      <c r="FV3366" s="0"/>
      <c r="FW3366" s="0"/>
      <c r="FX3366" s="0"/>
      <c r="FY3366" s="0"/>
      <c r="FZ3366" s="0"/>
      <c r="GA3366" s="0"/>
      <c r="GB3366" s="0"/>
      <c r="GC3366" s="0"/>
      <c r="GD3366" s="0"/>
      <c r="GE3366" s="0"/>
      <c r="GF3366" s="0"/>
      <c r="GG3366" s="0"/>
      <c r="GH3366" s="0"/>
      <c r="GI3366" s="0"/>
      <c r="GJ3366" s="0"/>
      <c r="GK3366" s="0"/>
      <c r="GL3366" s="0"/>
      <c r="GM3366" s="0"/>
      <c r="GN3366" s="0"/>
      <c r="GO3366" s="0"/>
      <c r="GP3366" s="0"/>
      <c r="GQ3366" s="0"/>
      <c r="GR3366" s="0"/>
      <c r="GS3366" s="0"/>
      <c r="GT3366" s="0"/>
      <c r="GU3366" s="0"/>
      <c r="GV3366" s="0"/>
      <c r="GW3366" s="0"/>
      <c r="GX3366" s="0"/>
      <c r="GY3366" s="0"/>
      <c r="GZ3366" s="0"/>
      <c r="HA3366" s="0"/>
      <c r="HB3366" s="0"/>
      <c r="HC3366" s="0"/>
      <c r="HD3366" s="0"/>
      <c r="HE3366" s="0"/>
      <c r="HF3366" s="0"/>
      <c r="HG3366" s="0"/>
      <c r="HH3366" s="0"/>
      <c r="HI3366" s="0"/>
      <c r="HJ3366" s="0"/>
      <c r="HK3366" s="0"/>
      <c r="HL3366" s="0"/>
      <c r="HM3366" s="0"/>
      <c r="HN3366" s="0"/>
      <c r="HO3366" s="0"/>
      <c r="HP3366" s="0"/>
      <c r="HQ3366" s="0"/>
      <c r="HR3366" s="0"/>
      <c r="HS3366" s="0"/>
      <c r="HT3366" s="0"/>
      <c r="HU3366" s="0"/>
      <c r="HV3366" s="0"/>
      <c r="HW3366" s="0"/>
      <c r="HX3366" s="0"/>
      <c r="HY3366" s="0"/>
      <c r="HZ3366" s="0"/>
      <c r="IA3366" s="0"/>
      <c r="IB3366" s="0"/>
      <c r="IC3366" s="0"/>
      <c r="ID3366" s="0"/>
      <c r="IE3366" s="0"/>
      <c r="IF3366" s="0"/>
      <c r="IG3366" s="0"/>
      <c r="IH3366" s="0"/>
      <c r="II3366" s="0"/>
      <c r="IJ3366" s="0"/>
      <c r="IK3366" s="0"/>
      <c r="IL3366" s="0"/>
      <c r="IM3366" s="0"/>
      <c r="IN3366" s="0"/>
      <c r="IO3366" s="0"/>
      <c r="IP3366" s="0"/>
      <c r="IQ3366" s="0"/>
      <c r="IR3366" s="0"/>
      <c r="IS3366" s="0"/>
      <c r="IT3366" s="0"/>
      <c r="IU3366" s="0"/>
      <c r="IV3366" s="0"/>
      <c r="IW3366" s="0"/>
      <c r="IX3366" s="0"/>
      <c r="IY3366" s="0"/>
      <c r="IZ3366" s="0"/>
      <c r="JA3366" s="0"/>
      <c r="JB3366" s="0"/>
      <c r="JC3366" s="0"/>
      <c r="JD3366" s="0"/>
      <c r="JE3366" s="0"/>
      <c r="JF3366" s="0"/>
      <c r="JG3366" s="0"/>
      <c r="JH3366" s="0"/>
      <c r="JI3366" s="0"/>
      <c r="JJ3366" s="0"/>
      <c r="JK3366" s="0"/>
      <c r="JL3366" s="0"/>
      <c r="JM3366" s="0"/>
      <c r="JN3366" s="0"/>
      <c r="JO3366" s="0"/>
      <c r="JP3366" s="0"/>
      <c r="JQ3366" s="0"/>
      <c r="JR3366" s="0"/>
      <c r="JS3366" s="0"/>
      <c r="JT3366" s="0"/>
      <c r="JU3366" s="0"/>
      <c r="JV3366" s="0"/>
      <c r="JW3366" s="0"/>
      <c r="JX3366" s="0"/>
      <c r="JY3366" s="0"/>
      <c r="JZ3366" s="0"/>
      <c r="KA3366" s="0"/>
      <c r="KB3366" s="0"/>
      <c r="KC3366" s="0"/>
      <c r="KD3366" s="0"/>
      <c r="KE3366" s="0"/>
      <c r="KF3366" s="0"/>
      <c r="KG3366" s="0"/>
      <c r="KH3366" s="0"/>
      <c r="KI3366" s="0"/>
      <c r="KJ3366" s="0"/>
      <c r="KK3366" s="0"/>
      <c r="KL3366" s="0"/>
      <c r="KM3366" s="0"/>
      <c r="KN3366" s="0"/>
      <c r="KO3366" s="0"/>
      <c r="KP3366" s="0"/>
      <c r="KQ3366" s="0"/>
      <c r="KR3366" s="0"/>
      <c r="KS3366" s="0"/>
      <c r="KT3366" s="0"/>
      <c r="KU3366" s="0"/>
      <c r="KV3366" s="0"/>
      <c r="KW3366" s="0"/>
      <c r="KX3366" s="0"/>
      <c r="KY3366" s="0"/>
      <c r="KZ3366" s="0"/>
      <c r="LA3366" s="0"/>
      <c r="LB3366" s="0"/>
      <c r="LC3366" s="0"/>
      <c r="LD3366" s="0"/>
      <c r="LE3366" s="0"/>
      <c r="LF3366" s="0"/>
      <c r="LG3366" s="0"/>
      <c r="LH3366" s="0"/>
      <c r="LI3366" s="0"/>
      <c r="LJ3366" s="0"/>
      <c r="LK3366" s="0"/>
      <c r="LL3366" s="0"/>
      <c r="LM3366" s="0"/>
      <c r="LN3366" s="0"/>
      <c r="LO3366" s="0"/>
      <c r="LP3366" s="0"/>
      <c r="LQ3366" s="0"/>
      <c r="LR3366" s="0"/>
      <c r="LS3366" s="0"/>
      <c r="LT3366" s="0"/>
      <c r="LU3366" s="0"/>
      <c r="LV3366" s="0"/>
      <c r="LW3366" s="0"/>
      <c r="LX3366" s="0"/>
      <c r="LY3366" s="0"/>
      <c r="LZ3366" s="0"/>
      <c r="MA3366" s="0"/>
      <c r="MB3366" s="0"/>
      <c r="MC3366" s="0"/>
      <c r="MD3366" s="0"/>
      <c r="ME3366" s="0"/>
      <c r="MF3366" s="0"/>
      <c r="MG3366" s="0"/>
      <c r="MH3366" s="0"/>
      <c r="MI3366" s="0"/>
      <c r="MJ3366" s="0"/>
      <c r="MK3366" s="0"/>
      <c r="ML3366" s="0"/>
      <c r="MM3366" s="0"/>
      <c r="MN3366" s="0"/>
      <c r="MO3366" s="0"/>
      <c r="MP3366" s="0"/>
      <c r="MQ3366" s="0"/>
      <c r="MR3366" s="0"/>
      <c r="MS3366" s="0"/>
      <c r="MT3366" s="0"/>
      <c r="MU3366" s="0"/>
      <c r="MV3366" s="0"/>
      <c r="MW3366" s="0"/>
      <c r="MX3366" s="0"/>
      <c r="MY3366" s="0"/>
      <c r="MZ3366" s="0"/>
      <c r="NA3366" s="0"/>
      <c r="NB3366" s="0"/>
      <c r="NC3366" s="0"/>
      <c r="ND3366" s="0"/>
      <c r="NE3366" s="0"/>
      <c r="NF3366" s="0"/>
      <c r="NG3366" s="0"/>
      <c r="NH3366" s="0"/>
      <c r="NI3366" s="0"/>
      <c r="NJ3366" s="0"/>
      <c r="NK3366" s="0"/>
      <c r="NL3366" s="0"/>
      <c r="NM3366" s="0"/>
      <c r="NN3366" s="0"/>
      <c r="NO3366" s="0"/>
      <c r="NP3366" s="0"/>
      <c r="NQ3366" s="0"/>
      <c r="NR3366" s="0"/>
      <c r="NS3366" s="0"/>
      <c r="NT3366" s="0"/>
      <c r="NU3366" s="0"/>
      <c r="NV3366" s="0"/>
      <c r="NW3366" s="0"/>
      <c r="NX3366" s="0"/>
      <c r="NY3366" s="0"/>
      <c r="NZ3366" s="0"/>
      <c r="OA3366" s="0"/>
      <c r="OB3366" s="0"/>
      <c r="OC3366" s="0"/>
      <c r="OD3366" s="0"/>
      <c r="OE3366" s="0"/>
      <c r="OF3366" s="0"/>
      <c r="OG3366" s="0"/>
      <c r="OH3366" s="0"/>
      <c r="OI3366" s="0"/>
      <c r="OJ3366" s="0"/>
      <c r="OK3366" s="0"/>
      <c r="OL3366" s="0"/>
      <c r="OM3366" s="0"/>
      <c r="ON3366" s="0"/>
      <c r="OO3366" s="0"/>
      <c r="OP3366" s="0"/>
      <c r="OQ3366" s="0"/>
      <c r="OR3366" s="0"/>
      <c r="OS3366" s="0"/>
      <c r="OT3366" s="0"/>
      <c r="OU3366" s="0"/>
      <c r="OV3366" s="0"/>
      <c r="OW3366" s="0"/>
      <c r="OX3366" s="0"/>
      <c r="OY3366" s="0"/>
      <c r="OZ3366" s="0"/>
      <c r="PA3366" s="0"/>
      <c r="PB3366" s="0"/>
      <c r="PC3366" s="0"/>
      <c r="PD3366" s="0"/>
      <c r="PE3366" s="0"/>
      <c r="PF3366" s="0"/>
      <c r="PG3366" s="0"/>
      <c r="PH3366" s="0"/>
      <c r="PI3366" s="0"/>
      <c r="PJ3366" s="0"/>
      <c r="PK3366" s="0"/>
      <c r="PL3366" s="0"/>
      <c r="PM3366" s="0"/>
      <c r="PN3366" s="0"/>
      <c r="PO3366" s="0"/>
      <c r="PP3366" s="0"/>
      <c r="PQ3366" s="0"/>
      <c r="PR3366" s="0"/>
      <c r="PS3366" s="0"/>
      <c r="PT3366" s="0"/>
      <c r="PU3366" s="0"/>
      <c r="PV3366" s="0"/>
      <c r="PW3366" s="0"/>
      <c r="PX3366" s="0"/>
      <c r="PY3366" s="0"/>
      <c r="PZ3366" s="0"/>
      <c r="QA3366" s="0"/>
      <c r="QB3366" s="0"/>
      <c r="QC3366" s="0"/>
      <c r="QD3366" s="0"/>
      <c r="QE3366" s="0"/>
      <c r="QF3366" s="0"/>
      <c r="QG3366" s="0"/>
      <c r="QH3366" s="0"/>
      <c r="QI3366" s="0"/>
      <c r="QJ3366" s="0"/>
      <c r="QK3366" s="0"/>
      <c r="QL3366" s="0"/>
      <c r="QM3366" s="0"/>
      <c r="QN3366" s="0"/>
      <c r="QO3366" s="0"/>
      <c r="QP3366" s="0"/>
      <c r="QQ3366" s="0"/>
      <c r="QR3366" s="0"/>
      <c r="QS3366" s="0"/>
      <c r="QT3366" s="0"/>
      <c r="QU3366" s="0"/>
      <c r="QV3366" s="0"/>
      <c r="QW3366" s="0"/>
      <c r="QX3366" s="0"/>
      <c r="QY3366" s="0"/>
      <c r="QZ3366" s="0"/>
      <c r="RA3366" s="0"/>
      <c r="RB3366" s="0"/>
      <c r="RC3366" s="0"/>
      <c r="RD3366" s="0"/>
      <c r="RE3366" s="0"/>
      <c r="RF3366" s="0"/>
      <c r="RG3366" s="0"/>
      <c r="RH3366" s="0"/>
      <c r="RI3366" s="0"/>
      <c r="RJ3366" s="0"/>
      <c r="RK3366" s="0"/>
      <c r="RL3366" s="0"/>
      <c r="RM3366" s="0"/>
      <c r="RN3366" s="0"/>
      <c r="RO3366" s="0"/>
      <c r="RP3366" s="0"/>
      <c r="RQ3366" s="0"/>
      <c r="RR3366" s="0"/>
      <c r="RS3366" s="0"/>
      <c r="RT3366" s="0"/>
      <c r="RU3366" s="0"/>
      <c r="RV3366" s="0"/>
      <c r="RW3366" s="0"/>
      <c r="RX3366" s="0"/>
      <c r="RY3366" s="0"/>
      <c r="RZ3366" s="0"/>
      <c r="SA3366" s="0"/>
      <c r="SB3366" s="0"/>
      <c r="SC3366" s="0"/>
      <c r="SD3366" s="0"/>
      <c r="SE3366" s="0"/>
      <c r="SF3366" s="0"/>
      <c r="SG3366" s="0"/>
      <c r="SH3366" s="0"/>
      <c r="SI3366" s="0"/>
      <c r="SJ3366" s="0"/>
      <c r="SK3366" s="0"/>
      <c r="SL3366" s="0"/>
      <c r="SM3366" s="0"/>
      <c r="SN3366" s="0"/>
      <c r="SO3366" s="0"/>
      <c r="SP3366" s="0"/>
      <c r="SQ3366" s="0"/>
      <c r="SR3366" s="0"/>
      <c r="SS3366" s="0"/>
      <c r="ST3366" s="0"/>
      <c r="SU3366" s="0"/>
      <c r="SV3366" s="0"/>
      <c r="SW3366" s="0"/>
      <c r="SX3366" s="0"/>
      <c r="SY3366" s="0"/>
      <c r="SZ3366" s="0"/>
      <c r="TA3366" s="0"/>
      <c r="TB3366" s="0"/>
      <c r="TC3366" s="0"/>
      <c r="TD3366" s="0"/>
      <c r="TE3366" s="0"/>
      <c r="TF3366" s="0"/>
      <c r="TG3366" s="0"/>
      <c r="TH3366" s="0"/>
      <c r="TI3366" s="0"/>
      <c r="TJ3366" s="0"/>
      <c r="TK3366" s="0"/>
      <c r="TL3366" s="0"/>
      <c r="TM3366" s="0"/>
      <c r="TN3366" s="0"/>
      <c r="TO3366" s="0"/>
      <c r="TP3366" s="0"/>
      <c r="TQ3366" s="0"/>
      <c r="TR3366" s="0"/>
      <c r="TS3366" s="0"/>
      <c r="TT3366" s="0"/>
      <c r="TU3366" s="0"/>
      <c r="TV3366" s="0"/>
      <c r="TW3366" s="0"/>
      <c r="TX3366" s="0"/>
      <c r="TY3366" s="0"/>
      <c r="TZ3366" s="0"/>
      <c r="UA3366" s="0"/>
      <c r="UB3366" s="0"/>
      <c r="UC3366" s="0"/>
      <c r="UD3366" s="0"/>
      <c r="UE3366" s="0"/>
      <c r="UF3366" s="0"/>
      <c r="UG3366" s="0"/>
      <c r="UH3366" s="0"/>
      <c r="UI3366" s="0"/>
      <c r="UJ3366" s="0"/>
      <c r="UK3366" s="0"/>
      <c r="UL3366" s="0"/>
      <c r="UM3366" s="0"/>
      <c r="UN3366" s="0"/>
      <c r="UO3366" s="0"/>
      <c r="UP3366" s="0"/>
      <c r="UQ3366" s="0"/>
      <c r="UR3366" s="0"/>
      <c r="US3366" s="0"/>
      <c r="UT3366" s="0"/>
      <c r="UU3366" s="0"/>
      <c r="UV3366" s="0"/>
      <c r="UW3366" s="0"/>
      <c r="UX3366" s="0"/>
      <c r="UY3366" s="0"/>
      <c r="UZ3366" s="0"/>
      <c r="VA3366" s="0"/>
      <c r="VB3366" s="0"/>
      <c r="VC3366" s="0"/>
      <c r="VD3366" s="0"/>
      <c r="VE3366" s="0"/>
      <c r="VF3366" s="0"/>
      <c r="VG3366" s="0"/>
      <c r="VH3366" s="0"/>
      <c r="VI3366" s="0"/>
      <c r="VJ3366" s="0"/>
      <c r="VK3366" s="0"/>
      <c r="VL3366" s="0"/>
      <c r="VM3366" s="0"/>
      <c r="VN3366" s="0"/>
      <c r="VO3366" s="0"/>
      <c r="VP3366" s="0"/>
      <c r="VQ3366" s="0"/>
      <c r="VR3366" s="0"/>
      <c r="VS3366" s="0"/>
      <c r="VT3366" s="0"/>
      <c r="VU3366" s="0"/>
      <c r="VV3366" s="0"/>
      <c r="VW3366" s="0"/>
      <c r="VX3366" s="0"/>
      <c r="VY3366" s="0"/>
      <c r="VZ3366" s="0"/>
      <c r="WA3366" s="0"/>
      <c r="WB3366" s="0"/>
      <c r="WC3366" s="0"/>
      <c r="WD3366" s="0"/>
      <c r="WE3366" s="0"/>
      <c r="WF3366" s="0"/>
      <c r="WG3366" s="0"/>
      <c r="WH3366" s="0"/>
      <c r="WI3366" s="0"/>
      <c r="WJ3366" s="0"/>
      <c r="WK3366" s="0"/>
      <c r="WL3366" s="0"/>
      <c r="WM3366" s="0"/>
      <c r="WN3366" s="0"/>
      <c r="WO3366" s="0"/>
      <c r="WP3366" s="0"/>
      <c r="WQ3366" s="0"/>
      <c r="WR3366" s="0"/>
      <c r="WS3366" s="0"/>
      <c r="WT3366" s="0"/>
      <c r="WU3366" s="0"/>
      <c r="WV3366" s="0"/>
      <c r="WW3366" s="0"/>
      <c r="WX3366" s="0"/>
      <c r="WY3366" s="0"/>
      <c r="WZ3366" s="0"/>
      <c r="XA3366" s="0"/>
      <c r="XB3366" s="0"/>
      <c r="XC3366" s="0"/>
      <c r="XD3366" s="0"/>
      <c r="XE3366" s="0"/>
      <c r="XF3366" s="0"/>
      <c r="XG3366" s="0"/>
      <c r="XH3366" s="0"/>
      <c r="XI3366" s="0"/>
      <c r="XJ3366" s="0"/>
      <c r="XK3366" s="0"/>
      <c r="XL3366" s="0"/>
      <c r="XM3366" s="0"/>
      <c r="XN3366" s="0"/>
      <c r="XO3366" s="0"/>
      <c r="XP3366" s="0"/>
      <c r="XQ3366" s="0"/>
      <c r="XR3366" s="0"/>
      <c r="XS3366" s="0"/>
      <c r="XT3366" s="0"/>
      <c r="XU3366" s="0"/>
      <c r="XV3366" s="0"/>
      <c r="XW3366" s="0"/>
      <c r="XX3366" s="0"/>
      <c r="XY3366" s="0"/>
      <c r="XZ3366" s="0"/>
      <c r="YA3366" s="0"/>
      <c r="YB3366" s="0"/>
      <c r="YC3366" s="0"/>
      <c r="YD3366" s="0"/>
      <c r="YE3366" s="0"/>
      <c r="YF3366" s="0"/>
      <c r="YG3366" s="0"/>
      <c r="YH3366" s="0"/>
      <c r="YI3366" s="0"/>
      <c r="YJ3366" s="0"/>
      <c r="YK3366" s="0"/>
      <c r="YL3366" s="0"/>
      <c r="YM3366" s="0"/>
      <c r="YN3366" s="0"/>
      <c r="YO3366" s="0"/>
      <c r="YP3366" s="0"/>
      <c r="YQ3366" s="0"/>
      <c r="YR3366" s="0"/>
      <c r="YS3366" s="0"/>
      <c r="YT3366" s="0"/>
      <c r="YU3366" s="0"/>
      <c r="YV3366" s="0"/>
      <c r="YW3366" s="0"/>
      <c r="YX3366" s="0"/>
      <c r="YY3366" s="0"/>
      <c r="YZ3366" s="0"/>
      <c r="ZA3366" s="0"/>
      <c r="ZB3366" s="0"/>
      <c r="ZC3366" s="0"/>
      <c r="ZD3366" s="0"/>
      <c r="ZE3366" s="0"/>
      <c r="ZF3366" s="0"/>
      <c r="ZG3366" s="0"/>
      <c r="ZH3366" s="0"/>
      <c r="ZI3366" s="0"/>
      <c r="ZJ3366" s="0"/>
      <c r="ZK3366" s="0"/>
      <c r="ZL3366" s="0"/>
      <c r="ZM3366" s="0"/>
      <c r="ZN3366" s="0"/>
      <c r="ZO3366" s="0"/>
      <c r="ZP3366" s="0"/>
      <c r="ZQ3366" s="0"/>
      <c r="ZR3366" s="0"/>
      <c r="ZS3366" s="0"/>
      <c r="ZT3366" s="0"/>
      <c r="ZU3366" s="0"/>
      <c r="ZV3366" s="0"/>
      <c r="ZW3366" s="0"/>
      <c r="ZX3366" s="0"/>
      <c r="ZY3366" s="0"/>
      <c r="ZZ3366" s="0"/>
      <c r="AAA3366" s="0"/>
      <c r="AAB3366" s="0"/>
      <c r="AAC3366" s="0"/>
      <c r="AAD3366" s="0"/>
      <c r="AAE3366" s="0"/>
      <c r="AAF3366" s="0"/>
      <c r="AAG3366" s="0"/>
      <c r="AAH3366" s="0"/>
      <c r="AAI3366" s="0"/>
      <c r="AAJ3366" s="0"/>
      <c r="AAK3366" s="0"/>
      <c r="AAL3366" s="0"/>
      <c r="AAM3366" s="0"/>
      <c r="AAN3366" s="0"/>
      <c r="AAO3366" s="0"/>
      <c r="AAP3366" s="0"/>
      <c r="AAQ3366" s="0"/>
      <c r="AAR3366" s="0"/>
      <c r="AAS3366" s="0"/>
      <c r="AAT3366" s="0"/>
      <c r="AAU3366" s="0"/>
      <c r="AAV3366" s="0"/>
      <c r="AAW3366" s="0"/>
      <c r="AAX3366" s="0"/>
      <c r="AAY3366" s="0"/>
      <c r="AAZ3366" s="0"/>
      <c r="ABA3366" s="0"/>
      <c r="ABB3366" s="0"/>
      <c r="ABC3366" s="0"/>
      <c r="ABD3366" s="0"/>
      <c r="ABE3366" s="0"/>
      <c r="ABF3366" s="0"/>
      <c r="ABG3366" s="0"/>
      <c r="ABH3366" s="0"/>
      <c r="ABI3366" s="0"/>
      <c r="ABJ3366" s="0"/>
      <c r="ABK3366" s="0"/>
      <c r="ABL3366" s="0"/>
      <c r="ABM3366" s="0"/>
      <c r="ABN3366" s="0"/>
      <c r="ABO3366" s="0"/>
      <c r="ABP3366" s="0"/>
      <c r="ABQ3366" s="0"/>
      <c r="ABR3366" s="0"/>
      <c r="ABS3366" s="0"/>
      <c r="ABT3366" s="0"/>
      <c r="ABU3366" s="0"/>
      <c r="ABV3366" s="0"/>
      <c r="ABW3366" s="0"/>
      <c r="ABX3366" s="0"/>
      <c r="ABY3366" s="0"/>
      <c r="ABZ3366" s="0"/>
      <c r="ACA3366" s="0"/>
      <c r="ACB3366" s="0"/>
      <c r="ACC3366" s="0"/>
      <c r="ACD3366" s="0"/>
      <c r="ACE3366" s="0"/>
      <c r="ACF3366" s="0"/>
      <c r="ACG3366" s="0"/>
      <c r="ACH3366" s="0"/>
      <c r="ACI3366" s="0"/>
      <c r="ACJ3366" s="0"/>
      <c r="ACK3366" s="0"/>
      <c r="ACL3366" s="0"/>
      <c r="ACM3366" s="0"/>
      <c r="ACN3366" s="0"/>
      <c r="ACO3366" s="0"/>
      <c r="ACP3366" s="0"/>
      <c r="ACQ3366" s="0"/>
      <c r="ACR3366" s="0"/>
      <c r="ACS3366" s="0"/>
      <c r="ACT3366" s="0"/>
      <c r="ACU3366" s="0"/>
      <c r="ACV3366" s="0"/>
      <c r="ACW3366" s="0"/>
      <c r="ACX3366" s="0"/>
      <c r="ACY3366" s="0"/>
      <c r="ACZ3366" s="0"/>
      <c r="ADA3366" s="0"/>
      <c r="ADB3366" s="0"/>
      <c r="ADC3366" s="0"/>
      <c r="ADD3366" s="0"/>
      <c r="ADE3366" s="0"/>
      <c r="ADF3366" s="0"/>
      <c r="ADG3366" s="0"/>
      <c r="ADH3366" s="0"/>
      <c r="ADI3366" s="0"/>
      <c r="ADJ3366" s="0"/>
      <c r="ADK3366" s="0"/>
      <c r="ADL3366" s="0"/>
      <c r="ADM3366" s="0"/>
      <c r="ADN3366" s="0"/>
      <c r="ADO3366" s="0"/>
      <c r="ADP3366" s="0"/>
      <c r="ADQ3366" s="0"/>
      <c r="ADR3366" s="0"/>
      <c r="ADS3366" s="0"/>
      <c r="ADT3366" s="0"/>
      <c r="ADU3366" s="0"/>
      <c r="ADV3366" s="0"/>
      <c r="ADW3366" s="0"/>
      <c r="ADX3366" s="0"/>
      <c r="ADY3366" s="0"/>
      <c r="ADZ3366" s="0"/>
      <c r="AEA3366" s="0"/>
      <c r="AEB3366" s="0"/>
      <c r="AEC3366" s="0"/>
      <c r="AED3366" s="0"/>
      <c r="AEE3366" s="0"/>
      <c r="AEF3366" s="0"/>
      <c r="AEG3366" s="0"/>
      <c r="AEH3366" s="0"/>
      <c r="AEI3366" s="0"/>
      <c r="AEJ3366" s="0"/>
      <c r="AEK3366" s="0"/>
      <c r="AEL3366" s="0"/>
      <c r="AEM3366" s="0"/>
      <c r="AEN3366" s="0"/>
      <c r="AEO3366" s="0"/>
      <c r="AEP3366" s="0"/>
      <c r="AEQ3366" s="0"/>
      <c r="AER3366" s="0"/>
      <c r="AES3366" s="0"/>
      <c r="AET3366" s="0"/>
      <c r="AEU3366" s="0"/>
      <c r="AEV3366" s="0"/>
      <c r="AEW3366" s="0"/>
      <c r="AEX3366" s="0"/>
      <c r="AEY3366" s="0"/>
      <c r="AEZ3366" s="0"/>
      <c r="AFA3366" s="0"/>
      <c r="AFB3366" s="0"/>
      <c r="AFC3366" s="0"/>
      <c r="AFD3366" s="0"/>
      <c r="AFE3366" s="0"/>
      <c r="AFF3366" s="0"/>
      <c r="AFG3366" s="0"/>
      <c r="AFH3366" s="0"/>
      <c r="AFI3366" s="0"/>
      <c r="AFJ3366" s="0"/>
      <c r="AFK3366" s="0"/>
      <c r="AFL3366" s="0"/>
      <c r="AFM3366" s="0"/>
      <c r="AFN3366" s="0"/>
      <c r="AFO3366" s="0"/>
      <c r="AFP3366" s="0"/>
      <c r="AFQ3366" s="0"/>
      <c r="AFR3366" s="0"/>
      <c r="AFS3366" s="0"/>
      <c r="AFT3366" s="0"/>
      <c r="AFU3366" s="0"/>
      <c r="AFV3366" s="0"/>
      <c r="AFW3366" s="0"/>
      <c r="AFX3366" s="0"/>
      <c r="AFY3366" s="0"/>
      <c r="AFZ3366" s="0"/>
      <c r="AGA3366" s="0"/>
      <c r="AGB3366" s="0"/>
      <c r="AGC3366" s="0"/>
      <c r="AGD3366" s="0"/>
      <c r="AGE3366" s="0"/>
      <c r="AGF3366" s="0"/>
      <c r="AGG3366" s="0"/>
      <c r="AGH3366" s="0"/>
      <c r="AGI3366" s="0"/>
      <c r="AGJ3366" s="0"/>
      <c r="AGK3366" s="0"/>
      <c r="AGL3366" s="0"/>
      <c r="AGM3366" s="0"/>
      <c r="AGN3366" s="0"/>
      <c r="AGO3366" s="0"/>
      <c r="AGP3366" s="0"/>
      <c r="AGQ3366" s="0"/>
      <c r="AGR3366" s="0"/>
      <c r="AGS3366" s="0"/>
      <c r="AGT3366" s="0"/>
      <c r="AGU3366" s="0"/>
      <c r="AGV3366" s="0"/>
      <c r="AGW3366" s="0"/>
      <c r="AGX3366" s="0"/>
      <c r="AGY3366" s="0"/>
      <c r="AGZ3366" s="0"/>
      <c r="AHA3366" s="0"/>
      <c r="AHB3366" s="0"/>
      <c r="AHC3366" s="0"/>
      <c r="AHD3366" s="0"/>
      <c r="AHE3366" s="0"/>
      <c r="AHF3366" s="0"/>
      <c r="AHG3366" s="0"/>
      <c r="AHH3366" s="0"/>
      <c r="AHI3366" s="0"/>
      <c r="AHJ3366" s="0"/>
      <c r="AHK3366" s="0"/>
      <c r="AHL3366" s="0"/>
      <c r="AHM3366" s="0"/>
      <c r="AHN3366" s="0"/>
      <c r="AHO3366" s="0"/>
      <c r="AHP3366" s="0"/>
      <c r="AHQ3366" s="0"/>
      <c r="AHR3366" s="0"/>
      <c r="AHS3366" s="0"/>
      <c r="AHT3366" s="0"/>
      <c r="AHU3366" s="0"/>
      <c r="AHV3366" s="0"/>
      <c r="AHW3366" s="0"/>
      <c r="AHX3366" s="0"/>
      <c r="AHY3366" s="0"/>
      <c r="AHZ3366" s="0"/>
      <c r="AIA3366" s="0"/>
      <c r="AIB3366" s="0"/>
      <c r="AIC3366" s="0"/>
      <c r="AID3366" s="0"/>
      <c r="AIE3366" s="0"/>
      <c r="AIF3366" s="0"/>
      <c r="AIG3366" s="0"/>
      <c r="AIH3366" s="0"/>
      <c r="AII3366" s="0"/>
      <c r="AIJ3366" s="0"/>
      <c r="AIK3366" s="0"/>
      <c r="AIL3366" s="0"/>
      <c r="AIM3366" s="0"/>
      <c r="AIN3366" s="0"/>
      <c r="AIO3366" s="0"/>
      <c r="AIP3366" s="0"/>
      <c r="AIQ3366" s="0"/>
      <c r="AIR3366" s="0"/>
      <c r="AIS3366" s="0"/>
      <c r="AIT3366" s="0"/>
      <c r="AIU3366" s="0"/>
      <c r="AIV3366" s="0"/>
      <c r="AIW3366" s="0"/>
      <c r="AIX3366" s="0"/>
      <c r="AIY3366" s="0"/>
      <c r="AIZ3366" s="0"/>
      <c r="AJA3366" s="0"/>
      <c r="AJB3366" s="0"/>
      <c r="AJC3366" s="0"/>
      <c r="AJD3366" s="0"/>
      <c r="AJE3366" s="0"/>
      <c r="AJF3366" s="0"/>
      <c r="AJG3366" s="0"/>
      <c r="AJH3366" s="0"/>
      <c r="AJI3366" s="0"/>
      <c r="AJJ3366" s="0"/>
      <c r="AJK3366" s="0"/>
      <c r="AJL3366" s="0"/>
      <c r="AJM3366" s="0"/>
      <c r="AJN3366" s="0"/>
      <c r="AJO3366" s="0"/>
      <c r="AJP3366" s="0"/>
      <c r="AJQ3366" s="0"/>
      <c r="AJR3366" s="0"/>
      <c r="AJS3366" s="0"/>
      <c r="AJT3366" s="0"/>
      <c r="AJU3366" s="0"/>
      <c r="AJV3366" s="0"/>
      <c r="AJW3366" s="0"/>
      <c r="AJX3366" s="0"/>
      <c r="AJY3366" s="0"/>
      <c r="AJZ3366" s="0"/>
      <c r="AKA3366" s="0"/>
      <c r="AKB3366" s="0"/>
      <c r="AKC3366" s="0"/>
      <c r="AKD3366" s="0"/>
      <c r="AKE3366" s="0"/>
      <c r="AKF3366" s="0"/>
      <c r="AKG3366" s="0"/>
      <c r="AKH3366" s="0"/>
      <c r="AKI3366" s="0"/>
      <c r="AKJ3366" s="0"/>
      <c r="AKK3366" s="0"/>
      <c r="AKL3366" s="0"/>
      <c r="AKM3366" s="0"/>
      <c r="AKN3366" s="0"/>
      <c r="AKO3366" s="0"/>
      <c r="AKP3366" s="0"/>
      <c r="AKQ3366" s="0"/>
      <c r="AKR3366" s="0"/>
      <c r="AKS3366" s="0"/>
      <c r="AKT3366" s="0"/>
      <c r="AKU3366" s="0"/>
      <c r="AKV3366" s="0"/>
      <c r="AKW3366" s="0"/>
      <c r="AKX3366" s="0"/>
      <c r="AKY3366" s="0"/>
      <c r="AKZ3366" s="0"/>
      <c r="ALA3366" s="0"/>
      <c r="ALB3366" s="0"/>
      <c r="ALC3366" s="0"/>
      <c r="ALD3366" s="0"/>
      <c r="ALE3366" s="0"/>
      <c r="ALF3366" s="0"/>
      <c r="ALG3366" s="0"/>
      <c r="ALH3366" s="0"/>
      <c r="ALI3366" s="0"/>
      <c r="ALJ3366" s="0"/>
      <c r="ALK3366" s="0"/>
      <c r="ALL3366" s="0"/>
      <c r="ALM3366" s="0"/>
      <c r="ALN3366" s="0"/>
      <c r="ALO3366" s="0"/>
      <c r="ALP3366" s="0"/>
      <c r="ALQ3366" s="0"/>
      <c r="ALR3366" s="0"/>
      <c r="ALS3366" s="0"/>
      <c r="ALT3366" s="0"/>
      <c r="ALU3366" s="0"/>
      <c r="ALV3366" s="0"/>
      <c r="ALW3366" s="0"/>
      <c r="ALX3366" s="0"/>
      <c r="ALY3366" s="0"/>
      <c r="ALZ3366" s="0"/>
      <c r="AMA3366" s="0"/>
      <c r="AMB3366" s="0"/>
      <c r="AMC3366" s="0"/>
      <c r="AMD3366" s="0"/>
      <c r="AME3366" s="0"/>
      <c r="AMF3366" s="0"/>
      <c r="AMG3366" s="0"/>
      <c r="AMH3366" s="0"/>
      <c r="AMI3366" s="0"/>
    </row>
    <row r="3367" customFormat="false" ht="12.75" hidden="false" customHeight="false" outlineLevel="0" collapsed="false">
      <c r="A3367" s="1" t="s">
        <v>3622</v>
      </c>
      <c r="C3367" s="70" t="s">
        <v>3623</v>
      </c>
      <c r="D3367" s="70" t="s">
        <v>13</v>
      </c>
      <c r="E3367" s="72" t="n">
        <v>2</v>
      </c>
      <c r="F3367" s="73" t="n">
        <v>1.03</v>
      </c>
      <c r="G3367" s="74" t="s">
        <v>2422</v>
      </c>
      <c r="BM3367" s="0"/>
      <c r="BN3367" s="0"/>
      <c r="BO3367" s="0"/>
      <c r="BP3367" s="0"/>
      <c r="BQ3367" s="0"/>
      <c r="BR3367" s="0"/>
      <c r="BS3367" s="0"/>
      <c r="BT3367" s="0"/>
      <c r="BU3367" s="0"/>
      <c r="BV3367" s="0"/>
      <c r="BW3367" s="0"/>
      <c r="BX3367" s="0"/>
      <c r="BY3367" s="0"/>
      <c r="BZ3367" s="0"/>
      <c r="CA3367" s="0"/>
      <c r="CB3367" s="0"/>
      <c r="CC3367" s="0"/>
      <c r="CD3367" s="0"/>
      <c r="CE3367" s="0"/>
      <c r="CF3367" s="0"/>
      <c r="CG3367" s="0"/>
      <c r="CH3367" s="0"/>
      <c r="CI3367" s="0"/>
      <c r="CJ3367" s="0"/>
      <c r="CK3367" s="0"/>
      <c r="CL3367" s="0"/>
      <c r="CM3367" s="0"/>
      <c r="CN3367" s="0"/>
      <c r="CO3367" s="0"/>
      <c r="CP3367" s="0"/>
      <c r="CQ3367" s="0"/>
      <c r="CR3367" s="0"/>
      <c r="CS3367" s="0"/>
      <c r="CT3367" s="0"/>
      <c r="CU3367" s="0"/>
      <c r="CV3367" s="0"/>
      <c r="CW3367" s="0"/>
      <c r="CX3367" s="0"/>
      <c r="CY3367" s="0"/>
      <c r="CZ3367" s="0"/>
      <c r="DA3367" s="0"/>
      <c r="DB3367" s="0"/>
      <c r="DC3367" s="0"/>
      <c r="DD3367" s="0"/>
      <c r="DE3367" s="0"/>
      <c r="DF3367" s="0"/>
      <c r="DG3367" s="0"/>
      <c r="DH3367" s="0"/>
      <c r="DI3367" s="0"/>
      <c r="DJ3367" s="0"/>
      <c r="DK3367" s="0"/>
      <c r="DL3367" s="0"/>
      <c r="DM3367" s="0"/>
      <c r="DN3367" s="0"/>
      <c r="DO3367" s="0"/>
      <c r="DP3367" s="0"/>
      <c r="DQ3367" s="0"/>
      <c r="DR3367" s="0"/>
      <c r="DS3367" s="0"/>
      <c r="DT3367" s="0"/>
      <c r="DU3367" s="0"/>
      <c r="DV3367" s="0"/>
      <c r="DW3367" s="0"/>
      <c r="DX3367" s="0"/>
      <c r="DY3367" s="0"/>
      <c r="DZ3367" s="0"/>
      <c r="EA3367" s="0"/>
      <c r="EB3367" s="0"/>
      <c r="EC3367" s="0"/>
      <c r="ED3367" s="0"/>
      <c r="EE3367" s="0"/>
      <c r="EF3367" s="0"/>
      <c r="EG3367" s="0"/>
      <c r="EH3367" s="0"/>
      <c r="EI3367" s="0"/>
      <c r="EJ3367" s="0"/>
      <c r="EK3367" s="0"/>
      <c r="EL3367" s="0"/>
      <c r="EM3367" s="0"/>
      <c r="EN3367" s="0"/>
      <c r="EO3367" s="0"/>
      <c r="EP3367" s="0"/>
      <c r="EQ3367" s="0"/>
      <c r="ER3367" s="0"/>
      <c r="ES3367" s="0"/>
      <c r="ET3367" s="0"/>
      <c r="EU3367" s="0"/>
      <c r="EV3367" s="0"/>
      <c r="EW3367" s="0"/>
      <c r="EX3367" s="0"/>
      <c r="EY3367" s="0"/>
      <c r="EZ3367" s="0"/>
      <c r="FA3367" s="0"/>
      <c r="FB3367" s="0"/>
      <c r="FC3367" s="0"/>
      <c r="FD3367" s="0"/>
      <c r="FE3367" s="0"/>
      <c r="FF3367" s="0"/>
      <c r="FG3367" s="0"/>
      <c r="FH3367" s="0"/>
      <c r="FI3367" s="0"/>
      <c r="FJ3367" s="0"/>
      <c r="FK3367" s="0"/>
      <c r="FL3367" s="0"/>
      <c r="FM3367" s="0"/>
      <c r="FN3367" s="0"/>
      <c r="FO3367" s="0"/>
      <c r="FP3367" s="0"/>
      <c r="FQ3367" s="0"/>
      <c r="FR3367" s="0"/>
      <c r="FS3367" s="0"/>
      <c r="FT3367" s="0"/>
      <c r="FU3367" s="0"/>
      <c r="FV3367" s="0"/>
      <c r="FW3367" s="0"/>
      <c r="FX3367" s="0"/>
      <c r="FY3367" s="0"/>
      <c r="FZ3367" s="0"/>
      <c r="GA3367" s="0"/>
      <c r="GB3367" s="0"/>
      <c r="GC3367" s="0"/>
      <c r="GD3367" s="0"/>
      <c r="GE3367" s="0"/>
      <c r="GF3367" s="0"/>
      <c r="GG3367" s="0"/>
      <c r="GH3367" s="0"/>
      <c r="GI3367" s="0"/>
      <c r="GJ3367" s="0"/>
      <c r="GK3367" s="0"/>
      <c r="GL3367" s="0"/>
      <c r="GM3367" s="0"/>
      <c r="GN3367" s="0"/>
      <c r="GO3367" s="0"/>
      <c r="GP3367" s="0"/>
      <c r="GQ3367" s="0"/>
      <c r="GR3367" s="0"/>
      <c r="GS3367" s="0"/>
      <c r="GT3367" s="0"/>
      <c r="GU3367" s="0"/>
      <c r="GV3367" s="0"/>
      <c r="GW3367" s="0"/>
      <c r="GX3367" s="0"/>
      <c r="GY3367" s="0"/>
      <c r="GZ3367" s="0"/>
      <c r="HA3367" s="0"/>
      <c r="HB3367" s="0"/>
      <c r="HC3367" s="0"/>
      <c r="HD3367" s="0"/>
      <c r="HE3367" s="0"/>
      <c r="HF3367" s="0"/>
      <c r="HG3367" s="0"/>
      <c r="HH3367" s="0"/>
      <c r="HI3367" s="0"/>
      <c r="HJ3367" s="0"/>
      <c r="HK3367" s="0"/>
      <c r="HL3367" s="0"/>
      <c r="HM3367" s="0"/>
      <c r="HN3367" s="0"/>
      <c r="HO3367" s="0"/>
      <c r="HP3367" s="0"/>
      <c r="HQ3367" s="0"/>
      <c r="HR3367" s="0"/>
      <c r="HS3367" s="0"/>
      <c r="HT3367" s="0"/>
      <c r="HU3367" s="0"/>
      <c r="HV3367" s="0"/>
      <c r="HW3367" s="0"/>
      <c r="HX3367" s="0"/>
      <c r="HY3367" s="0"/>
      <c r="HZ3367" s="0"/>
      <c r="IA3367" s="0"/>
      <c r="IB3367" s="0"/>
      <c r="IC3367" s="0"/>
      <c r="ID3367" s="0"/>
      <c r="IE3367" s="0"/>
      <c r="IF3367" s="0"/>
      <c r="IG3367" s="0"/>
      <c r="IH3367" s="0"/>
      <c r="II3367" s="0"/>
      <c r="IJ3367" s="0"/>
      <c r="IK3367" s="0"/>
      <c r="IL3367" s="0"/>
      <c r="IM3367" s="0"/>
      <c r="IN3367" s="0"/>
      <c r="IO3367" s="0"/>
      <c r="IP3367" s="0"/>
      <c r="IQ3367" s="0"/>
      <c r="IR3367" s="0"/>
      <c r="IS3367" s="0"/>
      <c r="IT3367" s="0"/>
      <c r="IU3367" s="0"/>
      <c r="IV3367" s="0"/>
      <c r="IW3367" s="0"/>
      <c r="IX3367" s="0"/>
      <c r="IY3367" s="0"/>
      <c r="IZ3367" s="0"/>
      <c r="JA3367" s="0"/>
      <c r="JB3367" s="0"/>
      <c r="JC3367" s="0"/>
      <c r="JD3367" s="0"/>
      <c r="JE3367" s="0"/>
      <c r="JF3367" s="0"/>
      <c r="JG3367" s="0"/>
      <c r="JH3367" s="0"/>
      <c r="JI3367" s="0"/>
      <c r="JJ3367" s="0"/>
      <c r="JK3367" s="0"/>
      <c r="JL3367" s="0"/>
      <c r="JM3367" s="0"/>
      <c r="JN3367" s="0"/>
      <c r="JO3367" s="0"/>
      <c r="JP3367" s="0"/>
      <c r="JQ3367" s="0"/>
      <c r="JR3367" s="0"/>
      <c r="JS3367" s="0"/>
      <c r="JT3367" s="0"/>
      <c r="JU3367" s="0"/>
      <c r="JV3367" s="0"/>
      <c r="JW3367" s="0"/>
      <c r="JX3367" s="0"/>
      <c r="JY3367" s="0"/>
      <c r="JZ3367" s="0"/>
      <c r="KA3367" s="0"/>
      <c r="KB3367" s="0"/>
      <c r="KC3367" s="0"/>
      <c r="KD3367" s="0"/>
      <c r="KE3367" s="0"/>
      <c r="KF3367" s="0"/>
      <c r="KG3367" s="0"/>
      <c r="KH3367" s="0"/>
      <c r="KI3367" s="0"/>
      <c r="KJ3367" s="0"/>
      <c r="KK3367" s="0"/>
      <c r="KL3367" s="0"/>
      <c r="KM3367" s="0"/>
      <c r="KN3367" s="0"/>
      <c r="KO3367" s="0"/>
      <c r="KP3367" s="0"/>
      <c r="KQ3367" s="0"/>
      <c r="KR3367" s="0"/>
      <c r="KS3367" s="0"/>
      <c r="KT3367" s="0"/>
      <c r="KU3367" s="0"/>
      <c r="KV3367" s="0"/>
      <c r="KW3367" s="0"/>
      <c r="KX3367" s="0"/>
      <c r="KY3367" s="0"/>
      <c r="KZ3367" s="0"/>
      <c r="LA3367" s="0"/>
      <c r="LB3367" s="0"/>
      <c r="LC3367" s="0"/>
      <c r="LD3367" s="0"/>
      <c r="LE3367" s="0"/>
      <c r="LF3367" s="0"/>
      <c r="LG3367" s="0"/>
      <c r="LH3367" s="0"/>
      <c r="LI3367" s="0"/>
      <c r="LJ3367" s="0"/>
      <c r="LK3367" s="0"/>
      <c r="LL3367" s="0"/>
      <c r="LM3367" s="0"/>
      <c r="LN3367" s="0"/>
      <c r="LO3367" s="0"/>
      <c r="LP3367" s="0"/>
      <c r="LQ3367" s="0"/>
      <c r="LR3367" s="0"/>
      <c r="LS3367" s="0"/>
      <c r="LT3367" s="0"/>
      <c r="LU3367" s="0"/>
      <c r="LV3367" s="0"/>
      <c r="LW3367" s="0"/>
      <c r="LX3367" s="0"/>
      <c r="LY3367" s="0"/>
      <c r="LZ3367" s="0"/>
      <c r="MA3367" s="0"/>
      <c r="MB3367" s="0"/>
      <c r="MC3367" s="0"/>
      <c r="MD3367" s="0"/>
      <c r="ME3367" s="0"/>
      <c r="MF3367" s="0"/>
      <c r="MG3367" s="0"/>
      <c r="MH3367" s="0"/>
      <c r="MI3367" s="0"/>
      <c r="MJ3367" s="0"/>
      <c r="MK3367" s="0"/>
      <c r="ML3367" s="0"/>
      <c r="MM3367" s="0"/>
      <c r="MN3367" s="0"/>
      <c r="MO3367" s="0"/>
      <c r="MP3367" s="0"/>
      <c r="MQ3367" s="0"/>
      <c r="MR3367" s="0"/>
      <c r="MS3367" s="0"/>
      <c r="MT3367" s="0"/>
      <c r="MU3367" s="0"/>
      <c r="MV3367" s="0"/>
      <c r="MW3367" s="0"/>
      <c r="MX3367" s="0"/>
      <c r="MY3367" s="0"/>
      <c r="MZ3367" s="0"/>
      <c r="NA3367" s="0"/>
      <c r="NB3367" s="0"/>
      <c r="NC3367" s="0"/>
      <c r="ND3367" s="0"/>
      <c r="NE3367" s="0"/>
      <c r="NF3367" s="0"/>
      <c r="NG3367" s="0"/>
      <c r="NH3367" s="0"/>
      <c r="NI3367" s="0"/>
      <c r="NJ3367" s="0"/>
      <c r="NK3367" s="0"/>
      <c r="NL3367" s="0"/>
      <c r="NM3367" s="0"/>
      <c r="NN3367" s="0"/>
      <c r="NO3367" s="0"/>
      <c r="NP3367" s="0"/>
      <c r="NQ3367" s="0"/>
      <c r="NR3367" s="0"/>
      <c r="NS3367" s="0"/>
      <c r="NT3367" s="0"/>
      <c r="NU3367" s="0"/>
      <c r="NV3367" s="0"/>
      <c r="NW3367" s="0"/>
      <c r="NX3367" s="0"/>
      <c r="NY3367" s="0"/>
      <c r="NZ3367" s="0"/>
      <c r="OA3367" s="0"/>
      <c r="OB3367" s="0"/>
      <c r="OC3367" s="0"/>
      <c r="OD3367" s="0"/>
      <c r="OE3367" s="0"/>
      <c r="OF3367" s="0"/>
      <c r="OG3367" s="0"/>
      <c r="OH3367" s="0"/>
      <c r="OI3367" s="0"/>
      <c r="OJ3367" s="0"/>
      <c r="OK3367" s="0"/>
      <c r="OL3367" s="0"/>
      <c r="OM3367" s="0"/>
      <c r="ON3367" s="0"/>
      <c r="OO3367" s="0"/>
      <c r="OP3367" s="0"/>
      <c r="OQ3367" s="0"/>
      <c r="OR3367" s="0"/>
      <c r="OS3367" s="0"/>
      <c r="OT3367" s="0"/>
      <c r="OU3367" s="0"/>
      <c r="OV3367" s="0"/>
      <c r="OW3367" s="0"/>
      <c r="OX3367" s="0"/>
      <c r="OY3367" s="0"/>
      <c r="OZ3367" s="0"/>
      <c r="PA3367" s="0"/>
      <c r="PB3367" s="0"/>
      <c r="PC3367" s="0"/>
      <c r="PD3367" s="0"/>
      <c r="PE3367" s="0"/>
      <c r="PF3367" s="0"/>
      <c r="PG3367" s="0"/>
      <c r="PH3367" s="0"/>
      <c r="PI3367" s="0"/>
      <c r="PJ3367" s="0"/>
      <c r="PK3367" s="0"/>
      <c r="PL3367" s="0"/>
      <c r="PM3367" s="0"/>
      <c r="PN3367" s="0"/>
      <c r="PO3367" s="0"/>
      <c r="PP3367" s="0"/>
      <c r="PQ3367" s="0"/>
      <c r="PR3367" s="0"/>
      <c r="PS3367" s="0"/>
      <c r="PT3367" s="0"/>
      <c r="PU3367" s="0"/>
      <c r="PV3367" s="0"/>
      <c r="PW3367" s="0"/>
      <c r="PX3367" s="0"/>
      <c r="PY3367" s="0"/>
      <c r="PZ3367" s="0"/>
      <c r="QA3367" s="0"/>
      <c r="QB3367" s="0"/>
      <c r="QC3367" s="0"/>
      <c r="QD3367" s="0"/>
      <c r="QE3367" s="0"/>
      <c r="QF3367" s="0"/>
      <c r="QG3367" s="0"/>
      <c r="QH3367" s="0"/>
      <c r="QI3367" s="0"/>
      <c r="QJ3367" s="0"/>
      <c r="QK3367" s="0"/>
      <c r="QL3367" s="0"/>
      <c r="QM3367" s="0"/>
      <c r="QN3367" s="0"/>
      <c r="QO3367" s="0"/>
      <c r="QP3367" s="0"/>
      <c r="QQ3367" s="0"/>
      <c r="QR3367" s="0"/>
      <c r="QS3367" s="0"/>
      <c r="QT3367" s="0"/>
      <c r="QU3367" s="0"/>
      <c r="QV3367" s="0"/>
      <c r="QW3367" s="0"/>
      <c r="QX3367" s="0"/>
      <c r="QY3367" s="0"/>
      <c r="QZ3367" s="0"/>
      <c r="RA3367" s="0"/>
      <c r="RB3367" s="0"/>
      <c r="RC3367" s="0"/>
      <c r="RD3367" s="0"/>
      <c r="RE3367" s="0"/>
      <c r="RF3367" s="0"/>
      <c r="RG3367" s="0"/>
      <c r="RH3367" s="0"/>
      <c r="RI3367" s="0"/>
      <c r="RJ3367" s="0"/>
      <c r="RK3367" s="0"/>
      <c r="RL3367" s="0"/>
      <c r="RM3367" s="0"/>
      <c r="RN3367" s="0"/>
      <c r="RO3367" s="0"/>
      <c r="RP3367" s="0"/>
      <c r="RQ3367" s="0"/>
      <c r="RR3367" s="0"/>
      <c r="RS3367" s="0"/>
      <c r="RT3367" s="0"/>
      <c r="RU3367" s="0"/>
      <c r="RV3367" s="0"/>
      <c r="RW3367" s="0"/>
      <c r="RX3367" s="0"/>
      <c r="RY3367" s="0"/>
      <c r="RZ3367" s="0"/>
      <c r="SA3367" s="0"/>
      <c r="SB3367" s="0"/>
      <c r="SC3367" s="0"/>
      <c r="SD3367" s="0"/>
      <c r="SE3367" s="0"/>
      <c r="SF3367" s="0"/>
      <c r="SG3367" s="0"/>
      <c r="SH3367" s="0"/>
      <c r="SI3367" s="0"/>
      <c r="SJ3367" s="0"/>
      <c r="SK3367" s="0"/>
      <c r="SL3367" s="0"/>
      <c r="SM3367" s="0"/>
      <c r="SN3367" s="0"/>
      <c r="SO3367" s="0"/>
      <c r="SP3367" s="0"/>
      <c r="SQ3367" s="0"/>
      <c r="SR3367" s="0"/>
      <c r="SS3367" s="0"/>
      <c r="ST3367" s="0"/>
      <c r="SU3367" s="0"/>
      <c r="SV3367" s="0"/>
      <c r="SW3367" s="0"/>
      <c r="SX3367" s="0"/>
      <c r="SY3367" s="0"/>
      <c r="SZ3367" s="0"/>
      <c r="TA3367" s="0"/>
      <c r="TB3367" s="0"/>
      <c r="TC3367" s="0"/>
      <c r="TD3367" s="0"/>
      <c r="TE3367" s="0"/>
      <c r="TF3367" s="0"/>
      <c r="TG3367" s="0"/>
      <c r="TH3367" s="0"/>
      <c r="TI3367" s="0"/>
      <c r="TJ3367" s="0"/>
      <c r="TK3367" s="0"/>
      <c r="TL3367" s="0"/>
      <c r="TM3367" s="0"/>
      <c r="TN3367" s="0"/>
      <c r="TO3367" s="0"/>
      <c r="TP3367" s="0"/>
      <c r="TQ3367" s="0"/>
      <c r="TR3367" s="0"/>
      <c r="TS3367" s="0"/>
      <c r="TT3367" s="0"/>
      <c r="TU3367" s="0"/>
      <c r="TV3367" s="0"/>
      <c r="TW3367" s="0"/>
      <c r="TX3367" s="0"/>
      <c r="TY3367" s="0"/>
      <c r="TZ3367" s="0"/>
      <c r="UA3367" s="0"/>
      <c r="UB3367" s="0"/>
      <c r="UC3367" s="0"/>
      <c r="UD3367" s="0"/>
      <c r="UE3367" s="0"/>
      <c r="UF3367" s="0"/>
      <c r="UG3367" s="0"/>
      <c r="UH3367" s="0"/>
      <c r="UI3367" s="0"/>
      <c r="UJ3367" s="0"/>
      <c r="UK3367" s="0"/>
      <c r="UL3367" s="0"/>
      <c r="UM3367" s="0"/>
      <c r="UN3367" s="0"/>
      <c r="UO3367" s="0"/>
      <c r="UP3367" s="0"/>
      <c r="UQ3367" s="0"/>
      <c r="UR3367" s="0"/>
      <c r="US3367" s="0"/>
      <c r="UT3367" s="0"/>
      <c r="UU3367" s="0"/>
      <c r="UV3367" s="0"/>
      <c r="UW3367" s="0"/>
      <c r="UX3367" s="0"/>
      <c r="UY3367" s="0"/>
      <c r="UZ3367" s="0"/>
      <c r="VA3367" s="0"/>
      <c r="VB3367" s="0"/>
      <c r="VC3367" s="0"/>
      <c r="VD3367" s="0"/>
      <c r="VE3367" s="0"/>
      <c r="VF3367" s="0"/>
      <c r="VG3367" s="0"/>
      <c r="VH3367" s="0"/>
      <c r="VI3367" s="0"/>
      <c r="VJ3367" s="0"/>
      <c r="VK3367" s="0"/>
      <c r="VL3367" s="0"/>
      <c r="VM3367" s="0"/>
      <c r="VN3367" s="0"/>
      <c r="VO3367" s="0"/>
      <c r="VP3367" s="0"/>
      <c r="VQ3367" s="0"/>
      <c r="VR3367" s="0"/>
      <c r="VS3367" s="0"/>
      <c r="VT3367" s="0"/>
      <c r="VU3367" s="0"/>
      <c r="VV3367" s="0"/>
      <c r="VW3367" s="0"/>
      <c r="VX3367" s="0"/>
      <c r="VY3367" s="0"/>
      <c r="VZ3367" s="0"/>
      <c r="WA3367" s="0"/>
      <c r="WB3367" s="0"/>
      <c r="WC3367" s="0"/>
      <c r="WD3367" s="0"/>
      <c r="WE3367" s="0"/>
      <c r="WF3367" s="0"/>
      <c r="WG3367" s="0"/>
      <c r="WH3367" s="0"/>
      <c r="WI3367" s="0"/>
      <c r="WJ3367" s="0"/>
      <c r="WK3367" s="0"/>
      <c r="WL3367" s="0"/>
      <c r="WM3367" s="0"/>
      <c r="WN3367" s="0"/>
      <c r="WO3367" s="0"/>
      <c r="WP3367" s="0"/>
      <c r="WQ3367" s="0"/>
      <c r="WR3367" s="0"/>
      <c r="WS3367" s="0"/>
      <c r="WT3367" s="0"/>
      <c r="WU3367" s="0"/>
      <c r="WV3367" s="0"/>
      <c r="WW3367" s="0"/>
      <c r="WX3367" s="0"/>
      <c r="WY3367" s="0"/>
      <c r="WZ3367" s="0"/>
      <c r="XA3367" s="0"/>
      <c r="XB3367" s="0"/>
      <c r="XC3367" s="0"/>
      <c r="XD3367" s="0"/>
      <c r="XE3367" s="0"/>
      <c r="XF3367" s="0"/>
      <c r="XG3367" s="0"/>
      <c r="XH3367" s="0"/>
      <c r="XI3367" s="0"/>
      <c r="XJ3367" s="0"/>
      <c r="XK3367" s="0"/>
      <c r="XL3367" s="0"/>
      <c r="XM3367" s="0"/>
      <c r="XN3367" s="0"/>
      <c r="XO3367" s="0"/>
      <c r="XP3367" s="0"/>
      <c r="XQ3367" s="0"/>
      <c r="XR3367" s="0"/>
      <c r="XS3367" s="0"/>
      <c r="XT3367" s="0"/>
      <c r="XU3367" s="0"/>
      <c r="XV3367" s="0"/>
      <c r="XW3367" s="0"/>
      <c r="XX3367" s="0"/>
      <c r="XY3367" s="0"/>
      <c r="XZ3367" s="0"/>
      <c r="YA3367" s="0"/>
      <c r="YB3367" s="0"/>
      <c r="YC3367" s="0"/>
      <c r="YD3367" s="0"/>
      <c r="YE3367" s="0"/>
      <c r="YF3367" s="0"/>
      <c r="YG3367" s="0"/>
      <c r="YH3367" s="0"/>
      <c r="YI3367" s="0"/>
      <c r="YJ3367" s="0"/>
      <c r="YK3367" s="0"/>
      <c r="YL3367" s="0"/>
      <c r="YM3367" s="0"/>
      <c r="YN3367" s="0"/>
      <c r="YO3367" s="0"/>
      <c r="YP3367" s="0"/>
      <c r="YQ3367" s="0"/>
      <c r="YR3367" s="0"/>
      <c r="YS3367" s="0"/>
      <c r="YT3367" s="0"/>
      <c r="YU3367" s="0"/>
      <c r="YV3367" s="0"/>
      <c r="YW3367" s="0"/>
      <c r="YX3367" s="0"/>
      <c r="YY3367" s="0"/>
      <c r="YZ3367" s="0"/>
      <c r="ZA3367" s="0"/>
      <c r="ZB3367" s="0"/>
      <c r="ZC3367" s="0"/>
      <c r="ZD3367" s="0"/>
      <c r="ZE3367" s="0"/>
      <c r="ZF3367" s="0"/>
      <c r="ZG3367" s="0"/>
      <c r="ZH3367" s="0"/>
      <c r="ZI3367" s="0"/>
      <c r="ZJ3367" s="0"/>
      <c r="ZK3367" s="0"/>
      <c r="ZL3367" s="0"/>
      <c r="ZM3367" s="0"/>
      <c r="ZN3367" s="0"/>
      <c r="ZO3367" s="0"/>
      <c r="ZP3367" s="0"/>
      <c r="ZQ3367" s="0"/>
      <c r="ZR3367" s="0"/>
      <c r="ZS3367" s="0"/>
      <c r="ZT3367" s="0"/>
      <c r="ZU3367" s="0"/>
      <c r="ZV3367" s="0"/>
      <c r="ZW3367" s="0"/>
      <c r="ZX3367" s="0"/>
      <c r="ZY3367" s="0"/>
      <c r="ZZ3367" s="0"/>
      <c r="AAA3367" s="0"/>
      <c r="AAB3367" s="0"/>
      <c r="AAC3367" s="0"/>
      <c r="AAD3367" s="0"/>
      <c r="AAE3367" s="0"/>
      <c r="AAF3367" s="0"/>
      <c r="AAG3367" s="0"/>
      <c r="AAH3367" s="0"/>
      <c r="AAI3367" s="0"/>
      <c r="AAJ3367" s="0"/>
      <c r="AAK3367" s="0"/>
      <c r="AAL3367" s="0"/>
      <c r="AAM3367" s="0"/>
      <c r="AAN3367" s="0"/>
      <c r="AAO3367" s="0"/>
      <c r="AAP3367" s="0"/>
      <c r="AAQ3367" s="0"/>
      <c r="AAR3367" s="0"/>
      <c r="AAS3367" s="0"/>
      <c r="AAT3367" s="0"/>
      <c r="AAU3367" s="0"/>
      <c r="AAV3367" s="0"/>
      <c r="AAW3367" s="0"/>
      <c r="AAX3367" s="0"/>
      <c r="AAY3367" s="0"/>
      <c r="AAZ3367" s="0"/>
      <c r="ABA3367" s="0"/>
      <c r="ABB3367" s="0"/>
      <c r="ABC3367" s="0"/>
      <c r="ABD3367" s="0"/>
      <c r="ABE3367" s="0"/>
      <c r="ABF3367" s="0"/>
      <c r="ABG3367" s="0"/>
      <c r="ABH3367" s="0"/>
      <c r="ABI3367" s="0"/>
      <c r="ABJ3367" s="0"/>
      <c r="ABK3367" s="0"/>
      <c r="ABL3367" s="0"/>
      <c r="ABM3367" s="0"/>
      <c r="ABN3367" s="0"/>
      <c r="ABO3367" s="0"/>
      <c r="ABP3367" s="0"/>
      <c r="ABQ3367" s="0"/>
      <c r="ABR3367" s="0"/>
      <c r="ABS3367" s="0"/>
      <c r="ABT3367" s="0"/>
      <c r="ABU3367" s="0"/>
      <c r="ABV3367" s="0"/>
      <c r="ABW3367" s="0"/>
      <c r="ABX3367" s="0"/>
      <c r="ABY3367" s="0"/>
      <c r="ABZ3367" s="0"/>
      <c r="ACA3367" s="0"/>
      <c r="ACB3367" s="0"/>
      <c r="ACC3367" s="0"/>
      <c r="ACD3367" s="0"/>
      <c r="ACE3367" s="0"/>
      <c r="ACF3367" s="0"/>
      <c r="ACG3367" s="0"/>
      <c r="ACH3367" s="0"/>
      <c r="ACI3367" s="0"/>
      <c r="ACJ3367" s="0"/>
      <c r="ACK3367" s="0"/>
      <c r="ACL3367" s="0"/>
      <c r="ACM3367" s="0"/>
      <c r="ACN3367" s="0"/>
      <c r="ACO3367" s="0"/>
      <c r="ACP3367" s="0"/>
      <c r="ACQ3367" s="0"/>
      <c r="ACR3367" s="0"/>
      <c r="ACS3367" s="0"/>
      <c r="ACT3367" s="0"/>
      <c r="ACU3367" s="0"/>
      <c r="ACV3367" s="0"/>
      <c r="ACW3367" s="0"/>
      <c r="ACX3367" s="0"/>
      <c r="ACY3367" s="0"/>
      <c r="ACZ3367" s="0"/>
      <c r="ADA3367" s="0"/>
      <c r="ADB3367" s="0"/>
      <c r="ADC3367" s="0"/>
      <c r="ADD3367" s="0"/>
      <c r="ADE3367" s="0"/>
      <c r="ADF3367" s="0"/>
      <c r="ADG3367" s="0"/>
      <c r="ADH3367" s="0"/>
      <c r="ADI3367" s="0"/>
      <c r="ADJ3367" s="0"/>
      <c r="ADK3367" s="0"/>
      <c r="ADL3367" s="0"/>
      <c r="ADM3367" s="0"/>
      <c r="ADN3367" s="0"/>
      <c r="ADO3367" s="0"/>
      <c r="ADP3367" s="0"/>
      <c r="ADQ3367" s="0"/>
      <c r="ADR3367" s="0"/>
      <c r="ADS3367" s="0"/>
      <c r="ADT3367" s="0"/>
      <c r="ADU3367" s="0"/>
      <c r="ADV3367" s="0"/>
      <c r="ADW3367" s="0"/>
      <c r="ADX3367" s="0"/>
      <c r="ADY3367" s="0"/>
      <c r="ADZ3367" s="0"/>
      <c r="AEA3367" s="0"/>
      <c r="AEB3367" s="0"/>
      <c r="AEC3367" s="0"/>
      <c r="AED3367" s="0"/>
      <c r="AEE3367" s="0"/>
      <c r="AEF3367" s="0"/>
      <c r="AEG3367" s="0"/>
      <c r="AEH3367" s="0"/>
      <c r="AEI3367" s="0"/>
      <c r="AEJ3367" s="0"/>
      <c r="AEK3367" s="0"/>
      <c r="AEL3367" s="0"/>
      <c r="AEM3367" s="0"/>
      <c r="AEN3367" s="0"/>
      <c r="AEO3367" s="0"/>
      <c r="AEP3367" s="0"/>
      <c r="AEQ3367" s="0"/>
      <c r="AER3367" s="0"/>
      <c r="AES3367" s="0"/>
      <c r="AET3367" s="0"/>
      <c r="AEU3367" s="0"/>
      <c r="AEV3367" s="0"/>
      <c r="AEW3367" s="0"/>
      <c r="AEX3367" s="0"/>
      <c r="AEY3367" s="0"/>
      <c r="AEZ3367" s="0"/>
      <c r="AFA3367" s="0"/>
      <c r="AFB3367" s="0"/>
      <c r="AFC3367" s="0"/>
      <c r="AFD3367" s="0"/>
      <c r="AFE3367" s="0"/>
      <c r="AFF3367" s="0"/>
      <c r="AFG3367" s="0"/>
      <c r="AFH3367" s="0"/>
      <c r="AFI3367" s="0"/>
      <c r="AFJ3367" s="0"/>
      <c r="AFK3367" s="0"/>
      <c r="AFL3367" s="0"/>
      <c r="AFM3367" s="0"/>
      <c r="AFN3367" s="0"/>
      <c r="AFO3367" s="0"/>
      <c r="AFP3367" s="0"/>
      <c r="AFQ3367" s="0"/>
      <c r="AFR3367" s="0"/>
      <c r="AFS3367" s="0"/>
      <c r="AFT3367" s="0"/>
      <c r="AFU3367" s="0"/>
      <c r="AFV3367" s="0"/>
      <c r="AFW3367" s="0"/>
      <c r="AFX3367" s="0"/>
      <c r="AFY3367" s="0"/>
      <c r="AFZ3367" s="0"/>
      <c r="AGA3367" s="0"/>
      <c r="AGB3367" s="0"/>
      <c r="AGC3367" s="0"/>
      <c r="AGD3367" s="0"/>
      <c r="AGE3367" s="0"/>
      <c r="AGF3367" s="0"/>
      <c r="AGG3367" s="0"/>
      <c r="AGH3367" s="0"/>
      <c r="AGI3367" s="0"/>
      <c r="AGJ3367" s="0"/>
      <c r="AGK3367" s="0"/>
      <c r="AGL3367" s="0"/>
      <c r="AGM3367" s="0"/>
      <c r="AGN3367" s="0"/>
      <c r="AGO3367" s="0"/>
      <c r="AGP3367" s="0"/>
      <c r="AGQ3367" s="0"/>
      <c r="AGR3367" s="0"/>
      <c r="AGS3367" s="0"/>
      <c r="AGT3367" s="0"/>
      <c r="AGU3367" s="0"/>
      <c r="AGV3367" s="0"/>
      <c r="AGW3367" s="0"/>
      <c r="AGX3367" s="0"/>
      <c r="AGY3367" s="0"/>
      <c r="AGZ3367" s="0"/>
      <c r="AHA3367" s="0"/>
      <c r="AHB3367" s="0"/>
      <c r="AHC3367" s="0"/>
      <c r="AHD3367" s="0"/>
      <c r="AHE3367" s="0"/>
      <c r="AHF3367" s="0"/>
      <c r="AHG3367" s="0"/>
      <c r="AHH3367" s="0"/>
      <c r="AHI3367" s="0"/>
      <c r="AHJ3367" s="0"/>
      <c r="AHK3367" s="0"/>
      <c r="AHL3367" s="0"/>
      <c r="AHM3367" s="0"/>
      <c r="AHN3367" s="0"/>
      <c r="AHO3367" s="0"/>
      <c r="AHP3367" s="0"/>
      <c r="AHQ3367" s="0"/>
      <c r="AHR3367" s="0"/>
      <c r="AHS3367" s="0"/>
      <c r="AHT3367" s="0"/>
      <c r="AHU3367" s="0"/>
      <c r="AHV3367" s="0"/>
      <c r="AHW3367" s="0"/>
      <c r="AHX3367" s="0"/>
      <c r="AHY3367" s="0"/>
      <c r="AHZ3367" s="0"/>
      <c r="AIA3367" s="0"/>
      <c r="AIB3367" s="0"/>
      <c r="AIC3367" s="0"/>
      <c r="AID3367" s="0"/>
      <c r="AIE3367" s="0"/>
      <c r="AIF3367" s="0"/>
      <c r="AIG3367" s="0"/>
      <c r="AIH3367" s="0"/>
      <c r="AII3367" s="0"/>
      <c r="AIJ3367" s="0"/>
      <c r="AIK3367" s="0"/>
      <c r="AIL3367" s="0"/>
      <c r="AIM3367" s="0"/>
      <c r="AIN3367" s="0"/>
      <c r="AIO3367" s="0"/>
      <c r="AIP3367" s="0"/>
      <c r="AIQ3367" s="0"/>
      <c r="AIR3367" s="0"/>
      <c r="AIS3367" s="0"/>
      <c r="AIT3367" s="0"/>
      <c r="AIU3367" s="0"/>
      <c r="AIV3367" s="0"/>
      <c r="AIW3367" s="0"/>
      <c r="AIX3367" s="0"/>
      <c r="AIY3367" s="0"/>
      <c r="AIZ3367" s="0"/>
      <c r="AJA3367" s="0"/>
      <c r="AJB3367" s="0"/>
      <c r="AJC3367" s="0"/>
      <c r="AJD3367" s="0"/>
      <c r="AJE3367" s="0"/>
      <c r="AJF3367" s="0"/>
      <c r="AJG3367" s="0"/>
      <c r="AJH3367" s="0"/>
      <c r="AJI3367" s="0"/>
      <c r="AJJ3367" s="0"/>
      <c r="AJK3367" s="0"/>
      <c r="AJL3367" s="0"/>
      <c r="AJM3367" s="0"/>
      <c r="AJN3367" s="0"/>
      <c r="AJO3367" s="0"/>
      <c r="AJP3367" s="0"/>
      <c r="AJQ3367" s="0"/>
      <c r="AJR3367" s="0"/>
      <c r="AJS3367" s="0"/>
      <c r="AJT3367" s="0"/>
      <c r="AJU3367" s="0"/>
      <c r="AJV3367" s="0"/>
      <c r="AJW3367" s="0"/>
      <c r="AJX3367" s="0"/>
      <c r="AJY3367" s="0"/>
      <c r="AJZ3367" s="0"/>
      <c r="AKA3367" s="0"/>
      <c r="AKB3367" s="0"/>
      <c r="AKC3367" s="0"/>
      <c r="AKD3367" s="0"/>
      <c r="AKE3367" s="0"/>
      <c r="AKF3367" s="0"/>
      <c r="AKG3367" s="0"/>
      <c r="AKH3367" s="0"/>
      <c r="AKI3367" s="0"/>
      <c r="AKJ3367" s="0"/>
      <c r="AKK3367" s="0"/>
      <c r="AKL3367" s="0"/>
      <c r="AKM3367" s="0"/>
      <c r="AKN3367" s="0"/>
      <c r="AKO3367" s="0"/>
      <c r="AKP3367" s="0"/>
      <c r="AKQ3367" s="0"/>
      <c r="AKR3367" s="0"/>
      <c r="AKS3367" s="0"/>
      <c r="AKT3367" s="0"/>
      <c r="AKU3367" s="0"/>
      <c r="AKV3367" s="0"/>
      <c r="AKW3367" s="0"/>
      <c r="AKX3367" s="0"/>
      <c r="AKY3367" s="0"/>
      <c r="AKZ3367" s="0"/>
      <c r="ALA3367" s="0"/>
      <c r="ALB3367" s="0"/>
      <c r="ALC3367" s="0"/>
      <c r="ALD3367" s="0"/>
      <c r="ALE3367" s="0"/>
      <c r="ALF3367" s="0"/>
      <c r="ALG3367" s="0"/>
      <c r="ALH3367" s="0"/>
      <c r="ALI3367" s="0"/>
      <c r="ALJ3367" s="0"/>
      <c r="ALK3367" s="0"/>
      <c r="ALL3367" s="0"/>
      <c r="ALM3367" s="0"/>
      <c r="ALN3367" s="0"/>
      <c r="ALO3367" s="0"/>
      <c r="ALP3367" s="0"/>
      <c r="ALQ3367" s="0"/>
      <c r="ALR3367" s="0"/>
      <c r="ALS3367" s="0"/>
      <c r="ALT3367" s="0"/>
      <c r="ALU3367" s="0"/>
      <c r="ALV3367" s="0"/>
      <c r="ALW3367" s="0"/>
      <c r="ALX3367" s="0"/>
      <c r="ALY3367" s="0"/>
      <c r="ALZ3367" s="0"/>
      <c r="AMA3367" s="0"/>
      <c r="AMB3367" s="0"/>
      <c r="AMC3367" s="0"/>
      <c r="AMD3367" s="0"/>
      <c r="AME3367" s="0"/>
      <c r="AMF3367" s="0"/>
      <c r="AMG3367" s="0"/>
      <c r="AMH3367" s="0"/>
      <c r="AMI3367" s="0"/>
    </row>
    <row r="3368" customFormat="false" ht="12.75" hidden="false" customHeight="false" outlineLevel="0" collapsed="false">
      <c r="A3368" s="1" t="s">
        <v>3620</v>
      </c>
      <c r="C3368" s="70" t="s">
        <v>3624</v>
      </c>
      <c r="D3368" s="70" t="s">
        <v>77</v>
      </c>
      <c r="E3368" s="72" t="n">
        <v>2.1</v>
      </c>
      <c r="F3368" s="73" t="n">
        <v>1.78</v>
      </c>
      <c r="G3368" s="74" t="s">
        <v>2422</v>
      </c>
      <c r="BM3368" s="0"/>
      <c r="BN3368" s="0"/>
      <c r="BO3368" s="0"/>
      <c r="BP3368" s="0"/>
      <c r="BQ3368" s="0"/>
      <c r="BR3368" s="0"/>
      <c r="BS3368" s="0"/>
      <c r="BT3368" s="0"/>
      <c r="BU3368" s="0"/>
      <c r="BV3368" s="0"/>
      <c r="BW3368" s="0"/>
      <c r="BX3368" s="0"/>
      <c r="BY3368" s="0"/>
      <c r="BZ3368" s="0"/>
      <c r="CA3368" s="0"/>
      <c r="CB3368" s="0"/>
      <c r="CC3368" s="0"/>
      <c r="CD3368" s="0"/>
      <c r="CE3368" s="0"/>
      <c r="CF3368" s="0"/>
      <c r="CG3368" s="0"/>
      <c r="CH3368" s="0"/>
      <c r="CI3368" s="0"/>
      <c r="CJ3368" s="0"/>
      <c r="CK3368" s="0"/>
      <c r="CL3368" s="0"/>
      <c r="CM3368" s="0"/>
      <c r="CN3368" s="0"/>
      <c r="CO3368" s="0"/>
      <c r="CP3368" s="0"/>
      <c r="CQ3368" s="0"/>
      <c r="CR3368" s="0"/>
      <c r="CS3368" s="0"/>
      <c r="CT3368" s="0"/>
      <c r="CU3368" s="0"/>
      <c r="CV3368" s="0"/>
      <c r="CW3368" s="0"/>
      <c r="CX3368" s="0"/>
      <c r="CY3368" s="0"/>
      <c r="CZ3368" s="0"/>
      <c r="DA3368" s="0"/>
      <c r="DB3368" s="0"/>
      <c r="DC3368" s="0"/>
      <c r="DD3368" s="0"/>
      <c r="DE3368" s="0"/>
      <c r="DF3368" s="0"/>
      <c r="DG3368" s="0"/>
      <c r="DH3368" s="0"/>
      <c r="DI3368" s="0"/>
      <c r="DJ3368" s="0"/>
      <c r="DK3368" s="0"/>
      <c r="DL3368" s="0"/>
      <c r="DM3368" s="0"/>
      <c r="DN3368" s="0"/>
      <c r="DO3368" s="0"/>
      <c r="DP3368" s="0"/>
      <c r="DQ3368" s="0"/>
      <c r="DR3368" s="0"/>
      <c r="DS3368" s="0"/>
      <c r="DT3368" s="0"/>
      <c r="DU3368" s="0"/>
      <c r="DV3368" s="0"/>
      <c r="DW3368" s="0"/>
      <c r="DX3368" s="0"/>
      <c r="DY3368" s="0"/>
      <c r="DZ3368" s="0"/>
      <c r="EA3368" s="0"/>
      <c r="EB3368" s="0"/>
      <c r="EC3368" s="0"/>
      <c r="ED3368" s="0"/>
      <c r="EE3368" s="0"/>
      <c r="EF3368" s="0"/>
      <c r="EG3368" s="0"/>
      <c r="EH3368" s="0"/>
      <c r="EI3368" s="0"/>
      <c r="EJ3368" s="0"/>
      <c r="EK3368" s="0"/>
      <c r="EL3368" s="0"/>
      <c r="EM3368" s="0"/>
      <c r="EN3368" s="0"/>
      <c r="EO3368" s="0"/>
      <c r="EP3368" s="0"/>
      <c r="EQ3368" s="0"/>
      <c r="ER3368" s="0"/>
      <c r="ES3368" s="0"/>
      <c r="ET3368" s="0"/>
      <c r="EU3368" s="0"/>
      <c r="EV3368" s="0"/>
      <c r="EW3368" s="0"/>
      <c r="EX3368" s="0"/>
      <c r="EY3368" s="0"/>
      <c r="EZ3368" s="0"/>
      <c r="FA3368" s="0"/>
      <c r="FB3368" s="0"/>
      <c r="FC3368" s="0"/>
      <c r="FD3368" s="0"/>
      <c r="FE3368" s="0"/>
      <c r="FF3368" s="0"/>
      <c r="FG3368" s="0"/>
      <c r="FH3368" s="0"/>
      <c r="FI3368" s="0"/>
      <c r="FJ3368" s="0"/>
      <c r="FK3368" s="0"/>
      <c r="FL3368" s="0"/>
      <c r="FM3368" s="0"/>
      <c r="FN3368" s="0"/>
      <c r="FO3368" s="0"/>
      <c r="FP3368" s="0"/>
      <c r="FQ3368" s="0"/>
      <c r="FR3368" s="0"/>
      <c r="FS3368" s="0"/>
      <c r="FT3368" s="0"/>
      <c r="FU3368" s="0"/>
      <c r="FV3368" s="0"/>
      <c r="FW3368" s="0"/>
      <c r="FX3368" s="0"/>
      <c r="FY3368" s="0"/>
      <c r="FZ3368" s="0"/>
      <c r="GA3368" s="0"/>
      <c r="GB3368" s="0"/>
      <c r="GC3368" s="0"/>
      <c r="GD3368" s="0"/>
      <c r="GE3368" s="0"/>
      <c r="GF3368" s="0"/>
      <c r="GG3368" s="0"/>
      <c r="GH3368" s="0"/>
      <c r="GI3368" s="0"/>
      <c r="GJ3368" s="0"/>
      <c r="GK3368" s="0"/>
      <c r="GL3368" s="0"/>
      <c r="GM3368" s="0"/>
      <c r="GN3368" s="0"/>
      <c r="GO3368" s="0"/>
      <c r="GP3368" s="0"/>
      <c r="GQ3368" s="0"/>
      <c r="GR3368" s="0"/>
      <c r="GS3368" s="0"/>
      <c r="GT3368" s="0"/>
      <c r="GU3368" s="0"/>
      <c r="GV3368" s="0"/>
      <c r="GW3368" s="0"/>
      <c r="GX3368" s="0"/>
      <c r="GY3368" s="0"/>
      <c r="GZ3368" s="0"/>
      <c r="HA3368" s="0"/>
      <c r="HB3368" s="0"/>
      <c r="HC3368" s="0"/>
      <c r="HD3368" s="0"/>
      <c r="HE3368" s="0"/>
      <c r="HF3368" s="0"/>
      <c r="HG3368" s="0"/>
      <c r="HH3368" s="0"/>
      <c r="HI3368" s="0"/>
      <c r="HJ3368" s="0"/>
      <c r="HK3368" s="0"/>
      <c r="HL3368" s="0"/>
      <c r="HM3368" s="0"/>
      <c r="HN3368" s="0"/>
      <c r="HO3368" s="0"/>
      <c r="HP3368" s="0"/>
      <c r="HQ3368" s="0"/>
      <c r="HR3368" s="0"/>
      <c r="HS3368" s="0"/>
      <c r="HT3368" s="0"/>
      <c r="HU3368" s="0"/>
      <c r="HV3368" s="0"/>
      <c r="HW3368" s="0"/>
      <c r="HX3368" s="0"/>
      <c r="HY3368" s="0"/>
      <c r="HZ3368" s="0"/>
      <c r="IA3368" s="0"/>
      <c r="IB3368" s="0"/>
      <c r="IC3368" s="0"/>
      <c r="ID3368" s="0"/>
      <c r="IE3368" s="0"/>
      <c r="IF3368" s="0"/>
      <c r="IG3368" s="0"/>
      <c r="IH3368" s="0"/>
      <c r="II3368" s="0"/>
      <c r="IJ3368" s="0"/>
      <c r="IK3368" s="0"/>
      <c r="IL3368" s="0"/>
      <c r="IM3368" s="0"/>
      <c r="IN3368" s="0"/>
      <c r="IO3368" s="0"/>
      <c r="IP3368" s="0"/>
      <c r="IQ3368" s="0"/>
      <c r="IR3368" s="0"/>
      <c r="IS3368" s="0"/>
      <c r="IT3368" s="0"/>
      <c r="IU3368" s="0"/>
      <c r="IV3368" s="0"/>
      <c r="IW3368" s="0"/>
      <c r="IX3368" s="0"/>
      <c r="IY3368" s="0"/>
      <c r="IZ3368" s="0"/>
      <c r="JA3368" s="0"/>
      <c r="JB3368" s="0"/>
      <c r="JC3368" s="0"/>
      <c r="JD3368" s="0"/>
      <c r="JE3368" s="0"/>
      <c r="JF3368" s="0"/>
      <c r="JG3368" s="0"/>
      <c r="JH3368" s="0"/>
      <c r="JI3368" s="0"/>
      <c r="JJ3368" s="0"/>
      <c r="JK3368" s="0"/>
      <c r="JL3368" s="0"/>
      <c r="JM3368" s="0"/>
      <c r="JN3368" s="0"/>
      <c r="JO3368" s="0"/>
      <c r="JP3368" s="0"/>
      <c r="JQ3368" s="0"/>
      <c r="JR3368" s="0"/>
      <c r="JS3368" s="0"/>
      <c r="JT3368" s="0"/>
      <c r="JU3368" s="0"/>
      <c r="JV3368" s="0"/>
      <c r="JW3368" s="0"/>
      <c r="JX3368" s="0"/>
      <c r="JY3368" s="0"/>
      <c r="JZ3368" s="0"/>
      <c r="KA3368" s="0"/>
      <c r="KB3368" s="0"/>
      <c r="KC3368" s="0"/>
      <c r="KD3368" s="0"/>
      <c r="KE3368" s="0"/>
      <c r="KF3368" s="0"/>
      <c r="KG3368" s="0"/>
      <c r="KH3368" s="0"/>
      <c r="KI3368" s="0"/>
      <c r="KJ3368" s="0"/>
      <c r="KK3368" s="0"/>
      <c r="KL3368" s="0"/>
      <c r="KM3368" s="0"/>
      <c r="KN3368" s="0"/>
      <c r="KO3368" s="0"/>
      <c r="KP3368" s="0"/>
      <c r="KQ3368" s="0"/>
      <c r="KR3368" s="0"/>
      <c r="KS3368" s="0"/>
      <c r="KT3368" s="0"/>
      <c r="KU3368" s="0"/>
      <c r="KV3368" s="0"/>
      <c r="KW3368" s="0"/>
      <c r="KX3368" s="0"/>
      <c r="KY3368" s="0"/>
      <c r="KZ3368" s="0"/>
      <c r="LA3368" s="0"/>
      <c r="LB3368" s="0"/>
      <c r="LC3368" s="0"/>
      <c r="LD3368" s="0"/>
      <c r="LE3368" s="0"/>
      <c r="LF3368" s="0"/>
      <c r="LG3368" s="0"/>
      <c r="LH3368" s="0"/>
      <c r="LI3368" s="0"/>
      <c r="LJ3368" s="0"/>
      <c r="LK3368" s="0"/>
      <c r="LL3368" s="0"/>
      <c r="LM3368" s="0"/>
      <c r="LN3368" s="0"/>
      <c r="LO3368" s="0"/>
      <c r="LP3368" s="0"/>
      <c r="LQ3368" s="0"/>
      <c r="LR3368" s="0"/>
      <c r="LS3368" s="0"/>
      <c r="LT3368" s="0"/>
      <c r="LU3368" s="0"/>
      <c r="LV3368" s="0"/>
      <c r="LW3368" s="0"/>
      <c r="LX3368" s="0"/>
      <c r="LY3368" s="0"/>
      <c r="LZ3368" s="0"/>
      <c r="MA3368" s="0"/>
      <c r="MB3368" s="0"/>
      <c r="MC3368" s="0"/>
      <c r="MD3368" s="0"/>
      <c r="ME3368" s="0"/>
      <c r="MF3368" s="0"/>
      <c r="MG3368" s="0"/>
      <c r="MH3368" s="0"/>
      <c r="MI3368" s="0"/>
      <c r="MJ3368" s="0"/>
      <c r="MK3368" s="0"/>
      <c r="ML3368" s="0"/>
      <c r="MM3368" s="0"/>
      <c r="MN3368" s="0"/>
      <c r="MO3368" s="0"/>
      <c r="MP3368" s="0"/>
      <c r="MQ3368" s="0"/>
      <c r="MR3368" s="0"/>
      <c r="MS3368" s="0"/>
      <c r="MT3368" s="0"/>
      <c r="MU3368" s="0"/>
      <c r="MV3368" s="0"/>
      <c r="MW3368" s="0"/>
      <c r="MX3368" s="0"/>
      <c r="MY3368" s="0"/>
      <c r="MZ3368" s="0"/>
      <c r="NA3368" s="0"/>
      <c r="NB3368" s="0"/>
      <c r="NC3368" s="0"/>
      <c r="ND3368" s="0"/>
      <c r="NE3368" s="0"/>
      <c r="NF3368" s="0"/>
      <c r="NG3368" s="0"/>
      <c r="NH3368" s="0"/>
      <c r="NI3368" s="0"/>
      <c r="NJ3368" s="0"/>
      <c r="NK3368" s="0"/>
      <c r="NL3368" s="0"/>
      <c r="NM3368" s="0"/>
      <c r="NN3368" s="0"/>
      <c r="NO3368" s="0"/>
      <c r="NP3368" s="0"/>
      <c r="NQ3368" s="0"/>
      <c r="NR3368" s="0"/>
      <c r="NS3368" s="0"/>
      <c r="NT3368" s="0"/>
      <c r="NU3368" s="0"/>
      <c r="NV3368" s="0"/>
      <c r="NW3368" s="0"/>
      <c r="NX3368" s="0"/>
      <c r="NY3368" s="0"/>
      <c r="NZ3368" s="0"/>
      <c r="OA3368" s="0"/>
      <c r="OB3368" s="0"/>
      <c r="OC3368" s="0"/>
      <c r="OD3368" s="0"/>
      <c r="OE3368" s="0"/>
      <c r="OF3368" s="0"/>
      <c r="OG3368" s="0"/>
      <c r="OH3368" s="0"/>
      <c r="OI3368" s="0"/>
      <c r="OJ3368" s="0"/>
      <c r="OK3368" s="0"/>
      <c r="OL3368" s="0"/>
      <c r="OM3368" s="0"/>
      <c r="ON3368" s="0"/>
      <c r="OO3368" s="0"/>
      <c r="OP3368" s="0"/>
      <c r="OQ3368" s="0"/>
      <c r="OR3368" s="0"/>
      <c r="OS3368" s="0"/>
      <c r="OT3368" s="0"/>
      <c r="OU3368" s="0"/>
      <c r="OV3368" s="0"/>
      <c r="OW3368" s="0"/>
      <c r="OX3368" s="0"/>
      <c r="OY3368" s="0"/>
      <c r="OZ3368" s="0"/>
      <c r="PA3368" s="0"/>
      <c r="PB3368" s="0"/>
      <c r="PC3368" s="0"/>
      <c r="PD3368" s="0"/>
      <c r="PE3368" s="0"/>
      <c r="PF3368" s="0"/>
      <c r="PG3368" s="0"/>
      <c r="PH3368" s="0"/>
      <c r="PI3368" s="0"/>
      <c r="PJ3368" s="0"/>
      <c r="PK3368" s="0"/>
      <c r="PL3368" s="0"/>
      <c r="PM3368" s="0"/>
      <c r="PN3368" s="0"/>
      <c r="PO3368" s="0"/>
      <c r="PP3368" s="0"/>
      <c r="PQ3368" s="0"/>
      <c r="PR3368" s="0"/>
      <c r="PS3368" s="0"/>
      <c r="PT3368" s="0"/>
      <c r="PU3368" s="0"/>
      <c r="PV3368" s="0"/>
      <c r="PW3368" s="0"/>
      <c r="PX3368" s="0"/>
      <c r="PY3368" s="0"/>
      <c r="PZ3368" s="0"/>
      <c r="QA3368" s="0"/>
      <c r="QB3368" s="0"/>
      <c r="QC3368" s="0"/>
      <c r="QD3368" s="0"/>
      <c r="QE3368" s="0"/>
      <c r="QF3368" s="0"/>
      <c r="QG3368" s="0"/>
      <c r="QH3368" s="0"/>
      <c r="QI3368" s="0"/>
      <c r="QJ3368" s="0"/>
      <c r="QK3368" s="0"/>
      <c r="QL3368" s="0"/>
      <c r="QM3368" s="0"/>
      <c r="QN3368" s="0"/>
      <c r="QO3368" s="0"/>
      <c r="QP3368" s="0"/>
      <c r="QQ3368" s="0"/>
      <c r="QR3368" s="0"/>
      <c r="QS3368" s="0"/>
      <c r="QT3368" s="0"/>
      <c r="QU3368" s="0"/>
      <c r="QV3368" s="0"/>
      <c r="QW3368" s="0"/>
      <c r="QX3368" s="0"/>
      <c r="QY3368" s="0"/>
      <c r="QZ3368" s="0"/>
      <c r="RA3368" s="0"/>
      <c r="RB3368" s="0"/>
      <c r="RC3368" s="0"/>
      <c r="RD3368" s="0"/>
      <c r="RE3368" s="0"/>
      <c r="RF3368" s="0"/>
      <c r="RG3368" s="0"/>
      <c r="RH3368" s="0"/>
      <c r="RI3368" s="0"/>
      <c r="RJ3368" s="0"/>
      <c r="RK3368" s="0"/>
      <c r="RL3368" s="0"/>
      <c r="RM3368" s="0"/>
      <c r="RN3368" s="0"/>
      <c r="RO3368" s="0"/>
      <c r="RP3368" s="0"/>
      <c r="RQ3368" s="0"/>
      <c r="RR3368" s="0"/>
      <c r="RS3368" s="0"/>
      <c r="RT3368" s="0"/>
      <c r="RU3368" s="0"/>
      <c r="RV3368" s="0"/>
      <c r="RW3368" s="0"/>
      <c r="RX3368" s="0"/>
      <c r="RY3368" s="0"/>
      <c r="RZ3368" s="0"/>
      <c r="SA3368" s="0"/>
      <c r="SB3368" s="0"/>
      <c r="SC3368" s="0"/>
      <c r="SD3368" s="0"/>
      <c r="SE3368" s="0"/>
      <c r="SF3368" s="0"/>
      <c r="SG3368" s="0"/>
      <c r="SH3368" s="0"/>
      <c r="SI3368" s="0"/>
      <c r="SJ3368" s="0"/>
      <c r="SK3368" s="0"/>
      <c r="SL3368" s="0"/>
      <c r="SM3368" s="0"/>
      <c r="SN3368" s="0"/>
      <c r="SO3368" s="0"/>
      <c r="SP3368" s="0"/>
      <c r="SQ3368" s="0"/>
      <c r="SR3368" s="0"/>
      <c r="SS3368" s="0"/>
      <c r="ST3368" s="0"/>
      <c r="SU3368" s="0"/>
      <c r="SV3368" s="0"/>
      <c r="SW3368" s="0"/>
      <c r="SX3368" s="0"/>
      <c r="SY3368" s="0"/>
      <c r="SZ3368" s="0"/>
      <c r="TA3368" s="0"/>
      <c r="TB3368" s="0"/>
      <c r="TC3368" s="0"/>
      <c r="TD3368" s="0"/>
      <c r="TE3368" s="0"/>
      <c r="TF3368" s="0"/>
      <c r="TG3368" s="0"/>
      <c r="TH3368" s="0"/>
      <c r="TI3368" s="0"/>
      <c r="TJ3368" s="0"/>
      <c r="TK3368" s="0"/>
      <c r="TL3368" s="0"/>
      <c r="TM3368" s="0"/>
      <c r="TN3368" s="0"/>
      <c r="TO3368" s="0"/>
      <c r="TP3368" s="0"/>
      <c r="TQ3368" s="0"/>
      <c r="TR3368" s="0"/>
      <c r="TS3368" s="0"/>
      <c r="TT3368" s="0"/>
      <c r="TU3368" s="0"/>
      <c r="TV3368" s="0"/>
      <c r="TW3368" s="0"/>
      <c r="TX3368" s="0"/>
      <c r="TY3368" s="0"/>
      <c r="TZ3368" s="0"/>
      <c r="UA3368" s="0"/>
      <c r="UB3368" s="0"/>
      <c r="UC3368" s="0"/>
      <c r="UD3368" s="0"/>
      <c r="UE3368" s="0"/>
      <c r="UF3368" s="0"/>
      <c r="UG3368" s="0"/>
      <c r="UH3368" s="0"/>
      <c r="UI3368" s="0"/>
      <c r="UJ3368" s="0"/>
      <c r="UK3368" s="0"/>
      <c r="UL3368" s="0"/>
      <c r="UM3368" s="0"/>
      <c r="UN3368" s="0"/>
      <c r="UO3368" s="0"/>
      <c r="UP3368" s="0"/>
      <c r="UQ3368" s="0"/>
      <c r="UR3368" s="0"/>
      <c r="US3368" s="0"/>
      <c r="UT3368" s="0"/>
      <c r="UU3368" s="0"/>
      <c r="UV3368" s="0"/>
      <c r="UW3368" s="0"/>
      <c r="UX3368" s="0"/>
      <c r="UY3368" s="0"/>
      <c r="UZ3368" s="0"/>
      <c r="VA3368" s="0"/>
      <c r="VB3368" s="0"/>
      <c r="VC3368" s="0"/>
      <c r="VD3368" s="0"/>
      <c r="VE3368" s="0"/>
      <c r="VF3368" s="0"/>
      <c r="VG3368" s="0"/>
      <c r="VH3368" s="0"/>
      <c r="VI3368" s="0"/>
      <c r="VJ3368" s="0"/>
      <c r="VK3368" s="0"/>
      <c r="VL3368" s="0"/>
      <c r="VM3368" s="0"/>
      <c r="VN3368" s="0"/>
      <c r="VO3368" s="0"/>
      <c r="VP3368" s="0"/>
      <c r="VQ3368" s="0"/>
      <c r="VR3368" s="0"/>
      <c r="VS3368" s="0"/>
      <c r="VT3368" s="0"/>
      <c r="VU3368" s="0"/>
      <c r="VV3368" s="0"/>
      <c r="VW3368" s="0"/>
      <c r="VX3368" s="0"/>
      <c r="VY3368" s="0"/>
      <c r="VZ3368" s="0"/>
      <c r="WA3368" s="0"/>
      <c r="WB3368" s="0"/>
      <c r="WC3368" s="0"/>
      <c r="WD3368" s="0"/>
      <c r="WE3368" s="0"/>
      <c r="WF3368" s="0"/>
      <c r="WG3368" s="0"/>
      <c r="WH3368" s="0"/>
      <c r="WI3368" s="0"/>
      <c r="WJ3368" s="0"/>
      <c r="WK3368" s="0"/>
      <c r="WL3368" s="0"/>
      <c r="WM3368" s="0"/>
      <c r="WN3368" s="0"/>
      <c r="WO3368" s="0"/>
      <c r="WP3368" s="0"/>
      <c r="WQ3368" s="0"/>
      <c r="WR3368" s="0"/>
      <c r="WS3368" s="0"/>
      <c r="WT3368" s="0"/>
      <c r="WU3368" s="0"/>
      <c r="WV3368" s="0"/>
      <c r="WW3368" s="0"/>
      <c r="WX3368" s="0"/>
      <c r="WY3368" s="0"/>
      <c r="WZ3368" s="0"/>
      <c r="XA3368" s="0"/>
      <c r="XB3368" s="0"/>
      <c r="XC3368" s="0"/>
      <c r="XD3368" s="0"/>
      <c r="XE3368" s="0"/>
      <c r="XF3368" s="0"/>
      <c r="XG3368" s="0"/>
      <c r="XH3368" s="0"/>
      <c r="XI3368" s="0"/>
      <c r="XJ3368" s="0"/>
      <c r="XK3368" s="0"/>
      <c r="XL3368" s="0"/>
      <c r="XM3368" s="0"/>
      <c r="XN3368" s="0"/>
      <c r="XO3368" s="0"/>
      <c r="XP3368" s="0"/>
      <c r="XQ3368" s="0"/>
      <c r="XR3368" s="0"/>
      <c r="XS3368" s="0"/>
      <c r="XT3368" s="0"/>
      <c r="XU3368" s="0"/>
      <c r="XV3368" s="0"/>
      <c r="XW3368" s="0"/>
      <c r="XX3368" s="0"/>
      <c r="XY3368" s="0"/>
      <c r="XZ3368" s="0"/>
      <c r="YA3368" s="0"/>
      <c r="YB3368" s="0"/>
      <c r="YC3368" s="0"/>
      <c r="YD3368" s="0"/>
      <c r="YE3368" s="0"/>
      <c r="YF3368" s="0"/>
      <c r="YG3368" s="0"/>
      <c r="YH3368" s="0"/>
      <c r="YI3368" s="0"/>
      <c r="YJ3368" s="0"/>
      <c r="YK3368" s="0"/>
      <c r="YL3368" s="0"/>
      <c r="YM3368" s="0"/>
      <c r="YN3368" s="0"/>
      <c r="YO3368" s="0"/>
      <c r="YP3368" s="0"/>
      <c r="YQ3368" s="0"/>
      <c r="YR3368" s="0"/>
      <c r="YS3368" s="0"/>
      <c r="YT3368" s="0"/>
      <c r="YU3368" s="0"/>
      <c r="YV3368" s="0"/>
      <c r="YW3368" s="0"/>
      <c r="YX3368" s="0"/>
      <c r="YY3368" s="0"/>
      <c r="YZ3368" s="0"/>
      <c r="ZA3368" s="0"/>
      <c r="ZB3368" s="0"/>
      <c r="ZC3368" s="0"/>
      <c r="ZD3368" s="0"/>
      <c r="ZE3368" s="0"/>
      <c r="ZF3368" s="0"/>
      <c r="ZG3368" s="0"/>
      <c r="ZH3368" s="0"/>
      <c r="ZI3368" s="0"/>
      <c r="ZJ3368" s="0"/>
      <c r="ZK3368" s="0"/>
      <c r="ZL3368" s="0"/>
      <c r="ZM3368" s="0"/>
      <c r="ZN3368" s="0"/>
      <c r="ZO3368" s="0"/>
      <c r="ZP3368" s="0"/>
      <c r="ZQ3368" s="0"/>
      <c r="ZR3368" s="0"/>
      <c r="ZS3368" s="0"/>
      <c r="ZT3368" s="0"/>
      <c r="ZU3368" s="0"/>
      <c r="ZV3368" s="0"/>
      <c r="ZW3368" s="0"/>
      <c r="ZX3368" s="0"/>
      <c r="ZY3368" s="0"/>
      <c r="ZZ3368" s="0"/>
      <c r="AAA3368" s="0"/>
      <c r="AAB3368" s="0"/>
      <c r="AAC3368" s="0"/>
      <c r="AAD3368" s="0"/>
      <c r="AAE3368" s="0"/>
      <c r="AAF3368" s="0"/>
      <c r="AAG3368" s="0"/>
      <c r="AAH3368" s="0"/>
      <c r="AAI3368" s="0"/>
      <c r="AAJ3368" s="0"/>
      <c r="AAK3368" s="0"/>
      <c r="AAL3368" s="0"/>
      <c r="AAM3368" s="0"/>
      <c r="AAN3368" s="0"/>
      <c r="AAO3368" s="0"/>
      <c r="AAP3368" s="0"/>
      <c r="AAQ3368" s="0"/>
      <c r="AAR3368" s="0"/>
      <c r="AAS3368" s="0"/>
      <c r="AAT3368" s="0"/>
      <c r="AAU3368" s="0"/>
      <c r="AAV3368" s="0"/>
      <c r="AAW3368" s="0"/>
      <c r="AAX3368" s="0"/>
      <c r="AAY3368" s="0"/>
      <c r="AAZ3368" s="0"/>
      <c r="ABA3368" s="0"/>
      <c r="ABB3368" s="0"/>
      <c r="ABC3368" s="0"/>
      <c r="ABD3368" s="0"/>
      <c r="ABE3368" s="0"/>
      <c r="ABF3368" s="0"/>
      <c r="ABG3368" s="0"/>
      <c r="ABH3368" s="0"/>
      <c r="ABI3368" s="0"/>
      <c r="ABJ3368" s="0"/>
      <c r="ABK3368" s="0"/>
      <c r="ABL3368" s="0"/>
      <c r="ABM3368" s="0"/>
      <c r="ABN3368" s="0"/>
      <c r="ABO3368" s="0"/>
      <c r="ABP3368" s="0"/>
      <c r="ABQ3368" s="0"/>
      <c r="ABR3368" s="0"/>
      <c r="ABS3368" s="0"/>
      <c r="ABT3368" s="0"/>
      <c r="ABU3368" s="0"/>
      <c r="ABV3368" s="0"/>
      <c r="ABW3368" s="0"/>
      <c r="ABX3368" s="0"/>
      <c r="ABY3368" s="0"/>
      <c r="ABZ3368" s="0"/>
      <c r="ACA3368" s="0"/>
      <c r="ACB3368" s="0"/>
      <c r="ACC3368" s="0"/>
      <c r="ACD3368" s="0"/>
      <c r="ACE3368" s="0"/>
      <c r="ACF3368" s="0"/>
      <c r="ACG3368" s="0"/>
      <c r="ACH3368" s="0"/>
      <c r="ACI3368" s="0"/>
      <c r="ACJ3368" s="0"/>
      <c r="ACK3368" s="0"/>
      <c r="ACL3368" s="0"/>
      <c r="ACM3368" s="0"/>
      <c r="ACN3368" s="0"/>
      <c r="ACO3368" s="0"/>
      <c r="ACP3368" s="0"/>
      <c r="ACQ3368" s="0"/>
      <c r="ACR3368" s="0"/>
      <c r="ACS3368" s="0"/>
      <c r="ACT3368" s="0"/>
      <c r="ACU3368" s="0"/>
      <c r="ACV3368" s="0"/>
      <c r="ACW3368" s="0"/>
      <c r="ACX3368" s="0"/>
      <c r="ACY3368" s="0"/>
      <c r="ACZ3368" s="0"/>
      <c r="ADA3368" s="0"/>
      <c r="ADB3368" s="0"/>
      <c r="ADC3368" s="0"/>
      <c r="ADD3368" s="0"/>
      <c r="ADE3368" s="0"/>
      <c r="ADF3368" s="0"/>
      <c r="ADG3368" s="0"/>
      <c r="ADH3368" s="0"/>
      <c r="ADI3368" s="0"/>
      <c r="ADJ3368" s="0"/>
      <c r="ADK3368" s="0"/>
      <c r="ADL3368" s="0"/>
      <c r="ADM3368" s="0"/>
      <c r="ADN3368" s="0"/>
      <c r="ADO3368" s="0"/>
      <c r="ADP3368" s="0"/>
      <c r="ADQ3368" s="0"/>
      <c r="ADR3368" s="0"/>
      <c r="ADS3368" s="0"/>
      <c r="ADT3368" s="0"/>
      <c r="ADU3368" s="0"/>
      <c r="ADV3368" s="0"/>
      <c r="ADW3368" s="0"/>
      <c r="ADX3368" s="0"/>
      <c r="ADY3368" s="0"/>
      <c r="ADZ3368" s="0"/>
      <c r="AEA3368" s="0"/>
      <c r="AEB3368" s="0"/>
      <c r="AEC3368" s="0"/>
      <c r="AED3368" s="0"/>
      <c r="AEE3368" s="0"/>
      <c r="AEF3368" s="0"/>
      <c r="AEG3368" s="0"/>
      <c r="AEH3368" s="0"/>
      <c r="AEI3368" s="0"/>
      <c r="AEJ3368" s="0"/>
      <c r="AEK3368" s="0"/>
      <c r="AEL3368" s="0"/>
      <c r="AEM3368" s="0"/>
      <c r="AEN3368" s="0"/>
      <c r="AEO3368" s="0"/>
      <c r="AEP3368" s="0"/>
      <c r="AEQ3368" s="0"/>
      <c r="AER3368" s="0"/>
      <c r="AES3368" s="0"/>
      <c r="AET3368" s="0"/>
      <c r="AEU3368" s="0"/>
      <c r="AEV3368" s="0"/>
      <c r="AEW3368" s="0"/>
      <c r="AEX3368" s="0"/>
      <c r="AEY3368" s="0"/>
      <c r="AEZ3368" s="0"/>
      <c r="AFA3368" s="0"/>
      <c r="AFB3368" s="0"/>
      <c r="AFC3368" s="0"/>
      <c r="AFD3368" s="0"/>
      <c r="AFE3368" s="0"/>
      <c r="AFF3368" s="0"/>
      <c r="AFG3368" s="0"/>
      <c r="AFH3368" s="0"/>
      <c r="AFI3368" s="0"/>
      <c r="AFJ3368" s="0"/>
      <c r="AFK3368" s="0"/>
      <c r="AFL3368" s="0"/>
      <c r="AFM3368" s="0"/>
      <c r="AFN3368" s="0"/>
      <c r="AFO3368" s="0"/>
      <c r="AFP3368" s="0"/>
      <c r="AFQ3368" s="0"/>
      <c r="AFR3368" s="0"/>
      <c r="AFS3368" s="0"/>
      <c r="AFT3368" s="0"/>
      <c r="AFU3368" s="0"/>
      <c r="AFV3368" s="0"/>
      <c r="AFW3368" s="0"/>
      <c r="AFX3368" s="0"/>
      <c r="AFY3368" s="0"/>
      <c r="AFZ3368" s="0"/>
      <c r="AGA3368" s="0"/>
      <c r="AGB3368" s="0"/>
      <c r="AGC3368" s="0"/>
      <c r="AGD3368" s="0"/>
      <c r="AGE3368" s="0"/>
      <c r="AGF3368" s="0"/>
      <c r="AGG3368" s="0"/>
      <c r="AGH3368" s="0"/>
      <c r="AGI3368" s="0"/>
      <c r="AGJ3368" s="0"/>
      <c r="AGK3368" s="0"/>
      <c r="AGL3368" s="0"/>
      <c r="AGM3368" s="0"/>
      <c r="AGN3368" s="0"/>
      <c r="AGO3368" s="0"/>
      <c r="AGP3368" s="0"/>
      <c r="AGQ3368" s="0"/>
      <c r="AGR3368" s="0"/>
      <c r="AGS3368" s="0"/>
      <c r="AGT3368" s="0"/>
      <c r="AGU3368" s="0"/>
      <c r="AGV3368" s="0"/>
      <c r="AGW3368" s="0"/>
      <c r="AGX3368" s="0"/>
      <c r="AGY3368" s="0"/>
      <c r="AGZ3368" s="0"/>
      <c r="AHA3368" s="0"/>
      <c r="AHB3368" s="0"/>
      <c r="AHC3368" s="0"/>
      <c r="AHD3368" s="0"/>
      <c r="AHE3368" s="0"/>
      <c r="AHF3368" s="0"/>
      <c r="AHG3368" s="0"/>
      <c r="AHH3368" s="0"/>
      <c r="AHI3368" s="0"/>
      <c r="AHJ3368" s="0"/>
      <c r="AHK3368" s="0"/>
      <c r="AHL3368" s="0"/>
      <c r="AHM3368" s="0"/>
      <c r="AHN3368" s="0"/>
      <c r="AHO3368" s="0"/>
      <c r="AHP3368" s="0"/>
      <c r="AHQ3368" s="0"/>
      <c r="AHR3368" s="0"/>
      <c r="AHS3368" s="0"/>
      <c r="AHT3368" s="0"/>
      <c r="AHU3368" s="0"/>
      <c r="AHV3368" s="0"/>
      <c r="AHW3368" s="0"/>
      <c r="AHX3368" s="0"/>
      <c r="AHY3368" s="0"/>
      <c r="AHZ3368" s="0"/>
      <c r="AIA3368" s="0"/>
      <c r="AIB3368" s="0"/>
      <c r="AIC3368" s="0"/>
      <c r="AID3368" s="0"/>
      <c r="AIE3368" s="0"/>
      <c r="AIF3368" s="0"/>
      <c r="AIG3368" s="0"/>
      <c r="AIH3368" s="0"/>
      <c r="AII3368" s="0"/>
      <c r="AIJ3368" s="0"/>
      <c r="AIK3368" s="0"/>
      <c r="AIL3368" s="0"/>
      <c r="AIM3368" s="0"/>
      <c r="AIN3368" s="0"/>
      <c r="AIO3368" s="0"/>
      <c r="AIP3368" s="0"/>
      <c r="AIQ3368" s="0"/>
      <c r="AIR3368" s="0"/>
      <c r="AIS3368" s="0"/>
      <c r="AIT3368" s="0"/>
      <c r="AIU3368" s="0"/>
      <c r="AIV3368" s="0"/>
      <c r="AIW3368" s="0"/>
      <c r="AIX3368" s="0"/>
      <c r="AIY3368" s="0"/>
      <c r="AIZ3368" s="0"/>
      <c r="AJA3368" s="0"/>
      <c r="AJB3368" s="0"/>
      <c r="AJC3368" s="0"/>
      <c r="AJD3368" s="0"/>
      <c r="AJE3368" s="0"/>
      <c r="AJF3368" s="0"/>
      <c r="AJG3368" s="0"/>
      <c r="AJH3368" s="0"/>
      <c r="AJI3368" s="0"/>
      <c r="AJJ3368" s="0"/>
      <c r="AJK3368" s="0"/>
      <c r="AJL3368" s="0"/>
      <c r="AJM3368" s="0"/>
      <c r="AJN3368" s="0"/>
      <c r="AJO3368" s="0"/>
      <c r="AJP3368" s="0"/>
      <c r="AJQ3368" s="0"/>
      <c r="AJR3368" s="0"/>
      <c r="AJS3368" s="0"/>
      <c r="AJT3368" s="0"/>
      <c r="AJU3368" s="0"/>
      <c r="AJV3368" s="0"/>
      <c r="AJW3368" s="0"/>
      <c r="AJX3368" s="0"/>
      <c r="AJY3368" s="0"/>
      <c r="AJZ3368" s="0"/>
      <c r="AKA3368" s="0"/>
      <c r="AKB3368" s="0"/>
      <c r="AKC3368" s="0"/>
      <c r="AKD3368" s="0"/>
      <c r="AKE3368" s="0"/>
      <c r="AKF3368" s="0"/>
      <c r="AKG3368" s="0"/>
      <c r="AKH3368" s="0"/>
      <c r="AKI3368" s="0"/>
      <c r="AKJ3368" s="0"/>
      <c r="AKK3368" s="0"/>
      <c r="AKL3368" s="0"/>
      <c r="AKM3368" s="0"/>
      <c r="AKN3368" s="0"/>
      <c r="AKO3368" s="0"/>
      <c r="AKP3368" s="0"/>
      <c r="AKQ3368" s="0"/>
      <c r="AKR3368" s="0"/>
      <c r="AKS3368" s="0"/>
      <c r="AKT3368" s="0"/>
      <c r="AKU3368" s="0"/>
      <c r="AKV3368" s="0"/>
      <c r="AKW3368" s="0"/>
      <c r="AKX3368" s="0"/>
      <c r="AKY3368" s="0"/>
      <c r="AKZ3368" s="0"/>
      <c r="ALA3368" s="0"/>
      <c r="ALB3368" s="0"/>
      <c r="ALC3368" s="0"/>
      <c r="ALD3368" s="0"/>
      <c r="ALE3368" s="0"/>
      <c r="ALF3368" s="0"/>
      <c r="ALG3368" s="0"/>
      <c r="ALH3368" s="0"/>
      <c r="ALI3368" s="0"/>
      <c r="ALJ3368" s="0"/>
      <c r="ALK3368" s="0"/>
      <c r="ALL3368" s="0"/>
      <c r="ALM3368" s="0"/>
      <c r="ALN3368" s="0"/>
      <c r="ALO3368" s="0"/>
      <c r="ALP3368" s="0"/>
      <c r="ALQ3368" s="0"/>
      <c r="ALR3368" s="0"/>
      <c r="ALS3368" s="0"/>
      <c r="ALT3368" s="0"/>
      <c r="ALU3368" s="0"/>
      <c r="ALV3368" s="0"/>
      <c r="ALW3368" s="0"/>
      <c r="ALX3368" s="0"/>
      <c r="ALY3368" s="0"/>
      <c r="ALZ3368" s="0"/>
      <c r="AMA3368" s="0"/>
      <c r="AMB3368" s="0"/>
      <c r="AMC3368" s="0"/>
      <c r="AMD3368" s="0"/>
      <c r="AME3368" s="0"/>
      <c r="AMF3368" s="0"/>
      <c r="AMG3368" s="0"/>
      <c r="AMH3368" s="0"/>
      <c r="AMI3368" s="0"/>
    </row>
    <row r="3369" customFormat="false" ht="12.75" hidden="false" customHeight="false" outlineLevel="0" collapsed="false">
      <c r="A3369" s="1" t="s">
        <v>3622</v>
      </c>
      <c r="C3369" s="90" t="s">
        <v>3625</v>
      </c>
      <c r="D3369" s="90" t="s">
        <v>13</v>
      </c>
      <c r="E3369" s="91" t="n">
        <v>2.1</v>
      </c>
      <c r="F3369" s="92" t="n">
        <v>1.21</v>
      </c>
      <c r="G3369" s="96" t="s">
        <v>2422</v>
      </c>
      <c r="H3369" s="96" t="s">
        <v>3626</v>
      </c>
      <c r="I3369" s="96" t="n">
        <v>6.05</v>
      </c>
      <c r="J3369" s="96" t="s">
        <v>2377</v>
      </c>
      <c r="BM3369" s="0"/>
      <c r="BN3369" s="0"/>
      <c r="BO3369" s="0"/>
      <c r="BP3369" s="0"/>
      <c r="BQ3369" s="0"/>
      <c r="BR3369" s="0"/>
      <c r="BS3369" s="0"/>
      <c r="BT3369" s="0"/>
      <c r="BU3369" s="0"/>
      <c r="BV3369" s="0"/>
      <c r="BW3369" s="0"/>
      <c r="BX3369" s="0"/>
      <c r="BY3369" s="0"/>
      <c r="BZ3369" s="0"/>
      <c r="CA3369" s="0"/>
      <c r="CB3369" s="0"/>
      <c r="CC3369" s="0"/>
      <c r="CD3369" s="0"/>
      <c r="CE3369" s="0"/>
      <c r="CF3369" s="0"/>
      <c r="CG3369" s="0"/>
      <c r="CH3369" s="0"/>
      <c r="CI3369" s="0"/>
      <c r="CJ3369" s="0"/>
      <c r="CK3369" s="0"/>
      <c r="CL3369" s="0"/>
      <c r="CM3369" s="0"/>
      <c r="CN3369" s="0"/>
      <c r="CO3369" s="0"/>
      <c r="CP3369" s="0"/>
      <c r="CQ3369" s="0"/>
      <c r="CR3369" s="0"/>
      <c r="CS3369" s="0"/>
      <c r="CT3369" s="0"/>
      <c r="CU3369" s="0"/>
      <c r="CV3369" s="0"/>
      <c r="CW3369" s="0"/>
      <c r="CX3369" s="0"/>
      <c r="CY3369" s="0"/>
      <c r="CZ3369" s="0"/>
      <c r="DA3369" s="0"/>
      <c r="DB3369" s="0"/>
      <c r="DC3369" s="0"/>
      <c r="DD3369" s="0"/>
      <c r="DE3369" s="0"/>
      <c r="DF3369" s="0"/>
      <c r="DG3369" s="0"/>
      <c r="DH3369" s="0"/>
      <c r="DI3369" s="0"/>
      <c r="DJ3369" s="0"/>
      <c r="DK3369" s="0"/>
      <c r="DL3369" s="0"/>
      <c r="DM3369" s="0"/>
      <c r="DN3369" s="0"/>
      <c r="DO3369" s="0"/>
      <c r="DP3369" s="0"/>
      <c r="DQ3369" s="0"/>
      <c r="DR3369" s="0"/>
      <c r="DS3369" s="0"/>
      <c r="DT3369" s="0"/>
      <c r="DU3369" s="0"/>
      <c r="DV3369" s="0"/>
      <c r="DW3369" s="0"/>
      <c r="DX3369" s="0"/>
      <c r="DY3369" s="0"/>
      <c r="DZ3369" s="0"/>
      <c r="EA3369" s="0"/>
      <c r="EB3369" s="0"/>
      <c r="EC3369" s="0"/>
      <c r="ED3369" s="0"/>
      <c r="EE3369" s="0"/>
      <c r="EF3369" s="0"/>
      <c r="EG3369" s="0"/>
      <c r="EH3369" s="0"/>
      <c r="EI3369" s="0"/>
      <c r="EJ3369" s="0"/>
      <c r="EK3369" s="0"/>
      <c r="EL3369" s="0"/>
      <c r="EM3369" s="0"/>
      <c r="EN3369" s="0"/>
      <c r="EO3369" s="0"/>
      <c r="EP3369" s="0"/>
      <c r="EQ3369" s="0"/>
      <c r="ER3369" s="0"/>
      <c r="ES3369" s="0"/>
      <c r="ET3369" s="0"/>
      <c r="EU3369" s="0"/>
      <c r="EV3369" s="0"/>
      <c r="EW3369" s="0"/>
      <c r="EX3369" s="0"/>
      <c r="EY3369" s="0"/>
      <c r="EZ3369" s="0"/>
      <c r="FA3369" s="0"/>
      <c r="FB3369" s="0"/>
      <c r="FC3369" s="0"/>
      <c r="FD3369" s="0"/>
      <c r="FE3369" s="0"/>
      <c r="FF3369" s="0"/>
      <c r="FG3369" s="0"/>
      <c r="FH3369" s="0"/>
      <c r="FI3369" s="0"/>
      <c r="FJ3369" s="0"/>
      <c r="FK3369" s="0"/>
      <c r="FL3369" s="0"/>
      <c r="FM3369" s="0"/>
      <c r="FN3369" s="0"/>
      <c r="FO3369" s="0"/>
      <c r="FP3369" s="0"/>
      <c r="FQ3369" s="0"/>
      <c r="FR3369" s="0"/>
      <c r="FS3369" s="0"/>
      <c r="FT3369" s="0"/>
      <c r="FU3369" s="0"/>
      <c r="FV3369" s="0"/>
      <c r="FW3369" s="0"/>
      <c r="FX3369" s="0"/>
      <c r="FY3369" s="0"/>
      <c r="FZ3369" s="0"/>
      <c r="GA3369" s="0"/>
      <c r="GB3369" s="0"/>
      <c r="GC3369" s="0"/>
      <c r="GD3369" s="0"/>
      <c r="GE3369" s="0"/>
      <c r="GF3369" s="0"/>
      <c r="GG3369" s="0"/>
      <c r="GH3369" s="0"/>
      <c r="GI3369" s="0"/>
      <c r="GJ3369" s="0"/>
      <c r="GK3369" s="0"/>
      <c r="GL3369" s="0"/>
      <c r="GM3369" s="0"/>
      <c r="GN3369" s="0"/>
      <c r="GO3369" s="0"/>
      <c r="GP3369" s="0"/>
      <c r="GQ3369" s="0"/>
      <c r="GR3369" s="0"/>
      <c r="GS3369" s="0"/>
      <c r="GT3369" s="0"/>
      <c r="GU3369" s="0"/>
      <c r="GV3369" s="0"/>
      <c r="GW3369" s="0"/>
      <c r="GX3369" s="0"/>
      <c r="GY3369" s="0"/>
      <c r="GZ3369" s="0"/>
      <c r="HA3369" s="0"/>
      <c r="HB3369" s="0"/>
      <c r="HC3369" s="0"/>
      <c r="HD3369" s="0"/>
      <c r="HE3369" s="0"/>
      <c r="HF3369" s="0"/>
      <c r="HG3369" s="0"/>
      <c r="HH3369" s="0"/>
      <c r="HI3369" s="0"/>
      <c r="HJ3369" s="0"/>
      <c r="HK3369" s="0"/>
      <c r="HL3369" s="0"/>
      <c r="HM3369" s="0"/>
      <c r="HN3369" s="0"/>
      <c r="HO3369" s="0"/>
      <c r="HP3369" s="0"/>
      <c r="HQ3369" s="0"/>
      <c r="HR3369" s="0"/>
      <c r="HS3369" s="0"/>
      <c r="HT3369" s="0"/>
      <c r="HU3369" s="0"/>
      <c r="HV3369" s="0"/>
      <c r="HW3369" s="0"/>
      <c r="HX3369" s="0"/>
      <c r="HY3369" s="0"/>
      <c r="HZ3369" s="0"/>
      <c r="IA3369" s="0"/>
      <c r="IB3369" s="0"/>
      <c r="IC3369" s="0"/>
      <c r="ID3369" s="0"/>
      <c r="IE3369" s="0"/>
      <c r="IF3369" s="0"/>
      <c r="IG3369" s="0"/>
      <c r="IH3369" s="0"/>
      <c r="II3369" s="0"/>
      <c r="IJ3369" s="0"/>
      <c r="IK3369" s="0"/>
      <c r="IL3369" s="0"/>
      <c r="IM3369" s="0"/>
      <c r="IN3369" s="0"/>
      <c r="IO3369" s="0"/>
      <c r="IP3369" s="0"/>
      <c r="IQ3369" s="0"/>
      <c r="IR3369" s="0"/>
      <c r="IS3369" s="0"/>
      <c r="IT3369" s="0"/>
      <c r="IU3369" s="0"/>
      <c r="IV3369" s="0"/>
      <c r="IW3369" s="0"/>
      <c r="IX3369" s="0"/>
      <c r="IY3369" s="0"/>
      <c r="IZ3369" s="0"/>
      <c r="JA3369" s="0"/>
      <c r="JB3369" s="0"/>
      <c r="JC3369" s="0"/>
      <c r="JD3369" s="0"/>
      <c r="JE3369" s="0"/>
      <c r="JF3369" s="0"/>
      <c r="JG3369" s="0"/>
      <c r="JH3369" s="0"/>
      <c r="JI3369" s="0"/>
      <c r="JJ3369" s="0"/>
      <c r="JK3369" s="0"/>
      <c r="JL3369" s="0"/>
      <c r="JM3369" s="0"/>
      <c r="JN3369" s="0"/>
      <c r="JO3369" s="0"/>
      <c r="JP3369" s="0"/>
      <c r="JQ3369" s="0"/>
      <c r="JR3369" s="0"/>
      <c r="JS3369" s="0"/>
      <c r="JT3369" s="0"/>
      <c r="JU3369" s="0"/>
      <c r="JV3369" s="0"/>
      <c r="JW3369" s="0"/>
      <c r="JX3369" s="0"/>
      <c r="JY3369" s="0"/>
      <c r="JZ3369" s="0"/>
      <c r="KA3369" s="0"/>
      <c r="KB3369" s="0"/>
      <c r="KC3369" s="0"/>
      <c r="KD3369" s="0"/>
      <c r="KE3369" s="0"/>
      <c r="KF3369" s="0"/>
      <c r="KG3369" s="0"/>
      <c r="KH3369" s="0"/>
      <c r="KI3369" s="0"/>
      <c r="KJ3369" s="0"/>
      <c r="KK3369" s="0"/>
      <c r="KL3369" s="0"/>
      <c r="KM3369" s="0"/>
      <c r="KN3369" s="0"/>
      <c r="KO3369" s="0"/>
      <c r="KP3369" s="0"/>
      <c r="KQ3369" s="0"/>
      <c r="KR3369" s="0"/>
      <c r="KS3369" s="0"/>
      <c r="KT3369" s="0"/>
      <c r="KU3369" s="0"/>
      <c r="KV3369" s="0"/>
      <c r="KW3369" s="0"/>
      <c r="KX3369" s="0"/>
      <c r="KY3369" s="0"/>
      <c r="KZ3369" s="0"/>
      <c r="LA3369" s="0"/>
      <c r="LB3369" s="0"/>
      <c r="LC3369" s="0"/>
      <c r="LD3369" s="0"/>
      <c r="LE3369" s="0"/>
      <c r="LF3369" s="0"/>
      <c r="LG3369" s="0"/>
      <c r="LH3369" s="0"/>
      <c r="LI3369" s="0"/>
      <c r="LJ3369" s="0"/>
      <c r="LK3369" s="0"/>
      <c r="LL3369" s="0"/>
      <c r="LM3369" s="0"/>
      <c r="LN3369" s="0"/>
      <c r="LO3369" s="0"/>
      <c r="LP3369" s="0"/>
      <c r="LQ3369" s="0"/>
      <c r="LR3369" s="0"/>
      <c r="LS3369" s="0"/>
      <c r="LT3369" s="0"/>
      <c r="LU3369" s="0"/>
      <c r="LV3369" s="0"/>
      <c r="LW3369" s="0"/>
      <c r="LX3369" s="0"/>
      <c r="LY3369" s="0"/>
      <c r="LZ3369" s="0"/>
      <c r="MA3369" s="0"/>
      <c r="MB3369" s="0"/>
      <c r="MC3369" s="0"/>
      <c r="MD3369" s="0"/>
      <c r="ME3369" s="0"/>
      <c r="MF3369" s="0"/>
      <c r="MG3369" s="0"/>
      <c r="MH3369" s="0"/>
      <c r="MI3369" s="0"/>
      <c r="MJ3369" s="0"/>
      <c r="MK3369" s="0"/>
      <c r="ML3369" s="0"/>
      <c r="MM3369" s="0"/>
      <c r="MN3369" s="0"/>
      <c r="MO3369" s="0"/>
      <c r="MP3369" s="0"/>
      <c r="MQ3369" s="0"/>
      <c r="MR3369" s="0"/>
      <c r="MS3369" s="0"/>
      <c r="MT3369" s="0"/>
      <c r="MU3369" s="0"/>
      <c r="MV3369" s="0"/>
      <c r="MW3369" s="0"/>
      <c r="MX3369" s="0"/>
      <c r="MY3369" s="0"/>
      <c r="MZ3369" s="0"/>
      <c r="NA3369" s="0"/>
      <c r="NB3369" s="0"/>
      <c r="NC3369" s="0"/>
      <c r="ND3369" s="0"/>
      <c r="NE3369" s="0"/>
      <c r="NF3369" s="0"/>
      <c r="NG3369" s="0"/>
      <c r="NH3369" s="0"/>
      <c r="NI3369" s="0"/>
      <c r="NJ3369" s="0"/>
      <c r="NK3369" s="0"/>
      <c r="NL3369" s="0"/>
      <c r="NM3369" s="0"/>
      <c r="NN3369" s="0"/>
      <c r="NO3369" s="0"/>
      <c r="NP3369" s="0"/>
      <c r="NQ3369" s="0"/>
      <c r="NR3369" s="0"/>
      <c r="NS3369" s="0"/>
      <c r="NT3369" s="0"/>
      <c r="NU3369" s="0"/>
      <c r="NV3369" s="0"/>
      <c r="NW3369" s="0"/>
      <c r="NX3369" s="0"/>
      <c r="NY3369" s="0"/>
      <c r="NZ3369" s="0"/>
      <c r="OA3369" s="0"/>
      <c r="OB3369" s="0"/>
      <c r="OC3369" s="0"/>
      <c r="OD3369" s="0"/>
      <c r="OE3369" s="0"/>
      <c r="OF3369" s="0"/>
      <c r="OG3369" s="0"/>
      <c r="OH3369" s="0"/>
      <c r="OI3369" s="0"/>
      <c r="OJ3369" s="0"/>
      <c r="OK3369" s="0"/>
      <c r="OL3369" s="0"/>
      <c r="OM3369" s="0"/>
      <c r="ON3369" s="0"/>
      <c r="OO3369" s="0"/>
      <c r="OP3369" s="0"/>
      <c r="OQ3369" s="0"/>
      <c r="OR3369" s="0"/>
      <c r="OS3369" s="0"/>
      <c r="OT3369" s="0"/>
      <c r="OU3369" s="0"/>
      <c r="OV3369" s="0"/>
      <c r="OW3369" s="0"/>
      <c r="OX3369" s="0"/>
      <c r="OY3369" s="0"/>
      <c r="OZ3369" s="0"/>
      <c r="PA3369" s="0"/>
      <c r="PB3369" s="0"/>
      <c r="PC3369" s="0"/>
      <c r="PD3369" s="0"/>
      <c r="PE3369" s="0"/>
      <c r="PF3369" s="0"/>
      <c r="PG3369" s="0"/>
      <c r="PH3369" s="0"/>
      <c r="PI3369" s="0"/>
      <c r="PJ3369" s="0"/>
      <c r="PK3369" s="0"/>
      <c r="PL3369" s="0"/>
      <c r="PM3369" s="0"/>
      <c r="PN3369" s="0"/>
      <c r="PO3369" s="0"/>
      <c r="PP3369" s="0"/>
      <c r="PQ3369" s="0"/>
      <c r="PR3369" s="0"/>
      <c r="PS3369" s="0"/>
      <c r="PT3369" s="0"/>
      <c r="PU3369" s="0"/>
      <c r="PV3369" s="0"/>
      <c r="PW3369" s="0"/>
      <c r="PX3369" s="0"/>
      <c r="PY3369" s="0"/>
      <c r="PZ3369" s="0"/>
      <c r="QA3369" s="0"/>
      <c r="QB3369" s="0"/>
      <c r="QC3369" s="0"/>
      <c r="QD3369" s="0"/>
      <c r="QE3369" s="0"/>
      <c r="QF3369" s="0"/>
      <c r="QG3369" s="0"/>
      <c r="QH3369" s="0"/>
      <c r="QI3369" s="0"/>
      <c r="QJ3369" s="0"/>
      <c r="QK3369" s="0"/>
      <c r="QL3369" s="0"/>
      <c r="QM3369" s="0"/>
      <c r="QN3369" s="0"/>
      <c r="QO3369" s="0"/>
      <c r="QP3369" s="0"/>
      <c r="QQ3369" s="0"/>
      <c r="QR3369" s="0"/>
      <c r="QS3369" s="0"/>
      <c r="QT3369" s="0"/>
      <c r="QU3369" s="0"/>
      <c r="QV3369" s="0"/>
      <c r="QW3369" s="0"/>
      <c r="QX3369" s="0"/>
      <c r="QY3369" s="0"/>
      <c r="QZ3369" s="0"/>
      <c r="RA3369" s="0"/>
      <c r="RB3369" s="0"/>
      <c r="RC3369" s="0"/>
      <c r="RD3369" s="0"/>
      <c r="RE3369" s="0"/>
      <c r="RF3369" s="0"/>
      <c r="RG3369" s="0"/>
      <c r="RH3369" s="0"/>
      <c r="RI3369" s="0"/>
      <c r="RJ3369" s="0"/>
      <c r="RK3369" s="0"/>
      <c r="RL3369" s="0"/>
      <c r="RM3369" s="0"/>
      <c r="RN3369" s="0"/>
      <c r="RO3369" s="0"/>
      <c r="RP3369" s="0"/>
      <c r="RQ3369" s="0"/>
      <c r="RR3369" s="0"/>
      <c r="RS3369" s="0"/>
      <c r="RT3369" s="0"/>
      <c r="RU3369" s="0"/>
      <c r="RV3369" s="0"/>
      <c r="RW3369" s="0"/>
      <c r="RX3369" s="0"/>
      <c r="RY3369" s="0"/>
      <c r="RZ3369" s="0"/>
      <c r="SA3369" s="0"/>
      <c r="SB3369" s="0"/>
      <c r="SC3369" s="0"/>
      <c r="SD3369" s="0"/>
      <c r="SE3369" s="0"/>
      <c r="SF3369" s="0"/>
      <c r="SG3369" s="0"/>
      <c r="SH3369" s="0"/>
      <c r="SI3369" s="0"/>
      <c r="SJ3369" s="0"/>
      <c r="SK3369" s="0"/>
      <c r="SL3369" s="0"/>
      <c r="SM3369" s="0"/>
      <c r="SN3369" s="0"/>
      <c r="SO3369" s="0"/>
      <c r="SP3369" s="0"/>
      <c r="SQ3369" s="0"/>
      <c r="SR3369" s="0"/>
      <c r="SS3369" s="0"/>
      <c r="ST3369" s="0"/>
      <c r="SU3369" s="0"/>
      <c r="SV3369" s="0"/>
      <c r="SW3369" s="0"/>
      <c r="SX3369" s="0"/>
      <c r="SY3369" s="0"/>
      <c r="SZ3369" s="0"/>
      <c r="TA3369" s="0"/>
      <c r="TB3369" s="0"/>
      <c r="TC3369" s="0"/>
      <c r="TD3369" s="0"/>
      <c r="TE3369" s="0"/>
      <c r="TF3369" s="0"/>
      <c r="TG3369" s="0"/>
      <c r="TH3369" s="0"/>
      <c r="TI3369" s="0"/>
      <c r="TJ3369" s="0"/>
      <c r="TK3369" s="0"/>
      <c r="TL3369" s="0"/>
      <c r="TM3369" s="0"/>
      <c r="TN3369" s="0"/>
      <c r="TO3369" s="0"/>
      <c r="TP3369" s="0"/>
      <c r="TQ3369" s="0"/>
      <c r="TR3369" s="0"/>
      <c r="TS3369" s="0"/>
      <c r="TT3369" s="0"/>
      <c r="TU3369" s="0"/>
      <c r="TV3369" s="0"/>
      <c r="TW3369" s="0"/>
      <c r="TX3369" s="0"/>
      <c r="TY3369" s="0"/>
      <c r="TZ3369" s="0"/>
      <c r="UA3369" s="0"/>
      <c r="UB3369" s="0"/>
      <c r="UC3369" s="0"/>
      <c r="UD3369" s="0"/>
      <c r="UE3369" s="0"/>
      <c r="UF3369" s="0"/>
      <c r="UG3369" s="0"/>
      <c r="UH3369" s="0"/>
      <c r="UI3369" s="0"/>
      <c r="UJ3369" s="0"/>
      <c r="UK3369" s="0"/>
      <c r="UL3369" s="0"/>
      <c r="UM3369" s="0"/>
      <c r="UN3369" s="0"/>
      <c r="UO3369" s="0"/>
      <c r="UP3369" s="0"/>
      <c r="UQ3369" s="0"/>
      <c r="UR3369" s="0"/>
      <c r="US3369" s="0"/>
      <c r="UT3369" s="0"/>
      <c r="UU3369" s="0"/>
      <c r="UV3369" s="0"/>
      <c r="UW3369" s="0"/>
      <c r="UX3369" s="0"/>
      <c r="UY3369" s="0"/>
      <c r="UZ3369" s="0"/>
      <c r="VA3369" s="0"/>
      <c r="VB3369" s="0"/>
      <c r="VC3369" s="0"/>
      <c r="VD3369" s="0"/>
      <c r="VE3369" s="0"/>
      <c r="VF3369" s="0"/>
      <c r="VG3369" s="0"/>
      <c r="VH3369" s="0"/>
      <c r="VI3369" s="0"/>
      <c r="VJ3369" s="0"/>
      <c r="VK3369" s="0"/>
      <c r="VL3369" s="0"/>
      <c r="VM3369" s="0"/>
      <c r="VN3369" s="0"/>
      <c r="VO3369" s="0"/>
      <c r="VP3369" s="0"/>
      <c r="VQ3369" s="0"/>
      <c r="VR3369" s="0"/>
      <c r="VS3369" s="0"/>
      <c r="VT3369" s="0"/>
      <c r="VU3369" s="0"/>
      <c r="VV3369" s="0"/>
      <c r="VW3369" s="0"/>
      <c r="VX3369" s="0"/>
      <c r="VY3369" s="0"/>
      <c r="VZ3369" s="0"/>
      <c r="WA3369" s="0"/>
      <c r="WB3369" s="0"/>
      <c r="WC3369" s="0"/>
      <c r="WD3369" s="0"/>
      <c r="WE3369" s="0"/>
      <c r="WF3369" s="0"/>
      <c r="WG3369" s="0"/>
      <c r="WH3369" s="0"/>
      <c r="WI3369" s="0"/>
      <c r="WJ3369" s="0"/>
      <c r="WK3369" s="0"/>
      <c r="WL3369" s="0"/>
      <c r="WM3369" s="0"/>
      <c r="WN3369" s="0"/>
      <c r="WO3369" s="0"/>
      <c r="WP3369" s="0"/>
      <c r="WQ3369" s="0"/>
      <c r="WR3369" s="0"/>
      <c r="WS3369" s="0"/>
      <c r="WT3369" s="0"/>
      <c r="WU3369" s="0"/>
      <c r="WV3369" s="0"/>
      <c r="WW3369" s="0"/>
      <c r="WX3369" s="0"/>
      <c r="WY3369" s="0"/>
      <c r="WZ3369" s="0"/>
      <c r="XA3369" s="0"/>
      <c r="XB3369" s="0"/>
      <c r="XC3369" s="0"/>
      <c r="XD3369" s="0"/>
      <c r="XE3369" s="0"/>
      <c r="XF3369" s="0"/>
      <c r="XG3369" s="0"/>
      <c r="XH3369" s="0"/>
      <c r="XI3369" s="0"/>
      <c r="XJ3369" s="0"/>
      <c r="XK3369" s="0"/>
      <c r="XL3369" s="0"/>
      <c r="XM3369" s="0"/>
      <c r="XN3369" s="0"/>
      <c r="XO3369" s="0"/>
      <c r="XP3369" s="0"/>
      <c r="XQ3369" s="0"/>
      <c r="XR3369" s="0"/>
      <c r="XS3369" s="0"/>
      <c r="XT3369" s="0"/>
      <c r="XU3369" s="0"/>
      <c r="XV3369" s="0"/>
      <c r="XW3369" s="0"/>
      <c r="XX3369" s="0"/>
      <c r="XY3369" s="0"/>
      <c r="XZ3369" s="0"/>
      <c r="YA3369" s="0"/>
      <c r="YB3369" s="0"/>
      <c r="YC3369" s="0"/>
      <c r="YD3369" s="0"/>
      <c r="YE3369" s="0"/>
      <c r="YF3369" s="0"/>
      <c r="YG3369" s="0"/>
      <c r="YH3369" s="0"/>
      <c r="YI3369" s="0"/>
      <c r="YJ3369" s="0"/>
      <c r="YK3369" s="0"/>
      <c r="YL3369" s="0"/>
      <c r="YM3369" s="0"/>
      <c r="YN3369" s="0"/>
      <c r="YO3369" s="0"/>
      <c r="YP3369" s="0"/>
      <c r="YQ3369" s="0"/>
      <c r="YR3369" s="0"/>
      <c r="YS3369" s="0"/>
      <c r="YT3369" s="0"/>
      <c r="YU3369" s="0"/>
      <c r="YV3369" s="0"/>
      <c r="YW3369" s="0"/>
      <c r="YX3369" s="0"/>
      <c r="YY3369" s="0"/>
      <c r="YZ3369" s="0"/>
      <c r="ZA3369" s="0"/>
      <c r="ZB3369" s="0"/>
      <c r="ZC3369" s="0"/>
      <c r="ZD3369" s="0"/>
      <c r="ZE3369" s="0"/>
      <c r="ZF3369" s="0"/>
      <c r="ZG3369" s="0"/>
      <c r="ZH3369" s="0"/>
      <c r="ZI3369" s="0"/>
      <c r="ZJ3369" s="0"/>
      <c r="ZK3369" s="0"/>
      <c r="ZL3369" s="0"/>
      <c r="ZM3369" s="0"/>
      <c r="ZN3369" s="0"/>
      <c r="ZO3369" s="0"/>
      <c r="ZP3369" s="0"/>
      <c r="ZQ3369" s="0"/>
      <c r="ZR3369" s="0"/>
      <c r="ZS3369" s="0"/>
      <c r="ZT3369" s="0"/>
      <c r="ZU3369" s="0"/>
      <c r="ZV3369" s="0"/>
      <c r="ZW3369" s="0"/>
      <c r="ZX3369" s="0"/>
      <c r="ZY3369" s="0"/>
      <c r="ZZ3369" s="0"/>
      <c r="AAA3369" s="0"/>
      <c r="AAB3369" s="0"/>
      <c r="AAC3369" s="0"/>
      <c r="AAD3369" s="0"/>
      <c r="AAE3369" s="0"/>
      <c r="AAF3369" s="0"/>
      <c r="AAG3369" s="0"/>
      <c r="AAH3369" s="0"/>
      <c r="AAI3369" s="0"/>
      <c r="AAJ3369" s="0"/>
      <c r="AAK3369" s="0"/>
      <c r="AAL3369" s="0"/>
      <c r="AAM3369" s="0"/>
      <c r="AAN3369" s="0"/>
      <c r="AAO3369" s="0"/>
      <c r="AAP3369" s="0"/>
      <c r="AAQ3369" s="0"/>
      <c r="AAR3369" s="0"/>
      <c r="AAS3369" s="0"/>
      <c r="AAT3369" s="0"/>
      <c r="AAU3369" s="0"/>
      <c r="AAV3369" s="0"/>
      <c r="AAW3369" s="0"/>
      <c r="AAX3369" s="0"/>
      <c r="AAY3369" s="0"/>
      <c r="AAZ3369" s="0"/>
      <c r="ABA3369" s="0"/>
      <c r="ABB3369" s="0"/>
      <c r="ABC3369" s="0"/>
      <c r="ABD3369" s="0"/>
      <c r="ABE3369" s="0"/>
      <c r="ABF3369" s="0"/>
      <c r="ABG3369" s="0"/>
      <c r="ABH3369" s="0"/>
      <c r="ABI3369" s="0"/>
      <c r="ABJ3369" s="0"/>
      <c r="ABK3369" s="0"/>
      <c r="ABL3369" s="0"/>
      <c r="ABM3369" s="0"/>
      <c r="ABN3369" s="0"/>
      <c r="ABO3369" s="0"/>
      <c r="ABP3369" s="0"/>
      <c r="ABQ3369" s="0"/>
      <c r="ABR3369" s="0"/>
      <c r="ABS3369" s="0"/>
      <c r="ABT3369" s="0"/>
      <c r="ABU3369" s="0"/>
      <c r="ABV3369" s="0"/>
      <c r="ABW3369" s="0"/>
      <c r="ABX3369" s="0"/>
      <c r="ABY3369" s="0"/>
      <c r="ABZ3369" s="0"/>
      <c r="ACA3369" s="0"/>
      <c r="ACB3369" s="0"/>
      <c r="ACC3369" s="0"/>
      <c r="ACD3369" s="0"/>
      <c r="ACE3369" s="0"/>
      <c r="ACF3369" s="0"/>
      <c r="ACG3369" s="0"/>
      <c r="ACH3369" s="0"/>
      <c r="ACI3369" s="0"/>
      <c r="ACJ3369" s="0"/>
      <c r="ACK3369" s="0"/>
      <c r="ACL3369" s="0"/>
      <c r="ACM3369" s="0"/>
      <c r="ACN3369" s="0"/>
      <c r="ACO3369" s="0"/>
      <c r="ACP3369" s="0"/>
      <c r="ACQ3369" s="0"/>
      <c r="ACR3369" s="0"/>
      <c r="ACS3369" s="0"/>
      <c r="ACT3369" s="0"/>
      <c r="ACU3369" s="0"/>
      <c r="ACV3369" s="0"/>
      <c r="ACW3369" s="0"/>
      <c r="ACX3369" s="0"/>
      <c r="ACY3369" s="0"/>
      <c r="ACZ3369" s="0"/>
      <c r="ADA3369" s="0"/>
      <c r="ADB3369" s="0"/>
      <c r="ADC3369" s="0"/>
      <c r="ADD3369" s="0"/>
      <c r="ADE3369" s="0"/>
      <c r="ADF3369" s="0"/>
      <c r="ADG3369" s="0"/>
      <c r="ADH3369" s="0"/>
      <c r="ADI3369" s="0"/>
      <c r="ADJ3369" s="0"/>
      <c r="ADK3369" s="0"/>
      <c r="ADL3369" s="0"/>
      <c r="ADM3369" s="0"/>
      <c r="ADN3369" s="0"/>
      <c r="ADO3369" s="0"/>
      <c r="ADP3369" s="0"/>
      <c r="ADQ3369" s="0"/>
      <c r="ADR3369" s="0"/>
      <c r="ADS3369" s="0"/>
      <c r="ADT3369" s="0"/>
      <c r="ADU3369" s="0"/>
      <c r="ADV3369" s="0"/>
      <c r="ADW3369" s="0"/>
      <c r="ADX3369" s="0"/>
      <c r="ADY3369" s="0"/>
      <c r="ADZ3369" s="0"/>
      <c r="AEA3369" s="0"/>
      <c r="AEB3369" s="0"/>
      <c r="AEC3369" s="0"/>
      <c r="AED3369" s="0"/>
      <c r="AEE3369" s="0"/>
      <c r="AEF3369" s="0"/>
      <c r="AEG3369" s="0"/>
      <c r="AEH3369" s="0"/>
      <c r="AEI3369" s="0"/>
      <c r="AEJ3369" s="0"/>
      <c r="AEK3369" s="0"/>
      <c r="AEL3369" s="0"/>
      <c r="AEM3369" s="0"/>
      <c r="AEN3369" s="0"/>
      <c r="AEO3369" s="0"/>
      <c r="AEP3369" s="0"/>
      <c r="AEQ3369" s="0"/>
      <c r="AER3369" s="0"/>
      <c r="AES3369" s="0"/>
      <c r="AET3369" s="0"/>
      <c r="AEU3369" s="0"/>
      <c r="AEV3369" s="0"/>
      <c r="AEW3369" s="0"/>
      <c r="AEX3369" s="0"/>
      <c r="AEY3369" s="0"/>
      <c r="AEZ3369" s="0"/>
      <c r="AFA3369" s="0"/>
      <c r="AFB3369" s="0"/>
      <c r="AFC3369" s="0"/>
      <c r="AFD3369" s="0"/>
      <c r="AFE3369" s="0"/>
      <c r="AFF3369" s="0"/>
      <c r="AFG3369" s="0"/>
      <c r="AFH3369" s="0"/>
      <c r="AFI3369" s="0"/>
      <c r="AFJ3369" s="0"/>
      <c r="AFK3369" s="0"/>
      <c r="AFL3369" s="0"/>
      <c r="AFM3369" s="0"/>
      <c r="AFN3369" s="0"/>
      <c r="AFO3369" s="0"/>
      <c r="AFP3369" s="0"/>
      <c r="AFQ3369" s="0"/>
      <c r="AFR3369" s="0"/>
      <c r="AFS3369" s="0"/>
      <c r="AFT3369" s="0"/>
      <c r="AFU3369" s="0"/>
      <c r="AFV3369" s="0"/>
      <c r="AFW3369" s="0"/>
      <c r="AFX3369" s="0"/>
      <c r="AFY3369" s="0"/>
      <c r="AFZ3369" s="0"/>
      <c r="AGA3369" s="0"/>
      <c r="AGB3369" s="0"/>
      <c r="AGC3369" s="0"/>
      <c r="AGD3369" s="0"/>
      <c r="AGE3369" s="0"/>
      <c r="AGF3369" s="0"/>
      <c r="AGG3369" s="0"/>
      <c r="AGH3369" s="0"/>
      <c r="AGI3369" s="0"/>
      <c r="AGJ3369" s="0"/>
      <c r="AGK3369" s="0"/>
      <c r="AGL3369" s="0"/>
      <c r="AGM3369" s="0"/>
      <c r="AGN3369" s="0"/>
      <c r="AGO3369" s="0"/>
      <c r="AGP3369" s="0"/>
      <c r="AGQ3369" s="0"/>
      <c r="AGR3369" s="0"/>
      <c r="AGS3369" s="0"/>
      <c r="AGT3369" s="0"/>
      <c r="AGU3369" s="0"/>
      <c r="AGV3369" s="0"/>
      <c r="AGW3369" s="0"/>
      <c r="AGX3369" s="0"/>
      <c r="AGY3369" s="0"/>
      <c r="AGZ3369" s="0"/>
      <c r="AHA3369" s="0"/>
      <c r="AHB3369" s="0"/>
      <c r="AHC3369" s="0"/>
      <c r="AHD3369" s="0"/>
      <c r="AHE3369" s="0"/>
      <c r="AHF3369" s="0"/>
      <c r="AHG3369" s="0"/>
      <c r="AHH3369" s="0"/>
      <c r="AHI3369" s="0"/>
      <c r="AHJ3369" s="0"/>
      <c r="AHK3369" s="0"/>
      <c r="AHL3369" s="0"/>
      <c r="AHM3369" s="0"/>
      <c r="AHN3369" s="0"/>
      <c r="AHO3369" s="0"/>
      <c r="AHP3369" s="0"/>
      <c r="AHQ3369" s="0"/>
      <c r="AHR3369" s="0"/>
      <c r="AHS3369" s="0"/>
      <c r="AHT3369" s="0"/>
      <c r="AHU3369" s="0"/>
      <c r="AHV3369" s="0"/>
      <c r="AHW3369" s="0"/>
      <c r="AHX3369" s="0"/>
      <c r="AHY3369" s="0"/>
      <c r="AHZ3369" s="0"/>
      <c r="AIA3369" s="0"/>
      <c r="AIB3369" s="0"/>
      <c r="AIC3369" s="0"/>
      <c r="AID3369" s="0"/>
      <c r="AIE3369" s="0"/>
      <c r="AIF3369" s="0"/>
      <c r="AIG3369" s="0"/>
      <c r="AIH3369" s="0"/>
      <c r="AII3369" s="0"/>
      <c r="AIJ3369" s="0"/>
      <c r="AIK3369" s="0"/>
      <c r="AIL3369" s="0"/>
      <c r="AIM3369" s="0"/>
      <c r="AIN3369" s="0"/>
      <c r="AIO3369" s="0"/>
      <c r="AIP3369" s="0"/>
      <c r="AIQ3369" s="0"/>
      <c r="AIR3369" s="0"/>
      <c r="AIS3369" s="0"/>
      <c r="AIT3369" s="0"/>
      <c r="AIU3369" s="0"/>
      <c r="AIV3369" s="0"/>
      <c r="AIW3369" s="0"/>
      <c r="AIX3369" s="0"/>
      <c r="AIY3369" s="0"/>
      <c r="AIZ3369" s="0"/>
      <c r="AJA3369" s="0"/>
      <c r="AJB3369" s="0"/>
      <c r="AJC3369" s="0"/>
      <c r="AJD3369" s="0"/>
      <c r="AJE3369" s="0"/>
      <c r="AJF3369" s="0"/>
      <c r="AJG3369" s="0"/>
      <c r="AJH3369" s="0"/>
      <c r="AJI3369" s="0"/>
      <c r="AJJ3369" s="0"/>
      <c r="AJK3369" s="0"/>
      <c r="AJL3369" s="0"/>
      <c r="AJM3369" s="0"/>
      <c r="AJN3369" s="0"/>
      <c r="AJO3369" s="0"/>
      <c r="AJP3369" s="0"/>
      <c r="AJQ3369" s="0"/>
      <c r="AJR3369" s="0"/>
      <c r="AJS3369" s="0"/>
      <c r="AJT3369" s="0"/>
      <c r="AJU3369" s="0"/>
      <c r="AJV3369" s="0"/>
      <c r="AJW3369" s="0"/>
      <c r="AJX3369" s="0"/>
      <c r="AJY3369" s="0"/>
      <c r="AJZ3369" s="0"/>
      <c r="AKA3369" s="0"/>
      <c r="AKB3369" s="0"/>
      <c r="AKC3369" s="0"/>
      <c r="AKD3369" s="0"/>
      <c r="AKE3369" s="0"/>
      <c r="AKF3369" s="0"/>
      <c r="AKG3369" s="0"/>
      <c r="AKH3369" s="0"/>
      <c r="AKI3369" s="0"/>
      <c r="AKJ3369" s="0"/>
      <c r="AKK3369" s="0"/>
      <c r="AKL3369" s="0"/>
      <c r="AKM3369" s="0"/>
      <c r="AKN3369" s="0"/>
      <c r="AKO3369" s="0"/>
      <c r="AKP3369" s="0"/>
      <c r="AKQ3369" s="0"/>
      <c r="AKR3369" s="0"/>
      <c r="AKS3369" s="0"/>
      <c r="AKT3369" s="0"/>
      <c r="AKU3369" s="0"/>
      <c r="AKV3369" s="0"/>
      <c r="AKW3369" s="0"/>
      <c r="AKX3369" s="0"/>
      <c r="AKY3369" s="0"/>
      <c r="AKZ3369" s="0"/>
      <c r="ALA3369" s="0"/>
      <c r="ALB3369" s="0"/>
      <c r="ALC3369" s="0"/>
      <c r="ALD3369" s="0"/>
      <c r="ALE3369" s="0"/>
      <c r="ALF3369" s="0"/>
      <c r="ALG3369" s="0"/>
      <c r="ALH3369" s="0"/>
      <c r="ALI3369" s="0"/>
      <c r="ALJ3369" s="0"/>
      <c r="ALK3369" s="0"/>
      <c r="ALL3369" s="0"/>
      <c r="ALM3369" s="0"/>
      <c r="ALN3369" s="0"/>
      <c r="ALO3369" s="0"/>
      <c r="ALP3369" s="0"/>
      <c r="ALQ3369" s="0"/>
      <c r="ALR3369" s="0"/>
      <c r="ALS3369" s="0"/>
      <c r="ALT3369" s="0"/>
      <c r="ALU3369" s="0"/>
      <c r="ALV3369" s="0"/>
      <c r="ALW3369" s="0"/>
      <c r="ALX3369" s="0"/>
      <c r="ALY3369" s="0"/>
      <c r="ALZ3369" s="0"/>
      <c r="AMA3369" s="0"/>
      <c r="AMB3369" s="0"/>
      <c r="AMC3369" s="0"/>
      <c r="AMD3369" s="0"/>
      <c r="AME3369" s="0"/>
      <c r="AMF3369" s="0"/>
      <c r="AMG3369" s="0"/>
      <c r="AMH3369" s="0"/>
      <c r="AMI3369" s="0"/>
    </row>
    <row r="3370" customFormat="false" ht="12.75" hidden="false" customHeight="false" outlineLevel="0" collapsed="false">
      <c r="A3370" s="1" t="s">
        <v>3620</v>
      </c>
      <c r="C3370" s="90" t="s">
        <v>3627</v>
      </c>
      <c r="D3370" s="90" t="s">
        <v>13</v>
      </c>
      <c r="E3370" s="91" t="n">
        <v>2.1</v>
      </c>
      <c r="F3370" s="92" t="n">
        <v>2</v>
      </c>
      <c r="G3370" s="96" t="s">
        <v>2422</v>
      </c>
      <c r="H3370" s="96" t="s">
        <v>168</v>
      </c>
      <c r="I3370" s="96" t="n">
        <v>10.98</v>
      </c>
      <c r="J3370" s="96" t="s">
        <v>2377</v>
      </c>
      <c r="BM3370" s="0"/>
      <c r="BN3370" s="0"/>
      <c r="BO3370" s="0"/>
      <c r="BP3370" s="0"/>
      <c r="BQ3370" s="0"/>
      <c r="BR3370" s="0"/>
      <c r="BS3370" s="0"/>
      <c r="BT3370" s="0"/>
      <c r="BU3370" s="0"/>
      <c r="BV3370" s="0"/>
      <c r="BW3370" s="0"/>
      <c r="BX3370" s="0"/>
      <c r="BY3370" s="0"/>
      <c r="BZ3370" s="0"/>
      <c r="CA3370" s="0"/>
      <c r="CB3370" s="0"/>
      <c r="CC3370" s="0"/>
      <c r="CD3370" s="0"/>
      <c r="CE3370" s="0"/>
      <c r="CF3370" s="0"/>
      <c r="CG3370" s="0"/>
      <c r="CH3370" s="0"/>
      <c r="CI3370" s="0"/>
      <c r="CJ3370" s="0"/>
      <c r="CK3370" s="0"/>
      <c r="CL3370" s="0"/>
      <c r="CM3370" s="0"/>
      <c r="CN3370" s="0"/>
      <c r="CO3370" s="0"/>
      <c r="CP3370" s="0"/>
      <c r="CQ3370" s="0"/>
      <c r="CR3370" s="0"/>
      <c r="CS3370" s="0"/>
      <c r="CT3370" s="0"/>
      <c r="CU3370" s="0"/>
      <c r="CV3370" s="0"/>
      <c r="CW3370" s="0"/>
      <c r="CX3370" s="0"/>
      <c r="CY3370" s="0"/>
      <c r="CZ3370" s="0"/>
      <c r="DA3370" s="0"/>
      <c r="DB3370" s="0"/>
      <c r="DC3370" s="0"/>
      <c r="DD3370" s="0"/>
      <c r="DE3370" s="0"/>
      <c r="DF3370" s="0"/>
      <c r="DG3370" s="0"/>
      <c r="DH3370" s="0"/>
      <c r="DI3370" s="0"/>
      <c r="DJ3370" s="0"/>
      <c r="DK3370" s="0"/>
      <c r="DL3370" s="0"/>
      <c r="DM3370" s="0"/>
      <c r="DN3370" s="0"/>
      <c r="DO3370" s="0"/>
      <c r="DP3370" s="0"/>
      <c r="DQ3370" s="0"/>
      <c r="DR3370" s="0"/>
      <c r="DS3370" s="0"/>
      <c r="DT3370" s="0"/>
      <c r="DU3370" s="0"/>
      <c r="DV3370" s="0"/>
      <c r="DW3370" s="0"/>
      <c r="DX3370" s="0"/>
      <c r="DY3370" s="0"/>
      <c r="DZ3370" s="0"/>
      <c r="EA3370" s="0"/>
      <c r="EB3370" s="0"/>
      <c r="EC3370" s="0"/>
      <c r="ED3370" s="0"/>
      <c r="EE3370" s="0"/>
      <c r="EF3370" s="0"/>
      <c r="EG3370" s="0"/>
      <c r="EH3370" s="0"/>
      <c r="EI3370" s="0"/>
      <c r="EJ3370" s="0"/>
      <c r="EK3370" s="0"/>
      <c r="EL3370" s="0"/>
      <c r="EM3370" s="0"/>
      <c r="EN3370" s="0"/>
      <c r="EO3370" s="0"/>
      <c r="EP3370" s="0"/>
      <c r="EQ3370" s="0"/>
      <c r="ER3370" s="0"/>
      <c r="ES3370" s="0"/>
      <c r="ET3370" s="0"/>
      <c r="EU3370" s="0"/>
      <c r="EV3370" s="0"/>
      <c r="EW3370" s="0"/>
      <c r="EX3370" s="0"/>
      <c r="EY3370" s="0"/>
      <c r="EZ3370" s="0"/>
      <c r="FA3370" s="0"/>
      <c r="FB3370" s="0"/>
      <c r="FC3370" s="0"/>
      <c r="FD3370" s="0"/>
      <c r="FE3370" s="0"/>
      <c r="FF3370" s="0"/>
      <c r="FG3370" s="0"/>
      <c r="FH3370" s="0"/>
      <c r="FI3370" s="0"/>
      <c r="FJ3370" s="0"/>
      <c r="FK3370" s="0"/>
      <c r="FL3370" s="0"/>
      <c r="FM3370" s="0"/>
      <c r="FN3370" s="0"/>
      <c r="FO3370" s="0"/>
      <c r="FP3370" s="0"/>
      <c r="FQ3370" s="0"/>
      <c r="FR3370" s="0"/>
      <c r="FS3370" s="0"/>
      <c r="FT3370" s="0"/>
      <c r="FU3370" s="0"/>
      <c r="FV3370" s="0"/>
      <c r="FW3370" s="0"/>
      <c r="FX3370" s="0"/>
      <c r="FY3370" s="0"/>
      <c r="FZ3370" s="0"/>
      <c r="GA3370" s="0"/>
      <c r="GB3370" s="0"/>
      <c r="GC3370" s="0"/>
      <c r="GD3370" s="0"/>
      <c r="GE3370" s="0"/>
      <c r="GF3370" s="0"/>
      <c r="GG3370" s="0"/>
      <c r="GH3370" s="0"/>
      <c r="GI3370" s="0"/>
      <c r="GJ3370" s="0"/>
      <c r="GK3370" s="0"/>
      <c r="GL3370" s="0"/>
      <c r="GM3370" s="0"/>
      <c r="GN3370" s="0"/>
      <c r="GO3370" s="0"/>
      <c r="GP3370" s="0"/>
      <c r="GQ3370" s="0"/>
      <c r="GR3370" s="0"/>
      <c r="GS3370" s="0"/>
      <c r="GT3370" s="0"/>
      <c r="GU3370" s="0"/>
      <c r="GV3370" s="0"/>
      <c r="GW3370" s="0"/>
      <c r="GX3370" s="0"/>
      <c r="GY3370" s="0"/>
      <c r="GZ3370" s="0"/>
      <c r="HA3370" s="0"/>
      <c r="HB3370" s="0"/>
      <c r="HC3370" s="0"/>
      <c r="HD3370" s="0"/>
      <c r="HE3370" s="0"/>
      <c r="HF3370" s="0"/>
      <c r="HG3370" s="0"/>
      <c r="HH3370" s="0"/>
      <c r="HI3370" s="0"/>
      <c r="HJ3370" s="0"/>
      <c r="HK3370" s="0"/>
      <c r="HL3370" s="0"/>
      <c r="HM3370" s="0"/>
      <c r="HN3370" s="0"/>
      <c r="HO3370" s="0"/>
      <c r="HP3370" s="0"/>
      <c r="HQ3370" s="0"/>
      <c r="HR3370" s="0"/>
      <c r="HS3370" s="0"/>
      <c r="HT3370" s="0"/>
      <c r="HU3370" s="0"/>
      <c r="HV3370" s="0"/>
      <c r="HW3370" s="0"/>
      <c r="HX3370" s="0"/>
      <c r="HY3370" s="0"/>
      <c r="HZ3370" s="0"/>
      <c r="IA3370" s="0"/>
      <c r="IB3370" s="0"/>
      <c r="IC3370" s="0"/>
      <c r="ID3370" s="0"/>
      <c r="IE3370" s="0"/>
      <c r="IF3370" s="0"/>
      <c r="IG3370" s="0"/>
      <c r="IH3370" s="0"/>
      <c r="II3370" s="0"/>
      <c r="IJ3370" s="0"/>
      <c r="IK3370" s="0"/>
      <c r="IL3370" s="0"/>
      <c r="IM3370" s="0"/>
      <c r="IN3370" s="0"/>
      <c r="IO3370" s="0"/>
      <c r="IP3370" s="0"/>
      <c r="IQ3370" s="0"/>
      <c r="IR3370" s="0"/>
      <c r="IS3370" s="0"/>
      <c r="IT3370" s="0"/>
      <c r="IU3370" s="0"/>
      <c r="IV3370" s="0"/>
      <c r="IW3370" s="0"/>
      <c r="IX3370" s="0"/>
      <c r="IY3370" s="0"/>
      <c r="IZ3370" s="0"/>
      <c r="JA3370" s="0"/>
      <c r="JB3370" s="0"/>
      <c r="JC3370" s="0"/>
      <c r="JD3370" s="0"/>
      <c r="JE3370" s="0"/>
      <c r="JF3370" s="0"/>
      <c r="JG3370" s="0"/>
      <c r="JH3370" s="0"/>
      <c r="JI3370" s="0"/>
      <c r="JJ3370" s="0"/>
      <c r="JK3370" s="0"/>
      <c r="JL3370" s="0"/>
      <c r="JM3370" s="0"/>
      <c r="JN3370" s="0"/>
      <c r="JO3370" s="0"/>
      <c r="JP3370" s="0"/>
      <c r="JQ3370" s="0"/>
      <c r="JR3370" s="0"/>
      <c r="JS3370" s="0"/>
      <c r="JT3370" s="0"/>
      <c r="JU3370" s="0"/>
      <c r="JV3370" s="0"/>
      <c r="JW3370" s="0"/>
      <c r="JX3370" s="0"/>
      <c r="JY3370" s="0"/>
      <c r="JZ3370" s="0"/>
      <c r="KA3370" s="0"/>
      <c r="KB3370" s="0"/>
      <c r="KC3370" s="0"/>
      <c r="KD3370" s="0"/>
      <c r="KE3370" s="0"/>
      <c r="KF3370" s="0"/>
      <c r="KG3370" s="0"/>
      <c r="KH3370" s="0"/>
      <c r="KI3370" s="0"/>
      <c r="KJ3370" s="0"/>
      <c r="KK3370" s="0"/>
      <c r="KL3370" s="0"/>
      <c r="KM3370" s="0"/>
      <c r="KN3370" s="0"/>
      <c r="KO3370" s="0"/>
      <c r="KP3370" s="0"/>
      <c r="KQ3370" s="0"/>
      <c r="KR3370" s="0"/>
      <c r="KS3370" s="0"/>
      <c r="KT3370" s="0"/>
      <c r="KU3370" s="0"/>
      <c r="KV3370" s="0"/>
      <c r="KW3370" s="0"/>
      <c r="KX3370" s="0"/>
      <c r="KY3370" s="0"/>
      <c r="KZ3370" s="0"/>
      <c r="LA3370" s="0"/>
      <c r="LB3370" s="0"/>
      <c r="LC3370" s="0"/>
      <c r="LD3370" s="0"/>
      <c r="LE3370" s="0"/>
      <c r="LF3370" s="0"/>
      <c r="LG3370" s="0"/>
      <c r="LH3370" s="0"/>
      <c r="LI3370" s="0"/>
      <c r="LJ3370" s="0"/>
      <c r="LK3370" s="0"/>
      <c r="LL3370" s="0"/>
      <c r="LM3370" s="0"/>
      <c r="LN3370" s="0"/>
      <c r="LO3370" s="0"/>
      <c r="LP3370" s="0"/>
      <c r="LQ3370" s="0"/>
      <c r="LR3370" s="0"/>
      <c r="LS3370" s="0"/>
      <c r="LT3370" s="0"/>
      <c r="LU3370" s="0"/>
      <c r="LV3370" s="0"/>
      <c r="LW3370" s="0"/>
      <c r="LX3370" s="0"/>
      <c r="LY3370" s="0"/>
      <c r="LZ3370" s="0"/>
      <c r="MA3370" s="0"/>
      <c r="MB3370" s="0"/>
      <c r="MC3370" s="0"/>
      <c r="MD3370" s="0"/>
      <c r="ME3370" s="0"/>
      <c r="MF3370" s="0"/>
      <c r="MG3370" s="0"/>
      <c r="MH3370" s="0"/>
      <c r="MI3370" s="0"/>
      <c r="MJ3370" s="0"/>
      <c r="MK3370" s="0"/>
      <c r="ML3370" s="0"/>
      <c r="MM3370" s="0"/>
      <c r="MN3370" s="0"/>
      <c r="MO3370" s="0"/>
      <c r="MP3370" s="0"/>
      <c r="MQ3370" s="0"/>
      <c r="MR3370" s="0"/>
      <c r="MS3370" s="0"/>
      <c r="MT3370" s="0"/>
      <c r="MU3370" s="0"/>
      <c r="MV3370" s="0"/>
      <c r="MW3370" s="0"/>
      <c r="MX3370" s="0"/>
      <c r="MY3370" s="0"/>
      <c r="MZ3370" s="0"/>
      <c r="NA3370" s="0"/>
      <c r="NB3370" s="0"/>
      <c r="NC3370" s="0"/>
      <c r="ND3370" s="0"/>
      <c r="NE3370" s="0"/>
      <c r="NF3370" s="0"/>
      <c r="NG3370" s="0"/>
      <c r="NH3370" s="0"/>
      <c r="NI3370" s="0"/>
      <c r="NJ3370" s="0"/>
      <c r="NK3370" s="0"/>
      <c r="NL3370" s="0"/>
      <c r="NM3370" s="0"/>
      <c r="NN3370" s="0"/>
      <c r="NO3370" s="0"/>
      <c r="NP3370" s="0"/>
      <c r="NQ3370" s="0"/>
      <c r="NR3370" s="0"/>
      <c r="NS3370" s="0"/>
      <c r="NT3370" s="0"/>
      <c r="NU3370" s="0"/>
      <c r="NV3370" s="0"/>
      <c r="NW3370" s="0"/>
      <c r="NX3370" s="0"/>
      <c r="NY3370" s="0"/>
      <c r="NZ3370" s="0"/>
      <c r="OA3370" s="0"/>
      <c r="OB3370" s="0"/>
      <c r="OC3370" s="0"/>
      <c r="OD3370" s="0"/>
      <c r="OE3370" s="0"/>
      <c r="OF3370" s="0"/>
      <c r="OG3370" s="0"/>
      <c r="OH3370" s="0"/>
      <c r="OI3370" s="0"/>
      <c r="OJ3370" s="0"/>
      <c r="OK3370" s="0"/>
      <c r="OL3370" s="0"/>
      <c r="OM3370" s="0"/>
      <c r="ON3370" s="0"/>
      <c r="OO3370" s="0"/>
      <c r="OP3370" s="0"/>
      <c r="OQ3370" s="0"/>
      <c r="OR3370" s="0"/>
      <c r="OS3370" s="0"/>
      <c r="OT3370" s="0"/>
      <c r="OU3370" s="0"/>
      <c r="OV3370" s="0"/>
      <c r="OW3370" s="0"/>
      <c r="OX3370" s="0"/>
      <c r="OY3370" s="0"/>
      <c r="OZ3370" s="0"/>
      <c r="PA3370" s="0"/>
      <c r="PB3370" s="0"/>
      <c r="PC3370" s="0"/>
      <c r="PD3370" s="0"/>
      <c r="PE3370" s="0"/>
      <c r="PF3370" s="0"/>
      <c r="PG3370" s="0"/>
      <c r="PH3370" s="0"/>
      <c r="PI3370" s="0"/>
      <c r="PJ3370" s="0"/>
      <c r="PK3370" s="0"/>
      <c r="PL3370" s="0"/>
      <c r="PM3370" s="0"/>
      <c r="PN3370" s="0"/>
      <c r="PO3370" s="0"/>
      <c r="PP3370" s="0"/>
      <c r="PQ3370" s="0"/>
      <c r="PR3370" s="0"/>
      <c r="PS3370" s="0"/>
      <c r="PT3370" s="0"/>
      <c r="PU3370" s="0"/>
      <c r="PV3370" s="0"/>
      <c r="PW3370" s="0"/>
      <c r="PX3370" s="0"/>
      <c r="PY3370" s="0"/>
      <c r="PZ3370" s="0"/>
      <c r="QA3370" s="0"/>
      <c r="QB3370" s="0"/>
      <c r="QC3370" s="0"/>
      <c r="QD3370" s="0"/>
      <c r="QE3370" s="0"/>
      <c r="QF3370" s="0"/>
      <c r="QG3370" s="0"/>
      <c r="QH3370" s="0"/>
      <c r="QI3370" s="0"/>
      <c r="QJ3370" s="0"/>
      <c r="QK3370" s="0"/>
      <c r="QL3370" s="0"/>
      <c r="QM3370" s="0"/>
      <c r="QN3370" s="0"/>
      <c r="QO3370" s="0"/>
      <c r="QP3370" s="0"/>
      <c r="QQ3370" s="0"/>
      <c r="QR3370" s="0"/>
      <c r="QS3370" s="0"/>
      <c r="QT3370" s="0"/>
      <c r="QU3370" s="0"/>
      <c r="QV3370" s="0"/>
      <c r="QW3370" s="0"/>
      <c r="QX3370" s="0"/>
      <c r="QY3370" s="0"/>
      <c r="QZ3370" s="0"/>
      <c r="RA3370" s="0"/>
      <c r="RB3370" s="0"/>
      <c r="RC3370" s="0"/>
      <c r="RD3370" s="0"/>
      <c r="RE3370" s="0"/>
      <c r="RF3370" s="0"/>
      <c r="RG3370" s="0"/>
      <c r="RH3370" s="0"/>
      <c r="RI3370" s="0"/>
      <c r="RJ3370" s="0"/>
      <c r="RK3370" s="0"/>
      <c r="RL3370" s="0"/>
      <c r="RM3370" s="0"/>
      <c r="RN3370" s="0"/>
      <c r="RO3370" s="0"/>
      <c r="RP3370" s="0"/>
      <c r="RQ3370" s="0"/>
      <c r="RR3370" s="0"/>
      <c r="RS3370" s="0"/>
      <c r="RT3370" s="0"/>
      <c r="RU3370" s="0"/>
      <c r="RV3370" s="0"/>
      <c r="RW3370" s="0"/>
      <c r="RX3370" s="0"/>
      <c r="RY3370" s="0"/>
      <c r="RZ3370" s="0"/>
      <c r="SA3370" s="0"/>
      <c r="SB3370" s="0"/>
      <c r="SC3370" s="0"/>
      <c r="SD3370" s="0"/>
      <c r="SE3370" s="0"/>
      <c r="SF3370" s="0"/>
      <c r="SG3370" s="0"/>
      <c r="SH3370" s="0"/>
      <c r="SI3370" s="0"/>
      <c r="SJ3370" s="0"/>
      <c r="SK3370" s="0"/>
      <c r="SL3370" s="0"/>
      <c r="SM3370" s="0"/>
      <c r="SN3370" s="0"/>
      <c r="SO3370" s="0"/>
      <c r="SP3370" s="0"/>
      <c r="SQ3370" s="0"/>
      <c r="SR3370" s="0"/>
      <c r="SS3370" s="0"/>
      <c r="ST3370" s="0"/>
      <c r="SU3370" s="0"/>
      <c r="SV3370" s="0"/>
      <c r="SW3370" s="0"/>
      <c r="SX3370" s="0"/>
      <c r="SY3370" s="0"/>
      <c r="SZ3370" s="0"/>
      <c r="TA3370" s="0"/>
      <c r="TB3370" s="0"/>
      <c r="TC3370" s="0"/>
      <c r="TD3370" s="0"/>
      <c r="TE3370" s="0"/>
      <c r="TF3370" s="0"/>
      <c r="TG3370" s="0"/>
      <c r="TH3370" s="0"/>
      <c r="TI3370" s="0"/>
      <c r="TJ3370" s="0"/>
      <c r="TK3370" s="0"/>
      <c r="TL3370" s="0"/>
      <c r="TM3370" s="0"/>
      <c r="TN3370" s="0"/>
      <c r="TO3370" s="0"/>
      <c r="TP3370" s="0"/>
      <c r="TQ3370" s="0"/>
      <c r="TR3370" s="0"/>
      <c r="TS3370" s="0"/>
      <c r="TT3370" s="0"/>
      <c r="TU3370" s="0"/>
      <c r="TV3370" s="0"/>
      <c r="TW3370" s="0"/>
      <c r="TX3370" s="0"/>
      <c r="TY3370" s="0"/>
      <c r="TZ3370" s="0"/>
      <c r="UA3370" s="0"/>
      <c r="UB3370" s="0"/>
      <c r="UC3370" s="0"/>
      <c r="UD3370" s="0"/>
      <c r="UE3370" s="0"/>
      <c r="UF3370" s="0"/>
      <c r="UG3370" s="0"/>
      <c r="UH3370" s="0"/>
      <c r="UI3370" s="0"/>
      <c r="UJ3370" s="0"/>
      <c r="UK3370" s="0"/>
      <c r="UL3370" s="0"/>
      <c r="UM3370" s="0"/>
      <c r="UN3370" s="0"/>
      <c r="UO3370" s="0"/>
      <c r="UP3370" s="0"/>
      <c r="UQ3370" s="0"/>
      <c r="UR3370" s="0"/>
      <c r="US3370" s="0"/>
      <c r="UT3370" s="0"/>
      <c r="UU3370" s="0"/>
      <c r="UV3370" s="0"/>
      <c r="UW3370" s="0"/>
      <c r="UX3370" s="0"/>
      <c r="UY3370" s="0"/>
      <c r="UZ3370" s="0"/>
      <c r="VA3370" s="0"/>
      <c r="VB3370" s="0"/>
      <c r="VC3370" s="0"/>
      <c r="VD3370" s="0"/>
      <c r="VE3370" s="0"/>
      <c r="VF3370" s="0"/>
      <c r="VG3370" s="0"/>
      <c r="VH3370" s="0"/>
      <c r="VI3370" s="0"/>
      <c r="VJ3370" s="0"/>
      <c r="VK3370" s="0"/>
      <c r="VL3370" s="0"/>
      <c r="VM3370" s="0"/>
      <c r="VN3370" s="0"/>
      <c r="VO3370" s="0"/>
      <c r="VP3370" s="0"/>
      <c r="VQ3370" s="0"/>
      <c r="VR3370" s="0"/>
      <c r="VS3370" s="0"/>
      <c r="VT3370" s="0"/>
      <c r="VU3370" s="0"/>
      <c r="VV3370" s="0"/>
      <c r="VW3370" s="0"/>
      <c r="VX3370" s="0"/>
      <c r="VY3370" s="0"/>
      <c r="VZ3370" s="0"/>
      <c r="WA3370" s="0"/>
      <c r="WB3370" s="0"/>
      <c r="WC3370" s="0"/>
      <c r="WD3370" s="0"/>
      <c r="WE3370" s="0"/>
      <c r="WF3370" s="0"/>
      <c r="WG3370" s="0"/>
      <c r="WH3370" s="0"/>
      <c r="WI3370" s="0"/>
      <c r="WJ3370" s="0"/>
      <c r="WK3370" s="0"/>
      <c r="WL3370" s="0"/>
      <c r="WM3370" s="0"/>
      <c r="WN3370" s="0"/>
      <c r="WO3370" s="0"/>
      <c r="WP3370" s="0"/>
      <c r="WQ3370" s="0"/>
      <c r="WR3370" s="0"/>
      <c r="WS3370" s="0"/>
      <c r="WT3370" s="0"/>
      <c r="WU3370" s="0"/>
      <c r="WV3370" s="0"/>
      <c r="WW3370" s="0"/>
      <c r="WX3370" s="0"/>
      <c r="WY3370" s="0"/>
      <c r="WZ3370" s="0"/>
      <c r="XA3370" s="0"/>
      <c r="XB3370" s="0"/>
      <c r="XC3370" s="0"/>
      <c r="XD3370" s="0"/>
      <c r="XE3370" s="0"/>
      <c r="XF3370" s="0"/>
      <c r="XG3370" s="0"/>
      <c r="XH3370" s="0"/>
      <c r="XI3370" s="0"/>
      <c r="XJ3370" s="0"/>
      <c r="XK3370" s="0"/>
      <c r="XL3370" s="0"/>
      <c r="XM3370" s="0"/>
      <c r="XN3370" s="0"/>
      <c r="XO3370" s="0"/>
      <c r="XP3370" s="0"/>
      <c r="XQ3370" s="0"/>
      <c r="XR3370" s="0"/>
      <c r="XS3370" s="0"/>
      <c r="XT3370" s="0"/>
      <c r="XU3370" s="0"/>
      <c r="XV3370" s="0"/>
      <c r="XW3370" s="0"/>
      <c r="XX3370" s="0"/>
      <c r="XY3370" s="0"/>
      <c r="XZ3370" s="0"/>
      <c r="YA3370" s="0"/>
      <c r="YB3370" s="0"/>
      <c r="YC3370" s="0"/>
      <c r="YD3370" s="0"/>
      <c r="YE3370" s="0"/>
      <c r="YF3370" s="0"/>
      <c r="YG3370" s="0"/>
      <c r="YH3370" s="0"/>
      <c r="YI3370" s="0"/>
      <c r="YJ3370" s="0"/>
      <c r="YK3370" s="0"/>
      <c r="YL3370" s="0"/>
      <c r="YM3370" s="0"/>
      <c r="YN3370" s="0"/>
      <c r="YO3370" s="0"/>
      <c r="YP3370" s="0"/>
      <c r="YQ3370" s="0"/>
      <c r="YR3370" s="0"/>
      <c r="YS3370" s="0"/>
      <c r="YT3370" s="0"/>
      <c r="YU3370" s="0"/>
      <c r="YV3370" s="0"/>
      <c r="YW3370" s="0"/>
      <c r="YX3370" s="0"/>
      <c r="YY3370" s="0"/>
      <c r="YZ3370" s="0"/>
      <c r="ZA3370" s="0"/>
      <c r="ZB3370" s="0"/>
      <c r="ZC3370" s="0"/>
      <c r="ZD3370" s="0"/>
      <c r="ZE3370" s="0"/>
      <c r="ZF3370" s="0"/>
      <c r="ZG3370" s="0"/>
      <c r="ZH3370" s="0"/>
      <c r="ZI3370" s="0"/>
      <c r="ZJ3370" s="0"/>
      <c r="ZK3370" s="0"/>
      <c r="ZL3370" s="0"/>
      <c r="ZM3370" s="0"/>
      <c r="ZN3370" s="0"/>
      <c r="ZO3370" s="0"/>
      <c r="ZP3370" s="0"/>
      <c r="ZQ3370" s="0"/>
      <c r="ZR3370" s="0"/>
      <c r="ZS3370" s="0"/>
      <c r="ZT3370" s="0"/>
      <c r="ZU3370" s="0"/>
      <c r="ZV3370" s="0"/>
      <c r="ZW3370" s="0"/>
      <c r="ZX3370" s="0"/>
      <c r="ZY3370" s="0"/>
      <c r="ZZ3370" s="0"/>
      <c r="AAA3370" s="0"/>
      <c r="AAB3370" s="0"/>
      <c r="AAC3370" s="0"/>
      <c r="AAD3370" s="0"/>
      <c r="AAE3370" s="0"/>
      <c r="AAF3370" s="0"/>
      <c r="AAG3370" s="0"/>
      <c r="AAH3370" s="0"/>
      <c r="AAI3370" s="0"/>
      <c r="AAJ3370" s="0"/>
      <c r="AAK3370" s="0"/>
      <c r="AAL3370" s="0"/>
      <c r="AAM3370" s="0"/>
      <c r="AAN3370" s="0"/>
      <c r="AAO3370" s="0"/>
      <c r="AAP3370" s="0"/>
      <c r="AAQ3370" s="0"/>
      <c r="AAR3370" s="0"/>
      <c r="AAS3370" s="0"/>
      <c r="AAT3370" s="0"/>
      <c r="AAU3370" s="0"/>
      <c r="AAV3370" s="0"/>
      <c r="AAW3370" s="0"/>
      <c r="AAX3370" s="0"/>
      <c r="AAY3370" s="0"/>
      <c r="AAZ3370" s="0"/>
      <c r="ABA3370" s="0"/>
      <c r="ABB3370" s="0"/>
      <c r="ABC3370" s="0"/>
      <c r="ABD3370" s="0"/>
      <c r="ABE3370" s="0"/>
      <c r="ABF3370" s="0"/>
      <c r="ABG3370" s="0"/>
      <c r="ABH3370" s="0"/>
      <c r="ABI3370" s="0"/>
      <c r="ABJ3370" s="0"/>
      <c r="ABK3370" s="0"/>
      <c r="ABL3370" s="0"/>
      <c r="ABM3370" s="0"/>
      <c r="ABN3370" s="0"/>
      <c r="ABO3370" s="0"/>
      <c r="ABP3370" s="0"/>
      <c r="ABQ3370" s="0"/>
      <c r="ABR3370" s="0"/>
      <c r="ABS3370" s="0"/>
      <c r="ABT3370" s="0"/>
      <c r="ABU3370" s="0"/>
      <c r="ABV3370" s="0"/>
      <c r="ABW3370" s="0"/>
      <c r="ABX3370" s="0"/>
      <c r="ABY3370" s="0"/>
      <c r="ABZ3370" s="0"/>
      <c r="ACA3370" s="0"/>
      <c r="ACB3370" s="0"/>
      <c r="ACC3370" s="0"/>
      <c r="ACD3370" s="0"/>
      <c r="ACE3370" s="0"/>
      <c r="ACF3370" s="0"/>
      <c r="ACG3370" s="0"/>
      <c r="ACH3370" s="0"/>
      <c r="ACI3370" s="0"/>
      <c r="ACJ3370" s="0"/>
      <c r="ACK3370" s="0"/>
      <c r="ACL3370" s="0"/>
      <c r="ACM3370" s="0"/>
      <c r="ACN3370" s="0"/>
      <c r="ACO3370" s="0"/>
      <c r="ACP3370" s="0"/>
      <c r="ACQ3370" s="0"/>
      <c r="ACR3370" s="0"/>
      <c r="ACS3370" s="0"/>
      <c r="ACT3370" s="0"/>
      <c r="ACU3370" s="0"/>
      <c r="ACV3370" s="0"/>
      <c r="ACW3370" s="0"/>
      <c r="ACX3370" s="0"/>
      <c r="ACY3370" s="0"/>
      <c r="ACZ3370" s="0"/>
      <c r="ADA3370" s="0"/>
      <c r="ADB3370" s="0"/>
      <c r="ADC3370" s="0"/>
      <c r="ADD3370" s="0"/>
      <c r="ADE3370" s="0"/>
      <c r="ADF3370" s="0"/>
      <c r="ADG3370" s="0"/>
      <c r="ADH3370" s="0"/>
      <c r="ADI3370" s="0"/>
      <c r="ADJ3370" s="0"/>
      <c r="ADK3370" s="0"/>
      <c r="ADL3370" s="0"/>
      <c r="ADM3370" s="0"/>
      <c r="ADN3370" s="0"/>
      <c r="ADO3370" s="0"/>
      <c r="ADP3370" s="0"/>
      <c r="ADQ3370" s="0"/>
      <c r="ADR3370" s="0"/>
      <c r="ADS3370" s="0"/>
      <c r="ADT3370" s="0"/>
      <c r="ADU3370" s="0"/>
      <c r="ADV3370" s="0"/>
      <c r="ADW3370" s="0"/>
      <c r="ADX3370" s="0"/>
      <c r="ADY3370" s="0"/>
      <c r="ADZ3370" s="0"/>
      <c r="AEA3370" s="0"/>
      <c r="AEB3370" s="0"/>
      <c r="AEC3370" s="0"/>
      <c r="AED3370" s="0"/>
      <c r="AEE3370" s="0"/>
      <c r="AEF3370" s="0"/>
      <c r="AEG3370" s="0"/>
      <c r="AEH3370" s="0"/>
      <c r="AEI3370" s="0"/>
      <c r="AEJ3370" s="0"/>
      <c r="AEK3370" s="0"/>
      <c r="AEL3370" s="0"/>
      <c r="AEM3370" s="0"/>
      <c r="AEN3370" s="0"/>
      <c r="AEO3370" s="0"/>
      <c r="AEP3370" s="0"/>
      <c r="AEQ3370" s="0"/>
      <c r="AER3370" s="0"/>
      <c r="AES3370" s="0"/>
      <c r="AET3370" s="0"/>
      <c r="AEU3370" s="0"/>
      <c r="AEV3370" s="0"/>
      <c r="AEW3370" s="0"/>
      <c r="AEX3370" s="0"/>
      <c r="AEY3370" s="0"/>
      <c r="AEZ3370" s="0"/>
      <c r="AFA3370" s="0"/>
      <c r="AFB3370" s="0"/>
      <c r="AFC3370" s="0"/>
      <c r="AFD3370" s="0"/>
      <c r="AFE3370" s="0"/>
      <c r="AFF3370" s="0"/>
      <c r="AFG3370" s="0"/>
      <c r="AFH3370" s="0"/>
      <c r="AFI3370" s="0"/>
      <c r="AFJ3370" s="0"/>
      <c r="AFK3370" s="0"/>
      <c r="AFL3370" s="0"/>
      <c r="AFM3370" s="0"/>
      <c r="AFN3370" s="0"/>
      <c r="AFO3370" s="0"/>
      <c r="AFP3370" s="0"/>
      <c r="AFQ3370" s="0"/>
      <c r="AFR3370" s="0"/>
      <c r="AFS3370" s="0"/>
      <c r="AFT3370" s="0"/>
      <c r="AFU3370" s="0"/>
      <c r="AFV3370" s="0"/>
      <c r="AFW3370" s="0"/>
      <c r="AFX3370" s="0"/>
      <c r="AFY3370" s="0"/>
      <c r="AFZ3370" s="0"/>
      <c r="AGA3370" s="0"/>
      <c r="AGB3370" s="0"/>
      <c r="AGC3370" s="0"/>
      <c r="AGD3370" s="0"/>
      <c r="AGE3370" s="0"/>
      <c r="AGF3370" s="0"/>
      <c r="AGG3370" s="0"/>
      <c r="AGH3370" s="0"/>
      <c r="AGI3370" s="0"/>
      <c r="AGJ3370" s="0"/>
      <c r="AGK3370" s="0"/>
      <c r="AGL3370" s="0"/>
      <c r="AGM3370" s="0"/>
      <c r="AGN3370" s="0"/>
      <c r="AGO3370" s="0"/>
      <c r="AGP3370" s="0"/>
      <c r="AGQ3370" s="0"/>
      <c r="AGR3370" s="0"/>
      <c r="AGS3370" s="0"/>
      <c r="AGT3370" s="0"/>
      <c r="AGU3370" s="0"/>
      <c r="AGV3370" s="0"/>
      <c r="AGW3370" s="0"/>
      <c r="AGX3370" s="0"/>
      <c r="AGY3370" s="0"/>
      <c r="AGZ3370" s="0"/>
      <c r="AHA3370" s="0"/>
      <c r="AHB3370" s="0"/>
      <c r="AHC3370" s="0"/>
      <c r="AHD3370" s="0"/>
      <c r="AHE3370" s="0"/>
      <c r="AHF3370" s="0"/>
      <c r="AHG3370" s="0"/>
      <c r="AHH3370" s="0"/>
      <c r="AHI3370" s="0"/>
      <c r="AHJ3370" s="0"/>
      <c r="AHK3370" s="0"/>
      <c r="AHL3370" s="0"/>
      <c r="AHM3370" s="0"/>
      <c r="AHN3370" s="0"/>
      <c r="AHO3370" s="0"/>
      <c r="AHP3370" s="0"/>
      <c r="AHQ3370" s="0"/>
      <c r="AHR3370" s="0"/>
      <c r="AHS3370" s="0"/>
      <c r="AHT3370" s="0"/>
      <c r="AHU3370" s="0"/>
      <c r="AHV3370" s="0"/>
      <c r="AHW3370" s="0"/>
      <c r="AHX3370" s="0"/>
      <c r="AHY3370" s="0"/>
      <c r="AHZ3370" s="0"/>
      <c r="AIA3370" s="0"/>
      <c r="AIB3370" s="0"/>
      <c r="AIC3370" s="0"/>
      <c r="AID3370" s="0"/>
      <c r="AIE3370" s="0"/>
      <c r="AIF3370" s="0"/>
      <c r="AIG3370" s="0"/>
      <c r="AIH3370" s="0"/>
      <c r="AII3370" s="0"/>
      <c r="AIJ3370" s="0"/>
      <c r="AIK3370" s="0"/>
      <c r="AIL3370" s="0"/>
      <c r="AIM3370" s="0"/>
      <c r="AIN3370" s="0"/>
      <c r="AIO3370" s="0"/>
      <c r="AIP3370" s="0"/>
      <c r="AIQ3370" s="0"/>
      <c r="AIR3370" s="0"/>
      <c r="AIS3370" s="0"/>
      <c r="AIT3370" s="0"/>
      <c r="AIU3370" s="0"/>
      <c r="AIV3370" s="0"/>
      <c r="AIW3370" s="0"/>
      <c r="AIX3370" s="0"/>
      <c r="AIY3370" s="0"/>
      <c r="AIZ3370" s="0"/>
      <c r="AJA3370" s="0"/>
      <c r="AJB3370" s="0"/>
      <c r="AJC3370" s="0"/>
      <c r="AJD3370" s="0"/>
      <c r="AJE3370" s="0"/>
      <c r="AJF3370" s="0"/>
      <c r="AJG3370" s="0"/>
      <c r="AJH3370" s="0"/>
      <c r="AJI3370" s="0"/>
      <c r="AJJ3370" s="0"/>
      <c r="AJK3370" s="0"/>
      <c r="AJL3370" s="0"/>
      <c r="AJM3370" s="0"/>
      <c r="AJN3370" s="0"/>
      <c r="AJO3370" s="0"/>
      <c r="AJP3370" s="0"/>
      <c r="AJQ3370" s="0"/>
      <c r="AJR3370" s="0"/>
      <c r="AJS3370" s="0"/>
      <c r="AJT3370" s="0"/>
      <c r="AJU3370" s="0"/>
      <c r="AJV3370" s="0"/>
      <c r="AJW3370" s="0"/>
      <c r="AJX3370" s="0"/>
      <c r="AJY3370" s="0"/>
      <c r="AJZ3370" s="0"/>
      <c r="AKA3370" s="0"/>
      <c r="AKB3370" s="0"/>
      <c r="AKC3370" s="0"/>
      <c r="AKD3370" s="0"/>
      <c r="AKE3370" s="0"/>
      <c r="AKF3370" s="0"/>
      <c r="AKG3370" s="0"/>
      <c r="AKH3370" s="0"/>
      <c r="AKI3370" s="0"/>
      <c r="AKJ3370" s="0"/>
      <c r="AKK3370" s="0"/>
      <c r="AKL3370" s="0"/>
      <c r="AKM3370" s="0"/>
      <c r="AKN3370" s="0"/>
      <c r="AKO3370" s="0"/>
      <c r="AKP3370" s="0"/>
      <c r="AKQ3370" s="0"/>
      <c r="AKR3370" s="0"/>
      <c r="AKS3370" s="0"/>
      <c r="AKT3370" s="0"/>
      <c r="AKU3370" s="0"/>
      <c r="AKV3370" s="0"/>
      <c r="AKW3370" s="0"/>
      <c r="AKX3370" s="0"/>
      <c r="AKY3370" s="0"/>
      <c r="AKZ3370" s="0"/>
      <c r="ALA3370" s="0"/>
      <c r="ALB3370" s="0"/>
      <c r="ALC3370" s="0"/>
      <c r="ALD3370" s="0"/>
      <c r="ALE3370" s="0"/>
      <c r="ALF3370" s="0"/>
      <c r="ALG3370" s="0"/>
      <c r="ALH3370" s="0"/>
      <c r="ALI3370" s="0"/>
      <c r="ALJ3370" s="0"/>
      <c r="ALK3370" s="0"/>
      <c r="ALL3370" s="0"/>
      <c r="ALM3370" s="0"/>
      <c r="ALN3370" s="0"/>
      <c r="ALO3370" s="0"/>
      <c r="ALP3370" s="0"/>
      <c r="ALQ3370" s="0"/>
      <c r="ALR3370" s="0"/>
      <c r="ALS3370" s="0"/>
      <c r="ALT3370" s="0"/>
      <c r="ALU3370" s="0"/>
      <c r="ALV3370" s="0"/>
      <c r="ALW3370" s="0"/>
      <c r="ALX3370" s="0"/>
      <c r="ALY3370" s="0"/>
      <c r="ALZ3370" s="0"/>
      <c r="AMA3370" s="0"/>
      <c r="AMB3370" s="0"/>
      <c r="AMC3370" s="0"/>
      <c r="AMD3370" s="0"/>
      <c r="AME3370" s="0"/>
      <c r="AMF3370" s="0"/>
      <c r="AMG3370" s="0"/>
      <c r="AMH3370" s="0"/>
      <c r="AMI3370" s="0"/>
    </row>
    <row r="3371" customFormat="false" ht="12.75" hidden="false" customHeight="false" outlineLevel="0" collapsed="false">
      <c r="A3371" s="1" t="s">
        <v>3620</v>
      </c>
      <c r="C3371" s="70" t="s">
        <v>3628</v>
      </c>
      <c r="D3371" s="70" t="s">
        <v>16</v>
      </c>
      <c r="E3371" s="72" t="n">
        <v>2.2</v>
      </c>
      <c r="F3371" s="73" t="n">
        <v>1.25</v>
      </c>
      <c r="G3371" s="74" t="s">
        <v>2422</v>
      </c>
      <c r="BM3371" s="0"/>
      <c r="BN3371" s="0"/>
      <c r="BO3371" s="0"/>
      <c r="BP3371" s="0"/>
      <c r="BQ3371" s="0"/>
      <c r="BR3371" s="0"/>
      <c r="BS3371" s="0"/>
      <c r="BT3371" s="0"/>
      <c r="BU3371" s="0"/>
      <c r="BV3371" s="0"/>
      <c r="BW3371" s="0"/>
      <c r="BX3371" s="0"/>
      <c r="BY3371" s="0"/>
      <c r="BZ3371" s="0"/>
      <c r="CA3371" s="0"/>
      <c r="CB3371" s="0"/>
      <c r="CC3371" s="0"/>
      <c r="CD3371" s="0"/>
      <c r="CE3371" s="0"/>
      <c r="CF3371" s="0"/>
      <c r="CG3371" s="0"/>
      <c r="CH3371" s="0"/>
      <c r="CI3371" s="0"/>
      <c r="CJ3371" s="0"/>
      <c r="CK3371" s="0"/>
      <c r="CL3371" s="0"/>
      <c r="CM3371" s="0"/>
      <c r="CN3371" s="0"/>
      <c r="CO3371" s="0"/>
      <c r="CP3371" s="0"/>
      <c r="CQ3371" s="0"/>
      <c r="CR3371" s="0"/>
      <c r="CS3371" s="0"/>
      <c r="CT3371" s="0"/>
      <c r="CU3371" s="0"/>
      <c r="CV3371" s="0"/>
      <c r="CW3371" s="0"/>
      <c r="CX3371" s="0"/>
      <c r="CY3371" s="0"/>
      <c r="CZ3371" s="0"/>
      <c r="DA3371" s="0"/>
      <c r="DB3371" s="0"/>
      <c r="DC3371" s="0"/>
      <c r="DD3371" s="0"/>
      <c r="DE3371" s="0"/>
      <c r="DF3371" s="0"/>
      <c r="DG3371" s="0"/>
      <c r="DH3371" s="0"/>
      <c r="DI3371" s="0"/>
      <c r="DJ3371" s="0"/>
      <c r="DK3371" s="0"/>
      <c r="DL3371" s="0"/>
      <c r="DM3371" s="0"/>
      <c r="DN3371" s="0"/>
      <c r="DO3371" s="0"/>
      <c r="DP3371" s="0"/>
      <c r="DQ3371" s="0"/>
      <c r="DR3371" s="0"/>
      <c r="DS3371" s="0"/>
      <c r="DT3371" s="0"/>
      <c r="DU3371" s="0"/>
      <c r="DV3371" s="0"/>
      <c r="DW3371" s="0"/>
      <c r="DX3371" s="0"/>
      <c r="DY3371" s="0"/>
      <c r="DZ3371" s="0"/>
      <c r="EA3371" s="0"/>
      <c r="EB3371" s="0"/>
      <c r="EC3371" s="0"/>
      <c r="ED3371" s="0"/>
      <c r="EE3371" s="0"/>
      <c r="EF3371" s="0"/>
      <c r="EG3371" s="0"/>
      <c r="EH3371" s="0"/>
      <c r="EI3371" s="0"/>
      <c r="EJ3371" s="0"/>
      <c r="EK3371" s="0"/>
      <c r="EL3371" s="0"/>
      <c r="EM3371" s="0"/>
      <c r="EN3371" s="0"/>
      <c r="EO3371" s="0"/>
      <c r="EP3371" s="0"/>
      <c r="EQ3371" s="0"/>
      <c r="ER3371" s="0"/>
      <c r="ES3371" s="0"/>
      <c r="ET3371" s="0"/>
      <c r="EU3371" s="0"/>
      <c r="EV3371" s="0"/>
      <c r="EW3371" s="0"/>
      <c r="EX3371" s="0"/>
      <c r="EY3371" s="0"/>
      <c r="EZ3371" s="0"/>
      <c r="FA3371" s="0"/>
      <c r="FB3371" s="0"/>
      <c r="FC3371" s="0"/>
      <c r="FD3371" s="0"/>
      <c r="FE3371" s="0"/>
      <c r="FF3371" s="0"/>
      <c r="FG3371" s="0"/>
      <c r="FH3371" s="0"/>
      <c r="FI3371" s="0"/>
      <c r="FJ3371" s="0"/>
      <c r="FK3371" s="0"/>
      <c r="FL3371" s="0"/>
      <c r="FM3371" s="0"/>
      <c r="FN3371" s="0"/>
      <c r="FO3371" s="0"/>
      <c r="FP3371" s="0"/>
      <c r="FQ3371" s="0"/>
      <c r="FR3371" s="0"/>
      <c r="FS3371" s="0"/>
      <c r="FT3371" s="0"/>
      <c r="FU3371" s="0"/>
      <c r="FV3371" s="0"/>
      <c r="FW3371" s="0"/>
      <c r="FX3371" s="0"/>
      <c r="FY3371" s="0"/>
      <c r="FZ3371" s="0"/>
      <c r="GA3371" s="0"/>
      <c r="GB3371" s="0"/>
      <c r="GC3371" s="0"/>
      <c r="GD3371" s="0"/>
      <c r="GE3371" s="0"/>
      <c r="GF3371" s="0"/>
      <c r="GG3371" s="0"/>
      <c r="GH3371" s="0"/>
      <c r="GI3371" s="0"/>
      <c r="GJ3371" s="0"/>
      <c r="GK3371" s="0"/>
      <c r="GL3371" s="0"/>
      <c r="GM3371" s="0"/>
      <c r="GN3371" s="0"/>
      <c r="GO3371" s="0"/>
      <c r="GP3371" s="0"/>
      <c r="GQ3371" s="0"/>
      <c r="GR3371" s="0"/>
      <c r="GS3371" s="0"/>
      <c r="GT3371" s="0"/>
      <c r="GU3371" s="0"/>
      <c r="GV3371" s="0"/>
      <c r="GW3371" s="0"/>
      <c r="GX3371" s="0"/>
      <c r="GY3371" s="0"/>
      <c r="GZ3371" s="0"/>
      <c r="HA3371" s="0"/>
      <c r="HB3371" s="0"/>
      <c r="HC3371" s="0"/>
      <c r="HD3371" s="0"/>
      <c r="HE3371" s="0"/>
      <c r="HF3371" s="0"/>
      <c r="HG3371" s="0"/>
      <c r="HH3371" s="0"/>
      <c r="HI3371" s="0"/>
      <c r="HJ3371" s="0"/>
      <c r="HK3371" s="0"/>
      <c r="HL3371" s="0"/>
      <c r="HM3371" s="0"/>
      <c r="HN3371" s="0"/>
      <c r="HO3371" s="0"/>
      <c r="HP3371" s="0"/>
      <c r="HQ3371" s="0"/>
      <c r="HR3371" s="0"/>
      <c r="HS3371" s="0"/>
      <c r="HT3371" s="0"/>
      <c r="HU3371" s="0"/>
      <c r="HV3371" s="0"/>
      <c r="HW3371" s="0"/>
      <c r="HX3371" s="0"/>
      <c r="HY3371" s="0"/>
      <c r="HZ3371" s="0"/>
      <c r="IA3371" s="0"/>
      <c r="IB3371" s="0"/>
      <c r="IC3371" s="0"/>
      <c r="ID3371" s="0"/>
      <c r="IE3371" s="0"/>
      <c r="IF3371" s="0"/>
      <c r="IG3371" s="0"/>
      <c r="IH3371" s="0"/>
      <c r="II3371" s="0"/>
      <c r="IJ3371" s="0"/>
      <c r="IK3371" s="0"/>
      <c r="IL3371" s="0"/>
      <c r="IM3371" s="0"/>
      <c r="IN3371" s="0"/>
      <c r="IO3371" s="0"/>
      <c r="IP3371" s="0"/>
      <c r="IQ3371" s="0"/>
      <c r="IR3371" s="0"/>
      <c r="IS3371" s="0"/>
      <c r="IT3371" s="0"/>
      <c r="IU3371" s="0"/>
      <c r="IV3371" s="0"/>
      <c r="IW3371" s="0"/>
      <c r="IX3371" s="0"/>
      <c r="IY3371" s="0"/>
      <c r="IZ3371" s="0"/>
      <c r="JA3371" s="0"/>
      <c r="JB3371" s="0"/>
      <c r="JC3371" s="0"/>
      <c r="JD3371" s="0"/>
      <c r="JE3371" s="0"/>
      <c r="JF3371" s="0"/>
      <c r="JG3371" s="0"/>
      <c r="JH3371" s="0"/>
      <c r="JI3371" s="0"/>
      <c r="JJ3371" s="0"/>
      <c r="JK3371" s="0"/>
      <c r="JL3371" s="0"/>
      <c r="JM3371" s="0"/>
      <c r="JN3371" s="0"/>
      <c r="JO3371" s="0"/>
      <c r="JP3371" s="0"/>
      <c r="JQ3371" s="0"/>
      <c r="JR3371" s="0"/>
      <c r="JS3371" s="0"/>
      <c r="JT3371" s="0"/>
      <c r="JU3371" s="0"/>
      <c r="JV3371" s="0"/>
      <c r="JW3371" s="0"/>
      <c r="JX3371" s="0"/>
      <c r="JY3371" s="0"/>
      <c r="JZ3371" s="0"/>
      <c r="KA3371" s="0"/>
      <c r="KB3371" s="0"/>
      <c r="KC3371" s="0"/>
      <c r="KD3371" s="0"/>
      <c r="KE3371" s="0"/>
      <c r="KF3371" s="0"/>
      <c r="KG3371" s="0"/>
      <c r="KH3371" s="0"/>
      <c r="KI3371" s="0"/>
      <c r="KJ3371" s="0"/>
      <c r="KK3371" s="0"/>
      <c r="KL3371" s="0"/>
      <c r="KM3371" s="0"/>
      <c r="KN3371" s="0"/>
      <c r="KO3371" s="0"/>
      <c r="KP3371" s="0"/>
      <c r="KQ3371" s="0"/>
      <c r="KR3371" s="0"/>
      <c r="KS3371" s="0"/>
      <c r="KT3371" s="0"/>
      <c r="KU3371" s="0"/>
      <c r="KV3371" s="0"/>
      <c r="KW3371" s="0"/>
      <c r="KX3371" s="0"/>
      <c r="KY3371" s="0"/>
      <c r="KZ3371" s="0"/>
      <c r="LA3371" s="0"/>
      <c r="LB3371" s="0"/>
      <c r="LC3371" s="0"/>
      <c r="LD3371" s="0"/>
      <c r="LE3371" s="0"/>
      <c r="LF3371" s="0"/>
      <c r="LG3371" s="0"/>
      <c r="LH3371" s="0"/>
      <c r="LI3371" s="0"/>
      <c r="LJ3371" s="0"/>
      <c r="LK3371" s="0"/>
      <c r="LL3371" s="0"/>
      <c r="LM3371" s="0"/>
      <c r="LN3371" s="0"/>
      <c r="LO3371" s="0"/>
      <c r="LP3371" s="0"/>
      <c r="LQ3371" s="0"/>
      <c r="LR3371" s="0"/>
      <c r="LS3371" s="0"/>
      <c r="LT3371" s="0"/>
      <c r="LU3371" s="0"/>
      <c r="LV3371" s="0"/>
      <c r="LW3371" s="0"/>
      <c r="LX3371" s="0"/>
      <c r="LY3371" s="0"/>
      <c r="LZ3371" s="0"/>
      <c r="MA3371" s="0"/>
      <c r="MB3371" s="0"/>
      <c r="MC3371" s="0"/>
      <c r="MD3371" s="0"/>
      <c r="ME3371" s="0"/>
      <c r="MF3371" s="0"/>
      <c r="MG3371" s="0"/>
      <c r="MH3371" s="0"/>
      <c r="MI3371" s="0"/>
      <c r="MJ3371" s="0"/>
      <c r="MK3371" s="0"/>
      <c r="ML3371" s="0"/>
      <c r="MM3371" s="0"/>
      <c r="MN3371" s="0"/>
      <c r="MO3371" s="0"/>
      <c r="MP3371" s="0"/>
      <c r="MQ3371" s="0"/>
      <c r="MR3371" s="0"/>
      <c r="MS3371" s="0"/>
      <c r="MT3371" s="0"/>
      <c r="MU3371" s="0"/>
      <c r="MV3371" s="0"/>
      <c r="MW3371" s="0"/>
      <c r="MX3371" s="0"/>
      <c r="MY3371" s="0"/>
      <c r="MZ3371" s="0"/>
      <c r="NA3371" s="0"/>
      <c r="NB3371" s="0"/>
      <c r="NC3371" s="0"/>
      <c r="ND3371" s="0"/>
      <c r="NE3371" s="0"/>
      <c r="NF3371" s="0"/>
      <c r="NG3371" s="0"/>
      <c r="NH3371" s="0"/>
      <c r="NI3371" s="0"/>
      <c r="NJ3371" s="0"/>
      <c r="NK3371" s="0"/>
      <c r="NL3371" s="0"/>
      <c r="NM3371" s="0"/>
      <c r="NN3371" s="0"/>
      <c r="NO3371" s="0"/>
      <c r="NP3371" s="0"/>
      <c r="NQ3371" s="0"/>
      <c r="NR3371" s="0"/>
      <c r="NS3371" s="0"/>
      <c r="NT3371" s="0"/>
      <c r="NU3371" s="0"/>
      <c r="NV3371" s="0"/>
      <c r="NW3371" s="0"/>
      <c r="NX3371" s="0"/>
      <c r="NY3371" s="0"/>
      <c r="NZ3371" s="0"/>
      <c r="OA3371" s="0"/>
      <c r="OB3371" s="0"/>
      <c r="OC3371" s="0"/>
      <c r="OD3371" s="0"/>
      <c r="OE3371" s="0"/>
      <c r="OF3371" s="0"/>
      <c r="OG3371" s="0"/>
      <c r="OH3371" s="0"/>
      <c r="OI3371" s="0"/>
      <c r="OJ3371" s="0"/>
      <c r="OK3371" s="0"/>
      <c r="OL3371" s="0"/>
      <c r="OM3371" s="0"/>
      <c r="ON3371" s="0"/>
      <c r="OO3371" s="0"/>
      <c r="OP3371" s="0"/>
      <c r="OQ3371" s="0"/>
      <c r="OR3371" s="0"/>
      <c r="OS3371" s="0"/>
      <c r="OT3371" s="0"/>
      <c r="OU3371" s="0"/>
      <c r="OV3371" s="0"/>
      <c r="OW3371" s="0"/>
      <c r="OX3371" s="0"/>
      <c r="OY3371" s="0"/>
      <c r="OZ3371" s="0"/>
      <c r="PA3371" s="0"/>
      <c r="PB3371" s="0"/>
      <c r="PC3371" s="0"/>
      <c r="PD3371" s="0"/>
      <c r="PE3371" s="0"/>
      <c r="PF3371" s="0"/>
      <c r="PG3371" s="0"/>
      <c r="PH3371" s="0"/>
      <c r="PI3371" s="0"/>
      <c r="PJ3371" s="0"/>
      <c r="PK3371" s="0"/>
      <c r="PL3371" s="0"/>
      <c r="PM3371" s="0"/>
      <c r="PN3371" s="0"/>
      <c r="PO3371" s="0"/>
      <c r="PP3371" s="0"/>
      <c r="PQ3371" s="0"/>
      <c r="PR3371" s="0"/>
      <c r="PS3371" s="0"/>
      <c r="PT3371" s="0"/>
      <c r="PU3371" s="0"/>
      <c r="PV3371" s="0"/>
      <c r="PW3371" s="0"/>
      <c r="PX3371" s="0"/>
      <c r="PY3371" s="0"/>
      <c r="PZ3371" s="0"/>
      <c r="QA3371" s="0"/>
      <c r="QB3371" s="0"/>
      <c r="QC3371" s="0"/>
      <c r="QD3371" s="0"/>
      <c r="QE3371" s="0"/>
      <c r="QF3371" s="0"/>
      <c r="QG3371" s="0"/>
      <c r="QH3371" s="0"/>
      <c r="QI3371" s="0"/>
      <c r="QJ3371" s="0"/>
      <c r="QK3371" s="0"/>
      <c r="QL3371" s="0"/>
      <c r="QM3371" s="0"/>
      <c r="QN3371" s="0"/>
      <c r="QO3371" s="0"/>
      <c r="QP3371" s="0"/>
      <c r="QQ3371" s="0"/>
      <c r="QR3371" s="0"/>
      <c r="QS3371" s="0"/>
      <c r="QT3371" s="0"/>
      <c r="QU3371" s="0"/>
      <c r="QV3371" s="0"/>
      <c r="QW3371" s="0"/>
      <c r="QX3371" s="0"/>
      <c r="QY3371" s="0"/>
      <c r="QZ3371" s="0"/>
      <c r="RA3371" s="0"/>
      <c r="RB3371" s="0"/>
      <c r="RC3371" s="0"/>
      <c r="RD3371" s="0"/>
      <c r="RE3371" s="0"/>
      <c r="RF3371" s="0"/>
      <c r="RG3371" s="0"/>
      <c r="RH3371" s="0"/>
      <c r="RI3371" s="0"/>
      <c r="RJ3371" s="0"/>
      <c r="RK3371" s="0"/>
      <c r="RL3371" s="0"/>
      <c r="RM3371" s="0"/>
      <c r="RN3371" s="0"/>
      <c r="RO3371" s="0"/>
      <c r="RP3371" s="0"/>
      <c r="RQ3371" s="0"/>
      <c r="RR3371" s="0"/>
      <c r="RS3371" s="0"/>
      <c r="RT3371" s="0"/>
      <c r="RU3371" s="0"/>
      <c r="RV3371" s="0"/>
      <c r="RW3371" s="0"/>
      <c r="RX3371" s="0"/>
      <c r="RY3371" s="0"/>
      <c r="RZ3371" s="0"/>
      <c r="SA3371" s="0"/>
      <c r="SB3371" s="0"/>
      <c r="SC3371" s="0"/>
      <c r="SD3371" s="0"/>
      <c r="SE3371" s="0"/>
      <c r="SF3371" s="0"/>
      <c r="SG3371" s="0"/>
      <c r="SH3371" s="0"/>
      <c r="SI3371" s="0"/>
      <c r="SJ3371" s="0"/>
      <c r="SK3371" s="0"/>
      <c r="SL3371" s="0"/>
      <c r="SM3371" s="0"/>
      <c r="SN3371" s="0"/>
      <c r="SO3371" s="0"/>
      <c r="SP3371" s="0"/>
      <c r="SQ3371" s="0"/>
      <c r="SR3371" s="0"/>
      <c r="SS3371" s="0"/>
      <c r="ST3371" s="0"/>
      <c r="SU3371" s="0"/>
      <c r="SV3371" s="0"/>
      <c r="SW3371" s="0"/>
      <c r="SX3371" s="0"/>
      <c r="SY3371" s="0"/>
      <c r="SZ3371" s="0"/>
      <c r="TA3371" s="0"/>
      <c r="TB3371" s="0"/>
      <c r="TC3371" s="0"/>
      <c r="TD3371" s="0"/>
      <c r="TE3371" s="0"/>
      <c r="TF3371" s="0"/>
      <c r="TG3371" s="0"/>
      <c r="TH3371" s="0"/>
      <c r="TI3371" s="0"/>
      <c r="TJ3371" s="0"/>
      <c r="TK3371" s="0"/>
      <c r="TL3371" s="0"/>
      <c r="TM3371" s="0"/>
      <c r="TN3371" s="0"/>
      <c r="TO3371" s="0"/>
      <c r="TP3371" s="0"/>
      <c r="TQ3371" s="0"/>
      <c r="TR3371" s="0"/>
      <c r="TS3371" s="0"/>
      <c r="TT3371" s="0"/>
      <c r="TU3371" s="0"/>
      <c r="TV3371" s="0"/>
      <c r="TW3371" s="0"/>
      <c r="TX3371" s="0"/>
      <c r="TY3371" s="0"/>
      <c r="TZ3371" s="0"/>
      <c r="UA3371" s="0"/>
      <c r="UB3371" s="0"/>
      <c r="UC3371" s="0"/>
      <c r="UD3371" s="0"/>
      <c r="UE3371" s="0"/>
      <c r="UF3371" s="0"/>
      <c r="UG3371" s="0"/>
      <c r="UH3371" s="0"/>
      <c r="UI3371" s="0"/>
      <c r="UJ3371" s="0"/>
      <c r="UK3371" s="0"/>
      <c r="UL3371" s="0"/>
      <c r="UM3371" s="0"/>
      <c r="UN3371" s="0"/>
      <c r="UO3371" s="0"/>
      <c r="UP3371" s="0"/>
      <c r="UQ3371" s="0"/>
      <c r="UR3371" s="0"/>
      <c r="US3371" s="0"/>
      <c r="UT3371" s="0"/>
      <c r="UU3371" s="0"/>
      <c r="UV3371" s="0"/>
      <c r="UW3371" s="0"/>
      <c r="UX3371" s="0"/>
      <c r="UY3371" s="0"/>
      <c r="UZ3371" s="0"/>
      <c r="VA3371" s="0"/>
      <c r="VB3371" s="0"/>
      <c r="VC3371" s="0"/>
      <c r="VD3371" s="0"/>
      <c r="VE3371" s="0"/>
      <c r="VF3371" s="0"/>
      <c r="VG3371" s="0"/>
      <c r="VH3371" s="0"/>
      <c r="VI3371" s="0"/>
      <c r="VJ3371" s="0"/>
      <c r="VK3371" s="0"/>
      <c r="VL3371" s="0"/>
      <c r="VM3371" s="0"/>
      <c r="VN3371" s="0"/>
      <c r="VO3371" s="0"/>
      <c r="VP3371" s="0"/>
      <c r="VQ3371" s="0"/>
      <c r="VR3371" s="0"/>
      <c r="VS3371" s="0"/>
      <c r="VT3371" s="0"/>
      <c r="VU3371" s="0"/>
      <c r="VV3371" s="0"/>
      <c r="VW3371" s="0"/>
      <c r="VX3371" s="0"/>
      <c r="VY3371" s="0"/>
      <c r="VZ3371" s="0"/>
      <c r="WA3371" s="0"/>
      <c r="WB3371" s="0"/>
      <c r="WC3371" s="0"/>
      <c r="WD3371" s="0"/>
      <c r="WE3371" s="0"/>
      <c r="WF3371" s="0"/>
      <c r="WG3371" s="0"/>
      <c r="WH3371" s="0"/>
      <c r="WI3371" s="0"/>
      <c r="WJ3371" s="0"/>
      <c r="WK3371" s="0"/>
      <c r="WL3371" s="0"/>
      <c r="WM3371" s="0"/>
      <c r="WN3371" s="0"/>
      <c r="WO3371" s="0"/>
      <c r="WP3371" s="0"/>
      <c r="WQ3371" s="0"/>
      <c r="WR3371" s="0"/>
      <c r="WS3371" s="0"/>
      <c r="WT3371" s="0"/>
      <c r="WU3371" s="0"/>
      <c r="WV3371" s="0"/>
      <c r="WW3371" s="0"/>
      <c r="WX3371" s="0"/>
      <c r="WY3371" s="0"/>
      <c r="WZ3371" s="0"/>
      <c r="XA3371" s="0"/>
      <c r="XB3371" s="0"/>
      <c r="XC3371" s="0"/>
      <c r="XD3371" s="0"/>
      <c r="XE3371" s="0"/>
      <c r="XF3371" s="0"/>
      <c r="XG3371" s="0"/>
      <c r="XH3371" s="0"/>
      <c r="XI3371" s="0"/>
      <c r="XJ3371" s="0"/>
      <c r="XK3371" s="0"/>
      <c r="XL3371" s="0"/>
      <c r="XM3371" s="0"/>
      <c r="XN3371" s="0"/>
      <c r="XO3371" s="0"/>
      <c r="XP3371" s="0"/>
      <c r="XQ3371" s="0"/>
      <c r="XR3371" s="0"/>
      <c r="XS3371" s="0"/>
      <c r="XT3371" s="0"/>
      <c r="XU3371" s="0"/>
      <c r="XV3371" s="0"/>
      <c r="XW3371" s="0"/>
      <c r="XX3371" s="0"/>
      <c r="XY3371" s="0"/>
      <c r="XZ3371" s="0"/>
      <c r="YA3371" s="0"/>
      <c r="YB3371" s="0"/>
      <c r="YC3371" s="0"/>
      <c r="YD3371" s="0"/>
      <c r="YE3371" s="0"/>
      <c r="YF3371" s="0"/>
      <c r="YG3371" s="0"/>
      <c r="YH3371" s="0"/>
      <c r="YI3371" s="0"/>
      <c r="YJ3371" s="0"/>
      <c r="YK3371" s="0"/>
      <c r="YL3371" s="0"/>
      <c r="YM3371" s="0"/>
      <c r="YN3371" s="0"/>
      <c r="YO3371" s="0"/>
      <c r="YP3371" s="0"/>
      <c r="YQ3371" s="0"/>
      <c r="YR3371" s="0"/>
      <c r="YS3371" s="0"/>
      <c r="YT3371" s="0"/>
      <c r="YU3371" s="0"/>
      <c r="YV3371" s="0"/>
      <c r="YW3371" s="0"/>
      <c r="YX3371" s="0"/>
      <c r="YY3371" s="0"/>
      <c r="YZ3371" s="0"/>
      <c r="ZA3371" s="0"/>
      <c r="ZB3371" s="0"/>
      <c r="ZC3371" s="0"/>
      <c r="ZD3371" s="0"/>
      <c r="ZE3371" s="0"/>
      <c r="ZF3371" s="0"/>
      <c r="ZG3371" s="0"/>
      <c r="ZH3371" s="0"/>
      <c r="ZI3371" s="0"/>
      <c r="ZJ3371" s="0"/>
      <c r="ZK3371" s="0"/>
      <c r="ZL3371" s="0"/>
      <c r="ZM3371" s="0"/>
      <c r="ZN3371" s="0"/>
      <c r="ZO3371" s="0"/>
      <c r="ZP3371" s="0"/>
      <c r="ZQ3371" s="0"/>
      <c r="ZR3371" s="0"/>
      <c r="ZS3371" s="0"/>
      <c r="ZT3371" s="0"/>
      <c r="ZU3371" s="0"/>
      <c r="ZV3371" s="0"/>
      <c r="ZW3371" s="0"/>
      <c r="ZX3371" s="0"/>
      <c r="ZY3371" s="0"/>
      <c r="ZZ3371" s="0"/>
      <c r="AAA3371" s="0"/>
      <c r="AAB3371" s="0"/>
      <c r="AAC3371" s="0"/>
      <c r="AAD3371" s="0"/>
      <c r="AAE3371" s="0"/>
      <c r="AAF3371" s="0"/>
      <c r="AAG3371" s="0"/>
      <c r="AAH3371" s="0"/>
      <c r="AAI3371" s="0"/>
      <c r="AAJ3371" s="0"/>
      <c r="AAK3371" s="0"/>
      <c r="AAL3371" s="0"/>
      <c r="AAM3371" s="0"/>
      <c r="AAN3371" s="0"/>
      <c r="AAO3371" s="0"/>
      <c r="AAP3371" s="0"/>
      <c r="AAQ3371" s="0"/>
      <c r="AAR3371" s="0"/>
      <c r="AAS3371" s="0"/>
      <c r="AAT3371" s="0"/>
      <c r="AAU3371" s="0"/>
      <c r="AAV3371" s="0"/>
      <c r="AAW3371" s="0"/>
      <c r="AAX3371" s="0"/>
      <c r="AAY3371" s="0"/>
      <c r="AAZ3371" s="0"/>
      <c r="ABA3371" s="0"/>
      <c r="ABB3371" s="0"/>
      <c r="ABC3371" s="0"/>
      <c r="ABD3371" s="0"/>
      <c r="ABE3371" s="0"/>
      <c r="ABF3371" s="0"/>
      <c r="ABG3371" s="0"/>
      <c r="ABH3371" s="0"/>
      <c r="ABI3371" s="0"/>
      <c r="ABJ3371" s="0"/>
      <c r="ABK3371" s="0"/>
      <c r="ABL3371" s="0"/>
      <c r="ABM3371" s="0"/>
      <c r="ABN3371" s="0"/>
      <c r="ABO3371" s="0"/>
      <c r="ABP3371" s="0"/>
      <c r="ABQ3371" s="0"/>
      <c r="ABR3371" s="0"/>
      <c r="ABS3371" s="0"/>
      <c r="ABT3371" s="0"/>
      <c r="ABU3371" s="0"/>
      <c r="ABV3371" s="0"/>
      <c r="ABW3371" s="0"/>
      <c r="ABX3371" s="0"/>
      <c r="ABY3371" s="0"/>
      <c r="ABZ3371" s="0"/>
      <c r="ACA3371" s="0"/>
      <c r="ACB3371" s="0"/>
      <c r="ACC3371" s="0"/>
      <c r="ACD3371" s="0"/>
      <c r="ACE3371" s="0"/>
      <c r="ACF3371" s="0"/>
      <c r="ACG3371" s="0"/>
      <c r="ACH3371" s="0"/>
      <c r="ACI3371" s="0"/>
      <c r="ACJ3371" s="0"/>
      <c r="ACK3371" s="0"/>
      <c r="ACL3371" s="0"/>
      <c r="ACM3371" s="0"/>
      <c r="ACN3371" s="0"/>
      <c r="ACO3371" s="0"/>
      <c r="ACP3371" s="0"/>
      <c r="ACQ3371" s="0"/>
      <c r="ACR3371" s="0"/>
      <c r="ACS3371" s="0"/>
      <c r="ACT3371" s="0"/>
      <c r="ACU3371" s="0"/>
      <c r="ACV3371" s="0"/>
      <c r="ACW3371" s="0"/>
      <c r="ACX3371" s="0"/>
      <c r="ACY3371" s="0"/>
      <c r="ACZ3371" s="0"/>
      <c r="ADA3371" s="0"/>
      <c r="ADB3371" s="0"/>
      <c r="ADC3371" s="0"/>
      <c r="ADD3371" s="0"/>
      <c r="ADE3371" s="0"/>
      <c r="ADF3371" s="0"/>
      <c r="ADG3371" s="0"/>
      <c r="ADH3371" s="0"/>
      <c r="ADI3371" s="0"/>
      <c r="ADJ3371" s="0"/>
      <c r="ADK3371" s="0"/>
      <c r="ADL3371" s="0"/>
      <c r="ADM3371" s="0"/>
      <c r="ADN3371" s="0"/>
      <c r="ADO3371" s="0"/>
      <c r="ADP3371" s="0"/>
      <c r="ADQ3371" s="0"/>
      <c r="ADR3371" s="0"/>
      <c r="ADS3371" s="0"/>
      <c r="ADT3371" s="0"/>
      <c r="ADU3371" s="0"/>
      <c r="ADV3371" s="0"/>
      <c r="ADW3371" s="0"/>
      <c r="ADX3371" s="0"/>
      <c r="ADY3371" s="0"/>
      <c r="ADZ3371" s="0"/>
      <c r="AEA3371" s="0"/>
      <c r="AEB3371" s="0"/>
      <c r="AEC3371" s="0"/>
      <c r="AED3371" s="0"/>
      <c r="AEE3371" s="0"/>
      <c r="AEF3371" s="0"/>
      <c r="AEG3371" s="0"/>
      <c r="AEH3371" s="0"/>
      <c r="AEI3371" s="0"/>
      <c r="AEJ3371" s="0"/>
      <c r="AEK3371" s="0"/>
      <c r="AEL3371" s="0"/>
      <c r="AEM3371" s="0"/>
      <c r="AEN3371" s="0"/>
      <c r="AEO3371" s="0"/>
      <c r="AEP3371" s="0"/>
      <c r="AEQ3371" s="0"/>
      <c r="AER3371" s="0"/>
      <c r="AES3371" s="0"/>
      <c r="AET3371" s="0"/>
      <c r="AEU3371" s="0"/>
      <c r="AEV3371" s="0"/>
      <c r="AEW3371" s="0"/>
      <c r="AEX3371" s="0"/>
      <c r="AEY3371" s="0"/>
      <c r="AEZ3371" s="0"/>
      <c r="AFA3371" s="0"/>
      <c r="AFB3371" s="0"/>
      <c r="AFC3371" s="0"/>
      <c r="AFD3371" s="0"/>
      <c r="AFE3371" s="0"/>
      <c r="AFF3371" s="0"/>
      <c r="AFG3371" s="0"/>
      <c r="AFH3371" s="0"/>
      <c r="AFI3371" s="0"/>
      <c r="AFJ3371" s="0"/>
      <c r="AFK3371" s="0"/>
      <c r="AFL3371" s="0"/>
      <c r="AFM3371" s="0"/>
      <c r="AFN3371" s="0"/>
      <c r="AFO3371" s="0"/>
      <c r="AFP3371" s="0"/>
      <c r="AFQ3371" s="0"/>
      <c r="AFR3371" s="0"/>
      <c r="AFS3371" s="0"/>
      <c r="AFT3371" s="0"/>
      <c r="AFU3371" s="0"/>
      <c r="AFV3371" s="0"/>
      <c r="AFW3371" s="0"/>
      <c r="AFX3371" s="0"/>
      <c r="AFY3371" s="0"/>
      <c r="AFZ3371" s="0"/>
      <c r="AGA3371" s="0"/>
      <c r="AGB3371" s="0"/>
      <c r="AGC3371" s="0"/>
      <c r="AGD3371" s="0"/>
      <c r="AGE3371" s="0"/>
      <c r="AGF3371" s="0"/>
      <c r="AGG3371" s="0"/>
      <c r="AGH3371" s="0"/>
      <c r="AGI3371" s="0"/>
      <c r="AGJ3371" s="0"/>
      <c r="AGK3371" s="0"/>
      <c r="AGL3371" s="0"/>
      <c r="AGM3371" s="0"/>
      <c r="AGN3371" s="0"/>
      <c r="AGO3371" s="0"/>
      <c r="AGP3371" s="0"/>
      <c r="AGQ3371" s="0"/>
      <c r="AGR3371" s="0"/>
      <c r="AGS3371" s="0"/>
      <c r="AGT3371" s="0"/>
      <c r="AGU3371" s="0"/>
      <c r="AGV3371" s="0"/>
      <c r="AGW3371" s="0"/>
      <c r="AGX3371" s="0"/>
      <c r="AGY3371" s="0"/>
      <c r="AGZ3371" s="0"/>
      <c r="AHA3371" s="0"/>
      <c r="AHB3371" s="0"/>
      <c r="AHC3371" s="0"/>
      <c r="AHD3371" s="0"/>
      <c r="AHE3371" s="0"/>
      <c r="AHF3371" s="0"/>
      <c r="AHG3371" s="0"/>
      <c r="AHH3371" s="0"/>
      <c r="AHI3371" s="0"/>
      <c r="AHJ3371" s="0"/>
      <c r="AHK3371" s="0"/>
      <c r="AHL3371" s="0"/>
      <c r="AHM3371" s="0"/>
      <c r="AHN3371" s="0"/>
      <c r="AHO3371" s="0"/>
      <c r="AHP3371" s="0"/>
      <c r="AHQ3371" s="0"/>
      <c r="AHR3371" s="0"/>
      <c r="AHS3371" s="0"/>
      <c r="AHT3371" s="0"/>
      <c r="AHU3371" s="0"/>
      <c r="AHV3371" s="0"/>
      <c r="AHW3371" s="0"/>
      <c r="AHX3371" s="0"/>
      <c r="AHY3371" s="0"/>
      <c r="AHZ3371" s="0"/>
      <c r="AIA3371" s="0"/>
      <c r="AIB3371" s="0"/>
      <c r="AIC3371" s="0"/>
      <c r="AID3371" s="0"/>
      <c r="AIE3371" s="0"/>
      <c r="AIF3371" s="0"/>
      <c r="AIG3371" s="0"/>
      <c r="AIH3371" s="0"/>
      <c r="AII3371" s="0"/>
      <c r="AIJ3371" s="0"/>
      <c r="AIK3371" s="0"/>
      <c r="AIL3371" s="0"/>
      <c r="AIM3371" s="0"/>
      <c r="AIN3371" s="0"/>
      <c r="AIO3371" s="0"/>
      <c r="AIP3371" s="0"/>
      <c r="AIQ3371" s="0"/>
      <c r="AIR3371" s="0"/>
      <c r="AIS3371" s="0"/>
      <c r="AIT3371" s="0"/>
      <c r="AIU3371" s="0"/>
      <c r="AIV3371" s="0"/>
      <c r="AIW3371" s="0"/>
      <c r="AIX3371" s="0"/>
      <c r="AIY3371" s="0"/>
      <c r="AIZ3371" s="0"/>
      <c r="AJA3371" s="0"/>
      <c r="AJB3371" s="0"/>
      <c r="AJC3371" s="0"/>
      <c r="AJD3371" s="0"/>
      <c r="AJE3371" s="0"/>
      <c r="AJF3371" s="0"/>
      <c r="AJG3371" s="0"/>
      <c r="AJH3371" s="0"/>
      <c r="AJI3371" s="0"/>
      <c r="AJJ3371" s="0"/>
      <c r="AJK3371" s="0"/>
      <c r="AJL3371" s="0"/>
      <c r="AJM3371" s="0"/>
      <c r="AJN3371" s="0"/>
      <c r="AJO3371" s="0"/>
      <c r="AJP3371" s="0"/>
      <c r="AJQ3371" s="0"/>
      <c r="AJR3371" s="0"/>
      <c r="AJS3371" s="0"/>
      <c r="AJT3371" s="0"/>
      <c r="AJU3371" s="0"/>
      <c r="AJV3371" s="0"/>
      <c r="AJW3371" s="0"/>
      <c r="AJX3371" s="0"/>
      <c r="AJY3371" s="0"/>
      <c r="AJZ3371" s="0"/>
      <c r="AKA3371" s="0"/>
      <c r="AKB3371" s="0"/>
      <c r="AKC3371" s="0"/>
      <c r="AKD3371" s="0"/>
      <c r="AKE3371" s="0"/>
      <c r="AKF3371" s="0"/>
      <c r="AKG3371" s="0"/>
      <c r="AKH3371" s="0"/>
      <c r="AKI3371" s="0"/>
      <c r="AKJ3371" s="0"/>
      <c r="AKK3371" s="0"/>
      <c r="AKL3371" s="0"/>
      <c r="AKM3371" s="0"/>
      <c r="AKN3371" s="0"/>
      <c r="AKO3371" s="0"/>
      <c r="AKP3371" s="0"/>
      <c r="AKQ3371" s="0"/>
      <c r="AKR3371" s="0"/>
      <c r="AKS3371" s="0"/>
      <c r="AKT3371" s="0"/>
      <c r="AKU3371" s="0"/>
      <c r="AKV3371" s="0"/>
      <c r="AKW3371" s="0"/>
      <c r="AKX3371" s="0"/>
      <c r="AKY3371" s="0"/>
      <c r="AKZ3371" s="0"/>
      <c r="ALA3371" s="0"/>
      <c r="ALB3371" s="0"/>
      <c r="ALC3371" s="0"/>
      <c r="ALD3371" s="0"/>
      <c r="ALE3371" s="0"/>
      <c r="ALF3371" s="0"/>
      <c r="ALG3371" s="0"/>
      <c r="ALH3371" s="0"/>
      <c r="ALI3371" s="0"/>
      <c r="ALJ3371" s="0"/>
      <c r="ALK3371" s="0"/>
      <c r="ALL3371" s="0"/>
      <c r="ALM3371" s="0"/>
      <c r="ALN3371" s="0"/>
      <c r="ALO3371" s="0"/>
      <c r="ALP3371" s="0"/>
      <c r="ALQ3371" s="0"/>
      <c r="ALR3371" s="0"/>
      <c r="ALS3371" s="0"/>
      <c r="ALT3371" s="0"/>
      <c r="ALU3371" s="0"/>
      <c r="ALV3371" s="0"/>
      <c r="ALW3371" s="0"/>
      <c r="ALX3371" s="0"/>
      <c r="ALY3371" s="0"/>
      <c r="ALZ3371" s="0"/>
      <c r="AMA3371" s="0"/>
      <c r="AMB3371" s="0"/>
      <c r="AMC3371" s="0"/>
      <c r="AMD3371" s="0"/>
      <c r="AME3371" s="0"/>
      <c r="AMF3371" s="0"/>
      <c r="AMG3371" s="0"/>
      <c r="AMH3371" s="0"/>
      <c r="AMI3371" s="0"/>
    </row>
    <row r="3372" customFormat="false" ht="12.75" hidden="false" customHeight="false" outlineLevel="0" collapsed="false">
      <c r="A3372" s="1" t="s">
        <v>3622</v>
      </c>
      <c r="C3372" s="70" t="s">
        <v>3629</v>
      </c>
      <c r="D3372" s="70" t="s">
        <v>20</v>
      </c>
      <c r="E3372" s="72" t="n">
        <v>2.2</v>
      </c>
      <c r="F3372" s="73" t="n">
        <v>1</v>
      </c>
      <c r="G3372" s="74" t="s">
        <v>2422</v>
      </c>
      <c r="BM3372" s="0"/>
      <c r="BN3372" s="0"/>
      <c r="BO3372" s="0"/>
      <c r="BP3372" s="0"/>
      <c r="BQ3372" s="0"/>
      <c r="BR3372" s="0"/>
      <c r="BS3372" s="0"/>
      <c r="BT3372" s="0"/>
      <c r="BU3372" s="0"/>
      <c r="BV3372" s="0"/>
      <c r="BW3372" s="0"/>
      <c r="BX3372" s="0"/>
      <c r="BY3372" s="0"/>
      <c r="BZ3372" s="0"/>
      <c r="CA3372" s="0"/>
      <c r="CB3372" s="0"/>
      <c r="CC3372" s="0"/>
      <c r="CD3372" s="0"/>
      <c r="CE3372" s="0"/>
      <c r="CF3372" s="0"/>
      <c r="CG3372" s="0"/>
      <c r="CH3372" s="0"/>
      <c r="CI3372" s="0"/>
      <c r="CJ3372" s="0"/>
      <c r="CK3372" s="0"/>
      <c r="CL3372" s="0"/>
      <c r="CM3372" s="0"/>
      <c r="CN3372" s="0"/>
      <c r="CO3372" s="0"/>
      <c r="CP3372" s="0"/>
      <c r="CQ3372" s="0"/>
      <c r="CR3372" s="0"/>
      <c r="CS3372" s="0"/>
      <c r="CT3372" s="0"/>
      <c r="CU3372" s="0"/>
      <c r="CV3372" s="0"/>
      <c r="CW3372" s="0"/>
      <c r="CX3372" s="0"/>
      <c r="CY3372" s="0"/>
      <c r="CZ3372" s="0"/>
      <c r="DA3372" s="0"/>
      <c r="DB3372" s="0"/>
      <c r="DC3372" s="0"/>
      <c r="DD3372" s="0"/>
      <c r="DE3372" s="0"/>
      <c r="DF3372" s="0"/>
      <c r="DG3372" s="0"/>
      <c r="DH3372" s="0"/>
      <c r="DI3372" s="0"/>
      <c r="DJ3372" s="0"/>
      <c r="DK3372" s="0"/>
      <c r="DL3372" s="0"/>
      <c r="DM3372" s="0"/>
      <c r="DN3372" s="0"/>
      <c r="DO3372" s="0"/>
      <c r="DP3372" s="0"/>
      <c r="DQ3372" s="0"/>
      <c r="DR3372" s="0"/>
      <c r="DS3372" s="0"/>
      <c r="DT3372" s="0"/>
      <c r="DU3372" s="0"/>
      <c r="DV3372" s="0"/>
      <c r="DW3372" s="0"/>
      <c r="DX3372" s="0"/>
      <c r="DY3372" s="0"/>
      <c r="DZ3372" s="0"/>
      <c r="EA3372" s="0"/>
      <c r="EB3372" s="0"/>
      <c r="EC3372" s="0"/>
      <c r="ED3372" s="0"/>
      <c r="EE3372" s="0"/>
      <c r="EF3372" s="0"/>
      <c r="EG3372" s="0"/>
      <c r="EH3372" s="0"/>
      <c r="EI3372" s="0"/>
      <c r="EJ3372" s="0"/>
      <c r="EK3372" s="0"/>
      <c r="EL3372" s="0"/>
      <c r="EM3372" s="0"/>
      <c r="EN3372" s="0"/>
      <c r="EO3372" s="0"/>
      <c r="EP3372" s="0"/>
      <c r="EQ3372" s="0"/>
      <c r="ER3372" s="0"/>
      <c r="ES3372" s="0"/>
      <c r="ET3372" s="0"/>
      <c r="EU3372" s="0"/>
      <c r="EV3372" s="0"/>
      <c r="EW3372" s="0"/>
      <c r="EX3372" s="0"/>
      <c r="EY3372" s="0"/>
      <c r="EZ3372" s="0"/>
      <c r="FA3372" s="0"/>
      <c r="FB3372" s="0"/>
      <c r="FC3372" s="0"/>
      <c r="FD3372" s="0"/>
      <c r="FE3372" s="0"/>
      <c r="FF3372" s="0"/>
      <c r="FG3372" s="0"/>
      <c r="FH3372" s="0"/>
      <c r="FI3372" s="0"/>
      <c r="FJ3372" s="0"/>
      <c r="FK3372" s="0"/>
      <c r="FL3372" s="0"/>
      <c r="FM3372" s="0"/>
      <c r="FN3372" s="0"/>
      <c r="FO3372" s="0"/>
      <c r="FP3372" s="0"/>
      <c r="FQ3372" s="0"/>
      <c r="FR3372" s="0"/>
      <c r="FS3372" s="0"/>
      <c r="FT3372" s="0"/>
      <c r="FU3372" s="0"/>
      <c r="FV3372" s="0"/>
      <c r="FW3372" s="0"/>
      <c r="FX3372" s="0"/>
      <c r="FY3372" s="0"/>
      <c r="FZ3372" s="0"/>
      <c r="GA3372" s="0"/>
      <c r="GB3372" s="0"/>
      <c r="GC3372" s="0"/>
      <c r="GD3372" s="0"/>
      <c r="GE3372" s="0"/>
      <c r="GF3372" s="0"/>
      <c r="GG3372" s="0"/>
      <c r="GH3372" s="0"/>
      <c r="GI3372" s="0"/>
      <c r="GJ3372" s="0"/>
      <c r="GK3372" s="0"/>
      <c r="GL3372" s="0"/>
      <c r="GM3372" s="0"/>
      <c r="GN3372" s="0"/>
      <c r="GO3372" s="0"/>
      <c r="GP3372" s="0"/>
      <c r="GQ3372" s="0"/>
      <c r="GR3372" s="0"/>
      <c r="GS3372" s="0"/>
      <c r="GT3372" s="0"/>
      <c r="GU3372" s="0"/>
      <c r="GV3372" s="0"/>
      <c r="GW3372" s="0"/>
      <c r="GX3372" s="0"/>
      <c r="GY3372" s="0"/>
      <c r="GZ3372" s="0"/>
      <c r="HA3372" s="0"/>
      <c r="HB3372" s="0"/>
      <c r="HC3372" s="0"/>
      <c r="HD3372" s="0"/>
      <c r="HE3372" s="0"/>
      <c r="HF3372" s="0"/>
      <c r="HG3372" s="0"/>
      <c r="HH3372" s="0"/>
      <c r="HI3372" s="0"/>
      <c r="HJ3372" s="0"/>
      <c r="HK3372" s="0"/>
      <c r="HL3372" s="0"/>
      <c r="HM3372" s="0"/>
      <c r="HN3372" s="0"/>
      <c r="HO3372" s="0"/>
      <c r="HP3372" s="0"/>
      <c r="HQ3372" s="0"/>
      <c r="HR3372" s="0"/>
      <c r="HS3372" s="0"/>
      <c r="HT3372" s="0"/>
      <c r="HU3372" s="0"/>
      <c r="HV3372" s="0"/>
      <c r="HW3372" s="0"/>
      <c r="HX3372" s="0"/>
      <c r="HY3372" s="0"/>
      <c r="HZ3372" s="0"/>
      <c r="IA3372" s="0"/>
      <c r="IB3372" s="0"/>
      <c r="IC3372" s="0"/>
      <c r="ID3372" s="0"/>
      <c r="IE3372" s="0"/>
      <c r="IF3372" s="0"/>
      <c r="IG3372" s="0"/>
      <c r="IH3372" s="0"/>
      <c r="II3372" s="0"/>
      <c r="IJ3372" s="0"/>
      <c r="IK3372" s="0"/>
      <c r="IL3372" s="0"/>
      <c r="IM3372" s="0"/>
      <c r="IN3372" s="0"/>
      <c r="IO3372" s="0"/>
      <c r="IP3372" s="0"/>
      <c r="IQ3372" s="0"/>
      <c r="IR3372" s="0"/>
      <c r="IS3372" s="0"/>
      <c r="IT3372" s="0"/>
      <c r="IU3372" s="0"/>
      <c r="IV3372" s="0"/>
      <c r="IW3372" s="0"/>
      <c r="IX3372" s="0"/>
      <c r="IY3372" s="0"/>
      <c r="IZ3372" s="0"/>
      <c r="JA3372" s="0"/>
      <c r="JB3372" s="0"/>
      <c r="JC3372" s="0"/>
      <c r="JD3372" s="0"/>
      <c r="JE3372" s="0"/>
      <c r="JF3372" s="0"/>
      <c r="JG3372" s="0"/>
      <c r="JH3372" s="0"/>
      <c r="JI3372" s="0"/>
      <c r="JJ3372" s="0"/>
      <c r="JK3372" s="0"/>
      <c r="JL3372" s="0"/>
      <c r="JM3372" s="0"/>
      <c r="JN3372" s="0"/>
      <c r="JO3372" s="0"/>
      <c r="JP3372" s="0"/>
      <c r="JQ3372" s="0"/>
      <c r="JR3372" s="0"/>
      <c r="JS3372" s="0"/>
      <c r="JT3372" s="0"/>
      <c r="JU3372" s="0"/>
      <c r="JV3372" s="0"/>
      <c r="JW3372" s="0"/>
      <c r="JX3372" s="0"/>
      <c r="JY3372" s="0"/>
      <c r="JZ3372" s="0"/>
      <c r="KA3372" s="0"/>
      <c r="KB3372" s="0"/>
      <c r="KC3372" s="0"/>
      <c r="KD3372" s="0"/>
      <c r="KE3372" s="0"/>
      <c r="KF3372" s="0"/>
      <c r="KG3372" s="0"/>
      <c r="KH3372" s="0"/>
      <c r="KI3372" s="0"/>
      <c r="KJ3372" s="0"/>
      <c r="KK3372" s="0"/>
      <c r="KL3372" s="0"/>
      <c r="KM3372" s="0"/>
      <c r="KN3372" s="0"/>
      <c r="KO3372" s="0"/>
      <c r="KP3372" s="0"/>
      <c r="KQ3372" s="0"/>
      <c r="KR3372" s="0"/>
      <c r="KS3372" s="0"/>
      <c r="KT3372" s="0"/>
      <c r="KU3372" s="0"/>
      <c r="KV3372" s="0"/>
      <c r="KW3372" s="0"/>
      <c r="KX3372" s="0"/>
      <c r="KY3372" s="0"/>
      <c r="KZ3372" s="0"/>
      <c r="LA3372" s="0"/>
      <c r="LB3372" s="0"/>
      <c r="LC3372" s="0"/>
      <c r="LD3372" s="0"/>
      <c r="LE3372" s="0"/>
      <c r="LF3372" s="0"/>
      <c r="LG3372" s="0"/>
      <c r="LH3372" s="0"/>
      <c r="LI3372" s="0"/>
      <c r="LJ3372" s="0"/>
      <c r="LK3372" s="0"/>
      <c r="LL3372" s="0"/>
      <c r="LM3372" s="0"/>
      <c r="LN3372" s="0"/>
      <c r="LO3372" s="0"/>
      <c r="LP3372" s="0"/>
      <c r="LQ3372" s="0"/>
      <c r="LR3372" s="0"/>
      <c r="LS3372" s="0"/>
      <c r="LT3372" s="0"/>
      <c r="LU3372" s="0"/>
      <c r="LV3372" s="0"/>
      <c r="LW3372" s="0"/>
      <c r="LX3372" s="0"/>
      <c r="LY3372" s="0"/>
      <c r="LZ3372" s="0"/>
      <c r="MA3372" s="0"/>
      <c r="MB3372" s="0"/>
      <c r="MC3372" s="0"/>
      <c r="MD3372" s="0"/>
      <c r="ME3372" s="0"/>
      <c r="MF3372" s="0"/>
      <c r="MG3372" s="0"/>
      <c r="MH3372" s="0"/>
      <c r="MI3372" s="0"/>
      <c r="MJ3372" s="0"/>
      <c r="MK3372" s="0"/>
      <c r="ML3372" s="0"/>
      <c r="MM3372" s="0"/>
      <c r="MN3372" s="0"/>
      <c r="MO3372" s="0"/>
      <c r="MP3372" s="0"/>
      <c r="MQ3372" s="0"/>
      <c r="MR3372" s="0"/>
      <c r="MS3372" s="0"/>
      <c r="MT3372" s="0"/>
      <c r="MU3372" s="0"/>
      <c r="MV3372" s="0"/>
      <c r="MW3372" s="0"/>
      <c r="MX3372" s="0"/>
      <c r="MY3372" s="0"/>
      <c r="MZ3372" s="0"/>
      <c r="NA3372" s="0"/>
      <c r="NB3372" s="0"/>
      <c r="NC3372" s="0"/>
      <c r="ND3372" s="0"/>
      <c r="NE3372" s="0"/>
      <c r="NF3372" s="0"/>
      <c r="NG3372" s="0"/>
      <c r="NH3372" s="0"/>
      <c r="NI3372" s="0"/>
      <c r="NJ3372" s="0"/>
      <c r="NK3372" s="0"/>
      <c r="NL3372" s="0"/>
      <c r="NM3372" s="0"/>
      <c r="NN3372" s="0"/>
      <c r="NO3372" s="0"/>
      <c r="NP3372" s="0"/>
      <c r="NQ3372" s="0"/>
      <c r="NR3372" s="0"/>
      <c r="NS3372" s="0"/>
      <c r="NT3372" s="0"/>
      <c r="NU3372" s="0"/>
      <c r="NV3372" s="0"/>
      <c r="NW3372" s="0"/>
      <c r="NX3372" s="0"/>
      <c r="NY3372" s="0"/>
      <c r="NZ3372" s="0"/>
      <c r="OA3372" s="0"/>
      <c r="OB3372" s="0"/>
      <c r="OC3372" s="0"/>
      <c r="OD3372" s="0"/>
      <c r="OE3372" s="0"/>
      <c r="OF3372" s="0"/>
      <c r="OG3372" s="0"/>
      <c r="OH3372" s="0"/>
      <c r="OI3372" s="0"/>
      <c r="OJ3372" s="0"/>
      <c r="OK3372" s="0"/>
      <c r="OL3372" s="0"/>
      <c r="OM3372" s="0"/>
      <c r="ON3372" s="0"/>
      <c r="OO3372" s="0"/>
      <c r="OP3372" s="0"/>
      <c r="OQ3372" s="0"/>
      <c r="OR3372" s="0"/>
      <c r="OS3372" s="0"/>
      <c r="OT3372" s="0"/>
      <c r="OU3372" s="0"/>
      <c r="OV3372" s="0"/>
      <c r="OW3372" s="0"/>
      <c r="OX3372" s="0"/>
      <c r="OY3372" s="0"/>
      <c r="OZ3372" s="0"/>
      <c r="PA3372" s="0"/>
      <c r="PB3372" s="0"/>
      <c r="PC3372" s="0"/>
      <c r="PD3372" s="0"/>
      <c r="PE3372" s="0"/>
      <c r="PF3372" s="0"/>
      <c r="PG3372" s="0"/>
      <c r="PH3372" s="0"/>
      <c r="PI3372" s="0"/>
      <c r="PJ3372" s="0"/>
      <c r="PK3372" s="0"/>
      <c r="PL3372" s="0"/>
      <c r="PM3372" s="0"/>
      <c r="PN3372" s="0"/>
      <c r="PO3372" s="0"/>
      <c r="PP3372" s="0"/>
      <c r="PQ3372" s="0"/>
      <c r="PR3372" s="0"/>
      <c r="PS3372" s="0"/>
      <c r="PT3372" s="0"/>
      <c r="PU3372" s="0"/>
      <c r="PV3372" s="0"/>
      <c r="PW3372" s="0"/>
      <c r="PX3372" s="0"/>
      <c r="PY3372" s="0"/>
      <c r="PZ3372" s="0"/>
      <c r="QA3372" s="0"/>
      <c r="QB3372" s="0"/>
      <c r="QC3372" s="0"/>
      <c r="QD3372" s="0"/>
      <c r="QE3372" s="0"/>
      <c r="QF3372" s="0"/>
      <c r="QG3372" s="0"/>
      <c r="QH3372" s="0"/>
      <c r="QI3372" s="0"/>
      <c r="QJ3372" s="0"/>
      <c r="QK3372" s="0"/>
      <c r="QL3372" s="0"/>
      <c r="QM3372" s="0"/>
      <c r="QN3372" s="0"/>
      <c r="QO3372" s="0"/>
      <c r="QP3372" s="0"/>
      <c r="QQ3372" s="0"/>
      <c r="QR3372" s="0"/>
      <c r="QS3372" s="0"/>
      <c r="QT3372" s="0"/>
      <c r="QU3372" s="0"/>
      <c r="QV3372" s="0"/>
      <c r="QW3372" s="0"/>
      <c r="QX3372" s="0"/>
      <c r="QY3372" s="0"/>
      <c r="QZ3372" s="0"/>
      <c r="RA3372" s="0"/>
      <c r="RB3372" s="0"/>
      <c r="RC3372" s="0"/>
      <c r="RD3372" s="0"/>
      <c r="RE3372" s="0"/>
      <c r="RF3372" s="0"/>
      <c r="RG3372" s="0"/>
      <c r="RH3372" s="0"/>
      <c r="RI3372" s="0"/>
      <c r="RJ3372" s="0"/>
      <c r="RK3372" s="0"/>
      <c r="RL3372" s="0"/>
      <c r="RM3372" s="0"/>
      <c r="RN3372" s="0"/>
      <c r="RO3372" s="0"/>
      <c r="RP3372" s="0"/>
      <c r="RQ3372" s="0"/>
      <c r="RR3372" s="0"/>
      <c r="RS3372" s="0"/>
      <c r="RT3372" s="0"/>
      <c r="RU3372" s="0"/>
      <c r="RV3372" s="0"/>
      <c r="RW3372" s="0"/>
      <c r="RX3372" s="0"/>
      <c r="RY3372" s="0"/>
      <c r="RZ3372" s="0"/>
      <c r="SA3372" s="0"/>
      <c r="SB3372" s="0"/>
      <c r="SC3372" s="0"/>
      <c r="SD3372" s="0"/>
      <c r="SE3372" s="0"/>
      <c r="SF3372" s="0"/>
      <c r="SG3372" s="0"/>
      <c r="SH3372" s="0"/>
      <c r="SI3372" s="0"/>
      <c r="SJ3372" s="0"/>
      <c r="SK3372" s="0"/>
      <c r="SL3372" s="0"/>
      <c r="SM3372" s="0"/>
      <c r="SN3372" s="0"/>
      <c r="SO3372" s="0"/>
      <c r="SP3372" s="0"/>
      <c r="SQ3372" s="0"/>
      <c r="SR3372" s="0"/>
      <c r="SS3372" s="0"/>
      <c r="ST3372" s="0"/>
      <c r="SU3372" s="0"/>
      <c r="SV3372" s="0"/>
      <c r="SW3372" s="0"/>
      <c r="SX3372" s="0"/>
      <c r="SY3372" s="0"/>
      <c r="SZ3372" s="0"/>
      <c r="TA3372" s="0"/>
      <c r="TB3372" s="0"/>
      <c r="TC3372" s="0"/>
      <c r="TD3372" s="0"/>
      <c r="TE3372" s="0"/>
      <c r="TF3372" s="0"/>
      <c r="TG3372" s="0"/>
      <c r="TH3372" s="0"/>
      <c r="TI3372" s="0"/>
      <c r="TJ3372" s="0"/>
      <c r="TK3372" s="0"/>
      <c r="TL3372" s="0"/>
      <c r="TM3372" s="0"/>
      <c r="TN3372" s="0"/>
      <c r="TO3372" s="0"/>
      <c r="TP3372" s="0"/>
      <c r="TQ3372" s="0"/>
      <c r="TR3372" s="0"/>
      <c r="TS3372" s="0"/>
      <c r="TT3372" s="0"/>
      <c r="TU3372" s="0"/>
      <c r="TV3372" s="0"/>
      <c r="TW3372" s="0"/>
      <c r="TX3372" s="0"/>
      <c r="TY3372" s="0"/>
      <c r="TZ3372" s="0"/>
      <c r="UA3372" s="0"/>
      <c r="UB3372" s="0"/>
      <c r="UC3372" s="0"/>
      <c r="UD3372" s="0"/>
      <c r="UE3372" s="0"/>
      <c r="UF3372" s="0"/>
      <c r="UG3372" s="0"/>
      <c r="UH3372" s="0"/>
      <c r="UI3372" s="0"/>
      <c r="UJ3372" s="0"/>
      <c r="UK3372" s="0"/>
      <c r="UL3372" s="0"/>
      <c r="UM3372" s="0"/>
      <c r="UN3372" s="0"/>
      <c r="UO3372" s="0"/>
      <c r="UP3372" s="0"/>
      <c r="UQ3372" s="0"/>
      <c r="UR3372" s="0"/>
      <c r="US3372" s="0"/>
      <c r="UT3372" s="0"/>
      <c r="UU3372" s="0"/>
      <c r="UV3372" s="0"/>
      <c r="UW3372" s="0"/>
      <c r="UX3372" s="0"/>
      <c r="UY3372" s="0"/>
      <c r="UZ3372" s="0"/>
      <c r="VA3372" s="0"/>
      <c r="VB3372" s="0"/>
      <c r="VC3372" s="0"/>
      <c r="VD3372" s="0"/>
      <c r="VE3372" s="0"/>
      <c r="VF3372" s="0"/>
      <c r="VG3372" s="0"/>
      <c r="VH3372" s="0"/>
      <c r="VI3372" s="0"/>
      <c r="VJ3372" s="0"/>
      <c r="VK3372" s="0"/>
      <c r="VL3372" s="0"/>
      <c r="VM3372" s="0"/>
      <c r="VN3372" s="0"/>
      <c r="VO3372" s="0"/>
      <c r="VP3372" s="0"/>
      <c r="VQ3372" s="0"/>
      <c r="VR3372" s="0"/>
      <c r="VS3372" s="0"/>
      <c r="VT3372" s="0"/>
      <c r="VU3372" s="0"/>
      <c r="VV3372" s="0"/>
      <c r="VW3372" s="0"/>
      <c r="VX3372" s="0"/>
      <c r="VY3372" s="0"/>
      <c r="VZ3372" s="0"/>
      <c r="WA3372" s="0"/>
      <c r="WB3372" s="0"/>
      <c r="WC3372" s="0"/>
      <c r="WD3372" s="0"/>
      <c r="WE3372" s="0"/>
      <c r="WF3372" s="0"/>
      <c r="WG3372" s="0"/>
      <c r="WH3372" s="0"/>
      <c r="WI3372" s="0"/>
      <c r="WJ3372" s="0"/>
      <c r="WK3372" s="0"/>
      <c r="WL3372" s="0"/>
      <c r="WM3372" s="0"/>
      <c r="WN3372" s="0"/>
      <c r="WO3372" s="0"/>
      <c r="WP3372" s="0"/>
      <c r="WQ3372" s="0"/>
      <c r="WR3372" s="0"/>
      <c r="WS3372" s="0"/>
      <c r="WT3372" s="0"/>
      <c r="WU3372" s="0"/>
      <c r="WV3372" s="0"/>
      <c r="WW3372" s="0"/>
      <c r="WX3372" s="0"/>
      <c r="WY3372" s="0"/>
      <c r="WZ3372" s="0"/>
      <c r="XA3372" s="0"/>
      <c r="XB3372" s="0"/>
      <c r="XC3372" s="0"/>
      <c r="XD3372" s="0"/>
      <c r="XE3372" s="0"/>
      <c r="XF3372" s="0"/>
      <c r="XG3372" s="0"/>
      <c r="XH3372" s="0"/>
      <c r="XI3372" s="0"/>
      <c r="XJ3372" s="0"/>
      <c r="XK3372" s="0"/>
      <c r="XL3372" s="0"/>
      <c r="XM3372" s="0"/>
      <c r="XN3372" s="0"/>
      <c r="XO3372" s="0"/>
      <c r="XP3372" s="0"/>
      <c r="XQ3372" s="0"/>
      <c r="XR3372" s="0"/>
      <c r="XS3372" s="0"/>
      <c r="XT3372" s="0"/>
      <c r="XU3372" s="0"/>
      <c r="XV3372" s="0"/>
      <c r="XW3372" s="0"/>
      <c r="XX3372" s="0"/>
      <c r="XY3372" s="0"/>
      <c r="XZ3372" s="0"/>
      <c r="YA3372" s="0"/>
      <c r="YB3372" s="0"/>
      <c r="YC3372" s="0"/>
      <c r="YD3372" s="0"/>
      <c r="YE3372" s="0"/>
      <c r="YF3372" s="0"/>
      <c r="YG3372" s="0"/>
      <c r="YH3372" s="0"/>
      <c r="YI3372" s="0"/>
      <c r="YJ3372" s="0"/>
      <c r="YK3372" s="0"/>
      <c r="YL3372" s="0"/>
      <c r="YM3372" s="0"/>
      <c r="YN3372" s="0"/>
      <c r="YO3372" s="0"/>
      <c r="YP3372" s="0"/>
      <c r="YQ3372" s="0"/>
      <c r="YR3372" s="0"/>
      <c r="YS3372" s="0"/>
      <c r="YT3372" s="0"/>
      <c r="YU3372" s="0"/>
      <c r="YV3372" s="0"/>
      <c r="YW3372" s="0"/>
      <c r="YX3372" s="0"/>
      <c r="YY3372" s="0"/>
      <c r="YZ3372" s="0"/>
      <c r="ZA3372" s="0"/>
      <c r="ZB3372" s="0"/>
      <c r="ZC3372" s="0"/>
      <c r="ZD3372" s="0"/>
      <c r="ZE3372" s="0"/>
      <c r="ZF3372" s="0"/>
      <c r="ZG3372" s="0"/>
      <c r="ZH3372" s="0"/>
      <c r="ZI3372" s="0"/>
      <c r="ZJ3372" s="0"/>
      <c r="ZK3372" s="0"/>
      <c r="ZL3372" s="0"/>
      <c r="ZM3372" s="0"/>
      <c r="ZN3372" s="0"/>
      <c r="ZO3372" s="0"/>
      <c r="ZP3372" s="0"/>
      <c r="ZQ3372" s="0"/>
      <c r="ZR3372" s="0"/>
      <c r="ZS3372" s="0"/>
      <c r="ZT3372" s="0"/>
      <c r="ZU3372" s="0"/>
      <c r="ZV3372" s="0"/>
      <c r="ZW3372" s="0"/>
      <c r="ZX3372" s="0"/>
      <c r="ZY3372" s="0"/>
      <c r="ZZ3372" s="0"/>
      <c r="AAA3372" s="0"/>
      <c r="AAB3372" s="0"/>
      <c r="AAC3372" s="0"/>
      <c r="AAD3372" s="0"/>
      <c r="AAE3372" s="0"/>
      <c r="AAF3372" s="0"/>
      <c r="AAG3372" s="0"/>
      <c r="AAH3372" s="0"/>
      <c r="AAI3372" s="0"/>
      <c r="AAJ3372" s="0"/>
      <c r="AAK3372" s="0"/>
      <c r="AAL3372" s="0"/>
      <c r="AAM3372" s="0"/>
      <c r="AAN3372" s="0"/>
      <c r="AAO3372" s="0"/>
      <c r="AAP3372" s="0"/>
      <c r="AAQ3372" s="0"/>
      <c r="AAR3372" s="0"/>
      <c r="AAS3372" s="0"/>
      <c r="AAT3372" s="0"/>
      <c r="AAU3372" s="0"/>
      <c r="AAV3372" s="0"/>
      <c r="AAW3372" s="0"/>
      <c r="AAX3372" s="0"/>
      <c r="AAY3372" s="0"/>
      <c r="AAZ3372" s="0"/>
      <c r="ABA3372" s="0"/>
      <c r="ABB3372" s="0"/>
      <c r="ABC3372" s="0"/>
      <c r="ABD3372" s="0"/>
      <c r="ABE3372" s="0"/>
      <c r="ABF3372" s="0"/>
      <c r="ABG3372" s="0"/>
      <c r="ABH3372" s="0"/>
      <c r="ABI3372" s="0"/>
      <c r="ABJ3372" s="0"/>
      <c r="ABK3372" s="0"/>
      <c r="ABL3372" s="0"/>
      <c r="ABM3372" s="0"/>
      <c r="ABN3372" s="0"/>
      <c r="ABO3372" s="0"/>
      <c r="ABP3372" s="0"/>
      <c r="ABQ3372" s="0"/>
      <c r="ABR3372" s="0"/>
      <c r="ABS3372" s="0"/>
      <c r="ABT3372" s="0"/>
      <c r="ABU3372" s="0"/>
      <c r="ABV3372" s="0"/>
      <c r="ABW3372" s="0"/>
      <c r="ABX3372" s="0"/>
      <c r="ABY3372" s="0"/>
      <c r="ABZ3372" s="0"/>
      <c r="ACA3372" s="0"/>
      <c r="ACB3372" s="0"/>
      <c r="ACC3372" s="0"/>
      <c r="ACD3372" s="0"/>
      <c r="ACE3372" s="0"/>
      <c r="ACF3372" s="0"/>
      <c r="ACG3372" s="0"/>
      <c r="ACH3372" s="0"/>
      <c r="ACI3372" s="0"/>
      <c r="ACJ3372" s="0"/>
      <c r="ACK3372" s="0"/>
      <c r="ACL3372" s="0"/>
      <c r="ACM3372" s="0"/>
      <c r="ACN3372" s="0"/>
      <c r="ACO3372" s="0"/>
      <c r="ACP3372" s="0"/>
      <c r="ACQ3372" s="0"/>
      <c r="ACR3372" s="0"/>
      <c r="ACS3372" s="0"/>
      <c r="ACT3372" s="0"/>
      <c r="ACU3372" s="0"/>
      <c r="ACV3372" s="0"/>
      <c r="ACW3372" s="0"/>
      <c r="ACX3372" s="0"/>
      <c r="ACY3372" s="0"/>
      <c r="ACZ3372" s="0"/>
      <c r="ADA3372" s="0"/>
      <c r="ADB3372" s="0"/>
      <c r="ADC3372" s="0"/>
      <c r="ADD3372" s="0"/>
      <c r="ADE3372" s="0"/>
      <c r="ADF3372" s="0"/>
      <c r="ADG3372" s="0"/>
      <c r="ADH3372" s="0"/>
      <c r="ADI3372" s="0"/>
      <c r="ADJ3372" s="0"/>
      <c r="ADK3372" s="0"/>
      <c r="ADL3372" s="0"/>
      <c r="ADM3372" s="0"/>
      <c r="ADN3372" s="0"/>
      <c r="ADO3372" s="0"/>
      <c r="ADP3372" s="0"/>
      <c r="ADQ3372" s="0"/>
      <c r="ADR3372" s="0"/>
      <c r="ADS3372" s="0"/>
      <c r="ADT3372" s="0"/>
      <c r="ADU3372" s="0"/>
      <c r="ADV3372" s="0"/>
      <c r="ADW3372" s="0"/>
      <c r="ADX3372" s="0"/>
      <c r="ADY3372" s="0"/>
      <c r="ADZ3372" s="0"/>
      <c r="AEA3372" s="0"/>
      <c r="AEB3372" s="0"/>
      <c r="AEC3372" s="0"/>
      <c r="AED3372" s="0"/>
      <c r="AEE3372" s="0"/>
      <c r="AEF3372" s="0"/>
      <c r="AEG3372" s="0"/>
      <c r="AEH3372" s="0"/>
      <c r="AEI3372" s="0"/>
      <c r="AEJ3372" s="0"/>
      <c r="AEK3372" s="0"/>
      <c r="AEL3372" s="0"/>
      <c r="AEM3372" s="0"/>
      <c r="AEN3372" s="0"/>
      <c r="AEO3372" s="0"/>
      <c r="AEP3372" s="0"/>
      <c r="AEQ3372" s="0"/>
      <c r="AER3372" s="0"/>
      <c r="AES3372" s="0"/>
      <c r="AET3372" s="0"/>
      <c r="AEU3372" s="0"/>
      <c r="AEV3372" s="0"/>
      <c r="AEW3372" s="0"/>
      <c r="AEX3372" s="0"/>
      <c r="AEY3372" s="0"/>
      <c r="AEZ3372" s="0"/>
      <c r="AFA3372" s="0"/>
      <c r="AFB3372" s="0"/>
      <c r="AFC3372" s="0"/>
      <c r="AFD3372" s="0"/>
      <c r="AFE3372" s="0"/>
      <c r="AFF3372" s="0"/>
      <c r="AFG3372" s="0"/>
      <c r="AFH3372" s="0"/>
      <c r="AFI3372" s="0"/>
      <c r="AFJ3372" s="0"/>
      <c r="AFK3372" s="0"/>
      <c r="AFL3372" s="0"/>
      <c r="AFM3372" s="0"/>
      <c r="AFN3372" s="0"/>
      <c r="AFO3372" s="0"/>
      <c r="AFP3372" s="0"/>
      <c r="AFQ3372" s="0"/>
      <c r="AFR3372" s="0"/>
      <c r="AFS3372" s="0"/>
      <c r="AFT3372" s="0"/>
      <c r="AFU3372" s="0"/>
      <c r="AFV3372" s="0"/>
      <c r="AFW3372" s="0"/>
      <c r="AFX3372" s="0"/>
      <c r="AFY3372" s="0"/>
      <c r="AFZ3372" s="0"/>
      <c r="AGA3372" s="0"/>
      <c r="AGB3372" s="0"/>
      <c r="AGC3372" s="0"/>
      <c r="AGD3372" s="0"/>
      <c r="AGE3372" s="0"/>
      <c r="AGF3372" s="0"/>
      <c r="AGG3372" s="0"/>
      <c r="AGH3372" s="0"/>
      <c r="AGI3372" s="0"/>
      <c r="AGJ3372" s="0"/>
      <c r="AGK3372" s="0"/>
      <c r="AGL3372" s="0"/>
      <c r="AGM3372" s="0"/>
      <c r="AGN3372" s="0"/>
      <c r="AGO3372" s="0"/>
      <c r="AGP3372" s="0"/>
      <c r="AGQ3372" s="0"/>
      <c r="AGR3372" s="0"/>
      <c r="AGS3372" s="0"/>
      <c r="AGT3372" s="0"/>
      <c r="AGU3372" s="0"/>
      <c r="AGV3372" s="0"/>
      <c r="AGW3372" s="0"/>
      <c r="AGX3372" s="0"/>
      <c r="AGY3372" s="0"/>
      <c r="AGZ3372" s="0"/>
      <c r="AHA3372" s="0"/>
      <c r="AHB3372" s="0"/>
      <c r="AHC3372" s="0"/>
      <c r="AHD3372" s="0"/>
      <c r="AHE3372" s="0"/>
      <c r="AHF3372" s="0"/>
      <c r="AHG3372" s="0"/>
      <c r="AHH3372" s="0"/>
      <c r="AHI3372" s="0"/>
      <c r="AHJ3372" s="0"/>
      <c r="AHK3372" s="0"/>
      <c r="AHL3372" s="0"/>
      <c r="AHM3372" s="0"/>
      <c r="AHN3372" s="0"/>
      <c r="AHO3372" s="0"/>
      <c r="AHP3372" s="0"/>
      <c r="AHQ3372" s="0"/>
      <c r="AHR3372" s="0"/>
      <c r="AHS3372" s="0"/>
      <c r="AHT3372" s="0"/>
      <c r="AHU3372" s="0"/>
      <c r="AHV3372" s="0"/>
      <c r="AHW3372" s="0"/>
      <c r="AHX3372" s="0"/>
      <c r="AHY3372" s="0"/>
      <c r="AHZ3372" s="0"/>
      <c r="AIA3372" s="0"/>
      <c r="AIB3372" s="0"/>
      <c r="AIC3372" s="0"/>
      <c r="AID3372" s="0"/>
      <c r="AIE3372" s="0"/>
      <c r="AIF3372" s="0"/>
      <c r="AIG3372" s="0"/>
      <c r="AIH3372" s="0"/>
      <c r="AII3372" s="0"/>
      <c r="AIJ3372" s="0"/>
      <c r="AIK3372" s="0"/>
      <c r="AIL3372" s="0"/>
      <c r="AIM3372" s="0"/>
      <c r="AIN3372" s="0"/>
      <c r="AIO3372" s="0"/>
      <c r="AIP3372" s="0"/>
      <c r="AIQ3372" s="0"/>
      <c r="AIR3372" s="0"/>
      <c r="AIS3372" s="0"/>
      <c r="AIT3372" s="0"/>
      <c r="AIU3372" s="0"/>
      <c r="AIV3372" s="0"/>
      <c r="AIW3372" s="0"/>
      <c r="AIX3372" s="0"/>
      <c r="AIY3372" s="0"/>
      <c r="AIZ3372" s="0"/>
      <c r="AJA3372" s="0"/>
      <c r="AJB3372" s="0"/>
      <c r="AJC3372" s="0"/>
      <c r="AJD3372" s="0"/>
      <c r="AJE3372" s="0"/>
      <c r="AJF3372" s="0"/>
      <c r="AJG3372" s="0"/>
      <c r="AJH3372" s="0"/>
      <c r="AJI3372" s="0"/>
      <c r="AJJ3372" s="0"/>
      <c r="AJK3372" s="0"/>
      <c r="AJL3372" s="0"/>
      <c r="AJM3372" s="0"/>
      <c r="AJN3372" s="0"/>
      <c r="AJO3372" s="0"/>
      <c r="AJP3372" s="0"/>
      <c r="AJQ3372" s="0"/>
      <c r="AJR3372" s="0"/>
      <c r="AJS3372" s="0"/>
      <c r="AJT3372" s="0"/>
      <c r="AJU3372" s="0"/>
      <c r="AJV3372" s="0"/>
      <c r="AJW3372" s="0"/>
      <c r="AJX3372" s="0"/>
      <c r="AJY3372" s="0"/>
      <c r="AJZ3372" s="0"/>
      <c r="AKA3372" s="0"/>
      <c r="AKB3372" s="0"/>
      <c r="AKC3372" s="0"/>
      <c r="AKD3372" s="0"/>
      <c r="AKE3372" s="0"/>
      <c r="AKF3372" s="0"/>
      <c r="AKG3372" s="0"/>
      <c r="AKH3372" s="0"/>
      <c r="AKI3372" s="0"/>
      <c r="AKJ3372" s="0"/>
      <c r="AKK3372" s="0"/>
      <c r="AKL3372" s="0"/>
      <c r="AKM3372" s="0"/>
      <c r="AKN3372" s="0"/>
      <c r="AKO3372" s="0"/>
      <c r="AKP3372" s="0"/>
      <c r="AKQ3372" s="0"/>
      <c r="AKR3372" s="0"/>
      <c r="AKS3372" s="0"/>
      <c r="AKT3372" s="0"/>
      <c r="AKU3372" s="0"/>
      <c r="AKV3372" s="0"/>
      <c r="AKW3372" s="0"/>
      <c r="AKX3372" s="0"/>
      <c r="AKY3372" s="0"/>
      <c r="AKZ3372" s="0"/>
      <c r="ALA3372" s="0"/>
      <c r="ALB3372" s="0"/>
      <c r="ALC3372" s="0"/>
      <c r="ALD3372" s="0"/>
      <c r="ALE3372" s="0"/>
      <c r="ALF3372" s="0"/>
      <c r="ALG3372" s="0"/>
      <c r="ALH3372" s="0"/>
      <c r="ALI3372" s="0"/>
      <c r="ALJ3372" s="0"/>
      <c r="ALK3372" s="0"/>
      <c r="ALL3372" s="0"/>
      <c r="ALM3372" s="0"/>
      <c r="ALN3372" s="0"/>
      <c r="ALO3372" s="0"/>
      <c r="ALP3372" s="0"/>
      <c r="ALQ3372" s="0"/>
      <c r="ALR3372" s="0"/>
      <c r="ALS3372" s="0"/>
      <c r="ALT3372" s="0"/>
      <c r="ALU3372" s="0"/>
      <c r="ALV3372" s="0"/>
      <c r="ALW3372" s="0"/>
      <c r="ALX3372" s="0"/>
      <c r="ALY3372" s="0"/>
      <c r="ALZ3372" s="0"/>
      <c r="AMA3372" s="0"/>
      <c r="AMB3372" s="0"/>
      <c r="AMC3372" s="0"/>
      <c r="AMD3372" s="0"/>
      <c r="AME3372" s="0"/>
      <c r="AMF3372" s="0"/>
      <c r="AMG3372" s="0"/>
      <c r="AMH3372" s="0"/>
      <c r="AMI3372" s="0"/>
    </row>
    <row r="3373" customFormat="false" ht="12.75" hidden="false" customHeight="false" outlineLevel="0" collapsed="false">
      <c r="A3373" s="1" t="s">
        <v>3622</v>
      </c>
      <c r="C3373" s="70" t="s">
        <v>3630</v>
      </c>
      <c r="D3373" s="70" t="s">
        <v>51</v>
      </c>
      <c r="E3373" s="72" t="n">
        <v>2.2</v>
      </c>
      <c r="F3373" s="73" t="n">
        <v>1</v>
      </c>
      <c r="G3373" s="74" t="s">
        <v>2422</v>
      </c>
      <c r="BM3373" s="0"/>
      <c r="BN3373" s="0"/>
      <c r="BO3373" s="0"/>
      <c r="BP3373" s="0"/>
      <c r="BQ3373" s="0"/>
      <c r="BR3373" s="0"/>
      <c r="BS3373" s="0"/>
      <c r="BT3373" s="0"/>
      <c r="BU3373" s="0"/>
      <c r="BV3373" s="0"/>
      <c r="BW3373" s="0"/>
      <c r="BX3373" s="0"/>
      <c r="BY3373" s="0"/>
      <c r="BZ3373" s="0"/>
      <c r="CA3373" s="0"/>
      <c r="CB3373" s="0"/>
      <c r="CC3373" s="0"/>
      <c r="CD3373" s="0"/>
      <c r="CE3373" s="0"/>
      <c r="CF3373" s="0"/>
      <c r="CG3373" s="0"/>
      <c r="CH3373" s="0"/>
      <c r="CI3373" s="0"/>
      <c r="CJ3373" s="0"/>
      <c r="CK3373" s="0"/>
      <c r="CL3373" s="0"/>
      <c r="CM3373" s="0"/>
      <c r="CN3373" s="0"/>
      <c r="CO3373" s="0"/>
      <c r="CP3373" s="0"/>
      <c r="CQ3373" s="0"/>
      <c r="CR3373" s="0"/>
      <c r="CS3373" s="0"/>
      <c r="CT3373" s="0"/>
      <c r="CU3373" s="0"/>
      <c r="CV3373" s="0"/>
      <c r="CW3373" s="0"/>
      <c r="CX3373" s="0"/>
      <c r="CY3373" s="0"/>
      <c r="CZ3373" s="0"/>
      <c r="DA3373" s="0"/>
      <c r="DB3373" s="0"/>
      <c r="DC3373" s="0"/>
      <c r="DD3373" s="0"/>
      <c r="DE3373" s="0"/>
      <c r="DF3373" s="0"/>
      <c r="DG3373" s="0"/>
      <c r="DH3373" s="0"/>
      <c r="DI3373" s="0"/>
      <c r="DJ3373" s="0"/>
      <c r="DK3373" s="0"/>
      <c r="DL3373" s="0"/>
      <c r="DM3373" s="0"/>
      <c r="DN3373" s="0"/>
      <c r="DO3373" s="0"/>
      <c r="DP3373" s="0"/>
      <c r="DQ3373" s="0"/>
      <c r="DR3373" s="0"/>
      <c r="DS3373" s="0"/>
      <c r="DT3373" s="0"/>
      <c r="DU3373" s="0"/>
      <c r="DV3373" s="0"/>
      <c r="DW3373" s="0"/>
      <c r="DX3373" s="0"/>
      <c r="DY3373" s="0"/>
      <c r="DZ3373" s="0"/>
      <c r="EA3373" s="0"/>
      <c r="EB3373" s="0"/>
      <c r="EC3373" s="0"/>
      <c r="ED3373" s="0"/>
      <c r="EE3373" s="0"/>
      <c r="EF3373" s="0"/>
      <c r="EG3373" s="0"/>
      <c r="EH3373" s="0"/>
      <c r="EI3373" s="0"/>
      <c r="EJ3373" s="0"/>
      <c r="EK3373" s="0"/>
      <c r="EL3373" s="0"/>
      <c r="EM3373" s="0"/>
      <c r="EN3373" s="0"/>
      <c r="EO3373" s="0"/>
      <c r="EP3373" s="0"/>
      <c r="EQ3373" s="0"/>
      <c r="ER3373" s="0"/>
      <c r="ES3373" s="0"/>
      <c r="ET3373" s="0"/>
      <c r="EU3373" s="0"/>
      <c r="EV3373" s="0"/>
      <c r="EW3373" s="0"/>
      <c r="EX3373" s="0"/>
      <c r="EY3373" s="0"/>
      <c r="EZ3373" s="0"/>
      <c r="FA3373" s="0"/>
      <c r="FB3373" s="0"/>
      <c r="FC3373" s="0"/>
      <c r="FD3373" s="0"/>
      <c r="FE3373" s="0"/>
      <c r="FF3373" s="0"/>
      <c r="FG3373" s="0"/>
      <c r="FH3373" s="0"/>
      <c r="FI3373" s="0"/>
      <c r="FJ3373" s="0"/>
      <c r="FK3373" s="0"/>
      <c r="FL3373" s="0"/>
      <c r="FM3373" s="0"/>
      <c r="FN3373" s="0"/>
      <c r="FO3373" s="0"/>
      <c r="FP3373" s="0"/>
      <c r="FQ3373" s="0"/>
      <c r="FR3373" s="0"/>
      <c r="FS3373" s="0"/>
      <c r="FT3373" s="0"/>
      <c r="FU3373" s="0"/>
      <c r="FV3373" s="0"/>
      <c r="FW3373" s="0"/>
      <c r="FX3373" s="0"/>
      <c r="FY3373" s="0"/>
      <c r="FZ3373" s="0"/>
      <c r="GA3373" s="0"/>
      <c r="GB3373" s="0"/>
      <c r="GC3373" s="0"/>
      <c r="GD3373" s="0"/>
      <c r="GE3373" s="0"/>
      <c r="GF3373" s="0"/>
      <c r="GG3373" s="0"/>
      <c r="GH3373" s="0"/>
      <c r="GI3373" s="0"/>
      <c r="GJ3373" s="0"/>
      <c r="GK3373" s="0"/>
      <c r="GL3373" s="0"/>
      <c r="GM3373" s="0"/>
      <c r="GN3373" s="0"/>
      <c r="GO3373" s="0"/>
      <c r="GP3373" s="0"/>
      <c r="GQ3373" s="0"/>
      <c r="GR3373" s="0"/>
      <c r="GS3373" s="0"/>
      <c r="GT3373" s="0"/>
      <c r="GU3373" s="0"/>
      <c r="GV3373" s="0"/>
      <c r="GW3373" s="0"/>
      <c r="GX3373" s="0"/>
      <c r="GY3373" s="0"/>
      <c r="GZ3373" s="0"/>
      <c r="HA3373" s="0"/>
      <c r="HB3373" s="0"/>
      <c r="HC3373" s="0"/>
      <c r="HD3373" s="0"/>
      <c r="HE3373" s="0"/>
      <c r="HF3373" s="0"/>
      <c r="HG3373" s="0"/>
      <c r="HH3373" s="0"/>
      <c r="HI3373" s="0"/>
      <c r="HJ3373" s="0"/>
      <c r="HK3373" s="0"/>
      <c r="HL3373" s="0"/>
      <c r="HM3373" s="0"/>
      <c r="HN3373" s="0"/>
      <c r="HO3373" s="0"/>
      <c r="HP3373" s="0"/>
      <c r="HQ3373" s="0"/>
      <c r="HR3373" s="0"/>
      <c r="HS3373" s="0"/>
      <c r="HT3373" s="0"/>
      <c r="HU3373" s="0"/>
      <c r="HV3373" s="0"/>
      <c r="HW3373" s="0"/>
      <c r="HX3373" s="0"/>
      <c r="HY3373" s="0"/>
      <c r="HZ3373" s="0"/>
      <c r="IA3373" s="0"/>
      <c r="IB3373" s="0"/>
      <c r="IC3373" s="0"/>
      <c r="ID3373" s="0"/>
      <c r="IE3373" s="0"/>
      <c r="IF3373" s="0"/>
      <c r="IG3373" s="0"/>
      <c r="IH3373" s="0"/>
      <c r="II3373" s="0"/>
      <c r="IJ3373" s="0"/>
      <c r="IK3373" s="0"/>
      <c r="IL3373" s="0"/>
      <c r="IM3373" s="0"/>
      <c r="IN3373" s="0"/>
      <c r="IO3373" s="0"/>
      <c r="IP3373" s="0"/>
      <c r="IQ3373" s="0"/>
      <c r="IR3373" s="0"/>
      <c r="IS3373" s="0"/>
      <c r="IT3373" s="0"/>
      <c r="IU3373" s="0"/>
      <c r="IV3373" s="0"/>
      <c r="IW3373" s="0"/>
      <c r="IX3373" s="0"/>
      <c r="IY3373" s="0"/>
      <c r="IZ3373" s="0"/>
      <c r="JA3373" s="0"/>
      <c r="JB3373" s="0"/>
      <c r="JC3373" s="0"/>
      <c r="JD3373" s="0"/>
      <c r="JE3373" s="0"/>
      <c r="JF3373" s="0"/>
      <c r="JG3373" s="0"/>
      <c r="JH3373" s="0"/>
      <c r="JI3373" s="0"/>
      <c r="JJ3373" s="0"/>
      <c r="JK3373" s="0"/>
      <c r="JL3373" s="0"/>
      <c r="JM3373" s="0"/>
      <c r="JN3373" s="0"/>
      <c r="JO3373" s="0"/>
      <c r="JP3373" s="0"/>
      <c r="JQ3373" s="0"/>
      <c r="JR3373" s="0"/>
      <c r="JS3373" s="0"/>
      <c r="JT3373" s="0"/>
      <c r="JU3373" s="0"/>
      <c r="JV3373" s="0"/>
      <c r="JW3373" s="0"/>
      <c r="JX3373" s="0"/>
      <c r="JY3373" s="0"/>
      <c r="JZ3373" s="0"/>
      <c r="KA3373" s="0"/>
      <c r="KB3373" s="0"/>
      <c r="KC3373" s="0"/>
      <c r="KD3373" s="0"/>
      <c r="KE3373" s="0"/>
      <c r="KF3373" s="0"/>
      <c r="KG3373" s="0"/>
      <c r="KH3373" s="0"/>
      <c r="KI3373" s="0"/>
      <c r="KJ3373" s="0"/>
      <c r="KK3373" s="0"/>
      <c r="KL3373" s="0"/>
      <c r="KM3373" s="0"/>
      <c r="KN3373" s="0"/>
      <c r="KO3373" s="0"/>
      <c r="KP3373" s="0"/>
      <c r="KQ3373" s="0"/>
      <c r="KR3373" s="0"/>
      <c r="KS3373" s="0"/>
      <c r="KT3373" s="0"/>
      <c r="KU3373" s="0"/>
      <c r="KV3373" s="0"/>
      <c r="KW3373" s="0"/>
      <c r="KX3373" s="0"/>
      <c r="KY3373" s="0"/>
      <c r="KZ3373" s="0"/>
      <c r="LA3373" s="0"/>
      <c r="LB3373" s="0"/>
      <c r="LC3373" s="0"/>
      <c r="LD3373" s="0"/>
      <c r="LE3373" s="0"/>
      <c r="LF3373" s="0"/>
      <c r="LG3373" s="0"/>
      <c r="LH3373" s="0"/>
      <c r="LI3373" s="0"/>
      <c r="LJ3373" s="0"/>
      <c r="LK3373" s="0"/>
      <c r="LL3373" s="0"/>
      <c r="LM3373" s="0"/>
      <c r="LN3373" s="0"/>
      <c r="LO3373" s="0"/>
      <c r="LP3373" s="0"/>
      <c r="LQ3373" s="0"/>
      <c r="LR3373" s="0"/>
      <c r="LS3373" s="0"/>
      <c r="LT3373" s="0"/>
      <c r="LU3373" s="0"/>
      <c r="LV3373" s="0"/>
      <c r="LW3373" s="0"/>
      <c r="LX3373" s="0"/>
      <c r="LY3373" s="0"/>
      <c r="LZ3373" s="0"/>
      <c r="MA3373" s="0"/>
      <c r="MB3373" s="0"/>
      <c r="MC3373" s="0"/>
      <c r="MD3373" s="0"/>
      <c r="ME3373" s="0"/>
      <c r="MF3373" s="0"/>
      <c r="MG3373" s="0"/>
      <c r="MH3373" s="0"/>
      <c r="MI3373" s="0"/>
      <c r="MJ3373" s="0"/>
      <c r="MK3373" s="0"/>
      <c r="ML3373" s="0"/>
      <c r="MM3373" s="0"/>
      <c r="MN3373" s="0"/>
      <c r="MO3373" s="0"/>
      <c r="MP3373" s="0"/>
      <c r="MQ3373" s="0"/>
      <c r="MR3373" s="0"/>
      <c r="MS3373" s="0"/>
      <c r="MT3373" s="0"/>
      <c r="MU3373" s="0"/>
      <c r="MV3373" s="0"/>
      <c r="MW3373" s="0"/>
      <c r="MX3373" s="0"/>
      <c r="MY3373" s="0"/>
      <c r="MZ3373" s="0"/>
      <c r="NA3373" s="0"/>
      <c r="NB3373" s="0"/>
      <c r="NC3373" s="0"/>
      <c r="ND3373" s="0"/>
      <c r="NE3373" s="0"/>
      <c r="NF3373" s="0"/>
      <c r="NG3373" s="0"/>
      <c r="NH3373" s="0"/>
      <c r="NI3373" s="0"/>
      <c r="NJ3373" s="0"/>
      <c r="NK3373" s="0"/>
      <c r="NL3373" s="0"/>
      <c r="NM3373" s="0"/>
      <c r="NN3373" s="0"/>
      <c r="NO3373" s="0"/>
      <c r="NP3373" s="0"/>
      <c r="NQ3373" s="0"/>
      <c r="NR3373" s="0"/>
      <c r="NS3373" s="0"/>
      <c r="NT3373" s="0"/>
      <c r="NU3373" s="0"/>
      <c r="NV3373" s="0"/>
      <c r="NW3373" s="0"/>
      <c r="NX3373" s="0"/>
      <c r="NY3373" s="0"/>
      <c r="NZ3373" s="0"/>
      <c r="OA3373" s="0"/>
      <c r="OB3373" s="0"/>
      <c r="OC3373" s="0"/>
      <c r="OD3373" s="0"/>
      <c r="OE3373" s="0"/>
      <c r="OF3373" s="0"/>
      <c r="OG3373" s="0"/>
      <c r="OH3373" s="0"/>
      <c r="OI3373" s="0"/>
      <c r="OJ3373" s="0"/>
      <c r="OK3373" s="0"/>
      <c r="OL3373" s="0"/>
      <c r="OM3373" s="0"/>
      <c r="ON3373" s="0"/>
      <c r="OO3373" s="0"/>
      <c r="OP3373" s="0"/>
      <c r="OQ3373" s="0"/>
      <c r="OR3373" s="0"/>
      <c r="OS3373" s="0"/>
      <c r="OT3373" s="0"/>
      <c r="OU3373" s="0"/>
      <c r="OV3373" s="0"/>
      <c r="OW3373" s="0"/>
      <c r="OX3373" s="0"/>
      <c r="OY3373" s="0"/>
      <c r="OZ3373" s="0"/>
      <c r="PA3373" s="0"/>
      <c r="PB3373" s="0"/>
      <c r="PC3373" s="0"/>
      <c r="PD3373" s="0"/>
      <c r="PE3373" s="0"/>
      <c r="PF3373" s="0"/>
      <c r="PG3373" s="0"/>
      <c r="PH3373" s="0"/>
      <c r="PI3373" s="0"/>
      <c r="PJ3373" s="0"/>
      <c r="PK3373" s="0"/>
      <c r="PL3373" s="0"/>
      <c r="PM3373" s="0"/>
      <c r="PN3373" s="0"/>
      <c r="PO3373" s="0"/>
      <c r="PP3373" s="0"/>
      <c r="PQ3373" s="0"/>
      <c r="PR3373" s="0"/>
      <c r="PS3373" s="0"/>
      <c r="PT3373" s="0"/>
      <c r="PU3373" s="0"/>
      <c r="PV3373" s="0"/>
      <c r="PW3373" s="0"/>
      <c r="PX3373" s="0"/>
      <c r="PY3373" s="0"/>
      <c r="PZ3373" s="0"/>
      <c r="QA3373" s="0"/>
      <c r="QB3373" s="0"/>
      <c r="QC3373" s="0"/>
      <c r="QD3373" s="0"/>
      <c r="QE3373" s="0"/>
      <c r="QF3373" s="0"/>
      <c r="QG3373" s="0"/>
      <c r="QH3373" s="0"/>
      <c r="QI3373" s="0"/>
      <c r="QJ3373" s="0"/>
      <c r="QK3373" s="0"/>
      <c r="QL3373" s="0"/>
      <c r="QM3373" s="0"/>
      <c r="QN3373" s="0"/>
      <c r="QO3373" s="0"/>
      <c r="QP3373" s="0"/>
      <c r="QQ3373" s="0"/>
      <c r="QR3373" s="0"/>
      <c r="QS3373" s="0"/>
      <c r="QT3373" s="0"/>
      <c r="QU3373" s="0"/>
      <c r="QV3373" s="0"/>
      <c r="QW3373" s="0"/>
      <c r="QX3373" s="0"/>
      <c r="QY3373" s="0"/>
      <c r="QZ3373" s="0"/>
      <c r="RA3373" s="0"/>
      <c r="RB3373" s="0"/>
      <c r="RC3373" s="0"/>
      <c r="RD3373" s="0"/>
      <c r="RE3373" s="0"/>
      <c r="RF3373" s="0"/>
      <c r="RG3373" s="0"/>
      <c r="RH3373" s="0"/>
      <c r="RI3373" s="0"/>
      <c r="RJ3373" s="0"/>
      <c r="RK3373" s="0"/>
      <c r="RL3373" s="0"/>
      <c r="RM3373" s="0"/>
      <c r="RN3373" s="0"/>
      <c r="RO3373" s="0"/>
      <c r="RP3373" s="0"/>
      <c r="RQ3373" s="0"/>
      <c r="RR3373" s="0"/>
      <c r="RS3373" s="0"/>
      <c r="RT3373" s="0"/>
      <c r="RU3373" s="0"/>
      <c r="RV3373" s="0"/>
      <c r="RW3373" s="0"/>
      <c r="RX3373" s="0"/>
      <c r="RY3373" s="0"/>
      <c r="RZ3373" s="0"/>
      <c r="SA3373" s="0"/>
      <c r="SB3373" s="0"/>
      <c r="SC3373" s="0"/>
      <c r="SD3373" s="0"/>
      <c r="SE3373" s="0"/>
      <c r="SF3373" s="0"/>
      <c r="SG3373" s="0"/>
      <c r="SH3373" s="0"/>
      <c r="SI3373" s="0"/>
      <c r="SJ3373" s="0"/>
      <c r="SK3373" s="0"/>
      <c r="SL3373" s="0"/>
      <c r="SM3373" s="0"/>
      <c r="SN3373" s="0"/>
      <c r="SO3373" s="0"/>
      <c r="SP3373" s="0"/>
      <c r="SQ3373" s="0"/>
      <c r="SR3373" s="0"/>
      <c r="SS3373" s="0"/>
      <c r="ST3373" s="0"/>
      <c r="SU3373" s="0"/>
      <c r="SV3373" s="0"/>
      <c r="SW3373" s="0"/>
      <c r="SX3373" s="0"/>
      <c r="SY3373" s="0"/>
      <c r="SZ3373" s="0"/>
      <c r="TA3373" s="0"/>
      <c r="TB3373" s="0"/>
      <c r="TC3373" s="0"/>
      <c r="TD3373" s="0"/>
      <c r="TE3373" s="0"/>
      <c r="TF3373" s="0"/>
      <c r="TG3373" s="0"/>
      <c r="TH3373" s="0"/>
      <c r="TI3373" s="0"/>
      <c r="TJ3373" s="0"/>
      <c r="TK3373" s="0"/>
      <c r="TL3373" s="0"/>
      <c r="TM3373" s="0"/>
      <c r="TN3373" s="0"/>
      <c r="TO3373" s="0"/>
      <c r="TP3373" s="0"/>
      <c r="TQ3373" s="0"/>
      <c r="TR3373" s="0"/>
      <c r="TS3373" s="0"/>
      <c r="TT3373" s="0"/>
      <c r="TU3373" s="0"/>
      <c r="TV3373" s="0"/>
      <c r="TW3373" s="0"/>
      <c r="TX3373" s="0"/>
      <c r="TY3373" s="0"/>
      <c r="TZ3373" s="0"/>
      <c r="UA3373" s="0"/>
      <c r="UB3373" s="0"/>
      <c r="UC3373" s="0"/>
      <c r="UD3373" s="0"/>
      <c r="UE3373" s="0"/>
      <c r="UF3373" s="0"/>
      <c r="UG3373" s="0"/>
      <c r="UH3373" s="0"/>
      <c r="UI3373" s="0"/>
      <c r="UJ3373" s="0"/>
      <c r="UK3373" s="0"/>
      <c r="UL3373" s="0"/>
      <c r="UM3373" s="0"/>
      <c r="UN3373" s="0"/>
      <c r="UO3373" s="0"/>
      <c r="UP3373" s="0"/>
      <c r="UQ3373" s="0"/>
      <c r="UR3373" s="0"/>
      <c r="US3373" s="0"/>
      <c r="UT3373" s="0"/>
      <c r="UU3373" s="0"/>
      <c r="UV3373" s="0"/>
      <c r="UW3373" s="0"/>
      <c r="UX3373" s="0"/>
      <c r="UY3373" s="0"/>
      <c r="UZ3373" s="0"/>
      <c r="VA3373" s="0"/>
      <c r="VB3373" s="0"/>
      <c r="VC3373" s="0"/>
      <c r="VD3373" s="0"/>
      <c r="VE3373" s="0"/>
      <c r="VF3373" s="0"/>
      <c r="VG3373" s="0"/>
      <c r="VH3373" s="0"/>
      <c r="VI3373" s="0"/>
      <c r="VJ3373" s="0"/>
      <c r="VK3373" s="0"/>
      <c r="VL3373" s="0"/>
      <c r="VM3373" s="0"/>
      <c r="VN3373" s="0"/>
      <c r="VO3373" s="0"/>
      <c r="VP3373" s="0"/>
      <c r="VQ3373" s="0"/>
      <c r="VR3373" s="0"/>
      <c r="VS3373" s="0"/>
      <c r="VT3373" s="0"/>
      <c r="VU3373" s="0"/>
      <c r="VV3373" s="0"/>
      <c r="VW3373" s="0"/>
      <c r="VX3373" s="0"/>
      <c r="VY3373" s="0"/>
      <c r="VZ3373" s="0"/>
      <c r="WA3373" s="0"/>
      <c r="WB3373" s="0"/>
      <c r="WC3373" s="0"/>
      <c r="WD3373" s="0"/>
      <c r="WE3373" s="0"/>
      <c r="WF3373" s="0"/>
      <c r="WG3373" s="0"/>
      <c r="WH3373" s="0"/>
      <c r="WI3373" s="0"/>
      <c r="WJ3373" s="0"/>
      <c r="WK3373" s="0"/>
      <c r="WL3373" s="0"/>
      <c r="WM3373" s="0"/>
      <c r="WN3373" s="0"/>
      <c r="WO3373" s="0"/>
      <c r="WP3373" s="0"/>
      <c r="WQ3373" s="0"/>
      <c r="WR3373" s="0"/>
      <c r="WS3373" s="0"/>
      <c r="WT3373" s="0"/>
      <c r="WU3373" s="0"/>
      <c r="WV3373" s="0"/>
      <c r="WW3373" s="0"/>
      <c r="WX3373" s="0"/>
      <c r="WY3373" s="0"/>
      <c r="WZ3373" s="0"/>
      <c r="XA3373" s="0"/>
      <c r="XB3373" s="0"/>
      <c r="XC3373" s="0"/>
      <c r="XD3373" s="0"/>
      <c r="XE3373" s="0"/>
      <c r="XF3373" s="0"/>
      <c r="XG3373" s="0"/>
      <c r="XH3373" s="0"/>
      <c r="XI3373" s="0"/>
      <c r="XJ3373" s="0"/>
      <c r="XK3373" s="0"/>
      <c r="XL3373" s="0"/>
      <c r="XM3373" s="0"/>
      <c r="XN3373" s="0"/>
      <c r="XO3373" s="0"/>
      <c r="XP3373" s="0"/>
      <c r="XQ3373" s="0"/>
      <c r="XR3373" s="0"/>
      <c r="XS3373" s="0"/>
      <c r="XT3373" s="0"/>
      <c r="XU3373" s="0"/>
      <c r="XV3373" s="0"/>
      <c r="XW3373" s="0"/>
      <c r="XX3373" s="0"/>
      <c r="XY3373" s="0"/>
      <c r="XZ3373" s="0"/>
      <c r="YA3373" s="0"/>
      <c r="YB3373" s="0"/>
      <c r="YC3373" s="0"/>
      <c r="YD3373" s="0"/>
      <c r="YE3373" s="0"/>
      <c r="YF3373" s="0"/>
      <c r="YG3373" s="0"/>
      <c r="YH3373" s="0"/>
      <c r="YI3373" s="0"/>
      <c r="YJ3373" s="0"/>
      <c r="YK3373" s="0"/>
      <c r="YL3373" s="0"/>
      <c r="YM3373" s="0"/>
      <c r="YN3373" s="0"/>
      <c r="YO3373" s="0"/>
      <c r="YP3373" s="0"/>
      <c r="YQ3373" s="0"/>
      <c r="YR3373" s="0"/>
      <c r="YS3373" s="0"/>
      <c r="YT3373" s="0"/>
      <c r="YU3373" s="0"/>
      <c r="YV3373" s="0"/>
      <c r="YW3373" s="0"/>
      <c r="YX3373" s="0"/>
      <c r="YY3373" s="0"/>
      <c r="YZ3373" s="0"/>
      <c r="ZA3373" s="0"/>
      <c r="ZB3373" s="0"/>
      <c r="ZC3373" s="0"/>
      <c r="ZD3373" s="0"/>
      <c r="ZE3373" s="0"/>
      <c r="ZF3373" s="0"/>
      <c r="ZG3373" s="0"/>
      <c r="ZH3373" s="0"/>
      <c r="ZI3373" s="0"/>
      <c r="ZJ3373" s="0"/>
      <c r="ZK3373" s="0"/>
      <c r="ZL3373" s="0"/>
      <c r="ZM3373" s="0"/>
      <c r="ZN3373" s="0"/>
      <c r="ZO3373" s="0"/>
      <c r="ZP3373" s="0"/>
      <c r="ZQ3373" s="0"/>
      <c r="ZR3373" s="0"/>
      <c r="ZS3373" s="0"/>
      <c r="ZT3373" s="0"/>
      <c r="ZU3373" s="0"/>
      <c r="ZV3373" s="0"/>
      <c r="ZW3373" s="0"/>
      <c r="ZX3373" s="0"/>
      <c r="ZY3373" s="0"/>
      <c r="ZZ3373" s="0"/>
      <c r="AAA3373" s="0"/>
      <c r="AAB3373" s="0"/>
      <c r="AAC3373" s="0"/>
      <c r="AAD3373" s="0"/>
      <c r="AAE3373" s="0"/>
      <c r="AAF3373" s="0"/>
      <c r="AAG3373" s="0"/>
      <c r="AAH3373" s="0"/>
      <c r="AAI3373" s="0"/>
      <c r="AAJ3373" s="0"/>
      <c r="AAK3373" s="0"/>
      <c r="AAL3373" s="0"/>
      <c r="AAM3373" s="0"/>
      <c r="AAN3373" s="0"/>
      <c r="AAO3373" s="0"/>
      <c r="AAP3373" s="0"/>
      <c r="AAQ3373" s="0"/>
      <c r="AAR3373" s="0"/>
      <c r="AAS3373" s="0"/>
      <c r="AAT3373" s="0"/>
      <c r="AAU3373" s="0"/>
      <c r="AAV3373" s="0"/>
      <c r="AAW3373" s="0"/>
      <c r="AAX3373" s="0"/>
      <c r="AAY3373" s="0"/>
      <c r="AAZ3373" s="0"/>
      <c r="ABA3373" s="0"/>
      <c r="ABB3373" s="0"/>
      <c r="ABC3373" s="0"/>
      <c r="ABD3373" s="0"/>
      <c r="ABE3373" s="0"/>
      <c r="ABF3373" s="0"/>
      <c r="ABG3373" s="0"/>
      <c r="ABH3373" s="0"/>
      <c r="ABI3373" s="0"/>
      <c r="ABJ3373" s="0"/>
      <c r="ABK3373" s="0"/>
      <c r="ABL3373" s="0"/>
      <c r="ABM3373" s="0"/>
      <c r="ABN3373" s="0"/>
      <c r="ABO3373" s="0"/>
      <c r="ABP3373" s="0"/>
      <c r="ABQ3373" s="0"/>
      <c r="ABR3373" s="0"/>
      <c r="ABS3373" s="0"/>
      <c r="ABT3373" s="0"/>
      <c r="ABU3373" s="0"/>
      <c r="ABV3373" s="0"/>
      <c r="ABW3373" s="0"/>
      <c r="ABX3373" s="0"/>
      <c r="ABY3373" s="0"/>
      <c r="ABZ3373" s="0"/>
      <c r="ACA3373" s="0"/>
      <c r="ACB3373" s="0"/>
      <c r="ACC3373" s="0"/>
      <c r="ACD3373" s="0"/>
      <c r="ACE3373" s="0"/>
      <c r="ACF3373" s="0"/>
      <c r="ACG3373" s="0"/>
      <c r="ACH3373" s="0"/>
      <c r="ACI3373" s="0"/>
      <c r="ACJ3373" s="0"/>
      <c r="ACK3373" s="0"/>
      <c r="ACL3373" s="0"/>
      <c r="ACM3373" s="0"/>
      <c r="ACN3373" s="0"/>
      <c r="ACO3373" s="0"/>
      <c r="ACP3373" s="0"/>
      <c r="ACQ3373" s="0"/>
      <c r="ACR3373" s="0"/>
      <c r="ACS3373" s="0"/>
      <c r="ACT3373" s="0"/>
      <c r="ACU3373" s="0"/>
      <c r="ACV3373" s="0"/>
      <c r="ACW3373" s="0"/>
      <c r="ACX3373" s="0"/>
      <c r="ACY3373" s="0"/>
      <c r="ACZ3373" s="0"/>
      <c r="ADA3373" s="0"/>
      <c r="ADB3373" s="0"/>
      <c r="ADC3373" s="0"/>
      <c r="ADD3373" s="0"/>
      <c r="ADE3373" s="0"/>
      <c r="ADF3373" s="0"/>
      <c r="ADG3373" s="0"/>
      <c r="ADH3373" s="0"/>
      <c r="ADI3373" s="0"/>
      <c r="ADJ3373" s="0"/>
      <c r="ADK3373" s="0"/>
      <c r="ADL3373" s="0"/>
      <c r="ADM3373" s="0"/>
      <c r="ADN3373" s="0"/>
      <c r="ADO3373" s="0"/>
      <c r="ADP3373" s="0"/>
      <c r="ADQ3373" s="0"/>
      <c r="ADR3373" s="0"/>
      <c r="ADS3373" s="0"/>
      <c r="ADT3373" s="0"/>
      <c r="ADU3373" s="0"/>
      <c r="ADV3373" s="0"/>
      <c r="ADW3373" s="0"/>
      <c r="ADX3373" s="0"/>
      <c r="ADY3373" s="0"/>
      <c r="ADZ3373" s="0"/>
      <c r="AEA3373" s="0"/>
      <c r="AEB3373" s="0"/>
      <c r="AEC3373" s="0"/>
      <c r="AED3373" s="0"/>
      <c r="AEE3373" s="0"/>
      <c r="AEF3373" s="0"/>
      <c r="AEG3373" s="0"/>
      <c r="AEH3373" s="0"/>
      <c r="AEI3373" s="0"/>
      <c r="AEJ3373" s="0"/>
      <c r="AEK3373" s="0"/>
      <c r="AEL3373" s="0"/>
      <c r="AEM3373" s="0"/>
      <c r="AEN3373" s="0"/>
      <c r="AEO3373" s="0"/>
      <c r="AEP3373" s="0"/>
      <c r="AEQ3373" s="0"/>
      <c r="AER3373" s="0"/>
      <c r="AES3373" s="0"/>
      <c r="AET3373" s="0"/>
      <c r="AEU3373" s="0"/>
      <c r="AEV3373" s="0"/>
      <c r="AEW3373" s="0"/>
      <c r="AEX3373" s="0"/>
      <c r="AEY3373" s="0"/>
      <c r="AEZ3373" s="0"/>
      <c r="AFA3373" s="0"/>
      <c r="AFB3373" s="0"/>
      <c r="AFC3373" s="0"/>
      <c r="AFD3373" s="0"/>
      <c r="AFE3373" s="0"/>
      <c r="AFF3373" s="0"/>
      <c r="AFG3373" s="0"/>
      <c r="AFH3373" s="0"/>
      <c r="AFI3373" s="0"/>
      <c r="AFJ3373" s="0"/>
      <c r="AFK3373" s="0"/>
      <c r="AFL3373" s="0"/>
      <c r="AFM3373" s="0"/>
      <c r="AFN3373" s="0"/>
      <c r="AFO3373" s="0"/>
      <c r="AFP3373" s="0"/>
      <c r="AFQ3373" s="0"/>
      <c r="AFR3373" s="0"/>
      <c r="AFS3373" s="0"/>
      <c r="AFT3373" s="0"/>
      <c r="AFU3373" s="0"/>
      <c r="AFV3373" s="0"/>
      <c r="AFW3373" s="0"/>
      <c r="AFX3373" s="0"/>
      <c r="AFY3373" s="0"/>
      <c r="AFZ3373" s="0"/>
      <c r="AGA3373" s="0"/>
      <c r="AGB3373" s="0"/>
      <c r="AGC3373" s="0"/>
      <c r="AGD3373" s="0"/>
      <c r="AGE3373" s="0"/>
      <c r="AGF3373" s="0"/>
      <c r="AGG3373" s="0"/>
      <c r="AGH3373" s="0"/>
      <c r="AGI3373" s="0"/>
      <c r="AGJ3373" s="0"/>
      <c r="AGK3373" s="0"/>
      <c r="AGL3373" s="0"/>
      <c r="AGM3373" s="0"/>
      <c r="AGN3373" s="0"/>
      <c r="AGO3373" s="0"/>
      <c r="AGP3373" s="0"/>
      <c r="AGQ3373" s="0"/>
      <c r="AGR3373" s="0"/>
      <c r="AGS3373" s="0"/>
      <c r="AGT3373" s="0"/>
      <c r="AGU3373" s="0"/>
      <c r="AGV3373" s="0"/>
      <c r="AGW3373" s="0"/>
      <c r="AGX3373" s="0"/>
      <c r="AGY3373" s="0"/>
      <c r="AGZ3373" s="0"/>
      <c r="AHA3373" s="0"/>
      <c r="AHB3373" s="0"/>
      <c r="AHC3373" s="0"/>
      <c r="AHD3373" s="0"/>
      <c r="AHE3373" s="0"/>
      <c r="AHF3373" s="0"/>
      <c r="AHG3373" s="0"/>
      <c r="AHH3373" s="0"/>
      <c r="AHI3373" s="0"/>
      <c r="AHJ3373" s="0"/>
      <c r="AHK3373" s="0"/>
      <c r="AHL3373" s="0"/>
      <c r="AHM3373" s="0"/>
      <c r="AHN3373" s="0"/>
      <c r="AHO3373" s="0"/>
      <c r="AHP3373" s="0"/>
      <c r="AHQ3373" s="0"/>
      <c r="AHR3373" s="0"/>
      <c r="AHS3373" s="0"/>
      <c r="AHT3373" s="0"/>
      <c r="AHU3373" s="0"/>
      <c r="AHV3373" s="0"/>
      <c r="AHW3373" s="0"/>
      <c r="AHX3373" s="0"/>
      <c r="AHY3373" s="0"/>
      <c r="AHZ3373" s="0"/>
      <c r="AIA3373" s="0"/>
      <c r="AIB3373" s="0"/>
      <c r="AIC3373" s="0"/>
      <c r="AID3373" s="0"/>
      <c r="AIE3373" s="0"/>
      <c r="AIF3373" s="0"/>
      <c r="AIG3373" s="0"/>
      <c r="AIH3373" s="0"/>
      <c r="AII3373" s="0"/>
      <c r="AIJ3373" s="0"/>
      <c r="AIK3373" s="0"/>
      <c r="AIL3373" s="0"/>
      <c r="AIM3373" s="0"/>
      <c r="AIN3373" s="0"/>
      <c r="AIO3373" s="0"/>
      <c r="AIP3373" s="0"/>
      <c r="AIQ3373" s="0"/>
      <c r="AIR3373" s="0"/>
      <c r="AIS3373" s="0"/>
      <c r="AIT3373" s="0"/>
      <c r="AIU3373" s="0"/>
      <c r="AIV3373" s="0"/>
      <c r="AIW3373" s="0"/>
      <c r="AIX3373" s="0"/>
      <c r="AIY3373" s="0"/>
      <c r="AIZ3373" s="0"/>
      <c r="AJA3373" s="0"/>
      <c r="AJB3373" s="0"/>
      <c r="AJC3373" s="0"/>
      <c r="AJD3373" s="0"/>
      <c r="AJE3373" s="0"/>
      <c r="AJF3373" s="0"/>
      <c r="AJG3373" s="0"/>
      <c r="AJH3373" s="0"/>
      <c r="AJI3373" s="0"/>
      <c r="AJJ3373" s="0"/>
      <c r="AJK3373" s="0"/>
      <c r="AJL3373" s="0"/>
      <c r="AJM3373" s="0"/>
      <c r="AJN3373" s="0"/>
      <c r="AJO3373" s="0"/>
      <c r="AJP3373" s="0"/>
      <c r="AJQ3373" s="0"/>
      <c r="AJR3373" s="0"/>
      <c r="AJS3373" s="0"/>
      <c r="AJT3373" s="0"/>
      <c r="AJU3373" s="0"/>
      <c r="AJV3373" s="0"/>
      <c r="AJW3373" s="0"/>
      <c r="AJX3373" s="0"/>
      <c r="AJY3373" s="0"/>
      <c r="AJZ3373" s="0"/>
      <c r="AKA3373" s="0"/>
      <c r="AKB3373" s="0"/>
      <c r="AKC3373" s="0"/>
      <c r="AKD3373" s="0"/>
      <c r="AKE3373" s="0"/>
      <c r="AKF3373" s="0"/>
      <c r="AKG3373" s="0"/>
      <c r="AKH3373" s="0"/>
      <c r="AKI3373" s="0"/>
      <c r="AKJ3373" s="0"/>
      <c r="AKK3373" s="0"/>
      <c r="AKL3373" s="0"/>
      <c r="AKM3373" s="0"/>
      <c r="AKN3373" s="0"/>
      <c r="AKO3373" s="0"/>
      <c r="AKP3373" s="0"/>
      <c r="AKQ3373" s="0"/>
      <c r="AKR3373" s="0"/>
      <c r="AKS3373" s="0"/>
      <c r="AKT3373" s="0"/>
      <c r="AKU3373" s="0"/>
      <c r="AKV3373" s="0"/>
      <c r="AKW3373" s="0"/>
      <c r="AKX3373" s="0"/>
      <c r="AKY3373" s="0"/>
      <c r="AKZ3373" s="0"/>
      <c r="ALA3373" s="0"/>
      <c r="ALB3373" s="0"/>
      <c r="ALC3373" s="0"/>
      <c r="ALD3373" s="0"/>
      <c r="ALE3373" s="0"/>
      <c r="ALF3373" s="0"/>
      <c r="ALG3373" s="0"/>
      <c r="ALH3373" s="0"/>
      <c r="ALI3373" s="0"/>
      <c r="ALJ3373" s="0"/>
      <c r="ALK3373" s="0"/>
      <c r="ALL3373" s="0"/>
      <c r="ALM3373" s="0"/>
      <c r="ALN3373" s="0"/>
      <c r="ALO3373" s="0"/>
      <c r="ALP3373" s="0"/>
      <c r="ALQ3373" s="0"/>
      <c r="ALR3373" s="0"/>
      <c r="ALS3373" s="0"/>
      <c r="ALT3373" s="0"/>
      <c r="ALU3373" s="0"/>
      <c r="ALV3373" s="0"/>
      <c r="ALW3373" s="0"/>
      <c r="ALX3373" s="0"/>
      <c r="ALY3373" s="0"/>
      <c r="ALZ3373" s="0"/>
      <c r="AMA3373" s="0"/>
      <c r="AMB3373" s="0"/>
      <c r="AMC3373" s="0"/>
      <c r="AMD3373" s="0"/>
      <c r="AME3373" s="0"/>
      <c r="AMF3373" s="0"/>
      <c r="AMG3373" s="0"/>
      <c r="AMH3373" s="0"/>
      <c r="AMI3373" s="0"/>
    </row>
    <row r="3374" customFormat="false" ht="12.75" hidden="false" customHeight="false" outlineLevel="0" collapsed="false">
      <c r="A3374" s="1" t="s">
        <v>3622</v>
      </c>
      <c r="C3374" s="70" t="s">
        <v>3631</v>
      </c>
      <c r="D3374" s="70" t="s">
        <v>22</v>
      </c>
      <c r="E3374" s="72" t="n">
        <v>2.3</v>
      </c>
      <c r="F3374" s="73" t="n">
        <v>0.83</v>
      </c>
      <c r="G3374" s="74" t="s">
        <v>2422</v>
      </c>
      <c r="BM3374" s="0"/>
      <c r="BN3374" s="0"/>
      <c r="BO3374" s="0"/>
      <c r="BP3374" s="0"/>
      <c r="BQ3374" s="0"/>
      <c r="BR3374" s="0"/>
      <c r="BS3374" s="0"/>
      <c r="BT3374" s="0"/>
      <c r="BU3374" s="0"/>
      <c r="BV3374" s="0"/>
      <c r="BW3374" s="0"/>
      <c r="BX3374" s="0"/>
      <c r="BY3374" s="0"/>
      <c r="BZ3374" s="0"/>
      <c r="CA3374" s="0"/>
      <c r="CB3374" s="0"/>
      <c r="CC3374" s="0"/>
      <c r="CD3374" s="0"/>
      <c r="CE3374" s="0"/>
      <c r="CF3374" s="0"/>
      <c r="CG3374" s="0"/>
      <c r="CH3374" s="0"/>
      <c r="CI3374" s="0"/>
      <c r="CJ3374" s="0"/>
      <c r="CK3374" s="0"/>
      <c r="CL3374" s="0"/>
      <c r="CM3374" s="0"/>
      <c r="CN3374" s="0"/>
      <c r="CO3374" s="0"/>
      <c r="CP3374" s="0"/>
      <c r="CQ3374" s="0"/>
      <c r="CR3374" s="0"/>
      <c r="CS3374" s="0"/>
      <c r="CT3374" s="0"/>
      <c r="CU3374" s="0"/>
      <c r="CV3374" s="0"/>
      <c r="CW3374" s="0"/>
      <c r="CX3374" s="0"/>
      <c r="CY3374" s="0"/>
      <c r="CZ3374" s="0"/>
      <c r="DA3374" s="0"/>
      <c r="DB3374" s="0"/>
      <c r="DC3374" s="0"/>
      <c r="DD3374" s="0"/>
      <c r="DE3374" s="0"/>
      <c r="DF3374" s="0"/>
      <c r="DG3374" s="0"/>
      <c r="DH3374" s="0"/>
      <c r="DI3374" s="0"/>
      <c r="DJ3374" s="0"/>
      <c r="DK3374" s="0"/>
      <c r="DL3374" s="0"/>
      <c r="DM3374" s="0"/>
      <c r="DN3374" s="0"/>
      <c r="DO3374" s="0"/>
      <c r="DP3374" s="0"/>
      <c r="DQ3374" s="0"/>
      <c r="DR3374" s="0"/>
      <c r="DS3374" s="0"/>
      <c r="DT3374" s="0"/>
      <c r="DU3374" s="0"/>
      <c r="DV3374" s="0"/>
      <c r="DW3374" s="0"/>
      <c r="DX3374" s="0"/>
      <c r="DY3374" s="0"/>
      <c r="DZ3374" s="0"/>
      <c r="EA3374" s="0"/>
      <c r="EB3374" s="0"/>
      <c r="EC3374" s="0"/>
      <c r="ED3374" s="0"/>
      <c r="EE3374" s="0"/>
      <c r="EF3374" s="0"/>
      <c r="EG3374" s="0"/>
      <c r="EH3374" s="0"/>
      <c r="EI3374" s="0"/>
      <c r="EJ3374" s="0"/>
      <c r="EK3374" s="0"/>
      <c r="EL3374" s="0"/>
      <c r="EM3374" s="0"/>
      <c r="EN3374" s="0"/>
      <c r="EO3374" s="0"/>
      <c r="EP3374" s="0"/>
      <c r="EQ3374" s="0"/>
      <c r="ER3374" s="0"/>
      <c r="ES3374" s="0"/>
      <c r="ET3374" s="0"/>
      <c r="EU3374" s="0"/>
      <c r="EV3374" s="0"/>
      <c r="EW3374" s="0"/>
      <c r="EX3374" s="0"/>
      <c r="EY3374" s="0"/>
      <c r="EZ3374" s="0"/>
      <c r="FA3374" s="0"/>
      <c r="FB3374" s="0"/>
      <c r="FC3374" s="0"/>
      <c r="FD3374" s="0"/>
      <c r="FE3374" s="0"/>
      <c r="FF3374" s="0"/>
      <c r="FG3374" s="0"/>
      <c r="FH3374" s="0"/>
      <c r="FI3374" s="0"/>
      <c r="FJ3374" s="0"/>
      <c r="FK3374" s="0"/>
      <c r="FL3374" s="0"/>
      <c r="FM3374" s="0"/>
      <c r="FN3374" s="0"/>
      <c r="FO3374" s="0"/>
      <c r="FP3374" s="0"/>
      <c r="FQ3374" s="0"/>
      <c r="FR3374" s="0"/>
      <c r="FS3374" s="0"/>
      <c r="FT3374" s="0"/>
      <c r="FU3374" s="0"/>
      <c r="FV3374" s="0"/>
      <c r="FW3374" s="0"/>
      <c r="FX3374" s="0"/>
      <c r="FY3374" s="0"/>
      <c r="FZ3374" s="0"/>
      <c r="GA3374" s="0"/>
      <c r="GB3374" s="0"/>
      <c r="GC3374" s="0"/>
      <c r="GD3374" s="0"/>
      <c r="GE3374" s="0"/>
      <c r="GF3374" s="0"/>
      <c r="GG3374" s="0"/>
      <c r="GH3374" s="0"/>
      <c r="GI3374" s="0"/>
      <c r="GJ3374" s="0"/>
      <c r="GK3374" s="0"/>
      <c r="GL3374" s="0"/>
      <c r="GM3374" s="0"/>
      <c r="GN3374" s="0"/>
      <c r="GO3374" s="0"/>
      <c r="GP3374" s="0"/>
      <c r="GQ3374" s="0"/>
      <c r="GR3374" s="0"/>
      <c r="GS3374" s="0"/>
      <c r="GT3374" s="0"/>
      <c r="GU3374" s="0"/>
      <c r="GV3374" s="0"/>
      <c r="GW3374" s="0"/>
      <c r="GX3374" s="0"/>
      <c r="GY3374" s="0"/>
      <c r="GZ3374" s="0"/>
      <c r="HA3374" s="0"/>
      <c r="HB3374" s="0"/>
      <c r="HC3374" s="0"/>
      <c r="HD3374" s="0"/>
      <c r="HE3374" s="0"/>
      <c r="HF3374" s="0"/>
      <c r="HG3374" s="0"/>
      <c r="HH3374" s="0"/>
      <c r="HI3374" s="0"/>
      <c r="HJ3374" s="0"/>
      <c r="HK3374" s="0"/>
      <c r="HL3374" s="0"/>
      <c r="HM3374" s="0"/>
      <c r="HN3374" s="0"/>
      <c r="HO3374" s="0"/>
      <c r="HP3374" s="0"/>
      <c r="HQ3374" s="0"/>
      <c r="HR3374" s="0"/>
      <c r="HS3374" s="0"/>
      <c r="HT3374" s="0"/>
      <c r="HU3374" s="0"/>
      <c r="HV3374" s="0"/>
      <c r="HW3374" s="0"/>
      <c r="HX3374" s="0"/>
      <c r="HY3374" s="0"/>
      <c r="HZ3374" s="0"/>
      <c r="IA3374" s="0"/>
      <c r="IB3374" s="0"/>
      <c r="IC3374" s="0"/>
      <c r="ID3374" s="0"/>
      <c r="IE3374" s="0"/>
      <c r="IF3374" s="0"/>
      <c r="IG3374" s="0"/>
      <c r="IH3374" s="0"/>
      <c r="II3374" s="0"/>
      <c r="IJ3374" s="0"/>
      <c r="IK3374" s="0"/>
      <c r="IL3374" s="0"/>
      <c r="IM3374" s="0"/>
      <c r="IN3374" s="0"/>
      <c r="IO3374" s="0"/>
      <c r="IP3374" s="0"/>
      <c r="IQ3374" s="0"/>
      <c r="IR3374" s="0"/>
      <c r="IS3374" s="0"/>
      <c r="IT3374" s="0"/>
      <c r="IU3374" s="0"/>
      <c r="IV3374" s="0"/>
      <c r="IW3374" s="0"/>
      <c r="IX3374" s="0"/>
      <c r="IY3374" s="0"/>
      <c r="IZ3374" s="0"/>
      <c r="JA3374" s="0"/>
      <c r="JB3374" s="0"/>
      <c r="JC3374" s="0"/>
      <c r="JD3374" s="0"/>
      <c r="JE3374" s="0"/>
      <c r="JF3374" s="0"/>
      <c r="JG3374" s="0"/>
      <c r="JH3374" s="0"/>
      <c r="JI3374" s="0"/>
      <c r="JJ3374" s="0"/>
      <c r="JK3374" s="0"/>
      <c r="JL3374" s="0"/>
      <c r="JM3374" s="0"/>
      <c r="JN3374" s="0"/>
      <c r="JO3374" s="0"/>
      <c r="JP3374" s="0"/>
      <c r="JQ3374" s="0"/>
      <c r="JR3374" s="0"/>
      <c r="JS3374" s="0"/>
      <c r="JT3374" s="0"/>
      <c r="JU3374" s="0"/>
      <c r="JV3374" s="0"/>
      <c r="JW3374" s="0"/>
      <c r="JX3374" s="0"/>
      <c r="JY3374" s="0"/>
      <c r="JZ3374" s="0"/>
      <c r="KA3374" s="0"/>
      <c r="KB3374" s="0"/>
      <c r="KC3374" s="0"/>
      <c r="KD3374" s="0"/>
      <c r="KE3374" s="0"/>
      <c r="KF3374" s="0"/>
      <c r="KG3374" s="0"/>
      <c r="KH3374" s="0"/>
      <c r="KI3374" s="0"/>
      <c r="KJ3374" s="0"/>
      <c r="KK3374" s="0"/>
      <c r="KL3374" s="0"/>
      <c r="KM3374" s="0"/>
      <c r="KN3374" s="0"/>
      <c r="KO3374" s="0"/>
      <c r="KP3374" s="0"/>
      <c r="KQ3374" s="0"/>
      <c r="KR3374" s="0"/>
      <c r="KS3374" s="0"/>
      <c r="KT3374" s="0"/>
      <c r="KU3374" s="0"/>
      <c r="KV3374" s="0"/>
      <c r="KW3374" s="0"/>
      <c r="KX3374" s="0"/>
      <c r="KY3374" s="0"/>
      <c r="KZ3374" s="0"/>
      <c r="LA3374" s="0"/>
      <c r="LB3374" s="0"/>
      <c r="LC3374" s="0"/>
      <c r="LD3374" s="0"/>
      <c r="LE3374" s="0"/>
      <c r="LF3374" s="0"/>
      <c r="LG3374" s="0"/>
      <c r="LH3374" s="0"/>
      <c r="LI3374" s="0"/>
      <c r="LJ3374" s="0"/>
      <c r="LK3374" s="0"/>
      <c r="LL3374" s="0"/>
      <c r="LM3374" s="0"/>
      <c r="LN3374" s="0"/>
      <c r="LO3374" s="0"/>
      <c r="LP3374" s="0"/>
      <c r="LQ3374" s="0"/>
      <c r="LR3374" s="0"/>
      <c r="LS3374" s="0"/>
      <c r="LT3374" s="0"/>
      <c r="LU3374" s="0"/>
      <c r="LV3374" s="0"/>
      <c r="LW3374" s="0"/>
      <c r="LX3374" s="0"/>
      <c r="LY3374" s="0"/>
      <c r="LZ3374" s="0"/>
      <c r="MA3374" s="0"/>
      <c r="MB3374" s="0"/>
      <c r="MC3374" s="0"/>
      <c r="MD3374" s="0"/>
      <c r="ME3374" s="0"/>
      <c r="MF3374" s="0"/>
      <c r="MG3374" s="0"/>
      <c r="MH3374" s="0"/>
      <c r="MI3374" s="0"/>
      <c r="MJ3374" s="0"/>
      <c r="MK3374" s="0"/>
      <c r="ML3374" s="0"/>
      <c r="MM3374" s="0"/>
      <c r="MN3374" s="0"/>
      <c r="MO3374" s="0"/>
      <c r="MP3374" s="0"/>
      <c r="MQ3374" s="0"/>
      <c r="MR3374" s="0"/>
      <c r="MS3374" s="0"/>
      <c r="MT3374" s="0"/>
      <c r="MU3374" s="0"/>
      <c r="MV3374" s="0"/>
      <c r="MW3374" s="0"/>
      <c r="MX3374" s="0"/>
      <c r="MY3374" s="0"/>
      <c r="MZ3374" s="0"/>
      <c r="NA3374" s="0"/>
      <c r="NB3374" s="0"/>
      <c r="NC3374" s="0"/>
      <c r="ND3374" s="0"/>
      <c r="NE3374" s="0"/>
      <c r="NF3374" s="0"/>
      <c r="NG3374" s="0"/>
      <c r="NH3374" s="0"/>
      <c r="NI3374" s="0"/>
      <c r="NJ3374" s="0"/>
      <c r="NK3374" s="0"/>
      <c r="NL3374" s="0"/>
      <c r="NM3374" s="0"/>
      <c r="NN3374" s="0"/>
      <c r="NO3374" s="0"/>
      <c r="NP3374" s="0"/>
      <c r="NQ3374" s="0"/>
      <c r="NR3374" s="0"/>
      <c r="NS3374" s="0"/>
      <c r="NT3374" s="0"/>
      <c r="NU3374" s="0"/>
      <c r="NV3374" s="0"/>
      <c r="NW3374" s="0"/>
      <c r="NX3374" s="0"/>
      <c r="NY3374" s="0"/>
      <c r="NZ3374" s="0"/>
      <c r="OA3374" s="0"/>
      <c r="OB3374" s="0"/>
      <c r="OC3374" s="0"/>
      <c r="OD3374" s="0"/>
      <c r="OE3374" s="0"/>
      <c r="OF3374" s="0"/>
      <c r="OG3374" s="0"/>
      <c r="OH3374" s="0"/>
      <c r="OI3374" s="0"/>
      <c r="OJ3374" s="0"/>
      <c r="OK3374" s="0"/>
      <c r="OL3374" s="0"/>
      <c r="OM3374" s="0"/>
      <c r="ON3374" s="0"/>
      <c r="OO3374" s="0"/>
      <c r="OP3374" s="0"/>
      <c r="OQ3374" s="0"/>
      <c r="OR3374" s="0"/>
      <c r="OS3374" s="0"/>
      <c r="OT3374" s="0"/>
      <c r="OU3374" s="0"/>
      <c r="OV3374" s="0"/>
      <c r="OW3374" s="0"/>
      <c r="OX3374" s="0"/>
      <c r="OY3374" s="0"/>
      <c r="OZ3374" s="0"/>
      <c r="PA3374" s="0"/>
      <c r="PB3374" s="0"/>
      <c r="PC3374" s="0"/>
      <c r="PD3374" s="0"/>
      <c r="PE3374" s="0"/>
      <c r="PF3374" s="0"/>
      <c r="PG3374" s="0"/>
      <c r="PH3374" s="0"/>
      <c r="PI3374" s="0"/>
      <c r="PJ3374" s="0"/>
      <c r="PK3374" s="0"/>
      <c r="PL3374" s="0"/>
      <c r="PM3374" s="0"/>
      <c r="PN3374" s="0"/>
      <c r="PO3374" s="0"/>
      <c r="PP3374" s="0"/>
      <c r="PQ3374" s="0"/>
      <c r="PR3374" s="0"/>
      <c r="PS3374" s="0"/>
      <c r="PT3374" s="0"/>
      <c r="PU3374" s="0"/>
      <c r="PV3374" s="0"/>
      <c r="PW3374" s="0"/>
      <c r="PX3374" s="0"/>
      <c r="PY3374" s="0"/>
      <c r="PZ3374" s="0"/>
      <c r="QA3374" s="0"/>
      <c r="QB3374" s="0"/>
      <c r="QC3374" s="0"/>
      <c r="QD3374" s="0"/>
      <c r="QE3374" s="0"/>
      <c r="QF3374" s="0"/>
      <c r="QG3374" s="0"/>
      <c r="QH3374" s="0"/>
      <c r="QI3374" s="0"/>
      <c r="QJ3374" s="0"/>
      <c r="QK3374" s="0"/>
      <c r="QL3374" s="0"/>
      <c r="QM3374" s="0"/>
      <c r="QN3374" s="0"/>
      <c r="QO3374" s="0"/>
      <c r="QP3374" s="0"/>
      <c r="QQ3374" s="0"/>
      <c r="QR3374" s="0"/>
      <c r="QS3374" s="0"/>
      <c r="QT3374" s="0"/>
      <c r="QU3374" s="0"/>
      <c r="QV3374" s="0"/>
      <c r="QW3374" s="0"/>
      <c r="QX3374" s="0"/>
      <c r="QY3374" s="0"/>
      <c r="QZ3374" s="0"/>
      <c r="RA3374" s="0"/>
      <c r="RB3374" s="0"/>
      <c r="RC3374" s="0"/>
      <c r="RD3374" s="0"/>
      <c r="RE3374" s="0"/>
      <c r="RF3374" s="0"/>
      <c r="RG3374" s="0"/>
      <c r="RH3374" s="0"/>
      <c r="RI3374" s="0"/>
      <c r="RJ3374" s="0"/>
      <c r="RK3374" s="0"/>
      <c r="RL3374" s="0"/>
      <c r="RM3374" s="0"/>
      <c r="RN3374" s="0"/>
      <c r="RO3374" s="0"/>
      <c r="RP3374" s="0"/>
      <c r="RQ3374" s="0"/>
      <c r="RR3374" s="0"/>
      <c r="RS3374" s="0"/>
      <c r="RT3374" s="0"/>
      <c r="RU3374" s="0"/>
      <c r="RV3374" s="0"/>
      <c r="RW3374" s="0"/>
      <c r="RX3374" s="0"/>
      <c r="RY3374" s="0"/>
      <c r="RZ3374" s="0"/>
      <c r="SA3374" s="0"/>
      <c r="SB3374" s="0"/>
      <c r="SC3374" s="0"/>
      <c r="SD3374" s="0"/>
      <c r="SE3374" s="0"/>
      <c r="SF3374" s="0"/>
      <c r="SG3374" s="0"/>
      <c r="SH3374" s="0"/>
      <c r="SI3374" s="0"/>
      <c r="SJ3374" s="0"/>
      <c r="SK3374" s="0"/>
      <c r="SL3374" s="0"/>
      <c r="SM3374" s="0"/>
      <c r="SN3374" s="0"/>
      <c r="SO3374" s="0"/>
      <c r="SP3374" s="0"/>
      <c r="SQ3374" s="0"/>
      <c r="SR3374" s="0"/>
      <c r="SS3374" s="0"/>
      <c r="ST3374" s="0"/>
      <c r="SU3374" s="0"/>
      <c r="SV3374" s="0"/>
      <c r="SW3374" s="0"/>
      <c r="SX3374" s="0"/>
      <c r="SY3374" s="0"/>
      <c r="SZ3374" s="0"/>
      <c r="TA3374" s="0"/>
      <c r="TB3374" s="0"/>
      <c r="TC3374" s="0"/>
      <c r="TD3374" s="0"/>
      <c r="TE3374" s="0"/>
      <c r="TF3374" s="0"/>
      <c r="TG3374" s="0"/>
      <c r="TH3374" s="0"/>
      <c r="TI3374" s="0"/>
      <c r="TJ3374" s="0"/>
      <c r="TK3374" s="0"/>
      <c r="TL3374" s="0"/>
      <c r="TM3374" s="0"/>
      <c r="TN3374" s="0"/>
      <c r="TO3374" s="0"/>
      <c r="TP3374" s="0"/>
      <c r="TQ3374" s="0"/>
      <c r="TR3374" s="0"/>
      <c r="TS3374" s="0"/>
      <c r="TT3374" s="0"/>
      <c r="TU3374" s="0"/>
      <c r="TV3374" s="0"/>
      <c r="TW3374" s="0"/>
      <c r="TX3374" s="0"/>
      <c r="TY3374" s="0"/>
      <c r="TZ3374" s="0"/>
      <c r="UA3374" s="0"/>
      <c r="UB3374" s="0"/>
      <c r="UC3374" s="0"/>
      <c r="UD3374" s="0"/>
      <c r="UE3374" s="0"/>
      <c r="UF3374" s="0"/>
      <c r="UG3374" s="0"/>
      <c r="UH3374" s="0"/>
      <c r="UI3374" s="0"/>
      <c r="UJ3374" s="0"/>
      <c r="UK3374" s="0"/>
      <c r="UL3374" s="0"/>
      <c r="UM3374" s="0"/>
      <c r="UN3374" s="0"/>
      <c r="UO3374" s="0"/>
      <c r="UP3374" s="0"/>
      <c r="UQ3374" s="0"/>
      <c r="UR3374" s="0"/>
      <c r="US3374" s="0"/>
      <c r="UT3374" s="0"/>
      <c r="UU3374" s="0"/>
      <c r="UV3374" s="0"/>
      <c r="UW3374" s="0"/>
      <c r="UX3374" s="0"/>
      <c r="UY3374" s="0"/>
      <c r="UZ3374" s="0"/>
      <c r="VA3374" s="0"/>
      <c r="VB3374" s="0"/>
      <c r="VC3374" s="0"/>
      <c r="VD3374" s="0"/>
      <c r="VE3374" s="0"/>
      <c r="VF3374" s="0"/>
      <c r="VG3374" s="0"/>
      <c r="VH3374" s="0"/>
      <c r="VI3374" s="0"/>
      <c r="VJ3374" s="0"/>
      <c r="VK3374" s="0"/>
      <c r="VL3374" s="0"/>
      <c r="VM3374" s="0"/>
      <c r="VN3374" s="0"/>
      <c r="VO3374" s="0"/>
      <c r="VP3374" s="0"/>
      <c r="VQ3374" s="0"/>
      <c r="VR3374" s="0"/>
      <c r="VS3374" s="0"/>
      <c r="VT3374" s="0"/>
      <c r="VU3374" s="0"/>
      <c r="VV3374" s="0"/>
      <c r="VW3374" s="0"/>
      <c r="VX3374" s="0"/>
      <c r="VY3374" s="0"/>
      <c r="VZ3374" s="0"/>
      <c r="WA3374" s="0"/>
      <c r="WB3374" s="0"/>
      <c r="WC3374" s="0"/>
      <c r="WD3374" s="0"/>
      <c r="WE3374" s="0"/>
      <c r="WF3374" s="0"/>
      <c r="WG3374" s="0"/>
      <c r="WH3374" s="0"/>
      <c r="WI3374" s="0"/>
      <c r="WJ3374" s="0"/>
      <c r="WK3374" s="0"/>
      <c r="WL3374" s="0"/>
      <c r="WM3374" s="0"/>
      <c r="WN3374" s="0"/>
      <c r="WO3374" s="0"/>
      <c r="WP3374" s="0"/>
      <c r="WQ3374" s="0"/>
      <c r="WR3374" s="0"/>
      <c r="WS3374" s="0"/>
      <c r="WT3374" s="0"/>
      <c r="WU3374" s="0"/>
      <c r="WV3374" s="0"/>
      <c r="WW3374" s="0"/>
      <c r="WX3374" s="0"/>
      <c r="WY3374" s="0"/>
      <c r="WZ3374" s="0"/>
      <c r="XA3374" s="0"/>
      <c r="XB3374" s="0"/>
      <c r="XC3374" s="0"/>
      <c r="XD3374" s="0"/>
      <c r="XE3374" s="0"/>
      <c r="XF3374" s="0"/>
      <c r="XG3374" s="0"/>
      <c r="XH3374" s="0"/>
      <c r="XI3374" s="0"/>
      <c r="XJ3374" s="0"/>
      <c r="XK3374" s="0"/>
      <c r="XL3374" s="0"/>
      <c r="XM3374" s="0"/>
      <c r="XN3374" s="0"/>
      <c r="XO3374" s="0"/>
      <c r="XP3374" s="0"/>
      <c r="XQ3374" s="0"/>
      <c r="XR3374" s="0"/>
      <c r="XS3374" s="0"/>
      <c r="XT3374" s="0"/>
      <c r="XU3374" s="0"/>
      <c r="XV3374" s="0"/>
      <c r="XW3374" s="0"/>
      <c r="XX3374" s="0"/>
      <c r="XY3374" s="0"/>
      <c r="XZ3374" s="0"/>
      <c r="YA3374" s="0"/>
      <c r="YB3374" s="0"/>
      <c r="YC3374" s="0"/>
      <c r="YD3374" s="0"/>
      <c r="YE3374" s="0"/>
      <c r="YF3374" s="0"/>
      <c r="YG3374" s="0"/>
      <c r="YH3374" s="0"/>
      <c r="YI3374" s="0"/>
      <c r="YJ3374" s="0"/>
      <c r="YK3374" s="0"/>
      <c r="YL3374" s="0"/>
      <c r="YM3374" s="0"/>
      <c r="YN3374" s="0"/>
      <c r="YO3374" s="0"/>
      <c r="YP3374" s="0"/>
      <c r="YQ3374" s="0"/>
      <c r="YR3374" s="0"/>
      <c r="YS3374" s="0"/>
      <c r="YT3374" s="0"/>
      <c r="YU3374" s="0"/>
      <c r="YV3374" s="0"/>
      <c r="YW3374" s="0"/>
      <c r="YX3374" s="0"/>
      <c r="YY3374" s="0"/>
      <c r="YZ3374" s="0"/>
      <c r="ZA3374" s="0"/>
      <c r="ZB3374" s="0"/>
      <c r="ZC3374" s="0"/>
      <c r="ZD3374" s="0"/>
      <c r="ZE3374" s="0"/>
      <c r="ZF3374" s="0"/>
      <c r="ZG3374" s="0"/>
      <c r="ZH3374" s="0"/>
      <c r="ZI3374" s="0"/>
      <c r="ZJ3374" s="0"/>
      <c r="ZK3374" s="0"/>
      <c r="ZL3374" s="0"/>
      <c r="ZM3374" s="0"/>
      <c r="ZN3374" s="0"/>
      <c r="ZO3374" s="0"/>
      <c r="ZP3374" s="0"/>
      <c r="ZQ3374" s="0"/>
      <c r="ZR3374" s="0"/>
      <c r="ZS3374" s="0"/>
      <c r="ZT3374" s="0"/>
      <c r="ZU3374" s="0"/>
      <c r="ZV3374" s="0"/>
      <c r="ZW3374" s="0"/>
      <c r="ZX3374" s="0"/>
      <c r="ZY3374" s="0"/>
      <c r="ZZ3374" s="0"/>
      <c r="AAA3374" s="0"/>
      <c r="AAB3374" s="0"/>
      <c r="AAC3374" s="0"/>
      <c r="AAD3374" s="0"/>
      <c r="AAE3374" s="0"/>
      <c r="AAF3374" s="0"/>
      <c r="AAG3374" s="0"/>
      <c r="AAH3374" s="0"/>
      <c r="AAI3374" s="0"/>
      <c r="AAJ3374" s="0"/>
      <c r="AAK3374" s="0"/>
      <c r="AAL3374" s="0"/>
      <c r="AAM3374" s="0"/>
      <c r="AAN3374" s="0"/>
      <c r="AAO3374" s="0"/>
      <c r="AAP3374" s="0"/>
      <c r="AAQ3374" s="0"/>
      <c r="AAR3374" s="0"/>
      <c r="AAS3374" s="0"/>
      <c r="AAT3374" s="0"/>
      <c r="AAU3374" s="0"/>
      <c r="AAV3374" s="0"/>
      <c r="AAW3374" s="0"/>
      <c r="AAX3374" s="0"/>
      <c r="AAY3374" s="0"/>
      <c r="AAZ3374" s="0"/>
      <c r="ABA3374" s="0"/>
      <c r="ABB3374" s="0"/>
      <c r="ABC3374" s="0"/>
      <c r="ABD3374" s="0"/>
      <c r="ABE3374" s="0"/>
      <c r="ABF3374" s="0"/>
      <c r="ABG3374" s="0"/>
      <c r="ABH3374" s="0"/>
      <c r="ABI3374" s="0"/>
      <c r="ABJ3374" s="0"/>
      <c r="ABK3374" s="0"/>
      <c r="ABL3374" s="0"/>
      <c r="ABM3374" s="0"/>
      <c r="ABN3374" s="0"/>
      <c r="ABO3374" s="0"/>
      <c r="ABP3374" s="0"/>
      <c r="ABQ3374" s="0"/>
      <c r="ABR3374" s="0"/>
      <c r="ABS3374" s="0"/>
      <c r="ABT3374" s="0"/>
      <c r="ABU3374" s="0"/>
      <c r="ABV3374" s="0"/>
      <c r="ABW3374" s="0"/>
      <c r="ABX3374" s="0"/>
      <c r="ABY3374" s="0"/>
      <c r="ABZ3374" s="0"/>
      <c r="ACA3374" s="0"/>
      <c r="ACB3374" s="0"/>
      <c r="ACC3374" s="0"/>
      <c r="ACD3374" s="0"/>
      <c r="ACE3374" s="0"/>
      <c r="ACF3374" s="0"/>
      <c r="ACG3374" s="0"/>
      <c r="ACH3374" s="0"/>
      <c r="ACI3374" s="0"/>
      <c r="ACJ3374" s="0"/>
      <c r="ACK3374" s="0"/>
      <c r="ACL3374" s="0"/>
      <c r="ACM3374" s="0"/>
      <c r="ACN3374" s="0"/>
      <c r="ACO3374" s="0"/>
      <c r="ACP3374" s="0"/>
      <c r="ACQ3374" s="0"/>
      <c r="ACR3374" s="0"/>
      <c r="ACS3374" s="0"/>
      <c r="ACT3374" s="0"/>
      <c r="ACU3374" s="0"/>
      <c r="ACV3374" s="0"/>
      <c r="ACW3374" s="0"/>
      <c r="ACX3374" s="0"/>
      <c r="ACY3374" s="0"/>
      <c r="ACZ3374" s="0"/>
      <c r="ADA3374" s="0"/>
      <c r="ADB3374" s="0"/>
      <c r="ADC3374" s="0"/>
      <c r="ADD3374" s="0"/>
      <c r="ADE3374" s="0"/>
      <c r="ADF3374" s="0"/>
      <c r="ADG3374" s="0"/>
      <c r="ADH3374" s="0"/>
      <c r="ADI3374" s="0"/>
      <c r="ADJ3374" s="0"/>
      <c r="ADK3374" s="0"/>
      <c r="ADL3374" s="0"/>
      <c r="ADM3374" s="0"/>
      <c r="ADN3374" s="0"/>
      <c r="ADO3374" s="0"/>
      <c r="ADP3374" s="0"/>
      <c r="ADQ3374" s="0"/>
      <c r="ADR3374" s="0"/>
      <c r="ADS3374" s="0"/>
      <c r="ADT3374" s="0"/>
      <c r="ADU3374" s="0"/>
      <c r="ADV3374" s="0"/>
      <c r="ADW3374" s="0"/>
      <c r="ADX3374" s="0"/>
      <c r="ADY3374" s="0"/>
      <c r="ADZ3374" s="0"/>
      <c r="AEA3374" s="0"/>
      <c r="AEB3374" s="0"/>
      <c r="AEC3374" s="0"/>
      <c r="AED3374" s="0"/>
      <c r="AEE3374" s="0"/>
      <c r="AEF3374" s="0"/>
      <c r="AEG3374" s="0"/>
      <c r="AEH3374" s="0"/>
      <c r="AEI3374" s="0"/>
      <c r="AEJ3374" s="0"/>
      <c r="AEK3374" s="0"/>
      <c r="AEL3374" s="0"/>
      <c r="AEM3374" s="0"/>
      <c r="AEN3374" s="0"/>
      <c r="AEO3374" s="0"/>
      <c r="AEP3374" s="0"/>
      <c r="AEQ3374" s="0"/>
      <c r="AER3374" s="0"/>
      <c r="AES3374" s="0"/>
      <c r="AET3374" s="0"/>
      <c r="AEU3374" s="0"/>
      <c r="AEV3374" s="0"/>
      <c r="AEW3374" s="0"/>
      <c r="AEX3374" s="0"/>
      <c r="AEY3374" s="0"/>
      <c r="AEZ3374" s="0"/>
      <c r="AFA3374" s="0"/>
      <c r="AFB3374" s="0"/>
      <c r="AFC3374" s="0"/>
      <c r="AFD3374" s="0"/>
      <c r="AFE3374" s="0"/>
      <c r="AFF3374" s="0"/>
      <c r="AFG3374" s="0"/>
      <c r="AFH3374" s="0"/>
      <c r="AFI3374" s="0"/>
      <c r="AFJ3374" s="0"/>
      <c r="AFK3374" s="0"/>
      <c r="AFL3374" s="0"/>
      <c r="AFM3374" s="0"/>
      <c r="AFN3374" s="0"/>
      <c r="AFO3374" s="0"/>
      <c r="AFP3374" s="0"/>
      <c r="AFQ3374" s="0"/>
      <c r="AFR3374" s="0"/>
      <c r="AFS3374" s="0"/>
      <c r="AFT3374" s="0"/>
      <c r="AFU3374" s="0"/>
      <c r="AFV3374" s="0"/>
      <c r="AFW3374" s="0"/>
      <c r="AFX3374" s="0"/>
      <c r="AFY3374" s="0"/>
      <c r="AFZ3374" s="0"/>
      <c r="AGA3374" s="0"/>
      <c r="AGB3374" s="0"/>
      <c r="AGC3374" s="0"/>
      <c r="AGD3374" s="0"/>
      <c r="AGE3374" s="0"/>
      <c r="AGF3374" s="0"/>
      <c r="AGG3374" s="0"/>
      <c r="AGH3374" s="0"/>
      <c r="AGI3374" s="0"/>
      <c r="AGJ3374" s="0"/>
      <c r="AGK3374" s="0"/>
      <c r="AGL3374" s="0"/>
      <c r="AGM3374" s="0"/>
      <c r="AGN3374" s="0"/>
      <c r="AGO3374" s="0"/>
      <c r="AGP3374" s="0"/>
      <c r="AGQ3374" s="0"/>
      <c r="AGR3374" s="0"/>
      <c r="AGS3374" s="0"/>
      <c r="AGT3374" s="0"/>
      <c r="AGU3374" s="0"/>
      <c r="AGV3374" s="0"/>
      <c r="AGW3374" s="0"/>
      <c r="AGX3374" s="0"/>
      <c r="AGY3374" s="0"/>
      <c r="AGZ3374" s="0"/>
      <c r="AHA3374" s="0"/>
      <c r="AHB3374" s="0"/>
      <c r="AHC3374" s="0"/>
      <c r="AHD3374" s="0"/>
      <c r="AHE3374" s="0"/>
      <c r="AHF3374" s="0"/>
      <c r="AHG3374" s="0"/>
      <c r="AHH3374" s="0"/>
      <c r="AHI3374" s="0"/>
      <c r="AHJ3374" s="0"/>
      <c r="AHK3374" s="0"/>
      <c r="AHL3374" s="0"/>
      <c r="AHM3374" s="0"/>
      <c r="AHN3374" s="0"/>
      <c r="AHO3374" s="0"/>
      <c r="AHP3374" s="0"/>
      <c r="AHQ3374" s="0"/>
      <c r="AHR3374" s="0"/>
      <c r="AHS3374" s="0"/>
      <c r="AHT3374" s="0"/>
      <c r="AHU3374" s="0"/>
      <c r="AHV3374" s="0"/>
      <c r="AHW3374" s="0"/>
      <c r="AHX3374" s="0"/>
      <c r="AHY3374" s="0"/>
      <c r="AHZ3374" s="0"/>
      <c r="AIA3374" s="0"/>
      <c r="AIB3374" s="0"/>
      <c r="AIC3374" s="0"/>
      <c r="AID3374" s="0"/>
      <c r="AIE3374" s="0"/>
      <c r="AIF3374" s="0"/>
      <c r="AIG3374" s="0"/>
      <c r="AIH3374" s="0"/>
      <c r="AII3374" s="0"/>
      <c r="AIJ3374" s="0"/>
      <c r="AIK3374" s="0"/>
      <c r="AIL3374" s="0"/>
      <c r="AIM3374" s="0"/>
      <c r="AIN3374" s="0"/>
      <c r="AIO3374" s="0"/>
      <c r="AIP3374" s="0"/>
      <c r="AIQ3374" s="0"/>
      <c r="AIR3374" s="0"/>
      <c r="AIS3374" s="0"/>
      <c r="AIT3374" s="0"/>
      <c r="AIU3374" s="0"/>
      <c r="AIV3374" s="0"/>
      <c r="AIW3374" s="0"/>
      <c r="AIX3374" s="0"/>
      <c r="AIY3374" s="0"/>
      <c r="AIZ3374" s="0"/>
      <c r="AJA3374" s="0"/>
      <c r="AJB3374" s="0"/>
      <c r="AJC3374" s="0"/>
      <c r="AJD3374" s="0"/>
      <c r="AJE3374" s="0"/>
      <c r="AJF3374" s="0"/>
      <c r="AJG3374" s="0"/>
      <c r="AJH3374" s="0"/>
      <c r="AJI3374" s="0"/>
      <c r="AJJ3374" s="0"/>
      <c r="AJK3374" s="0"/>
      <c r="AJL3374" s="0"/>
      <c r="AJM3374" s="0"/>
      <c r="AJN3374" s="0"/>
      <c r="AJO3374" s="0"/>
      <c r="AJP3374" s="0"/>
      <c r="AJQ3374" s="0"/>
      <c r="AJR3374" s="0"/>
      <c r="AJS3374" s="0"/>
      <c r="AJT3374" s="0"/>
      <c r="AJU3374" s="0"/>
      <c r="AJV3374" s="0"/>
      <c r="AJW3374" s="0"/>
      <c r="AJX3374" s="0"/>
      <c r="AJY3374" s="0"/>
      <c r="AJZ3374" s="0"/>
      <c r="AKA3374" s="0"/>
      <c r="AKB3374" s="0"/>
      <c r="AKC3374" s="0"/>
      <c r="AKD3374" s="0"/>
      <c r="AKE3374" s="0"/>
      <c r="AKF3374" s="0"/>
      <c r="AKG3374" s="0"/>
      <c r="AKH3374" s="0"/>
      <c r="AKI3374" s="0"/>
      <c r="AKJ3374" s="0"/>
      <c r="AKK3374" s="0"/>
      <c r="AKL3374" s="0"/>
      <c r="AKM3374" s="0"/>
      <c r="AKN3374" s="0"/>
      <c r="AKO3374" s="0"/>
      <c r="AKP3374" s="0"/>
      <c r="AKQ3374" s="0"/>
      <c r="AKR3374" s="0"/>
      <c r="AKS3374" s="0"/>
      <c r="AKT3374" s="0"/>
      <c r="AKU3374" s="0"/>
      <c r="AKV3374" s="0"/>
      <c r="AKW3374" s="0"/>
      <c r="AKX3374" s="0"/>
      <c r="AKY3374" s="0"/>
      <c r="AKZ3374" s="0"/>
      <c r="ALA3374" s="0"/>
      <c r="ALB3374" s="0"/>
      <c r="ALC3374" s="0"/>
      <c r="ALD3374" s="0"/>
      <c r="ALE3374" s="0"/>
      <c r="ALF3374" s="0"/>
      <c r="ALG3374" s="0"/>
      <c r="ALH3374" s="0"/>
      <c r="ALI3374" s="0"/>
      <c r="ALJ3374" s="0"/>
      <c r="ALK3374" s="0"/>
      <c r="ALL3374" s="0"/>
      <c r="ALM3374" s="0"/>
      <c r="ALN3374" s="0"/>
      <c r="ALO3374" s="0"/>
      <c r="ALP3374" s="0"/>
      <c r="ALQ3374" s="0"/>
      <c r="ALR3374" s="0"/>
      <c r="ALS3374" s="0"/>
      <c r="ALT3374" s="0"/>
      <c r="ALU3374" s="0"/>
      <c r="ALV3374" s="0"/>
      <c r="ALW3374" s="0"/>
      <c r="ALX3374" s="0"/>
      <c r="ALY3374" s="0"/>
      <c r="ALZ3374" s="0"/>
      <c r="AMA3374" s="0"/>
      <c r="AMB3374" s="0"/>
      <c r="AMC3374" s="0"/>
      <c r="AMD3374" s="0"/>
      <c r="AME3374" s="0"/>
      <c r="AMF3374" s="0"/>
      <c r="AMG3374" s="0"/>
      <c r="AMH3374" s="0"/>
      <c r="AMI3374" s="0"/>
    </row>
    <row r="3375" customFormat="false" ht="12.75" hidden="false" customHeight="false" outlineLevel="0" collapsed="false">
      <c r="A3375" s="1" t="s">
        <v>3622</v>
      </c>
      <c r="C3375" s="90" t="s">
        <v>3632</v>
      </c>
      <c r="D3375" s="90" t="s">
        <v>16</v>
      </c>
      <c r="E3375" s="91" t="n">
        <v>2.3</v>
      </c>
      <c r="F3375" s="92" t="n">
        <v>1</v>
      </c>
      <c r="G3375" s="96" t="s">
        <v>2422</v>
      </c>
      <c r="H3375" s="96" t="s">
        <v>3626</v>
      </c>
      <c r="I3375" s="96" t="n">
        <v>2.77</v>
      </c>
      <c r="J3375" s="96" t="s">
        <v>2377</v>
      </c>
      <c r="BM3375" s="0"/>
      <c r="BN3375" s="0"/>
      <c r="BO3375" s="0"/>
      <c r="BP3375" s="0"/>
      <c r="BQ3375" s="0"/>
      <c r="BR3375" s="0"/>
      <c r="BS3375" s="0"/>
      <c r="BT3375" s="0"/>
      <c r="BU3375" s="0"/>
      <c r="BV3375" s="0"/>
      <c r="BW3375" s="0"/>
      <c r="BX3375" s="0"/>
      <c r="BY3375" s="0"/>
      <c r="BZ3375" s="0"/>
      <c r="CA3375" s="0"/>
      <c r="CB3375" s="0"/>
      <c r="CC3375" s="0"/>
      <c r="CD3375" s="0"/>
      <c r="CE3375" s="0"/>
      <c r="CF3375" s="0"/>
      <c r="CG3375" s="0"/>
      <c r="CH3375" s="0"/>
      <c r="CI3375" s="0"/>
      <c r="CJ3375" s="0"/>
      <c r="CK3375" s="0"/>
      <c r="CL3375" s="0"/>
      <c r="CM3375" s="0"/>
      <c r="CN3375" s="0"/>
      <c r="CO3375" s="0"/>
      <c r="CP3375" s="0"/>
      <c r="CQ3375" s="0"/>
      <c r="CR3375" s="0"/>
      <c r="CS3375" s="0"/>
      <c r="CT3375" s="0"/>
      <c r="CU3375" s="0"/>
      <c r="CV3375" s="0"/>
      <c r="CW3375" s="0"/>
      <c r="CX3375" s="0"/>
      <c r="CY3375" s="0"/>
      <c r="CZ3375" s="0"/>
      <c r="DA3375" s="0"/>
      <c r="DB3375" s="0"/>
      <c r="DC3375" s="0"/>
      <c r="DD3375" s="0"/>
      <c r="DE3375" s="0"/>
      <c r="DF3375" s="0"/>
      <c r="DG3375" s="0"/>
      <c r="DH3375" s="0"/>
      <c r="DI3375" s="0"/>
      <c r="DJ3375" s="0"/>
      <c r="DK3375" s="0"/>
      <c r="DL3375" s="0"/>
      <c r="DM3375" s="0"/>
      <c r="DN3375" s="0"/>
      <c r="DO3375" s="0"/>
      <c r="DP3375" s="0"/>
      <c r="DQ3375" s="0"/>
      <c r="DR3375" s="0"/>
      <c r="DS3375" s="0"/>
      <c r="DT3375" s="0"/>
      <c r="DU3375" s="0"/>
      <c r="DV3375" s="0"/>
      <c r="DW3375" s="0"/>
      <c r="DX3375" s="0"/>
      <c r="DY3375" s="0"/>
      <c r="DZ3375" s="0"/>
      <c r="EA3375" s="0"/>
      <c r="EB3375" s="0"/>
      <c r="EC3375" s="0"/>
      <c r="ED3375" s="0"/>
      <c r="EE3375" s="0"/>
      <c r="EF3375" s="0"/>
      <c r="EG3375" s="0"/>
      <c r="EH3375" s="0"/>
      <c r="EI3375" s="0"/>
      <c r="EJ3375" s="0"/>
      <c r="EK3375" s="0"/>
      <c r="EL3375" s="0"/>
      <c r="EM3375" s="0"/>
      <c r="EN3375" s="0"/>
      <c r="EO3375" s="0"/>
      <c r="EP3375" s="0"/>
      <c r="EQ3375" s="0"/>
      <c r="ER3375" s="0"/>
      <c r="ES3375" s="0"/>
      <c r="ET3375" s="0"/>
      <c r="EU3375" s="0"/>
      <c r="EV3375" s="0"/>
      <c r="EW3375" s="0"/>
      <c r="EX3375" s="0"/>
      <c r="EY3375" s="0"/>
      <c r="EZ3375" s="0"/>
      <c r="FA3375" s="0"/>
      <c r="FB3375" s="0"/>
      <c r="FC3375" s="0"/>
      <c r="FD3375" s="0"/>
      <c r="FE3375" s="0"/>
      <c r="FF3375" s="0"/>
      <c r="FG3375" s="0"/>
      <c r="FH3375" s="0"/>
      <c r="FI3375" s="0"/>
      <c r="FJ3375" s="0"/>
      <c r="FK3375" s="0"/>
      <c r="FL3375" s="0"/>
      <c r="FM3375" s="0"/>
      <c r="FN3375" s="0"/>
      <c r="FO3375" s="0"/>
      <c r="FP3375" s="0"/>
      <c r="FQ3375" s="0"/>
      <c r="FR3375" s="0"/>
      <c r="FS3375" s="0"/>
      <c r="FT3375" s="0"/>
      <c r="FU3375" s="0"/>
      <c r="FV3375" s="0"/>
      <c r="FW3375" s="0"/>
      <c r="FX3375" s="0"/>
      <c r="FY3375" s="0"/>
      <c r="FZ3375" s="0"/>
      <c r="GA3375" s="0"/>
      <c r="GB3375" s="0"/>
      <c r="GC3375" s="0"/>
      <c r="GD3375" s="0"/>
      <c r="GE3375" s="0"/>
      <c r="GF3375" s="0"/>
      <c r="GG3375" s="0"/>
      <c r="GH3375" s="0"/>
      <c r="GI3375" s="0"/>
      <c r="GJ3375" s="0"/>
      <c r="GK3375" s="0"/>
      <c r="GL3375" s="0"/>
      <c r="GM3375" s="0"/>
      <c r="GN3375" s="0"/>
      <c r="GO3375" s="0"/>
      <c r="GP3375" s="0"/>
      <c r="GQ3375" s="0"/>
      <c r="GR3375" s="0"/>
      <c r="GS3375" s="0"/>
      <c r="GT3375" s="0"/>
      <c r="GU3375" s="0"/>
      <c r="GV3375" s="0"/>
      <c r="GW3375" s="0"/>
      <c r="GX3375" s="0"/>
      <c r="GY3375" s="0"/>
      <c r="GZ3375" s="0"/>
      <c r="HA3375" s="0"/>
      <c r="HB3375" s="0"/>
      <c r="HC3375" s="0"/>
      <c r="HD3375" s="0"/>
      <c r="HE3375" s="0"/>
      <c r="HF3375" s="0"/>
      <c r="HG3375" s="0"/>
      <c r="HH3375" s="0"/>
      <c r="HI3375" s="0"/>
      <c r="HJ3375" s="0"/>
      <c r="HK3375" s="0"/>
      <c r="HL3375" s="0"/>
      <c r="HM3375" s="0"/>
      <c r="HN3375" s="0"/>
      <c r="HO3375" s="0"/>
      <c r="HP3375" s="0"/>
      <c r="HQ3375" s="0"/>
      <c r="HR3375" s="0"/>
      <c r="HS3375" s="0"/>
      <c r="HT3375" s="0"/>
      <c r="HU3375" s="0"/>
      <c r="HV3375" s="0"/>
      <c r="HW3375" s="0"/>
      <c r="HX3375" s="0"/>
      <c r="HY3375" s="0"/>
      <c r="HZ3375" s="0"/>
      <c r="IA3375" s="0"/>
      <c r="IB3375" s="0"/>
      <c r="IC3375" s="0"/>
      <c r="ID3375" s="0"/>
      <c r="IE3375" s="0"/>
      <c r="IF3375" s="0"/>
      <c r="IG3375" s="0"/>
      <c r="IH3375" s="0"/>
      <c r="II3375" s="0"/>
      <c r="IJ3375" s="0"/>
      <c r="IK3375" s="0"/>
      <c r="IL3375" s="0"/>
      <c r="IM3375" s="0"/>
      <c r="IN3375" s="0"/>
      <c r="IO3375" s="0"/>
      <c r="IP3375" s="0"/>
      <c r="IQ3375" s="0"/>
      <c r="IR3375" s="0"/>
      <c r="IS3375" s="0"/>
      <c r="IT3375" s="0"/>
      <c r="IU3375" s="0"/>
      <c r="IV3375" s="0"/>
      <c r="IW3375" s="0"/>
      <c r="IX3375" s="0"/>
      <c r="IY3375" s="0"/>
      <c r="IZ3375" s="0"/>
      <c r="JA3375" s="0"/>
      <c r="JB3375" s="0"/>
      <c r="JC3375" s="0"/>
      <c r="JD3375" s="0"/>
      <c r="JE3375" s="0"/>
      <c r="JF3375" s="0"/>
      <c r="JG3375" s="0"/>
      <c r="JH3375" s="0"/>
      <c r="JI3375" s="0"/>
      <c r="JJ3375" s="0"/>
      <c r="JK3375" s="0"/>
      <c r="JL3375" s="0"/>
      <c r="JM3375" s="0"/>
      <c r="JN3375" s="0"/>
      <c r="JO3375" s="0"/>
      <c r="JP3375" s="0"/>
      <c r="JQ3375" s="0"/>
      <c r="JR3375" s="0"/>
      <c r="JS3375" s="0"/>
      <c r="JT3375" s="0"/>
      <c r="JU3375" s="0"/>
      <c r="JV3375" s="0"/>
      <c r="JW3375" s="0"/>
      <c r="JX3375" s="0"/>
      <c r="JY3375" s="0"/>
      <c r="JZ3375" s="0"/>
      <c r="KA3375" s="0"/>
      <c r="KB3375" s="0"/>
      <c r="KC3375" s="0"/>
      <c r="KD3375" s="0"/>
      <c r="KE3375" s="0"/>
      <c r="KF3375" s="0"/>
      <c r="KG3375" s="0"/>
      <c r="KH3375" s="0"/>
      <c r="KI3375" s="0"/>
      <c r="KJ3375" s="0"/>
      <c r="KK3375" s="0"/>
      <c r="KL3375" s="0"/>
      <c r="KM3375" s="0"/>
      <c r="KN3375" s="0"/>
      <c r="KO3375" s="0"/>
      <c r="KP3375" s="0"/>
      <c r="KQ3375" s="0"/>
      <c r="KR3375" s="0"/>
      <c r="KS3375" s="0"/>
      <c r="KT3375" s="0"/>
      <c r="KU3375" s="0"/>
      <c r="KV3375" s="0"/>
      <c r="KW3375" s="0"/>
      <c r="KX3375" s="0"/>
      <c r="KY3375" s="0"/>
      <c r="KZ3375" s="0"/>
      <c r="LA3375" s="0"/>
      <c r="LB3375" s="0"/>
      <c r="LC3375" s="0"/>
      <c r="LD3375" s="0"/>
      <c r="LE3375" s="0"/>
      <c r="LF3375" s="0"/>
      <c r="LG3375" s="0"/>
      <c r="LH3375" s="0"/>
      <c r="LI3375" s="0"/>
      <c r="LJ3375" s="0"/>
      <c r="LK3375" s="0"/>
      <c r="LL3375" s="0"/>
      <c r="LM3375" s="0"/>
      <c r="LN3375" s="0"/>
      <c r="LO3375" s="0"/>
      <c r="LP3375" s="0"/>
      <c r="LQ3375" s="0"/>
      <c r="LR3375" s="0"/>
      <c r="LS3375" s="0"/>
      <c r="LT3375" s="0"/>
      <c r="LU3375" s="0"/>
      <c r="LV3375" s="0"/>
      <c r="LW3375" s="0"/>
      <c r="LX3375" s="0"/>
      <c r="LY3375" s="0"/>
      <c r="LZ3375" s="0"/>
      <c r="MA3375" s="0"/>
      <c r="MB3375" s="0"/>
      <c r="MC3375" s="0"/>
      <c r="MD3375" s="0"/>
      <c r="ME3375" s="0"/>
      <c r="MF3375" s="0"/>
      <c r="MG3375" s="0"/>
      <c r="MH3375" s="0"/>
      <c r="MI3375" s="0"/>
      <c r="MJ3375" s="0"/>
      <c r="MK3375" s="0"/>
      <c r="ML3375" s="0"/>
      <c r="MM3375" s="0"/>
      <c r="MN3375" s="0"/>
      <c r="MO3375" s="0"/>
      <c r="MP3375" s="0"/>
      <c r="MQ3375" s="0"/>
      <c r="MR3375" s="0"/>
      <c r="MS3375" s="0"/>
      <c r="MT3375" s="0"/>
      <c r="MU3375" s="0"/>
      <c r="MV3375" s="0"/>
      <c r="MW3375" s="0"/>
      <c r="MX3375" s="0"/>
      <c r="MY3375" s="0"/>
      <c r="MZ3375" s="0"/>
      <c r="NA3375" s="0"/>
      <c r="NB3375" s="0"/>
      <c r="NC3375" s="0"/>
      <c r="ND3375" s="0"/>
      <c r="NE3375" s="0"/>
      <c r="NF3375" s="0"/>
      <c r="NG3375" s="0"/>
      <c r="NH3375" s="0"/>
      <c r="NI3375" s="0"/>
      <c r="NJ3375" s="0"/>
      <c r="NK3375" s="0"/>
      <c r="NL3375" s="0"/>
      <c r="NM3375" s="0"/>
      <c r="NN3375" s="0"/>
      <c r="NO3375" s="0"/>
      <c r="NP3375" s="0"/>
      <c r="NQ3375" s="0"/>
      <c r="NR3375" s="0"/>
      <c r="NS3375" s="0"/>
      <c r="NT3375" s="0"/>
      <c r="NU3375" s="0"/>
      <c r="NV3375" s="0"/>
      <c r="NW3375" s="0"/>
      <c r="NX3375" s="0"/>
      <c r="NY3375" s="0"/>
      <c r="NZ3375" s="0"/>
      <c r="OA3375" s="0"/>
      <c r="OB3375" s="0"/>
      <c r="OC3375" s="0"/>
      <c r="OD3375" s="0"/>
      <c r="OE3375" s="0"/>
      <c r="OF3375" s="0"/>
      <c r="OG3375" s="0"/>
      <c r="OH3375" s="0"/>
      <c r="OI3375" s="0"/>
      <c r="OJ3375" s="0"/>
      <c r="OK3375" s="0"/>
      <c r="OL3375" s="0"/>
      <c r="OM3375" s="0"/>
      <c r="ON3375" s="0"/>
      <c r="OO3375" s="0"/>
      <c r="OP3375" s="0"/>
      <c r="OQ3375" s="0"/>
      <c r="OR3375" s="0"/>
      <c r="OS3375" s="0"/>
      <c r="OT3375" s="0"/>
      <c r="OU3375" s="0"/>
      <c r="OV3375" s="0"/>
      <c r="OW3375" s="0"/>
      <c r="OX3375" s="0"/>
      <c r="OY3375" s="0"/>
      <c r="OZ3375" s="0"/>
      <c r="PA3375" s="0"/>
      <c r="PB3375" s="0"/>
      <c r="PC3375" s="0"/>
      <c r="PD3375" s="0"/>
      <c r="PE3375" s="0"/>
      <c r="PF3375" s="0"/>
      <c r="PG3375" s="0"/>
      <c r="PH3375" s="0"/>
      <c r="PI3375" s="0"/>
      <c r="PJ3375" s="0"/>
      <c r="PK3375" s="0"/>
      <c r="PL3375" s="0"/>
      <c r="PM3375" s="0"/>
      <c r="PN3375" s="0"/>
      <c r="PO3375" s="0"/>
      <c r="PP3375" s="0"/>
      <c r="PQ3375" s="0"/>
      <c r="PR3375" s="0"/>
      <c r="PS3375" s="0"/>
      <c r="PT3375" s="0"/>
      <c r="PU3375" s="0"/>
      <c r="PV3375" s="0"/>
      <c r="PW3375" s="0"/>
      <c r="PX3375" s="0"/>
      <c r="PY3375" s="0"/>
      <c r="PZ3375" s="0"/>
      <c r="QA3375" s="0"/>
      <c r="QB3375" s="0"/>
      <c r="QC3375" s="0"/>
      <c r="QD3375" s="0"/>
      <c r="QE3375" s="0"/>
      <c r="QF3375" s="0"/>
      <c r="QG3375" s="0"/>
      <c r="QH3375" s="0"/>
      <c r="QI3375" s="0"/>
      <c r="QJ3375" s="0"/>
      <c r="QK3375" s="0"/>
      <c r="QL3375" s="0"/>
      <c r="QM3375" s="0"/>
      <c r="QN3375" s="0"/>
      <c r="QO3375" s="0"/>
      <c r="QP3375" s="0"/>
      <c r="QQ3375" s="0"/>
      <c r="QR3375" s="0"/>
      <c r="QS3375" s="0"/>
      <c r="QT3375" s="0"/>
      <c r="QU3375" s="0"/>
      <c r="QV3375" s="0"/>
      <c r="QW3375" s="0"/>
      <c r="QX3375" s="0"/>
      <c r="QY3375" s="0"/>
      <c r="QZ3375" s="0"/>
      <c r="RA3375" s="0"/>
      <c r="RB3375" s="0"/>
      <c r="RC3375" s="0"/>
      <c r="RD3375" s="0"/>
      <c r="RE3375" s="0"/>
      <c r="RF3375" s="0"/>
      <c r="RG3375" s="0"/>
      <c r="RH3375" s="0"/>
      <c r="RI3375" s="0"/>
      <c r="RJ3375" s="0"/>
      <c r="RK3375" s="0"/>
      <c r="RL3375" s="0"/>
      <c r="RM3375" s="0"/>
      <c r="RN3375" s="0"/>
      <c r="RO3375" s="0"/>
      <c r="RP3375" s="0"/>
      <c r="RQ3375" s="0"/>
      <c r="RR3375" s="0"/>
      <c r="RS3375" s="0"/>
      <c r="RT3375" s="0"/>
      <c r="RU3375" s="0"/>
      <c r="RV3375" s="0"/>
      <c r="RW3375" s="0"/>
      <c r="RX3375" s="0"/>
      <c r="RY3375" s="0"/>
      <c r="RZ3375" s="0"/>
      <c r="SA3375" s="0"/>
      <c r="SB3375" s="0"/>
      <c r="SC3375" s="0"/>
      <c r="SD3375" s="0"/>
      <c r="SE3375" s="0"/>
      <c r="SF3375" s="0"/>
      <c r="SG3375" s="0"/>
      <c r="SH3375" s="0"/>
      <c r="SI3375" s="0"/>
      <c r="SJ3375" s="0"/>
      <c r="SK3375" s="0"/>
      <c r="SL3375" s="0"/>
      <c r="SM3375" s="0"/>
      <c r="SN3375" s="0"/>
      <c r="SO3375" s="0"/>
      <c r="SP3375" s="0"/>
      <c r="SQ3375" s="0"/>
      <c r="SR3375" s="0"/>
      <c r="SS3375" s="0"/>
      <c r="ST3375" s="0"/>
      <c r="SU3375" s="0"/>
      <c r="SV3375" s="0"/>
      <c r="SW3375" s="0"/>
      <c r="SX3375" s="0"/>
      <c r="SY3375" s="0"/>
      <c r="SZ3375" s="0"/>
      <c r="TA3375" s="0"/>
      <c r="TB3375" s="0"/>
      <c r="TC3375" s="0"/>
      <c r="TD3375" s="0"/>
      <c r="TE3375" s="0"/>
      <c r="TF3375" s="0"/>
      <c r="TG3375" s="0"/>
      <c r="TH3375" s="0"/>
      <c r="TI3375" s="0"/>
      <c r="TJ3375" s="0"/>
      <c r="TK3375" s="0"/>
      <c r="TL3375" s="0"/>
      <c r="TM3375" s="0"/>
      <c r="TN3375" s="0"/>
      <c r="TO3375" s="0"/>
      <c r="TP3375" s="0"/>
      <c r="TQ3375" s="0"/>
      <c r="TR3375" s="0"/>
      <c r="TS3375" s="0"/>
      <c r="TT3375" s="0"/>
      <c r="TU3375" s="0"/>
      <c r="TV3375" s="0"/>
      <c r="TW3375" s="0"/>
      <c r="TX3375" s="0"/>
      <c r="TY3375" s="0"/>
      <c r="TZ3375" s="0"/>
      <c r="UA3375" s="0"/>
      <c r="UB3375" s="0"/>
      <c r="UC3375" s="0"/>
      <c r="UD3375" s="0"/>
      <c r="UE3375" s="0"/>
      <c r="UF3375" s="0"/>
      <c r="UG3375" s="0"/>
      <c r="UH3375" s="0"/>
      <c r="UI3375" s="0"/>
      <c r="UJ3375" s="0"/>
      <c r="UK3375" s="0"/>
      <c r="UL3375" s="0"/>
      <c r="UM3375" s="0"/>
      <c r="UN3375" s="0"/>
      <c r="UO3375" s="0"/>
      <c r="UP3375" s="0"/>
      <c r="UQ3375" s="0"/>
      <c r="UR3375" s="0"/>
      <c r="US3375" s="0"/>
      <c r="UT3375" s="0"/>
      <c r="UU3375" s="0"/>
      <c r="UV3375" s="0"/>
      <c r="UW3375" s="0"/>
      <c r="UX3375" s="0"/>
      <c r="UY3375" s="0"/>
      <c r="UZ3375" s="0"/>
      <c r="VA3375" s="0"/>
      <c r="VB3375" s="0"/>
      <c r="VC3375" s="0"/>
      <c r="VD3375" s="0"/>
      <c r="VE3375" s="0"/>
      <c r="VF3375" s="0"/>
      <c r="VG3375" s="0"/>
      <c r="VH3375" s="0"/>
      <c r="VI3375" s="0"/>
      <c r="VJ3375" s="0"/>
      <c r="VK3375" s="0"/>
      <c r="VL3375" s="0"/>
      <c r="VM3375" s="0"/>
      <c r="VN3375" s="0"/>
      <c r="VO3375" s="0"/>
      <c r="VP3375" s="0"/>
      <c r="VQ3375" s="0"/>
      <c r="VR3375" s="0"/>
      <c r="VS3375" s="0"/>
      <c r="VT3375" s="0"/>
      <c r="VU3375" s="0"/>
      <c r="VV3375" s="0"/>
      <c r="VW3375" s="0"/>
      <c r="VX3375" s="0"/>
      <c r="VY3375" s="0"/>
      <c r="VZ3375" s="0"/>
      <c r="WA3375" s="0"/>
      <c r="WB3375" s="0"/>
      <c r="WC3375" s="0"/>
      <c r="WD3375" s="0"/>
      <c r="WE3375" s="0"/>
      <c r="WF3375" s="0"/>
      <c r="WG3375" s="0"/>
      <c r="WH3375" s="0"/>
      <c r="WI3375" s="0"/>
      <c r="WJ3375" s="0"/>
      <c r="WK3375" s="0"/>
      <c r="WL3375" s="0"/>
      <c r="WM3375" s="0"/>
      <c r="WN3375" s="0"/>
      <c r="WO3375" s="0"/>
      <c r="WP3375" s="0"/>
      <c r="WQ3375" s="0"/>
      <c r="WR3375" s="0"/>
      <c r="WS3375" s="0"/>
      <c r="WT3375" s="0"/>
      <c r="WU3375" s="0"/>
      <c r="WV3375" s="0"/>
      <c r="WW3375" s="0"/>
      <c r="WX3375" s="0"/>
      <c r="WY3375" s="0"/>
      <c r="WZ3375" s="0"/>
      <c r="XA3375" s="0"/>
      <c r="XB3375" s="0"/>
      <c r="XC3375" s="0"/>
      <c r="XD3375" s="0"/>
      <c r="XE3375" s="0"/>
      <c r="XF3375" s="0"/>
      <c r="XG3375" s="0"/>
      <c r="XH3375" s="0"/>
      <c r="XI3375" s="0"/>
      <c r="XJ3375" s="0"/>
      <c r="XK3375" s="0"/>
      <c r="XL3375" s="0"/>
      <c r="XM3375" s="0"/>
      <c r="XN3375" s="0"/>
      <c r="XO3375" s="0"/>
      <c r="XP3375" s="0"/>
      <c r="XQ3375" s="0"/>
      <c r="XR3375" s="0"/>
      <c r="XS3375" s="0"/>
      <c r="XT3375" s="0"/>
      <c r="XU3375" s="0"/>
      <c r="XV3375" s="0"/>
      <c r="XW3375" s="0"/>
      <c r="XX3375" s="0"/>
      <c r="XY3375" s="0"/>
      <c r="XZ3375" s="0"/>
      <c r="YA3375" s="0"/>
      <c r="YB3375" s="0"/>
      <c r="YC3375" s="0"/>
      <c r="YD3375" s="0"/>
      <c r="YE3375" s="0"/>
      <c r="YF3375" s="0"/>
      <c r="YG3375" s="0"/>
      <c r="YH3375" s="0"/>
      <c r="YI3375" s="0"/>
      <c r="YJ3375" s="0"/>
      <c r="YK3375" s="0"/>
      <c r="YL3375" s="0"/>
      <c r="YM3375" s="0"/>
      <c r="YN3375" s="0"/>
      <c r="YO3375" s="0"/>
      <c r="YP3375" s="0"/>
      <c r="YQ3375" s="0"/>
      <c r="YR3375" s="0"/>
      <c r="YS3375" s="0"/>
      <c r="YT3375" s="0"/>
      <c r="YU3375" s="0"/>
      <c r="YV3375" s="0"/>
      <c r="YW3375" s="0"/>
      <c r="YX3375" s="0"/>
      <c r="YY3375" s="0"/>
      <c r="YZ3375" s="0"/>
      <c r="ZA3375" s="0"/>
      <c r="ZB3375" s="0"/>
      <c r="ZC3375" s="0"/>
      <c r="ZD3375" s="0"/>
      <c r="ZE3375" s="0"/>
      <c r="ZF3375" s="0"/>
      <c r="ZG3375" s="0"/>
      <c r="ZH3375" s="0"/>
      <c r="ZI3375" s="0"/>
      <c r="ZJ3375" s="0"/>
      <c r="ZK3375" s="0"/>
      <c r="ZL3375" s="0"/>
      <c r="ZM3375" s="0"/>
      <c r="ZN3375" s="0"/>
      <c r="ZO3375" s="0"/>
      <c r="ZP3375" s="0"/>
      <c r="ZQ3375" s="0"/>
      <c r="ZR3375" s="0"/>
      <c r="ZS3375" s="0"/>
      <c r="ZT3375" s="0"/>
      <c r="ZU3375" s="0"/>
      <c r="ZV3375" s="0"/>
      <c r="ZW3375" s="0"/>
      <c r="ZX3375" s="0"/>
      <c r="ZY3375" s="0"/>
      <c r="ZZ3375" s="0"/>
      <c r="AAA3375" s="0"/>
      <c r="AAB3375" s="0"/>
      <c r="AAC3375" s="0"/>
      <c r="AAD3375" s="0"/>
      <c r="AAE3375" s="0"/>
      <c r="AAF3375" s="0"/>
      <c r="AAG3375" s="0"/>
      <c r="AAH3375" s="0"/>
      <c r="AAI3375" s="0"/>
      <c r="AAJ3375" s="0"/>
      <c r="AAK3375" s="0"/>
      <c r="AAL3375" s="0"/>
      <c r="AAM3375" s="0"/>
      <c r="AAN3375" s="0"/>
      <c r="AAO3375" s="0"/>
      <c r="AAP3375" s="0"/>
      <c r="AAQ3375" s="0"/>
      <c r="AAR3375" s="0"/>
      <c r="AAS3375" s="0"/>
      <c r="AAT3375" s="0"/>
      <c r="AAU3375" s="0"/>
      <c r="AAV3375" s="0"/>
      <c r="AAW3375" s="0"/>
      <c r="AAX3375" s="0"/>
      <c r="AAY3375" s="0"/>
      <c r="AAZ3375" s="0"/>
      <c r="ABA3375" s="0"/>
      <c r="ABB3375" s="0"/>
      <c r="ABC3375" s="0"/>
      <c r="ABD3375" s="0"/>
      <c r="ABE3375" s="0"/>
      <c r="ABF3375" s="0"/>
      <c r="ABG3375" s="0"/>
      <c r="ABH3375" s="0"/>
      <c r="ABI3375" s="0"/>
      <c r="ABJ3375" s="0"/>
      <c r="ABK3375" s="0"/>
      <c r="ABL3375" s="0"/>
      <c r="ABM3375" s="0"/>
      <c r="ABN3375" s="0"/>
      <c r="ABO3375" s="0"/>
      <c r="ABP3375" s="0"/>
      <c r="ABQ3375" s="0"/>
      <c r="ABR3375" s="0"/>
      <c r="ABS3375" s="0"/>
      <c r="ABT3375" s="0"/>
      <c r="ABU3375" s="0"/>
      <c r="ABV3375" s="0"/>
      <c r="ABW3375" s="0"/>
      <c r="ABX3375" s="0"/>
      <c r="ABY3375" s="0"/>
      <c r="ABZ3375" s="0"/>
      <c r="ACA3375" s="0"/>
      <c r="ACB3375" s="0"/>
      <c r="ACC3375" s="0"/>
      <c r="ACD3375" s="0"/>
      <c r="ACE3375" s="0"/>
      <c r="ACF3375" s="0"/>
      <c r="ACG3375" s="0"/>
      <c r="ACH3375" s="0"/>
      <c r="ACI3375" s="0"/>
      <c r="ACJ3375" s="0"/>
      <c r="ACK3375" s="0"/>
      <c r="ACL3375" s="0"/>
      <c r="ACM3375" s="0"/>
      <c r="ACN3375" s="0"/>
      <c r="ACO3375" s="0"/>
      <c r="ACP3375" s="0"/>
      <c r="ACQ3375" s="0"/>
      <c r="ACR3375" s="0"/>
      <c r="ACS3375" s="0"/>
      <c r="ACT3375" s="0"/>
      <c r="ACU3375" s="0"/>
      <c r="ACV3375" s="0"/>
      <c r="ACW3375" s="0"/>
      <c r="ACX3375" s="0"/>
      <c r="ACY3375" s="0"/>
      <c r="ACZ3375" s="0"/>
      <c r="ADA3375" s="0"/>
      <c r="ADB3375" s="0"/>
      <c r="ADC3375" s="0"/>
      <c r="ADD3375" s="0"/>
      <c r="ADE3375" s="0"/>
      <c r="ADF3375" s="0"/>
      <c r="ADG3375" s="0"/>
      <c r="ADH3375" s="0"/>
      <c r="ADI3375" s="0"/>
      <c r="ADJ3375" s="0"/>
      <c r="ADK3375" s="0"/>
      <c r="ADL3375" s="0"/>
      <c r="ADM3375" s="0"/>
      <c r="ADN3375" s="0"/>
      <c r="ADO3375" s="0"/>
      <c r="ADP3375" s="0"/>
      <c r="ADQ3375" s="0"/>
      <c r="ADR3375" s="0"/>
      <c r="ADS3375" s="0"/>
      <c r="ADT3375" s="0"/>
      <c r="ADU3375" s="0"/>
      <c r="ADV3375" s="0"/>
      <c r="ADW3375" s="0"/>
      <c r="ADX3375" s="0"/>
      <c r="ADY3375" s="0"/>
      <c r="ADZ3375" s="0"/>
      <c r="AEA3375" s="0"/>
      <c r="AEB3375" s="0"/>
      <c r="AEC3375" s="0"/>
      <c r="AED3375" s="0"/>
      <c r="AEE3375" s="0"/>
      <c r="AEF3375" s="0"/>
      <c r="AEG3375" s="0"/>
      <c r="AEH3375" s="0"/>
      <c r="AEI3375" s="0"/>
      <c r="AEJ3375" s="0"/>
      <c r="AEK3375" s="0"/>
      <c r="AEL3375" s="0"/>
      <c r="AEM3375" s="0"/>
      <c r="AEN3375" s="0"/>
      <c r="AEO3375" s="0"/>
      <c r="AEP3375" s="0"/>
      <c r="AEQ3375" s="0"/>
      <c r="AER3375" s="0"/>
      <c r="AES3375" s="0"/>
      <c r="AET3375" s="0"/>
      <c r="AEU3375" s="0"/>
      <c r="AEV3375" s="0"/>
      <c r="AEW3375" s="0"/>
      <c r="AEX3375" s="0"/>
      <c r="AEY3375" s="0"/>
      <c r="AEZ3375" s="0"/>
      <c r="AFA3375" s="0"/>
      <c r="AFB3375" s="0"/>
      <c r="AFC3375" s="0"/>
      <c r="AFD3375" s="0"/>
      <c r="AFE3375" s="0"/>
      <c r="AFF3375" s="0"/>
      <c r="AFG3375" s="0"/>
      <c r="AFH3375" s="0"/>
      <c r="AFI3375" s="0"/>
      <c r="AFJ3375" s="0"/>
      <c r="AFK3375" s="0"/>
      <c r="AFL3375" s="0"/>
      <c r="AFM3375" s="0"/>
      <c r="AFN3375" s="0"/>
      <c r="AFO3375" s="0"/>
      <c r="AFP3375" s="0"/>
      <c r="AFQ3375" s="0"/>
      <c r="AFR3375" s="0"/>
      <c r="AFS3375" s="0"/>
      <c r="AFT3375" s="0"/>
      <c r="AFU3375" s="0"/>
      <c r="AFV3375" s="0"/>
      <c r="AFW3375" s="0"/>
      <c r="AFX3375" s="0"/>
      <c r="AFY3375" s="0"/>
      <c r="AFZ3375" s="0"/>
      <c r="AGA3375" s="0"/>
      <c r="AGB3375" s="0"/>
      <c r="AGC3375" s="0"/>
      <c r="AGD3375" s="0"/>
      <c r="AGE3375" s="0"/>
      <c r="AGF3375" s="0"/>
      <c r="AGG3375" s="0"/>
      <c r="AGH3375" s="0"/>
      <c r="AGI3375" s="0"/>
      <c r="AGJ3375" s="0"/>
      <c r="AGK3375" s="0"/>
      <c r="AGL3375" s="0"/>
      <c r="AGM3375" s="0"/>
      <c r="AGN3375" s="0"/>
      <c r="AGO3375" s="0"/>
      <c r="AGP3375" s="0"/>
      <c r="AGQ3375" s="0"/>
      <c r="AGR3375" s="0"/>
      <c r="AGS3375" s="0"/>
      <c r="AGT3375" s="0"/>
      <c r="AGU3375" s="0"/>
      <c r="AGV3375" s="0"/>
      <c r="AGW3375" s="0"/>
      <c r="AGX3375" s="0"/>
      <c r="AGY3375" s="0"/>
      <c r="AGZ3375" s="0"/>
      <c r="AHA3375" s="0"/>
      <c r="AHB3375" s="0"/>
      <c r="AHC3375" s="0"/>
      <c r="AHD3375" s="0"/>
      <c r="AHE3375" s="0"/>
      <c r="AHF3375" s="0"/>
      <c r="AHG3375" s="0"/>
      <c r="AHH3375" s="0"/>
      <c r="AHI3375" s="0"/>
      <c r="AHJ3375" s="0"/>
      <c r="AHK3375" s="0"/>
      <c r="AHL3375" s="0"/>
      <c r="AHM3375" s="0"/>
      <c r="AHN3375" s="0"/>
      <c r="AHO3375" s="0"/>
      <c r="AHP3375" s="0"/>
      <c r="AHQ3375" s="0"/>
      <c r="AHR3375" s="0"/>
      <c r="AHS3375" s="0"/>
      <c r="AHT3375" s="0"/>
      <c r="AHU3375" s="0"/>
      <c r="AHV3375" s="0"/>
      <c r="AHW3375" s="0"/>
      <c r="AHX3375" s="0"/>
      <c r="AHY3375" s="0"/>
      <c r="AHZ3375" s="0"/>
      <c r="AIA3375" s="0"/>
      <c r="AIB3375" s="0"/>
      <c r="AIC3375" s="0"/>
      <c r="AID3375" s="0"/>
      <c r="AIE3375" s="0"/>
      <c r="AIF3375" s="0"/>
      <c r="AIG3375" s="0"/>
      <c r="AIH3375" s="0"/>
      <c r="AII3375" s="0"/>
      <c r="AIJ3375" s="0"/>
      <c r="AIK3375" s="0"/>
      <c r="AIL3375" s="0"/>
      <c r="AIM3375" s="0"/>
      <c r="AIN3375" s="0"/>
      <c r="AIO3375" s="0"/>
      <c r="AIP3375" s="0"/>
      <c r="AIQ3375" s="0"/>
      <c r="AIR3375" s="0"/>
      <c r="AIS3375" s="0"/>
      <c r="AIT3375" s="0"/>
      <c r="AIU3375" s="0"/>
      <c r="AIV3375" s="0"/>
      <c r="AIW3375" s="0"/>
      <c r="AIX3375" s="0"/>
      <c r="AIY3375" s="0"/>
      <c r="AIZ3375" s="0"/>
      <c r="AJA3375" s="0"/>
      <c r="AJB3375" s="0"/>
      <c r="AJC3375" s="0"/>
      <c r="AJD3375" s="0"/>
      <c r="AJE3375" s="0"/>
      <c r="AJF3375" s="0"/>
      <c r="AJG3375" s="0"/>
      <c r="AJH3375" s="0"/>
      <c r="AJI3375" s="0"/>
      <c r="AJJ3375" s="0"/>
      <c r="AJK3375" s="0"/>
      <c r="AJL3375" s="0"/>
      <c r="AJM3375" s="0"/>
      <c r="AJN3375" s="0"/>
      <c r="AJO3375" s="0"/>
      <c r="AJP3375" s="0"/>
      <c r="AJQ3375" s="0"/>
      <c r="AJR3375" s="0"/>
      <c r="AJS3375" s="0"/>
      <c r="AJT3375" s="0"/>
      <c r="AJU3375" s="0"/>
      <c r="AJV3375" s="0"/>
      <c r="AJW3375" s="0"/>
      <c r="AJX3375" s="0"/>
      <c r="AJY3375" s="0"/>
      <c r="AJZ3375" s="0"/>
      <c r="AKA3375" s="0"/>
      <c r="AKB3375" s="0"/>
      <c r="AKC3375" s="0"/>
      <c r="AKD3375" s="0"/>
      <c r="AKE3375" s="0"/>
      <c r="AKF3375" s="0"/>
      <c r="AKG3375" s="0"/>
      <c r="AKH3375" s="0"/>
      <c r="AKI3375" s="0"/>
      <c r="AKJ3375" s="0"/>
      <c r="AKK3375" s="0"/>
      <c r="AKL3375" s="0"/>
      <c r="AKM3375" s="0"/>
      <c r="AKN3375" s="0"/>
      <c r="AKO3375" s="0"/>
      <c r="AKP3375" s="0"/>
      <c r="AKQ3375" s="0"/>
      <c r="AKR3375" s="0"/>
      <c r="AKS3375" s="0"/>
      <c r="AKT3375" s="0"/>
      <c r="AKU3375" s="0"/>
      <c r="AKV3375" s="0"/>
      <c r="AKW3375" s="0"/>
      <c r="AKX3375" s="0"/>
      <c r="AKY3375" s="0"/>
      <c r="AKZ3375" s="0"/>
      <c r="ALA3375" s="0"/>
      <c r="ALB3375" s="0"/>
      <c r="ALC3375" s="0"/>
      <c r="ALD3375" s="0"/>
      <c r="ALE3375" s="0"/>
      <c r="ALF3375" s="0"/>
      <c r="ALG3375" s="0"/>
      <c r="ALH3375" s="0"/>
      <c r="ALI3375" s="0"/>
      <c r="ALJ3375" s="0"/>
      <c r="ALK3375" s="0"/>
      <c r="ALL3375" s="0"/>
      <c r="ALM3375" s="0"/>
      <c r="ALN3375" s="0"/>
      <c r="ALO3375" s="0"/>
      <c r="ALP3375" s="0"/>
      <c r="ALQ3375" s="0"/>
      <c r="ALR3375" s="0"/>
      <c r="ALS3375" s="0"/>
      <c r="ALT3375" s="0"/>
      <c r="ALU3375" s="0"/>
      <c r="ALV3375" s="0"/>
      <c r="ALW3375" s="0"/>
      <c r="ALX3375" s="0"/>
      <c r="ALY3375" s="0"/>
      <c r="ALZ3375" s="0"/>
      <c r="AMA3375" s="0"/>
      <c r="AMB3375" s="0"/>
      <c r="AMC3375" s="0"/>
      <c r="AMD3375" s="0"/>
      <c r="AME3375" s="0"/>
      <c r="AMF3375" s="0"/>
      <c r="AMG3375" s="0"/>
      <c r="AMH3375" s="0"/>
      <c r="AMI3375" s="0"/>
    </row>
    <row r="3376" customFormat="false" ht="12.75" hidden="false" customHeight="false" outlineLevel="0" collapsed="false">
      <c r="A3376" s="1" t="s">
        <v>3622</v>
      </c>
      <c r="C3376" s="90" t="s">
        <v>3633</v>
      </c>
      <c r="D3376" s="90" t="s">
        <v>49</v>
      </c>
      <c r="E3376" s="91" t="n">
        <v>2.3</v>
      </c>
      <c r="F3376" s="92" t="n">
        <v>0.74</v>
      </c>
      <c r="G3376" s="96" t="s">
        <v>2422</v>
      </c>
      <c r="H3376" s="96" t="s">
        <v>3626</v>
      </c>
      <c r="I3376" s="96" t="n">
        <v>2.77</v>
      </c>
      <c r="J3376" s="96" t="s">
        <v>2377</v>
      </c>
      <c r="BM3376" s="0"/>
      <c r="BN3376" s="0"/>
      <c r="BO3376" s="0"/>
      <c r="BP3376" s="0"/>
      <c r="BQ3376" s="0"/>
      <c r="BR3376" s="0"/>
      <c r="BS3376" s="0"/>
      <c r="BT3376" s="0"/>
      <c r="BU3376" s="0"/>
      <c r="BV3376" s="0"/>
      <c r="BW3376" s="0"/>
      <c r="BX3376" s="0"/>
      <c r="BY3376" s="0"/>
      <c r="BZ3376" s="0"/>
      <c r="CA3376" s="0"/>
      <c r="CB3376" s="0"/>
      <c r="CC3376" s="0"/>
      <c r="CD3376" s="0"/>
      <c r="CE3376" s="0"/>
      <c r="CF3376" s="0"/>
      <c r="CG3376" s="0"/>
      <c r="CH3376" s="0"/>
      <c r="CI3376" s="0"/>
      <c r="CJ3376" s="0"/>
      <c r="CK3376" s="0"/>
      <c r="CL3376" s="0"/>
      <c r="CM3376" s="0"/>
      <c r="CN3376" s="0"/>
      <c r="CO3376" s="0"/>
      <c r="CP3376" s="0"/>
      <c r="CQ3376" s="0"/>
      <c r="CR3376" s="0"/>
      <c r="CS3376" s="0"/>
      <c r="CT3376" s="0"/>
      <c r="CU3376" s="0"/>
      <c r="CV3376" s="0"/>
      <c r="CW3376" s="0"/>
      <c r="CX3376" s="0"/>
      <c r="CY3376" s="0"/>
      <c r="CZ3376" s="0"/>
      <c r="DA3376" s="0"/>
      <c r="DB3376" s="0"/>
      <c r="DC3376" s="0"/>
      <c r="DD3376" s="0"/>
      <c r="DE3376" s="0"/>
      <c r="DF3376" s="0"/>
      <c r="DG3376" s="0"/>
      <c r="DH3376" s="0"/>
      <c r="DI3376" s="0"/>
      <c r="DJ3376" s="0"/>
      <c r="DK3376" s="0"/>
      <c r="DL3376" s="0"/>
      <c r="DM3376" s="0"/>
      <c r="DN3376" s="0"/>
      <c r="DO3376" s="0"/>
      <c r="DP3376" s="0"/>
      <c r="DQ3376" s="0"/>
      <c r="DR3376" s="0"/>
      <c r="DS3376" s="0"/>
      <c r="DT3376" s="0"/>
      <c r="DU3376" s="0"/>
      <c r="DV3376" s="0"/>
      <c r="DW3376" s="0"/>
      <c r="DX3376" s="0"/>
      <c r="DY3376" s="0"/>
      <c r="DZ3376" s="0"/>
      <c r="EA3376" s="0"/>
      <c r="EB3376" s="0"/>
      <c r="EC3376" s="0"/>
      <c r="ED3376" s="0"/>
      <c r="EE3376" s="0"/>
      <c r="EF3376" s="0"/>
      <c r="EG3376" s="0"/>
      <c r="EH3376" s="0"/>
      <c r="EI3376" s="0"/>
      <c r="EJ3376" s="0"/>
      <c r="EK3376" s="0"/>
      <c r="EL3376" s="0"/>
      <c r="EM3376" s="0"/>
      <c r="EN3376" s="0"/>
      <c r="EO3376" s="0"/>
      <c r="EP3376" s="0"/>
      <c r="EQ3376" s="0"/>
      <c r="ER3376" s="0"/>
      <c r="ES3376" s="0"/>
      <c r="ET3376" s="0"/>
      <c r="EU3376" s="0"/>
      <c r="EV3376" s="0"/>
      <c r="EW3376" s="0"/>
      <c r="EX3376" s="0"/>
      <c r="EY3376" s="0"/>
      <c r="EZ3376" s="0"/>
      <c r="FA3376" s="0"/>
      <c r="FB3376" s="0"/>
      <c r="FC3376" s="0"/>
      <c r="FD3376" s="0"/>
      <c r="FE3376" s="0"/>
      <c r="FF3376" s="0"/>
      <c r="FG3376" s="0"/>
      <c r="FH3376" s="0"/>
      <c r="FI3376" s="0"/>
      <c r="FJ3376" s="0"/>
      <c r="FK3376" s="0"/>
      <c r="FL3376" s="0"/>
      <c r="FM3376" s="0"/>
      <c r="FN3376" s="0"/>
      <c r="FO3376" s="0"/>
      <c r="FP3376" s="0"/>
      <c r="FQ3376" s="0"/>
      <c r="FR3376" s="0"/>
      <c r="FS3376" s="0"/>
      <c r="FT3376" s="0"/>
      <c r="FU3376" s="0"/>
      <c r="FV3376" s="0"/>
      <c r="FW3376" s="0"/>
      <c r="FX3376" s="0"/>
      <c r="FY3376" s="0"/>
      <c r="FZ3376" s="0"/>
      <c r="GA3376" s="0"/>
      <c r="GB3376" s="0"/>
      <c r="GC3376" s="0"/>
      <c r="GD3376" s="0"/>
      <c r="GE3376" s="0"/>
      <c r="GF3376" s="0"/>
      <c r="GG3376" s="0"/>
      <c r="GH3376" s="0"/>
      <c r="GI3376" s="0"/>
      <c r="GJ3376" s="0"/>
      <c r="GK3376" s="0"/>
      <c r="GL3376" s="0"/>
      <c r="GM3376" s="0"/>
      <c r="GN3376" s="0"/>
      <c r="GO3376" s="0"/>
      <c r="GP3376" s="0"/>
      <c r="GQ3376" s="0"/>
      <c r="GR3376" s="0"/>
      <c r="GS3376" s="0"/>
      <c r="GT3376" s="0"/>
      <c r="GU3376" s="0"/>
      <c r="GV3376" s="0"/>
      <c r="GW3376" s="0"/>
      <c r="GX3376" s="0"/>
      <c r="GY3376" s="0"/>
      <c r="GZ3376" s="0"/>
      <c r="HA3376" s="0"/>
      <c r="HB3376" s="0"/>
      <c r="HC3376" s="0"/>
      <c r="HD3376" s="0"/>
      <c r="HE3376" s="0"/>
      <c r="HF3376" s="0"/>
      <c r="HG3376" s="0"/>
      <c r="HH3376" s="0"/>
      <c r="HI3376" s="0"/>
      <c r="HJ3376" s="0"/>
      <c r="HK3376" s="0"/>
      <c r="HL3376" s="0"/>
      <c r="HM3376" s="0"/>
      <c r="HN3376" s="0"/>
      <c r="HO3376" s="0"/>
      <c r="HP3376" s="0"/>
      <c r="HQ3376" s="0"/>
      <c r="HR3376" s="0"/>
      <c r="HS3376" s="0"/>
      <c r="HT3376" s="0"/>
      <c r="HU3376" s="0"/>
      <c r="HV3376" s="0"/>
      <c r="HW3376" s="0"/>
      <c r="HX3376" s="0"/>
      <c r="HY3376" s="0"/>
      <c r="HZ3376" s="0"/>
      <c r="IA3376" s="0"/>
      <c r="IB3376" s="0"/>
      <c r="IC3376" s="0"/>
      <c r="ID3376" s="0"/>
      <c r="IE3376" s="0"/>
      <c r="IF3376" s="0"/>
      <c r="IG3376" s="0"/>
      <c r="IH3376" s="0"/>
      <c r="II3376" s="0"/>
      <c r="IJ3376" s="0"/>
      <c r="IK3376" s="0"/>
      <c r="IL3376" s="0"/>
      <c r="IM3376" s="0"/>
      <c r="IN3376" s="0"/>
      <c r="IO3376" s="0"/>
      <c r="IP3376" s="0"/>
      <c r="IQ3376" s="0"/>
      <c r="IR3376" s="0"/>
      <c r="IS3376" s="0"/>
      <c r="IT3376" s="0"/>
      <c r="IU3376" s="0"/>
      <c r="IV3376" s="0"/>
      <c r="IW3376" s="0"/>
      <c r="IX3376" s="0"/>
      <c r="IY3376" s="0"/>
      <c r="IZ3376" s="0"/>
      <c r="JA3376" s="0"/>
      <c r="JB3376" s="0"/>
      <c r="JC3376" s="0"/>
      <c r="JD3376" s="0"/>
      <c r="JE3376" s="0"/>
      <c r="JF3376" s="0"/>
      <c r="JG3376" s="0"/>
      <c r="JH3376" s="0"/>
      <c r="JI3376" s="0"/>
      <c r="JJ3376" s="0"/>
      <c r="JK3376" s="0"/>
      <c r="JL3376" s="0"/>
      <c r="JM3376" s="0"/>
      <c r="JN3376" s="0"/>
      <c r="JO3376" s="0"/>
      <c r="JP3376" s="0"/>
      <c r="JQ3376" s="0"/>
      <c r="JR3376" s="0"/>
      <c r="JS3376" s="0"/>
      <c r="JT3376" s="0"/>
      <c r="JU3376" s="0"/>
      <c r="JV3376" s="0"/>
      <c r="JW3376" s="0"/>
      <c r="JX3376" s="0"/>
      <c r="JY3376" s="0"/>
      <c r="JZ3376" s="0"/>
      <c r="KA3376" s="0"/>
      <c r="KB3376" s="0"/>
      <c r="KC3376" s="0"/>
      <c r="KD3376" s="0"/>
      <c r="KE3376" s="0"/>
      <c r="KF3376" s="0"/>
      <c r="KG3376" s="0"/>
      <c r="KH3376" s="0"/>
      <c r="KI3376" s="0"/>
      <c r="KJ3376" s="0"/>
      <c r="KK3376" s="0"/>
      <c r="KL3376" s="0"/>
      <c r="KM3376" s="0"/>
      <c r="KN3376" s="0"/>
      <c r="KO3376" s="0"/>
      <c r="KP3376" s="0"/>
      <c r="KQ3376" s="0"/>
      <c r="KR3376" s="0"/>
      <c r="KS3376" s="0"/>
      <c r="KT3376" s="0"/>
      <c r="KU3376" s="0"/>
      <c r="KV3376" s="0"/>
      <c r="KW3376" s="0"/>
      <c r="KX3376" s="0"/>
      <c r="KY3376" s="0"/>
      <c r="KZ3376" s="0"/>
      <c r="LA3376" s="0"/>
      <c r="LB3376" s="0"/>
      <c r="LC3376" s="0"/>
      <c r="LD3376" s="0"/>
      <c r="LE3376" s="0"/>
      <c r="LF3376" s="0"/>
      <c r="LG3376" s="0"/>
      <c r="LH3376" s="0"/>
      <c r="LI3376" s="0"/>
      <c r="LJ3376" s="0"/>
      <c r="LK3376" s="0"/>
      <c r="LL3376" s="0"/>
      <c r="LM3376" s="0"/>
      <c r="LN3376" s="0"/>
      <c r="LO3376" s="0"/>
      <c r="LP3376" s="0"/>
      <c r="LQ3376" s="0"/>
      <c r="LR3376" s="0"/>
      <c r="LS3376" s="0"/>
      <c r="LT3376" s="0"/>
      <c r="LU3376" s="0"/>
      <c r="LV3376" s="0"/>
      <c r="LW3376" s="0"/>
      <c r="LX3376" s="0"/>
      <c r="LY3376" s="0"/>
      <c r="LZ3376" s="0"/>
      <c r="MA3376" s="0"/>
      <c r="MB3376" s="0"/>
      <c r="MC3376" s="0"/>
      <c r="MD3376" s="0"/>
      <c r="ME3376" s="0"/>
      <c r="MF3376" s="0"/>
      <c r="MG3376" s="0"/>
      <c r="MH3376" s="0"/>
      <c r="MI3376" s="0"/>
      <c r="MJ3376" s="0"/>
      <c r="MK3376" s="0"/>
      <c r="ML3376" s="0"/>
      <c r="MM3376" s="0"/>
      <c r="MN3376" s="0"/>
      <c r="MO3376" s="0"/>
      <c r="MP3376" s="0"/>
      <c r="MQ3376" s="0"/>
      <c r="MR3376" s="0"/>
      <c r="MS3376" s="0"/>
      <c r="MT3376" s="0"/>
      <c r="MU3376" s="0"/>
      <c r="MV3376" s="0"/>
      <c r="MW3376" s="0"/>
      <c r="MX3376" s="0"/>
      <c r="MY3376" s="0"/>
      <c r="MZ3376" s="0"/>
      <c r="NA3376" s="0"/>
      <c r="NB3376" s="0"/>
      <c r="NC3376" s="0"/>
      <c r="ND3376" s="0"/>
      <c r="NE3376" s="0"/>
      <c r="NF3376" s="0"/>
      <c r="NG3376" s="0"/>
      <c r="NH3376" s="0"/>
      <c r="NI3376" s="0"/>
      <c r="NJ3376" s="0"/>
      <c r="NK3376" s="0"/>
      <c r="NL3376" s="0"/>
      <c r="NM3376" s="0"/>
      <c r="NN3376" s="0"/>
      <c r="NO3376" s="0"/>
      <c r="NP3376" s="0"/>
      <c r="NQ3376" s="0"/>
      <c r="NR3376" s="0"/>
      <c r="NS3376" s="0"/>
      <c r="NT3376" s="0"/>
      <c r="NU3376" s="0"/>
      <c r="NV3376" s="0"/>
      <c r="NW3376" s="0"/>
      <c r="NX3376" s="0"/>
      <c r="NY3376" s="0"/>
      <c r="NZ3376" s="0"/>
      <c r="OA3376" s="0"/>
      <c r="OB3376" s="0"/>
      <c r="OC3376" s="0"/>
      <c r="OD3376" s="0"/>
      <c r="OE3376" s="0"/>
      <c r="OF3376" s="0"/>
      <c r="OG3376" s="0"/>
      <c r="OH3376" s="0"/>
      <c r="OI3376" s="0"/>
      <c r="OJ3376" s="0"/>
      <c r="OK3376" s="0"/>
      <c r="OL3376" s="0"/>
      <c r="OM3376" s="0"/>
      <c r="ON3376" s="0"/>
      <c r="OO3376" s="0"/>
      <c r="OP3376" s="0"/>
      <c r="OQ3376" s="0"/>
      <c r="OR3376" s="0"/>
      <c r="OS3376" s="0"/>
      <c r="OT3376" s="0"/>
      <c r="OU3376" s="0"/>
      <c r="OV3376" s="0"/>
      <c r="OW3376" s="0"/>
      <c r="OX3376" s="0"/>
      <c r="OY3376" s="0"/>
      <c r="OZ3376" s="0"/>
      <c r="PA3376" s="0"/>
      <c r="PB3376" s="0"/>
      <c r="PC3376" s="0"/>
      <c r="PD3376" s="0"/>
      <c r="PE3376" s="0"/>
      <c r="PF3376" s="0"/>
      <c r="PG3376" s="0"/>
      <c r="PH3376" s="0"/>
      <c r="PI3376" s="0"/>
      <c r="PJ3376" s="0"/>
      <c r="PK3376" s="0"/>
      <c r="PL3376" s="0"/>
      <c r="PM3376" s="0"/>
      <c r="PN3376" s="0"/>
      <c r="PO3376" s="0"/>
      <c r="PP3376" s="0"/>
      <c r="PQ3376" s="0"/>
      <c r="PR3376" s="0"/>
      <c r="PS3376" s="0"/>
      <c r="PT3376" s="0"/>
      <c r="PU3376" s="0"/>
      <c r="PV3376" s="0"/>
      <c r="PW3376" s="0"/>
      <c r="PX3376" s="0"/>
      <c r="PY3376" s="0"/>
      <c r="PZ3376" s="0"/>
      <c r="QA3376" s="0"/>
      <c r="QB3376" s="0"/>
      <c r="QC3376" s="0"/>
      <c r="QD3376" s="0"/>
      <c r="QE3376" s="0"/>
      <c r="QF3376" s="0"/>
      <c r="QG3376" s="0"/>
      <c r="QH3376" s="0"/>
      <c r="QI3376" s="0"/>
      <c r="QJ3376" s="0"/>
      <c r="QK3376" s="0"/>
      <c r="QL3376" s="0"/>
      <c r="QM3376" s="0"/>
      <c r="QN3376" s="0"/>
      <c r="QO3376" s="0"/>
      <c r="QP3376" s="0"/>
      <c r="QQ3376" s="0"/>
      <c r="QR3376" s="0"/>
      <c r="QS3376" s="0"/>
      <c r="QT3376" s="0"/>
      <c r="QU3376" s="0"/>
      <c r="QV3376" s="0"/>
      <c r="QW3376" s="0"/>
      <c r="QX3376" s="0"/>
      <c r="QY3376" s="0"/>
      <c r="QZ3376" s="0"/>
      <c r="RA3376" s="0"/>
      <c r="RB3376" s="0"/>
      <c r="RC3376" s="0"/>
      <c r="RD3376" s="0"/>
      <c r="RE3376" s="0"/>
      <c r="RF3376" s="0"/>
      <c r="RG3376" s="0"/>
      <c r="RH3376" s="0"/>
      <c r="RI3376" s="0"/>
      <c r="RJ3376" s="0"/>
      <c r="RK3376" s="0"/>
      <c r="RL3376" s="0"/>
      <c r="RM3376" s="0"/>
      <c r="RN3376" s="0"/>
      <c r="RO3376" s="0"/>
      <c r="RP3376" s="0"/>
      <c r="RQ3376" s="0"/>
      <c r="RR3376" s="0"/>
      <c r="RS3376" s="0"/>
      <c r="RT3376" s="0"/>
      <c r="RU3376" s="0"/>
      <c r="RV3376" s="0"/>
      <c r="RW3376" s="0"/>
      <c r="RX3376" s="0"/>
      <c r="RY3376" s="0"/>
      <c r="RZ3376" s="0"/>
      <c r="SA3376" s="0"/>
      <c r="SB3376" s="0"/>
      <c r="SC3376" s="0"/>
      <c r="SD3376" s="0"/>
      <c r="SE3376" s="0"/>
      <c r="SF3376" s="0"/>
      <c r="SG3376" s="0"/>
      <c r="SH3376" s="0"/>
      <c r="SI3376" s="0"/>
      <c r="SJ3376" s="0"/>
      <c r="SK3376" s="0"/>
      <c r="SL3376" s="0"/>
      <c r="SM3376" s="0"/>
      <c r="SN3376" s="0"/>
      <c r="SO3376" s="0"/>
      <c r="SP3376" s="0"/>
      <c r="SQ3376" s="0"/>
      <c r="SR3376" s="0"/>
      <c r="SS3376" s="0"/>
      <c r="ST3376" s="0"/>
      <c r="SU3376" s="0"/>
      <c r="SV3376" s="0"/>
      <c r="SW3376" s="0"/>
      <c r="SX3376" s="0"/>
      <c r="SY3376" s="0"/>
      <c r="SZ3376" s="0"/>
      <c r="TA3376" s="0"/>
      <c r="TB3376" s="0"/>
      <c r="TC3376" s="0"/>
      <c r="TD3376" s="0"/>
      <c r="TE3376" s="0"/>
      <c r="TF3376" s="0"/>
      <c r="TG3376" s="0"/>
      <c r="TH3376" s="0"/>
      <c r="TI3376" s="0"/>
      <c r="TJ3376" s="0"/>
      <c r="TK3376" s="0"/>
      <c r="TL3376" s="0"/>
      <c r="TM3376" s="0"/>
      <c r="TN3376" s="0"/>
      <c r="TO3376" s="0"/>
      <c r="TP3376" s="0"/>
      <c r="TQ3376" s="0"/>
      <c r="TR3376" s="0"/>
      <c r="TS3376" s="0"/>
      <c r="TT3376" s="0"/>
      <c r="TU3376" s="0"/>
      <c r="TV3376" s="0"/>
      <c r="TW3376" s="0"/>
      <c r="TX3376" s="0"/>
      <c r="TY3376" s="0"/>
      <c r="TZ3376" s="0"/>
      <c r="UA3376" s="0"/>
      <c r="UB3376" s="0"/>
      <c r="UC3376" s="0"/>
      <c r="UD3376" s="0"/>
      <c r="UE3376" s="0"/>
      <c r="UF3376" s="0"/>
      <c r="UG3376" s="0"/>
      <c r="UH3376" s="0"/>
      <c r="UI3376" s="0"/>
      <c r="UJ3376" s="0"/>
      <c r="UK3376" s="0"/>
      <c r="UL3376" s="0"/>
      <c r="UM3376" s="0"/>
      <c r="UN3376" s="0"/>
      <c r="UO3376" s="0"/>
      <c r="UP3376" s="0"/>
      <c r="UQ3376" s="0"/>
      <c r="UR3376" s="0"/>
      <c r="US3376" s="0"/>
      <c r="UT3376" s="0"/>
      <c r="UU3376" s="0"/>
      <c r="UV3376" s="0"/>
      <c r="UW3376" s="0"/>
      <c r="UX3376" s="0"/>
      <c r="UY3376" s="0"/>
      <c r="UZ3376" s="0"/>
      <c r="VA3376" s="0"/>
      <c r="VB3376" s="0"/>
      <c r="VC3376" s="0"/>
      <c r="VD3376" s="0"/>
      <c r="VE3376" s="0"/>
      <c r="VF3376" s="0"/>
      <c r="VG3376" s="0"/>
      <c r="VH3376" s="0"/>
      <c r="VI3376" s="0"/>
      <c r="VJ3376" s="0"/>
      <c r="VK3376" s="0"/>
      <c r="VL3376" s="0"/>
      <c r="VM3376" s="0"/>
      <c r="VN3376" s="0"/>
      <c r="VO3376" s="0"/>
      <c r="VP3376" s="0"/>
      <c r="VQ3376" s="0"/>
      <c r="VR3376" s="0"/>
      <c r="VS3376" s="0"/>
      <c r="VT3376" s="0"/>
      <c r="VU3376" s="0"/>
      <c r="VV3376" s="0"/>
      <c r="VW3376" s="0"/>
      <c r="VX3376" s="0"/>
      <c r="VY3376" s="0"/>
      <c r="VZ3376" s="0"/>
      <c r="WA3376" s="0"/>
      <c r="WB3376" s="0"/>
      <c r="WC3376" s="0"/>
      <c r="WD3376" s="0"/>
      <c r="WE3376" s="0"/>
      <c r="WF3376" s="0"/>
      <c r="WG3376" s="0"/>
      <c r="WH3376" s="0"/>
      <c r="WI3376" s="0"/>
      <c r="WJ3376" s="0"/>
      <c r="WK3376" s="0"/>
      <c r="WL3376" s="0"/>
      <c r="WM3376" s="0"/>
      <c r="WN3376" s="0"/>
      <c r="WO3376" s="0"/>
      <c r="WP3376" s="0"/>
      <c r="WQ3376" s="0"/>
      <c r="WR3376" s="0"/>
      <c r="WS3376" s="0"/>
      <c r="WT3376" s="0"/>
      <c r="WU3376" s="0"/>
      <c r="WV3376" s="0"/>
      <c r="WW3376" s="0"/>
      <c r="WX3376" s="0"/>
      <c r="WY3376" s="0"/>
      <c r="WZ3376" s="0"/>
      <c r="XA3376" s="0"/>
      <c r="XB3376" s="0"/>
      <c r="XC3376" s="0"/>
      <c r="XD3376" s="0"/>
      <c r="XE3376" s="0"/>
      <c r="XF3376" s="0"/>
      <c r="XG3376" s="0"/>
      <c r="XH3376" s="0"/>
      <c r="XI3376" s="0"/>
      <c r="XJ3376" s="0"/>
      <c r="XK3376" s="0"/>
      <c r="XL3376" s="0"/>
      <c r="XM3376" s="0"/>
      <c r="XN3376" s="0"/>
      <c r="XO3376" s="0"/>
      <c r="XP3376" s="0"/>
      <c r="XQ3376" s="0"/>
      <c r="XR3376" s="0"/>
      <c r="XS3376" s="0"/>
      <c r="XT3376" s="0"/>
      <c r="XU3376" s="0"/>
      <c r="XV3376" s="0"/>
      <c r="XW3376" s="0"/>
      <c r="XX3376" s="0"/>
      <c r="XY3376" s="0"/>
      <c r="XZ3376" s="0"/>
      <c r="YA3376" s="0"/>
      <c r="YB3376" s="0"/>
      <c r="YC3376" s="0"/>
      <c r="YD3376" s="0"/>
      <c r="YE3376" s="0"/>
      <c r="YF3376" s="0"/>
      <c r="YG3376" s="0"/>
      <c r="YH3376" s="0"/>
      <c r="YI3376" s="0"/>
      <c r="YJ3376" s="0"/>
      <c r="YK3376" s="0"/>
      <c r="YL3376" s="0"/>
      <c r="YM3376" s="0"/>
      <c r="YN3376" s="0"/>
      <c r="YO3376" s="0"/>
      <c r="YP3376" s="0"/>
      <c r="YQ3376" s="0"/>
      <c r="YR3376" s="0"/>
      <c r="YS3376" s="0"/>
      <c r="YT3376" s="0"/>
      <c r="YU3376" s="0"/>
      <c r="YV3376" s="0"/>
      <c r="YW3376" s="0"/>
      <c r="YX3376" s="0"/>
      <c r="YY3376" s="0"/>
      <c r="YZ3376" s="0"/>
      <c r="ZA3376" s="0"/>
      <c r="ZB3376" s="0"/>
      <c r="ZC3376" s="0"/>
      <c r="ZD3376" s="0"/>
      <c r="ZE3376" s="0"/>
      <c r="ZF3376" s="0"/>
      <c r="ZG3376" s="0"/>
      <c r="ZH3376" s="0"/>
      <c r="ZI3376" s="0"/>
      <c r="ZJ3376" s="0"/>
      <c r="ZK3376" s="0"/>
      <c r="ZL3376" s="0"/>
      <c r="ZM3376" s="0"/>
      <c r="ZN3376" s="0"/>
      <c r="ZO3376" s="0"/>
      <c r="ZP3376" s="0"/>
      <c r="ZQ3376" s="0"/>
      <c r="ZR3376" s="0"/>
      <c r="ZS3376" s="0"/>
      <c r="ZT3376" s="0"/>
      <c r="ZU3376" s="0"/>
      <c r="ZV3376" s="0"/>
      <c r="ZW3376" s="0"/>
      <c r="ZX3376" s="0"/>
      <c r="ZY3376" s="0"/>
      <c r="ZZ3376" s="0"/>
      <c r="AAA3376" s="0"/>
      <c r="AAB3376" s="0"/>
      <c r="AAC3376" s="0"/>
      <c r="AAD3376" s="0"/>
      <c r="AAE3376" s="0"/>
      <c r="AAF3376" s="0"/>
      <c r="AAG3376" s="0"/>
      <c r="AAH3376" s="0"/>
      <c r="AAI3376" s="0"/>
      <c r="AAJ3376" s="0"/>
      <c r="AAK3376" s="0"/>
      <c r="AAL3376" s="0"/>
      <c r="AAM3376" s="0"/>
      <c r="AAN3376" s="0"/>
      <c r="AAO3376" s="0"/>
      <c r="AAP3376" s="0"/>
      <c r="AAQ3376" s="0"/>
      <c r="AAR3376" s="0"/>
      <c r="AAS3376" s="0"/>
      <c r="AAT3376" s="0"/>
      <c r="AAU3376" s="0"/>
      <c r="AAV3376" s="0"/>
      <c r="AAW3376" s="0"/>
      <c r="AAX3376" s="0"/>
      <c r="AAY3376" s="0"/>
      <c r="AAZ3376" s="0"/>
      <c r="ABA3376" s="0"/>
      <c r="ABB3376" s="0"/>
      <c r="ABC3376" s="0"/>
      <c r="ABD3376" s="0"/>
      <c r="ABE3376" s="0"/>
      <c r="ABF3376" s="0"/>
      <c r="ABG3376" s="0"/>
      <c r="ABH3376" s="0"/>
      <c r="ABI3376" s="0"/>
      <c r="ABJ3376" s="0"/>
      <c r="ABK3376" s="0"/>
      <c r="ABL3376" s="0"/>
      <c r="ABM3376" s="0"/>
      <c r="ABN3376" s="0"/>
      <c r="ABO3376" s="0"/>
      <c r="ABP3376" s="0"/>
      <c r="ABQ3376" s="0"/>
      <c r="ABR3376" s="0"/>
      <c r="ABS3376" s="0"/>
      <c r="ABT3376" s="0"/>
      <c r="ABU3376" s="0"/>
      <c r="ABV3376" s="0"/>
      <c r="ABW3376" s="0"/>
      <c r="ABX3376" s="0"/>
      <c r="ABY3376" s="0"/>
      <c r="ABZ3376" s="0"/>
      <c r="ACA3376" s="0"/>
      <c r="ACB3376" s="0"/>
      <c r="ACC3376" s="0"/>
      <c r="ACD3376" s="0"/>
      <c r="ACE3376" s="0"/>
      <c r="ACF3376" s="0"/>
      <c r="ACG3376" s="0"/>
      <c r="ACH3376" s="0"/>
      <c r="ACI3376" s="0"/>
      <c r="ACJ3376" s="0"/>
      <c r="ACK3376" s="0"/>
      <c r="ACL3376" s="0"/>
      <c r="ACM3376" s="0"/>
      <c r="ACN3376" s="0"/>
      <c r="ACO3376" s="0"/>
      <c r="ACP3376" s="0"/>
      <c r="ACQ3376" s="0"/>
      <c r="ACR3376" s="0"/>
      <c r="ACS3376" s="0"/>
      <c r="ACT3376" s="0"/>
      <c r="ACU3376" s="0"/>
      <c r="ACV3376" s="0"/>
      <c r="ACW3376" s="0"/>
      <c r="ACX3376" s="0"/>
      <c r="ACY3376" s="0"/>
      <c r="ACZ3376" s="0"/>
      <c r="ADA3376" s="0"/>
      <c r="ADB3376" s="0"/>
      <c r="ADC3376" s="0"/>
      <c r="ADD3376" s="0"/>
      <c r="ADE3376" s="0"/>
      <c r="ADF3376" s="0"/>
      <c r="ADG3376" s="0"/>
      <c r="ADH3376" s="0"/>
      <c r="ADI3376" s="0"/>
      <c r="ADJ3376" s="0"/>
      <c r="ADK3376" s="0"/>
      <c r="ADL3376" s="0"/>
      <c r="ADM3376" s="0"/>
      <c r="ADN3376" s="0"/>
      <c r="ADO3376" s="0"/>
      <c r="ADP3376" s="0"/>
      <c r="ADQ3376" s="0"/>
      <c r="ADR3376" s="0"/>
      <c r="ADS3376" s="0"/>
      <c r="ADT3376" s="0"/>
      <c r="ADU3376" s="0"/>
      <c r="ADV3376" s="0"/>
      <c r="ADW3376" s="0"/>
      <c r="ADX3376" s="0"/>
      <c r="ADY3376" s="0"/>
      <c r="ADZ3376" s="0"/>
      <c r="AEA3376" s="0"/>
      <c r="AEB3376" s="0"/>
      <c r="AEC3376" s="0"/>
      <c r="AED3376" s="0"/>
      <c r="AEE3376" s="0"/>
      <c r="AEF3376" s="0"/>
      <c r="AEG3376" s="0"/>
      <c r="AEH3376" s="0"/>
      <c r="AEI3376" s="0"/>
      <c r="AEJ3376" s="0"/>
      <c r="AEK3376" s="0"/>
      <c r="AEL3376" s="0"/>
      <c r="AEM3376" s="0"/>
      <c r="AEN3376" s="0"/>
      <c r="AEO3376" s="0"/>
      <c r="AEP3376" s="0"/>
      <c r="AEQ3376" s="0"/>
      <c r="AER3376" s="0"/>
      <c r="AES3376" s="0"/>
      <c r="AET3376" s="0"/>
      <c r="AEU3376" s="0"/>
      <c r="AEV3376" s="0"/>
      <c r="AEW3376" s="0"/>
      <c r="AEX3376" s="0"/>
      <c r="AEY3376" s="0"/>
      <c r="AEZ3376" s="0"/>
      <c r="AFA3376" s="0"/>
      <c r="AFB3376" s="0"/>
      <c r="AFC3376" s="0"/>
      <c r="AFD3376" s="0"/>
      <c r="AFE3376" s="0"/>
      <c r="AFF3376" s="0"/>
      <c r="AFG3376" s="0"/>
      <c r="AFH3376" s="0"/>
      <c r="AFI3376" s="0"/>
      <c r="AFJ3376" s="0"/>
      <c r="AFK3376" s="0"/>
      <c r="AFL3376" s="0"/>
      <c r="AFM3376" s="0"/>
      <c r="AFN3376" s="0"/>
      <c r="AFO3376" s="0"/>
      <c r="AFP3376" s="0"/>
      <c r="AFQ3376" s="0"/>
      <c r="AFR3376" s="0"/>
      <c r="AFS3376" s="0"/>
      <c r="AFT3376" s="0"/>
      <c r="AFU3376" s="0"/>
      <c r="AFV3376" s="0"/>
      <c r="AFW3376" s="0"/>
      <c r="AFX3376" s="0"/>
      <c r="AFY3376" s="0"/>
      <c r="AFZ3376" s="0"/>
      <c r="AGA3376" s="0"/>
      <c r="AGB3376" s="0"/>
      <c r="AGC3376" s="0"/>
      <c r="AGD3376" s="0"/>
      <c r="AGE3376" s="0"/>
      <c r="AGF3376" s="0"/>
      <c r="AGG3376" s="0"/>
      <c r="AGH3376" s="0"/>
      <c r="AGI3376" s="0"/>
      <c r="AGJ3376" s="0"/>
      <c r="AGK3376" s="0"/>
      <c r="AGL3376" s="0"/>
      <c r="AGM3376" s="0"/>
      <c r="AGN3376" s="0"/>
      <c r="AGO3376" s="0"/>
      <c r="AGP3376" s="0"/>
      <c r="AGQ3376" s="0"/>
      <c r="AGR3376" s="0"/>
      <c r="AGS3376" s="0"/>
      <c r="AGT3376" s="0"/>
      <c r="AGU3376" s="0"/>
      <c r="AGV3376" s="0"/>
      <c r="AGW3376" s="0"/>
      <c r="AGX3376" s="0"/>
      <c r="AGY3376" s="0"/>
      <c r="AGZ3376" s="0"/>
      <c r="AHA3376" s="0"/>
      <c r="AHB3376" s="0"/>
      <c r="AHC3376" s="0"/>
      <c r="AHD3376" s="0"/>
      <c r="AHE3376" s="0"/>
      <c r="AHF3376" s="0"/>
      <c r="AHG3376" s="0"/>
      <c r="AHH3376" s="0"/>
      <c r="AHI3376" s="0"/>
      <c r="AHJ3376" s="0"/>
      <c r="AHK3376" s="0"/>
      <c r="AHL3376" s="0"/>
      <c r="AHM3376" s="0"/>
      <c r="AHN3376" s="0"/>
      <c r="AHO3376" s="0"/>
      <c r="AHP3376" s="0"/>
      <c r="AHQ3376" s="0"/>
      <c r="AHR3376" s="0"/>
      <c r="AHS3376" s="0"/>
      <c r="AHT3376" s="0"/>
      <c r="AHU3376" s="0"/>
      <c r="AHV3376" s="0"/>
      <c r="AHW3376" s="0"/>
      <c r="AHX3376" s="0"/>
      <c r="AHY3376" s="0"/>
      <c r="AHZ3376" s="0"/>
      <c r="AIA3376" s="0"/>
      <c r="AIB3376" s="0"/>
      <c r="AIC3376" s="0"/>
      <c r="AID3376" s="0"/>
      <c r="AIE3376" s="0"/>
      <c r="AIF3376" s="0"/>
      <c r="AIG3376" s="0"/>
      <c r="AIH3376" s="0"/>
      <c r="AII3376" s="0"/>
      <c r="AIJ3376" s="0"/>
      <c r="AIK3376" s="0"/>
      <c r="AIL3376" s="0"/>
      <c r="AIM3376" s="0"/>
      <c r="AIN3376" s="0"/>
      <c r="AIO3376" s="0"/>
      <c r="AIP3376" s="0"/>
      <c r="AIQ3376" s="0"/>
      <c r="AIR3376" s="0"/>
      <c r="AIS3376" s="0"/>
      <c r="AIT3376" s="0"/>
      <c r="AIU3376" s="0"/>
      <c r="AIV3376" s="0"/>
      <c r="AIW3376" s="0"/>
      <c r="AIX3376" s="0"/>
      <c r="AIY3376" s="0"/>
      <c r="AIZ3376" s="0"/>
      <c r="AJA3376" s="0"/>
      <c r="AJB3376" s="0"/>
      <c r="AJC3376" s="0"/>
      <c r="AJD3376" s="0"/>
      <c r="AJE3376" s="0"/>
      <c r="AJF3376" s="0"/>
      <c r="AJG3376" s="0"/>
      <c r="AJH3376" s="0"/>
      <c r="AJI3376" s="0"/>
      <c r="AJJ3376" s="0"/>
      <c r="AJK3376" s="0"/>
      <c r="AJL3376" s="0"/>
      <c r="AJM3376" s="0"/>
      <c r="AJN3376" s="0"/>
      <c r="AJO3376" s="0"/>
      <c r="AJP3376" s="0"/>
      <c r="AJQ3376" s="0"/>
      <c r="AJR3376" s="0"/>
      <c r="AJS3376" s="0"/>
      <c r="AJT3376" s="0"/>
      <c r="AJU3376" s="0"/>
      <c r="AJV3376" s="0"/>
      <c r="AJW3376" s="0"/>
      <c r="AJX3376" s="0"/>
      <c r="AJY3376" s="0"/>
      <c r="AJZ3376" s="0"/>
      <c r="AKA3376" s="0"/>
      <c r="AKB3376" s="0"/>
      <c r="AKC3376" s="0"/>
      <c r="AKD3376" s="0"/>
      <c r="AKE3376" s="0"/>
      <c r="AKF3376" s="0"/>
      <c r="AKG3376" s="0"/>
      <c r="AKH3376" s="0"/>
      <c r="AKI3376" s="0"/>
      <c r="AKJ3376" s="0"/>
      <c r="AKK3376" s="0"/>
      <c r="AKL3376" s="0"/>
      <c r="AKM3376" s="0"/>
      <c r="AKN3376" s="0"/>
      <c r="AKO3376" s="0"/>
      <c r="AKP3376" s="0"/>
      <c r="AKQ3376" s="0"/>
      <c r="AKR3376" s="0"/>
      <c r="AKS3376" s="0"/>
      <c r="AKT3376" s="0"/>
      <c r="AKU3376" s="0"/>
      <c r="AKV3376" s="0"/>
      <c r="AKW3376" s="0"/>
      <c r="AKX3376" s="0"/>
      <c r="AKY3376" s="0"/>
      <c r="AKZ3376" s="0"/>
      <c r="ALA3376" s="0"/>
      <c r="ALB3376" s="0"/>
      <c r="ALC3376" s="0"/>
      <c r="ALD3376" s="0"/>
      <c r="ALE3376" s="0"/>
      <c r="ALF3376" s="0"/>
      <c r="ALG3376" s="0"/>
      <c r="ALH3376" s="0"/>
      <c r="ALI3376" s="0"/>
      <c r="ALJ3376" s="0"/>
      <c r="ALK3376" s="0"/>
      <c r="ALL3376" s="0"/>
      <c r="ALM3376" s="0"/>
      <c r="ALN3376" s="0"/>
      <c r="ALO3376" s="0"/>
      <c r="ALP3376" s="0"/>
      <c r="ALQ3376" s="0"/>
      <c r="ALR3376" s="0"/>
      <c r="ALS3376" s="0"/>
      <c r="ALT3376" s="0"/>
      <c r="ALU3376" s="0"/>
      <c r="ALV3376" s="0"/>
      <c r="ALW3376" s="0"/>
      <c r="ALX3376" s="0"/>
      <c r="ALY3376" s="0"/>
      <c r="ALZ3376" s="0"/>
      <c r="AMA3376" s="0"/>
      <c r="AMB3376" s="0"/>
      <c r="AMC3376" s="0"/>
      <c r="AMD3376" s="0"/>
      <c r="AME3376" s="0"/>
      <c r="AMF3376" s="0"/>
      <c r="AMG3376" s="0"/>
      <c r="AMH3376" s="0"/>
      <c r="AMI3376" s="0"/>
    </row>
    <row r="3377" customFormat="false" ht="12.75" hidden="false" customHeight="false" outlineLevel="0" collapsed="false">
      <c r="A3377" s="1" t="s">
        <v>3622</v>
      </c>
      <c r="C3377" s="70" t="s">
        <v>3634</v>
      </c>
      <c r="D3377" s="70" t="s">
        <v>13</v>
      </c>
      <c r="E3377" s="72" t="n">
        <v>2.3</v>
      </c>
      <c r="F3377" s="73" t="n">
        <v>0.93</v>
      </c>
      <c r="G3377" s="74" t="s">
        <v>2422</v>
      </c>
      <c r="BM3377" s="0"/>
      <c r="BN3377" s="0"/>
      <c r="BO3377" s="0"/>
      <c r="BP3377" s="0"/>
      <c r="BQ3377" s="0"/>
      <c r="BR3377" s="0"/>
      <c r="BS3377" s="0"/>
      <c r="BT3377" s="0"/>
      <c r="BU3377" s="0"/>
      <c r="BV3377" s="0"/>
      <c r="BW3377" s="0"/>
      <c r="BX3377" s="0"/>
      <c r="BY3377" s="0"/>
      <c r="BZ3377" s="0"/>
      <c r="CA3377" s="0"/>
      <c r="CB3377" s="0"/>
      <c r="CC3377" s="0"/>
      <c r="CD3377" s="0"/>
      <c r="CE3377" s="0"/>
      <c r="CF3377" s="0"/>
      <c r="CG3377" s="0"/>
      <c r="CH3377" s="0"/>
      <c r="CI3377" s="0"/>
      <c r="CJ3377" s="0"/>
      <c r="CK3377" s="0"/>
      <c r="CL3377" s="0"/>
      <c r="CM3377" s="0"/>
      <c r="CN3377" s="0"/>
      <c r="CO3377" s="0"/>
      <c r="CP3377" s="0"/>
      <c r="CQ3377" s="0"/>
      <c r="CR3377" s="0"/>
      <c r="CS3377" s="0"/>
      <c r="CT3377" s="0"/>
      <c r="CU3377" s="0"/>
      <c r="CV3377" s="0"/>
      <c r="CW3377" s="0"/>
      <c r="CX3377" s="0"/>
      <c r="CY3377" s="0"/>
      <c r="CZ3377" s="0"/>
      <c r="DA3377" s="0"/>
      <c r="DB3377" s="0"/>
      <c r="DC3377" s="0"/>
      <c r="DD3377" s="0"/>
      <c r="DE3377" s="0"/>
      <c r="DF3377" s="0"/>
      <c r="DG3377" s="0"/>
      <c r="DH3377" s="0"/>
      <c r="DI3377" s="0"/>
      <c r="DJ3377" s="0"/>
      <c r="DK3377" s="0"/>
      <c r="DL3377" s="0"/>
      <c r="DM3377" s="0"/>
      <c r="DN3377" s="0"/>
      <c r="DO3377" s="0"/>
      <c r="DP3377" s="0"/>
      <c r="DQ3377" s="0"/>
      <c r="DR3377" s="0"/>
      <c r="DS3377" s="0"/>
      <c r="DT3377" s="0"/>
      <c r="DU3377" s="0"/>
      <c r="DV3377" s="0"/>
      <c r="DW3377" s="0"/>
      <c r="DX3377" s="0"/>
      <c r="DY3377" s="0"/>
      <c r="DZ3377" s="0"/>
      <c r="EA3377" s="0"/>
      <c r="EB3377" s="0"/>
      <c r="EC3377" s="0"/>
      <c r="ED3377" s="0"/>
      <c r="EE3377" s="0"/>
      <c r="EF3377" s="0"/>
      <c r="EG3377" s="0"/>
      <c r="EH3377" s="0"/>
      <c r="EI3377" s="0"/>
      <c r="EJ3377" s="0"/>
      <c r="EK3377" s="0"/>
      <c r="EL3377" s="0"/>
      <c r="EM3377" s="0"/>
      <c r="EN3377" s="0"/>
      <c r="EO3377" s="0"/>
      <c r="EP3377" s="0"/>
      <c r="EQ3377" s="0"/>
      <c r="ER3377" s="0"/>
      <c r="ES3377" s="0"/>
      <c r="ET3377" s="0"/>
      <c r="EU3377" s="0"/>
      <c r="EV3377" s="0"/>
      <c r="EW3377" s="0"/>
      <c r="EX3377" s="0"/>
      <c r="EY3377" s="0"/>
      <c r="EZ3377" s="0"/>
      <c r="FA3377" s="0"/>
      <c r="FB3377" s="0"/>
      <c r="FC3377" s="0"/>
      <c r="FD3377" s="0"/>
      <c r="FE3377" s="0"/>
      <c r="FF3377" s="0"/>
      <c r="FG3377" s="0"/>
      <c r="FH3377" s="0"/>
      <c r="FI3377" s="0"/>
      <c r="FJ3377" s="0"/>
      <c r="FK3377" s="0"/>
      <c r="FL3377" s="0"/>
      <c r="FM3377" s="0"/>
      <c r="FN3377" s="0"/>
      <c r="FO3377" s="0"/>
      <c r="FP3377" s="0"/>
      <c r="FQ3377" s="0"/>
      <c r="FR3377" s="0"/>
      <c r="FS3377" s="0"/>
      <c r="FT3377" s="0"/>
      <c r="FU3377" s="0"/>
      <c r="FV3377" s="0"/>
      <c r="FW3377" s="0"/>
      <c r="FX3377" s="0"/>
      <c r="FY3377" s="0"/>
      <c r="FZ3377" s="0"/>
      <c r="GA3377" s="0"/>
      <c r="GB3377" s="0"/>
      <c r="GC3377" s="0"/>
      <c r="GD3377" s="0"/>
      <c r="GE3377" s="0"/>
      <c r="GF3377" s="0"/>
      <c r="GG3377" s="0"/>
      <c r="GH3377" s="0"/>
      <c r="GI3377" s="0"/>
      <c r="GJ3377" s="0"/>
      <c r="GK3377" s="0"/>
      <c r="GL3377" s="0"/>
      <c r="GM3377" s="0"/>
      <c r="GN3377" s="0"/>
      <c r="GO3377" s="0"/>
      <c r="GP3377" s="0"/>
      <c r="GQ3377" s="0"/>
      <c r="GR3377" s="0"/>
      <c r="GS3377" s="0"/>
      <c r="GT3377" s="0"/>
      <c r="GU3377" s="0"/>
      <c r="GV3377" s="0"/>
      <c r="GW3377" s="0"/>
      <c r="GX3377" s="0"/>
      <c r="GY3377" s="0"/>
      <c r="GZ3377" s="0"/>
      <c r="HA3377" s="0"/>
      <c r="HB3377" s="0"/>
      <c r="HC3377" s="0"/>
      <c r="HD3377" s="0"/>
      <c r="HE3377" s="0"/>
      <c r="HF3377" s="0"/>
      <c r="HG3377" s="0"/>
      <c r="HH3377" s="0"/>
      <c r="HI3377" s="0"/>
      <c r="HJ3377" s="0"/>
      <c r="HK3377" s="0"/>
      <c r="HL3377" s="0"/>
      <c r="HM3377" s="0"/>
      <c r="HN3377" s="0"/>
      <c r="HO3377" s="0"/>
      <c r="HP3377" s="0"/>
      <c r="HQ3377" s="0"/>
      <c r="HR3377" s="0"/>
      <c r="HS3377" s="0"/>
      <c r="HT3377" s="0"/>
      <c r="HU3377" s="0"/>
      <c r="HV3377" s="0"/>
      <c r="HW3377" s="0"/>
      <c r="HX3377" s="0"/>
      <c r="HY3377" s="0"/>
      <c r="HZ3377" s="0"/>
      <c r="IA3377" s="0"/>
      <c r="IB3377" s="0"/>
      <c r="IC3377" s="0"/>
      <c r="ID3377" s="0"/>
      <c r="IE3377" s="0"/>
      <c r="IF3377" s="0"/>
      <c r="IG3377" s="0"/>
      <c r="IH3377" s="0"/>
      <c r="II3377" s="0"/>
      <c r="IJ3377" s="0"/>
      <c r="IK3377" s="0"/>
      <c r="IL3377" s="0"/>
      <c r="IM3377" s="0"/>
      <c r="IN3377" s="0"/>
      <c r="IO3377" s="0"/>
      <c r="IP3377" s="0"/>
      <c r="IQ3377" s="0"/>
      <c r="IR3377" s="0"/>
      <c r="IS3377" s="0"/>
      <c r="IT3377" s="0"/>
      <c r="IU3377" s="0"/>
      <c r="IV3377" s="0"/>
      <c r="IW3377" s="0"/>
      <c r="IX3377" s="0"/>
      <c r="IY3377" s="0"/>
      <c r="IZ3377" s="0"/>
      <c r="JA3377" s="0"/>
      <c r="JB3377" s="0"/>
      <c r="JC3377" s="0"/>
      <c r="JD3377" s="0"/>
      <c r="JE3377" s="0"/>
      <c r="JF3377" s="0"/>
      <c r="JG3377" s="0"/>
      <c r="JH3377" s="0"/>
      <c r="JI3377" s="0"/>
      <c r="JJ3377" s="0"/>
      <c r="JK3377" s="0"/>
      <c r="JL3377" s="0"/>
      <c r="JM3377" s="0"/>
      <c r="JN3377" s="0"/>
      <c r="JO3377" s="0"/>
      <c r="JP3377" s="0"/>
      <c r="JQ3377" s="0"/>
      <c r="JR3377" s="0"/>
      <c r="JS3377" s="0"/>
      <c r="JT3377" s="0"/>
      <c r="JU3377" s="0"/>
      <c r="JV3377" s="0"/>
      <c r="JW3377" s="0"/>
      <c r="JX3377" s="0"/>
      <c r="JY3377" s="0"/>
      <c r="JZ3377" s="0"/>
      <c r="KA3377" s="0"/>
      <c r="KB3377" s="0"/>
      <c r="KC3377" s="0"/>
      <c r="KD3377" s="0"/>
      <c r="KE3377" s="0"/>
      <c r="KF3377" s="0"/>
      <c r="KG3377" s="0"/>
      <c r="KH3377" s="0"/>
      <c r="KI3377" s="0"/>
      <c r="KJ3377" s="0"/>
      <c r="KK3377" s="0"/>
      <c r="KL3377" s="0"/>
      <c r="KM3377" s="0"/>
      <c r="KN3377" s="0"/>
      <c r="KO3377" s="0"/>
      <c r="KP3377" s="0"/>
      <c r="KQ3377" s="0"/>
      <c r="KR3377" s="0"/>
      <c r="KS3377" s="0"/>
      <c r="KT3377" s="0"/>
      <c r="KU3377" s="0"/>
      <c r="KV3377" s="0"/>
      <c r="KW3377" s="0"/>
      <c r="KX3377" s="0"/>
      <c r="KY3377" s="0"/>
      <c r="KZ3377" s="0"/>
      <c r="LA3377" s="0"/>
      <c r="LB3377" s="0"/>
      <c r="LC3377" s="0"/>
      <c r="LD3377" s="0"/>
      <c r="LE3377" s="0"/>
      <c r="LF3377" s="0"/>
      <c r="LG3377" s="0"/>
      <c r="LH3377" s="0"/>
      <c r="LI3377" s="0"/>
      <c r="LJ3377" s="0"/>
      <c r="LK3377" s="0"/>
      <c r="LL3377" s="0"/>
      <c r="LM3377" s="0"/>
      <c r="LN3377" s="0"/>
      <c r="LO3377" s="0"/>
      <c r="LP3377" s="0"/>
      <c r="LQ3377" s="0"/>
      <c r="LR3377" s="0"/>
      <c r="LS3377" s="0"/>
      <c r="LT3377" s="0"/>
      <c r="LU3377" s="0"/>
      <c r="LV3377" s="0"/>
      <c r="LW3377" s="0"/>
      <c r="LX3377" s="0"/>
      <c r="LY3377" s="0"/>
      <c r="LZ3377" s="0"/>
      <c r="MA3377" s="0"/>
      <c r="MB3377" s="0"/>
      <c r="MC3377" s="0"/>
      <c r="MD3377" s="0"/>
      <c r="ME3377" s="0"/>
      <c r="MF3377" s="0"/>
      <c r="MG3377" s="0"/>
      <c r="MH3377" s="0"/>
      <c r="MI3377" s="0"/>
      <c r="MJ3377" s="0"/>
      <c r="MK3377" s="0"/>
      <c r="ML3377" s="0"/>
      <c r="MM3377" s="0"/>
      <c r="MN3377" s="0"/>
      <c r="MO3377" s="0"/>
      <c r="MP3377" s="0"/>
      <c r="MQ3377" s="0"/>
      <c r="MR3377" s="0"/>
      <c r="MS3377" s="0"/>
      <c r="MT3377" s="0"/>
      <c r="MU3377" s="0"/>
      <c r="MV3377" s="0"/>
      <c r="MW3377" s="0"/>
      <c r="MX3377" s="0"/>
      <c r="MY3377" s="0"/>
      <c r="MZ3377" s="0"/>
      <c r="NA3377" s="0"/>
      <c r="NB3377" s="0"/>
      <c r="NC3377" s="0"/>
      <c r="ND3377" s="0"/>
      <c r="NE3377" s="0"/>
      <c r="NF3377" s="0"/>
      <c r="NG3377" s="0"/>
      <c r="NH3377" s="0"/>
      <c r="NI3377" s="0"/>
      <c r="NJ3377" s="0"/>
      <c r="NK3377" s="0"/>
      <c r="NL3377" s="0"/>
      <c r="NM3377" s="0"/>
      <c r="NN3377" s="0"/>
      <c r="NO3377" s="0"/>
      <c r="NP3377" s="0"/>
      <c r="NQ3377" s="0"/>
      <c r="NR3377" s="0"/>
      <c r="NS3377" s="0"/>
      <c r="NT3377" s="0"/>
      <c r="NU3377" s="0"/>
      <c r="NV3377" s="0"/>
      <c r="NW3377" s="0"/>
      <c r="NX3377" s="0"/>
      <c r="NY3377" s="0"/>
      <c r="NZ3377" s="0"/>
      <c r="OA3377" s="0"/>
      <c r="OB3377" s="0"/>
      <c r="OC3377" s="0"/>
      <c r="OD3377" s="0"/>
      <c r="OE3377" s="0"/>
      <c r="OF3377" s="0"/>
      <c r="OG3377" s="0"/>
      <c r="OH3377" s="0"/>
      <c r="OI3377" s="0"/>
      <c r="OJ3377" s="0"/>
      <c r="OK3377" s="0"/>
      <c r="OL3377" s="0"/>
      <c r="OM3377" s="0"/>
      <c r="ON3377" s="0"/>
      <c r="OO3377" s="0"/>
      <c r="OP3377" s="0"/>
      <c r="OQ3377" s="0"/>
      <c r="OR3377" s="0"/>
      <c r="OS3377" s="0"/>
      <c r="OT3377" s="0"/>
      <c r="OU3377" s="0"/>
      <c r="OV3377" s="0"/>
      <c r="OW3377" s="0"/>
      <c r="OX3377" s="0"/>
      <c r="OY3377" s="0"/>
      <c r="OZ3377" s="0"/>
      <c r="PA3377" s="0"/>
      <c r="PB3377" s="0"/>
      <c r="PC3377" s="0"/>
      <c r="PD3377" s="0"/>
      <c r="PE3377" s="0"/>
      <c r="PF3377" s="0"/>
      <c r="PG3377" s="0"/>
      <c r="PH3377" s="0"/>
      <c r="PI3377" s="0"/>
      <c r="PJ3377" s="0"/>
      <c r="PK3377" s="0"/>
      <c r="PL3377" s="0"/>
      <c r="PM3377" s="0"/>
      <c r="PN3377" s="0"/>
      <c r="PO3377" s="0"/>
      <c r="PP3377" s="0"/>
      <c r="PQ3377" s="0"/>
      <c r="PR3377" s="0"/>
      <c r="PS3377" s="0"/>
      <c r="PT3377" s="0"/>
      <c r="PU3377" s="0"/>
      <c r="PV3377" s="0"/>
      <c r="PW3377" s="0"/>
      <c r="PX3377" s="0"/>
      <c r="PY3377" s="0"/>
      <c r="PZ3377" s="0"/>
      <c r="QA3377" s="0"/>
      <c r="QB3377" s="0"/>
      <c r="QC3377" s="0"/>
      <c r="QD3377" s="0"/>
      <c r="QE3377" s="0"/>
      <c r="QF3377" s="0"/>
      <c r="QG3377" s="0"/>
      <c r="QH3377" s="0"/>
      <c r="QI3377" s="0"/>
      <c r="QJ3377" s="0"/>
      <c r="QK3377" s="0"/>
      <c r="QL3377" s="0"/>
      <c r="QM3377" s="0"/>
      <c r="QN3377" s="0"/>
      <c r="QO3377" s="0"/>
      <c r="QP3377" s="0"/>
      <c r="QQ3377" s="0"/>
      <c r="QR3377" s="0"/>
      <c r="QS3377" s="0"/>
      <c r="QT3377" s="0"/>
      <c r="QU3377" s="0"/>
      <c r="QV3377" s="0"/>
      <c r="QW3377" s="0"/>
      <c r="QX3377" s="0"/>
      <c r="QY3377" s="0"/>
      <c r="QZ3377" s="0"/>
      <c r="RA3377" s="0"/>
      <c r="RB3377" s="0"/>
      <c r="RC3377" s="0"/>
      <c r="RD3377" s="0"/>
      <c r="RE3377" s="0"/>
      <c r="RF3377" s="0"/>
      <c r="RG3377" s="0"/>
      <c r="RH3377" s="0"/>
      <c r="RI3377" s="0"/>
      <c r="RJ3377" s="0"/>
      <c r="RK3377" s="0"/>
      <c r="RL3377" s="0"/>
      <c r="RM3377" s="0"/>
      <c r="RN3377" s="0"/>
      <c r="RO3377" s="0"/>
      <c r="RP3377" s="0"/>
      <c r="RQ3377" s="0"/>
      <c r="RR3377" s="0"/>
      <c r="RS3377" s="0"/>
      <c r="RT3377" s="0"/>
      <c r="RU3377" s="0"/>
      <c r="RV3377" s="0"/>
      <c r="RW3377" s="0"/>
      <c r="RX3377" s="0"/>
      <c r="RY3377" s="0"/>
      <c r="RZ3377" s="0"/>
      <c r="SA3377" s="0"/>
      <c r="SB3377" s="0"/>
      <c r="SC3377" s="0"/>
      <c r="SD3377" s="0"/>
      <c r="SE3377" s="0"/>
      <c r="SF3377" s="0"/>
      <c r="SG3377" s="0"/>
      <c r="SH3377" s="0"/>
      <c r="SI3377" s="0"/>
      <c r="SJ3377" s="0"/>
      <c r="SK3377" s="0"/>
      <c r="SL3377" s="0"/>
      <c r="SM3377" s="0"/>
      <c r="SN3377" s="0"/>
      <c r="SO3377" s="0"/>
      <c r="SP3377" s="0"/>
      <c r="SQ3377" s="0"/>
      <c r="SR3377" s="0"/>
      <c r="SS3377" s="0"/>
      <c r="ST3377" s="0"/>
      <c r="SU3377" s="0"/>
      <c r="SV3377" s="0"/>
      <c r="SW3377" s="0"/>
      <c r="SX3377" s="0"/>
      <c r="SY3377" s="0"/>
      <c r="SZ3377" s="0"/>
      <c r="TA3377" s="0"/>
      <c r="TB3377" s="0"/>
      <c r="TC3377" s="0"/>
      <c r="TD3377" s="0"/>
      <c r="TE3377" s="0"/>
      <c r="TF3377" s="0"/>
      <c r="TG3377" s="0"/>
      <c r="TH3377" s="0"/>
      <c r="TI3377" s="0"/>
      <c r="TJ3377" s="0"/>
      <c r="TK3377" s="0"/>
      <c r="TL3377" s="0"/>
      <c r="TM3377" s="0"/>
      <c r="TN3377" s="0"/>
      <c r="TO3377" s="0"/>
      <c r="TP3377" s="0"/>
      <c r="TQ3377" s="0"/>
      <c r="TR3377" s="0"/>
      <c r="TS3377" s="0"/>
      <c r="TT3377" s="0"/>
      <c r="TU3377" s="0"/>
      <c r="TV3377" s="0"/>
      <c r="TW3377" s="0"/>
      <c r="TX3377" s="0"/>
      <c r="TY3377" s="0"/>
      <c r="TZ3377" s="0"/>
      <c r="UA3377" s="0"/>
      <c r="UB3377" s="0"/>
      <c r="UC3377" s="0"/>
      <c r="UD3377" s="0"/>
      <c r="UE3377" s="0"/>
      <c r="UF3377" s="0"/>
      <c r="UG3377" s="0"/>
      <c r="UH3377" s="0"/>
      <c r="UI3377" s="0"/>
      <c r="UJ3377" s="0"/>
      <c r="UK3377" s="0"/>
      <c r="UL3377" s="0"/>
      <c r="UM3377" s="0"/>
      <c r="UN3377" s="0"/>
      <c r="UO3377" s="0"/>
      <c r="UP3377" s="0"/>
      <c r="UQ3377" s="0"/>
      <c r="UR3377" s="0"/>
      <c r="US3377" s="0"/>
      <c r="UT3377" s="0"/>
      <c r="UU3377" s="0"/>
      <c r="UV3377" s="0"/>
      <c r="UW3377" s="0"/>
      <c r="UX3377" s="0"/>
      <c r="UY3377" s="0"/>
      <c r="UZ3377" s="0"/>
      <c r="VA3377" s="0"/>
      <c r="VB3377" s="0"/>
      <c r="VC3377" s="0"/>
      <c r="VD3377" s="0"/>
      <c r="VE3377" s="0"/>
      <c r="VF3377" s="0"/>
      <c r="VG3377" s="0"/>
      <c r="VH3377" s="0"/>
      <c r="VI3377" s="0"/>
      <c r="VJ3377" s="0"/>
      <c r="VK3377" s="0"/>
      <c r="VL3377" s="0"/>
      <c r="VM3377" s="0"/>
      <c r="VN3377" s="0"/>
      <c r="VO3377" s="0"/>
      <c r="VP3377" s="0"/>
      <c r="VQ3377" s="0"/>
      <c r="VR3377" s="0"/>
      <c r="VS3377" s="0"/>
      <c r="VT3377" s="0"/>
      <c r="VU3377" s="0"/>
      <c r="VV3377" s="0"/>
      <c r="VW3377" s="0"/>
      <c r="VX3377" s="0"/>
      <c r="VY3377" s="0"/>
      <c r="VZ3377" s="0"/>
      <c r="WA3377" s="0"/>
      <c r="WB3377" s="0"/>
      <c r="WC3377" s="0"/>
      <c r="WD3377" s="0"/>
      <c r="WE3377" s="0"/>
      <c r="WF3377" s="0"/>
      <c r="WG3377" s="0"/>
      <c r="WH3377" s="0"/>
      <c r="WI3377" s="0"/>
      <c r="WJ3377" s="0"/>
      <c r="WK3377" s="0"/>
      <c r="WL3377" s="0"/>
      <c r="WM3377" s="0"/>
      <c r="WN3377" s="0"/>
      <c r="WO3377" s="0"/>
      <c r="WP3377" s="0"/>
      <c r="WQ3377" s="0"/>
      <c r="WR3377" s="0"/>
      <c r="WS3377" s="0"/>
      <c r="WT3377" s="0"/>
      <c r="WU3377" s="0"/>
      <c r="WV3377" s="0"/>
      <c r="WW3377" s="0"/>
      <c r="WX3377" s="0"/>
      <c r="WY3377" s="0"/>
      <c r="WZ3377" s="0"/>
      <c r="XA3377" s="0"/>
      <c r="XB3377" s="0"/>
      <c r="XC3377" s="0"/>
      <c r="XD3377" s="0"/>
      <c r="XE3377" s="0"/>
      <c r="XF3377" s="0"/>
      <c r="XG3377" s="0"/>
      <c r="XH3377" s="0"/>
      <c r="XI3377" s="0"/>
      <c r="XJ3377" s="0"/>
      <c r="XK3377" s="0"/>
      <c r="XL3377" s="0"/>
      <c r="XM3377" s="0"/>
      <c r="XN3377" s="0"/>
      <c r="XO3377" s="0"/>
      <c r="XP3377" s="0"/>
      <c r="XQ3377" s="0"/>
      <c r="XR3377" s="0"/>
      <c r="XS3377" s="0"/>
      <c r="XT3377" s="0"/>
      <c r="XU3377" s="0"/>
      <c r="XV3377" s="0"/>
      <c r="XW3377" s="0"/>
      <c r="XX3377" s="0"/>
      <c r="XY3377" s="0"/>
      <c r="XZ3377" s="0"/>
      <c r="YA3377" s="0"/>
      <c r="YB3377" s="0"/>
      <c r="YC3377" s="0"/>
      <c r="YD3377" s="0"/>
      <c r="YE3377" s="0"/>
      <c r="YF3377" s="0"/>
      <c r="YG3377" s="0"/>
      <c r="YH3377" s="0"/>
      <c r="YI3377" s="0"/>
      <c r="YJ3377" s="0"/>
      <c r="YK3377" s="0"/>
      <c r="YL3377" s="0"/>
      <c r="YM3377" s="0"/>
      <c r="YN3377" s="0"/>
      <c r="YO3377" s="0"/>
      <c r="YP3377" s="0"/>
      <c r="YQ3377" s="0"/>
      <c r="YR3377" s="0"/>
      <c r="YS3377" s="0"/>
      <c r="YT3377" s="0"/>
      <c r="YU3377" s="0"/>
      <c r="YV3377" s="0"/>
      <c r="YW3377" s="0"/>
      <c r="YX3377" s="0"/>
      <c r="YY3377" s="0"/>
      <c r="YZ3377" s="0"/>
      <c r="ZA3377" s="0"/>
      <c r="ZB3377" s="0"/>
      <c r="ZC3377" s="0"/>
      <c r="ZD3377" s="0"/>
      <c r="ZE3377" s="0"/>
      <c r="ZF3377" s="0"/>
      <c r="ZG3377" s="0"/>
      <c r="ZH3377" s="0"/>
      <c r="ZI3377" s="0"/>
      <c r="ZJ3377" s="0"/>
      <c r="ZK3377" s="0"/>
      <c r="ZL3377" s="0"/>
      <c r="ZM3377" s="0"/>
      <c r="ZN3377" s="0"/>
      <c r="ZO3377" s="0"/>
      <c r="ZP3377" s="0"/>
      <c r="ZQ3377" s="0"/>
      <c r="ZR3377" s="0"/>
      <c r="ZS3377" s="0"/>
      <c r="ZT3377" s="0"/>
      <c r="ZU3377" s="0"/>
      <c r="ZV3377" s="0"/>
      <c r="ZW3377" s="0"/>
      <c r="ZX3377" s="0"/>
      <c r="ZY3377" s="0"/>
      <c r="ZZ3377" s="0"/>
      <c r="AAA3377" s="0"/>
      <c r="AAB3377" s="0"/>
      <c r="AAC3377" s="0"/>
      <c r="AAD3377" s="0"/>
      <c r="AAE3377" s="0"/>
      <c r="AAF3377" s="0"/>
      <c r="AAG3377" s="0"/>
      <c r="AAH3377" s="0"/>
      <c r="AAI3377" s="0"/>
      <c r="AAJ3377" s="0"/>
      <c r="AAK3377" s="0"/>
      <c r="AAL3377" s="0"/>
      <c r="AAM3377" s="0"/>
      <c r="AAN3377" s="0"/>
      <c r="AAO3377" s="0"/>
      <c r="AAP3377" s="0"/>
      <c r="AAQ3377" s="0"/>
      <c r="AAR3377" s="0"/>
      <c r="AAS3377" s="0"/>
      <c r="AAT3377" s="0"/>
      <c r="AAU3377" s="0"/>
      <c r="AAV3377" s="0"/>
      <c r="AAW3377" s="0"/>
      <c r="AAX3377" s="0"/>
      <c r="AAY3377" s="0"/>
      <c r="AAZ3377" s="0"/>
      <c r="ABA3377" s="0"/>
      <c r="ABB3377" s="0"/>
      <c r="ABC3377" s="0"/>
      <c r="ABD3377" s="0"/>
      <c r="ABE3377" s="0"/>
      <c r="ABF3377" s="0"/>
      <c r="ABG3377" s="0"/>
      <c r="ABH3377" s="0"/>
      <c r="ABI3377" s="0"/>
      <c r="ABJ3377" s="0"/>
      <c r="ABK3377" s="0"/>
      <c r="ABL3377" s="0"/>
      <c r="ABM3377" s="0"/>
      <c r="ABN3377" s="0"/>
      <c r="ABO3377" s="0"/>
      <c r="ABP3377" s="0"/>
      <c r="ABQ3377" s="0"/>
      <c r="ABR3377" s="0"/>
      <c r="ABS3377" s="0"/>
      <c r="ABT3377" s="0"/>
      <c r="ABU3377" s="0"/>
      <c r="ABV3377" s="0"/>
      <c r="ABW3377" s="0"/>
      <c r="ABX3377" s="0"/>
      <c r="ABY3377" s="0"/>
      <c r="ABZ3377" s="0"/>
      <c r="ACA3377" s="0"/>
      <c r="ACB3377" s="0"/>
      <c r="ACC3377" s="0"/>
      <c r="ACD3377" s="0"/>
      <c r="ACE3377" s="0"/>
      <c r="ACF3377" s="0"/>
      <c r="ACG3377" s="0"/>
      <c r="ACH3377" s="0"/>
      <c r="ACI3377" s="0"/>
      <c r="ACJ3377" s="0"/>
      <c r="ACK3377" s="0"/>
      <c r="ACL3377" s="0"/>
      <c r="ACM3377" s="0"/>
      <c r="ACN3377" s="0"/>
      <c r="ACO3377" s="0"/>
      <c r="ACP3377" s="0"/>
      <c r="ACQ3377" s="0"/>
      <c r="ACR3377" s="0"/>
      <c r="ACS3377" s="0"/>
      <c r="ACT3377" s="0"/>
      <c r="ACU3377" s="0"/>
      <c r="ACV3377" s="0"/>
      <c r="ACW3377" s="0"/>
      <c r="ACX3377" s="0"/>
      <c r="ACY3377" s="0"/>
      <c r="ACZ3377" s="0"/>
      <c r="ADA3377" s="0"/>
      <c r="ADB3377" s="0"/>
      <c r="ADC3377" s="0"/>
      <c r="ADD3377" s="0"/>
      <c r="ADE3377" s="0"/>
      <c r="ADF3377" s="0"/>
      <c r="ADG3377" s="0"/>
      <c r="ADH3377" s="0"/>
      <c r="ADI3377" s="0"/>
      <c r="ADJ3377" s="0"/>
      <c r="ADK3377" s="0"/>
      <c r="ADL3377" s="0"/>
      <c r="ADM3377" s="0"/>
      <c r="ADN3377" s="0"/>
      <c r="ADO3377" s="0"/>
      <c r="ADP3377" s="0"/>
      <c r="ADQ3377" s="0"/>
      <c r="ADR3377" s="0"/>
      <c r="ADS3377" s="0"/>
      <c r="ADT3377" s="0"/>
      <c r="ADU3377" s="0"/>
      <c r="ADV3377" s="0"/>
      <c r="ADW3377" s="0"/>
      <c r="ADX3377" s="0"/>
      <c r="ADY3377" s="0"/>
      <c r="ADZ3377" s="0"/>
      <c r="AEA3377" s="0"/>
      <c r="AEB3377" s="0"/>
      <c r="AEC3377" s="0"/>
      <c r="AED3377" s="0"/>
      <c r="AEE3377" s="0"/>
      <c r="AEF3377" s="0"/>
      <c r="AEG3377" s="0"/>
      <c r="AEH3377" s="0"/>
      <c r="AEI3377" s="0"/>
      <c r="AEJ3377" s="0"/>
      <c r="AEK3377" s="0"/>
      <c r="AEL3377" s="0"/>
      <c r="AEM3377" s="0"/>
      <c r="AEN3377" s="0"/>
      <c r="AEO3377" s="0"/>
      <c r="AEP3377" s="0"/>
      <c r="AEQ3377" s="0"/>
      <c r="AER3377" s="0"/>
      <c r="AES3377" s="0"/>
      <c r="AET3377" s="0"/>
      <c r="AEU3377" s="0"/>
      <c r="AEV3377" s="0"/>
      <c r="AEW3377" s="0"/>
      <c r="AEX3377" s="0"/>
      <c r="AEY3377" s="0"/>
      <c r="AEZ3377" s="0"/>
      <c r="AFA3377" s="0"/>
      <c r="AFB3377" s="0"/>
      <c r="AFC3377" s="0"/>
      <c r="AFD3377" s="0"/>
      <c r="AFE3377" s="0"/>
      <c r="AFF3377" s="0"/>
      <c r="AFG3377" s="0"/>
      <c r="AFH3377" s="0"/>
      <c r="AFI3377" s="0"/>
      <c r="AFJ3377" s="0"/>
      <c r="AFK3377" s="0"/>
      <c r="AFL3377" s="0"/>
      <c r="AFM3377" s="0"/>
      <c r="AFN3377" s="0"/>
      <c r="AFO3377" s="0"/>
      <c r="AFP3377" s="0"/>
      <c r="AFQ3377" s="0"/>
      <c r="AFR3377" s="0"/>
      <c r="AFS3377" s="0"/>
      <c r="AFT3377" s="0"/>
      <c r="AFU3377" s="0"/>
      <c r="AFV3377" s="0"/>
      <c r="AFW3377" s="0"/>
      <c r="AFX3377" s="0"/>
      <c r="AFY3377" s="0"/>
      <c r="AFZ3377" s="0"/>
      <c r="AGA3377" s="0"/>
      <c r="AGB3377" s="0"/>
      <c r="AGC3377" s="0"/>
      <c r="AGD3377" s="0"/>
      <c r="AGE3377" s="0"/>
      <c r="AGF3377" s="0"/>
      <c r="AGG3377" s="0"/>
      <c r="AGH3377" s="0"/>
      <c r="AGI3377" s="0"/>
      <c r="AGJ3377" s="0"/>
      <c r="AGK3377" s="0"/>
      <c r="AGL3377" s="0"/>
      <c r="AGM3377" s="0"/>
      <c r="AGN3377" s="0"/>
      <c r="AGO3377" s="0"/>
      <c r="AGP3377" s="0"/>
      <c r="AGQ3377" s="0"/>
      <c r="AGR3377" s="0"/>
      <c r="AGS3377" s="0"/>
      <c r="AGT3377" s="0"/>
      <c r="AGU3377" s="0"/>
      <c r="AGV3377" s="0"/>
      <c r="AGW3377" s="0"/>
      <c r="AGX3377" s="0"/>
      <c r="AGY3377" s="0"/>
      <c r="AGZ3377" s="0"/>
      <c r="AHA3377" s="0"/>
      <c r="AHB3377" s="0"/>
      <c r="AHC3377" s="0"/>
      <c r="AHD3377" s="0"/>
      <c r="AHE3377" s="0"/>
      <c r="AHF3377" s="0"/>
      <c r="AHG3377" s="0"/>
      <c r="AHH3377" s="0"/>
      <c r="AHI3377" s="0"/>
      <c r="AHJ3377" s="0"/>
      <c r="AHK3377" s="0"/>
      <c r="AHL3377" s="0"/>
      <c r="AHM3377" s="0"/>
      <c r="AHN3377" s="0"/>
      <c r="AHO3377" s="0"/>
      <c r="AHP3377" s="0"/>
      <c r="AHQ3377" s="0"/>
      <c r="AHR3377" s="0"/>
      <c r="AHS3377" s="0"/>
      <c r="AHT3377" s="0"/>
      <c r="AHU3377" s="0"/>
      <c r="AHV3377" s="0"/>
      <c r="AHW3377" s="0"/>
      <c r="AHX3377" s="0"/>
      <c r="AHY3377" s="0"/>
      <c r="AHZ3377" s="0"/>
      <c r="AIA3377" s="0"/>
      <c r="AIB3377" s="0"/>
      <c r="AIC3377" s="0"/>
      <c r="AID3377" s="0"/>
      <c r="AIE3377" s="0"/>
      <c r="AIF3377" s="0"/>
      <c r="AIG3377" s="0"/>
      <c r="AIH3377" s="0"/>
      <c r="AII3377" s="0"/>
      <c r="AIJ3377" s="0"/>
      <c r="AIK3377" s="0"/>
      <c r="AIL3377" s="0"/>
      <c r="AIM3377" s="0"/>
      <c r="AIN3377" s="0"/>
      <c r="AIO3377" s="0"/>
      <c r="AIP3377" s="0"/>
      <c r="AIQ3377" s="0"/>
      <c r="AIR3377" s="0"/>
      <c r="AIS3377" s="0"/>
      <c r="AIT3377" s="0"/>
      <c r="AIU3377" s="0"/>
      <c r="AIV3377" s="0"/>
      <c r="AIW3377" s="0"/>
      <c r="AIX3377" s="0"/>
      <c r="AIY3377" s="0"/>
      <c r="AIZ3377" s="0"/>
      <c r="AJA3377" s="0"/>
      <c r="AJB3377" s="0"/>
      <c r="AJC3377" s="0"/>
      <c r="AJD3377" s="0"/>
      <c r="AJE3377" s="0"/>
      <c r="AJF3377" s="0"/>
      <c r="AJG3377" s="0"/>
      <c r="AJH3377" s="0"/>
      <c r="AJI3377" s="0"/>
      <c r="AJJ3377" s="0"/>
      <c r="AJK3377" s="0"/>
      <c r="AJL3377" s="0"/>
      <c r="AJM3377" s="0"/>
      <c r="AJN3377" s="0"/>
      <c r="AJO3377" s="0"/>
      <c r="AJP3377" s="0"/>
      <c r="AJQ3377" s="0"/>
      <c r="AJR3377" s="0"/>
      <c r="AJS3377" s="0"/>
      <c r="AJT3377" s="0"/>
      <c r="AJU3377" s="0"/>
      <c r="AJV3377" s="0"/>
      <c r="AJW3377" s="0"/>
      <c r="AJX3377" s="0"/>
      <c r="AJY3377" s="0"/>
      <c r="AJZ3377" s="0"/>
      <c r="AKA3377" s="0"/>
      <c r="AKB3377" s="0"/>
      <c r="AKC3377" s="0"/>
      <c r="AKD3377" s="0"/>
      <c r="AKE3377" s="0"/>
      <c r="AKF3377" s="0"/>
      <c r="AKG3377" s="0"/>
      <c r="AKH3377" s="0"/>
      <c r="AKI3377" s="0"/>
      <c r="AKJ3377" s="0"/>
      <c r="AKK3377" s="0"/>
      <c r="AKL3377" s="0"/>
      <c r="AKM3377" s="0"/>
      <c r="AKN3377" s="0"/>
      <c r="AKO3377" s="0"/>
      <c r="AKP3377" s="0"/>
      <c r="AKQ3377" s="0"/>
      <c r="AKR3377" s="0"/>
      <c r="AKS3377" s="0"/>
      <c r="AKT3377" s="0"/>
      <c r="AKU3377" s="0"/>
      <c r="AKV3377" s="0"/>
      <c r="AKW3377" s="0"/>
      <c r="AKX3377" s="0"/>
      <c r="AKY3377" s="0"/>
      <c r="AKZ3377" s="0"/>
      <c r="ALA3377" s="0"/>
      <c r="ALB3377" s="0"/>
      <c r="ALC3377" s="0"/>
      <c r="ALD3377" s="0"/>
      <c r="ALE3377" s="0"/>
      <c r="ALF3377" s="0"/>
      <c r="ALG3377" s="0"/>
      <c r="ALH3377" s="0"/>
      <c r="ALI3377" s="0"/>
      <c r="ALJ3377" s="0"/>
      <c r="ALK3377" s="0"/>
      <c r="ALL3377" s="0"/>
      <c r="ALM3377" s="0"/>
      <c r="ALN3377" s="0"/>
      <c r="ALO3377" s="0"/>
      <c r="ALP3377" s="0"/>
      <c r="ALQ3377" s="0"/>
      <c r="ALR3377" s="0"/>
      <c r="ALS3377" s="0"/>
      <c r="ALT3377" s="0"/>
      <c r="ALU3377" s="0"/>
      <c r="ALV3377" s="0"/>
      <c r="ALW3377" s="0"/>
      <c r="ALX3377" s="0"/>
      <c r="ALY3377" s="0"/>
      <c r="ALZ3377" s="0"/>
      <c r="AMA3377" s="0"/>
      <c r="AMB3377" s="0"/>
      <c r="AMC3377" s="0"/>
      <c r="AMD3377" s="0"/>
      <c r="AME3377" s="0"/>
      <c r="AMF3377" s="0"/>
      <c r="AMG3377" s="0"/>
      <c r="AMH3377" s="0"/>
      <c r="AMI3377" s="0"/>
    </row>
    <row r="3378" customFormat="false" ht="12.75" hidden="false" customHeight="false" outlineLevel="0" collapsed="false">
      <c r="A3378" s="1" t="s">
        <v>3635</v>
      </c>
      <c r="C3378" s="70" t="s">
        <v>3636</v>
      </c>
      <c r="D3378" s="70" t="s">
        <v>13</v>
      </c>
      <c r="E3378" s="72" t="n">
        <v>2.1</v>
      </c>
      <c r="F3378" s="73" t="n">
        <v>1.78</v>
      </c>
      <c r="G3378" s="74" t="s">
        <v>2422</v>
      </c>
      <c r="BM3378" s="0"/>
      <c r="BN3378" s="0"/>
      <c r="BO3378" s="0"/>
      <c r="BP3378" s="0"/>
      <c r="BQ3378" s="0"/>
      <c r="BR3378" s="0"/>
      <c r="BS3378" s="0"/>
      <c r="BT3378" s="0"/>
      <c r="BU3378" s="0"/>
      <c r="BV3378" s="0"/>
      <c r="BW3378" s="0"/>
      <c r="BX3378" s="0"/>
      <c r="BY3378" s="0"/>
      <c r="BZ3378" s="0"/>
      <c r="CA3378" s="0"/>
      <c r="CB3378" s="0"/>
      <c r="CC3378" s="0"/>
      <c r="CD3378" s="0"/>
      <c r="CE3378" s="0"/>
      <c r="CF3378" s="0"/>
      <c r="CG3378" s="0"/>
      <c r="CH3378" s="0"/>
      <c r="CI3378" s="0"/>
      <c r="CJ3378" s="0"/>
      <c r="CK3378" s="0"/>
      <c r="CL3378" s="0"/>
      <c r="CM3378" s="0"/>
      <c r="CN3378" s="0"/>
      <c r="CO3378" s="0"/>
      <c r="CP3378" s="0"/>
      <c r="CQ3378" s="0"/>
      <c r="CR3378" s="0"/>
      <c r="CS3378" s="0"/>
      <c r="CT3378" s="0"/>
      <c r="CU3378" s="0"/>
      <c r="CV3378" s="0"/>
      <c r="CW3378" s="0"/>
      <c r="CX3378" s="0"/>
      <c r="CY3378" s="0"/>
      <c r="CZ3378" s="0"/>
      <c r="DA3378" s="0"/>
      <c r="DB3378" s="0"/>
      <c r="DC3378" s="0"/>
      <c r="DD3378" s="0"/>
      <c r="DE3378" s="0"/>
      <c r="DF3378" s="0"/>
      <c r="DG3378" s="0"/>
      <c r="DH3378" s="0"/>
      <c r="DI3378" s="0"/>
      <c r="DJ3378" s="0"/>
      <c r="DK3378" s="0"/>
      <c r="DL3378" s="0"/>
      <c r="DM3378" s="0"/>
      <c r="DN3378" s="0"/>
      <c r="DO3378" s="0"/>
      <c r="DP3378" s="0"/>
      <c r="DQ3378" s="0"/>
      <c r="DR3378" s="0"/>
      <c r="DS3378" s="0"/>
      <c r="DT3378" s="0"/>
      <c r="DU3378" s="0"/>
      <c r="DV3378" s="0"/>
      <c r="DW3378" s="0"/>
      <c r="DX3378" s="0"/>
      <c r="DY3378" s="0"/>
      <c r="DZ3378" s="0"/>
      <c r="EA3378" s="0"/>
      <c r="EB3378" s="0"/>
      <c r="EC3378" s="0"/>
      <c r="ED3378" s="0"/>
      <c r="EE3378" s="0"/>
      <c r="EF3378" s="0"/>
      <c r="EG3378" s="0"/>
      <c r="EH3378" s="0"/>
      <c r="EI3378" s="0"/>
      <c r="EJ3378" s="0"/>
      <c r="EK3378" s="0"/>
      <c r="EL3378" s="0"/>
      <c r="EM3378" s="0"/>
      <c r="EN3378" s="0"/>
      <c r="EO3378" s="0"/>
      <c r="EP3378" s="0"/>
      <c r="EQ3378" s="0"/>
      <c r="ER3378" s="0"/>
      <c r="ES3378" s="0"/>
      <c r="ET3378" s="0"/>
      <c r="EU3378" s="0"/>
      <c r="EV3378" s="0"/>
      <c r="EW3378" s="0"/>
      <c r="EX3378" s="0"/>
      <c r="EY3378" s="0"/>
      <c r="EZ3378" s="0"/>
      <c r="FA3378" s="0"/>
      <c r="FB3378" s="0"/>
      <c r="FC3378" s="0"/>
      <c r="FD3378" s="0"/>
      <c r="FE3378" s="0"/>
      <c r="FF3378" s="0"/>
      <c r="FG3378" s="0"/>
      <c r="FH3378" s="0"/>
      <c r="FI3378" s="0"/>
      <c r="FJ3378" s="0"/>
      <c r="FK3378" s="0"/>
      <c r="FL3378" s="0"/>
      <c r="FM3378" s="0"/>
      <c r="FN3378" s="0"/>
      <c r="FO3378" s="0"/>
      <c r="FP3378" s="0"/>
      <c r="FQ3378" s="0"/>
      <c r="FR3378" s="0"/>
      <c r="FS3378" s="0"/>
      <c r="FT3378" s="0"/>
      <c r="FU3378" s="0"/>
      <c r="FV3378" s="0"/>
      <c r="FW3378" s="0"/>
      <c r="FX3378" s="0"/>
      <c r="FY3378" s="0"/>
      <c r="FZ3378" s="0"/>
      <c r="GA3378" s="0"/>
      <c r="GB3378" s="0"/>
      <c r="GC3378" s="0"/>
      <c r="GD3378" s="0"/>
      <c r="GE3378" s="0"/>
      <c r="GF3378" s="0"/>
      <c r="GG3378" s="0"/>
      <c r="GH3378" s="0"/>
      <c r="GI3378" s="0"/>
      <c r="GJ3378" s="0"/>
      <c r="GK3378" s="0"/>
      <c r="GL3378" s="0"/>
      <c r="GM3378" s="0"/>
      <c r="GN3378" s="0"/>
      <c r="GO3378" s="0"/>
      <c r="GP3378" s="0"/>
      <c r="GQ3378" s="0"/>
      <c r="GR3378" s="0"/>
      <c r="GS3378" s="0"/>
      <c r="GT3378" s="0"/>
      <c r="GU3378" s="0"/>
      <c r="GV3378" s="0"/>
      <c r="GW3378" s="0"/>
      <c r="GX3378" s="0"/>
      <c r="GY3378" s="0"/>
      <c r="GZ3378" s="0"/>
      <c r="HA3378" s="0"/>
      <c r="HB3378" s="0"/>
      <c r="HC3378" s="0"/>
      <c r="HD3378" s="0"/>
      <c r="HE3378" s="0"/>
      <c r="HF3378" s="0"/>
      <c r="HG3378" s="0"/>
      <c r="HH3378" s="0"/>
      <c r="HI3378" s="0"/>
      <c r="HJ3378" s="0"/>
      <c r="HK3378" s="0"/>
      <c r="HL3378" s="0"/>
      <c r="HM3378" s="0"/>
      <c r="HN3378" s="0"/>
      <c r="HO3378" s="0"/>
      <c r="HP3378" s="0"/>
      <c r="HQ3378" s="0"/>
      <c r="HR3378" s="0"/>
      <c r="HS3378" s="0"/>
      <c r="HT3378" s="0"/>
      <c r="HU3378" s="0"/>
      <c r="HV3378" s="0"/>
      <c r="HW3378" s="0"/>
      <c r="HX3378" s="0"/>
      <c r="HY3378" s="0"/>
      <c r="HZ3378" s="0"/>
      <c r="IA3378" s="0"/>
      <c r="IB3378" s="0"/>
      <c r="IC3378" s="0"/>
      <c r="ID3378" s="0"/>
      <c r="IE3378" s="0"/>
      <c r="IF3378" s="0"/>
      <c r="IG3378" s="0"/>
      <c r="IH3378" s="0"/>
      <c r="II3378" s="0"/>
      <c r="IJ3378" s="0"/>
      <c r="IK3378" s="0"/>
      <c r="IL3378" s="0"/>
      <c r="IM3378" s="0"/>
      <c r="IN3378" s="0"/>
      <c r="IO3378" s="0"/>
      <c r="IP3378" s="0"/>
      <c r="IQ3378" s="0"/>
      <c r="IR3378" s="0"/>
      <c r="IS3378" s="0"/>
      <c r="IT3378" s="0"/>
      <c r="IU3378" s="0"/>
      <c r="IV3378" s="0"/>
      <c r="IW3378" s="0"/>
      <c r="IX3378" s="0"/>
      <c r="IY3378" s="0"/>
      <c r="IZ3378" s="0"/>
      <c r="JA3378" s="0"/>
      <c r="JB3378" s="0"/>
      <c r="JC3378" s="0"/>
      <c r="JD3378" s="0"/>
      <c r="JE3378" s="0"/>
      <c r="JF3378" s="0"/>
      <c r="JG3378" s="0"/>
      <c r="JH3378" s="0"/>
      <c r="JI3378" s="0"/>
      <c r="JJ3378" s="0"/>
      <c r="JK3378" s="0"/>
      <c r="JL3378" s="0"/>
      <c r="JM3378" s="0"/>
      <c r="JN3378" s="0"/>
      <c r="JO3378" s="0"/>
      <c r="JP3378" s="0"/>
      <c r="JQ3378" s="0"/>
      <c r="JR3378" s="0"/>
      <c r="JS3378" s="0"/>
      <c r="JT3378" s="0"/>
      <c r="JU3378" s="0"/>
      <c r="JV3378" s="0"/>
      <c r="JW3378" s="0"/>
      <c r="JX3378" s="0"/>
      <c r="JY3378" s="0"/>
      <c r="JZ3378" s="0"/>
      <c r="KA3378" s="0"/>
      <c r="KB3378" s="0"/>
      <c r="KC3378" s="0"/>
      <c r="KD3378" s="0"/>
      <c r="KE3378" s="0"/>
      <c r="KF3378" s="0"/>
      <c r="KG3378" s="0"/>
      <c r="KH3378" s="0"/>
      <c r="KI3378" s="0"/>
      <c r="KJ3378" s="0"/>
      <c r="KK3378" s="0"/>
      <c r="KL3378" s="0"/>
      <c r="KM3378" s="0"/>
      <c r="KN3378" s="0"/>
      <c r="KO3378" s="0"/>
      <c r="KP3378" s="0"/>
      <c r="KQ3378" s="0"/>
      <c r="KR3378" s="0"/>
      <c r="KS3378" s="0"/>
      <c r="KT3378" s="0"/>
      <c r="KU3378" s="0"/>
      <c r="KV3378" s="0"/>
      <c r="KW3378" s="0"/>
      <c r="KX3378" s="0"/>
      <c r="KY3378" s="0"/>
      <c r="KZ3378" s="0"/>
      <c r="LA3378" s="0"/>
      <c r="LB3378" s="0"/>
      <c r="LC3378" s="0"/>
      <c r="LD3378" s="0"/>
      <c r="LE3378" s="0"/>
      <c r="LF3378" s="0"/>
      <c r="LG3378" s="0"/>
      <c r="LH3378" s="0"/>
      <c r="LI3378" s="0"/>
      <c r="LJ3378" s="0"/>
      <c r="LK3378" s="0"/>
      <c r="LL3378" s="0"/>
      <c r="LM3378" s="0"/>
      <c r="LN3378" s="0"/>
      <c r="LO3378" s="0"/>
      <c r="LP3378" s="0"/>
      <c r="LQ3378" s="0"/>
      <c r="LR3378" s="0"/>
      <c r="LS3378" s="0"/>
      <c r="LT3378" s="0"/>
      <c r="LU3378" s="0"/>
      <c r="LV3378" s="0"/>
      <c r="LW3378" s="0"/>
      <c r="LX3378" s="0"/>
      <c r="LY3378" s="0"/>
      <c r="LZ3378" s="0"/>
      <c r="MA3378" s="0"/>
      <c r="MB3378" s="0"/>
      <c r="MC3378" s="0"/>
      <c r="MD3378" s="0"/>
      <c r="ME3378" s="0"/>
      <c r="MF3378" s="0"/>
      <c r="MG3378" s="0"/>
      <c r="MH3378" s="0"/>
      <c r="MI3378" s="0"/>
      <c r="MJ3378" s="0"/>
      <c r="MK3378" s="0"/>
      <c r="ML3378" s="0"/>
      <c r="MM3378" s="0"/>
      <c r="MN3378" s="0"/>
      <c r="MO3378" s="0"/>
      <c r="MP3378" s="0"/>
      <c r="MQ3378" s="0"/>
      <c r="MR3378" s="0"/>
      <c r="MS3378" s="0"/>
      <c r="MT3378" s="0"/>
      <c r="MU3378" s="0"/>
      <c r="MV3378" s="0"/>
      <c r="MW3378" s="0"/>
      <c r="MX3378" s="0"/>
      <c r="MY3378" s="0"/>
      <c r="MZ3378" s="0"/>
      <c r="NA3378" s="0"/>
      <c r="NB3378" s="0"/>
      <c r="NC3378" s="0"/>
      <c r="ND3378" s="0"/>
      <c r="NE3378" s="0"/>
      <c r="NF3378" s="0"/>
      <c r="NG3378" s="0"/>
      <c r="NH3378" s="0"/>
      <c r="NI3378" s="0"/>
      <c r="NJ3378" s="0"/>
      <c r="NK3378" s="0"/>
      <c r="NL3378" s="0"/>
      <c r="NM3378" s="0"/>
      <c r="NN3378" s="0"/>
      <c r="NO3378" s="0"/>
      <c r="NP3378" s="0"/>
      <c r="NQ3378" s="0"/>
      <c r="NR3378" s="0"/>
      <c r="NS3378" s="0"/>
      <c r="NT3378" s="0"/>
      <c r="NU3378" s="0"/>
      <c r="NV3378" s="0"/>
      <c r="NW3378" s="0"/>
      <c r="NX3378" s="0"/>
      <c r="NY3378" s="0"/>
      <c r="NZ3378" s="0"/>
      <c r="OA3378" s="0"/>
      <c r="OB3378" s="0"/>
      <c r="OC3378" s="0"/>
      <c r="OD3378" s="0"/>
      <c r="OE3378" s="0"/>
      <c r="OF3378" s="0"/>
      <c r="OG3378" s="0"/>
      <c r="OH3378" s="0"/>
      <c r="OI3378" s="0"/>
      <c r="OJ3378" s="0"/>
      <c r="OK3378" s="0"/>
      <c r="OL3378" s="0"/>
      <c r="OM3378" s="0"/>
      <c r="ON3378" s="0"/>
      <c r="OO3378" s="0"/>
      <c r="OP3378" s="0"/>
      <c r="OQ3378" s="0"/>
      <c r="OR3378" s="0"/>
      <c r="OS3378" s="0"/>
      <c r="OT3378" s="0"/>
      <c r="OU3378" s="0"/>
      <c r="OV3378" s="0"/>
      <c r="OW3378" s="0"/>
      <c r="OX3378" s="0"/>
      <c r="OY3378" s="0"/>
      <c r="OZ3378" s="0"/>
      <c r="PA3378" s="0"/>
      <c r="PB3378" s="0"/>
      <c r="PC3378" s="0"/>
      <c r="PD3378" s="0"/>
      <c r="PE3378" s="0"/>
      <c r="PF3378" s="0"/>
      <c r="PG3378" s="0"/>
      <c r="PH3378" s="0"/>
      <c r="PI3378" s="0"/>
      <c r="PJ3378" s="0"/>
      <c r="PK3378" s="0"/>
      <c r="PL3378" s="0"/>
      <c r="PM3378" s="0"/>
      <c r="PN3378" s="0"/>
      <c r="PO3378" s="0"/>
      <c r="PP3378" s="0"/>
      <c r="PQ3378" s="0"/>
      <c r="PR3378" s="0"/>
      <c r="PS3378" s="0"/>
      <c r="PT3378" s="0"/>
      <c r="PU3378" s="0"/>
      <c r="PV3378" s="0"/>
      <c r="PW3378" s="0"/>
      <c r="PX3378" s="0"/>
      <c r="PY3378" s="0"/>
      <c r="PZ3378" s="0"/>
      <c r="QA3378" s="0"/>
      <c r="QB3378" s="0"/>
      <c r="QC3378" s="0"/>
      <c r="QD3378" s="0"/>
      <c r="QE3378" s="0"/>
      <c r="QF3378" s="0"/>
      <c r="QG3378" s="0"/>
      <c r="QH3378" s="0"/>
      <c r="QI3378" s="0"/>
      <c r="QJ3378" s="0"/>
      <c r="QK3378" s="0"/>
      <c r="QL3378" s="0"/>
      <c r="QM3378" s="0"/>
      <c r="QN3378" s="0"/>
      <c r="QO3378" s="0"/>
      <c r="QP3378" s="0"/>
      <c r="QQ3378" s="0"/>
      <c r="QR3378" s="0"/>
      <c r="QS3378" s="0"/>
      <c r="QT3378" s="0"/>
      <c r="QU3378" s="0"/>
      <c r="QV3378" s="0"/>
      <c r="QW3378" s="0"/>
      <c r="QX3378" s="0"/>
      <c r="QY3378" s="0"/>
      <c r="QZ3378" s="0"/>
      <c r="RA3378" s="0"/>
      <c r="RB3378" s="0"/>
      <c r="RC3378" s="0"/>
      <c r="RD3378" s="0"/>
      <c r="RE3378" s="0"/>
      <c r="RF3378" s="0"/>
      <c r="RG3378" s="0"/>
      <c r="RH3378" s="0"/>
      <c r="RI3378" s="0"/>
      <c r="RJ3378" s="0"/>
      <c r="RK3378" s="0"/>
      <c r="RL3378" s="0"/>
      <c r="RM3378" s="0"/>
      <c r="RN3378" s="0"/>
      <c r="RO3378" s="0"/>
      <c r="RP3378" s="0"/>
      <c r="RQ3378" s="0"/>
      <c r="RR3378" s="0"/>
      <c r="RS3378" s="0"/>
      <c r="RT3378" s="0"/>
      <c r="RU3378" s="0"/>
      <c r="RV3378" s="0"/>
      <c r="RW3378" s="0"/>
      <c r="RX3378" s="0"/>
      <c r="RY3378" s="0"/>
      <c r="RZ3378" s="0"/>
      <c r="SA3378" s="0"/>
      <c r="SB3378" s="0"/>
      <c r="SC3378" s="0"/>
      <c r="SD3378" s="0"/>
      <c r="SE3378" s="0"/>
      <c r="SF3378" s="0"/>
      <c r="SG3378" s="0"/>
      <c r="SH3378" s="0"/>
      <c r="SI3378" s="0"/>
      <c r="SJ3378" s="0"/>
      <c r="SK3378" s="0"/>
      <c r="SL3378" s="0"/>
      <c r="SM3378" s="0"/>
      <c r="SN3378" s="0"/>
      <c r="SO3378" s="0"/>
      <c r="SP3378" s="0"/>
      <c r="SQ3378" s="0"/>
      <c r="SR3378" s="0"/>
      <c r="SS3378" s="0"/>
      <c r="ST3378" s="0"/>
      <c r="SU3378" s="0"/>
      <c r="SV3378" s="0"/>
      <c r="SW3378" s="0"/>
      <c r="SX3378" s="0"/>
      <c r="SY3378" s="0"/>
      <c r="SZ3378" s="0"/>
      <c r="TA3378" s="0"/>
      <c r="TB3378" s="0"/>
      <c r="TC3378" s="0"/>
      <c r="TD3378" s="0"/>
      <c r="TE3378" s="0"/>
      <c r="TF3378" s="0"/>
      <c r="TG3378" s="0"/>
      <c r="TH3378" s="0"/>
      <c r="TI3378" s="0"/>
      <c r="TJ3378" s="0"/>
      <c r="TK3378" s="0"/>
      <c r="TL3378" s="0"/>
      <c r="TM3378" s="0"/>
      <c r="TN3378" s="0"/>
      <c r="TO3378" s="0"/>
      <c r="TP3378" s="0"/>
      <c r="TQ3378" s="0"/>
      <c r="TR3378" s="0"/>
      <c r="TS3378" s="0"/>
      <c r="TT3378" s="0"/>
      <c r="TU3378" s="0"/>
      <c r="TV3378" s="0"/>
      <c r="TW3378" s="0"/>
      <c r="TX3378" s="0"/>
      <c r="TY3378" s="0"/>
      <c r="TZ3378" s="0"/>
      <c r="UA3378" s="0"/>
      <c r="UB3378" s="0"/>
      <c r="UC3378" s="0"/>
      <c r="UD3378" s="0"/>
      <c r="UE3378" s="0"/>
      <c r="UF3378" s="0"/>
      <c r="UG3378" s="0"/>
      <c r="UH3378" s="0"/>
      <c r="UI3378" s="0"/>
      <c r="UJ3378" s="0"/>
      <c r="UK3378" s="0"/>
      <c r="UL3378" s="0"/>
      <c r="UM3378" s="0"/>
      <c r="UN3378" s="0"/>
      <c r="UO3378" s="0"/>
      <c r="UP3378" s="0"/>
      <c r="UQ3378" s="0"/>
      <c r="UR3378" s="0"/>
      <c r="US3378" s="0"/>
      <c r="UT3378" s="0"/>
      <c r="UU3378" s="0"/>
      <c r="UV3378" s="0"/>
      <c r="UW3378" s="0"/>
      <c r="UX3378" s="0"/>
      <c r="UY3378" s="0"/>
      <c r="UZ3378" s="0"/>
      <c r="VA3378" s="0"/>
      <c r="VB3378" s="0"/>
      <c r="VC3378" s="0"/>
      <c r="VD3378" s="0"/>
      <c r="VE3378" s="0"/>
      <c r="VF3378" s="0"/>
      <c r="VG3378" s="0"/>
      <c r="VH3378" s="0"/>
      <c r="VI3378" s="0"/>
      <c r="VJ3378" s="0"/>
      <c r="VK3378" s="0"/>
      <c r="VL3378" s="0"/>
      <c r="VM3378" s="0"/>
      <c r="VN3378" s="0"/>
      <c r="VO3378" s="0"/>
      <c r="VP3378" s="0"/>
      <c r="VQ3378" s="0"/>
      <c r="VR3378" s="0"/>
      <c r="VS3378" s="0"/>
      <c r="VT3378" s="0"/>
      <c r="VU3378" s="0"/>
      <c r="VV3378" s="0"/>
      <c r="VW3378" s="0"/>
      <c r="VX3378" s="0"/>
      <c r="VY3378" s="0"/>
      <c r="VZ3378" s="0"/>
      <c r="WA3378" s="0"/>
      <c r="WB3378" s="0"/>
      <c r="WC3378" s="0"/>
      <c r="WD3378" s="0"/>
      <c r="WE3378" s="0"/>
      <c r="WF3378" s="0"/>
      <c r="WG3378" s="0"/>
      <c r="WH3378" s="0"/>
      <c r="WI3378" s="0"/>
      <c r="WJ3378" s="0"/>
      <c r="WK3378" s="0"/>
      <c r="WL3378" s="0"/>
      <c r="WM3378" s="0"/>
      <c r="WN3378" s="0"/>
      <c r="WO3378" s="0"/>
      <c r="WP3378" s="0"/>
      <c r="WQ3378" s="0"/>
      <c r="WR3378" s="0"/>
      <c r="WS3378" s="0"/>
      <c r="WT3378" s="0"/>
      <c r="WU3378" s="0"/>
      <c r="WV3378" s="0"/>
      <c r="WW3378" s="0"/>
      <c r="WX3378" s="0"/>
      <c r="WY3378" s="0"/>
      <c r="WZ3378" s="0"/>
      <c r="XA3378" s="0"/>
      <c r="XB3378" s="0"/>
      <c r="XC3378" s="0"/>
      <c r="XD3378" s="0"/>
      <c r="XE3378" s="0"/>
      <c r="XF3378" s="0"/>
      <c r="XG3378" s="0"/>
      <c r="XH3378" s="0"/>
      <c r="XI3378" s="0"/>
      <c r="XJ3378" s="0"/>
      <c r="XK3378" s="0"/>
      <c r="XL3378" s="0"/>
      <c r="XM3378" s="0"/>
      <c r="XN3378" s="0"/>
      <c r="XO3378" s="0"/>
      <c r="XP3378" s="0"/>
      <c r="XQ3378" s="0"/>
      <c r="XR3378" s="0"/>
      <c r="XS3378" s="0"/>
      <c r="XT3378" s="0"/>
      <c r="XU3378" s="0"/>
      <c r="XV3378" s="0"/>
      <c r="XW3378" s="0"/>
      <c r="XX3378" s="0"/>
      <c r="XY3378" s="0"/>
      <c r="XZ3378" s="0"/>
      <c r="YA3378" s="0"/>
      <c r="YB3378" s="0"/>
      <c r="YC3378" s="0"/>
      <c r="YD3378" s="0"/>
      <c r="YE3378" s="0"/>
      <c r="YF3378" s="0"/>
      <c r="YG3378" s="0"/>
      <c r="YH3378" s="0"/>
      <c r="YI3378" s="0"/>
      <c r="YJ3378" s="0"/>
      <c r="YK3378" s="0"/>
      <c r="YL3378" s="0"/>
      <c r="YM3378" s="0"/>
      <c r="YN3378" s="0"/>
      <c r="YO3378" s="0"/>
      <c r="YP3378" s="0"/>
      <c r="YQ3378" s="0"/>
      <c r="YR3378" s="0"/>
      <c r="YS3378" s="0"/>
      <c r="YT3378" s="0"/>
      <c r="YU3378" s="0"/>
      <c r="YV3378" s="0"/>
      <c r="YW3378" s="0"/>
      <c r="YX3378" s="0"/>
      <c r="YY3378" s="0"/>
      <c r="YZ3378" s="0"/>
      <c r="ZA3378" s="0"/>
      <c r="ZB3378" s="0"/>
      <c r="ZC3378" s="0"/>
      <c r="ZD3378" s="0"/>
      <c r="ZE3378" s="0"/>
      <c r="ZF3378" s="0"/>
      <c r="ZG3378" s="0"/>
      <c r="ZH3378" s="0"/>
      <c r="ZI3378" s="0"/>
      <c r="ZJ3378" s="0"/>
      <c r="ZK3378" s="0"/>
      <c r="ZL3378" s="0"/>
      <c r="ZM3378" s="0"/>
      <c r="ZN3378" s="0"/>
      <c r="ZO3378" s="0"/>
      <c r="ZP3378" s="0"/>
      <c r="ZQ3378" s="0"/>
      <c r="ZR3378" s="0"/>
      <c r="ZS3378" s="0"/>
      <c r="ZT3378" s="0"/>
      <c r="ZU3378" s="0"/>
      <c r="ZV3378" s="0"/>
      <c r="ZW3378" s="0"/>
      <c r="ZX3378" s="0"/>
      <c r="ZY3378" s="0"/>
      <c r="ZZ3378" s="0"/>
      <c r="AAA3378" s="0"/>
      <c r="AAB3378" s="0"/>
      <c r="AAC3378" s="0"/>
      <c r="AAD3378" s="0"/>
      <c r="AAE3378" s="0"/>
      <c r="AAF3378" s="0"/>
      <c r="AAG3378" s="0"/>
      <c r="AAH3378" s="0"/>
      <c r="AAI3378" s="0"/>
      <c r="AAJ3378" s="0"/>
      <c r="AAK3378" s="0"/>
      <c r="AAL3378" s="0"/>
      <c r="AAM3378" s="0"/>
      <c r="AAN3378" s="0"/>
      <c r="AAO3378" s="0"/>
      <c r="AAP3378" s="0"/>
      <c r="AAQ3378" s="0"/>
      <c r="AAR3378" s="0"/>
      <c r="AAS3378" s="0"/>
      <c r="AAT3378" s="0"/>
      <c r="AAU3378" s="0"/>
      <c r="AAV3378" s="0"/>
      <c r="AAW3378" s="0"/>
      <c r="AAX3378" s="0"/>
      <c r="AAY3378" s="0"/>
      <c r="AAZ3378" s="0"/>
      <c r="ABA3378" s="0"/>
      <c r="ABB3378" s="0"/>
      <c r="ABC3378" s="0"/>
      <c r="ABD3378" s="0"/>
      <c r="ABE3378" s="0"/>
      <c r="ABF3378" s="0"/>
      <c r="ABG3378" s="0"/>
      <c r="ABH3378" s="0"/>
      <c r="ABI3378" s="0"/>
      <c r="ABJ3378" s="0"/>
      <c r="ABK3378" s="0"/>
      <c r="ABL3378" s="0"/>
      <c r="ABM3378" s="0"/>
      <c r="ABN3378" s="0"/>
      <c r="ABO3378" s="0"/>
      <c r="ABP3378" s="0"/>
      <c r="ABQ3378" s="0"/>
      <c r="ABR3378" s="0"/>
      <c r="ABS3378" s="0"/>
      <c r="ABT3378" s="0"/>
      <c r="ABU3378" s="0"/>
      <c r="ABV3378" s="0"/>
      <c r="ABW3378" s="0"/>
      <c r="ABX3378" s="0"/>
      <c r="ABY3378" s="0"/>
      <c r="ABZ3378" s="0"/>
      <c r="ACA3378" s="0"/>
      <c r="ACB3378" s="0"/>
      <c r="ACC3378" s="0"/>
      <c r="ACD3378" s="0"/>
      <c r="ACE3378" s="0"/>
      <c r="ACF3378" s="0"/>
      <c r="ACG3378" s="0"/>
      <c r="ACH3378" s="0"/>
      <c r="ACI3378" s="0"/>
      <c r="ACJ3378" s="0"/>
      <c r="ACK3378" s="0"/>
      <c r="ACL3378" s="0"/>
      <c r="ACM3378" s="0"/>
      <c r="ACN3378" s="0"/>
      <c r="ACO3378" s="0"/>
      <c r="ACP3378" s="0"/>
      <c r="ACQ3378" s="0"/>
      <c r="ACR3378" s="0"/>
      <c r="ACS3378" s="0"/>
      <c r="ACT3378" s="0"/>
      <c r="ACU3378" s="0"/>
      <c r="ACV3378" s="0"/>
      <c r="ACW3378" s="0"/>
      <c r="ACX3378" s="0"/>
      <c r="ACY3378" s="0"/>
      <c r="ACZ3378" s="0"/>
      <c r="ADA3378" s="0"/>
      <c r="ADB3378" s="0"/>
      <c r="ADC3378" s="0"/>
      <c r="ADD3378" s="0"/>
      <c r="ADE3378" s="0"/>
      <c r="ADF3378" s="0"/>
      <c r="ADG3378" s="0"/>
      <c r="ADH3378" s="0"/>
      <c r="ADI3378" s="0"/>
      <c r="ADJ3378" s="0"/>
      <c r="ADK3378" s="0"/>
      <c r="ADL3378" s="0"/>
      <c r="ADM3378" s="0"/>
      <c r="ADN3378" s="0"/>
      <c r="ADO3378" s="0"/>
      <c r="ADP3378" s="0"/>
      <c r="ADQ3378" s="0"/>
      <c r="ADR3378" s="0"/>
      <c r="ADS3378" s="0"/>
      <c r="ADT3378" s="0"/>
      <c r="ADU3378" s="0"/>
      <c r="ADV3378" s="0"/>
      <c r="ADW3378" s="0"/>
      <c r="ADX3378" s="0"/>
      <c r="ADY3378" s="0"/>
      <c r="ADZ3378" s="0"/>
      <c r="AEA3378" s="0"/>
      <c r="AEB3378" s="0"/>
      <c r="AEC3378" s="0"/>
      <c r="AED3378" s="0"/>
      <c r="AEE3378" s="0"/>
      <c r="AEF3378" s="0"/>
      <c r="AEG3378" s="0"/>
      <c r="AEH3378" s="0"/>
      <c r="AEI3378" s="0"/>
      <c r="AEJ3378" s="0"/>
      <c r="AEK3378" s="0"/>
      <c r="AEL3378" s="0"/>
      <c r="AEM3378" s="0"/>
      <c r="AEN3378" s="0"/>
      <c r="AEO3378" s="0"/>
      <c r="AEP3378" s="0"/>
      <c r="AEQ3378" s="0"/>
      <c r="AER3378" s="0"/>
      <c r="AES3378" s="0"/>
      <c r="AET3378" s="0"/>
      <c r="AEU3378" s="0"/>
      <c r="AEV3378" s="0"/>
      <c r="AEW3378" s="0"/>
      <c r="AEX3378" s="0"/>
      <c r="AEY3378" s="0"/>
      <c r="AEZ3378" s="0"/>
      <c r="AFA3378" s="0"/>
      <c r="AFB3378" s="0"/>
      <c r="AFC3378" s="0"/>
      <c r="AFD3378" s="0"/>
      <c r="AFE3378" s="0"/>
      <c r="AFF3378" s="0"/>
      <c r="AFG3378" s="0"/>
      <c r="AFH3378" s="0"/>
      <c r="AFI3378" s="0"/>
      <c r="AFJ3378" s="0"/>
      <c r="AFK3378" s="0"/>
      <c r="AFL3378" s="0"/>
      <c r="AFM3378" s="0"/>
      <c r="AFN3378" s="0"/>
      <c r="AFO3378" s="0"/>
      <c r="AFP3378" s="0"/>
      <c r="AFQ3378" s="0"/>
      <c r="AFR3378" s="0"/>
      <c r="AFS3378" s="0"/>
      <c r="AFT3378" s="0"/>
      <c r="AFU3378" s="0"/>
      <c r="AFV3378" s="0"/>
      <c r="AFW3378" s="0"/>
      <c r="AFX3378" s="0"/>
      <c r="AFY3378" s="0"/>
      <c r="AFZ3378" s="0"/>
      <c r="AGA3378" s="0"/>
      <c r="AGB3378" s="0"/>
      <c r="AGC3378" s="0"/>
      <c r="AGD3378" s="0"/>
      <c r="AGE3378" s="0"/>
      <c r="AGF3378" s="0"/>
      <c r="AGG3378" s="0"/>
      <c r="AGH3378" s="0"/>
      <c r="AGI3378" s="0"/>
      <c r="AGJ3378" s="0"/>
      <c r="AGK3378" s="0"/>
      <c r="AGL3378" s="0"/>
      <c r="AGM3378" s="0"/>
      <c r="AGN3378" s="0"/>
      <c r="AGO3378" s="0"/>
      <c r="AGP3378" s="0"/>
      <c r="AGQ3378" s="0"/>
      <c r="AGR3378" s="0"/>
      <c r="AGS3378" s="0"/>
      <c r="AGT3378" s="0"/>
      <c r="AGU3378" s="0"/>
      <c r="AGV3378" s="0"/>
      <c r="AGW3378" s="0"/>
      <c r="AGX3378" s="0"/>
      <c r="AGY3378" s="0"/>
      <c r="AGZ3378" s="0"/>
      <c r="AHA3378" s="0"/>
      <c r="AHB3378" s="0"/>
      <c r="AHC3378" s="0"/>
      <c r="AHD3378" s="0"/>
      <c r="AHE3378" s="0"/>
      <c r="AHF3378" s="0"/>
      <c r="AHG3378" s="0"/>
      <c r="AHH3378" s="0"/>
      <c r="AHI3378" s="0"/>
      <c r="AHJ3378" s="0"/>
      <c r="AHK3378" s="0"/>
      <c r="AHL3378" s="0"/>
      <c r="AHM3378" s="0"/>
      <c r="AHN3378" s="0"/>
      <c r="AHO3378" s="0"/>
      <c r="AHP3378" s="0"/>
      <c r="AHQ3378" s="0"/>
      <c r="AHR3378" s="0"/>
      <c r="AHS3378" s="0"/>
      <c r="AHT3378" s="0"/>
      <c r="AHU3378" s="0"/>
      <c r="AHV3378" s="0"/>
      <c r="AHW3378" s="0"/>
      <c r="AHX3378" s="0"/>
      <c r="AHY3378" s="0"/>
      <c r="AHZ3378" s="0"/>
      <c r="AIA3378" s="0"/>
      <c r="AIB3378" s="0"/>
      <c r="AIC3378" s="0"/>
      <c r="AID3378" s="0"/>
      <c r="AIE3378" s="0"/>
      <c r="AIF3378" s="0"/>
      <c r="AIG3378" s="0"/>
      <c r="AIH3378" s="0"/>
      <c r="AII3378" s="0"/>
      <c r="AIJ3378" s="0"/>
      <c r="AIK3378" s="0"/>
      <c r="AIL3378" s="0"/>
      <c r="AIM3378" s="0"/>
      <c r="AIN3378" s="0"/>
      <c r="AIO3378" s="0"/>
      <c r="AIP3378" s="0"/>
      <c r="AIQ3378" s="0"/>
      <c r="AIR3378" s="0"/>
      <c r="AIS3378" s="0"/>
      <c r="AIT3378" s="0"/>
      <c r="AIU3378" s="0"/>
      <c r="AIV3378" s="0"/>
      <c r="AIW3378" s="0"/>
      <c r="AIX3378" s="0"/>
      <c r="AIY3378" s="0"/>
      <c r="AIZ3378" s="0"/>
      <c r="AJA3378" s="0"/>
      <c r="AJB3378" s="0"/>
      <c r="AJC3378" s="0"/>
      <c r="AJD3378" s="0"/>
      <c r="AJE3378" s="0"/>
      <c r="AJF3378" s="0"/>
      <c r="AJG3378" s="0"/>
      <c r="AJH3378" s="0"/>
      <c r="AJI3378" s="0"/>
      <c r="AJJ3378" s="0"/>
      <c r="AJK3378" s="0"/>
      <c r="AJL3378" s="0"/>
      <c r="AJM3378" s="0"/>
      <c r="AJN3378" s="0"/>
      <c r="AJO3378" s="0"/>
      <c r="AJP3378" s="0"/>
      <c r="AJQ3378" s="0"/>
      <c r="AJR3378" s="0"/>
      <c r="AJS3378" s="0"/>
      <c r="AJT3378" s="0"/>
      <c r="AJU3378" s="0"/>
      <c r="AJV3378" s="0"/>
      <c r="AJW3378" s="0"/>
      <c r="AJX3378" s="0"/>
      <c r="AJY3378" s="0"/>
      <c r="AJZ3378" s="0"/>
      <c r="AKA3378" s="0"/>
      <c r="AKB3378" s="0"/>
      <c r="AKC3378" s="0"/>
      <c r="AKD3378" s="0"/>
      <c r="AKE3378" s="0"/>
      <c r="AKF3378" s="0"/>
      <c r="AKG3378" s="0"/>
      <c r="AKH3378" s="0"/>
      <c r="AKI3378" s="0"/>
      <c r="AKJ3378" s="0"/>
      <c r="AKK3378" s="0"/>
      <c r="AKL3378" s="0"/>
      <c r="AKM3378" s="0"/>
      <c r="AKN3378" s="0"/>
      <c r="AKO3378" s="0"/>
      <c r="AKP3378" s="0"/>
      <c r="AKQ3378" s="0"/>
      <c r="AKR3378" s="0"/>
      <c r="AKS3378" s="0"/>
      <c r="AKT3378" s="0"/>
      <c r="AKU3378" s="0"/>
      <c r="AKV3378" s="0"/>
      <c r="AKW3378" s="0"/>
      <c r="AKX3378" s="0"/>
      <c r="AKY3378" s="0"/>
      <c r="AKZ3378" s="0"/>
      <c r="ALA3378" s="0"/>
      <c r="ALB3378" s="0"/>
      <c r="ALC3378" s="0"/>
      <c r="ALD3378" s="0"/>
      <c r="ALE3378" s="0"/>
      <c r="ALF3378" s="0"/>
      <c r="ALG3378" s="0"/>
      <c r="ALH3378" s="0"/>
      <c r="ALI3378" s="0"/>
      <c r="ALJ3378" s="0"/>
      <c r="ALK3378" s="0"/>
      <c r="ALL3378" s="0"/>
      <c r="ALM3378" s="0"/>
      <c r="ALN3378" s="0"/>
      <c r="ALO3378" s="0"/>
      <c r="ALP3378" s="0"/>
      <c r="ALQ3378" s="0"/>
      <c r="ALR3378" s="0"/>
      <c r="ALS3378" s="0"/>
      <c r="ALT3378" s="0"/>
      <c r="ALU3378" s="0"/>
      <c r="ALV3378" s="0"/>
      <c r="ALW3378" s="0"/>
      <c r="ALX3378" s="0"/>
      <c r="ALY3378" s="0"/>
      <c r="ALZ3378" s="0"/>
      <c r="AMA3378" s="0"/>
      <c r="AMB3378" s="0"/>
      <c r="AMC3378" s="0"/>
      <c r="AMD3378" s="0"/>
      <c r="AME3378" s="0"/>
      <c r="AMF3378" s="0"/>
      <c r="AMG3378" s="0"/>
      <c r="AMH3378" s="0"/>
      <c r="AMI3378" s="0"/>
    </row>
    <row r="3379" customFormat="false" ht="12.75" hidden="false" customHeight="false" outlineLevel="0" collapsed="false">
      <c r="A3379" s="1" t="s">
        <v>3635</v>
      </c>
      <c r="C3379" s="70" t="s">
        <v>3637</v>
      </c>
      <c r="D3379" s="70" t="s">
        <v>70</v>
      </c>
      <c r="E3379" s="72" t="n">
        <v>2.2</v>
      </c>
      <c r="F3379" s="73" t="n">
        <v>1.1</v>
      </c>
      <c r="G3379" s="74" t="s">
        <v>2422</v>
      </c>
      <c r="BM3379" s="0"/>
      <c r="BN3379" s="0"/>
      <c r="BO3379" s="0"/>
      <c r="BP3379" s="0"/>
      <c r="BQ3379" s="0"/>
      <c r="BR3379" s="0"/>
      <c r="BS3379" s="0"/>
      <c r="BT3379" s="0"/>
      <c r="BU3379" s="0"/>
      <c r="BV3379" s="0"/>
      <c r="BW3379" s="0"/>
      <c r="BX3379" s="0"/>
      <c r="BY3379" s="0"/>
      <c r="BZ3379" s="0"/>
      <c r="CA3379" s="0"/>
      <c r="CB3379" s="0"/>
      <c r="CC3379" s="0"/>
      <c r="CD3379" s="0"/>
      <c r="CE3379" s="0"/>
      <c r="CF3379" s="0"/>
      <c r="CG3379" s="0"/>
      <c r="CH3379" s="0"/>
      <c r="CI3379" s="0"/>
      <c r="CJ3379" s="0"/>
      <c r="CK3379" s="0"/>
      <c r="CL3379" s="0"/>
      <c r="CM3379" s="0"/>
      <c r="CN3379" s="0"/>
      <c r="CO3379" s="0"/>
      <c r="CP3379" s="0"/>
      <c r="CQ3379" s="0"/>
      <c r="CR3379" s="0"/>
      <c r="CS3379" s="0"/>
      <c r="CT3379" s="0"/>
      <c r="CU3379" s="0"/>
      <c r="CV3379" s="0"/>
      <c r="CW3379" s="0"/>
      <c r="CX3379" s="0"/>
      <c r="CY3379" s="0"/>
      <c r="CZ3379" s="0"/>
      <c r="DA3379" s="0"/>
      <c r="DB3379" s="0"/>
      <c r="DC3379" s="0"/>
      <c r="DD3379" s="0"/>
      <c r="DE3379" s="0"/>
      <c r="DF3379" s="0"/>
      <c r="DG3379" s="0"/>
      <c r="DH3379" s="0"/>
      <c r="DI3379" s="0"/>
      <c r="DJ3379" s="0"/>
      <c r="DK3379" s="0"/>
      <c r="DL3379" s="0"/>
      <c r="DM3379" s="0"/>
      <c r="DN3379" s="0"/>
      <c r="DO3379" s="0"/>
      <c r="DP3379" s="0"/>
      <c r="DQ3379" s="0"/>
      <c r="DR3379" s="0"/>
      <c r="DS3379" s="0"/>
      <c r="DT3379" s="0"/>
      <c r="DU3379" s="0"/>
      <c r="DV3379" s="0"/>
      <c r="DW3379" s="0"/>
      <c r="DX3379" s="0"/>
      <c r="DY3379" s="0"/>
      <c r="DZ3379" s="0"/>
      <c r="EA3379" s="0"/>
      <c r="EB3379" s="0"/>
      <c r="EC3379" s="0"/>
      <c r="ED3379" s="0"/>
      <c r="EE3379" s="0"/>
      <c r="EF3379" s="0"/>
      <c r="EG3379" s="0"/>
      <c r="EH3379" s="0"/>
      <c r="EI3379" s="0"/>
      <c r="EJ3379" s="0"/>
      <c r="EK3379" s="0"/>
      <c r="EL3379" s="0"/>
      <c r="EM3379" s="0"/>
      <c r="EN3379" s="0"/>
      <c r="EO3379" s="0"/>
      <c r="EP3379" s="0"/>
      <c r="EQ3379" s="0"/>
      <c r="ER3379" s="0"/>
      <c r="ES3379" s="0"/>
      <c r="ET3379" s="0"/>
      <c r="EU3379" s="0"/>
      <c r="EV3379" s="0"/>
      <c r="EW3379" s="0"/>
      <c r="EX3379" s="0"/>
      <c r="EY3379" s="0"/>
      <c r="EZ3379" s="0"/>
      <c r="FA3379" s="0"/>
      <c r="FB3379" s="0"/>
      <c r="FC3379" s="0"/>
      <c r="FD3379" s="0"/>
      <c r="FE3379" s="0"/>
      <c r="FF3379" s="0"/>
      <c r="FG3379" s="0"/>
      <c r="FH3379" s="0"/>
      <c r="FI3379" s="0"/>
      <c r="FJ3379" s="0"/>
      <c r="FK3379" s="0"/>
      <c r="FL3379" s="0"/>
      <c r="FM3379" s="0"/>
      <c r="FN3379" s="0"/>
      <c r="FO3379" s="0"/>
      <c r="FP3379" s="0"/>
      <c r="FQ3379" s="0"/>
      <c r="FR3379" s="0"/>
      <c r="FS3379" s="0"/>
      <c r="FT3379" s="0"/>
      <c r="FU3379" s="0"/>
      <c r="FV3379" s="0"/>
      <c r="FW3379" s="0"/>
      <c r="FX3379" s="0"/>
      <c r="FY3379" s="0"/>
      <c r="FZ3379" s="0"/>
      <c r="GA3379" s="0"/>
      <c r="GB3379" s="0"/>
      <c r="GC3379" s="0"/>
      <c r="GD3379" s="0"/>
      <c r="GE3379" s="0"/>
      <c r="GF3379" s="0"/>
      <c r="GG3379" s="0"/>
      <c r="GH3379" s="0"/>
      <c r="GI3379" s="0"/>
      <c r="GJ3379" s="0"/>
      <c r="GK3379" s="0"/>
      <c r="GL3379" s="0"/>
      <c r="GM3379" s="0"/>
      <c r="GN3379" s="0"/>
      <c r="GO3379" s="0"/>
      <c r="GP3379" s="0"/>
      <c r="GQ3379" s="0"/>
      <c r="GR3379" s="0"/>
      <c r="GS3379" s="0"/>
      <c r="GT3379" s="0"/>
      <c r="GU3379" s="0"/>
      <c r="GV3379" s="0"/>
      <c r="GW3379" s="0"/>
      <c r="GX3379" s="0"/>
      <c r="GY3379" s="0"/>
      <c r="GZ3379" s="0"/>
      <c r="HA3379" s="0"/>
      <c r="HB3379" s="0"/>
      <c r="HC3379" s="0"/>
      <c r="HD3379" s="0"/>
      <c r="HE3379" s="0"/>
      <c r="HF3379" s="0"/>
      <c r="HG3379" s="0"/>
      <c r="HH3379" s="0"/>
      <c r="HI3379" s="0"/>
      <c r="HJ3379" s="0"/>
      <c r="HK3379" s="0"/>
      <c r="HL3379" s="0"/>
      <c r="HM3379" s="0"/>
      <c r="HN3379" s="0"/>
      <c r="HO3379" s="0"/>
      <c r="HP3379" s="0"/>
      <c r="HQ3379" s="0"/>
      <c r="HR3379" s="0"/>
      <c r="HS3379" s="0"/>
      <c r="HT3379" s="0"/>
      <c r="HU3379" s="0"/>
      <c r="HV3379" s="0"/>
      <c r="HW3379" s="0"/>
      <c r="HX3379" s="0"/>
      <c r="HY3379" s="0"/>
      <c r="HZ3379" s="0"/>
      <c r="IA3379" s="0"/>
      <c r="IB3379" s="0"/>
      <c r="IC3379" s="0"/>
      <c r="ID3379" s="0"/>
      <c r="IE3379" s="0"/>
      <c r="IF3379" s="0"/>
      <c r="IG3379" s="0"/>
      <c r="IH3379" s="0"/>
      <c r="II3379" s="0"/>
      <c r="IJ3379" s="0"/>
      <c r="IK3379" s="0"/>
      <c r="IL3379" s="0"/>
      <c r="IM3379" s="0"/>
      <c r="IN3379" s="0"/>
      <c r="IO3379" s="0"/>
      <c r="IP3379" s="0"/>
      <c r="IQ3379" s="0"/>
      <c r="IR3379" s="0"/>
      <c r="IS3379" s="0"/>
      <c r="IT3379" s="0"/>
      <c r="IU3379" s="0"/>
      <c r="IV3379" s="0"/>
      <c r="IW3379" s="0"/>
      <c r="IX3379" s="0"/>
      <c r="IY3379" s="0"/>
      <c r="IZ3379" s="0"/>
      <c r="JA3379" s="0"/>
      <c r="JB3379" s="0"/>
      <c r="JC3379" s="0"/>
      <c r="JD3379" s="0"/>
      <c r="JE3379" s="0"/>
      <c r="JF3379" s="0"/>
      <c r="JG3379" s="0"/>
      <c r="JH3379" s="0"/>
      <c r="JI3379" s="0"/>
      <c r="JJ3379" s="0"/>
      <c r="JK3379" s="0"/>
      <c r="JL3379" s="0"/>
      <c r="JM3379" s="0"/>
      <c r="JN3379" s="0"/>
      <c r="JO3379" s="0"/>
      <c r="JP3379" s="0"/>
      <c r="JQ3379" s="0"/>
      <c r="JR3379" s="0"/>
      <c r="JS3379" s="0"/>
      <c r="JT3379" s="0"/>
      <c r="JU3379" s="0"/>
      <c r="JV3379" s="0"/>
      <c r="JW3379" s="0"/>
      <c r="JX3379" s="0"/>
      <c r="JY3379" s="0"/>
      <c r="JZ3379" s="0"/>
      <c r="KA3379" s="0"/>
      <c r="KB3379" s="0"/>
      <c r="KC3379" s="0"/>
      <c r="KD3379" s="0"/>
      <c r="KE3379" s="0"/>
      <c r="KF3379" s="0"/>
      <c r="KG3379" s="0"/>
      <c r="KH3379" s="0"/>
      <c r="KI3379" s="0"/>
      <c r="KJ3379" s="0"/>
      <c r="KK3379" s="0"/>
      <c r="KL3379" s="0"/>
      <c r="KM3379" s="0"/>
      <c r="KN3379" s="0"/>
      <c r="KO3379" s="0"/>
      <c r="KP3379" s="0"/>
      <c r="KQ3379" s="0"/>
      <c r="KR3379" s="0"/>
      <c r="KS3379" s="0"/>
      <c r="KT3379" s="0"/>
      <c r="KU3379" s="0"/>
      <c r="KV3379" s="0"/>
      <c r="KW3379" s="0"/>
      <c r="KX3379" s="0"/>
      <c r="KY3379" s="0"/>
      <c r="KZ3379" s="0"/>
      <c r="LA3379" s="0"/>
      <c r="LB3379" s="0"/>
      <c r="LC3379" s="0"/>
      <c r="LD3379" s="0"/>
      <c r="LE3379" s="0"/>
      <c r="LF3379" s="0"/>
      <c r="LG3379" s="0"/>
      <c r="LH3379" s="0"/>
      <c r="LI3379" s="0"/>
      <c r="LJ3379" s="0"/>
      <c r="LK3379" s="0"/>
      <c r="LL3379" s="0"/>
      <c r="LM3379" s="0"/>
      <c r="LN3379" s="0"/>
      <c r="LO3379" s="0"/>
      <c r="LP3379" s="0"/>
      <c r="LQ3379" s="0"/>
      <c r="LR3379" s="0"/>
      <c r="LS3379" s="0"/>
      <c r="LT3379" s="0"/>
      <c r="LU3379" s="0"/>
      <c r="LV3379" s="0"/>
      <c r="LW3379" s="0"/>
      <c r="LX3379" s="0"/>
      <c r="LY3379" s="0"/>
      <c r="LZ3379" s="0"/>
      <c r="MA3379" s="0"/>
      <c r="MB3379" s="0"/>
      <c r="MC3379" s="0"/>
      <c r="MD3379" s="0"/>
      <c r="ME3379" s="0"/>
      <c r="MF3379" s="0"/>
      <c r="MG3379" s="0"/>
      <c r="MH3379" s="0"/>
      <c r="MI3379" s="0"/>
      <c r="MJ3379" s="0"/>
      <c r="MK3379" s="0"/>
      <c r="ML3379" s="0"/>
      <c r="MM3379" s="0"/>
      <c r="MN3379" s="0"/>
      <c r="MO3379" s="0"/>
      <c r="MP3379" s="0"/>
      <c r="MQ3379" s="0"/>
      <c r="MR3379" s="0"/>
      <c r="MS3379" s="0"/>
      <c r="MT3379" s="0"/>
      <c r="MU3379" s="0"/>
      <c r="MV3379" s="0"/>
      <c r="MW3379" s="0"/>
      <c r="MX3379" s="0"/>
      <c r="MY3379" s="0"/>
      <c r="MZ3379" s="0"/>
      <c r="NA3379" s="0"/>
      <c r="NB3379" s="0"/>
      <c r="NC3379" s="0"/>
      <c r="ND3379" s="0"/>
      <c r="NE3379" s="0"/>
      <c r="NF3379" s="0"/>
      <c r="NG3379" s="0"/>
      <c r="NH3379" s="0"/>
      <c r="NI3379" s="0"/>
      <c r="NJ3379" s="0"/>
      <c r="NK3379" s="0"/>
      <c r="NL3379" s="0"/>
      <c r="NM3379" s="0"/>
      <c r="NN3379" s="0"/>
      <c r="NO3379" s="0"/>
      <c r="NP3379" s="0"/>
      <c r="NQ3379" s="0"/>
      <c r="NR3379" s="0"/>
      <c r="NS3379" s="0"/>
      <c r="NT3379" s="0"/>
      <c r="NU3379" s="0"/>
      <c r="NV3379" s="0"/>
      <c r="NW3379" s="0"/>
      <c r="NX3379" s="0"/>
      <c r="NY3379" s="0"/>
      <c r="NZ3379" s="0"/>
      <c r="OA3379" s="0"/>
      <c r="OB3379" s="0"/>
      <c r="OC3379" s="0"/>
      <c r="OD3379" s="0"/>
      <c r="OE3379" s="0"/>
      <c r="OF3379" s="0"/>
      <c r="OG3379" s="0"/>
      <c r="OH3379" s="0"/>
      <c r="OI3379" s="0"/>
      <c r="OJ3379" s="0"/>
      <c r="OK3379" s="0"/>
      <c r="OL3379" s="0"/>
      <c r="OM3379" s="0"/>
      <c r="ON3379" s="0"/>
      <c r="OO3379" s="0"/>
      <c r="OP3379" s="0"/>
      <c r="OQ3379" s="0"/>
      <c r="OR3379" s="0"/>
      <c r="OS3379" s="0"/>
      <c r="OT3379" s="0"/>
      <c r="OU3379" s="0"/>
      <c r="OV3379" s="0"/>
      <c r="OW3379" s="0"/>
      <c r="OX3379" s="0"/>
      <c r="OY3379" s="0"/>
      <c r="OZ3379" s="0"/>
      <c r="PA3379" s="0"/>
      <c r="PB3379" s="0"/>
      <c r="PC3379" s="0"/>
      <c r="PD3379" s="0"/>
      <c r="PE3379" s="0"/>
      <c r="PF3379" s="0"/>
      <c r="PG3379" s="0"/>
      <c r="PH3379" s="0"/>
      <c r="PI3379" s="0"/>
      <c r="PJ3379" s="0"/>
      <c r="PK3379" s="0"/>
      <c r="PL3379" s="0"/>
      <c r="PM3379" s="0"/>
      <c r="PN3379" s="0"/>
      <c r="PO3379" s="0"/>
      <c r="PP3379" s="0"/>
      <c r="PQ3379" s="0"/>
      <c r="PR3379" s="0"/>
      <c r="PS3379" s="0"/>
      <c r="PT3379" s="0"/>
      <c r="PU3379" s="0"/>
      <c r="PV3379" s="0"/>
      <c r="PW3379" s="0"/>
      <c r="PX3379" s="0"/>
      <c r="PY3379" s="0"/>
      <c r="PZ3379" s="0"/>
      <c r="QA3379" s="0"/>
      <c r="QB3379" s="0"/>
      <c r="QC3379" s="0"/>
      <c r="QD3379" s="0"/>
      <c r="QE3379" s="0"/>
      <c r="QF3379" s="0"/>
      <c r="QG3379" s="0"/>
      <c r="QH3379" s="0"/>
      <c r="QI3379" s="0"/>
      <c r="QJ3379" s="0"/>
      <c r="QK3379" s="0"/>
      <c r="QL3379" s="0"/>
      <c r="QM3379" s="0"/>
      <c r="QN3379" s="0"/>
      <c r="QO3379" s="0"/>
      <c r="QP3379" s="0"/>
      <c r="QQ3379" s="0"/>
      <c r="QR3379" s="0"/>
      <c r="QS3379" s="0"/>
      <c r="QT3379" s="0"/>
      <c r="QU3379" s="0"/>
      <c r="QV3379" s="0"/>
      <c r="QW3379" s="0"/>
      <c r="QX3379" s="0"/>
      <c r="QY3379" s="0"/>
      <c r="QZ3379" s="0"/>
      <c r="RA3379" s="0"/>
      <c r="RB3379" s="0"/>
      <c r="RC3379" s="0"/>
      <c r="RD3379" s="0"/>
      <c r="RE3379" s="0"/>
      <c r="RF3379" s="0"/>
      <c r="RG3379" s="0"/>
      <c r="RH3379" s="0"/>
      <c r="RI3379" s="0"/>
      <c r="RJ3379" s="0"/>
      <c r="RK3379" s="0"/>
      <c r="RL3379" s="0"/>
      <c r="RM3379" s="0"/>
      <c r="RN3379" s="0"/>
      <c r="RO3379" s="0"/>
      <c r="RP3379" s="0"/>
      <c r="RQ3379" s="0"/>
      <c r="RR3379" s="0"/>
      <c r="RS3379" s="0"/>
      <c r="RT3379" s="0"/>
      <c r="RU3379" s="0"/>
      <c r="RV3379" s="0"/>
      <c r="RW3379" s="0"/>
      <c r="RX3379" s="0"/>
      <c r="RY3379" s="0"/>
      <c r="RZ3379" s="0"/>
      <c r="SA3379" s="0"/>
      <c r="SB3379" s="0"/>
      <c r="SC3379" s="0"/>
      <c r="SD3379" s="0"/>
      <c r="SE3379" s="0"/>
      <c r="SF3379" s="0"/>
      <c r="SG3379" s="0"/>
      <c r="SH3379" s="0"/>
      <c r="SI3379" s="0"/>
      <c r="SJ3379" s="0"/>
      <c r="SK3379" s="0"/>
      <c r="SL3379" s="0"/>
      <c r="SM3379" s="0"/>
      <c r="SN3379" s="0"/>
      <c r="SO3379" s="0"/>
      <c r="SP3379" s="0"/>
      <c r="SQ3379" s="0"/>
      <c r="SR3379" s="0"/>
      <c r="SS3379" s="0"/>
      <c r="ST3379" s="0"/>
      <c r="SU3379" s="0"/>
      <c r="SV3379" s="0"/>
      <c r="SW3379" s="0"/>
      <c r="SX3379" s="0"/>
      <c r="SY3379" s="0"/>
      <c r="SZ3379" s="0"/>
      <c r="TA3379" s="0"/>
      <c r="TB3379" s="0"/>
      <c r="TC3379" s="0"/>
      <c r="TD3379" s="0"/>
      <c r="TE3379" s="0"/>
      <c r="TF3379" s="0"/>
      <c r="TG3379" s="0"/>
      <c r="TH3379" s="0"/>
      <c r="TI3379" s="0"/>
      <c r="TJ3379" s="0"/>
      <c r="TK3379" s="0"/>
      <c r="TL3379" s="0"/>
      <c r="TM3379" s="0"/>
      <c r="TN3379" s="0"/>
      <c r="TO3379" s="0"/>
      <c r="TP3379" s="0"/>
      <c r="TQ3379" s="0"/>
      <c r="TR3379" s="0"/>
      <c r="TS3379" s="0"/>
      <c r="TT3379" s="0"/>
      <c r="TU3379" s="0"/>
      <c r="TV3379" s="0"/>
      <c r="TW3379" s="0"/>
      <c r="TX3379" s="0"/>
      <c r="TY3379" s="0"/>
      <c r="TZ3379" s="0"/>
      <c r="UA3379" s="0"/>
      <c r="UB3379" s="0"/>
      <c r="UC3379" s="0"/>
      <c r="UD3379" s="0"/>
      <c r="UE3379" s="0"/>
      <c r="UF3379" s="0"/>
      <c r="UG3379" s="0"/>
      <c r="UH3379" s="0"/>
      <c r="UI3379" s="0"/>
      <c r="UJ3379" s="0"/>
      <c r="UK3379" s="0"/>
      <c r="UL3379" s="0"/>
      <c r="UM3379" s="0"/>
      <c r="UN3379" s="0"/>
      <c r="UO3379" s="0"/>
      <c r="UP3379" s="0"/>
      <c r="UQ3379" s="0"/>
      <c r="UR3379" s="0"/>
      <c r="US3379" s="0"/>
      <c r="UT3379" s="0"/>
      <c r="UU3379" s="0"/>
      <c r="UV3379" s="0"/>
      <c r="UW3379" s="0"/>
      <c r="UX3379" s="0"/>
      <c r="UY3379" s="0"/>
      <c r="UZ3379" s="0"/>
      <c r="VA3379" s="0"/>
      <c r="VB3379" s="0"/>
      <c r="VC3379" s="0"/>
      <c r="VD3379" s="0"/>
      <c r="VE3379" s="0"/>
      <c r="VF3379" s="0"/>
      <c r="VG3379" s="0"/>
      <c r="VH3379" s="0"/>
      <c r="VI3379" s="0"/>
      <c r="VJ3379" s="0"/>
      <c r="VK3379" s="0"/>
      <c r="VL3379" s="0"/>
      <c r="VM3379" s="0"/>
      <c r="VN3379" s="0"/>
      <c r="VO3379" s="0"/>
      <c r="VP3379" s="0"/>
      <c r="VQ3379" s="0"/>
      <c r="VR3379" s="0"/>
      <c r="VS3379" s="0"/>
      <c r="VT3379" s="0"/>
      <c r="VU3379" s="0"/>
      <c r="VV3379" s="0"/>
      <c r="VW3379" s="0"/>
      <c r="VX3379" s="0"/>
      <c r="VY3379" s="0"/>
      <c r="VZ3379" s="0"/>
      <c r="WA3379" s="0"/>
      <c r="WB3379" s="0"/>
      <c r="WC3379" s="0"/>
      <c r="WD3379" s="0"/>
      <c r="WE3379" s="0"/>
      <c r="WF3379" s="0"/>
      <c r="WG3379" s="0"/>
      <c r="WH3379" s="0"/>
      <c r="WI3379" s="0"/>
      <c r="WJ3379" s="0"/>
      <c r="WK3379" s="0"/>
      <c r="WL3379" s="0"/>
      <c r="WM3379" s="0"/>
      <c r="WN3379" s="0"/>
      <c r="WO3379" s="0"/>
      <c r="WP3379" s="0"/>
      <c r="WQ3379" s="0"/>
      <c r="WR3379" s="0"/>
      <c r="WS3379" s="0"/>
      <c r="WT3379" s="0"/>
      <c r="WU3379" s="0"/>
      <c r="WV3379" s="0"/>
      <c r="WW3379" s="0"/>
      <c r="WX3379" s="0"/>
      <c r="WY3379" s="0"/>
      <c r="WZ3379" s="0"/>
      <c r="XA3379" s="0"/>
      <c r="XB3379" s="0"/>
      <c r="XC3379" s="0"/>
      <c r="XD3379" s="0"/>
      <c r="XE3379" s="0"/>
      <c r="XF3379" s="0"/>
      <c r="XG3379" s="0"/>
      <c r="XH3379" s="0"/>
      <c r="XI3379" s="0"/>
      <c r="XJ3379" s="0"/>
      <c r="XK3379" s="0"/>
      <c r="XL3379" s="0"/>
      <c r="XM3379" s="0"/>
      <c r="XN3379" s="0"/>
      <c r="XO3379" s="0"/>
      <c r="XP3379" s="0"/>
      <c r="XQ3379" s="0"/>
      <c r="XR3379" s="0"/>
      <c r="XS3379" s="0"/>
      <c r="XT3379" s="0"/>
      <c r="XU3379" s="0"/>
      <c r="XV3379" s="0"/>
      <c r="XW3379" s="0"/>
      <c r="XX3379" s="0"/>
      <c r="XY3379" s="0"/>
      <c r="XZ3379" s="0"/>
      <c r="YA3379" s="0"/>
      <c r="YB3379" s="0"/>
      <c r="YC3379" s="0"/>
      <c r="YD3379" s="0"/>
      <c r="YE3379" s="0"/>
      <c r="YF3379" s="0"/>
      <c r="YG3379" s="0"/>
      <c r="YH3379" s="0"/>
      <c r="YI3379" s="0"/>
      <c r="YJ3379" s="0"/>
      <c r="YK3379" s="0"/>
      <c r="YL3379" s="0"/>
      <c r="YM3379" s="0"/>
      <c r="YN3379" s="0"/>
      <c r="YO3379" s="0"/>
      <c r="YP3379" s="0"/>
      <c r="YQ3379" s="0"/>
      <c r="YR3379" s="0"/>
      <c r="YS3379" s="0"/>
      <c r="YT3379" s="0"/>
      <c r="YU3379" s="0"/>
      <c r="YV3379" s="0"/>
      <c r="YW3379" s="0"/>
      <c r="YX3379" s="0"/>
      <c r="YY3379" s="0"/>
      <c r="YZ3379" s="0"/>
      <c r="ZA3379" s="0"/>
      <c r="ZB3379" s="0"/>
      <c r="ZC3379" s="0"/>
      <c r="ZD3379" s="0"/>
      <c r="ZE3379" s="0"/>
      <c r="ZF3379" s="0"/>
      <c r="ZG3379" s="0"/>
      <c r="ZH3379" s="0"/>
      <c r="ZI3379" s="0"/>
      <c r="ZJ3379" s="0"/>
      <c r="ZK3379" s="0"/>
      <c r="ZL3379" s="0"/>
      <c r="ZM3379" s="0"/>
      <c r="ZN3379" s="0"/>
      <c r="ZO3379" s="0"/>
      <c r="ZP3379" s="0"/>
      <c r="ZQ3379" s="0"/>
      <c r="ZR3379" s="0"/>
      <c r="ZS3379" s="0"/>
      <c r="ZT3379" s="0"/>
      <c r="ZU3379" s="0"/>
      <c r="ZV3379" s="0"/>
      <c r="ZW3379" s="0"/>
      <c r="ZX3379" s="0"/>
      <c r="ZY3379" s="0"/>
      <c r="ZZ3379" s="0"/>
      <c r="AAA3379" s="0"/>
      <c r="AAB3379" s="0"/>
      <c r="AAC3379" s="0"/>
      <c r="AAD3379" s="0"/>
      <c r="AAE3379" s="0"/>
      <c r="AAF3379" s="0"/>
      <c r="AAG3379" s="0"/>
      <c r="AAH3379" s="0"/>
      <c r="AAI3379" s="0"/>
      <c r="AAJ3379" s="0"/>
      <c r="AAK3379" s="0"/>
      <c r="AAL3379" s="0"/>
      <c r="AAM3379" s="0"/>
      <c r="AAN3379" s="0"/>
      <c r="AAO3379" s="0"/>
      <c r="AAP3379" s="0"/>
      <c r="AAQ3379" s="0"/>
      <c r="AAR3379" s="0"/>
      <c r="AAS3379" s="0"/>
      <c r="AAT3379" s="0"/>
      <c r="AAU3379" s="0"/>
      <c r="AAV3379" s="0"/>
      <c r="AAW3379" s="0"/>
      <c r="AAX3379" s="0"/>
      <c r="AAY3379" s="0"/>
      <c r="AAZ3379" s="0"/>
      <c r="ABA3379" s="0"/>
      <c r="ABB3379" s="0"/>
      <c r="ABC3379" s="0"/>
      <c r="ABD3379" s="0"/>
      <c r="ABE3379" s="0"/>
      <c r="ABF3379" s="0"/>
      <c r="ABG3379" s="0"/>
      <c r="ABH3379" s="0"/>
      <c r="ABI3379" s="0"/>
      <c r="ABJ3379" s="0"/>
      <c r="ABK3379" s="0"/>
      <c r="ABL3379" s="0"/>
      <c r="ABM3379" s="0"/>
      <c r="ABN3379" s="0"/>
      <c r="ABO3379" s="0"/>
      <c r="ABP3379" s="0"/>
      <c r="ABQ3379" s="0"/>
      <c r="ABR3379" s="0"/>
      <c r="ABS3379" s="0"/>
      <c r="ABT3379" s="0"/>
      <c r="ABU3379" s="0"/>
      <c r="ABV3379" s="0"/>
      <c r="ABW3379" s="0"/>
      <c r="ABX3379" s="0"/>
      <c r="ABY3379" s="0"/>
      <c r="ABZ3379" s="0"/>
      <c r="ACA3379" s="0"/>
      <c r="ACB3379" s="0"/>
      <c r="ACC3379" s="0"/>
      <c r="ACD3379" s="0"/>
      <c r="ACE3379" s="0"/>
      <c r="ACF3379" s="0"/>
      <c r="ACG3379" s="0"/>
      <c r="ACH3379" s="0"/>
      <c r="ACI3379" s="0"/>
      <c r="ACJ3379" s="0"/>
      <c r="ACK3379" s="0"/>
      <c r="ACL3379" s="0"/>
      <c r="ACM3379" s="0"/>
      <c r="ACN3379" s="0"/>
      <c r="ACO3379" s="0"/>
      <c r="ACP3379" s="0"/>
      <c r="ACQ3379" s="0"/>
      <c r="ACR3379" s="0"/>
      <c r="ACS3379" s="0"/>
      <c r="ACT3379" s="0"/>
      <c r="ACU3379" s="0"/>
      <c r="ACV3379" s="0"/>
      <c r="ACW3379" s="0"/>
      <c r="ACX3379" s="0"/>
      <c r="ACY3379" s="0"/>
      <c r="ACZ3379" s="0"/>
      <c r="ADA3379" s="0"/>
      <c r="ADB3379" s="0"/>
      <c r="ADC3379" s="0"/>
      <c r="ADD3379" s="0"/>
      <c r="ADE3379" s="0"/>
      <c r="ADF3379" s="0"/>
      <c r="ADG3379" s="0"/>
      <c r="ADH3379" s="0"/>
      <c r="ADI3379" s="0"/>
      <c r="ADJ3379" s="0"/>
      <c r="ADK3379" s="0"/>
      <c r="ADL3379" s="0"/>
      <c r="ADM3379" s="0"/>
      <c r="ADN3379" s="0"/>
      <c r="ADO3379" s="0"/>
      <c r="ADP3379" s="0"/>
      <c r="ADQ3379" s="0"/>
      <c r="ADR3379" s="0"/>
      <c r="ADS3379" s="0"/>
      <c r="ADT3379" s="0"/>
      <c r="ADU3379" s="0"/>
      <c r="ADV3379" s="0"/>
      <c r="ADW3379" s="0"/>
      <c r="ADX3379" s="0"/>
      <c r="ADY3379" s="0"/>
      <c r="ADZ3379" s="0"/>
      <c r="AEA3379" s="0"/>
      <c r="AEB3379" s="0"/>
      <c r="AEC3379" s="0"/>
      <c r="AED3379" s="0"/>
      <c r="AEE3379" s="0"/>
      <c r="AEF3379" s="0"/>
      <c r="AEG3379" s="0"/>
      <c r="AEH3379" s="0"/>
      <c r="AEI3379" s="0"/>
      <c r="AEJ3379" s="0"/>
      <c r="AEK3379" s="0"/>
      <c r="AEL3379" s="0"/>
      <c r="AEM3379" s="0"/>
      <c r="AEN3379" s="0"/>
      <c r="AEO3379" s="0"/>
      <c r="AEP3379" s="0"/>
      <c r="AEQ3379" s="0"/>
      <c r="AER3379" s="0"/>
      <c r="AES3379" s="0"/>
      <c r="AET3379" s="0"/>
      <c r="AEU3379" s="0"/>
      <c r="AEV3379" s="0"/>
      <c r="AEW3379" s="0"/>
      <c r="AEX3379" s="0"/>
      <c r="AEY3379" s="0"/>
      <c r="AEZ3379" s="0"/>
      <c r="AFA3379" s="0"/>
      <c r="AFB3379" s="0"/>
      <c r="AFC3379" s="0"/>
      <c r="AFD3379" s="0"/>
      <c r="AFE3379" s="0"/>
      <c r="AFF3379" s="0"/>
      <c r="AFG3379" s="0"/>
      <c r="AFH3379" s="0"/>
      <c r="AFI3379" s="0"/>
      <c r="AFJ3379" s="0"/>
      <c r="AFK3379" s="0"/>
      <c r="AFL3379" s="0"/>
      <c r="AFM3379" s="0"/>
      <c r="AFN3379" s="0"/>
      <c r="AFO3379" s="0"/>
      <c r="AFP3379" s="0"/>
      <c r="AFQ3379" s="0"/>
      <c r="AFR3379" s="0"/>
      <c r="AFS3379" s="0"/>
      <c r="AFT3379" s="0"/>
      <c r="AFU3379" s="0"/>
      <c r="AFV3379" s="0"/>
      <c r="AFW3379" s="0"/>
      <c r="AFX3379" s="0"/>
      <c r="AFY3379" s="0"/>
      <c r="AFZ3379" s="0"/>
      <c r="AGA3379" s="0"/>
      <c r="AGB3379" s="0"/>
      <c r="AGC3379" s="0"/>
      <c r="AGD3379" s="0"/>
      <c r="AGE3379" s="0"/>
      <c r="AGF3379" s="0"/>
      <c r="AGG3379" s="0"/>
      <c r="AGH3379" s="0"/>
      <c r="AGI3379" s="0"/>
      <c r="AGJ3379" s="0"/>
      <c r="AGK3379" s="0"/>
      <c r="AGL3379" s="0"/>
      <c r="AGM3379" s="0"/>
      <c r="AGN3379" s="0"/>
      <c r="AGO3379" s="0"/>
      <c r="AGP3379" s="0"/>
      <c r="AGQ3379" s="0"/>
      <c r="AGR3379" s="0"/>
      <c r="AGS3379" s="0"/>
      <c r="AGT3379" s="0"/>
      <c r="AGU3379" s="0"/>
      <c r="AGV3379" s="0"/>
      <c r="AGW3379" s="0"/>
      <c r="AGX3379" s="0"/>
      <c r="AGY3379" s="0"/>
      <c r="AGZ3379" s="0"/>
      <c r="AHA3379" s="0"/>
      <c r="AHB3379" s="0"/>
      <c r="AHC3379" s="0"/>
      <c r="AHD3379" s="0"/>
      <c r="AHE3379" s="0"/>
      <c r="AHF3379" s="0"/>
      <c r="AHG3379" s="0"/>
      <c r="AHH3379" s="0"/>
      <c r="AHI3379" s="0"/>
      <c r="AHJ3379" s="0"/>
      <c r="AHK3379" s="0"/>
      <c r="AHL3379" s="0"/>
      <c r="AHM3379" s="0"/>
      <c r="AHN3379" s="0"/>
      <c r="AHO3379" s="0"/>
      <c r="AHP3379" s="0"/>
      <c r="AHQ3379" s="0"/>
      <c r="AHR3379" s="0"/>
      <c r="AHS3379" s="0"/>
      <c r="AHT3379" s="0"/>
      <c r="AHU3379" s="0"/>
      <c r="AHV3379" s="0"/>
      <c r="AHW3379" s="0"/>
      <c r="AHX3379" s="0"/>
      <c r="AHY3379" s="0"/>
      <c r="AHZ3379" s="0"/>
      <c r="AIA3379" s="0"/>
      <c r="AIB3379" s="0"/>
      <c r="AIC3379" s="0"/>
      <c r="AID3379" s="0"/>
      <c r="AIE3379" s="0"/>
      <c r="AIF3379" s="0"/>
      <c r="AIG3379" s="0"/>
      <c r="AIH3379" s="0"/>
      <c r="AII3379" s="0"/>
      <c r="AIJ3379" s="0"/>
      <c r="AIK3379" s="0"/>
      <c r="AIL3379" s="0"/>
      <c r="AIM3379" s="0"/>
      <c r="AIN3379" s="0"/>
      <c r="AIO3379" s="0"/>
      <c r="AIP3379" s="0"/>
      <c r="AIQ3379" s="0"/>
      <c r="AIR3379" s="0"/>
      <c r="AIS3379" s="0"/>
      <c r="AIT3379" s="0"/>
      <c r="AIU3379" s="0"/>
      <c r="AIV3379" s="0"/>
      <c r="AIW3379" s="0"/>
      <c r="AIX3379" s="0"/>
      <c r="AIY3379" s="0"/>
      <c r="AIZ3379" s="0"/>
      <c r="AJA3379" s="0"/>
      <c r="AJB3379" s="0"/>
      <c r="AJC3379" s="0"/>
      <c r="AJD3379" s="0"/>
      <c r="AJE3379" s="0"/>
      <c r="AJF3379" s="0"/>
      <c r="AJG3379" s="0"/>
      <c r="AJH3379" s="0"/>
      <c r="AJI3379" s="0"/>
      <c r="AJJ3379" s="0"/>
      <c r="AJK3379" s="0"/>
      <c r="AJL3379" s="0"/>
      <c r="AJM3379" s="0"/>
      <c r="AJN3379" s="0"/>
      <c r="AJO3379" s="0"/>
      <c r="AJP3379" s="0"/>
      <c r="AJQ3379" s="0"/>
      <c r="AJR3379" s="0"/>
      <c r="AJS3379" s="0"/>
      <c r="AJT3379" s="0"/>
      <c r="AJU3379" s="0"/>
      <c r="AJV3379" s="0"/>
      <c r="AJW3379" s="0"/>
      <c r="AJX3379" s="0"/>
      <c r="AJY3379" s="0"/>
      <c r="AJZ3379" s="0"/>
      <c r="AKA3379" s="0"/>
      <c r="AKB3379" s="0"/>
      <c r="AKC3379" s="0"/>
      <c r="AKD3379" s="0"/>
      <c r="AKE3379" s="0"/>
      <c r="AKF3379" s="0"/>
      <c r="AKG3379" s="0"/>
      <c r="AKH3379" s="0"/>
      <c r="AKI3379" s="0"/>
      <c r="AKJ3379" s="0"/>
      <c r="AKK3379" s="0"/>
      <c r="AKL3379" s="0"/>
      <c r="AKM3379" s="0"/>
      <c r="AKN3379" s="0"/>
      <c r="AKO3379" s="0"/>
      <c r="AKP3379" s="0"/>
      <c r="AKQ3379" s="0"/>
      <c r="AKR3379" s="0"/>
      <c r="AKS3379" s="0"/>
      <c r="AKT3379" s="0"/>
      <c r="AKU3379" s="0"/>
      <c r="AKV3379" s="0"/>
      <c r="AKW3379" s="0"/>
      <c r="AKX3379" s="0"/>
      <c r="AKY3379" s="0"/>
      <c r="AKZ3379" s="0"/>
      <c r="ALA3379" s="0"/>
      <c r="ALB3379" s="0"/>
      <c r="ALC3379" s="0"/>
      <c r="ALD3379" s="0"/>
      <c r="ALE3379" s="0"/>
      <c r="ALF3379" s="0"/>
      <c r="ALG3379" s="0"/>
      <c r="ALH3379" s="0"/>
      <c r="ALI3379" s="0"/>
      <c r="ALJ3379" s="0"/>
      <c r="ALK3379" s="0"/>
      <c r="ALL3379" s="0"/>
      <c r="ALM3379" s="0"/>
      <c r="ALN3379" s="0"/>
      <c r="ALO3379" s="0"/>
      <c r="ALP3379" s="0"/>
      <c r="ALQ3379" s="0"/>
      <c r="ALR3379" s="0"/>
      <c r="ALS3379" s="0"/>
      <c r="ALT3379" s="0"/>
      <c r="ALU3379" s="0"/>
      <c r="ALV3379" s="0"/>
      <c r="ALW3379" s="0"/>
      <c r="ALX3379" s="0"/>
      <c r="ALY3379" s="0"/>
      <c r="ALZ3379" s="0"/>
      <c r="AMA3379" s="0"/>
      <c r="AMB3379" s="0"/>
      <c r="AMC3379" s="0"/>
      <c r="AMD3379" s="0"/>
      <c r="AME3379" s="0"/>
      <c r="AMF3379" s="0"/>
      <c r="AMG3379" s="0"/>
      <c r="AMH3379" s="0"/>
      <c r="AMI3379" s="0"/>
    </row>
    <row r="3380" customFormat="false" ht="12.75" hidden="false" customHeight="false" outlineLevel="0" collapsed="false">
      <c r="A3380" s="1" t="s">
        <v>3635</v>
      </c>
      <c r="C3380" s="70" t="s">
        <v>3638</v>
      </c>
      <c r="D3380" s="70" t="s">
        <v>13</v>
      </c>
      <c r="E3380" s="72" t="n">
        <v>2.2</v>
      </c>
      <c r="F3380" s="73" t="n">
        <v>1.04</v>
      </c>
      <c r="G3380" s="74" t="s">
        <v>2422</v>
      </c>
      <c r="BM3380" s="0"/>
      <c r="BN3380" s="0"/>
      <c r="BO3380" s="0"/>
      <c r="BP3380" s="0"/>
      <c r="BQ3380" s="0"/>
      <c r="BR3380" s="0"/>
      <c r="BS3380" s="0"/>
      <c r="BT3380" s="0"/>
      <c r="BU3380" s="0"/>
      <c r="BV3380" s="0"/>
      <c r="BW3380" s="0"/>
      <c r="BX3380" s="0"/>
      <c r="BY3380" s="0"/>
      <c r="BZ3380" s="0"/>
      <c r="CA3380" s="0"/>
      <c r="CB3380" s="0"/>
      <c r="CC3380" s="0"/>
      <c r="CD3380" s="0"/>
      <c r="CE3380" s="0"/>
      <c r="CF3380" s="0"/>
      <c r="CG3380" s="0"/>
      <c r="CH3380" s="0"/>
      <c r="CI3380" s="0"/>
      <c r="CJ3380" s="0"/>
      <c r="CK3380" s="0"/>
      <c r="CL3380" s="0"/>
      <c r="CM3380" s="0"/>
      <c r="CN3380" s="0"/>
      <c r="CO3380" s="0"/>
      <c r="CP3380" s="0"/>
      <c r="CQ3380" s="0"/>
      <c r="CR3380" s="0"/>
      <c r="CS3380" s="0"/>
      <c r="CT3380" s="0"/>
      <c r="CU3380" s="0"/>
      <c r="CV3380" s="0"/>
      <c r="CW3380" s="0"/>
      <c r="CX3380" s="0"/>
      <c r="CY3380" s="0"/>
      <c r="CZ3380" s="0"/>
      <c r="DA3380" s="0"/>
      <c r="DB3380" s="0"/>
      <c r="DC3380" s="0"/>
      <c r="DD3380" s="0"/>
      <c r="DE3380" s="0"/>
      <c r="DF3380" s="0"/>
      <c r="DG3380" s="0"/>
      <c r="DH3380" s="0"/>
      <c r="DI3380" s="0"/>
      <c r="DJ3380" s="0"/>
      <c r="DK3380" s="0"/>
      <c r="DL3380" s="0"/>
      <c r="DM3380" s="0"/>
      <c r="DN3380" s="0"/>
      <c r="DO3380" s="0"/>
      <c r="DP3380" s="0"/>
      <c r="DQ3380" s="0"/>
      <c r="DR3380" s="0"/>
      <c r="DS3380" s="0"/>
      <c r="DT3380" s="0"/>
      <c r="DU3380" s="0"/>
      <c r="DV3380" s="0"/>
      <c r="DW3380" s="0"/>
      <c r="DX3380" s="0"/>
      <c r="DY3380" s="0"/>
      <c r="DZ3380" s="0"/>
      <c r="EA3380" s="0"/>
      <c r="EB3380" s="0"/>
      <c r="EC3380" s="0"/>
      <c r="ED3380" s="0"/>
      <c r="EE3380" s="0"/>
      <c r="EF3380" s="0"/>
      <c r="EG3380" s="0"/>
      <c r="EH3380" s="0"/>
      <c r="EI3380" s="0"/>
      <c r="EJ3380" s="0"/>
      <c r="EK3380" s="0"/>
      <c r="EL3380" s="0"/>
      <c r="EM3380" s="0"/>
      <c r="EN3380" s="0"/>
      <c r="EO3380" s="0"/>
      <c r="EP3380" s="0"/>
      <c r="EQ3380" s="0"/>
      <c r="ER3380" s="0"/>
      <c r="ES3380" s="0"/>
      <c r="ET3380" s="0"/>
      <c r="EU3380" s="0"/>
      <c r="EV3380" s="0"/>
      <c r="EW3380" s="0"/>
      <c r="EX3380" s="0"/>
      <c r="EY3380" s="0"/>
      <c r="EZ3380" s="0"/>
      <c r="FA3380" s="0"/>
      <c r="FB3380" s="0"/>
      <c r="FC3380" s="0"/>
      <c r="FD3380" s="0"/>
      <c r="FE3380" s="0"/>
      <c r="FF3380" s="0"/>
      <c r="FG3380" s="0"/>
      <c r="FH3380" s="0"/>
      <c r="FI3380" s="0"/>
      <c r="FJ3380" s="0"/>
      <c r="FK3380" s="0"/>
      <c r="FL3380" s="0"/>
      <c r="FM3380" s="0"/>
      <c r="FN3380" s="0"/>
      <c r="FO3380" s="0"/>
      <c r="FP3380" s="0"/>
      <c r="FQ3380" s="0"/>
      <c r="FR3380" s="0"/>
      <c r="FS3380" s="0"/>
      <c r="FT3380" s="0"/>
      <c r="FU3380" s="0"/>
      <c r="FV3380" s="0"/>
      <c r="FW3380" s="0"/>
      <c r="FX3380" s="0"/>
      <c r="FY3380" s="0"/>
      <c r="FZ3380" s="0"/>
      <c r="GA3380" s="0"/>
      <c r="GB3380" s="0"/>
      <c r="GC3380" s="0"/>
      <c r="GD3380" s="0"/>
      <c r="GE3380" s="0"/>
      <c r="GF3380" s="0"/>
      <c r="GG3380" s="0"/>
      <c r="GH3380" s="0"/>
      <c r="GI3380" s="0"/>
      <c r="GJ3380" s="0"/>
      <c r="GK3380" s="0"/>
      <c r="GL3380" s="0"/>
      <c r="GM3380" s="0"/>
      <c r="GN3380" s="0"/>
      <c r="GO3380" s="0"/>
      <c r="GP3380" s="0"/>
      <c r="GQ3380" s="0"/>
      <c r="GR3380" s="0"/>
      <c r="GS3380" s="0"/>
      <c r="GT3380" s="0"/>
      <c r="GU3380" s="0"/>
      <c r="GV3380" s="0"/>
      <c r="GW3380" s="0"/>
      <c r="GX3380" s="0"/>
      <c r="GY3380" s="0"/>
      <c r="GZ3380" s="0"/>
      <c r="HA3380" s="0"/>
      <c r="HB3380" s="0"/>
      <c r="HC3380" s="0"/>
      <c r="HD3380" s="0"/>
      <c r="HE3380" s="0"/>
      <c r="HF3380" s="0"/>
      <c r="HG3380" s="0"/>
      <c r="HH3380" s="0"/>
      <c r="HI3380" s="0"/>
      <c r="HJ3380" s="0"/>
      <c r="HK3380" s="0"/>
      <c r="HL3380" s="0"/>
      <c r="HM3380" s="0"/>
      <c r="HN3380" s="0"/>
      <c r="HO3380" s="0"/>
      <c r="HP3380" s="0"/>
      <c r="HQ3380" s="0"/>
      <c r="HR3380" s="0"/>
      <c r="HS3380" s="0"/>
      <c r="HT3380" s="0"/>
      <c r="HU3380" s="0"/>
      <c r="HV3380" s="0"/>
      <c r="HW3380" s="0"/>
      <c r="HX3380" s="0"/>
      <c r="HY3380" s="0"/>
      <c r="HZ3380" s="0"/>
      <c r="IA3380" s="0"/>
      <c r="IB3380" s="0"/>
      <c r="IC3380" s="0"/>
      <c r="ID3380" s="0"/>
      <c r="IE3380" s="0"/>
      <c r="IF3380" s="0"/>
      <c r="IG3380" s="0"/>
      <c r="IH3380" s="0"/>
      <c r="II3380" s="0"/>
      <c r="IJ3380" s="0"/>
      <c r="IK3380" s="0"/>
      <c r="IL3380" s="0"/>
      <c r="IM3380" s="0"/>
      <c r="IN3380" s="0"/>
      <c r="IO3380" s="0"/>
      <c r="IP3380" s="0"/>
      <c r="IQ3380" s="0"/>
      <c r="IR3380" s="0"/>
      <c r="IS3380" s="0"/>
      <c r="IT3380" s="0"/>
      <c r="IU3380" s="0"/>
      <c r="IV3380" s="0"/>
      <c r="IW3380" s="0"/>
      <c r="IX3380" s="0"/>
      <c r="IY3380" s="0"/>
      <c r="IZ3380" s="0"/>
      <c r="JA3380" s="0"/>
      <c r="JB3380" s="0"/>
      <c r="JC3380" s="0"/>
      <c r="JD3380" s="0"/>
      <c r="JE3380" s="0"/>
      <c r="JF3380" s="0"/>
      <c r="JG3380" s="0"/>
      <c r="JH3380" s="0"/>
      <c r="JI3380" s="0"/>
      <c r="JJ3380" s="0"/>
      <c r="JK3380" s="0"/>
      <c r="JL3380" s="0"/>
      <c r="JM3380" s="0"/>
      <c r="JN3380" s="0"/>
      <c r="JO3380" s="0"/>
      <c r="JP3380" s="0"/>
      <c r="JQ3380" s="0"/>
      <c r="JR3380" s="0"/>
      <c r="JS3380" s="0"/>
      <c r="JT3380" s="0"/>
      <c r="JU3380" s="0"/>
      <c r="JV3380" s="0"/>
      <c r="JW3380" s="0"/>
      <c r="JX3380" s="0"/>
      <c r="JY3380" s="0"/>
      <c r="JZ3380" s="0"/>
      <c r="KA3380" s="0"/>
      <c r="KB3380" s="0"/>
      <c r="KC3380" s="0"/>
      <c r="KD3380" s="0"/>
      <c r="KE3380" s="0"/>
      <c r="KF3380" s="0"/>
      <c r="KG3380" s="0"/>
      <c r="KH3380" s="0"/>
      <c r="KI3380" s="0"/>
      <c r="KJ3380" s="0"/>
      <c r="KK3380" s="0"/>
      <c r="KL3380" s="0"/>
      <c r="KM3380" s="0"/>
      <c r="KN3380" s="0"/>
      <c r="KO3380" s="0"/>
      <c r="KP3380" s="0"/>
      <c r="KQ3380" s="0"/>
      <c r="KR3380" s="0"/>
      <c r="KS3380" s="0"/>
      <c r="KT3380" s="0"/>
      <c r="KU3380" s="0"/>
      <c r="KV3380" s="0"/>
      <c r="KW3380" s="0"/>
      <c r="KX3380" s="0"/>
      <c r="KY3380" s="0"/>
      <c r="KZ3380" s="0"/>
      <c r="LA3380" s="0"/>
      <c r="LB3380" s="0"/>
      <c r="LC3380" s="0"/>
      <c r="LD3380" s="0"/>
      <c r="LE3380" s="0"/>
      <c r="LF3380" s="0"/>
      <c r="LG3380" s="0"/>
      <c r="LH3380" s="0"/>
      <c r="LI3380" s="0"/>
      <c r="LJ3380" s="0"/>
      <c r="LK3380" s="0"/>
      <c r="LL3380" s="0"/>
      <c r="LM3380" s="0"/>
      <c r="LN3380" s="0"/>
      <c r="LO3380" s="0"/>
      <c r="LP3380" s="0"/>
      <c r="LQ3380" s="0"/>
      <c r="LR3380" s="0"/>
      <c r="LS3380" s="0"/>
      <c r="LT3380" s="0"/>
      <c r="LU3380" s="0"/>
      <c r="LV3380" s="0"/>
      <c r="LW3380" s="0"/>
      <c r="LX3380" s="0"/>
      <c r="LY3380" s="0"/>
      <c r="LZ3380" s="0"/>
      <c r="MA3380" s="0"/>
      <c r="MB3380" s="0"/>
      <c r="MC3380" s="0"/>
      <c r="MD3380" s="0"/>
      <c r="ME3380" s="0"/>
      <c r="MF3380" s="0"/>
      <c r="MG3380" s="0"/>
      <c r="MH3380" s="0"/>
      <c r="MI3380" s="0"/>
      <c r="MJ3380" s="0"/>
      <c r="MK3380" s="0"/>
      <c r="ML3380" s="0"/>
      <c r="MM3380" s="0"/>
      <c r="MN3380" s="0"/>
      <c r="MO3380" s="0"/>
      <c r="MP3380" s="0"/>
      <c r="MQ3380" s="0"/>
      <c r="MR3380" s="0"/>
      <c r="MS3380" s="0"/>
      <c r="MT3380" s="0"/>
      <c r="MU3380" s="0"/>
      <c r="MV3380" s="0"/>
      <c r="MW3380" s="0"/>
      <c r="MX3380" s="0"/>
      <c r="MY3380" s="0"/>
      <c r="MZ3380" s="0"/>
      <c r="NA3380" s="0"/>
      <c r="NB3380" s="0"/>
      <c r="NC3380" s="0"/>
      <c r="ND3380" s="0"/>
      <c r="NE3380" s="0"/>
      <c r="NF3380" s="0"/>
      <c r="NG3380" s="0"/>
      <c r="NH3380" s="0"/>
      <c r="NI3380" s="0"/>
      <c r="NJ3380" s="0"/>
      <c r="NK3380" s="0"/>
      <c r="NL3380" s="0"/>
      <c r="NM3380" s="0"/>
      <c r="NN3380" s="0"/>
      <c r="NO3380" s="0"/>
      <c r="NP3380" s="0"/>
      <c r="NQ3380" s="0"/>
      <c r="NR3380" s="0"/>
      <c r="NS3380" s="0"/>
      <c r="NT3380" s="0"/>
      <c r="NU3380" s="0"/>
      <c r="NV3380" s="0"/>
      <c r="NW3380" s="0"/>
      <c r="NX3380" s="0"/>
      <c r="NY3380" s="0"/>
      <c r="NZ3380" s="0"/>
      <c r="OA3380" s="0"/>
      <c r="OB3380" s="0"/>
      <c r="OC3380" s="0"/>
      <c r="OD3380" s="0"/>
      <c r="OE3380" s="0"/>
      <c r="OF3380" s="0"/>
      <c r="OG3380" s="0"/>
      <c r="OH3380" s="0"/>
      <c r="OI3380" s="0"/>
      <c r="OJ3380" s="0"/>
      <c r="OK3380" s="0"/>
      <c r="OL3380" s="0"/>
      <c r="OM3380" s="0"/>
      <c r="ON3380" s="0"/>
      <c r="OO3380" s="0"/>
      <c r="OP3380" s="0"/>
      <c r="OQ3380" s="0"/>
      <c r="OR3380" s="0"/>
      <c r="OS3380" s="0"/>
      <c r="OT3380" s="0"/>
      <c r="OU3380" s="0"/>
      <c r="OV3380" s="0"/>
      <c r="OW3380" s="0"/>
      <c r="OX3380" s="0"/>
      <c r="OY3380" s="0"/>
      <c r="OZ3380" s="0"/>
      <c r="PA3380" s="0"/>
      <c r="PB3380" s="0"/>
      <c r="PC3380" s="0"/>
      <c r="PD3380" s="0"/>
      <c r="PE3380" s="0"/>
      <c r="PF3380" s="0"/>
      <c r="PG3380" s="0"/>
      <c r="PH3380" s="0"/>
      <c r="PI3380" s="0"/>
      <c r="PJ3380" s="0"/>
      <c r="PK3380" s="0"/>
      <c r="PL3380" s="0"/>
      <c r="PM3380" s="0"/>
      <c r="PN3380" s="0"/>
      <c r="PO3380" s="0"/>
      <c r="PP3380" s="0"/>
      <c r="PQ3380" s="0"/>
      <c r="PR3380" s="0"/>
      <c r="PS3380" s="0"/>
      <c r="PT3380" s="0"/>
      <c r="PU3380" s="0"/>
      <c r="PV3380" s="0"/>
      <c r="PW3380" s="0"/>
      <c r="PX3380" s="0"/>
      <c r="PY3380" s="0"/>
      <c r="PZ3380" s="0"/>
      <c r="QA3380" s="0"/>
      <c r="QB3380" s="0"/>
      <c r="QC3380" s="0"/>
      <c r="QD3380" s="0"/>
      <c r="QE3380" s="0"/>
      <c r="QF3380" s="0"/>
      <c r="QG3380" s="0"/>
      <c r="QH3380" s="0"/>
      <c r="QI3380" s="0"/>
      <c r="QJ3380" s="0"/>
      <c r="QK3380" s="0"/>
      <c r="QL3380" s="0"/>
      <c r="QM3380" s="0"/>
      <c r="QN3380" s="0"/>
      <c r="QO3380" s="0"/>
      <c r="QP3380" s="0"/>
      <c r="QQ3380" s="0"/>
      <c r="QR3380" s="0"/>
      <c r="QS3380" s="0"/>
      <c r="QT3380" s="0"/>
      <c r="QU3380" s="0"/>
      <c r="QV3380" s="0"/>
      <c r="QW3380" s="0"/>
      <c r="QX3380" s="0"/>
      <c r="QY3380" s="0"/>
      <c r="QZ3380" s="0"/>
      <c r="RA3380" s="0"/>
      <c r="RB3380" s="0"/>
      <c r="RC3380" s="0"/>
      <c r="RD3380" s="0"/>
      <c r="RE3380" s="0"/>
      <c r="RF3380" s="0"/>
      <c r="RG3380" s="0"/>
      <c r="RH3380" s="0"/>
      <c r="RI3380" s="0"/>
      <c r="RJ3380" s="0"/>
      <c r="RK3380" s="0"/>
      <c r="RL3380" s="0"/>
      <c r="RM3380" s="0"/>
      <c r="RN3380" s="0"/>
      <c r="RO3380" s="0"/>
      <c r="RP3380" s="0"/>
      <c r="RQ3380" s="0"/>
      <c r="RR3380" s="0"/>
      <c r="RS3380" s="0"/>
      <c r="RT3380" s="0"/>
      <c r="RU3380" s="0"/>
      <c r="RV3380" s="0"/>
      <c r="RW3380" s="0"/>
      <c r="RX3380" s="0"/>
      <c r="RY3380" s="0"/>
      <c r="RZ3380" s="0"/>
      <c r="SA3380" s="0"/>
      <c r="SB3380" s="0"/>
      <c r="SC3380" s="0"/>
      <c r="SD3380" s="0"/>
      <c r="SE3380" s="0"/>
      <c r="SF3380" s="0"/>
      <c r="SG3380" s="0"/>
      <c r="SH3380" s="0"/>
      <c r="SI3380" s="0"/>
      <c r="SJ3380" s="0"/>
      <c r="SK3380" s="0"/>
      <c r="SL3380" s="0"/>
      <c r="SM3380" s="0"/>
      <c r="SN3380" s="0"/>
      <c r="SO3380" s="0"/>
      <c r="SP3380" s="0"/>
      <c r="SQ3380" s="0"/>
      <c r="SR3380" s="0"/>
      <c r="SS3380" s="0"/>
      <c r="ST3380" s="0"/>
      <c r="SU3380" s="0"/>
      <c r="SV3380" s="0"/>
      <c r="SW3380" s="0"/>
      <c r="SX3380" s="0"/>
      <c r="SY3380" s="0"/>
      <c r="SZ3380" s="0"/>
      <c r="TA3380" s="0"/>
      <c r="TB3380" s="0"/>
      <c r="TC3380" s="0"/>
      <c r="TD3380" s="0"/>
      <c r="TE3380" s="0"/>
      <c r="TF3380" s="0"/>
      <c r="TG3380" s="0"/>
      <c r="TH3380" s="0"/>
      <c r="TI3380" s="0"/>
      <c r="TJ3380" s="0"/>
      <c r="TK3380" s="0"/>
      <c r="TL3380" s="0"/>
      <c r="TM3380" s="0"/>
      <c r="TN3380" s="0"/>
      <c r="TO3380" s="0"/>
      <c r="TP3380" s="0"/>
      <c r="TQ3380" s="0"/>
      <c r="TR3380" s="0"/>
      <c r="TS3380" s="0"/>
      <c r="TT3380" s="0"/>
      <c r="TU3380" s="0"/>
      <c r="TV3380" s="0"/>
      <c r="TW3380" s="0"/>
      <c r="TX3380" s="0"/>
      <c r="TY3380" s="0"/>
      <c r="TZ3380" s="0"/>
      <c r="UA3380" s="0"/>
      <c r="UB3380" s="0"/>
      <c r="UC3380" s="0"/>
      <c r="UD3380" s="0"/>
      <c r="UE3380" s="0"/>
      <c r="UF3380" s="0"/>
      <c r="UG3380" s="0"/>
      <c r="UH3380" s="0"/>
      <c r="UI3380" s="0"/>
      <c r="UJ3380" s="0"/>
      <c r="UK3380" s="0"/>
      <c r="UL3380" s="0"/>
      <c r="UM3380" s="0"/>
      <c r="UN3380" s="0"/>
      <c r="UO3380" s="0"/>
      <c r="UP3380" s="0"/>
      <c r="UQ3380" s="0"/>
      <c r="UR3380" s="0"/>
      <c r="US3380" s="0"/>
      <c r="UT3380" s="0"/>
      <c r="UU3380" s="0"/>
      <c r="UV3380" s="0"/>
      <c r="UW3380" s="0"/>
      <c r="UX3380" s="0"/>
      <c r="UY3380" s="0"/>
      <c r="UZ3380" s="0"/>
      <c r="VA3380" s="0"/>
      <c r="VB3380" s="0"/>
      <c r="VC3380" s="0"/>
      <c r="VD3380" s="0"/>
      <c r="VE3380" s="0"/>
      <c r="VF3380" s="0"/>
      <c r="VG3380" s="0"/>
      <c r="VH3380" s="0"/>
      <c r="VI3380" s="0"/>
      <c r="VJ3380" s="0"/>
      <c r="VK3380" s="0"/>
      <c r="VL3380" s="0"/>
      <c r="VM3380" s="0"/>
      <c r="VN3380" s="0"/>
      <c r="VO3380" s="0"/>
      <c r="VP3380" s="0"/>
      <c r="VQ3380" s="0"/>
      <c r="VR3380" s="0"/>
      <c r="VS3380" s="0"/>
      <c r="VT3380" s="0"/>
      <c r="VU3380" s="0"/>
      <c r="VV3380" s="0"/>
      <c r="VW3380" s="0"/>
      <c r="VX3380" s="0"/>
      <c r="VY3380" s="0"/>
      <c r="VZ3380" s="0"/>
      <c r="WA3380" s="0"/>
      <c r="WB3380" s="0"/>
      <c r="WC3380" s="0"/>
      <c r="WD3380" s="0"/>
      <c r="WE3380" s="0"/>
      <c r="WF3380" s="0"/>
      <c r="WG3380" s="0"/>
      <c r="WH3380" s="0"/>
      <c r="WI3380" s="0"/>
      <c r="WJ3380" s="0"/>
      <c r="WK3380" s="0"/>
      <c r="WL3380" s="0"/>
      <c r="WM3380" s="0"/>
      <c r="WN3380" s="0"/>
      <c r="WO3380" s="0"/>
      <c r="WP3380" s="0"/>
      <c r="WQ3380" s="0"/>
      <c r="WR3380" s="0"/>
      <c r="WS3380" s="0"/>
      <c r="WT3380" s="0"/>
      <c r="WU3380" s="0"/>
      <c r="WV3380" s="0"/>
      <c r="WW3380" s="0"/>
      <c r="WX3380" s="0"/>
      <c r="WY3380" s="0"/>
      <c r="WZ3380" s="0"/>
      <c r="XA3380" s="0"/>
      <c r="XB3380" s="0"/>
      <c r="XC3380" s="0"/>
      <c r="XD3380" s="0"/>
      <c r="XE3380" s="0"/>
      <c r="XF3380" s="0"/>
      <c r="XG3380" s="0"/>
      <c r="XH3380" s="0"/>
      <c r="XI3380" s="0"/>
      <c r="XJ3380" s="0"/>
      <c r="XK3380" s="0"/>
      <c r="XL3380" s="0"/>
      <c r="XM3380" s="0"/>
      <c r="XN3380" s="0"/>
      <c r="XO3380" s="0"/>
      <c r="XP3380" s="0"/>
      <c r="XQ3380" s="0"/>
      <c r="XR3380" s="0"/>
      <c r="XS3380" s="0"/>
      <c r="XT3380" s="0"/>
      <c r="XU3380" s="0"/>
      <c r="XV3380" s="0"/>
      <c r="XW3380" s="0"/>
      <c r="XX3380" s="0"/>
      <c r="XY3380" s="0"/>
      <c r="XZ3380" s="0"/>
      <c r="YA3380" s="0"/>
      <c r="YB3380" s="0"/>
      <c r="YC3380" s="0"/>
      <c r="YD3380" s="0"/>
      <c r="YE3380" s="0"/>
      <c r="YF3380" s="0"/>
      <c r="YG3380" s="0"/>
      <c r="YH3380" s="0"/>
      <c r="YI3380" s="0"/>
      <c r="YJ3380" s="0"/>
      <c r="YK3380" s="0"/>
      <c r="YL3380" s="0"/>
      <c r="YM3380" s="0"/>
      <c r="YN3380" s="0"/>
      <c r="YO3380" s="0"/>
      <c r="YP3380" s="0"/>
      <c r="YQ3380" s="0"/>
      <c r="YR3380" s="0"/>
      <c r="YS3380" s="0"/>
      <c r="YT3380" s="0"/>
      <c r="YU3380" s="0"/>
      <c r="YV3380" s="0"/>
      <c r="YW3380" s="0"/>
      <c r="YX3380" s="0"/>
      <c r="YY3380" s="0"/>
      <c r="YZ3380" s="0"/>
      <c r="ZA3380" s="0"/>
      <c r="ZB3380" s="0"/>
      <c r="ZC3380" s="0"/>
      <c r="ZD3380" s="0"/>
      <c r="ZE3380" s="0"/>
      <c r="ZF3380" s="0"/>
      <c r="ZG3380" s="0"/>
      <c r="ZH3380" s="0"/>
      <c r="ZI3380" s="0"/>
      <c r="ZJ3380" s="0"/>
      <c r="ZK3380" s="0"/>
      <c r="ZL3380" s="0"/>
      <c r="ZM3380" s="0"/>
      <c r="ZN3380" s="0"/>
      <c r="ZO3380" s="0"/>
      <c r="ZP3380" s="0"/>
      <c r="ZQ3380" s="0"/>
      <c r="ZR3380" s="0"/>
      <c r="ZS3380" s="0"/>
      <c r="ZT3380" s="0"/>
      <c r="ZU3380" s="0"/>
      <c r="ZV3380" s="0"/>
      <c r="ZW3380" s="0"/>
      <c r="ZX3380" s="0"/>
      <c r="ZY3380" s="0"/>
      <c r="ZZ3380" s="0"/>
      <c r="AAA3380" s="0"/>
      <c r="AAB3380" s="0"/>
      <c r="AAC3380" s="0"/>
      <c r="AAD3380" s="0"/>
      <c r="AAE3380" s="0"/>
      <c r="AAF3380" s="0"/>
      <c r="AAG3380" s="0"/>
      <c r="AAH3380" s="0"/>
      <c r="AAI3380" s="0"/>
      <c r="AAJ3380" s="0"/>
      <c r="AAK3380" s="0"/>
      <c r="AAL3380" s="0"/>
      <c r="AAM3380" s="0"/>
      <c r="AAN3380" s="0"/>
      <c r="AAO3380" s="0"/>
      <c r="AAP3380" s="0"/>
      <c r="AAQ3380" s="0"/>
      <c r="AAR3380" s="0"/>
      <c r="AAS3380" s="0"/>
      <c r="AAT3380" s="0"/>
      <c r="AAU3380" s="0"/>
      <c r="AAV3380" s="0"/>
      <c r="AAW3380" s="0"/>
      <c r="AAX3380" s="0"/>
      <c r="AAY3380" s="0"/>
      <c r="AAZ3380" s="0"/>
      <c r="ABA3380" s="0"/>
      <c r="ABB3380" s="0"/>
      <c r="ABC3380" s="0"/>
      <c r="ABD3380" s="0"/>
      <c r="ABE3380" s="0"/>
      <c r="ABF3380" s="0"/>
      <c r="ABG3380" s="0"/>
      <c r="ABH3380" s="0"/>
      <c r="ABI3380" s="0"/>
      <c r="ABJ3380" s="0"/>
      <c r="ABK3380" s="0"/>
      <c r="ABL3380" s="0"/>
      <c r="ABM3380" s="0"/>
      <c r="ABN3380" s="0"/>
      <c r="ABO3380" s="0"/>
      <c r="ABP3380" s="0"/>
      <c r="ABQ3380" s="0"/>
      <c r="ABR3380" s="0"/>
      <c r="ABS3380" s="0"/>
      <c r="ABT3380" s="0"/>
      <c r="ABU3380" s="0"/>
      <c r="ABV3380" s="0"/>
      <c r="ABW3380" s="0"/>
      <c r="ABX3380" s="0"/>
      <c r="ABY3380" s="0"/>
      <c r="ABZ3380" s="0"/>
      <c r="ACA3380" s="0"/>
      <c r="ACB3380" s="0"/>
      <c r="ACC3380" s="0"/>
      <c r="ACD3380" s="0"/>
      <c r="ACE3380" s="0"/>
      <c r="ACF3380" s="0"/>
      <c r="ACG3380" s="0"/>
      <c r="ACH3380" s="0"/>
      <c r="ACI3380" s="0"/>
      <c r="ACJ3380" s="0"/>
      <c r="ACK3380" s="0"/>
      <c r="ACL3380" s="0"/>
      <c r="ACM3380" s="0"/>
      <c r="ACN3380" s="0"/>
      <c r="ACO3380" s="0"/>
      <c r="ACP3380" s="0"/>
      <c r="ACQ3380" s="0"/>
      <c r="ACR3380" s="0"/>
      <c r="ACS3380" s="0"/>
      <c r="ACT3380" s="0"/>
      <c r="ACU3380" s="0"/>
      <c r="ACV3380" s="0"/>
      <c r="ACW3380" s="0"/>
      <c r="ACX3380" s="0"/>
      <c r="ACY3380" s="0"/>
      <c r="ACZ3380" s="0"/>
      <c r="ADA3380" s="0"/>
      <c r="ADB3380" s="0"/>
      <c r="ADC3380" s="0"/>
      <c r="ADD3380" s="0"/>
      <c r="ADE3380" s="0"/>
      <c r="ADF3380" s="0"/>
      <c r="ADG3380" s="0"/>
      <c r="ADH3380" s="0"/>
      <c r="ADI3380" s="0"/>
      <c r="ADJ3380" s="0"/>
      <c r="ADK3380" s="0"/>
      <c r="ADL3380" s="0"/>
      <c r="ADM3380" s="0"/>
      <c r="ADN3380" s="0"/>
      <c r="ADO3380" s="0"/>
      <c r="ADP3380" s="0"/>
      <c r="ADQ3380" s="0"/>
      <c r="ADR3380" s="0"/>
      <c r="ADS3380" s="0"/>
      <c r="ADT3380" s="0"/>
      <c r="ADU3380" s="0"/>
      <c r="ADV3380" s="0"/>
      <c r="ADW3380" s="0"/>
      <c r="ADX3380" s="0"/>
      <c r="ADY3380" s="0"/>
      <c r="ADZ3380" s="0"/>
      <c r="AEA3380" s="0"/>
      <c r="AEB3380" s="0"/>
      <c r="AEC3380" s="0"/>
      <c r="AED3380" s="0"/>
      <c r="AEE3380" s="0"/>
      <c r="AEF3380" s="0"/>
      <c r="AEG3380" s="0"/>
      <c r="AEH3380" s="0"/>
      <c r="AEI3380" s="0"/>
      <c r="AEJ3380" s="0"/>
      <c r="AEK3380" s="0"/>
      <c r="AEL3380" s="0"/>
      <c r="AEM3380" s="0"/>
      <c r="AEN3380" s="0"/>
      <c r="AEO3380" s="0"/>
      <c r="AEP3380" s="0"/>
      <c r="AEQ3380" s="0"/>
      <c r="AER3380" s="0"/>
      <c r="AES3380" s="0"/>
      <c r="AET3380" s="0"/>
      <c r="AEU3380" s="0"/>
      <c r="AEV3380" s="0"/>
      <c r="AEW3380" s="0"/>
      <c r="AEX3380" s="0"/>
      <c r="AEY3380" s="0"/>
      <c r="AEZ3380" s="0"/>
      <c r="AFA3380" s="0"/>
      <c r="AFB3380" s="0"/>
      <c r="AFC3380" s="0"/>
      <c r="AFD3380" s="0"/>
      <c r="AFE3380" s="0"/>
      <c r="AFF3380" s="0"/>
      <c r="AFG3380" s="0"/>
      <c r="AFH3380" s="0"/>
      <c r="AFI3380" s="0"/>
      <c r="AFJ3380" s="0"/>
      <c r="AFK3380" s="0"/>
      <c r="AFL3380" s="0"/>
      <c r="AFM3380" s="0"/>
      <c r="AFN3380" s="0"/>
      <c r="AFO3380" s="0"/>
      <c r="AFP3380" s="0"/>
      <c r="AFQ3380" s="0"/>
      <c r="AFR3380" s="0"/>
      <c r="AFS3380" s="0"/>
      <c r="AFT3380" s="0"/>
      <c r="AFU3380" s="0"/>
      <c r="AFV3380" s="0"/>
      <c r="AFW3380" s="0"/>
      <c r="AFX3380" s="0"/>
      <c r="AFY3380" s="0"/>
      <c r="AFZ3380" s="0"/>
      <c r="AGA3380" s="0"/>
      <c r="AGB3380" s="0"/>
      <c r="AGC3380" s="0"/>
      <c r="AGD3380" s="0"/>
      <c r="AGE3380" s="0"/>
      <c r="AGF3380" s="0"/>
      <c r="AGG3380" s="0"/>
      <c r="AGH3380" s="0"/>
      <c r="AGI3380" s="0"/>
      <c r="AGJ3380" s="0"/>
      <c r="AGK3380" s="0"/>
      <c r="AGL3380" s="0"/>
      <c r="AGM3380" s="0"/>
      <c r="AGN3380" s="0"/>
      <c r="AGO3380" s="0"/>
      <c r="AGP3380" s="0"/>
      <c r="AGQ3380" s="0"/>
      <c r="AGR3380" s="0"/>
      <c r="AGS3380" s="0"/>
      <c r="AGT3380" s="0"/>
      <c r="AGU3380" s="0"/>
      <c r="AGV3380" s="0"/>
      <c r="AGW3380" s="0"/>
      <c r="AGX3380" s="0"/>
      <c r="AGY3380" s="0"/>
      <c r="AGZ3380" s="0"/>
      <c r="AHA3380" s="0"/>
      <c r="AHB3380" s="0"/>
      <c r="AHC3380" s="0"/>
      <c r="AHD3380" s="0"/>
      <c r="AHE3380" s="0"/>
      <c r="AHF3380" s="0"/>
      <c r="AHG3380" s="0"/>
      <c r="AHH3380" s="0"/>
      <c r="AHI3380" s="0"/>
      <c r="AHJ3380" s="0"/>
      <c r="AHK3380" s="0"/>
      <c r="AHL3380" s="0"/>
      <c r="AHM3380" s="0"/>
      <c r="AHN3380" s="0"/>
      <c r="AHO3380" s="0"/>
      <c r="AHP3380" s="0"/>
      <c r="AHQ3380" s="0"/>
      <c r="AHR3380" s="0"/>
      <c r="AHS3380" s="0"/>
      <c r="AHT3380" s="0"/>
      <c r="AHU3380" s="0"/>
      <c r="AHV3380" s="0"/>
      <c r="AHW3380" s="0"/>
      <c r="AHX3380" s="0"/>
      <c r="AHY3380" s="0"/>
      <c r="AHZ3380" s="0"/>
      <c r="AIA3380" s="0"/>
      <c r="AIB3380" s="0"/>
      <c r="AIC3380" s="0"/>
      <c r="AID3380" s="0"/>
      <c r="AIE3380" s="0"/>
      <c r="AIF3380" s="0"/>
      <c r="AIG3380" s="0"/>
      <c r="AIH3380" s="0"/>
      <c r="AII3380" s="0"/>
      <c r="AIJ3380" s="0"/>
      <c r="AIK3380" s="0"/>
      <c r="AIL3380" s="0"/>
      <c r="AIM3380" s="0"/>
      <c r="AIN3380" s="0"/>
      <c r="AIO3380" s="0"/>
      <c r="AIP3380" s="0"/>
      <c r="AIQ3380" s="0"/>
      <c r="AIR3380" s="0"/>
      <c r="AIS3380" s="0"/>
      <c r="AIT3380" s="0"/>
      <c r="AIU3380" s="0"/>
      <c r="AIV3380" s="0"/>
      <c r="AIW3380" s="0"/>
      <c r="AIX3380" s="0"/>
      <c r="AIY3380" s="0"/>
      <c r="AIZ3380" s="0"/>
      <c r="AJA3380" s="0"/>
      <c r="AJB3380" s="0"/>
      <c r="AJC3380" s="0"/>
      <c r="AJD3380" s="0"/>
      <c r="AJE3380" s="0"/>
      <c r="AJF3380" s="0"/>
      <c r="AJG3380" s="0"/>
      <c r="AJH3380" s="0"/>
      <c r="AJI3380" s="0"/>
      <c r="AJJ3380" s="0"/>
      <c r="AJK3380" s="0"/>
      <c r="AJL3380" s="0"/>
      <c r="AJM3380" s="0"/>
      <c r="AJN3380" s="0"/>
      <c r="AJO3380" s="0"/>
      <c r="AJP3380" s="0"/>
      <c r="AJQ3380" s="0"/>
      <c r="AJR3380" s="0"/>
      <c r="AJS3380" s="0"/>
      <c r="AJT3380" s="0"/>
      <c r="AJU3380" s="0"/>
      <c r="AJV3380" s="0"/>
      <c r="AJW3380" s="0"/>
      <c r="AJX3380" s="0"/>
      <c r="AJY3380" s="0"/>
      <c r="AJZ3380" s="0"/>
      <c r="AKA3380" s="0"/>
      <c r="AKB3380" s="0"/>
      <c r="AKC3380" s="0"/>
      <c r="AKD3380" s="0"/>
      <c r="AKE3380" s="0"/>
      <c r="AKF3380" s="0"/>
      <c r="AKG3380" s="0"/>
      <c r="AKH3380" s="0"/>
      <c r="AKI3380" s="0"/>
      <c r="AKJ3380" s="0"/>
      <c r="AKK3380" s="0"/>
      <c r="AKL3380" s="0"/>
      <c r="AKM3380" s="0"/>
      <c r="AKN3380" s="0"/>
      <c r="AKO3380" s="0"/>
      <c r="AKP3380" s="0"/>
      <c r="AKQ3380" s="0"/>
      <c r="AKR3380" s="0"/>
      <c r="AKS3380" s="0"/>
      <c r="AKT3380" s="0"/>
      <c r="AKU3380" s="0"/>
      <c r="AKV3380" s="0"/>
      <c r="AKW3380" s="0"/>
      <c r="AKX3380" s="0"/>
      <c r="AKY3380" s="0"/>
      <c r="AKZ3380" s="0"/>
      <c r="ALA3380" s="0"/>
      <c r="ALB3380" s="0"/>
      <c r="ALC3380" s="0"/>
      <c r="ALD3380" s="0"/>
      <c r="ALE3380" s="0"/>
      <c r="ALF3380" s="0"/>
      <c r="ALG3380" s="0"/>
      <c r="ALH3380" s="0"/>
      <c r="ALI3380" s="0"/>
      <c r="ALJ3380" s="0"/>
      <c r="ALK3380" s="0"/>
      <c r="ALL3380" s="0"/>
      <c r="ALM3380" s="0"/>
      <c r="ALN3380" s="0"/>
      <c r="ALO3380" s="0"/>
      <c r="ALP3380" s="0"/>
      <c r="ALQ3380" s="0"/>
      <c r="ALR3380" s="0"/>
      <c r="ALS3380" s="0"/>
      <c r="ALT3380" s="0"/>
      <c r="ALU3380" s="0"/>
      <c r="ALV3380" s="0"/>
      <c r="ALW3380" s="0"/>
      <c r="ALX3380" s="0"/>
      <c r="ALY3380" s="0"/>
      <c r="ALZ3380" s="0"/>
      <c r="AMA3380" s="0"/>
      <c r="AMB3380" s="0"/>
      <c r="AMC3380" s="0"/>
      <c r="AMD3380" s="0"/>
      <c r="AME3380" s="0"/>
      <c r="AMF3380" s="0"/>
      <c r="AMG3380" s="0"/>
      <c r="AMH3380" s="0"/>
      <c r="AMI3380" s="0"/>
    </row>
    <row r="3381" customFormat="false" ht="12.75" hidden="false" customHeight="false" outlineLevel="0" collapsed="false">
      <c r="A3381" s="1" t="s">
        <v>3635</v>
      </c>
      <c r="C3381" s="70" t="s">
        <v>3639</v>
      </c>
      <c r="D3381" s="70" t="s">
        <v>88</v>
      </c>
      <c r="E3381" s="72" t="n">
        <v>2.4</v>
      </c>
      <c r="F3381" s="73" t="n">
        <v>1.14</v>
      </c>
      <c r="G3381" s="74" t="s">
        <v>2422</v>
      </c>
      <c r="BM3381" s="0"/>
      <c r="BN3381" s="0"/>
      <c r="BO3381" s="0"/>
      <c r="BP3381" s="0"/>
      <c r="BQ3381" s="0"/>
      <c r="BR3381" s="0"/>
      <c r="BS3381" s="0"/>
      <c r="BT3381" s="0"/>
      <c r="BU3381" s="0"/>
      <c r="BV3381" s="0"/>
      <c r="BW3381" s="0"/>
      <c r="BX3381" s="0"/>
      <c r="BY3381" s="0"/>
      <c r="BZ3381" s="0"/>
      <c r="CA3381" s="0"/>
      <c r="CB3381" s="0"/>
      <c r="CC3381" s="0"/>
      <c r="CD3381" s="0"/>
      <c r="CE3381" s="0"/>
      <c r="CF3381" s="0"/>
      <c r="CG3381" s="0"/>
      <c r="CH3381" s="0"/>
      <c r="CI3381" s="0"/>
      <c r="CJ3381" s="0"/>
      <c r="CK3381" s="0"/>
      <c r="CL3381" s="0"/>
      <c r="CM3381" s="0"/>
      <c r="CN3381" s="0"/>
      <c r="CO3381" s="0"/>
      <c r="CP3381" s="0"/>
      <c r="CQ3381" s="0"/>
      <c r="CR3381" s="0"/>
      <c r="CS3381" s="0"/>
      <c r="CT3381" s="0"/>
      <c r="CU3381" s="0"/>
      <c r="CV3381" s="0"/>
      <c r="CW3381" s="0"/>
      <c r="CX3381" s="0"/>
      <c r="CY3381" s="0"/>
      <c r="CZ3381" s="0"/>
      <c r="DA3381" s="0"/>
      <c r="DB3381" s="0"/>
      <c r="DC3381" s="0"/>
      <c r="DD3381" s="0"/>
      <c r="DE3381" s="0"/>
      <c r="DF3381" s="0"/>
      <c r="DG3381" s="0"/>
      <c r="DH3381" s="0"/>
      <c r="DI3381" s="0"/>
      <c r="DJ3381" s="0"/>
      <c r="DK3381" s="0"/>
      <c r="DL3381" s="0"/>
      <c r="DM3381" s="0"/>
      <c r="DN3381" s="0"/>
      <c r="DO3381" s="0"/>
      <c r="DP3381" s="0"/>
      <c r="DQ3381" s="0"/>
      <c r="DR3381" s="0"/>
      <c r="DS3381" s="0"/>
      <c r="DT3381" s="0"/>
      <c r="DU3381" s="0"/>
      <c r="DV3381" s="0"/>
      <c r="DW3381" s="0"/>
      <c r="DX3381" s="0"/>
      <c r="DY3381" s="0"/>
      <c r="DZ3381" s="0"/>
      <c r="EA3381" s="0"/>
      <c r="EB3381" s="0"/>
      <c r="EC3381" s="0"/>
      <c r="ED3381" s="0"/>
      <c r="EE3381" s="0"/>
      <c r="EF3381" s="0"/>
      <c r="EG3381" s="0"/>
      <c r="EH3381" s="0"/>
      <c r="EI3381" s="0"/>
      <c r="EJ3381" s="0"/>
      <c r="EK3381" s="0"/>
      <c r="EL3381" s="0"/>
      <c r="EM3381" s="0"/>
      <c r="EN3381" s="0"/>
      <c r="EO3381" s="0"/>
      <c r="EP3381" s="0"/>
      <c r="EQ3381" s="0"/>
      <c r="ER3381" s="0"/>
      <c r="ES3381" s="0"/>
      <c r="ET3381" s="0"/>
      <c r="EU3381" s="0"/>
      <c r="EV3381" s="0"/>
      <c r="EW3381" s="0"/>
      <c r="EX3381" s="0"/>
      <c r="EY3381" s="0"/>
      <c r="EZ3381" s="0"/>
      <c r="FA3381" s="0"/>
      <c r="FB3381" s="0"/>
      <c r="FC3381" s="0"/>
      <c r="FD3381" s="0"/>
      <c r="FE3381" s="0"/>
      <c r="FF3381" s="0"/>
      <c r="FG3381" s="0"/>
      <c r="FH3381" s="0"/>
      <c r="FI3381" s="0"/>
      <c r="FJ3381" s="0"/>
      <c r="FK3381" s="0"/>
      <c r="FL3381" s="0"/>
      <c r="FM3381" s="0"/>
      <c r="FN3381" s="0"/>
      <c r="FO3381" s="0"/>
      <c r="FP3381" s="0"/>
      <c r="FQ3381" s="0"/>
      <c r="FR3381" s="0"/>
      <c r="FS3381" s="0"/>
      <c r="FT3381" s="0"/>
      <c r="FU3381" s="0"/>
      <c r="FV3381" s="0"/>
      <c r="FW3381" s="0"/>
      <c r="FX3381" s="0"/>
      <c r="FY3381" s="0"/>
      <c r="FZ3381" s="0"/>
      <c r="GA3381" s="0"/>
      <c r="GB3381" s="0"/>
      <c r="GC3381" s="0"/>
      <c r="GD3381" s="0"/>
      <c r="GE3381" s="0"/>
      <c r="GF3381" s="0"/>
      <c r="GG3381" s="0"/>
      <c r="GH3381" s="0"/>
      <c r="GI3381" s="0"/>
      <c r="GJ3381" s="0"/>
      <c r="GK3381" s="0"/>
      <c r="GL3381" s="0"/>
      <c r="GM3381" s="0"/>
      <c r="GN3381" s="0"/>
      <c r="GO3381" s="0"/>
      <c r="GP3381" s="0"/>
      <c r="GQ3381" s="0"/>
      <c r="GR3381" s="0"/>
      <c r="GS3381" s="0"/>
      <c r="GT3381" s="0"/>
      <c r="GU3381" s="0"/>
      <c r="GV3381" s="0"/>
      <c r="GW3381" s="0"/>
      <c r="GX3381" s="0"/>
      <c r="GY3381" s="0"/>
      <c r="GZ3381" s="0"/>
      <c r="HA3381" s="0"/>
      <c r="HB3381" s="0"/>
      <c r="HC3381" s="0"/>
      <c r="HD3381" s="0"/>
      <c r="HE3381" s="0"/>
      <c r="HF3381" s="0"/>
      <c r="HG3381" s="0"/>
      <c r="HH3381" s="0"/>
      <c r="HI3381" s="0"/>
      <c r="HJ3381" s="0"/>
      <c r="HK3381" s="0"/>
      <c r="HL3381" s="0"/>
      <c r="HM3381" s="0"/>
      <c r="HN3381" s="0"/>
      <c r="HO3381" s="0"/>
      <c r="HP3381" s="0"/>
      <c r="HQ3381" s="0"/>
      <c r="HR3381" s="0"/>
      <c r="HS3381" s="0"/>
      <c r="HT3381" s="0"/>
      <c r="HU3381" s="0"/>
      <c r="HV3381" s="0"/>
      <c r="HW3381" s="0"/>
      <c r="HX3381" s="0"/>
      <c r="HY3381" s="0"/>
      <c r="HZ3381" s="0"/>
      <c r="IA3381" s="0"/>
      <c r="IB3381" s="0"/>
      <c r="IC3381" s="0"/>
      <c r="ID3381" s="0"/>
      <c r="IE3381" s="0"/>
      <c r="IF3381" s="0"/>
      <c r="IG3381" s="0"/>
      <c r="IH3381" s="0"/>
      <c r="II3381" s="0"/>
      <c r="IJ3381" s="0"/>
      <c r="IK3381" s="0"/>
      <c r="IL3381" s="0"/>
      <c r="IM3381" s="0"/>
      <c r="IN3381" s="0"/>
      <c r="IO3381" s="0"/>
      <c r="IP3381" s="0"/>
      <c r="IQ3381" s="0"/>
      <c r="IR3381" s="0"/>
      <c r="IS3381" s="0"/>
      <c r="IT3381" s="0"/>
      <c r="IU3381" s="0"/>
      <c r="IV3381" s="0"/>
      <c r="IW3381" s="0"/>
      <c r="IX3381" s="0"/>
      <c r="IY3381" s="0"/>
      <c r="IZ3381" s="0"/>
      <c r="JA3381" s="0"/>
      <c r="JB3381" s="0"/>
      <c r="JC3381" s="0"/>
      <c r="JD3381" s="0"/>
      <c r="JE3381" s="0"/>
      <c r="JF3381" s="0"/>
      <c r="JG3381" s="0"/>
      <c r="JH3381" s="0"/>
      <c r="JI3381" s="0"/>
      <c r="JJ3381" s="0"/>
      <c r="JK3381" s="0"/>
      <c r="JL3381" s="0"/>
      <c r="JM3381" s="0"/>
      <c r="JN3381" s="0"/>
      <c r="JO3381" s="0"/>
      <c r="JP3381" s="0"/>
      <c r="JQ3381" s="0"/>
      <c r="JR3381" s="0"/>
      <c r="JS3381" s="0"/>
      <c r="JT3381" s="0"/>
      <c r="JU3381" s="0"/>
      <c r="JV3381" s="0"/>
      <c r="JW3381" s="0"/>
      <c r="JX3381" s="0"/>
      <c r="JY3381" s="0"/>
      <c r="JZ3381" s="0"/>
      <c r="KA3381" s="0"/>
      <c r="KB3381" s="0"/>
      <c r="KC3381" s="0"/>
      <c r="KD3381" s="0"/>
      <c r="KE3381" s="0"/>
      <c r="KF3381" s="0"/>
      <c r="KG3381" s="0"/>
      <c r="KH3381" s="0"/>
      <c r="KI3381" s="0"/>
      <c r="KJ3381" s="0"/>
      <c r="KK3381" s="0"/>
      <c r="KL3381" s="0"/>
      <c r="KM3381" s="0"/>
      <c r="KN3381" s="0"/>
      <c r="KO3381" s="0"/>
      <c r="KP3381" s="0"/>
      <c r="KQ3381" s="0"/>
      <c r="KR3381" s="0"/>
      <c r="KS3381" s="0"/>
      <c r="KT3381" s="0"/>
      <c r="KU3381" s="0"/>
      <c r="KV3381" s="0"/>
      <c r="KW3381" s="0"/>
      <c r="KX3381" s="0"/>
      <c r="KY3381" s="0"/>
      <c r="KZ3381" s="0"/>
      <c r="LA3381" s="0"/>
      <c r="LB3381" s="0"/>
      <c r="LC3381" s="0"/>
      <c r="LD3381" s="0"/>
      <c r="LE3381" s="0"/>
      <c r="LF3381" s="0"/>
      <c r="LG3381" s="0"/>
      <c r="LH3381" s="0"/>
      <c r="LI3381" s="0"/>
      <c r="LJ3381" s="0"/>
      <c r="LK3381" s="0"/>
      <c r="LL3381" s="0"/>
      <c r="LM3381" s="0"/>
      <c r="LN3381" s="0"/>
      <c r="LO3381" s="0"/>
      <c r="LP3381" s="0"/>
      <c r="LQ3381" s="0"/>
      <c r="LR3381" s="0"/>
      <c r="LS3381" s="0"/>
      <c r="LT3381" s="0"/>
      <c r="LU3381" s="0"/>
      <c r="LV3381" s="0"/>
      <c r="LW3381" s="0"/>
      <c r="LX3381" s="0"/>
      <c r="LY3381" s="0"/>
      <c r="LZ3381" s="0"/>
      <c r="MA3381" s="0"/>
      <c r="MB3381" s="0"/>
      <c r="MC3381" s="0"/>
      <c r="MD3381" s="0"/>
      <c r="ME3381" s="0"/>
      <c r="MF3381" s="0"/>
      <c r="MG3381" s="0"/>
      <c r="MH3381" s="0"/>
      <c r="MI3381" s="0"/>
      <c r="MJ3381" s="0"/>
      <c r="MK3381" s="0"/>
      <c r="ML3381" s="0"/>
      <c r="MM3381" s="0"/>
      <c r="MN3381" s="0"/>
      <c r="MO3381" s="0"/>
      <c r="MP3381" s="0"/>
      <c r="MQ3381" s="0"/>
      <c r="MR3381" s="0"/>
      <c r="MS3381" s="0"/>
      <c r="MT3381" s="0"/>
      <c r="MU3381" s="0"/>
      <c r="MV3381" s="0"/>
      <c r="MW3381" s="0"/>
      <c r="MX3381" s="0"/>
      <c r="MY3381" s="0"/>
      <c r="MZ3381" s="0"/>
      <c r="NA3381" s="0"/>
      <c r="NB3381" s="0"/>
      <c r="NC3381" s="0"/>
      <c r="ND3381" s="0"/>
      <c r="NE3381" s="0"/>
      <c r="NF3381" s="0"/>
      <c r="NG3381" s="0"/>
      <c r="NH3381" s="0"/>
      <c r="NI3381" s="0"/>
      <c r="NJ3381" s="0"/>
      <c r="NK3381" s="0"/>
      <c r="NL3381" s="0"/>
      <c r="NM3381" s="0"/>
      <c r="NN3381" s="0"/>
      <c r="NO3381" s="0"/>
      <c r="NP3381" s="0"/>
      <c r="NQ3381" s="0"/>
      <c r="NR3381" s="0"/>
      <c r="NS3381" s="0"/>
      <c r="NT3381" s="0"/>
      <c r="NU3381" s="0"/>
      <c r="NV3381" s="0"/>
      <c r="NW3381" s="0"/>
      <c r="NX3381" s="0"/>
      <c r="NY3381" s="0"/>
      <c r="NZ3381" s="0"/>
      <c r="OA3381" s="0"/>
      <c r="OB3381" s="0"/>
      <c r="OC3381" s="0"/>
      <c r="OD3381" s="0"/>
      <c r="OE3381" s="0"/>
      <c r="OF3381" s="0"/>
      <c r="OG3381" s="0"/>
      <c r="OH3381" s="0"/>
      <c r="OI3381" s="0"/>
      <c r="OJ3381" s="0"/>
      <c r="OK3381" s="0"/>
      <c r="OL3381" s="0"/>
      <c r="OM3381" s="0"/>
      <c r="ON3381" s="0"/>
      <c r="OO3381" s="0"/>
      <c r="OP3381" s="0"/>
      <c r="OQ3381" s="0"/>
      <c r="OR3381" s="0"/>
      <c r="OS3381" s="0"/>
      <c r="OT3381" s="0"/>
      <c r="OU3381" s="0"/>
      <c r="OV3381" s="0"/>
      <c r="OW3381" s="0"/>
      <c r="OX3381" s="0"/>
      <c r="OY3381" s="0"/>
      <c r="OZ3381" s="0"/>
      <c r="PA3381" s="0"/>
      <c r="PB3381" s="0"/>
      <c r="PC3381" s="0"/>
      <c r="PD3381" s="0"/>
      <c r="PE3381" s="0"/>
      <c r="PF3381" s="0"/>
      <c r="PG3381" s="0"/>
      <c r="PH3381" s="0"/>
      <c r="PI3381" s="0"/>
      <c r="PJ3381" s="0"/>
      <c r="PK3381" s="0"/>
      <c r="PL3381" s="0"/>
      <c r="PM3381" s="0"/>
      <c r="PN3381" s="0"/>
      <c r="PO3381" s="0"/>
      <c r="PP3381" s="0"/>
      <c r="PQ3381" s="0"/>
      <c r="PR3381" s="0"/>
      <c r="PS3381" s="0"/>
      <c r="PT3381" s="0"/>
      <c r="PU3381" s="0"/>
      <c r="PV3381" s="0"/>
      <c r="PW3381" s="0"/>
      <c r="PX3381" s="0"/>
      <c r="PY3381" s="0"/>
      <c r="PZ3381" s="0"/>
      <c r="QA3381" s="0"/>
      <c r="QB3381" s="0"/>
      <c r="QC3381" s="0"/>
      <c r="QD3381" s="0"/>
      <c r="QE3381" s="0"/>
      <c r="QF3381" s="0"/>
      <c r="QG3381" s="0"/>
      <c r="QH3381" s="0"/>
      <c r="QI3381" s="0"/>
      <c r="QJ3381" s="0"/>
      <c r="QK3381" s="0"/>
      <c r="QL3381" s="0"/>
      <c r="QM3381" s="0"/>
      <c r="QN3381" s="0"/>
      <c r="QO3381" s="0"/>
      <c r="QP3381" s="0"/>
      <c r="QQ3381" s="0"/>
      <c r="QR3381" s="0"/>
      <c r="QS3381" s="0"/>
      <c r="QT3381" s="0"/>
      <c r="QU3381" s="0"/>
      <c r="QV3381" s="0"/>
      <c r="QW3381" s="0"/>
      <c r="QX3381" s="0"/>
      <c r="QY3381" s="0"/>
      <c r="QZ3381" s="0"/>
      <c r="RA3381" s="0"/>
      <c r="RB3381" s="0"/>
      <c r="RC3381" s="0"/>
      <c r="RD3381" s="0"/>
      <c r="RE3381" s="0"/>
      <c r="RF3381" s="0"/>
      <c r="RG3381" s="0"/>
      <c r="RH3381" s="0"/>
      <c r="RI3381" s="0"/>
      <c r="RJ3381" s="0"/>
      <c r="RK3381" s="0"/>
      <c r="RL3381" s="0"/>
      <c r="RM3381" s="0"/>
      <c r="RN3381" s="0"/>
      <c r="RO3381" s="0"/>
      <c r="RP3381" s="0"/>
      <c r="RQ3381" s="0"/>
      <c r="RR3381" s="0"/>
      <c r="RS3381" s="0"/>
      <c r="RT3381" s="0"/>
      <c r="RU3381" s="0"/>
      <c r="RV3381" s="0"/>
      <c r="RW3381" s="0"/>
      <c r="RX3381" s="0"/>
      <c r="RY3381" s="0"/>
      <c r="RZ3381" s="0"/>
      <c r="SA3381" s="0"/>
      <c r="SB3381" s="0"/>
      <c r="SC3381" s="0"/>
      <c r="SD3381" s="0"/>
      <c r="SE3381" s="0"/>
      <c r="SF3381" s="0"/>
      <c r="SG3381" s="0"/>
      <c r="SH3381" s="0"/>
      <c r="SI3381" s="0"/>
      <c r="SJ3381" s="0"/>
      <c r="SK3381" s="0"/>
      <c r="SL3381" s="0"/>
      <c r="SM3381" s="0"/>
      <c r="SN3381" s="0"/>
      <c r="SO3381" s="0"/>
      <c r="SP3381" s="0"/>
      <c r="SQ3381" s="0"/>
      <c r="SR3381" s="0"/>
      <c r="SS3381" s="0"/>
      <c r="ST3381" s="0"/>
      <c r="SU3381" s="0"/>
      <c r="SV3381" s="0"/>
      <c r="SW3381" s="0"/>
      <c r="SX3381" s="0"/>
      <c r="SY3381" s="0"/>
      <c r="SZ3381" s="0"/>
      <c r="TA3381" s="0"/>
      <c r="TB3381" s="0"/>
      <c r="TC3381" s="0"/>
      <c r="TD3381" s="0"/>
      <c r="TE3381" s="0"/>
      <c r="TF3381" s="0"/>
      <c r="TG3381" s="0"/>
      <c r="TH3381" s="0"/>
      <c r="TI3381" s="0"/>
      <c r="TJ3381" s="0"/>
      <c r="TK3381" s="0"/>
      <c r="TL3381" s="0"/>
      <c r="TM3381" s="0"/>
      <c r="TN3381" s="0"/>
      <c r="TO3381" s="0"/>
      <c r="TP3381" s="0"/>
      <c r="TQ3381" s="0"/>
      <c r="TR3381" s="0"/>
      <c r="TS3381" s="0"/>
      <c r="TT3381" s="0"/>
      <c r="TU3381" s="0"/>
      <c r="TV3381" s="0"/>
      <c r="TW3381" s="0"/>
      <c r="TX3381" s="0"/>
      <c r="TY3381" s="0"/>
      <c r="TZ3381" s="0"/>
      <c r="UA3381" s="0"/>
      <c r="UB3381" s="0"/>
      <c r="UC3381" s="0"/>
      <c r="UD3381" s="0"/>
      <c r="UE3381" s="0"/>
      <c r="UF3381" s="0"/>
      <c r="UG3381" s="0"/>
      <c r="UH3381" s="0"/>
      <c r="UI3381" s="0"/>
      <c r="UJ3381" s="0"/>
      <c r="UK3381" s="0"/>
      <c r="UL3381" s="0"/>
      <c r="UM3381" s="0"/>
      <c r="UN3381" s="0"/>
      <c r="UO3381" s="0"/>
      <c r="UP3381" s="0"/>
      <c r="UQ3381" s="0"/>
      <c r="UR3381" s="0"/>
      <c r="US3381" s="0"/>
      <c r="UT3381" s="0"/>
      <c r="UU3381" s="0"/>
      <c r="UV3381" s="0"/>
      <c r="UW3381" s="0"/>
      <c r="UX3381" s="0"/>
      <c r="UY3381" s="0"/>
      <c r="UZ3381" s="0"/>
      <c r="VA3381" s="0"/>
      <c r="VB3381" s="0"/>
      <c r="VC3381" s="0"/>
      <c r="VD3381" s="0"/>
      <c r="VE3381" s="0"/>
      <c r="VF3381" s="0"/>
      <c r="VG3381" s="0"/>
      <c r="VH3381" s="0"/>
      <c r="VI3381" s="0"/>
      <c r="VJ3381" s="0"/>
      <c r="VK3381" s="0"/>
      <c r="VL3381" s="0"/>
      <c r="VM3381" s="0"/>
      <c r="VN3381" s="0"/>
      <c r="VO3381" s="0"/>
      <c r="VP3381" s="0"/>
      <c r="VQ3381" s="0"/>
      <c r="VR3381" s="0"/>
      <c r="VS3381" s="0"/>
      <c r="VT3381" s="0"/>
      <c r="VU3381" s="0"/>
      <c r="VV3381" s="0"/>
      <c r="VW3381" s="0"/>
      <c r="VX3381" s="0"/>
      <c r="VY3381" s="0"/>
      <c r="VZ3381" s="0"/>
      <c r="WA3381" s="0"/>
      <c r="WB3381" s="0"/>
      <c r="WC3381" s="0"/>
      <c r="WD3381" s="0"/>
      <c r="WE3381" s="0"/>
      <c r="WF3381" s="0"/>
      <c r="WG3381" s="0"/>
      <c r="WH3381" s="0"/>
      <c r="WI3381" s="0"/>
      <c r="WJ3381" s="0"/>
      <c r="WK3381" s="0"/>
      <c r="WL3381" s="0"/>
      <c r="WM3381" s="0"/>
      <c r="WN3381" s="0"/>
      <c r="WO3381" s="0"/>
      <c r="WP3381" s="0"/>
      <c r="WQ3381" s="0"/>
      <c r="WR3381" s="0"/>
      <c r="WS3381" s="0"/>
      <c r="WT3381" s="0"/>
      <c r="WU3381" s="0"/>
      <c r="WV3381" s="0"/>
      <c r="WW3381" s="0"/>
      <c r="WX3381" s="0"/>
      <c r="WY3381" s="0"/>
      <c r="WZ3381" s="0"/>
      <c r="XA3381" s="0"/>
      <c r="XB3381" s="0"/>
      <c r="XC3381" s="0"/>
      <c r="XD3381" s="0"/>
      <c r="XE3381" s="0"/>
      <c r="XF3381" s="0"/>
      <c r="XG3381" s="0"/>
      <c r="XH3381" s="0"/>
      <c r="XI3381" s="0"/>
      <c r="XJ3381" s="0"/>
      <c r="XK3381" s="0"/>
      <c r="XL3381" s="0"/>
      <c r="XM3381" s="0"/>
      <c r="XN3381" s="0"/>
      <c r="XO3381" s="0"/>
      <c r="XP3381" s="0"/>
      <c r="XQ3381" s="0"/>
      <c r="XR3381" s="0"/>
      <c r="XS3381" s="0"/>
      <c r="XT3381" s="0"/>
      <c r="XU3381" s="0"/>
      <c r="XV3381" s="0"/>
      <c r="XW3381" s="0"/>
      <c r="XX3381" s="0"/>
      <c r="XY3381" s="0"/>
      <c r="XZ3381" s="0"/>
      <c r="YA3381" s="0"/>
      <c r="YB3381" s="0"/>
      <c r="YC3381" s="0"/>
      <c r="YD3381" s="0"/>
      <c r="YE3381" s="0"/>
      <c r="YF3381" s="0"/>
      <c r="YG3381" s="0"/>
      <c r="YH3381" s="0"/>
      <c r="YI3381" s="0"/>
      <c r="YJ3381" s="0"/>
      <c r="YK3381" s="0"/>
      <c r="YL3381" s="0"/>
      <c r="YM3381" s="0"/>
      <c r="YN3381" s="0"/>
      <c r="YO3381" s="0"/>
      <c r="YP3381" s="0"/>
      <c r="YQ3381" s="0"/>
      <c r="YR3381" s="0"/>
      <c r="YS3381" s="0"/>
      <c r="YT3381" s="0"/>
      <c r="YU3381" s="0"/>
      <c r="YV3381" s="0"/>
      <c r="YW3381" s="0"/>
      <c r="YX3381" s="0"/>
      <c r="YY3381" s="0"/>
      <c r="YZ3381" s="0"/>
      <c r="ZA3381" s="0"/>
      <c r="ZB3381" s="0"/>
      <c r="ZC3381" s="0"/>
      <c r="ZD3381" s="0"/>
      <c r="ZE3381" s="0"/>
      <c r="ZF3381" s="0"/>
      <c r="ZG3381" s="0"/>
      <c r="ZH3381" s="0"/>
      <c r="ZI3381" s="0"/>
      <c r="ZJ3381" s="0"/>
      <c r="ZK3381" s="0"/>
      <c r="ZL3381" s="0"/>
      <c r="ZM3381" s="0"/>
      <c r="ZN3381" s="0"/>
      <c r="ZO3381" s="0"/>
      <c r="ZP3381" s="0"/>
      <c r="ZQ3381" s="0"/>
      <c r="ZR3381" s="0"/>
      <c r="ZS3381" s="0"/>
      <c r="ZT3381" s="0"/>
      <c r="ZU3381" s="0"/>
      <c r="ZV3381" s="0"/>
      <c r="ZW3381" s="0"/>
      <c r="ZX3381" s="0"/>
      <c r="ZY3381" s="0"/>
      <c r="ZZ3381" s="0"/>
      <c r="AAA3381" s="0"/>
      <c r="AAB3381" s="0"/>
      <c r="AAC3381" s="0"/>
      <c r="AAD3381" s="0"/>
      <c r="AAE3381" s="0"/>
      <c r="AAF3381" s="0"/>
      <c r="AAG3381" s="0"/>
      <c r="AAH3381" s="0"/>
      <c r="AAI3381" s="0"/>
      <c r="AAJ3381" s="0"/>
      <c r="AAK3381" s="0"/>
      <c r="AAL3381" s="0"/>
      <c r="AAM3381" s="0"/>
      <c r="AAN3381" s="0"/>
      <c r="AAO3381" s="0"/>
      <c r="AAP3381" s="0"/>
      <c r="AAQ3381" s="0"/>
      <c r="AAR3381" s="0"/>
      <c r="AAS3381" s="0"/>
      <c r="AAT3381" s="0"/>
      <c r="AAU3381" s="0"/>
      <c r="AAV3381" s="0"/>
      <c r="AAW3381" s="0"/>
      <c r="AAX3381" s="0"/>
      <c r="AAY3381" s="0"/>
      <c r="AAZ3381" s="0"/>
      <c r="ABA3381" s="0"/>
      <c r="ABB3381" s="0"/>
      <c r="ABC3381" s="0"/>
      <c r="ABD3381" s="0"/>
      <c r="ABE3381" s="0"/>
      <c r="ABF3381" s="0"/>
      <c r="ABG3381" s="0"/>
      <c r="ABH3381" s="0"/>
      <c r="ABI3381" s="0"/>
      <c r="ABJ3381" s="0"/>
      <c r="ABK3381" s="0"/>
      <c r="ABL3381" s="0"/>
      <c r="ABM3381" s="0"/>
      <c r="ABN3381" s="0"/>
      <c r="ABO3381" s="0"/>
      <c r="ABP3381" s="0"/>
      <c r="ABQ3381" s="0"/>
      <c r="ABR3381" s="0"/>
      <c r="ABS3381" s="0"/>
      <c r="ABT3381" s="0"/>
      <c r="ABU3381" s="0"/>
      <c r="ABV3381" s="0"/>
      <c r="ABW3381" s="0"/>
      <c r="ABX3381" s="0"/>
      <c r="ABY3381" s="0"/>
      <c r="ABZ3381" s="0"/>
      <c r="ACA3381" s="0"/>
      <c r="ACB3381" s="0"/>
      <c r="ACC3381" s="0"/>
      <c r="ACD3381" s="0"/>
      <c r="ACE3381" s="0"/>
      <c r="ACF3381" s="0"/>
      <c r="ACG3381" s="0"/>
      <c r="ACH3381" s="0"/>
      <c r="ACI3381" s="0"/>
      <c r="ACJ3381" s="0"/>
      <c r="ACK3381" s="0"/>
      <c r="ACL3381" s="0"/>
      <c r="ACM3381" s="0"/>
      <c r="ACN3381" s="0"/>
      <c r="ACO3381" s="0"/>
      <c r="ACP3381" s="0"/>
      <c r="ACQ3381" s="0"/>
      <c r="ACR3381" s="0"/>
      <c r="ACS3381" s="0"/>
      <c r="ACT3381" s="0"/>
      <c r="ACU3381" s="0"/>
      <c r="ACV3381" s="0"/>
      <c r="ACW3381" s="0"/>
      <c r="ACX3381" s="0"/>
      <c r="ACY3381" s="0"/>
      <c r="ACZ3381" s="0"/>
      <c r="ADA3381" s="0"/>
      <c r="ADB3381" s="0"/>
      <c r="ADC3381" s="0"/>
      <c r="ADD3381" s="0"/>
      <c r="ADE3381" s="0"/>
      <c r="ADF3381" s="0"/>
      <c r="ADG3381" s="0"/>
      <c r="ADH3381" s="0"/>
      <c r="ADI3381" s="0"/>
      <c r="ADJ3381" s="0"/>
      <c r="ADK3381" s="0"/>
      <c r="ADL3381" s="0"/>
      <c r="ADM3381" s="0"/>
      <c r="ADN3381" s="0"/>
      <c r="ADO3381" s="0"/>
      <c r="ADP3381" s="0"/>
      <c r="ADQ3381" s="0"/>
      <c r="ADR3381" s="0"/>
      <c r="ADS3381" s="0"/>
      <c r="ADT3381" s="0"/>
      <c r="ADU3381" s="0"/>
      <c r="ADV3381" s="0"/>
      <c r="ADW3381" s="0"/>
      <c r="ADX3381" s="0"/>
      <c r="ADY3381" s="0"/>
      <c r="ADZ3381" s="0"/>
      <c r="AEA3381" s="0"/>
      <c r="AEB3381" s="0"/>
      <c r="AEC3381" s="0"/>
      <c r="AED3381" s="0"/>
      <c r="AEE3381" s="0"/>
      <c r="AEF3381" s="0"/>
      <c r="AEG3381" s="0"/>
      <c r="AEH3381" s="0"/>
      <c r="AEI3381" s="0"/>
      <c r="AEJ3381" s="0"/>
      <c r="AEK3381" s="0"/>
      <c r="AEL3381" s="0"/>
      <c r="AEM3381" s="0"/>
      <c r="AEN3381" s="0"/>
      <c r="AEO3381" s="0"/>
      <c r="AEP3381" s="0"/>
      <c r="AEQ3381" s="0"/>
      <c r="AER3381" s="0"/>
      <c r="AES3381" s="0"/>
      <c r="AET3381" s="0"/>
      <c r="AEU3381" s="0"/>
      <c r="AEV3381" s="0"/>
      <c r="AEW3381" s="0"/>
      <c r="AEX3381" s="0"/>
      <c r="AEY3381" s="0"/>
      <c r="AEZ3381" s="0"/>
      <c r="AFA3381" s="0"/>
      <c r="AFB3381" s="0"/>
      <c r="AFC3381" s="0"/>
      <c r="AFD3381" s="0"/>
      <c r="AFE3381" s="0"/>
      <c r="AFF3381" s="0"/>
      <c r="AFG3381" s="0"/>
      <c r="AFH3381" s="0"/>
      <c r="AFI3381" s="0"/>
      <c r="AFJ3381" s="0"/>
      <c r="AFK3381" s="0"/>
      <c r="AFL3381" s="0"/>
      <c r="AFM3381" s="0"/>
      <c r="AFN3381" s="0"/>
      <c r="AFO3381" s="0"/>
      <c r="AFP3381" s="0"/>
      <c r="AFQ3381" s="0"/>
      <c r="AFR3381" s="0"/>
      <c r="AFS3381" s="0"/>
      <c r="AFT3381" s="0"/>
      <c r="AFU3381" s="0"/>
      <c r="AFV3381" s="0"/>
      <c r="AFW3381" s="0"/>
      <c r="AFX3381" s="0"/>
      <c r="AFY3381" s="0"/>
      <c r="AFZ3381" s="0"/>
      <c r="AGA3381" s="0"/>
      <c r="AGB3381" s="0"/>
      <c r="AGC3381" s="0"/>
      <c r="AGD3381" s="0"/>
      <c r="AGE3381" s="0"/>
      <c r="AGF3381" s="0"/>
      <c r="AGG3381" s="0"/>
      <c r="AGH3381" s="0"/>
      <c r="AGI3381" s="0"/>
      <c r="AGJ3381" s="0"/>
      <c r="AGK3381" s="0"/>
      <c r="AGL3381" s="0"/>
      <c r="AGM3381" s="0"/>
      <c r="AGN3381" s="0"/>
      <c r="AGO3381" s="0"/>
      <c r="AGP3381" s="0"/>
      <c r="AGQ3381" s="0"/>
      <c r="AGR3381" s="0"/>
      <c r="AGS3381" s="0"/>
      <c r="AGT3381" s="0"/>
      <c r="AGU3381" s="0"/>
      <c r="AGV3381" s="0"/>
      <c r="AGW3381" s="0"/>
      <c r="AGX3381" s="0"/>
      <c r="AGY3381" s="0"/>
      <c r="AGZ3381" s="0"/>
      <c r="AHA3381" s="0"/>
      <c r="AHB3381" s="0"/>
      <c r="AHC3381" s="0"/>
      <c r="AHD3381" s="0"/>
      <c r="AHE3381" s="0"/>
      <c r="AHF3381" s="0"/>
      <c r="AHG3381" s="0"/>
      <c r="AHH3381" s="0"/>
      <c r="AHI3381" s="0"/>
      <c r="AHJ3381" s="0"/>
      <c r="AHK3381" s="0"/>
      <c r="AHL3381" s="0"/>
      <c r="AHM3381" s="0"/>
      <c r="AHN3381" s="0"/>
      <c r="AHO3381" s="0"/>
      <c r="AHP3381" s="0"/>
      <c r="AHQ3381" s="0"/>
      <c r="AHR3381" s="0"/>
      <c r="AHS3381" s="0"/>
      <c r="AHT3381" s="0"/>
      <c r="AHU3381" s="0"/>
      <c r="AHV3381" s="0"/>
      <c r="AHW3381" s="0"/>
      <c r="AHX3381" s="0"/>
      <c r="AHY3381" s="0"/>
      <c r="AHZ3381" s="0"/>
      <c r="AIA3381" s="0"/>
      <c r="AIB3381" s="0"/>
      <c r="AIC3381" s="0"/>
      <c r="AID3381" s="0"/>
      <c r="AIE3381" s="0"/>
      <c r="AIF3381" s="0"/>
      <c r="AIG3381" s="0"/>
      <c r="AIH3381" s="0"/>
      <c r="AII3381" s="0"/>
      <c r="AIJ3381" s="0"/>
      <c r="AIK3381" s="0"/>
      <c r="AIL3381" s="0"/>
      <c r="AIM3381" s="0"/>
      <c r="AIN3381" s="0"/>
      <c r="AIO3381" s="0"/>
      <c r="AIP3381" s="0"/>
      <c r="AIQ3381" s="0"/>
      <c r="AIR3381" s="0"/>
      <c r="AIS3381" s="0"/>
      <c r="AIT3381" s="0"/>
      <c r="AIU3381" s="0"/>
      <c r="AIV3381" s="0"/>
      <c r="AIW3381" s="0"/>
      <c r="AIX3381" s="0"/>
      <c r="AIY3381" s="0"/>
      <c r="AIZ3381" s="0"/>
      <c r="AJA3381" s="0"/>
      <c r="AJB3381" s="0"/>
      <c r="AJC3381" s="0"/>
      <c r="AJD3381" s="0"/>
      <c r="AJE3381" s="0"/>
      <c r="AJF3381" s="0"/>
      <c r="AJG3381" s="0"/>
      <c r="AJH3381" s="0"/>
      <c r="AJI3381" s="0"/>
      <c r="AJJ3381" s="0"/>
      <c r="AJK3381" s="0"/>
      <c r="AJL3381" s="0"/>
      <c r="AJM3381" s="0"/>
      <c r="AJN3381" s="0"/>
      <c r="AJO3381" s="0"/>
      <c r="AJP3381" s="0"/>
      <c r="AJQ3381" s="0"/>
      <c r="AJR3381" s="0"/>
      <c r="AJS3381" s="0"/>
      <c r="AJT3381" s="0"/>
      <c r="AJU3381" s="0"/>
      <c r="AJV3381" s="0"/>
      <c r="AJW3381" s="0"/>
      <c r="AJX3381" s="0"/>
      <c r="AJY3381" s="0"/>
      <c r="AJZ3381" s="0"/>
      <c r="AKA3381" s="0"/>
      <c r="AKB3381" s="0"/>
      <c r="AKC3381" s="0"/>
      <c r="AKD3381" s="0"/>
      <c r="AKE3381" s="0"/>
      <c r="AKF3381" s="0"/>
      <c r="AKG3381" s="0"/>
      <c r="AKH3381" s="0"/>
      <c r="AKI3381" s="0"/>
      <c r="AKJ3381" s="0"/>
      <c r="AKK3381" s="0"/>
      <c r="AKL3381" s="0"/>
      <c r="AKM3381" s="0"/>
      <c r="AKN3381" s="0"/>
      <c r="AKO3381" s="0"/>
      <c r="AKP3381" s="0"/>
      <c r="AKQ3381" s="0"/>
      <c r="AKR3381" s="0"/>
      <c r="AKS3381" s="0"/>
      <c r="AKT3381" s="0"/>
      <c r="AKU3381" s="0"/>
      <c r="AKV3381" s="0"/>
      <c r="AKW3381" s="0"/>
      <c r="AKX3381" s="0"/>
      <c r="AKY3381" s="0"/>
      <c r="AKZ3381" s="0"/>
      <c r="ALA3381" s="0"/>
      <c r="ALB3381" s="0"/>
      <c r="ALC3381" s="0"/>
      <c r="ALD3381" s="0"/>
      <c r="ALE3381" s="0"/>
      <c r="ALF3381" s="0"/>
      <c r="ALG3381" s="0"/>
      <c r="ALH3381" s="0"/>
      <c r="ALI3381" s="0"/>
      <c r="ALJ3381" s="0"/>
      <c r="ALK3381" s="0"/>
      <c r="ALL3381" s="0"/>
      <c r="ALM3381" s="0"/>
      <c r="ALN3381" s="0"/>
      <c r="ALO3381" s="0"/>
      <c r="ALP3381" s="0"/>
      <c r="ALQ3381" s="0"/>
      <c r="ALR3381" s="0"/>
      <c r="ALS3381" s="0"/>
      <c r="ALT3381" s="0"/>
      <c r="ALU3381" s="0"/>
      <c r="ALV3381" s="0"/>
      <c r="ALW3381" s="0"/>
      <c r="ALX3381" s="0"/>
      <c r="ALY3381" s="0"/>
      <c r="ALZ3381" s="0"/>
      <c r="AMA3381" s="0"/>
      <c r="AMB3381" s="0"/>
      <c r="AMC3381" s="0"/>
      <c r="AMD3381" s="0"/>
      <c r="AME3381" s="0"/>
      <c r="AMF3381" s="0"/>
      <c r="AMG3381" s="0"/>
      <c r="AMH3381" s="0"/>
      <c r="AMI3381" s="0"/>
    </row>
    <row r="3382" customFormat="false" ht="12.75" hidden="false" customHeight="false" outlineLevel="0" collapsed="false">
      <c r="A3382" s="1" t="s">
        <v>3640</v>
      </c>
      <c r="C3382" s="27" t="s">
        <v>3641</v>
      </c>
      <c r="D3382" s="27" t="s">
        <v>79</v>
      </c>
      <c r="E3382" s="28"/>
      <c r="F3382" s="29"/>
      <c r="G3382" s="27"/>
      <c r="H3382" s="30" t="s">
        <v>61</v>
      </c>
      <c r="I3382" s="31" t="n">
        <v>2.31</v>
      </c>
      <c r="J3382" s="31" t="s">
        <v>3609</v>
      </c>
      <c r="BM3382" s="0"/>
      <c r="BN3382" s="0"/>
      <c r="BO3382" s="0"/>
      <c r="BP3382" s="0"/>
      <c r="BQ3382" s="0"/>
      <c r="BR3382" s="0"/>
      <c r="BS3382" s="0"/>
      <c r="BT3382" s="0"/>
      <c r="BU3382" s="0"/>
      <c r="BV3382" s="0"/>
      <c r="BW3382" s="0"/>
      <c r="BX3382" s="0"/>
      <c r="BY3382" s="0"/>
      <c r="BZ3382" s="0"/>
      <c r="CA3382" s="0"/>
      <c r="CB3382" s="0"/>
      <c r="CC3382" s="0"/>
      <c r="CD3382" s="0"/>
      <c r="CE3382" s="0"/>
      <c r="CF3382" s="0"/>
      <c r="CG3382" s="0"/>
      <c r="CH3382" s="0"/>
      <c r="CI3382" s="0"/>
      <c r="CJ3382" s="0"/>
      <c r="CK3382" s="0"/>
      <c r="CL3382" s="0"/>
      <c r="CM3382" s="0"/>
      <c r="CN3382" s="0"/>
      <c r="CO3382" s="0"/>
      <c r="CP3382" s="0"/>
      <c r="CQ3382" s="0"/>
      <c r="CR3382" s="0"/>
      <c r="CS3382" s="0"/>
      <c r="CT3382" s="0"/>
      <c r="CU3382" s="0"/>
      <c r="CV3382" s="0"/>
      <c r="CW3382" s="0"/>
      <c r="CX3382" s="0"/>
      <c r="CY3382" s="0"/>
      <c r="CZ3382" s="0"/>
      <c r="DA3382" s="0"/>
      <c r="DB3382" s="0"/>
      <c r="DC3382" s="0"/>
      <c r="DD3382" s="0"/>
      <c r="DE3382" s="0"/>
      <c r="DF3382" s="0"/>
      <c r="DG3382" s="0"/>
      <c r="DH3382" s="0"/>
      <c r="DI3382" s="0"/>
      <c r="DJ3382" s="0"/>
      <c r="DK3382" s="0"/>
      <c r="DL3382" s="0"/>
      <c r="DM3382" s="0"/>
      <c r="DN3382" s="0"/>
      <c r="DO3382" s="0"/>
      <c r="DP3382" s="0"/>
      <c r="DQ3382" s="0"/>
      <c r="DR3382" s="0"/>
      <c r="DS3382" s="0"/>
      <c r="DT3382" s="0"/>
      <c r="DU3382" s="0"/>
      <c r="DV3382" s="0"/>
      <c r="DW3382" s="0"/>
      <c r="DX3382" s="0"/>
      <c r="DY3382" s="0"/>
      <c r="DZ3382" s="0"/>
      <c r="EA3382" s="0"/>
      <c r="EB3382" s="0"/>
      <c r="EC3382" s="0"/>
      <c r="ED3382" s="0"/>
      <c r="EE3382" s="0"/>
      <c r="EF3382" s="0"/>
      <c r="EG3382" s="0"/>
      <c r="EH3382" s="0"/>
      <c r="EI3382" s="0"/>
      <c r="EJ3382" s="0"/>
      <c r="EK3382" s="0"/>
      <c r="EL3382" s="0"/>
      <c r="EM3382" s="0"/>
      <c r="EN3382" s="0"/>
      <c r="EO3382" s="0"/>
      <c r="EP3382" s="0"/>
      <c r="EQ3382" s="0"/>
      <c r="ER3382" s="0"/>
      <c r="ES3382" s="0"/>
      <c r="ET3382" s="0"/>
      <c r="EU3382" s="0"/>
      <c r="EV3382" s="0"/>
      <c r="EW3382" s="0"/>
      <c r="EX3382" s="0"/>
      <c r="EY3382" s="0"/>
      <c r="EZ3382" s="0"/>
      <c r="FA3382" s="0"/>
      <c r="FB3382" s="0"/>
      <c r="FC3382" s="0"/>
      <c r="FD3382" s="0"/>
      <c r="FE3382" s="0"/>
      <c r="FF3382" s="0"/>
      <c r="FG3382" s="0"/>
      <c r="FH3382" s="0"/>
      <c r="FI3382" s="0"/>
      <c r="FJ3382" s="0"/>
      <c r="FK3382" s="0"/>
      <c r="FL3382" s="0"/>
      <c r="FM3382" s="0"/>
      <c r="FN3382" s="0"/>
      <c r="FO3382" s="0"/>
      <c r="FP3382" s="0"/>
      <c r="FQ3382" s="0"/>
      <c r="FR3382" s="0"/>
      <c r="FS3382" s="0"/>
      <c r="FT3382" s="0"/>
      <c r="FU3382" s="0"/>
      <c r="FV3382" s="0"/>
      <c r="FW3382" s="0"/>
      <c r="FX3382" s="0"/>
      <c r="FY3382" s="0"/>
      <c r="FZ3382" s="0"/>
      <c r="GA3382" s="0"/>
      <c r="GB3382" s="0"/>
      <c r="GC3382" s="0"/>
      <c r="GD3382" s="0"/>
      <c r="GE3382" s="0"/>
      <c r="GF3382" s="0"/>
      <c r="GG3382" s="0"/>
      <c r="GH3382" s="0"/>
      <c r="GI3382" s="0"/>
      <c r="GJ3382" s="0"/>
      <c r="GK3382" s="0"/>
      <c r="GL3382" s="0"/>
      <c r="GM3382" s="0"/>
      <c r="GN3382" s="0"/>
      <c r="GO3382" s="0"/>
      <c r="GP3382" s="0"/>
      <c r="GQ3382" s="0"/>
      <c r="GR3382" s="0"/>
      <c r="GS3382" s="0"/>
      <c r="GT3382" s="0"/>
      <c r="GU3382" s="0"/>
      <c r="GV3382" s="0"/>
      <c r="GW3382" s="0"/>
      <c r="GX3382" s="0"/>
      <c r="GY3382" s="0"/>
      <c r="GZ3382" s="0"/>
      <c r="HA3382" s="0"/>
      <c r="HB3382" s="0"/>
      <c r="HC3382" s="0"/>
      <c r="HD3382" s="0"/>
      <c r="HE3382" s="0"/>
      <c r="HF3382" s="0"/>
      <c r="HG3382" s="0"/>
      <c r="HH3382" s="0"/>
      <c r="HI3382" s="0"/>
      <c r="HJ3382" s="0"/>
      <c r="HK3382" s="0"/>
      <c r="HL3382" s="0"/>
      <c r="HM3382" s="0"/>
      <c r="HN3382" s="0"/>
      <c r="HO3382" s="0"/>
      <c r="HP3382" s="0"/>
      <c r="HQ3382" s="0"/>
      <c r="HR3382" s="0"/>
      <c r="HS3382" s="0"/>
      <c r="HT3382" s="0"/>
      <c r="HU3382" s="0"/>
      <c r="HV3382" s="0"/>
      <c r="HW3382" s="0"/>
      <c r="HX3382" s="0"/>
      <c r="HY3382" s="0"/>
      <c r="HZ3382" s="0"/>
      <c r="IA3382" s="0"/>
      <c r="IB3382" s="0"/>
      <c r="IC3382" s="0"/>
      <c r="ID3382" s="0"/>
      <c r="IE3382" s="0"/>
      <c r="IF3382" s="0"/>
      <c r="IG3382" s="0"/>
      <c r="IH3382" s="0"/>
      <c r="II3382" s="0"/>
      <c r="IJ3382" s="0"/>
      <c r="IK3382" s="0"/>
      <c r="IL3382" s="0"/>
      <c r="IM3382" s="0"/>
      <c r="IN3382" s="0"/>
      <c r="IO3382" s="0"/>
      <c r="IP3382" s="0"/>
      <c r="IQ3382" s="0"/>
      <c r="IR3382" s="0"/>
      <c r="IS3382" s="0"/>
      <c r="IT3382" s="0"/>
      <c r="IU3382" s="0"/>
      <c r="IV3382" s="0"/>
      <c r="IW3382" s="0"/>
      <c r="IX3382" s="0"/>
      <c r="IY3382" s="0"/>
      <c r="IZ3382" s="0"/>
      <c r="JA3382" s="0"/>
      <c r="JB3382" s="0"/>
      <c r="JC3382" s="0"/>
      <c r="JD3382" s="0"/>
      <c r="JE3382" s="0"/>
      <c r="JF3382" s="0"/>
      <c r="JG3382" s="0"/>
      <c r="JH3382" s="0"/>
      <c r="JI3382" s="0"/>
      <c r="JJ3382" s="0"/>
      <c r="JK3382" s="0"/>
      <c r="JL3382" s="0"/>
      <c r="JM3382" s="0"/>
      <c r="JN3382" s="0"/>
      <c r="JO3382" s="0"/>
      <c r="JP3382" s="0"/>
      <c r="JQ3382" s="0"/>
      <c r="JR3382" s="0"/>
      <c r="JS3382" s="0"/>
      <c r="JT3382" s="0"/>
      <c r="JU3382" s="0"/>
      <c r="JV3382" s="0"/>
      <c r="JW3382" s="0"/>
      <c r="JX3382" s="0"/>
      <c r="JY3382" s="0"/>
      <c r="JZ3382" s="0"/>
      <c r="KA3382" s="0"/>
      <c r="KB3382" s="0"/>
      <c r="KC3382" s="0"/>
      <c r="KD3382" s="0"/>
      <c r="KE3382" s="0"/>
      <c r="KF3382" s="0"/>
      <c r="KG3382" s="0"/>
      <c r="KH3382" s="0"/>
      <c r="KI3382" s="0"/>
      <c r="KJ3382" s="0"/>
      <c r="KK3382" s="0"/>
      <c r="KL3382" s="0"/>
      <c r="KM3382" s="0"/>
      <c r="KN3382" s="0"/>
      <c r="KO3382" s="0"/>
      <c r="KP3382" s="0"/>
      <c r="KQ3382" s="0"/>
      <c r="KR3382" s="0"/>
      <c r="KS3382" s="0"/>
      <c r="KT3382" s="0"/>
      <c r="KU3382" s="0"/>
      <c r="KV3382" s="0"/>
      <c r="KW3382" s="0"/>
      <c r="KX3382" s="0"/>
      <c r="KY3382" s="0"/>
      <c r="KZ3382" s="0"/>
      <c r="LA3382" s="0"/>
      <c r="LB3382" s="0"/>
      <c r="LC3382" s="0"/>
      <c r="LD3382" s="0"/>
      <c r="LE3382" s="0"/>
      <c r="LF3382" s="0"/>
      <c r="LG3382" s="0"/>
      <c r="LH3382" s="0"/>
      <c r="LI3382" s="0"/>
      <c r="LJ3382" s="0"/>
      <c r="LK3382" s="0"/>
      <c r="LL3382" s="0"/>
      <c r="LM3382" s="0"/>
      <c r="LN3382" s="0"/>
      <c r="LO3382" s="0"/>
      <c r="LP3382" s="0"/>
      <c r="LQ3382" s="0"/>
      <c r="LR3382" s="0"/>
      <c r="LS3382" s="0"/>
      <c r="LT3382" s="0"/>
      <c r="LU3382" s="0"/>
      <c r="LV3382" s="0"/>
      <c r="LW3382" s="0"/>
      <c r="LX3382" s="0"/>
      <c r="LY3382" s="0"/>
      <c r="LZ3382" s="0"/>
      <c r="MA3382" s="0"/>
      <c r="MB3382" s="0"/>
      <c r="MC3382" s="0"/>
      <c r="MD3382" s="0"/>
      <c r="ME3382" s="0"/>
      <c r="MF3382" s="0"/>
      <c r="MG3382" s="0"/>
      <c r="MH3382" s="0"/>
      <c r="MI3382" s="0"/>
      <c r="MJ3382" s="0"/>
      <c r="MK3382" s="0"/>
      <c r="ML3382" s="0"/>
      <c r="MM3382" s="0"/>
      <c r="MN3382" s="0"/>
      <c r="MO3382" s="0"/>
      <c r="MP3382" s="0"/>
      <c r="MQ3382" s="0"/>
      <c r="MR3382" s="0"/>
      <c r="MS3382" s="0"/>
      <c r="MT3382" s="0"/>
      <c r="MU3382" s="0"/>
      <c r="MV3382" s="0"/>
      <c r="MW3382" s="0"/>
      <c r="MX3382" s="0"/>
      <c r="MY3382" s="0"/>
      <c r="MZ3382" s="0"/>
      <c r="NA3382" s="0"/>
      <c r="NB3382" s="0"/>
      <c r="NC3382" s="0"/>
      <c r="ND3382" s="0"/>
      <c r="NE3382" s="0"/>
      <c r="NF3382" s="0"/>
      <c r="NG3382" s="0"/>
      <c r="NH3382" s="0"/>
      <c r="NI3382" s="0"/>
      <c r="NJ3382" s="0"/>
      <c r="NK3382" s="0"/>
      <c r="NL3382" s="0"/>
      <c r="NM3382" s="0"/>
      <c r="NN3382" s="0"/>
      <c r="NO3382" s="0"/>
      <c r="NP3382" s="0"/>
      <c r="NQ3382" s="0"/>
      <c r="NR3382" s="0"/>
      <c r="NS3382" s="0"/>
      <c r="NT3382" s="0"/>
      <c r="NU3382" s="0"/>
      <c r="NV3382" s="0"/>
      <c r="NW3382" s="0"/>
      <c r="NX3382" s="0"/>
      <c r="NY3382" s="0"/>
      <c r="NZ3382" s="0"/>
      <c r="OA3382" s="0"/>
      <c r="OB3382" s="0"/>
      <c r="OC3382" s="0"/>
      <c r="OD3382" s="0"/>
      <c r="OE3382" s="0"/>
      <c r="OF3382" s="0"/>
      <c r="OG3382" s="0"/>
      <c r="OH3382" s="0"/>
      <c r="OI3382" s="0"/>
      <c r="OJ3382" s="0"/>
      <c r="OK3382" s="0"/>
      <c r="OL3382" s="0"/>
      <c r="OM3382" s="0"/>
      <c r="ON3382" s="0"/>
      <c r="OO3382" s="0"/>
      <c r="OP3382" s="0"/>
      <c r="OQ3382" s="0"/>
      <c r="OR3382" s="0"/>
      <c r="OS3382" s="0"/>
      <c r="OT3382" s="0"/>
      <c r="OU3382" s="0"/>
      <c r="OV3382" s="0"/>
      <c r="OW3382" s="0"/>
      <c r="OX3382" s="0"/>
      <c r="OY3382" s="0"/>
      <c r="OZ3382" s="0"/>
      <c r="PA3382" s="0"/>
      <c r="PB3382" s="0"/>
      <c r="PC3382" s="0"/>
      <c r="PD3382" s="0"/>
      <c r="PE3382" s="0"/>
      <c r="PF3382" s="0"/>
      <c r="PG3382" s="0"/>
      <c r="PH3382" s="0"/>
      <c r="PI3382" s="0"/>
      <c r="PJ3382" s="0"/>
      <c r="PK3382" s="0"/>
      <c r="PL3382" s="0"/>
      <c r="PM3382" s="0"/>
      <c r="PN3382" s="0"/>
      <c r="PO3382" s="0"/>
      <c r="PP3382" s="0"/>
      <c r="PQ3382" s="0"/>
      <c r="PR3382" s="0"/>
      <c r="PS3382" s="0"/>
      <c r="PT3382" s="0"/>
      <c r="PU3382" s="0"/>
      <c r="PV3382" s="0"/>
      <c r="PW3382" s="0"/>
      <c r="PX3382" s="0"/>
      <c r="PY3382" s="0"/>
      <c r="PZ3382" s="0"/>
      <c r="QA3382" s="0"/>
      <c r="QB3382" s="0"/>
      <c r="QC3382" s="0"/>
      <c r="QD3382" s="0"/>
      <c r="QE3382" s="0"/>
      <c r="QF3382" s="0"/>
      <c r="QG3382" s="0"/>
      <c r="QH3382" s="0"/>
      <c r="QI3382" s="0"/>
      <c r="QJ3382" s="0"/>
      <c r="QK3382" s="0"/>
      <c r="QL3382" s="0"/>
      <c r="QM3382" s="0"/>
      <c r="QN3382" s="0"/>
      <c r="QO3382" s="0"/>
      <c r="QP3382" s="0"/>
      <c r="QQ3382" s="0"/>
      <c r="QR3382" s="0"/>
      <c r="QS3382" s="0"/>
      <c r="QT3382" s="0"/>
      <c r="QU3382" s="0"/>
      <c r="QV3382" s="0"/>
      <c r="QW3382" s="0"/>
      <c r="QX3382" s="0"/>
      <c r="QY3382" s="0"/>
      <c r="QZ3382" s="0"/>
      <c r="RA3382" s="0"/>
      <c r="RB3382" s="0"/>
      <c r="RC3382" s="0"/>
      <c r="RD3382" s="0"/>
      <c r="RE3382" s="0"/>
      <c r="RF3382" s="0"/>
      <c r="RG3382" s="0"/>
      <c r="RH3382" s="0"/>
      <c r="RI3382" s="0"/>
      <c r="RJ3382" s="0"/>
      <c r="RK3382" s="0"/>
      <c r="RL3382" s="0"/>
      <c r="RM3382" s="0"/>
      <c r="RN3382" s="0"/>
      <c r="RO3382" s="0"/>
      <c r="RP3382" s="0"/>
      <c r="RQ3382" s="0"/>
      <c r="RR3382" s="0"/>
      <c r="RS3382" s="0"/>
      <c r="RT3382" s="0"/>
      <c r="RU3382" s="0"/>
      <c r="RV3382" s="0"/>
      <c r="RW3382" s="0"/>
      <c r="RX3382" s="0"/>
      <c r="RY3382" s="0"/>
      <c r="RZ3382" s="0"/>
      <c r="SA3382" s="0"/>
      <c r="SB3382" s="0"/>
      <c r="SC3382" s="0"/>
      <c r="SD3382" s="0"/>
      <c r="SE3382" s="0"/>
      <c r="SF3382" s="0"/>
      <c r="SG3382" s="0"/>
      <c r="SH3382" s="0"/>
      <c r="SI3382" s="0"/>
      <c r="SJ3382" s="0"/>
      <c r="SK3382" s="0"/>
      <c r="SL3382" s="0"/>
      <c r="SM3382" s="0"/>
      <c r="SN3382" s="0"/>
      <c r="SO3382" s="0"/>
      <c r="SP3382" s="0"/>
      <c r="SQ3382" s="0"/>
      <c r="SR3382" s="0"/>
      <c r="SS3382" s="0"/>
      <c r="ST3382" s="0"/>
      <c r="SU3382" s="0"/>
      <c r="SV3382" s="0"/>
      <c r="SW3382" s="0"/>
      <c r="SX3382" s="0"/>
      <c r="SY3382" s="0"/>
      <c r="SZ3382" s="0"/>
      <c r="TA3382" s="0"/>
      <c r="TB3382" s="0"/>
      <c r="TC3382" s="0"/>
      <c r="TD3382" s="0"/>
      <c r="TE3382" s="0"/>
      <c r="TF3382" s="0"/>
      <c r="TG3382" s="0"/>
      <c r="TH3382" s="0"/>
      <c r="TI3382" s="0"/>
      <c r="TJ3382" s="0"/>
      <c r="TK3382" s="0"/>
      <c r="TL3382" s="0"/>
      <c r="TM3382" s="0"/>
      <c r="TN3382" s="0"/>
      <c r="TO3382" s="0"/>
      <c r="TP3382" s="0"/>
      <c r="TQ3382" s="0"/>
      <c r="TR3382" s="0"/>
      <c r="TS3382" s="0"/>
      <c r="TT3382" s="0"/>
      <c r="TU3382" s="0"/>
      <c r="TV3382" s="0"/>
      <c r="TW3382" s="0"/>
      <c r="TX3382" s="0"/>
      <c r="TY3382" s="0"/>
      <c r="TZ3382" s="0"/>
      <c r="UA3382" s="0"/>
      <c r="UB3382" s="0"/>
      <c r="UC3382" s="0"/>
      <c r="UD3382" s="0"/>
      <c r="UE3382" s="0"/>
      <c r="UF3382" s="0"/>
      <c r="UG3382" s="0"/>
      <c r="UH3382" s="0"/>
      <c r="UI3382" s="0"/>
      <c r="UJ3382" s="0"/>
      <c r="UK3382" s="0"/>
      <c r="UL3382" s="0"/>
      <c r="UM3382" s="0"/>
      <c r="UN3382" s="0"/>
      <c r="UO3382" s="0"/>
      <c r="UP3382" s="0"/>
      <c r="UQ3382" s="0"/>
      <c r="UR3382" s="0"/>
      <c r="US3382" s="0"/>
      <c r="UT3382" s="0"/>
      <c r="UU3382" s="0"/>
      <c r="UV3382" s="0"/>
      <c r="UW3382" s="0"/>
      <c r="UX3382" s="0"/>
      <c r="UY3382" s="0"/>
      <c r="UZ3382" s="0"/>
      <c r="VA3382" s="0"/>
      <c r="VB3382" s="0"/>
      <c r="VC3382" s="0"/>
      <c r="VD3382" s="0"/>
      <c r="VE3382" s="0"/>
      <c r="VF3382" s="0"/>
      <c r="VG3382" s="0"/>
      <c r="VH3382" s="0"/>
      <c r="VI3382" s="0"/>
      <c r="VJ3382" s="0"/>
      <c r="VK3382" s="0"/>
      <c r="VL3382" s="0"/>
      <c r="VM3382" s="0"/>
      <c r="VN3382" s="0"/>
      <c r="VO3382" s="0"/>
      <c r="VP3382" s="0"/>
      <c r="VQ3382" s="0"/>
      <c r="VR3382" s="0"/>
      <c r="VS3382" s="0"/>
      <c r="VT3382" s="0"/>
      <c r="VU3382" s="0"/>
      <c r="VV3382" s="0"/>
      <c r="VW3382" s="0"/>
      <c r="VX3382" s="0"/>
      <c r="VY3382" s="0"/>
      <c r="VZ3382" s="0"/>
      <c r="WA3382" s="0"/>
      <c r="WB3382" s="0"/>
      <c r="WC3382" s="0"/>
      <c r="WD3382" s="0"/>
      <c r="WE3382" s="0"/>
      <c r="WF3382" s="0"/>
      <c r="WG3382" s="0"/>
      <c r="WH3382" s="0"/>
      <c r="WI3382" s="0"/>
      <c r="WJ3382" s="0"/>
      <c r="WK3382" s="0"/>
      <c r="WL3382" s="0"/>
      <c r="WM3382" s="0"/>
      <c r="WN3382" s="0"/>
      <c r="WO3382" s="0"/>
      <c r="WP3382" s="0"/>
      <c r="WQ3382" s="0"/>
      <c r="WR3382" s="0"/>
      <c r="WS3382" s="0"/>
      <c r="WT3382" s="0"/>
      <c r="WU3382" s="0"/>
      <c r="WV3382" s="0"/>
      <c r="WW3382" s="0"/>
      <c r="WX3382" s="0"/>
      <c r="WY3382" s="0"/>
      <c r="WZ3382" s="0"/>
      <c r="XA3382" s="0"/>
      <c r="XB3382" s="0"/>
      <c r="XC3382" s="0"/>
      <c r="XD3382" s="0"/>
      <c r="XE3382" s="0"/>
      <c r="XF3382" s="0"/>
      <c r="XG3382" s="0"/>
      <c r="XH3382" s="0"/>
      <c r="XI3382" s="0"/>
      <c r="XJ3382" s="0"/>
      <c r="XK3382" s="0"/>
      <c r="XL3382" s="0"/>
      <c r="XM3382" s="0"/>
      <c r="XN3382" s="0"/>
      <c r="XO3382" s="0"/>
      <c r="XP3382" s="0"/>
      <c r="XQ3382" s="0"/>
      <c r="XR3382" s="0"/>
      <c r="XS3382" s="0"/>
      <c r="XT3382" s="0"/>
      <c r="XU3382" s="0"/>
      <c r="XV3382" s="0"/>
      <c r="XW3382" s="0"/>
      <c r="XX3382" s="0"/>
      <c r="XY3382" s="0"/>
      <c r="XZ3382" s="0"/>
      <c r="YA3382" s="0"/>
      <c r="YB3382" s="0"/>
      <c r="YC3382" s="0"/>
      <c r="YD3382" s="0"/>
      <c r="YE3382" s="0"/>
      <c r="YF3382" s="0"/>
      <c r="YG3382" s="0"/>
      <c r="YH3382" s="0"/>
      <c r="YI3382" s="0"/>
      <c r="YJ3382" s="0"/>
      <c r="YK3382" s="0"/>
      <c r="YL3382" s="0"/>
      <c r="YM3382" s="0"/>
      <c r="YN3382" s="0"/>
      <c r="YO3382" s="0"/>
      <c r="YP3382" s="0"/>
      <c r="YQ3382" s="0"/>
      <c r="YR3382" s="0"/>
      <c r="YS3382" s="0"/>
      <c r="YT3382" s="0"/>
      <c r="YU3382" s="0"/>
      <c r="YV3382" s="0"/>
      <c r="YW3382" s="0"/>
      <c r="YX3382" s="0"/>
      <c r="YY3382" s="0"/>
      <c r="YZ3382" s="0"/>
      <c r="ZA3382" s="0"/>
      <c r="ZB3382" s="0"/>
      <c r="ZC3382" s="0"/>
      <c r="ZD3382" s="0"/>
      <c r="ZE3382" s="0"/>
      <c r="ZF3382" s="0"/>
      <c r="ZG3382" s="0"/>
      <c r="ZH3382" s="0"/>
      <c r="ZI3382" s="0"/>
      <c r="ZJ3382" s="0"/>
      <c r="ZK3382" s="0"/>
      <c r="ZL3382" s="0"/>
      <c r="ZM3382" s="0"/>
      <c r="ZN3382" s="0"/>
      <c r="ZO3382" s="0"/>
      <c r="ZP3382" s="0"/>
      <c r="ZQ3382" s="0"/>
      <c r="ZR3382" s="0"/>
      <c r="ZS3382" s="0"/>
      <c r="ZT3382" s="0"/>
      <c r="ZU3382" s="0"/>
      <c r="ZV3382" s="0"/>
      <c r="ZW3382" s="0"/>
      <c r="ZX3382" s="0"/>
      <c r="ZY3382" s="0"/>
      <c r="ZZ3382" s="0"/>
      <c r="AAA3382" s="0"/>
      <c r="AAB3382" s="0"/>
      <c r="AAC3382" s="0"/>
      <c r="AAD3382" s="0"/>
      <c r="AAE3382" s="0"/>
      <c r="AAF3382" s="0"/>
      <c r="AAG3382" s="0"/>
      <c r="AAH3382" s="0"/>
      <c r="AAI3382" s="0"/>
      <c r="AAJ3382" s="0"/>
      <c r="AAK3382" s="0"/>
      <c r="AAL3382" s="0"/>
      <c r="AAM3382" s="0"/>
      <c r="AAN3382" s="0"/>
      <c r="AAO3382" s="0"/>
      <c r="AAP3382" s="0"/>
      <c r="AAQ3382" s="0"/>
      <c r="AAR3382" s="0"/>
      <c r="AAS3382" s="0"/>
      <c r="AAT3382" s="0"/>
      <c r="AAU3382" s="0"/>
      <c r="AAV3382" s="0"/>
      <c r="AAW3382" s="0"/>
      <c r="AAX3382" s="0"/>
      <c r="AAY3382" s="0"/>
      <c r="AAZ3382" s="0"/>
      <c r="ABA3382" s="0"/>
      <c r="ABB3382" s="0"/>
      <c r="ABC3382" s="0"/>
      <c r="ABD3382" s="0"/>
      <c r="ABE3382" s="0"/>
      <c r="ABF3382" s="0"/>
      <c r="ABG3382" s="0"/>
      <c r="ABH3382" s="0"/>
      <c r="ABI3382" s="0"/>
      <c r="ABJ3382" s="0"/>
      <c r="ABK3382" s="0"/>
      <c r="ABL3382" s="0"/>
      <c r="ABM3382" s="0"/>
      <c r="ABN3382" s="0"/>
      <c r="ABO3382" s="0"/>
      <c r="ABP3382" s="0"/>
      <c r="ABQ3382" s="0"/>
      <c r="ABR3382" s="0"/>
      <c r="ABS3382" s="0"/>
      <c r="ABT3382" s="0"/>
      <c r="ABU3382" s="0"/>
      <c r="ABV3382" s="0"/>
      <c r="ABW3382" s="0"/>
      <c r="ABX3382" s="0"/>
      <c r="ABY3382" s="0"/>
      <c r="ABZ3382" s="0"/>
      <c r="ACA3382" s="0"/>
      <c r="ACB3382" s="0"/>
      <c r="ACC3382" s="0"/>
      <c r="ACD3382" s="0"/>
      <c r="ACE3382" s="0"/>
      <c r="ACF3382" s="0"/>
      <c r="ACG3382" s="0"/>
      <c r="ACH3382" s="0"/>
      <c r="ACI3382" s="0"/>
      <c r="ACJ3382" s="0"/>
      <c r="ACK3382" s="0"/>
      <c r="ACL3382" s="0"/>
      <c r="ACM3382" s="0"/>
      <c r="ACN3382" s="0"/>
      <c r="ACO3382" s="0"/>
      <c r="ACP3382" s="0"/>
      <c r="ACQ3382" s="0"/>
      <c r="ACR3382" s="0"/>
      <c r="ACS3382" s="0"/>
      <c r="ACT3382" s="0"/>
      <c r="ACU3382" s="0"/>
      <c r="ACV3382" s="0"/>
      <c r="ACW3382" s="0"/>
      <c r="ACX3382" s="0"/>
      <c r="ACY3382" s="0"/>
      <c r="ACZ3382" s="0"/>
      <c r="ADA3382" s="0"/>
      <c r="ADB3382" s="0"/>
      <c r="ADC3382" s="0"/>
      <c r="ADD3382" s="0"/>
      <c r="ADE3382" s="0"/>
      <c r="ADF3382" s="0"/>
      <c r="ADG3382" s="0"/>
      <c r="ADH3382" s="0"/>
      <c r="ADI3382" s="0"/>
      <c r="ADJ3382" s="0"/>
      <c r="ADK3382" s="0"/>
      <c r="ADL3382" s="0"/>
      <c r="ADM3382" s="0"/>
      <c r="ADN3382" s="0"/>
      <c r="ADO3382" s="0"/>
      <c r="ADP3382" s="0"/>
      <c r="ADQ3382" s="0"/>
      <c r="ADR3382" s="0"/>
      <c r="ADS3382" s="0"/>
      <c r="ADT3382" s="0"/>
      <c r="ADU3382" s="0"/>
      <c r="ADV3382" s="0"/>
      <c r="ADW3382" s="0"/>
      <c r="ADX3382" s="0"/>
      <c r="ADY3382" s="0"/>
      <c r="ADZ3382" s="0"/>
      <c r="AEA3382" s="0"/>
      <c r="AEB3382" s="0"/>
      <c r="AEC3382" s="0"/>
      <c r="AED3382" s="0"/>
      <c r="AEE3382" s="0"/>
      <c r="AEF3382" s="0"/>
      <c r="AEG3382" s="0"/>
      <c r="AEH3382" s="0"/>
      <c r="AEI3382" s="0"/>
      <c r="AEJ3382" s="0"/>
      <c r="AEK3382" s="0"/>
      <c r="AEL3382" s="0"/>
      <c r="AEM3382" s="0"/>
      <c r="AEN3382" s="0"/>
      <c r="AEO3382" s="0"/>
      <c r="AEP3382" s="0"/>
      <c r="AEQ3382" s="0"/>
      <c r="AER3382" s="0"/>
      <c r="AES3382" s="0"/>
      <c r="AET3382" s="0"/>
      <c r="AEU3382" s="0"/>
      <c r="AEV3382" s="0"/>
      <c r="AEW3382" s="0"/>
      <c r="AEX3382" s="0"/>
      <c r="AEY3382" s="0"/>
      <c r="AEZ3382" s="0"/>
      <c r="AFA3382" s="0"/>
      <c r="AFB3382" s="0"/>
      <c r="AFC3382" s="0"/>
      <c r="AFD3382" s="0"/>
      <c r="AFE3382" s="0"/>
      <c r="AFF3382" s="0"/>
      <c r="AFG3382" s="0"/>
      <c r="AFH3382" s="0"/>
      <c r="AFI3382" s="0"/>
      <c r="AFJ3382" s="0"/>
      <c r="AFK3382" s="0"/>
      <c r="AFL3382" s="0"/>
      <c r="AFM3382" s="0"/>
      <c r="AFN3382" s="0"/>
      <c r="AFO3382" s="0"/>
      <c r="AFP3382" s="0"/>
      <c r="AFQ3382" s="0"/>
      <c r="AFR3382" s="0"/>
      <c r="AFS3382" s="0"/>
      <c r="AFT3382" s="0"/>
      <c r="AFU3382" s="0"/>
      <c r="AFV3382" s="0"/>
      <c r="AFW3382" s="0"/>
      <c r="AFX3382" s="0"/>
      <c r="AFY3382" s="0"/>
      <c r="AFZ3382" s="0"/>
      <c r="AGA3382" s="0"/>
      <c r="AGB3382" s="0"/>
      <c r="AGC3382" s="0"/>
      <c r="AGD3382" s="0"/>
      <c r="AGE3382" s="0"/>
      <c r="AGF3382" s="0"/>
      <c r="AGG3382" s="0"/>
      <c r="AGH3382" s="0"/>
      <c r="AGI3382" s="0"/>
      <c r="AGJ3382" s="0"/>
      <c r="AGK3382" s="0"/>
      <c r="AGL3382" s="0"/>
      <c r="AGM3382" s="0"/>
      <c r="AGN3382" s="0"/>
      <c r="AGO3382" s="0"/>
      <c r="AGP3382" s="0"/>
      <c r="AGQ3382" s="0"/>
      <c r="AGR3382" s="0"/>
      <c r="AGS3382" s="0"/>
      <c r="AGT3382" s="0"/>
      <c r="AGU3382" s="0"/>
      <c r="AGV3382" s="0"/>
      <c r="AGW3382" s="0"/>
      <c r="AGX3382" s="0"/>
      <c r="AGY3382" s="0"/>
      <c r="AGZ3382" s="0"/>
      <c r="AHA3382" s="0"/>
      <c r="AHB3382" s="0"/>
      <c r="AHC3382" s="0"/>
      <c r="AHD3382" s="0"/>
      <c r="AHE3382" s="0"/>
      <c r="AHF3382" s="0"/>
      <c r="AHG3382" s="0"/>
      <c r="AHH3382" s="0"/>
      <c r="AHI3382" s="0"/>
      <c r="AHJ3382" s="0"/>
      <c r="AHK3382" s="0"/>
      <c r="AHL3382" s="0"/>
      <c r="AHM3382" s="0"/>
      <c r="AHN3382" s="0"/>
      <c r="AHO3382" s="0"/>
      <c r="AHP3382" s="0"/>
      <c r="AHQ3382" s="0"/>
      <c r="AHR3382" s="0"/>
      <c r="AHS3382" s="0"/>
      <c r="AHT3382" s="0"/>
      <c r="AHU3382" s="0"/>
      <c r="AHV3382" s="0"/>
      <c r="AHW3382" s="0"/>
      <c r="AHX3382" s="0"/>
      <c r="AHY3382" s="0"/>
      <c r="AHZ3382" s="0"/>
      <c r="AIA3382" s="0"/>
      <c r="AIB3382" s="0"/>
      <c r="AIC3382" s="0"/>
      <c r="AID3382" s="0"/>
      <c r="AIE3382" s="0"/>
      <c r="AIF3382" s="0"/>
      <c r="AIG3382" s="0"/>
      <c r="AIH3382" s="0"/>
      <c r="AII3382" s="0"/>
      <c r="AIJ3382" s="0"/>
      <c r="AIK3382" s="0"/>
      <c r="AIL3382" s="0"/>
      <c r="AIM3382" s="0"/>
      <c r="AIN3382" s="0"/>
      <c r="AIO3382" s="0"/>
      <c r="AIP3382" s="0"/>
      <c r="AIQ3382" s="0"/>
      <c r="AIR3382" s="0"/>
      <c r="AIS3382" s="0"/>
      <c r="AIT3382" s="0"/>
      <c r="AIU3382" s="0"/>
      <c r="AIV3382" s="0"/>
      <c r="AIW3382" s="0"/>
      <c r="AIX3382" s="0"/>
      <c r="AIY3382" s="0"/>
      <c r="AIZ3382" s="0"/>
      <c r="AJA3382" s="0"/>
      <c r="AJB3382" s="0"/>
      <c r="AJC3382" s="0"/>
      <c r="AJD3382" s="0"/>
      <c r="AJE3382" s="0"/>
      <c r="AJF3382" s="0"/>
      <c r="AJG3382" s="0"/>
      <c r="AJH3382" s="0"/>
      <c r="AJI3382" s="0"/>
      <c r="AJJ3382" s="0"/>
      <c r="AJK3382" s="0"/>
      <c r="AJL3382" s="0"/>
      <c r="AJM3382" s="0"/>
      <c r="AJN3382" s="0"/>
      <c r="AJO3382" s="0"/>
      <c r="AJP3382" s="0"/>
      <c r="AJQ3382" s="0"/>
      <c r="AJR3382" s="0"/>
      <c r="AJS3382" s="0"/>
      <c r="AJT3382" s="0"/>
      <c r="AJU3382" s="0"/>
      <c r="AJV3382" s="0"/>
      <c r="AJW3382" s="0"/>
      <c r="AJX3382" s="0"/>
      <c r="AJY3382" s="0"/>
      <c r="AJZ3382" s="0"/>
      <c r="AKA3382" s="0"/>
      <c r="AKB3382" s="0"/>
      <c r="AKC3382" s="0"/>
      <c r="AKD3382" s="0"/>
      <c r="AKE3382" s="0"/>
      <c r="AKF3382" s="0"/>
      <c r="AKG3382" s="0"/>
      <c r="AKH3382" s="0"/>
      <c r="AKI3382" s="0"/>
      <c r="AKJ3382" s="0"/>
      <c r="AKK3382" s="0"/>
      <c r="AKL3382" s="0"/>
      <c r="AKM3382" s="0"/>
      <c r="AKN3382" s="0"/>
      <c r="AKO3382" s="0"/>
      <c r="AKP3382" s="0"/>
      <c r="AKQ3382" s="0"/>
      <c r="AKR3382" s="0"/>
      <c r="AKS3382" s="0"/>
      <c r="AKT3382" s="0"/>
      <c r="AKU3382" s="0"/>
      <c r="AKV3382" s="0"/>
      <c r="AKW3382" s="0"/>
      <c r="AKX3382" s="0"/>
      <c r="AKY3382" s="0"/>
      <c r="AKZ3382" s="0"/>
      <c r="ALA3382" s="0"/>
      <c r="ALB3382" s="0"/>
      <c r="ALC3382" s="0"/>
      <c r="ALD3382" s="0"/>
      <c r="ALE3382" s="0"/>
      <c r="ALF3382" s="0"/>
      <c r="ALG3382" s="0"/>
      <c r="ALH3382" s="0"/>
      <c r="ALI3382" s="0"/>
      <c r="ALJ3382" s="0"/>
      <c r="ALK3382" s="0"/>
      <c r="ALL3382" s="0"/>
      <c r="ALM3382" s="0"/>
      <c r="ALN3382" s="0"/>
      <c r="ALO3382" s="0"/>
      <c r="ALP3382" s="0"/>
      <c r="ALQ3382" s="0"/>
      <c r="ALR3382" s="0"/>
      <c r="ALS3382" s="0"/>
      <c r="ALT3382" s="0"/>
      <c r="ALU3382" s="0"/>
      <c r="ALV3382" s="0"/>
      <c r="ALW3382" s="0"/>
      <c r="ALX3382" s="0"/>
      <c r="ALY3382" s="0"/>
      <c r="ALZ3382" s="0"/>
      <c r="AMA3382" s="0"/>
      <c r="AMB3382" s="0"/>
      <c r="AMC3382" s="0"/>
      <c r="AMD3382" s="0"/>
      <c r="AME3382" s="0"/>
      <c r="AMF3382" s="0"/>
      <c r="AMG3382" s="0"/>
      <c r="AMH3382" s="0"/>
      <c r="AMI3382" s="0"/>
    </row>
    <row r="3383" customFormat="false" ht="12.75" hidden="false" customHeight="false" outlineLevel="0" collapsed="false">
      <c r="A3383" s="1" t="s">
        <v>3640</v>
      </c>
      <c r="C3383" s="27" t="s">
        <v>3642</v>
      </c>
      <c r="D3383" s="27" t="s">
        <v>77</v>
      </c>
      <c r="E3383" s="28"/>
      <c r="F3383" s="29"/>
      <c r="G3383" s="27"/>
      <c r="H3383" s="30" t="s">
        <v>168</v>
      </c>
      <c r="I3383" s="31" t="n">
        <v>2.39</v>
      </c>
      <c r="J3383" s="31" t="s">
        <v>3609</v>
      </c>
      <c r="BM3383" s="0"/>
      <c r="BN3383" s="0"/>
      <c r="BO3383" s="0"/>
      <c r="BP3383" s="0"/>
      <c r="BQ3383" s="0"/>
      <c r="BR3383" s="0"/>
      <c r="BS3383" s="0"/>
      <c r="BT3383" s="0"/>
      <c r="BU3383" s="0"/>
      <c r="BV3383" s="0"/>
      <c r="BW3383" s="0"/>
      <c r="BX3383" s="0"/>
      <c r="BY3383" s="0"/>
      <c r="BZ3383" s="0"/>
      <c r="CA3383" s="0"/>
      <c r="CB3383" s="0"/>
      <c r="CC3383" s="0"/>
      <c r="CD3383" s="0"/>
      <c r="CE3383" s="0"/>
      <c r="CF3383" s="0"/>
      <c r="CG3383" s="0"/>
      <c r="CH3383" s="0"/>
      <c r="CI3383" s="0"/>
      <c r="CJ3383" s="0"/>
      <c r="CK3383" s="0"/>
      <c r="CL3383" s="0"/>
      <c r="CM3383" s="0"/>
      <c r="CN3383" s="0"/>
      <c r="CO3383" s="0"/>
      <c r="CP3383" s="0"/>
      <c r="CQ3383" s="0"/>
      <c r="CR3383" s="0"/>
      <c r="CS3383" s="0"/>
      <c r="CT3383" s="0"/>
      <c r="CU3383" s="0"/>
      <c r="CV3383" s="0"/>
      <c r="CW3383" s="0"/>
      <c r="CX3383" s="0"/>
      <c r="CY3383" s="0"/>
      <c r="CZ3383" s="0"/>
      <c r="DA3383" s="0"/>
      <c r="DB3383" s="0"/>
      <c r="DC3383" s="0"/>
      <c r="DD3383" s="0"/>
      <c r="DE3383" s="0"/>
      <c r="DF3383" s="0"/>
      <c r="DG3383" s="0"/>
      <c r="DH3383" s="0"/>
      <c r="DI3383" s="0"/>
      <c r="DJ3383" s="0"/>
      <c r="DK3383" s="0"/>
      <c r="DL3383" s="0"/>
      <c r="DM3383" s="0"/>
      <c r="DN3383" s="0"/>
      <c r="DO3383" s="0"/>
      <c r="DP3383" s="0"/>
      <c r="DQ3383" s="0"/>
      <c r="DR3383" s="0"/>
      <c r="DS3383" s="0"/>
      <c r="DT3383" s="0"/>
      <c r="DU3383" s="0"/>
      <c r="DV3383" s="0"/>
      <c r="DW3383" s="0"/>
      <c r="DX3383" s="0"/>
      <c r="DY3383" s="0"/>
      <c r="DZ3383" s="0"/>
      <c r="EA3383" s="0"/>
      <c r="EB3383" s="0"/>
      <c r="EC3383" s="0"/>
      <c r="ED3383" s="0"/>
      <c r="EE3383" s="0"/>
      <c r="EF3383" s="0"/>
      <c r="EG3383" s="0"/>
      <c r="EH3383" s="0"/>
      <c r="EI3383" s="0"/>
      <c r="EJ3383" s="0"/>
      <c r="EK3383" s="0"/>
      <c r="EL3383" s="0"/>
      <c r="EM3383" s="0"/>
      <c r="EN3383" s="0"/>
      <c r="EO3383" s="0"/>
      <c r="EP3383" s="0"/>
      <c r="EQ3383" s="0"/>
      <c r="ER3383" s="0"/>
      <c r="ES3383" s="0"/>
      <c r="ET3383" s="0"/>
      <c r="EU3383" s="0"/>
      <c r="EV3383" s="0"/>
      <c r="EW3383" s="0"/>
      <c r="EX3383" s="0"/>
      <c r="EY3383" s="0"/>
      <c r="EZ3383" s="0"/>
      <c r="FA3383" s="0"/>
      <c r="FB3383" s="0"/>
      <c r="FC3383" s="0"/>
      <c r="FD3383" s="0"/>
      <c r="FE3383" s="0"/>
      <c r="FF3383" s="0"/>
      <c r="FG3383" s="0"/>
      <c r="FH3383" s="0"/>
      <c r="FI3383" s="0"/>
      <c r="FJ3383" s="0"/>
      <c r="FK3383" s="0"/>
      <c r="FL3383" s="0"/>
      <c r="FM3383" s="0"/>
      <c r="FN3383" s="0"/>
      <c r="FO3383" s="0"/>
      <c r="FP3383" s="0"/>
      <c r="FQ3383" s="0"/>
      <c r="FR3383" s="0"/>
      <c r="FS3383" s="0"/>
      <c r="FT3383" s="0"/>
      <c r="FU3383" s="0"/>
      <c r="FV3383" s="0"/>
      <c r="FW3383" s="0"/>
      <c r="FX3383" s="0"/>
      <c r="FY3383" s="0"/>
      <c r="FZ3383" s="0"/>
      <c r="GA3383" s="0"/>
      <c r="GB3383" s="0"/>
      <c r="GC3383" s="0"/>
      <c r="GD3383" s="0"/>
      <c r="GE3383" s="0"/>
      <c r="GF3383" s="0"/>
      <c r="GG3383" s="0"/>
      <c r="GH3383" s="0"/>
      <c r="GI3383" s="0"/>
      <c r="GJ3383" s="0"/>
      <c r="GK3383" s="0"/>
      <c r="GL3383" s="0"/>
      <c r="GM3383" s="0"/>
      <c r="GN3383" s="0"/>
      <c r="GO3383" s="0"/>
      <c r="GP3383" s="0"/>
      <c r="GQ3383" s="0"/>
      <c r="GR3383" s="0"/>
      <c r="GS3383" s="0"/>
      <c r="GT3383" s="0"/>
      <c r="GU3383" s="0"/>
      <c r="GV3383" s="0"/>
      <c r="GW3383" s="0"/>
      <c r="GX3383" s="0"/>
      <c r="GY3383" s="0"/>
      <c r="GZ3383" s="0"/>
      <c r="HA3383" s="0"/>
      <c r="HB3383" s="0"/>
      <c r="HC3383" s="0"/>
      <c r="HD3383" s="0"/>
      <c r="HE3383" s="0"/>
      <c r="HF3383" s="0"/>
      <c r="HG3383" s="0"/>
      <c r="HH3383" s="0"/>
      <c r="HI3383" s="0"/>
      <c r="HJ3383" s="0"/>
      <c r="HK3383" s="0"/>
      <c r="HL3383" s="0"/>
      <c r="HM3383" s="0"/>
      <c r="HN3383" s="0"/>
      <c r="HO3383" s="0"/>
      <c r="HP3383" s="0"/>
      <c r="HQ3383" s="0"/>
      <c r="HR3383" s="0"/>
      <c r="HS3383" s="0"/>
      <c r="HT3383" s="0"/>
      <c r="HU3383" s="0"/>
      <c r="HV3383" s="0"/>
      <c r="HW3383" s="0"/>
      <c r="HX3383" s="0"/>
      <c r="HY3383" s="0"/>
      <c r="HZ3383" s="0"/>
      <c r="IA3383" s="0"/>
      <c r="IB3383" s="0"/>
      <c r="IC3383" s="0"/>
      <c r="ID3383" s="0"/>
      <c r="IE3383" s="0"/>
      <c r="IF3383" s="0"/>
      <c r="IG3383" s="0"/>
      <c r="IH3383" s="0"/>
      <c r="II3383" s="0"/>
      <c r="IJ3383" s="0"/>
      <c r="IK3383" s="0"/>
      <c r="IL3383" s="0"/>
      <c r="IM3383" s="0"/>
      <c r="IN3383" s="0"/>
      <c r="IO3383" s="0"/>
      <c r="IP3383" s="0"/>
      <c r="IQ3383" s="0"/>
      <c r="IR3383" s="0"/>
      <c r="IS3383" s="0"/>
      <c r="IT3383" s="0"/>
      <c r="IU3383" s="0"/>
      <c r="IV3383" s="0"/>
      <c r="IW3383" s="0"/>
      <c r="IX3383" s="0"/>
      <c r="IY3383" s="0"/>
      <c r="IZ3383" s="0"/>
      <c r="JA3383" s="0"/>
      <c r="JB3383" s="0"/>
      <c r="JC3383" s="0"/>
      <c r="JD3383" s="0"/>
      <c r="JE3383" s="0"/>
      <c r="JF3383" s="0"/>
      <c r="JG3383" s="0"/>
      <c r="JH3383" s="0"/>
      <c r="JI3383" s="0"/>
      <c r="JJ3383" s="0"/>
      <c r="JK3383" s="0"/>
      <c r="JL3383" s="0"/>
      <c r="JM3383" s="0"/>
      <c r="JN3383" s="0"/>
      <c r="JO3383" s="0"/>
      <c r="JP3383" s="0"/>
      <c r="JQ3383" s="0"/>
      <c r="JR3383" s="0"/>
      <c r="JS3383" s="0"/>
      <c r="JT3383" s="0"/>
      <c r="JU3383" s="0"/>
      <c r="JV3383" s="0"/>
      <c r="JW3383" s="0"/>
      <c r="JX3383" s="0"/>
      <c r="JY3383" s="0"/>
      <c r="JZ3383" s="0"/>
      <c r="KA3383" s="0"/>
      <c r="KB3383" s="0"/>
      <c r="KC3383" s="0"/>
      <c r="KD3383" s="0"/>
      <c r="KE3383" s="0"/>
      <c r="KF3383" s="0"/>
      <c r="KG3383" s="0"/>
      <c r="KH3383" s="0"/>
      <c r="KI3383" s="0"/>
      <c r="KJ3383" s="0"/>
      <c r="KK3383" s="0"/>
      <c r="KL3383" s="0"/>
      <c r="KM3383" s="0"/>
      <c r="KN3383" s="0"/>
      <c r="KO3383" s="0"/>
      <c r="KP3383" s="0"/>
      <c r="KQ3383" s="0"/>
      <c r="KR3383" s="0"/>
      <c r="KS3383" s="0"/>
      <c r="KT3383" s="0"/>
      <c r="KU3383" s="0"/>
      <c r="KV3383" s="0"/>
      <c r="KW3383" s="0"/>
      <c r="KX3383" s="0"/>
      <c r="KY3383" s="0"/>
      <c r="KZ3383" s="0"/>
      <c r="LA3383" s="0"/>
      <c r="LB3383" s="0"/>
      <c r="LC3383" s="0"/>
      <c r="LD3383" s="0"/>
      <c r="LE3383" s="0"/>
      <c r="LF3383" s="0"/>
      <c r="LG3383" s="0"/>
      <c r="LH3383" s="0"/>
      <c r="LI3383" s="0"/>
      <c r="LJ3383" s="0"/>
      <c r="LK3383" s="0"/>
      <c r="LL3383" s="0"/>
      <c r="LM3383" s="0"/>
      <c r="LN3383" s="0"/>
      <c r="LO3383" s="0"/>
      <c r="LP3383" s="0"/>
      <c r="LQ3383" s="0"/>
      <c r="LR3383" s="0"/>
      <c r="LS3383" s="0"/>
      <c r="LT3383" s="0"/>
      <c r="LU3383" s="0"/>
      <c r="LV3383" s="0"/>
      <c r="LW3383" s="0"/>
      <c r="LX3383" s="0"/>
      <c r="LY3383" s="0"/>
      <c r="LZ3383" s="0"/>
      <c r="MA3383" s="0"/>
      <c r="MB3383" s="0"/>
      <c r="MC3383" s="0"/>
      <c r="MD3383" s="0"/>
      <c r="ME3383" s="0"/>
      <c r="MF3383" s="0"/>
      <c r="MG3383" s="0"/>
      <c r="MH3383" s="0"/>
      <c r="MI3383" s="0"/>
      <c r="MJ3383" s="0"/>
      <c r="MK3383" s="0"/>
      <c r="ML3383" s="0"/>
      <c r="MM3383" s="0"/>
      <c r="MN3383" s="0"/>
      <c r="MO3383" s="0"/>
      <c r="MP3383" s="0"/>
      <c r="MQ3383" s="0"/>
      <c r="MR3383" s="0"/>
      <c r="MS3383" s="0"/>
      <c r="MT3383" s="0"/>
      <c r="MU3383" s="0"/>
      <c r="MV3383" s="0"/>
      <c r="MW3383" s="0"/>
      <c r="MX3383" s="0"/>
      <c r="MY3383" s="0"/>
      <c r="MZ3383" s="0"/>
      <c r="NA3383" s="0"/>
      <c r="NB3383" s="0"/>
      <c r="NC3383" s="0"/>
      <c r="ND3383" s="0"/>
      <c r="NE3383" s="0"/>
      <c r="NF3383" s="0"/>
      <c r="NG3383" s="0"/>
      <c r="NH3383" s="0"/>
      <c r="NI3383" s="0"/>
      <c r="NJ3383" s="0"/>
      <c r="NK3383" s="0"/>
      <c r="NL3383" s="0"/>
      <c r="NM3383" s="0"/>
      <c r="NN3383" s="0"/>
      <c r="NO3383" s="0"/>
      <c r="NP3383" s="0"/>
      <c r="NQ3383" s="0"/>
      <c r="NR3383" s="0"/>
      <c r="NS3383" s="0"/>
      <c r="NT3383" s="0"/>
      <c r="NU3383" s="0"/>
      <c r="NV3383" s="0"/>
      <c r="NW3383" s="0"/>
      <c r="NX3383" s="0"/>
      <c r="NY3383" s="0"/>
      <c r="NZ3383" s="0"/>
      <c r="OA3383" s="0"/>
      <c r="OB3383" s="0"/>
      <c r="OC3383" s="0"/>
      <c r="OD3383" s="0"/>
      <c r="OE3383" s="0"/>
      <c r="OF3383" s="0"/>
      <c r="OG3383" s="0"/>
      <c r="OH3383" s="0"/>
      <c r="OI3383" s="0"/>
      <c r="OJ3383" s="0"/>
      <c r="OK3383" s="0"/>
      <c r="OL3383" s="0"/>
      <c r="OM3383" s="0"/>
      <c r="ON3383" s="0"/>
      <c r="OO3383" s="0"/>
      <c r="OP3383" s="0"/>
      <c r="OQ3383" s="0"/>
      <c r="OR3383" s="0"/>
      <c r="OS3383" s="0"/>
      <c r="OT3383" s="0"/>
      <c r="OU3383" s="0"/>
      <c r="OV3383" s="0"/>
      <c r="OW3383" s="0"/>
      <c r="OX3383" s="0"/>
      <c r="OY3383" s="0"/>
      <c r="OZ3383" s="0"/>
      <c r="PA3383" s="0"/>
      <c r="PB3383" s="0"/>
      <c r="PC3383" s="0"/>
      <c r="PD3383" s="0"/>
      <c r="PE3383" s="0"/>
      <c r="PF3383" s="0"/>
      <c r="PG3383" s="0"/>
      <c r="PH3383" s="0"/>
      <c r="PI3383" s="0"/>
      <c r="PJ3383" s="0"/>
      <c r="PK3383" s="0"/>
      <c r="PL3383" s="0"/>
      <c r="PM3383" s="0"/>
      <c r="PN3383" s="0"/>
      <c r="PO3383" s="0"/>
      <c r="PP3383" s="0"/>
      <c r="PQ3383" s="0"/>
      <c r="PR3383" s="0"/>
      <c r="PS3383" s="0"/>
      <c r="PT3383" s="0"/>
      <c r="PU3383" s="0"/>
      <c r="PV3383" s="0"/>
      <c r="PW3383" s="0"/>
      <c r="PX3383" s="0"/>
      <c r="PY3383" s="0"/>
      <c r="PZ3383" s="0"/>
      <c r="QA3383" s="0"/>
      <c r="QB3383" s="0"/>
      <c r="QC3383" s="0"/>
      <c r="QD3383" s="0"/>
      <c r="QE3383" s="0"/>
      <c r="QF3383" s="0"/>
      <c r="QG3383" s="0"/>
      <c r="QH3383" s="0"/>
      <c r="QI3383" s="0"/>
      <c r="QJ3383" s="0"/>
      <c r="QK3383" s="0"/>
      <c r="QL3383" s="0"/>
      <c r="QM3383" s="0"/>
      <c r="QN3383" s="0"/>
      <c r="QO3383" s="0"/>
      <c r="QP3383" s="0"/>
      <c r="QQ3383" s="0"/>
      <c r="QR3383" s="0"/>
      <c r="QS3383" s="0"/>
      <c r="QT3383" s="0"/>
      <c r="QU3383" s="0"/>
      <c r="QV3383" s="0"/>
      <c r="QW3383" s="0"/>
      <c r="QX3383" s="0"/>
      <c r="QY3383" s="0"/>
      <c r="QZ3383" s="0"/>
      <c r="RA3383" s="0"/>
      <c r="RB3383" s="0"/>
      <c r="RC3383" s="0"/>
      <c r="RD3383" s="0"/>
      <c r="RE3383" s="0"/>
      <c r="RF3383" s="0"/>
      <c r="RG3383" s="0"/>
      <c r="RH3383" s="0"/>
      <c r="RI3383" s="0"/>
      <c r="RJ3383" s="0"/>
      <c r="RK3383" s="0"/>
      <c r="RL3383" s="0"/>
      <c r="RM3383" s="0"/>
      <c r="RN3383" s="0"/>
      <c r="RO3383" s="0"/>
      <c r="RP3383" s="0"/>
      <c r="RQ3383" s="0"/>
      <c r="RR3383" s="0"/>
      <c r="RS3383" s="0"/>
      <c r="RT3383" s="0"/>
      <c r="RU3383" s="0"/>
      <c r="RV3383" s="0"/>
      <c r="RW3383" s="0"/>
      <c r="RX3383" s="0"/>
      <c r="RY3383" s="0"/>
      <c r="RZ3383" s="0"/>
      <c r="SA3383" s="0"/>
      <c r="SB3383" s="0"/>
      <c r="SC3383" s="0"/>
      <c r="SD3383" s="0"/>
      <c r="SE3383" s="0"/>
      <c r="SF3383" s="0"/>
      <c r="SG3383" s="0"/>
      <c r="SH3383" s="0"/>
      <c r="SI3383" s="0"/>
      <c r="SJ3383" s="0"/>
      <c r="SK3383" s="0"/>
      <c r="SL3383" s="0"/>
      <c r="SM3383" s="0"/>
      <c r="SN3383" s="0"/>
      <c r="SO3383" s="0"/>
      <c r="SP3383" s="0"/>
      <c r="SQ3383" s="0"/>
      <c r="SR3383" s="0"/>
      <c r="SS3383" s="0"/>
      <c r="ST3383" s="0"/>
      <c r="SU3383" s="0"/>
      <c r="SV3383" s="0"/>
      <c r="SW3383" s="0"/>
      <c r="SX3383" s="0"/>
      <c r="SY3383" s="0"/>
      <c r="SZ3383" s="0"/>
      <c r="TA3383" s="0"/>
      <c r="TB3383" s="0"/>
      <c r="TC3383" s="0"/>
      <c r="TD3383" s="0"/>
      <c r="TE3383" s="0"/>
      <c r="TF3383" s="0"/>
      <c r="TG3383" s="0"/>
      <c r="TH3383" s="0"/>
      <c r="TI3383" s="0"/>
      <c r="TJ3383" s="0"/>
      <c r="TK3383" s="0"/>
      <c r="TL3383" s="0"/>
      <c r="TM3383" s="0"/>
      <c r="TN3383" s="0"/>
      <c r="TO3383" s="0"/>
      <c r="TP3383" s="0"/>
      <c r="TQ3383" s="0"/>
      <c r="TR3383" s="0"/>
      <c r="TS3383" s="0"/>
      <c r="TT3383" s="0"/>
      <c r="TU3383" s="0"/>
      <c r="TV3383" s="0"/>
      <c r="TW3383" s="0"/>
      <c r="TX3383" s="0"/>
      <c r="TY3383" s="0"/>
      <c r="TZ3383" s="0"/>
      <c r="UA3383" s="0"/>
      <c r="UB3383" s="0"/>
      <c r="UC3383" s="0"/>
      <c r="UD3383" s="0"/>
      <c r="UE3383" s="0"/>
      <c r="UF3383" s="0"/>
      <c r="UG3383" s="0"/>
      <c r="UH3383" s="0"/>
      <c r="UI3383" s="0"/>
      <c r="UJ3383" s="0"/>
      <c r="UK3383" s="0"/>
      <c r="UL3383" s="0"/>
      <c r="UM3383" s="0"/>
      <c r="UN3383" s="0"/>
      <c r="UO3383" s="0"/>
      <c r="UP3383" s="0"/>
      <c r="UQ3383" s="0"/>
      <c r="UR3383" s="0"/>
      <c r="US3383" s="0"/>
      <c r="UT3383" s="0"/>
      <c r="UU3383" s="0"/>
      <c r="UV3383" s="0"/>
      <c r="UW3383" s="0"/>
      <c r="UX3383" s="0"/>
      <c r="UY3383" s="0"/>
      <c r="UZ3383" s="0"/>
      <c r="VA3383" s="0"/>
      <c r="VB3383" s="0"/>
      <c r="VC3383" s="0"/>
      <c r="VD3383" s="0"/>
      <c r="VE3383" s="0"/>
      <c r="VF3383" s="0"/>
      <c r="VG3383" s="0"/>
      <c r="VH3383" s="0"/>
      <c r="VI3383" s="0"/>
      <c r="VJ3383" s="0"/>
      <c r="VK3383" s="0"/>
      <c r="VL3383" s="0"/>
      <c r="VM3383" s="0"/>
      <c r="VN3383" s="0"/>
      <c r="VO3383" s="0"/>
      <c r="VP3383" s="0"/>
      <c r="VQ3383" s="0"/>
      <c r="VR3383" s="0"/>
      <c r="VS3383" s="0"/>
      <c r="VT3383" s="0"/>
      <c r="VU3383" s="0"/>
      <c r="VV3383" s="0"/>
      <c r="VW3383" s="0"/>
      <c r="VX3383" s="0"/>
      <c r="VY3383" s="0"/>
      <c r="VZ3383" s="0"/>
      <c r="WA3383" s="0"/>
      <c r="WB3383" s="0"/>
      <c r="WC3383" s="0"/>
      <c r="WD3383" s="0"/>
      <c r="WE3383" s="0"/>
      <c r="WF3383" s="0"/>
      <c r="WG3383" s="0"/>
      <c r="WH3383" s="0"/>
      <c r="WI3383" s="0"/>
      <c r="WJ3383" s="0"/>
      <c r="WK3383" s="0"/>
      <c r="WL3383" s="0"/>
      <c r="WM3383" s="0"/>
      <c r="WN3383" s="0"/>
      <c r="WO3383" s="0"/>
      <c r="WP3383" s="0"/>
      <c r="WQ3383" s="0"/>
      <c r="WR3383" s="0"/>
      <c r="WS3383" s="0"/>
      <c r="WT3383" s="0"/>
      <c r="WU3383" s="0"/>
      <c r="WV3383" s="0"/>
      <c r="WW3383" s="0"/>
      <c r="WX3383" s="0"/>
      <c r="WY3383" s="0"/>
      <c r="WZ3383" s="0"/>
      <c r="XA3383" s="0"/>
      <c r="XB3383" s="0"/>
      <c r="XC3383" s="0"/>
      <c r="XD3383" s="0"/>
      <c r="XE3383" s="0"/>
      <c r="XF3383" s="0"/>
      <c r="XG3383" s="0"/>
      <c r="XH3383" s="0"/>
      <c r="XI3383" s="0"/>
      <c r="XJ3383" s="0"/>
      <c r="XK3383" s="0"/>
      <c r="XL3383" s="0"/>
      <c r="XM3383" s="0"/>
      <c r="XN3383" s="0"/>
      <c r="XO3383" s="0"/>
      <c r="XP3383" s="0"/>
      <c r="XQ3383" s="0"/>
      <c r="XR3383" s="0"/>
      <c r="XS3383" s="0"/>
      <c r="XT3383" s="0"/>
      <c r="XU3383" s="0"/>
      <c r="XV3383" s="0"/>
      <c r="XW3383" s="0"/>
      <c r="XX3383" s="0"/>
      <c r="XY3383" s="0"/>
      <c r="XZ3383" s="0"/>
      <c r="YA3383" s="0"/>
      <c r="YB3383" s="0"/>
      <c r="YC3383" s="0"/>
      <c r="YD3383" s="0"/>
      <c r="YE3383" s="0"/>
      <c r="YF3383" s="0"/>
      <c r="YG3383" s="0"/>
      <c r="YH3383" s="0"/>
      <c r="YI3383" s="0"/>
      <c r="YJ3383" s="0"/>
      <c r="YK3383" s="0"/>
      <c r="YL3383" s="0"/>
      <c r="YM3383" s="0"/>
      <c r="YN3383" s="0"/>
      <c r="YO3383" s="0"/>
      <c r="YP3383" s="0"/>
      <c r="YQ3383" s="0"/>
      <c r="YR3383" s="0"/>
      <c r="YS3383" s="0"/>
      <c r="YT3383" s="0"/>
      <c r="YU3383" s="0"/>
      <c r="YV3383" s="0"/>
      <c r="YW3383" s="0"/>
      <c r="YX3383" s="0"/>
      <c r="YY3383" s="0"/>
      <c r="YZ3383" s="0"/>
      <c r="ZA3383" s="0"/>
      <c r="ZB3383" s="0"/>
      <c r="ZC3383" s="0"/>
      <c r="ZD3383" s="0"/>
      <c r="ZE3383" s="0"/>
      <c r="ZF3383" s="0"/>
      <c r="ZG3383" s="0"/>
      <c r="ZH3383" s="0"/>
      <c r="ZI3383" s="0"/>
      <c r="ZJ3383" s="0"/>
      <c r="ZK3383" s="0"/>
      <c r="ZL3383" s="0"/>
      <c r="ZM3383" s="0"/>
      <c r="ZN3383" s="0"/>
      <c r="ZO3383" s="0"/>
      <c r="ZP3383" s="0"/>
      <c r="ZQ3383" s="0"/>
      <c r="ZR3383" s="0"/>
      <c r="ZS3383" s="0"/>
      <c r="ZT3383" s="0"/>
      <c r="ZU3383" s="0"/>
      <c r="ZV3383" s="0"/>
      <c r="ZW3383" s="0"/>
      <c r="ZX3383" s="0"/>
      <c r="ZY3383" s="0"/>
      <c r="ZZ3383" s="0"/>
      <c r="AAA3383" s="0"/>
      <c r="AAB3383" s="0"/>
      <c r="AAC3383" s="0"/>
      <c r="AAD3383" s="0"/>
      <c r="AAE3383" s="0"/>
      <c r="AAF3383" s="0"/>
      <c r="AAG3383" s="0"/>
      <c r="AAH3383" s="0"/>
      <c r="AAI3383" s="0"/>
      <c r="AAJ3383" s="0"/>
      <c r="AAK3383" s="0"/>
      <c r="AAL3383" s="0"/>
      <c r="AAM3383" s="0"/>
      <c r="AAN3383" s="0"/>
      <c r="AAO3383" s="0"/>
      <c r="AAP3383" s="0"/>
      <c r="AAQ3383" s="0"/>
      <c r="AAR3383" s="0"/>
      <c r="AAS3383" s="0"/>
      <c r="AAT3383" s="0"/>
      <c r="AAU3383" s="0"/>
      <c r="AAV3383" s="0"/>
      <c r="AAW3383" s="0"/>
      <c r="AAX3383" s="0"/>
      <c r="AAY3383" s="0"/>
      <c r="AAZ3383" s="0"/>
      <c r="ABA3383" s="0"/>
      <c r="ABB3383" s="0"/>
      <c r="ABC3383" s="0"/>
      <c r="ABD3383" s="0"/>
      <c r="ABE3383" s="0"/>
      <c r="ABF3383" s="0"/>
      <c r="ABG3383" s="0"/>
      <c r="ABH3383" s="0"/>
      <c r="ABI3383" s="0"/>
      <c r="ABJ3383" s="0"/>
      <c r="ABK3383" s="0"/>
      <c r="ABL3383" s="0"/>
      <c r="ABM3383" s="0"/>
      <c r="ABN3383" s="0"/>
      <c r="ABO3383" s="0"/>
      <c r="ABP3383" s="0"/>
      <c r="ABQ3383" s="0"/>
      <c r="ABR3383" s="0"/>
      <c r="ABS3383" s="0"/>
      <c r="ABT3383" s="0"/>
      <c r="ABU3383" s="0"/>
      <c r="ABV3383" s="0"/>
      <c r="ABW3383" s="0"/>
      <c r="ABX3383" s="0"/>
      <c r="ABY3383" s="0"/>
      <c r="ABZ3383" s="0"/>
      <c r="ACA3383" s="0"/>
      <c r="ACB3383" s="0"/>
      <c r="ACC3383" s="0"/>
      <c r="ACD3383" s="0"/>
      <c r="ACE3383" s="0"/>
      <c r="ACF3383" s="0"/>
      <c r="ACG3383" s="0"/>
      <c r="ACH3383" s="0"/>
      <c r="ACI3383" s="0"/>
      <c r="ACJ3383" s="0"/>
      <c r="ACK3383" s="0"/>
      <c r="ACL3383" s="0"/>
      <c r="ACM3383" s="0"/>
      <c r="ACN3383" s="0"/>
      <c r="ACO3383" s="0"/>
      <c r="ACP3383" s="0"/>
      <c r="ACQ3383" s="0"/>
      <c r="ACR3383" s="0"/>
      <c r="ACS3383" s="0"/>
      <c r="ACT3383" s="0"/>
      <c r="ACU3383" s="0"/>
      <c r="ACV3383" s="0"/>
      <c r="ACW3383" s="0"/>
      <c r="ACX3383" s="0"/>
      <c r="ACY3383" s="0"/>
      <c r="ACZ3383" s="0"/>
      <c r="ADA3383" s="0"/>
      <c r="ADB3383" s="0"/>
      <c r="ADC3383" s="0"/>
      <c r="ADD3383" s="0"/>
      <c r="ADE3383" s="0"/>
      <c r="ADF3383" s="0"/>
      <c r="ADG3383" s="0"/>
      <c r="ADH3383" s="0"/>
      <c r="ADI3383" s="0"/>
      <c r="ADJ3383" s="0"/>
      <c r="ADK3383" s="0"/>
      <c r="ADL3383" s="0"/>
      <c r="ADM3383" s="0"/>
      <c r="ADN3383" s="0"/>
      <c r="ADO3383" s="0"/>
      <c r="ADP3383" s="0"/>
      <c r="ADQ3383" s="0"/>
      <c r="ADR3383" s="0"/>
      <c r="ADS3383" s="0"/>
      <c r="ADT3383" s="0"/>
      <c r="ADU3383" s="0"/>
      <c r="ADV3383" s="0"/>
      <c r="ADW3383" s="0"/>
      <c r="ADX3383" s="0"/>
      <c r="ADY3383" s="0"/>
      <c r="ADZ3383" s="0"/>
      <c r="AEA3383" s="0"/>
      <c r="AEB3383" s="0"/>
      <c r="AEC3383" s="0"/>
      <c r="AED3383" s="0"/>
      <c r="AEE3383" s="0"/>
      <c r="AEF3383" s="0"/>
      <c r="AEG3383" s="0"/>
      <c r="AEH3383" s="0"/>
      <c r="AEI3383" s="0"/>
      <c r="AEJ3383" s="0"/>
      <c r="AEK3383" s="0"/>
      <c r="AEL3383" s="0"/>
      <c r="AEM3383" s="0"/>
      <c r="AEN3383" s="0"/>
      <c r="AEO3383" s="0"/>
      <c r="AEP3383" s="0"/>
      <c r="AEQ3383" s="0"/>
      <c r="AER3383" s="0"/>
      <c r="AES3383" s="0"/>
      <c r="AET3383" s="0"/>
      <c r="AEU3383" s="0"/>
      <c r="AEV3383" s="0"/>
      <c r="AEW3383" s="0"/>
      <c r="AEX3383" s="0"/>
      <c r="AEY3383" s="0"/>
      <c r="AEZ3383" s="0"/>
      <c r="AFA3383" s="0"/>
      <c r="AFB3383" s="0"/>
      <c r="AFC3383" s="0"/>
      <c r="AFD3383" s="0"/>
      <c r="AFE3383" s="0"/>
      <c r="AFF3383" s="0"/>
      <c r="AFG3383" s="0"/>
      <c r="AFH3383" s="0"/>
      <c r="AFI3383" s="0"/>
      <c r="AFJ3383" s="0"/>
      <c r="AFK3383" s="0"/>
      <c r="AFL3383" s="0"/>
      <c r="AFM3383" s="0"/>
      <c r="AFN3383" s="0"/>
      <c r="AFO3383" s="0"/>
      <c r="AFP3383" s="0"/>
      <c r="AFQ3383" s="0"/>
      <c r="AFR3383" s="0"/>
      <c r="AFS3383" s="0"/>
      <c r="AFT3383" s="0"/>
      <c r="AFU3383" s="0"/>
      <c r="AFV3383" s="0"/>
      <c r="AFW3383" s="0"/>
      <c r="AFX3383" s="0"/>
      <c r="AFY3383" s="0"/>
      <c r="AFZ3383" s="0"/>
      <c r="AGA3383" s="0"/>
      <c r="AGB3383" s="0"/>
      <c r="AGC3383" s="0"/>
      <c r="AGD3383" s="0"/>
      <c r="AGE3383" s="0"/>
      <c r="AGF3383" s="0"/>
      <c r="AGG3383" s="0"/>
      <c r="AGH3383" s="0"/>
      <c r="AGI3383" s="0"/>
      <c r="AGJ3383" s="0"/>
      <c r="AGK3383" s="0"/>
      <c r="AGL3383" s="0"/>
      <c r="AGM3383" s="0"/>
      <c r="AGN3383" s="0"/>
      <c r="AGO3383" s="0"/>
      <c r="AGP3383" s="0"/>
      <c r="AGQ3383" s="0"/>
      <c r="AGR3383" s="0"/>
      <c r="AGS3383" s="0"/>
      <c r="AGT3383" s="0"/>
      <c r="AGU3383" s="0"/>
      <c r="AGV3383" s="0"/>
      <c r="AGW3383" s="0"/>
      <c r="AGX3383" s="0"/>
      <c r="AGY3383" s="0"/>
      <c r="AGZ3383" s="0"/>
      <c r="AHA3383" s="0"/>
      <c r="AHB3383" s="0"/>
      <c r="AHC3383" s="0"/>
      <c r="AHD3383" s="0"/>
      <c r="AHE3383" s="0"/>
      <c r="AHF3383" s="0"/>
      <c r="AHG3383" s="0"/>
      <c r="AHH3383" s="0"/>
      <c r="AHI3383" s="0"/>
      <c r="AHJ3383" s="0"/>
      <c r="AHK3383" s="0"/>
      <c r="AHL3383" s="0"/>
      <c r="AHM3383" s="0"/>
      <c r="AHN3383" s="0"/>
      <c r="AHO3383" s="0"/>
      <c r="AHP3383" s="0"/>
      <c r="AHQ3383" s="0"/>
      <c r="AHR3383" s="0"/>
      <c r="AHS3383" s="0"/>
      <c r="AHT3383" s="0"/>
      <c r="AHU3383" s="0"/>
      <c r="AHV3383" s="0"/>
      <c r="AHW3383" s="0"/>
      <c r="AHX3383" s="0"/>
      <c r="AHY3383" s="0"/>
      <c r="AHZ3383" s="0"/>
      <c r="AIA3383" s="0"/>
      <c r="AIB3383" s="0"/>
      <c r="AIC3383" s="0"/>
      <c r="AID3383" s="0"/>
      <c r="AIE3383" s="0"/>
      <c r="AIF3383" s="0"/>
      <c r="AIG3383" s="0"/>
      <c r="AIH3383" s="0"/>
      <c r="AII3383" s="0"/>
      <c r="AIJ3383" s="0"/>
      <c r="AIK3383" s="0"/>
      <c r="AIL3383" s="0"/>
      <c r="AIM3383" s="0"/>
      <c r="AIN3383" s="0"/>
      <c r="AIO3383" s="0"/>
      <c r="AIP3383" s="0"/>
      <c r="AIQ3383" s="0"/>
      <c r="AIR3383" s="0"/>
      <c r="AIS3383" s="0"/>
      <c r="AIT3383" s="0"/>
      <c r="AIU3383" s="0"/>
      <c r="AIV3383" s="0"/>
      <c r="AIW3383" s="0"/>
      <c r="AIX3383" s="0"/>
      <c r="AIY3383" s="0"/>
      <c r="AIZ3383" s="0"/>
      <c r="AJA3383" s="0"/>
      <c r="AJB3383" s="0"/>
      <c r="AJC3383" s="0"/>
      <c r="AJD3383" s="0"/>
      <c r="AJE3383" s="0"/>
      <c r="AJF3383" s="0"/>
      <c r="AJG3383" s="0"/>
      <c r="AJH3383" s="0"/>
      <c r="AJI3383" s="0"/>
      <c r="AJJ3383" s="0"/>
      <c r="AJK3383" s="0"/>
      <c r="AJL3383" s="0"/>
      <c r="AJM3383" s="0"/>
      <c r="AJN3383" s="0"/>
      <c r="AJO3383" s="0"/>
      <c r="AJP3383" s="0"/>
      <c r="AJQ3383" s="0"/>
      <c r="AJR3383" s="0"/>
      <c r="AJS3383" s="0"/>
      <c r="AJT3383" s="0"/>
      <c r="AJU3383" s="0"/>
      <c r="AJV3383" s="0"/>
      <c r="AJW3383" s="0"/>
      <c r="AJX3383" s="0"/>
      <c r="AJY3383" s="0"/>
      <c r="AJZ3383" s="0"/>
      <c r="AKA3383" s="0"/>
      <c r="AKB3383" s="0"/>
      <c r="AKC3383" s="0"/>
      <c r="AKD3383" s="0"/>
      <c r="AKE3383" s="0"/>
      <c r="AKF3383" s="0"/>
      <c r="AKG3383" s="0"/>
      <c r="AKH3383" s="0"/>
      <c r="AKI3383" s="0"/>
      <c r="AKJ3383" s="0"/>
      <c r="AKK3383" s="0"/>
      <c r="AKL3383" s="0"/>
      <c r="AKM3383" s="0"/>
      <c r="AKN3383" s="0"/>
      <c r="AKO3383" s="0"/>
      <c r="AKP3383" s="0"/>
      <c r="AKQ3383" s="0"/>
      <c r="AKR3383" s="0"/>
      <c r="AKS3383" s="0"/>
      <c r="AKT3383" s="0"/>
      <c r="AKU3383" s="0"/>
      <c r="AKV3383" s="0"/>
      <c r="AKW3383" s="0"/>
      <c r="AKX3383" s="0"/>
      <c r="AKY3383" s="0"/>
      <c r="AKZ3383" s="0"/>
      <c r="ALA3383" s="0"/>
      <c r="ALB3383" s="0"/>
      <c r="ALC3383" s="0"/>
      <c r="ALD3383" s="0"/>
      <c r="ALE3383" s="0"/>
      <c r="ALF3383" s="0"/>
      <c r="ALG3383" s="0"/>
      <c r="ALH3383" s="0"/>
      <c r="ALI3383" s="0"/>
      <c r="ALJ3383" s="0"/>
      <c r="ALK3383" s="0"/>
      <c r="ALL3383" s="0"/>
      <c r="ALM3383" s="0"/>
      <c r="ALN3383" s="0"/>
      <c r="ALO3383" s="0"/>
      <c r="ALP3383" s="0"/>
      <c r="ALQ3383" s="0"/>
      <c r="ALR3383" s="0"/>
      <c r="ALS3383" s="0"/>
      <c r="ALT3383" s="0"/>
      <c r="ALU3383" s="0"/>
      <c r="ALV3383" s="0"/>
      <c r="ALW3383" s="0"/>
      <c r="ALX3383" s="0"/>
      <c r="ALY3383" s="0"/>
      <c r="ALZ3383" s="0"/>
      <c r="AMA3383" s="0"/>
      <c r="AMB3383" s="0"/>
      <c r="AMC3383" s="0"/>
      <c r="AMD3383" s="0"/>
      <c r="AME3383" s="0"/>
      <c r="AMF3383" s="0"/>
      <c r="AMG3383" s="0"/>
      <c r="AMH3383" s="0"/>
      <c r="AMI3383" s="0"/>
    </row>
    <row r="3384" customFormat="false" ht="12.75" hidden="false" customHeight="false" outlineLevel="0" collapsed="false">
      <c r="A3384" s="1" t="s">
        <v>3640</v>
      </c>
      <c r="C3384" s="27" t="s">
        <v>3643</v>
      </c>
      <c r="D3384" s="27" t="s">
        <v>3644</v>
      </c>
      <c r="E3384" s="28"/>
      <c r="F3384" s="29"/>
      <c r="G3384" s="27"/>
      <c r="H3384" s="30" t="s">
        <v>168</v>
      </c>
      <c r="I3384" s="31" t="n">
        <v>2.49</v>
      </c>
      <c r="J3384" s="31" t="s">
        <v>3609</v>
      </c>
      <c r="BM3384" s="0"/>
      <c r="BN3384" s="0"/>
      <c r="BO3384" s="0"/>
      <c r="BP3384" s="0"/>
      <c r="BQ3384" s="0"/>
      <c r="BR3384" s="0"/>
      <c r="BS3384" s="0"/>
      <c r="BT3384" s="0"/>
      <c r="BU3384" s="0"/>
      <c r="BV3384" s="0"/>
      <c r="BW3384" s="0"/>
      <c r="BX3384" s="0"/>
      <c r="BY3384" s="0"/>
      <c r="BZ3384" s="0"/>
      <c r="CA3384" s="0"/>
      <c r="CB3384" s="0"/>
      <c r="CC3384" s="0"/>
      <c r="CD3384" s="0"/>
      <c r="CE3384" s="0"/>
      <c r="CF3384" s="0"/>
      <c r="CG3384" s="0"/>
      <c r="CH3384" s="0"/>
      <c r="CI3384" s="0"/>
      <c r="CJ3384" s="0"/>
      <c r="CK3384" s="0"/>
      <c r="CL3384" s="0"/>
      <c r="CM3384" s="0"/>
      <c r="CN3384" s="0"/>
      <c r="CO3384" s="0"/>
      <c r="CP3384" s="0"/>
      <c r="CQ3384" s="0"/>
      <c r="CR3384" s="0"/>
      <c r="CS3384" s="0"/>
      <c r="CT3384" s="0"/>
      <c r="CU3384" s="0"/>
      <c r="CV3384" s="0"/>
      <c r="CW3384" s="0"/>
      <c r="CX3384" s="0"/>
      <c r="CY3384" s="0"/>
      <c r="CZ3384" s="0"/>
      <c r="DA3384" s="0"/>
      <c r="DB3384" s="0"/>
      <c r="DC3384" s="0"/>
      <c r="DD3384" s="0"/>
      <c r="DE3384" s="0"/>
      <c r="DF3384" s="0"/>
      <c r="DG3384" s="0"/>
      <c r="DH3384" s="0"/>
      <c r="DI3384" s="0"/>
      <c r="DJ3384" s="0"/>
      <c r="DK3384" s="0"/>
      <c r="DL3384" s="0"/>
      <c r="DM3384" s="0"/>
      <c r="DN3384" s="0"/>
      <c r="DO3384" s="0"/>
      <c r="DP3384" s="0"/>
      <c r="DQ3384" s="0"/>
      <c r="DR3384" s="0"/>
      <c r="DS3384" s="0"/>
      <c r="DT3384" s="0"/>
      <c r="DU3384" s="0"/>
      <c r="DV3384" s="0"/>
      <c r="DW3384" s="0"/>
      <c r="DX3384" s="0"/>
      <c r="DY3384" s="0"/>
      <c r="DZ3384" s="0"/>
      <c r="EA3384" s="0"/>
      <c r="EB3384" s="0"/>
      <c r="EC3384" s="0"/>
      <c r="ED3384" s="0"/>
      <c r="EE3384" s="0"/>
      <c r="EF3384" s="0"/>
      <c r="EG3384" s="0"/>
      <c r="EH3384" s="0"/>
      <c r="EI3384" s="0"/>
      <c r="EJ3384" s="0"/>
      <c r="EK3384" s="0"/>
      <c r="EL3384" s="0"/>
      <c r="EM3384" s="0"/>
      <c r="EN3384" s="0"/>
      <c r="EO3384" s="0"/>
      <c r="EP3384" s="0"/>
      <c r="EQ3384" s="0"/>
      <c r="ER3384" s="0"/>
      <c r="ES3384" s="0"/>
      <c r="ET3384" s="0"/>
      <c r="EU3384" s="0"/>
      <c r="EV3384" s="0"/>
      <c r="EW3384" s="0"/>
      <c r="EX3384" s="0"/>
      <c r="EY3384" s="0"/>
      <c r="EZ3384" s="0"/>
      <c r="FA3384" s="0"/>
      <c r="FB3384" s="0"/>
      <c r="FC3384" s="0"/>
      <c r="FD3384" s="0"/>
      <c r="FE3384" s="0"/>
      <c r="FF3384" s="0"/>
      <c r="FG3384" s="0"/>
      <c r="FH3384" s="0"/>
      <c r="FI3384" s="0"/>
      <c r="FJ3384" s="0"/>
      <c r="FK3384" s="0"/>
      <c r="FL3384" s="0"/>
      <c r="FM3384" s="0"/>
      <c r="FN3384" s="0"/>
      <c r="FO3384" s="0"/>
      <c r="FP3384" s="0"/>
      <c r="FQ3384" s="0"/>
      <c r="FR3384" s="0"/>
      <c r="FS3384" s="0"/>
      <c r="FT3384" s="0"/>
      <c r="FU3384" s="0"/>
      <c r="FV3384" s="0"/>
      <c r="FW3384" s="0"/>
      <c r="FX3384" s="0"/>
      <c r="FY3384" s="0"/>
      <c r="FZ3384" s="0"/>
      <c r="GA3384" s="0"/>
      <c r="GB3384" s="0"/>
      <c r="GC3384" s="0"/>
      <c r="GD3384" s="0"/>
      <c r="GE3384" s="0"/>
      <c r="GF3384" s="0"/>
      <c r="GG3384" s="0"/>
      <c r="GH3384" s="0"/>
      <c r="GI3384" s="0"/>
      <c r="GJ3384" s="0"/>
      <c r="GK3384" s="0"/>
      <c r="GL3384" s="0"/>
      <c r="GM3384" s="0"/>
      <c r="GN3384" s="0"/>
      <c r="GO3384" s="0"/>
      <c r="GP3384" s="0"/>
      <c r="GQ3384" s="0"/>
      <c r="GR3384" s="0"/>
      <c r="GS3384" s="0"/>
      <c r="GT3384" s="0"/>
      <c r="GU3384" s="0"/>
      <c r="GV3384" s="0"/>
      <c r="GW3384" s="0"/>
      <c r="GX3384" s="0"/>
      <c r="GY3384" s="0"/>
      <c r="GZ3384" s="0"/>
      <c r="HA3384" s="0"/>
      <c r="HB3384" s="0"/>
      <c r="HC3384" s="0"/>
      <c r="HD3384" s="0"/>
      <c r="HE3384" s="0"/>
      <c r="HF3384" s="0"/>
      <c r="HG3384" s="0"/>
      <c r="HH3384" s="0"/>
      <c r="HI3384" s="0"/>
      <c r="HJ3384" s="0"/>
      <c r="HK3384" s="0"/>
      <c r="HL3384" s="0"/>
      <c r="HM3384" s="0"/>
      <c r="HN3384" s="0"/>
      <c r="HO3384" s="0"/>
      <c r="HP3384" s="0"/>
      <c r="HQ3384" s="0"/>
      <c r="HR3384" s="0"/>
      <c r="HS3384" s="0"/>
      <c r="HT3384" s="0"/>
      <c r="HU3384" s="0"/>
      <c r="HV3384" s="0"/>
      <c r="HW3384" s="0"/>
      <c r="HX3384" s="0"/>
      <c r="HY3384" s="0"/>
      <c r="HZ3384" s="0"/>
      <c r="IA3384" s="0"/>
      <c r="IB3384" s="0"/>
      <c r="IC3384" s="0"/>
      <c r="ID3384" s="0"/>
      <c r="IE3384" s="0"/>
      <c r="IF3384" s="0"/>
      <c r="IG3384" s="0"/>
      <c r="IH3384" s="0"/>
      <c r="II3384" s="0"/>
      <c r="IJ3384" s="0"/>
      <c r="IK3384" s="0"/>
      <c r="IL3384" s="0"/>
      <c r="IM3384" s="0"/>
      <c r="IN3384" s="0"/>
      <c r="IO3384" s="0"/>
      <c r="IP3384" s="0"/>
      <c r="IQ3384" s="0"/>
      <c r="IR3384" s="0"/>
      <c r="IS3384" s="0"/>
      <c r="IT3384" s="0"/>
      <c r="IU3384" s="0"/>
      <c r="IV3384" s="0"/>
      <c r="IW3384" s="0"/>
      <c r="IX3384" s="0"/>
      <c r="IY3384" s="0"/>
      <c r="IZ3384" s="0"/>
      <c r="JA3384" s="0"/>
      <c r="JB3384" s="0"/>
      <c r="JC3384" s="0"/>
      <c r="JD3384" s="0"/>
      <c r="JE3384" s="0"/>
      <c r="JF3384" s="0"/>
      <c r="JG3384" s="0"/>
      <c r="JH3384" s="0"/>
      <c r="JI3384" s="0"/>
      <c r="JJ3384" s="0"/>
      <c r="JK3384" s="0"/>
      <c r="JL3384" s="0"/>
      <c r="JM3384" s="0"/>
      <c r="JN3384" s="0"/>
      <c r="JO3384" s="0"/>
      <c r="JP3384" s="0"/>
      <c r="JQ3384" s="0"/>
      <c r="JR3384" s="0"/>
      <c r="JS3384" s="0"/>
      <c r="JT3384" s="0"/>
      <c r="JU3384" s="0"/>
      <c r="JV3384" s="0"/>
      <c r="JW3384" s="0"/>
      <c r="JX3384" s="0"/>
      <c r="JY3384" s="0"/>
      <c r="JZ3384" s="0"/>
      <c r="KA3384" s="0"/>
      <c r="KB3384" s="0"/>
      <c r="KC3384" s="0"/>
      <c r="KD3384" s="0"/>
      <c r="KE3384" s="0"/>
      <c r="KF3384" s="0"/>
      <c r="KG3384" s="0"/>
      <c r="KH3384" s="0"/>
      <c r="KI3384" s="0"/>
      <c r="KJ3384" s="0"/>
      <c r="KK3384" s="0"/>
      <c r="KL3384" s="0"/>
      <c r="KM3384" s="0"/>
      <c r="KN3384" s="0"/>
      <c r="KO3384" s="0"/>
      <c r="KP3384" s="0"/>
      <c r="KQ3384" s="0"/>
      <c r="KR3384" s="0"/>
      <c r="KS3384" s="0"/>
      <c r="KT3384" s="0"/>
      <c r="KU3384" s="0"/>
      <c r="KV3384" s="0"/>
      <c r="KW3384" s="0"/>
      <c r="KX3384" s="0"/>
      <c r="KY3384" s="0"/>
      <c r="KZ3384" s="0"/>
      <c r="LA3384" s="0"/>
      <c r="LB3384" s="0"/>
      <c r="LC3384" s="0"/>
      <c r="LD3384" s="0"/>
      <c r="LE3384" s="0"/>
      <c r="LF3384" s="0"/>
      <c r="LG3384" s="0"/>
      <c r="LH3384" s="0"/>
      <c r="LI3384" s="0"/>
      <c r="LJ3384" s="0"/>
      <c r="LK3384" s="0"/>
      <c r="LL3384" s="0"/>
      <c r="LM3384" s="0"/>
      <c r="LN3384" s="0"/>
      <c r="LO3384" s="0"/>
      <c r="LP3384" s="0"/>
      <c r="LQ3384" s="0"/>
      <c r="LR3384" s="0"/>
      <c r="LS3384" s="0"/>
      <c r="LT3384" s="0"/>
      <c r="LU3384" s="0"/>
      <c r="LV3384" s="0"/>
      <c r="LW3384" s="0"/>
      <c r="LX3384" s="0"/>
      <c r="LY3384" s="0"/>
      <c r="LZ3384" s="0"/>
      <c r="MA3384" s="0"/>
      <c r="MB3384" s="0"/>
      <c r="MC3384" s="0"/>
      <c r="MD3384" s="0"/>
      <c r="ME3384" s="0"/>
      <c r="MF3384" s="0"/>
      <c r="MG3384" s="0"/>
      <c r="MH3384" s="0"/>
      <c r="MI3384" s="0"/>
      <c r="MJ3384" s="0"/>
      <c r="MK3384" s="0"/>
      <c r="ML3384" s="0"/>
      <c r="MM3384" s="0"/>
      <c r="MN3384" s="0"/>
      <c r="MO3384" s="0"/>
      <c r="MP3384" s="0"/>
      <c r="MQ3384" s="0"/>
      <c r="MR3384" s="0"/>
      <c r="MS3384" s="0"/>
      <c r="MT3384" s="0"/>
      <c r="MU3384" s="0"/>
      <c r="MV3384" s="0"/>
      <c r="MW3384" s="0"/>
      <c r="MX3384" s="0"/>
      <c r="MY3384" s="0"/>
      <c r="MZ3384" s="0"/>
      <c r="NA3384" s="0"/>
      <c r="NB3384" s="0"/>
      <c r="NC3384" s="0"/>
      <c r="ND3384" s="0"/>
      <c r="NE3384" s="0"/>
      <c r="NF3384" s="0"/>
      <c r="NG3384" s="0"/>
      <c r="NH3384" s="0"/>
      <c r="NI3384" s="0"/>
      <c r="NJ3384" s="0"/>
      <c r="NK3384" s="0"/>
      <c r="NL3384" s="0"/>
      <c r="NM3384" s="0"/>
      <c r="NN3384" s="0"/>
      <c r="NO3384" s="0"/>
      <c r="NP3384" s="0"/>
      <c r="NQ3384" s="0"/>
      <c r="NR3384" s="0"/>
      <c r="NS3384" s="0"/>
      <c r="NT3384" s="0"/>
      <c r="NU3384" s="0"/>
      <c r="NV3384" s="0"/>
      <c r="NW3384" s="0"/>
      <c r="NX3384" s="0"/>
      <c r="NY3384" s="0"/>
      <c r="NZ3384" s="0"/>
      <c r="OA3384" s="0"/>
      <c r="OB3384" s="0"/>
      <c r="OC3384" s="0"/>
      <c r="OD3384" s="0"/>
      <c r="OE3384" s="0"/>
      <c r="OF3384" s="0"/>
      <c r="OG3384" s="0"/>
      <c r="OH3384" s="0"/>
      <c r="OI3384" s="0"/>
      <c r="OJ3384" s="0"/>
      <c r="OK3384" s="0"/>
      <c r="OL3384" s="0"/>
      <c r="OM3384" s="0"/>
      <c r="ON3384" s="0"/>
      <c r="OO3384" s="0"/>
      <c r="OP3384" s="0"/>
      <c r="OQ3384" s="0"/>
      <c r="OR3384" s="0"/>
      <c r="OS3384" s="0"/>
      <c r="OT3384" s="0"/>
      <c r="OU3384" s="0"/>
      <c r="OV3384" s="0"/>
      <c r="OW3384" s="0"/>
      <c r="OX3384" s="0"/>
      <c r="OY3384" s="0"/>
      <c r="OZ3384" s="0"/>
      <c r="PA3384" s="0"/>
      <c r="PB3384" s="0"/>
      <c r="PC3384" s="0"/>
      <c r="PD3384" s="0"/>
      <c r="PE3384" s="0"/>
      <c r="PF3384" s="0"/>
      <c r="PG3384" s="0"/>
      <c r="PH3384" s="0"/>
      <c r="PI3384" s="0"/>
      <c r="PJ3384" s="0"/>
      <c r="PK3384" s="0"/>
      <c r="PL3384" s="0"/>
      <c r="PM3384" s="0"/>
      <c r="PN3384" s="0"/>
      <c r="PO3384" s="0"/>
      <c r="PP3384" s="0"/>
      <c r="PQ3384" s="0"/>
      <c r="PR3384" s="0"/>
      <c r="PS3384" s="0"/>
      <c r="PT3384" s="0"/>
      <c r="PU3384" s="0"/>
      <c r="PV3384" s="0"/>
      <c r="PW3384" s="0"/>
      <c r="PX3384" s="0"/>
      <c r="PY3384" s="0"/>
      <c r="PZ3384" s="0"/>
      <c r="QA3384" s="0"/>
      <c r="QB3384" s="0"/>
      <c r="QC3384" s="0"/>
      <c r="QD3384" s="0"/>
      <c r="QE3384" s="0"/>
      <c r="QF3384" s="0"/>
      <c r="QG3384" s="0"/>
      <c r="QH3384" s="0"/>
      <c r="QI3384" s="0"/>
      <c r="QJ3384" s="0"/>
      <c r="QK3384" s="0"/>
      <c r="QL3384" s="0"/>
      <c r="QM3384" s="0"/>
      <c r="QN3384" s="0"/>
      <c r="QO3384" s="0"/>
      <c r="QP3384" s="0"/>
      <c r="QQ3384" s="0"/>
      <c r="QR3384" s="0"/>
      <c r="QS3384" s="0"/>
      <c r="QT3384" s="0"/>
      <c r="QU3384" s="0"/>
      <c r="QV3384" s="0"/>
      <c r="QW3384" s="0"/>
      <c r="QX3384" s="0"/>
      <c r="QY3384" s="0"/>
      <c r="QZ3384" s="0"/>
      <c r="RA3384" s="0"/>
      <c r="RB3384" s="0"/>
      <c r="RC3384" s="0"/>
      <c r="RD3384" s="0"/>
      <c r="RE3384" s="0"/>
      <c r="RF3384" s="0"/>
      <c r="RG3384" s="0"/>
      <c r="RH3384" s="0"/>
      <c r="RI3384" s="0"/>
      <c r="RJ3384" s="0"/>
      <c r="RK3384" s="0"/>
      <c r="RL3384" s="0"/>
      <c r="RM3384" s="0"/>
      <c r="RN3384" s="0"/>
      <c r="RO3384" s="0"/>
      <c r="RP3384" s="0"/>
      <c r="RQ3384" s="0"/>
      <c r="RR3384" s="0"/>
      <c r="RS3384" s="0"/>
      <c r="RT3384" s="0"/>
      <c r="RU3384" s="0"/>
      <c r="RV3384" s="0"/>
      <c r="RW3384" s="0"/>
      <c r="RX3384" s="0"/>
      <c r="RY3384" s="0"/>
      <c r="RZ3384" s="0"/>
      <c r="SA3384" s="0"/>
      <c r="SB3384" s="0"/>
      <c r="SC3384" s="0"/>
      <c r="SD3384" s="0"/>
      <c r="SE3384" s="0"/>
      <c r="SF3384" s="0"/>
      <c r="SG3384" s="0"/>
      <c r="SH3384" s="0"/>
      <c r="SI3384" s="0"/>
      <c r="SJ3384" s="0"/>
      <c r="SK3384" s="0"/>
      <c r="SL3384" s="0"/>
      <c r="SM3384" s="0"/>
      <c r="SN3384" s="0"/>
      <c r="SO3384" s="0"/>
      <c r="SP3384" s="0"/>
      <c r="SQ3384" s="0"/>
      <c r="SR3384" s="0"/>
      <c r="SS3384" s="0"/>
      <c r="ST3384" s="0"/>
      <c r="SU3384" s="0"/>
      <c r="SV3384" s="0"/>
      <c r="SW3384" s="0"/>
      <c r="SX3384" s="0"/>
      <c r="SY3384" s="0"/>
      <c r="SZ3384" s="0"/>
      <c r="TA3384" s="0"/>
      <c r="TB3384" s="0"/>
      <c r="TC3384" s="0"/>
      <c r="TD3384" s="0"/>
      <c r="TE3384" s="0"/>
      <c r="TF3384" s="0"/>
      <c r="TG3384" s="0"/>
      <c r="TH3384" s="0"/>
      <c r="TI3384" s="0"/>
      <c r="TJ3384" s="0"/>
      <c r="TK3384" s="0"/>
      <c r="TL3384" s="0"/>
      <c r="TM3384" s="0"/>
      <c r="TN3384" s="0"/>
      <c r="TO3384" s="0"/>
      <c r="TP3384" s="0"/>
      <c r="TQ3384" s="0"/>
      <c r="TR3384" s="0"/>
      <c r="TS3384" s="0"/>
      <c r="TT3384" s="0"/>
      <c r="TU3384" s="0"/>
      <c r="TV3384" s="0"/>
      <c r="TW3384" s="0"/>
      <c r="TX3384" s="0"/>
      <c r="TY3384" s="0"/>
      <c r="TZ3384" s="0"/>
      <c r="UA3384" s="0"/>
      <c r="UB3384" s="0"/>
      <c r="UC3384" s="0"/>
      <c r="UD3384" s="0"/>
      <c r="UE3384" s="0"/>
      <c r="UF3384" s="0"/>
      <c r="UG3384" s="0"/>
      <c r="UH3384" s="0"/>
      <c r="UI3384" s="0"/>
      <c r="UJ3384" s="0"/>
      <c r="UK3384" s="0"/>
      <c r="UL3384" s="0"/>
      <c r="UM3384" s="0"/>
      <c r="UN3384" s="0"/>
      <c r="UO3384" s="0"/>
      <c r="UP3384" s="0"/>
      <c r="UQ3384" s="0"/>
      <c r="UR3384" s="0"/>
      <c r="US3384" s="0"/>
      <c r="UT3384" s="0"/>
      <c r="UU3384" s="0"/>
      <c r="UV3384" s="0"/>
      <c r="UW3384" s="0"/>
      <c r="UX3384" s="0"/>
      <c r="UY3384" s="0"/>
      <c r="UZ3384" s="0"/>
      <c r="VA3384" s="0"/>
      <c r="VB3384" s="0"/>
      <c r="VC3384" s="0"/>
      <c r="VD3384" s="0"/>
      <c r="VE3384" s="0"/>
      <c r="VF3384" s="0"/>
      <c r="VG3384" s="0"/>
      <c r="VH3384" s="0"/>
      <c r="VI3384" s="0"/>
      <c r="VJ3384" s="0"/>
      <c r="VK3384" s="0"/>
      <c r="VL3384" s="0"/>
      <c r="VM3384" s="0"/>
      <c r="VN3384" s="0"/>
      <c r="VO3384" s="0"/>
      <c r="VP3384" s="0"/>
      <c r="VQ3384" s="0"/>
      <c r="VR3384" s="0"/>
      <c r="VS3384" s="0"/>
      <c r="VT3384" s="0"/>
      <c r="VU3384" s="0"/>
      <c r="VV3384" s="0"/>
      <c r="VW3384" s="0"/>
      <c r="VX3384" s="0"/>
      <c r="VY3384" s="0"/>
      <c r="VZ3384" s="0"/>
      <c r="WA3384" s="0"/>
      <c r="WB3384" s="0"/>
      <c r="WC3384" s="0"/>
      <c r="WD3384" s="0"/>
      <c r="WE3384" s="0"/>
      <c r="WF3384" s="0"/>
      <c r="WG3384" s="0"/>
      <c r="WH3384" s="0"/>
      <c r="WI3384" s="0"/>
      <c r="WJ3384" s="0"/>
      <c r="WK3384" s="0"/>
      <c r="WL3384" s="0"/>
      <c r="WM3384" s="0"/>
      <c r="WN3384" s="0"/>
      <c r="WO3384" s="0"/>
      <c r="WP3384" s="0"/>
      <c r="WQ3384" s="0"/>
      <c r="WR3384" s="0"/>
      <c r="WS3384" s="0"/>
      <c r="WT3384" s="0"/>
      <c r="WU3384" s="0"/>
      <c r="WV3384" s="0"/>
      <c r="WW3384" s="0"/>
      <c r="WX3384" s="0"/>
      <c r="WY3384" s="0"/>
      <c r="WZ3384" s="0"/>
      <c r="XA3384" s="0"/>
      <c r="XB3384" s="0"/>
      <c r="XC3384" s="0"/>
      <c r="XD3384" s="0"/>
      <c r="XE3384" s="0"/>
      <c r="XF3384" s="0"/>
      <c r="XG3384" s="0"/>
      <c r="XH3384" s="0"/>
      <c r="XI3384" s="0"/>
      <c r="XJ3384" s="0"/>
      <c r="XK3384" s="0"/>
      <c r="XL3384" s="0"/>
      <c r="XM3384" s="0"/>
      <c r="XN3384" s="0"/>
      <c r="XO3384" s="0"/>
      <c r="XP3384" s="0"/>
      <c r="XQ3384" s="0"/>
      <c r="XR3384" s="0"/>
      <c r="XS3384" s="0"/>
      <c r="XT3384" s="0"/>
      <c r="XU3384" s="0"/>
      <c r="XV3384" s="0"/>
      <c r="XW3384" s="0"/>
      <c r="XX3384" s="0"/>
      <c r="XY3384" s="0"/>
      <c r="XZ3384" s="0"/>
      <c r="YA3384" s="0"/>
      <c r="YB3384" s="0"/>
      <c r="YC3384" s="0"/>
      <c r="YD3384" s="0"/>
      <c r="YE3384" s="0"/>
      <c r="YF3384" s="0"/>
      <c r="YG3384" s="0"/>
      <c r="YH3384" s="0"/>
      <c r="YI3384" s="0"/>
      <c r="YJ3384" s="0"/>
      <c r="YK3384" s="0"/>
      <c r="YL3384" s="0"/>
      <c r="YM3384" s="0"/>
      <c r="YN3384" s="0"/>
      <c r="YO3384" s="0"/>
      <c r="YP3384" s="0"/>
      <c r="YQ3384" s="0"/>
      <c r="YR3384" s="0"/>
      <c r="YS3384" s="0"/>
      <c r="YT3384" s="0"/>
      <c r="YU3384" s="0"/>
      <c r="YV3384" s="0"/>
      <c r="YW3384" s="0"/>
      <c r="YX3384" s="0"/>
      <c r="YY3384" s="0"/>
      <c r="YZ3384" s="0"/>
      <c r="ZA3384" s="0"/>
      <c r="ZB3384" s="0"/>
      <c r="ZC3384" s="0"/>
      <c r="ZD3384" s="0"/>
      <c r="ZE3384" s="0"/>
      <c r="ZF3384" s="0"/>
      <c r="ZG3384" s="0"/>
      <c r="ZH3384" s="0"/>
      <c r="ZI3384" s="0"/>
      <c r="ZJ3384" s="0"/>
      <c r="ZK3384" s="0"/>
      <c r="ZL3384" s="0"/>
      <c r="ZM3384" s="0"/>
      <c r="ZN3384" s="0"/>
      <c r="ZO3384" s="0"/>
      <c r="ZP3384" s="0"/>
      <c r="ZQ3384" s="0"/>
      <c r="ZR3384" s="0"/>
      <c r="ZS3384" s="0"/>
      <c r="ZT3384" s="0"/>
      <c r="ZU3384" s="0"/>
      <c r="ZV3384" s="0"/>
      <c r="ZW3384" s="0"/>
      <c r="ZX3384" s="0"/>
      <c r="ZY3384" s="0"/>
      <c r="ZZ3384" s="0"/>
      <c r="AAA3384" s="0"/>
      <c r="AAB3384" s="0"/>
      <c r="AAC3384" s="0"/>
      <c r="AAD3384" s="0"/>
      <c r="AAE3384" s="0"/>
      <c r="AAF3384" s="0"/>
      <c r="AAG3384" s="0"/>
      <c r="AAH3384" s="0"/>
      <c r="AAI3384" s="0"/>
      <c r="AAJ3384" s="0"/>
      <c r="AAK3384" s="0"/>
      <c r="AAL3384" s="0"/>
      <c r="AAM3384" s="0"/>
      <c r="AAN3384" s="0"/>
      <c r="AAO3384" s="0"/>
      <c r="AAP3384" s="0"/>
      <c r="AAQ3384" s="0"/>
      <c r="AAR3384" s="0"/>
      <c r="AAS3384" s="0"/>
      <c r="AAT3384" s="0"/>
      <c r="AAU3384" s="0"/>
      <c r="AAV3384" s="0"/>
      <c r="AAW3384" s="0"/>
      <c r="AAX3384" s="0"/>
      <c r="AAY3384" s="0"/>
      <c r="AAZ3384" s="0"/>
      <c r="ABA3384" s="0"/>
      <c r="ABB3384" s="0"/>
      <c r="ABC3384" s="0"/>
      <c r="ABD3384" s="0"/>
      <c r="ABE3384" s="0"/>
      <c r="ABF3384" s="0"/>
      <c r="ABG3384" s="0"/>
      <c r="ABH3384" s="0"/>
      <c r="ABI3384" s="0"/>
      <c r="ABJ3384" s="0"/>
      <c r="ABK3384" s="0"/>
      <c r="ABL3384" s="0"/>
      <c r="ABM3384" s="0"/>
      <c r="ABN3384" s="0"/>
      <c r="ABO3384" s="0"/>
      <c r="ABP3384" s="0"/>
      <c r="ABQ3384" s="0"/>
      <c r="ABR3384" s="0"/>
      <c r="ABS3384" s="0"/>
      <c r="ABT3384" s="0"/>
      <c r="ABU3384" s="0"/>
      <c r="ABV3384" s="0"/>
      <c r="ABW3384" s="0"/>
      <c r="ABX3384" s="0"/>
      <c r="ABY3384" s="0"/>
      <c r="ABZ3384" s="0"/>
      <c r="ACA3384" s="0"/>
      <c r="ACB3384" s="0"/>
      <c r="ACC3384" s="0"/>
      <c r="ACD3384" s="0"/>
      <c r="ACE3384" s="0"/>
      <c r="ACF3384" s="0"/>
      <c r="ACG3384" s="0"/>
      <c r="ACH3384" s="0"/>
      <c r="ACI3384" s="0"/>
      <c r="ACJ3384" s="0"/>
      <c r="ACK3384" s="0"/>
      <c r="ACL3384" s="0"/>
      <c r="ACM3384" s="0"/>
      <c r="ACN3384" s="0"/>
      <c r="ACO3384" s="0"/>
      <c r="ACP3384" s="0"/>
      <c r="ACQ3384" s="0"/>
      <c r="ACR3384" s="0"/>
      <c r="ACS3384" s="0"/>
      <c r="ACT3384" s="0"/>
      <c r="ACU3384" s="0"/>
      <c r="ACV3384" s="0"/>
      <c r="ACW3384" s="0"/>
      <c r="ACX3384" s="0"/>
      <c r="ACY3384" s="0"/>
      <c r="ACZ3384" s="0"/>
      <c r="ADA3384" s="0"/>
      <c r="ADB3384" s="0"/>
      <c r="ADC3384" s="0"/>
      <c r="ADD3384" s="0"/>
      <c r="ADE3384" s="0"/>
      <c r="ADF3384" s="0"/>
      <c r="ADG3384" s="0"/>
      <c r="ADH3384" s="0"/>
      <c r="ADI3384" s="0"/>
      <c r="ADJ3384" s="0"/>
      <c r="ADK3384" s="0"/>
      <c r="ADL3384" s="0"/>
      <c r="ADM3384" s="0"/>
      <c r="ADN3384" s="0"/>
      <c r="ADO3384" s="0"/>
      <c r="ADP3384" s="0"/>
      <c r="ADQ3384" s="0"/>
      <c r="ADR3384" s="0"/>
      <c r="ADS3384" s="0"/>
      <c r="ADT3384" s="0"/>
      <c r="ADU3384" s="0"/>
      <c r="ADV3384" s="0"/>
      <c r="ADW3384" s="0"/>
      <c r="ADX3384" s="0"/>
      <c r="ADY3384" s="0"/>
      <c r="ADZ3384" s="0"/>
      <c r="AEA3384" s="0"/>
      <c r="AEB3384" s="0"/>
      <c r="AEC3384" s="0"/>
      <c r="AED3384" s="0"/>
      <c r="AEE3384" s="0"/>
      <c r="AEF3384" s="0"/>
      <c r="AEG3384" s="0"/>
      <c r="AEH3384" s="0"/>
      <c r="AEI3384" s="0"/>
      <c r="AEJ3384" s="0"/>
      <c r="AEK3384" s="0"/>
      <c r="AEL3384" s="0"/>
      <c r="AEM3384" s="0"/>
      <c r="AEN3384" s="0"/>
      <c r="AEO3384" s="0"/>
      <c r="AEP3384" s="0"/>
      <c r="AEQ3384" s="0"/>
      <c r="AER3384" s="0"/>
      <c r="AES3384" s="0"/>
      <c r="AET3384" s="0"/>
      <c r="AEU3384" s="0"/>
      <c r="AEV3384" s="0"/>
      <c r="AEW3384" s="0"/>
      <c r="AEX3384" s="0"/>
      <c r="AEY3384" s="0"/>
      <c r="AEZ3384" s="0"/>
      <c r="AFA3384" s="0"/>
      <c r="AFB3384" s="0"/>
      <c r="AFC3384" s="0"/>
      <c r="AFD3384" s="0"/>
      <c r="AFE3384" s="0"/>
      <c r="AFF3384" s="0"/>
      <c r="AFG3384" s="0"/>
      <c r="AFH3384" s="0"/>
      <c r="AFI3384" s="0"/>
      <c r="AFJ3384" s="0"/>
      <c r="AFK3384" s="0"/>
      <c r="AFL3384" s="0"/>
      <c r="AFM3384" s="0"/>
      <c r="AFN3384" s="0"/>
      <c r="AFO3384" s="0"/>
      <c r="AFP3384" s="0"/>
      <c r="AFQ3384" s="0"/>
      <c r="AFR3384" s="0"/>
      <c r="AFS3384" s="0"/>
      <c r="AFT3384" s="0"/>
      <c r="AFU3384" s="0"/>
      <c r="AFV3384" s="0"/>
      <c r="AFW3384" s="0"/>
      <c r="AFX3384" s="0"/>
      <c r="AFY3384" s="0"/>
      <c r="AFZ3384" s="0"/>
      <c r="AGA3384" s="0"/>
      <c r="AGB3384" s="0"/>
      <c r="AGC3384" s="0"/>
      <c r="AGD3384" s="0"/>
      <c r="AGE3384" s="0"/>
      <c r="AGF3384" s="0"/>
      <c r="AGG3384" s="0"/>
      <c r="AGH3384" s="0"/>
      <c r="AGI3384" s="0"/>
      <c r="AGJ3384" s="0"/>
      <c r="AGK3384" s="0"/>
      <c r="AGL3384" s="0"/>
      <c r="AGM3384" s="0"/>
      <c r="AGN3384" s="0"/>
      <c r="AGO3384" s="0"/>
      <c r="AGP3384" s="0"/>
      <c r="AGQ3384" s="0"/>
      <c r="AGR3384" s="0"/>
      <c r="AGS3384" s="0"/>
      <c r="AGT3384" s="0"/>
      <c r="AGU3384" s="0"/>
      <c r="AGV3384" s="0"/>
      <c r="AGW3384" s="0"/>
      <c r="AGX3384" s="0"/>
      <c r="AGY3384" s="0"/>
      <c r="AGZ3384" s="0"/>
      <c r="AHA3384" s="0"/>
      <c r="AHB3384" s="0"/>
      <c r="AHC3384" s="0"/>
      <c r="AHD3384" s="0"/>
      <c r="AHE3384" s="0"/>
      <c r="AHF3384" s="0"/>
      <c r="AHG3384" s="0"/>
      <c r="AHH3384" s="0"/>
      <c r="AHI3384" s="0"/>
      <c r="AHJ3384" s="0"/>
      <c r="AHK3384" s="0"/>
      <c r="AHL3384" s="0"/>
      <c r="AHM3384" s="0"/>
      <c r="AHN3384" s="0"/>
      <c r="AHO3384" s="0"/>
      <c r="AHP3384" s="0"/>
      <c r="AHQ3384" s="0"/>
      <c r="AHR3384" s="0"/>
      <c r="AHS3384" s="0"/>
      <c r="AHT3384" s="0"/>
      <c r="AHU3384" s="0"/>
      <c r="AHV3384" s="0"/>
      <c r="AHW3384" s="0"/>
      <c r="AHX3384" s="0"/>
      <c r="AHY3384" s="0"/>
      <c r="AHZ3384" s="0"/>
      <c r="AIA3384" s="0"/>
      <c r="AIB3384" s="0"/>
      <c r="AIC3384" s="0"/>
      <c r="AID3384" s="0"/>
      <c r="AIE3384" s="0"/>
      <c r="AIF3384" s="0"/>
      <c r="AIG3384" s="0"/>
      <c r="AIH3384" s="0"/>
      <c r="AII3384" s="0"/>
      <c r="AIJ3384" s="0"/>
      <c r="AIK3384" s="0"/>
      <c r="AIL3384" s="0"/>
      <c r="AIM3384" s="0"/>
      <c r="AIN3384" s="0"/>
      <c r="AIO3384" s="0"/>
      <c r="AIP3384" s="0"/>
      <c r="AIQ3384" s="0"/>
      <c r="AIR3384" s="0"/>
      <c r="AIS3384" s="0"/>
      <c r="AIT3384" s="0"/>
      <c r="AIU3384" s="0"/>
      <c r="AIV3384" s="0"/>
      <c r="AIW3384" s="0"/>
      <c r="AIX3384" s="0"/>
      <c r="AIY3384" s="0"/>
      <c r="AIZ3384" s="0"/>
      <c r="AJA3384" s="0"/>
      <c r="AJB3384" s="0"/>
      <c r="AJC3384" s="0"/>
      <c r="AJD3384" s="0"/>
      <c r="AJE3384" s="0"/>
      <c r="AJF3384" s="0"/>
      <c r="AJG3384" s="0"/>
      <c r="AJH3384" s="0"/>
      <c r="AJI3384" s="0"/>
      <c r="AJJ3384" s="0"/>
      <c r="AJK3384" s="0"/>
      <c r="AJL3384" s="0"/>
      <c r="AJM3384" s="0"/>
      <c r="AJN3384" s="0"/>
      <c r="AJO3384" s="0"/>
      <c r="AJP3384" s="0"/>
      <c r="AJQ3384" s="0"/>
      <c r="AJR3384" s="0"/>
      <c r="AJS3384" s="0"/>
      <c r="AJT3384" s="0"/>
      <c r="AJU3384" s="0"/>
      <c r="AJV3384" s="0"/>
      <c r="AJW3384" s="0"/>
      <c r="AJX3384" s="0"/>
      <c r="AJY3384" s="0"/>
      <c r="AJZ3384" s="0"/>
      <c r="AKA3384" s="0"/>
      <c r="AKB3384" s="0"/>
      <c r="AKC3384" s="0"/>
      <c r="AKD3384" s="0"/>
      <c r="AKE3384" s="0"/>
      <c r="AKF3384" s="0"/>
      <c r="AKG3384" s="0"/>
      <c r="AKH3384" s="0"/>
      <c r="AKI3384" s="0"/>
      <c r="AKJ3384" s="0"/>
      <c r="AKK3384" s="0"/>
      <c r="AKL3384" s="0"/>
      <c r="AKM3384" s="0"/>
      <c r="AKN3384" s="0"/>
      <c r="AKO3384" s="0"/>
      <c r="AKP3384" s="0"/>
      <c r="AKQ3384" s="0"/>
      <c r="AKR3384" s="0"/>
      <c r="AKS3384" s="0"/>
      <c r="AKT3384" s="0"/>
      <c r="AKU3384" s="0"/>
      <c r="AKV3384" s="0"/>
      <c r="AKW3384" s="0"/>
      <c r="AKX3384" s="0"/>
      <c r="AKY3384" s="0"/>
      <c r="AKZ3384" s="0"/>
      <c r="ALA3384" s="0"/>
      <c r="ALB3384" s="0"/>
      <c r="ALC3384" s="0"/>
      <c r="ALD3384" s="0"/>
      <c r="ALE3384" s="0"/>
      <c r="ALF3384" s="0"/>
      <c r="ALG3384" s="0"/>
      <c r="ALH3384" s="0"/>
      <c r="ALI3384" s="0"/>
      <c r="ALJ3384" s="0"/>
      <c r="ALK3384" s="0"/>
      <c r="ALL3384" s="0"/>
      <c r="ALM3384" s="0"/>
      <c r="ALN3384" s="0"/>
      <c r="ALO3384" s="0"/>
      <c r="ALP3384" s="0"/>
      <c r="ALQ3384" s="0"/>
      <c r="ALR3384" s="0"/>
      <c r="ALS3384" s="0"/>
      <c r="ALT3384" s="0"/>
      <c r="ALU3384" s="0"/>
      <c r="ALV3384" s="0"/>
      <c r="ALW3384" s="0"/>
      <c r="ALX3384" s="0"/>
      <c r="ALY3384" s="0"/>
      <c r="ALZ3384" s="0"/>
      <c r="AMA3384" s="0"/>
      <c r="AMB3384" s="0"/>
      <c r="AMC3384" s="0"/>
      <c r="AMD3384" s="0"/>
      <c r="AME3384" s="0"/>
      <c r="AMF3384" s="0"/>
      <c r="AMG3384" s="0"/>
      <c r="AMH3384" s="0"/>
      <c r="AMI3384" s="0"/>
    </row>
    <row r="3385" customFormat="false" ht="12.75" hidden="false" customHeight="false" outlineLevel="0" collapsed="false">
      <c r="A3385" s="1" t="s">
        <v>3640</v>
      </c>
      <c r="C3385" s="27" t="s">
        <v>3645</v>
      </c>
      <c r="D3385" s="27" t="s">
        <v>13</v>
      </c>
      <c r="E3385" s="28"/>
      <c r="F3385" s="29"/>
      <c r="G3385" s="27"/>
      <c r="H3385" s="30" t="s">
        <v>168</v>
      </c>
      <c r="I3385" s="31" t="n">
        <v>3.19</v>
      </c>
      <c r="J3385" s="31" t="s">
        <v>3609</v>
      </c>
      <c r="BM3385" s="0"/>
      <c r="BN3385" s="0"/>
      <c r="BO3385" s="0"/>
      <c r="BP3385" s="0"/>
      <c r="BQ3385" s="0"/>
      <c r="BR3385" s="0"/>
      <c r="BS3385" s="0"/>
      <c r="BT3385" s="0"/>
      <c r="BU3385" s="0"/>
      <c r="BV3385" s="0"/>
      <c r="BW3385" s="0"/>
      <c r="BX3385" s="0"/>
      <c r="BY3385" s="0"/>
      <c r="BZ3385" s="0"/>
      <c r="CA3385" s="0"/>
      <c r="CB3385" s="0"/>
      <c r="CC3385" s="0"/>
      <c r="CD3385" s="0"/>
      <c r="CE3385" s="0"/>
      <c r="CF3385" s="0"/>
      <c r="CG3385" s="0"/>
      <c r="CH3385" s="0"/>
      <c r="CI3385" s="0"/>
      <c r="CJ3385" s="0"/>
      <c r="CK3385" s="0"/>
      <c r="CL3385" s="0"/>
      <c r="CM3385" s="0"/>
      <c r="CN3385" s="0"/>
      <c r="CO3385" s="0"/>
      <c r="CP3385" s="0"/>
      <c r="CQ3385" s="0"/>
      <c r="CR3385" s="0"/>
      <c r="CS3385" s="0"/>
      <c r="CT3385" s="0"/>
      <c r="CU3385" s="0"/>
      <c r="CV3385" s="0"/>
      <c r="CW3385" s="0"/>
      <c r="CX3385" s="0"/>
      <c r="CY3385" s="0"/>
      <c r="CZ3385" s="0"/>
      <c r="DA3385" s="0"/>
      <c r="DB3385" s="0"/>
      <c r="DC3385" s="0"/>
      <c r="DD3385" s="0"/>
      <c r="DE3385" s="0"/>
      <c r="DF3385" s="0"/>
      <c r="DG3385" s="0"/>
      <c r="DH3385" s="0"/>
      <c r="DI3385" s="0"/>
      <c r="DJ3385" s="0"/>
      <c r="DK3385" s="0"/>
      <c r="DL3385" s="0"/>
      <c r="DM3385" s="0"/>
      <c r="DN3385" s="0"/>
      <c r="DO3385" s="0"/>
      <c r="DP3385" s="0"/>
      <c r="DQ3385" s="0"/>
      <c r="DR3385" s="0"/>
      <c r="DS3385" s="0"/>
      <c r="DT3385" s="0"/>
      <c r="DU3385" s="0"/>
      <c r="DV3385" s="0"/>
      <c r="DW3385" s="0"/>
      <c r="DX3385" s="0"/>
      <c r="DY3385" s="0"/>
      <c r="DZ3385" s="0"/>
      <c r="EA3385" s="0"/>
      <c r="EB3385" s="0"/>
      <c r="EC3385" s="0"/>
      <c r="ED3385" s="0"/>
      <c r="EE3385" s="0"/>
      <c r="EF3385" s="0"/>
      <c r="EG3385" s="0"/>
      <c r="EH3385" s="0"/>
      <c r="EI3385" s="0"/>
      <c r="EJ3385" s="0"/>
      <c r="EK3385" s="0"/>
      <c r="EL3385" s="0"/>
      <c r="EM3385" s="0"/>
      <c r="EN3385" s="0"/>
      <c r="EO3385" s="0"/>
      <c r="EP3385" s="0"/>
      <c r="EQ3385" s="0"/>
      <c r="ER3385" s="0"/>
      <c r="ES3385" s="0"/>
      <c r="ET3385" s="0"/>
      <c r="EU3385" s="0"/>
      <c r="EV3385" s="0"/>
      <c r="EW3385" s="0"/>
      <c r="EX3385" s="0"/>
      <c r="EY3385" s="0"/>
      <c r="EZ3385" s="0"/>
      <c r="FA3385" s="0"/>
      <c r="FB3385" s="0"/>
      <c r="FC3385" s="0"/>
      <c r="FD3385" s="0"/>
      <c r="FE3385" s="0"/>
      <c r="FF3385" s="0"/>
      <c r="FG3385" s="0"/>
      <c r="FH3385" s="0"/>
      <c r="FI3385" s="0"/>
      <c r="FJ3385" s="0"/>
      <c r="FK3385" s="0"/>
      <c r="FL3385" s="0"/>
      <c r="FM3385" s="0"/>
      <c r="FN3385" s="0"/>
      <c r="FO3385" s="0"/>
      <c r="FP3385" s="0"/>
      <c r="FQ3385" s="0"/>
      <c r="FR3385" s="0"/>
      <c r="FS3385" s="0"/>
      <c r="FT3385" s="0"/>
      <c r="FU3385" s="0"/>
      <c r="FV3385" s="0"/>
      <c r="FW3385" s="0"/>
      <c r="FX3385" s="0"/>
      <c r="FY3385" s="0"/>
      <c r="FZ3385" s="0"/>
      <c r="GA3385" s="0"/>
      <c r="GB3385" s="0"/>
      <c r="GC3385" s="0"/>
      <c r="GD3385" s="0"/>
      <c r="GE3385" s="0"/>
      <c r="GF3385" s="0"/>
      <c r="GG3385" s="0"/>
      <c r="GH3385" s="0"/>
      <c r="GI3385" s="0"/>
      <c r="GJ3385" s="0"/>
      <c r="GK3385" s="0"/>
      <c r="GL3385" s="0"/>
      <c r="GM3385" s="0"/>
      <c r="GN3385" s="0"/>
      <c r="GO3385" s="0"/>
      <c r="GP3385" s="0"/>
      <c r="GQ3385" s="0"/>
      <c r="GR3385" s="0"/>
      <c r="GS3385" s="0"/>
      <c r="GT3385" s="0"/>
      <c r="GU3385" s="0"/>
      <c r="GV3385" s="0"/>
      <c r="GW3385" s="0"/>
      <c r="GX3385" s="0"/>
      <c r="GY3385" s="0"/>
      <c r="GZ3385" s="0"/>
      <c r="HA3385" s="0"/>
      <c r="HB3385" s="0"/>
      <c r="HC3385" s="0"/>
      <c r="HD3385" s="0"/>
      <c r="HE3385" s="0"/>
      <c r="HF3385" s="0"/>
      <c r="HG3385" s="0"/>
      <c r="HH3385" s="0"/>
      <c r="HI3385" s="0"/>
      <c r="HJ3385" s="0"/>
      <c r="HK3385" s="0"/>
      <c r="HL3385" s="0"/>
      <c r="HM3385" s="0"/>
      <c r="HN3385" s="0"/>
      <c r="HO3385" s="0"/>
      <c r="HP3385" s="0"/>
      <c r="HQ3385" s="0"/>
      <c r="HR3385" s="0"/>
      <c r="HS3385" s="0"/>
      <c r="HT3385" s="0"/>
      <c r="HU3385" s="0"/>
      <c r="HV3385" s="0"/>
      <c r="HW3385" s="0"/>
      <c r="HX3385" s="0"/>
      <c r="HY3385" s="0"/>
      <c r="HZ3385" s="0"/>
      <c r="IA3385" s="0"/>
      <c r="IB3385" s="0"/>
      <c r="IC3385" s="0"/>
      <c r="ID3385" s="0"/>
      <c r="IE3385" s="0"/>
      <c r="IF3385" s="0"/>
      <c r="IG3385" s="0"/>
      <c r="IH3385" s="0"/>
      <c r="II3385" s="0"/>
      <c r="IJ3385" s="0"/>
      <c r="IK3385" s="0"/>
      <c r="IL3385" s="0"/>
      <c r="IM3385" s="0"/>
      <c r="IN3385" s="0"/>
      <c r="IO3385" s="0"/>
      <c r="IP3385" s="0"/>
      <c r="IQ3385" s="0"/>
      <c r="IR3385" s="0"/>
      <c r="IS3385" s="0"/>
      <c r="IT3385" s="0"/>
      <c r="IU3385" s="0"/>
      <c r="IV3385" s="0"/>
      <c r="IW3385" s="0"/>
      <c r="IX3385" s="0"/>
      <c r="IY3385" s="0"/>
      <c r="IZ3385" s="0"/>
      <c r="JA3385" s="0"/>
      <c r="JB3385" s="0"/>
      <c r="JC3385" s="0"/>
      <c r="JD3385" s="0"/>
      <c r="JE3385" s="0"/>
      <c r="JF3385" s="0"/>
      <c r="JG3385" s="0"/>
      <c r="JH3385" s="0"/>
      <c r="JI3385" s="0"/>
      <c r="JJ3385" s="0"/>
      <c r="JK3385" s="0"/>
      <c r="JL3385" s="0"/>
      <c r="JM3385" s="0"/>
      <c r="JN3385" s="0"/>
      <c r="JO3385" s="0"/>
      <c r="JP3385" s="0"/>
      <c r="JQ3385" s="0"/>
      <c r="JR3385" s="0"/>
      <c r="JS3385" s="0"/>
      <c r="JT3385" s="0"/>
      <c r="JU3385" s="0"/>
      <c r="JV3385" s="0"/>
      <c r="JW3385" s="0"/>
      <c r="JX3385" s="0"/>
      <c r="JY3385" s="0"/>
      <c r="JZ3385" s="0"/>
      <c r="KA3385" s="0"/>
      <c r="KB3385" s="0"/>
      <c r="KC3385" s="0"/>
      <c r="KD3385" s="0"/>
      <c r="KE3385" s="0"/>
      <c r="KF3385" s="0"/>
      <c r="KG3385" s="0"/>
      <c r="KH3385" s="0"/>
      <c r="KI3385" s="0"/>
      <c r="KJ3385" s="0"/>
      <c r="KK3385" s="0"/>
      <c r="KL3385" s="0"/>
      <c r="KM3385" s="0"/>
      <c r="KN3385" s="0"/>
      <c r="KO3385" s="0"/>
      <c r="KP3385" s="0"/>
      <c r="KQ3385" s="0"/>
      <c r="KR3385" s="0"/>
      <c r="KS3385" s="0"/>
      <c r="KT3385" s="0"/>
      <c r="KU3385" s="0"/>
      <c r="KV3385" s="0"/>
      <c r="KW3385" s="0"/>
      <c r="KX3385" s="0"/>
      <c r="KY3385" s="0"/>
      <c r="KZ3385" s="0"/>
      <c r="LA3385" s="0"/>
      <c r="LB3385" s="0"/>
      <c r="LC3385" s="0"/>
      <c r="LD3385" s="0"/>
      <c r="LE3385" s="0"/>
      <c r="LF3385" s="0"/>
      <c r="LG3385" s="0"/>
      <c r="LH3385" s="0"/>
      <c r="LI3385" s="0"/>
      <c r="LJ3385" s="0"/>
      <c r="LK3385" s="0"/>
      <c r="LL3385" s="0"/>
      <c r="LM3385" s="0"/>
      <c r="LN3385" s="0"/>
      <c r="LO3385" s="0"/>
      <c r="LP3385" s="0"/>
      <c r="LQ3385" s="0"/>
      <c r="LR3385" s="0"/>
      <c r="LS3385" s="0"/>
      <c r="LT3385" s="0"/>
      <c r="LU3385" s="0"/>
      <c r="LV3385" s="0"/>
      <c r="LW3385" s="0"/>
      <c r="LX3385" s="0"/>
      <c r="LY3385" s="0"/>
      <c r="LZ3385" s="0"/>
      <c r="MA3385" s="0"/>
      <c r="MB3385" s="0"/>
      <c r="MC3385" s="0"/>
      <c r="MD3385" s="0"/>
      <c r="ME3385" s="0"/>
      <c r="MF3385" s="0"/>
      <c r="MG3385" s="0"/>
      <c r="MH3385" s="0"/>
      <c r="MI3385" s="0"/>
      <c r="MJ3385" s="0"/>
      <c r="MK3385" s="0"/>
      <c r="ML3385" s="0"/>
      <c r="MM3385" s="0"/>
      <c r="MN3385" s="0"/>
      <c r="MO3385" s="0"/>
      <c r="MP3385" s="0"/>
      <c r="MQ3385" s="0"/>
      <c r="MR3385" s="0"/>
      <c r="MS3385" s="0"/>
      <c r="MT3385" s="0"/>
      <c r="MU3385" s="0"/>
      <c r="MV3385" s="0"/>
      <c r="MW3385" s="0"/>
      <c r="MX3385" s="0"/>
      <c r="MY3385" s="0"/>
      <c r="MZ3385" s="0"/>
      <c r="NA3385" s="0"/>
      <c r="NB3385" s="0"/>
      <c r="NC3385" s="0"/>
      <c r="ND3385" s="0"/>
      <c r="NE3385" s="0"/>
      <c r="NF3385" s="0"/>
      <c r="NG3385" s="0"/>
      <c r="NH3385" s="0"/>
      <c r="NI3385" s="0"/>
      <c r="NJ3385" s="0"/>
      <c r="NK3385" s="0"/>
      <c r="NL3385" s="0"/>
      <c r="NM3385" s="0"/>
      <c r="NN3385" s="0"/>
      <c r="NO3385" s="0"/>
      <c r="NP3385" s="0"/>
      <c r="NQ3385" s="0"/>
      <c r="NR3385" s="0"/>
      <c r="NS3385" s="0"/>
      <c r="NT3385" s="0"/>
      <c r="NU3385" s="0"/>
      <c r="NV3385" s="0"/>
      <c r="NW3385" s="0"/>
      <c r="NX3385" s="0"/>
      <c r="NY3385" s="0"/>
      <c r="NZ3385" s="0"/>
      <c r="OA3385" s="0"/>
      <c r="OB3385" s="0"/>
      <c r="OC3385" s="0"/>
      <c r="OD3385" s="0"/>
      <c r="OE3385" s="0"/>
      <c r="OF3385" s="0"/>
      <c r="OG3385" s="0"/>
      <c r="OH3385" s="0"/>
      <c r="OI3385" s="0"/>
      <c r="OJ3385" s="0"/>
      <c r="OK3385" s="0"/>
      <c r="OL3385" s="0"/>
      <c r="OM3385" s="0"/>
      <c r="ON3385" s="0"/>
      <c r="OO3385" s="0"/>
      <c r="OP3385" s="0"/>
      <c r="OQ3385" s="0"/>
      <c r="OR3385" s="0"/>
      <c r="OS3385" s="0"/>
      <c r="OT3385" s="0"/>
      <c r="OU3385" s="0"/>
      <c r="OV3385" s="0"/>
      <c r="OW3385" s="0"/>
      <c r="OX3385" s="0"/>
      <c r="OY3385" s="0"/>
      <c r="OZ3385" s="0"/>
      <c r="PA3385" s="0"/>
      <c r="PB3385" s="0"/>
      <c r="PC3385" s="0"/>
      <c r="PD3385" s="0"/>
      <c r="PE3385" s="0"/>
      <c r="PF3385" s="0"/>
      <c r="PG3385" s="0"/>
      <c r="PH3385" s="0"/>
      <c r="PI3385" s="0"/>
      <c r="PJ3385" s="0"/>
      <c r="PK3385" s="0"/>
      <c r="PL3385" s="0"/>
      <c r="PM3385" s="0"/>
      <c r="PN3385" s="0"/>
      <c r="PO3385" s="0"/>
      <c r="PP3385" s="0"/>
      <c r="PQ3385" s="0"/>
      <c r="PR3385" s="0"/>
      <c r="PS3385" s="0"/>
      <c r="PT3385" s="0"/>
      <c r="PU3385" s="0"/>
      <c r="PV3385" s="0"/>
      <c r="PW3385" s="0"/>
      <c r="PX3385" s="0"/>
      <c r="PY3385" s="0"/>
      <c r="PZ3385" s="0"/>
      <c r="QA3385" s="0"/>
      <c r="QB3385" s="0"/>
      <c r="QC3385" s="0"/>
      <c r="QD3385" s="0"/>
      <c r="QE3385" s="0"/>
      <c r="QF3385" s="0"/>
      <c r="QG3385" s="0"/>
      <c r="QH3385" s="0"/>
      <c r="QI3385" s="0"/>
      <c r="QJ3385" s="0"/>
      <c r="QK3385" s="0"/>
      <c r="QL3385" s="0"/>
      <c r="QM3385" s="0"/>
      <c r="QN3385" s="0"/>
      <c r="QO3385" s="0"/>
      <c r="QP3385" s="0"/>
      <c r="QQ3385" s="0"/>
      <c r="QR3385" s="0"/>
      <c r="QS3385" s="0"/>
      <c r="QT3385" s="0"/>
      <c r="QU3385" s="0"/>
      <c r="QV3385" s="0"/>
      <c r="QW3385" s="0"/>
      <c r="QX3385" s="0"/>
      <c r="QY3385" s="0"/>
      <c r="QZ3385" s="0"/>
      <c r="RA3385" s="0"/>
      <c r="RB3385" s="0"/>
      <c r="RC3385" s="0"/>
      <c r="RD3385" s="0"/>
      <c r="RE3385" s="0"/>
      <c r="RF3385" s="0"/>
      <c r="RG3385" s="0"/>
      <c r="RH3385" s="0"/>
      <c r="RI3385" s="0"/>
      <c r="RJ3385" s="0"/>
      <c r="RK3385" s="0"/>
      <c r="RL3385" s="0"/>
      <c r="RM3385" s="0"/>
      <c r="RN3385" s="0"/>
      <c r="RO3385" s="0"/>
      <c r="RP3385" s="0"/>
      <c r="RQ3385" s="0"/>
      <c r="RR3385" s="0"/>
      <c r="RS3385" s="0"/>
      <c r="RT3385" s="0"/>
      <c r="RU3385" s="0"/>
      <c r="RV3385" s="0"/>
      <c r="RW3385" s="0"/>
      <c r="RX3385" s="0"/>
      <c r="RY3385" s="0"/>
      <c r="RZ3385" s="0"/>
      <c r="SA3385" s="0"/>
      <c r="SB3385" s="0"/>
      <c r="SC3385" s="0"/>
      <c r="SD3385" s="0"/>
      <c r="SE3385" s="0"/>
      <c r="SF3385" s="0"/>
      <c r="SG3385" s="0"/>
      <c r="SH3385" s="0"/>
      <c r="SI3385" s="0"/>
      <c r="SJ3385" s="0"/>
      <c r="SK3385" s="0"/>
      <c r="SL3385" s="0"/>
      <c r="SM3385" s="0"/>
      <c r="SN3385" s="0"/>
      <c r="SO3385" s="0"/>
      <c r="SP3385" s="0"/>
      <c r="SQ3385" s="0"/>
      <c r="SR3385" s="0"/>
      <c r="SS3385" s="0"/>
      <c r="ST3385" s="0"/>
      <c r="SU3385" s="0"/>
      <c r="SV3385" s="0"/>
      <c r="SW3385" s="0"/>
      <c r="SX3385" s="0"/>
      <c r="SY3385" s="0"/>
      <c r="SZ3385" s="0"/>
      <c r="TA3385" s="0"/>
      <c r="TB3385" s="0"/>
      <c r="TC3385" s="0"/>
      <c r="TD3385" s="0"/>
      <c r="TE3385" s="0"/>
      <c r="TF3385" s="0"/>
      <c r="TG3385" s="0"/>
      <c r="TH3385" s="0"/>
      <c r="TI3385" s="0"/>
      <c r="TJ3385" s="0"/>
      <c r="TK3385" s="0"/>
      <c r="TL3385" s="0"/>
      <c r="TM3385" s="0"/>
      <c r="TN3385" s="0"/>
      <c r="TO3385" s="0"/>
      <c r="TP3385" s="0"/>
      <c r="TQ3385" s="0"/>
      <c r="TR3385" s="0"/>
      <c r="TS3385" s="0"/>
      <c r="TT3385" s="0"/>
      <c r="TU3385" s="0"/>
      <c r="TV3385" s="0"/>
      <c r="TW3385" s="0"/>
      <c r="TX3385" s="0"/>
      <c r="TY3385" s="0"/>
      <c r="TZ3385" s="0"/>
      <c r="UA3385" s="0"/>
      <c r="UB3385" s="0"/>
      <c r="UC3385" s="0"/>
      <c r="UD3385" s="0"/>
      <c r="UE3385" s="0"/>
      <c r="UF3385" s="0"/>
      <c r="UG3385" s="0"/>
      <c r="UH3385" s="0"/>
      <c r="UI3385" s="0"/>
      <c r="UJ3385" s="0"/>
      <c r="UK3385" s="0"/>
      <c r="UL3385" s="0"/>
      <c r="UM3385" s="0"/>
      <c r="UN3385" s="0"/>
      <c r="UO3385" s="0"/>
      <c r="UP3385" s="0"/>
      <c r="UQ3385" s="0"/>
      <c r="UR3385" s="0"/>
      <c r="US3385" s="0"/>
      <c r="UT3385" s="0"/>
      <c r="UU3385" s="0"/>
      <c r="UV3385" s="0"/>
      <c r="UW3385" s="0"/>
      <c r="UX3385" s="0"/>
      <c r="UY3385" s="0"/>
      <c r="UZ3385" s="0"/>
      <c r="VA3385" s="0"/>
      <c r="VB3385" s="0"/>
      <c r="VC3385" s="0"/>
      <c r="VD3385" s="0"/>
      <c r="VE3385" s="0"/>
      <c r="VF3385" s="0"/>
      <c r="VG3385" s="0"/>
      <c r="VH3385" s="0"/>
      <c r="VI3385" s="0"/>
      <c r="VJ3385" s="0"/>
      <c r="VK3385" s="0"/>
      <c r="VL3385" s="0"/>
      <c r="VM3385" s="0"/>
      <c r="VN3385" s="0"/>
      <c r="VO3385" s="0"/>
      <c r="VP3385" s="0"/>
      <c r="VQ3385" s="0"/>
      <c r="VR3385" s="0"/>
      <c r="VS3385" s="0"/>
      <c r="VT3385" s="0"/>
      <c r="VU3385" s="0"/>
      <c r="VV3385" s="0"/>
      <c r="VW3385" s="0"/>
      <c r="VX3385" s="0"/>
      <c r="VY3385" s="0"/>
      <c r="VZ3385" s="0"/>
      <c r="WA3385" s="0"/>
      <c r="WB3385" s="0"/>
      <c r="WC3385" s="0"/>
      <c r="WD3385" s="0"/>
      <c r="WE3385" s="0"/>
      <c r="WF3385" s="0"/>
      <c r="WG3385" s="0"/>
      <c r="WH3385" s="0"/>
      <c r="WI3385" s="0"/>
      <c r="WJ3385" s="0"/>
      <c r="WK3385" s="0"/>
      <c r="WL3385" s="0"/>
      <c r="WM3385" s="0"/>
      <c r="WN3385" s="0"/>
      <c r="WO3385" s="0"/>
      <c r="WP3385" s="0"/>
      <c r="WQ3385" s="0"/>
      <c r="WR3385" s="0"/>
      <c r="WS3385" s="0"/>
      <c r="WT3385" s="0"/>
      <c r="WU3385" s="0"/>
      <c r="WV3385" s="0"/>
      <c r="WW3385" s="0"/>
      <c r="WX3385" s="0"/>
      <c r="WY3385" s="0"/>
      <c r="WZ3385" s="0"/>
      <c r="XA3385" s="0"/>
      <c r="XB3385" s="0"/>
      <c r="XC3385" s="0"/>
      <c r="XD3385" s="0"/>
      <c r="XE3385" s="0"/>
      <c r="XF3385" s="0"/>
      <c r="XG3385" s="0"/>
      <c r="XH3385" s="0"/>
      <c r="XI3385" s="0"/>
      <c r="XJ3385" s="0"/>
      <c r="XK3385" s="0"/>
      <c r="XL3385" s="0"/>
      <c r="XM3385" s="0"/>
      <c r="XN3385" s="0"/>
      <c r="XO3385" s="0"/>
      <c r="XP3385" s="0"/>
      <c r="XQ3385" s="0"/>
      <c r="XR3385" s="0"/>
      <c r="XS3385" s="0"/>
      <c r="XT3385" s="0"/>
      <c r="XU3385" s="0"/>
      <c r="XV3385" s="0"/>
      <c r="XW3385" s="0"/>
      <c r="XX3385" s="0"/>
      <c r="XY3385" s="0"/>
      <c r="XZ3385" s="0"/>
      <c r="YA3385" s="0"/>
      <c r="YB3385" s="0"/>
      <c r="YC3385" s="0"/>
      <c r="YD3385" s="0"/>
      <c r="YE3385" s="0"/>
      <c r="YF3385" s="0"/>
      <c r="YG3385" s="0"/>
      <c r="YH3385" s="0"/>
      <c r="YI3385" s="0"/>
      <c r="YJ3385" s="0"/>
      <c r="YK3385" s="0"/>
      <c r="YL3385" s="0"/>
      <c r="YM3385" s="0"/>
      <c r="YN3385" s="0"/>
      <c r="YO3385" s="0"/>
      <c r="YP3385" s="0"/>
      <c r="YQ3385" s="0"/>
      <c r="YR3385" s="0"/>
      <c r="YS3385" s="0"/>
      <c r="YT3385" s="0"/>
      <c r="YU3385" s="0"/>
      <c r="YV3385" s="0"/>
      <c r="YW3385" s="0"/>
      <c r="YX3385" s="0"/>
      <c r="YY3385" s="0"/>
      <c r="YZ3385" s="0"/>
      <c r="ZA3385" s="0"/>
      <c r="ZB3385" s="0"/>
      <c r="ZC3385" s="0"/>
      <c r="ZD3385" s="0"/>
      <c r="ZE3385" s="0"/>
      <c r="ZF3385" s="0"/>
      <c r="ZG3385" s="0"/>
      <c r="ZH3385" s="0"/>
      <c r="ZI3385" s="0"/>
      <c r="ZJ3385" s="0"/>
      <c r="ZK3385" s="0"/>
      <c r="ZL3385" s="0"/>
      <c r="ZM3385" s="0"/>
      <c r="ZN3385" s="0"/>
      <c r="ZO3385" s="0"/>
      <c r="ZP3385" s="0"/>
      <c r="ZQ3385" s="0"/>
      <c r="ZR3385" s="0"/>
      <c r="ZS3385" s="0"/>
      <c r="ZT3385" s="0"/>
      <c r="ZU3385" s="0"/>
      <c r="ZV3385" s="0"/>
      <c r="ZW3385" s="0"/>
      <c r="ZX3385" s="0"/>
      <c r="ZY3385" s="0"/>
      <c r="ZZ3385" s="0"/>
      <c r="AAA3385" s="0"/>
      <c r="AAB3385" s="0"/>
      <c r="AAC3385" s="0"/>
      <c r="AAD3385" s="0"/>
      <c r="AAE3385" s="0"/>
      <c r="AAF3385" s="0"/>
      <c r="AAG3385" s="0"/>
      <c r="AAH3385" s="0"/>
      <c r="AAI3385" s="0"/>
      <c r="AAJ3385" s="0"/>
      <c r="AAK3385" s="0"/>
      <c r="AAL3385" s="0"/>
      <c r="AAM3385" s="0"/>
      <c r="AAN3385" s="0"/>
      <c r="AAO3385" s="0"/>
      <c r="AAP3385" s="0"/>
      <c r="AAQ3385" s="0"/>
      <c r="AAR3385" s="0"/>
      <c r="AAS3385" s="0"/>
      <c r="AAT3385" s="0"/>
      <c r="AAU3385" s="0"/>
      <c r="AAV3385" s="0"/>
      <c r="AAW3385" s="0"/>
      <c r="AAX3385" s="0"/>
      <c r="AAY3385" s="0"/>
      <c r="AAZ3385" s="0"/>
      <c r="ABA3385" s="0"/>
      <c r="ABB3385" s="0"/>
      <c r="ABC3385" s="0"/>
      <c r="ABD3385" s="0"/>
      <c r="ABE3385" s="0"/>
      <c r="ABF3385" s="0"/>
      <c r="ABG3385" s="0"/>
      <c r="ABH3385" s="0"/>
      <c r="ABI3385" s="0"/>
      <c r="ABJ3385" s="0"/>
      <c r="ABK3385" s="0"/>
      <c r="ABL3385" s="0"/>
      <c r="ABM3385" s="0"/>
      <c r="ABN3385" s="0"/>
      <c r="ABO3385" s="0"/>
      <c r="ABP3385" s="0"/>
      <c r="ABQ3385" s="0"/>
      <c r="ABR3385" s="0"/>
      <c r="ABS3385" s="0"/>
      <c r="ABT3385" s="0"/>
      <c r="ABU3385" s="0"/>
      <c r="ABV3385" s="0"/>
      <c r="ABW3385" s="0"/>
      <c r="ABX3385" s="0"/>
      <c r="ABY3385" s="0"/>
      <c r="ABZ3385" s="0"/>
      <c r="ACA3385" s="0"/>
      <c r="ACB3385" s="0"/>
      <c r="ACC3385" s="0"/>
      <c r="ACD3385" s="0"/>
      <c r="ACE3385" s="0"/>
      <c r="ACF3385" s="0"/>
      <c r="ACG3385" s="0"/>
      <c r="ACH3385" s="0"/>
      <c r="ACI3385" s="0"/>
      <c r="ACJ3385" s="0"/>
      <c r="ACK3385" s="0"/>
      <c r="ACL3385" s="0"/>
      <c r="ACM3385" s="0"/>
      <c r="ACN3385" s="0"/>
      <c r="ACO3385" s="0"/>
      <c r="ACP3385" s="0"/>
      <c r="ACQ3385" s="0"/>
      <c r="ACR3385" s="0"/>
      <c r="ACS3385" s="0"/>
      <c r="ACT3385" s="0"/>
      <c r="ACU3385" s="0"/>
      <c r="ACV3385" s="0"/>
      <c r="ACW3385" s="0"/>
      <c r="ACX3385" s="0"/>
      <c r="ACY3385" s="0"/>
      <c r="ACZ3385" s="0"/>
      <c r="ADA3385" s="0"/>
      <c r="ADB3385" s="0"/>
      <c r="ADC3385" s="0"/>
      <c r="ADD3385" s="0"/>
      <c r="ADE3385" s="0"/>
      <c r="ADF3385" s="0"/>
      <c r="ADG3385" s="0"/>
      <c r="ADH3385" s="0"/>
      <c r="ADI3385" s="0"/>
      <c r="ADJ3385" s="0"/>
      <c r="ADK3385" s="0"/>
      <c r="ADL3385" s="0"/>
      <c r="ADM3385" s="0"/>
      <c r="ADN3385" s="0"/>
      <c r="ADO3385" s="0"/>
      <c r="ADP3385" s="0"/>
      <c r="ADQ3385" s="0"/>
      <c r="ADR3385" s="0"/>
      <c r="ADS3385" s="0"/>
      <c r="ADT3385" s="0"/>
      <c r="ADU3385" s="0"/>
      <c r="ADV3385" s="0"/>
      <c r="ADW3385" s="0"/>
      <c r="ADX3385" s="0"/>
      <c r="ADY3385" s="0"/>
      <c r="ADZ3385" s="0"/>
      <c r="AEA3385" s="0"/>
      <c r="AEB3385" s="0"/>
      <c r="AEC3385" s="0"/>
      <c r="AED3385" s="0"/>
      <c r="AEE3385" s="0"/>
      <c r="AEF3385" s="0"/>
      <c r="AEG3385" s="0"/>
      <c r="AEH3385" s="0"/>
      <c r="AEI3385" s="0"/>
      <c r="AEJ3385" s="0"/>
      <c r="AEK3385" s="0"/>
      <c r="AEL3385" s="0"/>
      <c r="AEM3385" s="0"/>
      <c r="AEN3385" s="0"/>
      <c r="AEO3385" s="0"/>
      <c r="AEP3385" s="0"/>
      <c r="AEQ3385" s="0"/>
      <c r="AER3385" s="0"/>
      <c r="AES3385" s="0"/>
      <c r="AET3385" s="0"/>
      <c r="AEU3385" s="0"/>
      <c r="AEV3385" s="0"/>
      <c r="AEW3385" s="0"/>
      <c r="AEX3385" s="0"/>
      <c r="AEY3385" s="0"/>
      <c r="AEZ3385" s="0"/>
      <c r="AFA3385" s="0"/>
      <c r="AFB3385" s="0"/>
      <c r="AFC3385" s="0"/>
      <c r="AFD3385" s="0"/>
      <c r="AFE3385" s="0"/>
      <c r="AFF3385" s="0"/>
      <c r="AFG3385" s="0"/>
      <c r="AFH3385" s="0"/>
      <c r="AFI3385" s="0"/>
      <c r="AFJ3385" s="0"/>
      <c r="AFK3385" s="0"/>
      <c r="AFL3385" s="0"/>
      <c r="AFM3385" s="0"/>
      <c r="AFN3385" s="0"/>
      <c r="AFO3385" s="0"/>
      <c r="AFP3385" s="0"/>
      <c r="AFQ3385" s="0"/>
      <c r="AFR3385" s="0"/>
      <c r="AFS3385" s="0"/>
      <c r="AFT3385" s="0"/>
      <c r="AFU3385" s="0"/>
      <c r="AFV3385" s="0"/>
      <c r="AFW3385" s="0"/>
      <c r="AFX3385" s="0"/>
      <c r="AFY3385" s="0"/>
      <c r="AFZ3385" s="0"/>
      <c r="AGA3385" s="0"/>
      <c r="AGB3385" s="0"/>
      <c r="AGC3385" s="0"/>
      <c r="AGD3385" s="0"/>
      <c r="AGE3385" s="0"/>
      <c r="AGF3385" s="0"/>
      <c r="AGG3385" s="0"/>
      <c r="AGH3385" s="0"/>
      <c r="AGI3385" s="0"/>
      <c r="AGJ3385" s="0"/>
      <c r="AGK3385" s="0"/>
      <c r="AGL3385" s="0"/>
      <c r="AGM3385" s="0"/>
      <c r="AGN3385" s="0"/>
      <c r="AGO3385" s="0"/>
      <c r="AGP3385" s="0"/>
      <c r="AGQ3385" s="0"/>
      <c r="AGR3385" s="0"/>
      <c r="AGS3385" s="0"/>
      <c r="AGT3385" s="0"/>
      <c r="AGU3385" s="0"/>
      <c r="AGV3385" s="0"/>
      <c r="AGW3385" s="0"/>
      <c r="AGX3385" s="0"/>
      <c r="AGY3385" s="0"/>
      <c r="AGZ3385" s="0"/>
      <c r="AHA3385" s="0"/>
      <c r="AHB3385" s="0"/>
      <c r="AHC3385" s="0"/>
      <c r="AHD3385" s="0"/>
      <c r="AHE3385" s="0"/>
      <c r="AHF3385" s="0"/>
      <c r="AHG3385" s="0"/>
      <c r="AHH3385" s="0"/>
      <c r="AHI3385" s="0"/>
      <c r="AHJ3385" s="0"/>
      <c r="AHK3385" s="0"/>
      <c r="AHL3385" s="0"/>
      <c r="AHM3385" s="0"/>
      <c r="AHN3385" s="0"/>
      <c r="AHO3385" s="0"/>
      <c r="AHP3385" s="0"/>
      <c r="AHQ3385" s="0"/>
      <c r="AHR3385" s="0"/>
      <c r="AHS3385" s="0"/>
      <c r="AHT3385" s="0"/>
      <c r="AHU3385" s="0"/>
      <c r="AHV3385" s="0"/>
      <c r="AHW3385" s="0"/>
      <c r="AHX3385" s="0"/>
      <c r="AHY3385" s="0"/>
      <c r="AHZ3385" s="0"/>
      <c r="AIA3385" s="0"/>
      <c r="AIB3385" s="0"/>
      <c r="AIC3385" s="0"/>
      <c r="AID3385" s="0"/>
      <c r="AIE3385" s="0"/>
      <c r="AIF3385" s="0"/>
      <c r="AIG3385" s="0"/>
      <c r="AIH3385" s="0"/>
      <c r="AII3385" s="0"/>
      <c r="AIJ3385" s="0"/>
      <c r="AIK3385" s="0"/>
      <c r="AIL3385" s="0"/>
      <c r="AIM3385" s="0"/>
      <c r="AIN3385" s="0"/>
      <c r="AIO3385" s="0"/>
      <c r="AIP3385" s="0"/>
      <c r="AIQ3385" s="0"/>
      <c r="AIR3385" s="0"/>
      <c r="AIS3385" s="0"/>
      <c r="AIT3385" s="0"/>
      <c r="AIU3385" s="0"/>
      <c r="AIV3385" s="0"/>
      <c r="AIW3385" s="0"/>
      <c r="AIX3385" s="0"/>
      <c r="AIY3385" s="0"/>
      <c r="AIZ3385" s="0"/>
      <c r="AJA3385" s="0"/>
      <c r="AJB3385" s="0"/>
      <c r="AJC3385" s="0"/>
      <c r="AJD3385" s="0"/>
      <c r="AJE3385" s="0"/>
      <c r="AJF3385" s="0"/>
      <c r="AJG3385" s="0"/>
      <c r="AJH3385" s="0"/>
      <c r="AJI3385" s="0"/>
      <c r="AJJ3385" s="0"/>
      <c r="AJK3385" s="0"/>
      <c r="AJL3385" s="0"/>
      <c r="AJM3385" s="0"/>
      <c r="AJN3385" s="0"/>
      <c r="AJO3385" s="0"/>
      <c r="AJP3385" s="0"/>
      <c r="AJQ3385" s="0"/>
      <c r="AJR3385" s="0"/>
      <c r="AJS3385" s="0"/>
      <c r="AJT3385" s="0"/>
      <c r="AJU3385" s="0"/>
      <c r="AJV3385" s="0"/>
      <c r="AJW3385" s="0"/>
      <c r="AJX3385" s="0"/>
      <c r="AJY3385" s="0"/>
      <c r="AJZ3385" s="0"/>
      <c r="AKA3385" s="0"/>
      <c r="AKB3385" s="0"/>
      <c r="AKC3385" s="0"/>
      <c r="AKD3385" s="0"/>
      <c r="AKE3385" s="0"/>
      <c r="AKF3385" s="0"/>
      <c r="AKG3385" s="0"/>
      <c r="AKH3385" s="0"/>
      <c r="AKI3385" s="0"/>
      <c r="AKJ3385" s="0"/>
      <c r="AKK3385" s="0"/>
      <c r="AKL3385" s="0"/>
      <c r="AKM3385" s="0"/>
      <c r="AKN3385" s="0"/>
      <c r="AKO3385" s="0"/>
      <c r="AKP3385" s="0"/>
      <c r="AKQ3385" s="0"/>
      <c r="AKR3385" s="0"/>
      <c r="AKS3385" s="0"/>
      <c r="AKT3385" s="0"/>
      <c r="AKU3385" s="0"/>
      <c r="AKV3385" s="0"/>
      <c r="AKW3385" s="0"/>
      <c r="AKX3385" s="0"/>
      <c r="AKY3385" s="0"/>
      <c r="AKZ3385" s="0"/>
      <c r="ALA3385" s="0"/>
      <c r="ALB3385" s="0"/>
      <c r="ALC3385" s="0"/>
      <c r="ALD3385" s="0"/>
      <c r="ALE3385" s="0"/>
      <c r="ALF3385" s="0"/>
      <c r="ALG3385" s="0"/>
      <c r="ALH3385" s="0"/>
      <c r="ALI3385" s="0"/>
      <c r="ALJ3385" s="0"/>
      <c r="ALK3385" s="0"/>
      <c r="ALL3385" s="0"/>
      <c r="ALM3385" s="0"/>
      <c r="ALN3385" s="0"/>
      <c r="ALO3385" s="0"/>
      <c r="ALP3385" s="0"/>
      <c r="ALQ3385" s="0"/>
      <c r="ALR3385" s="0"/>
      <c r="ALS3385" s="0"/>
      <c r="ALT3385" s="0"/>
      <c r="ALU3385" s="0"/>
      <c r="ALV3385" s="0"/>
      <c r="ALW3385" s="0"/>
      <c r="ALX3385" s="0"/>
      <c r="ALY3385" s="0"/>
      <c r="ALZ3385" s="0"/>
      <c r="AMA3385" s="0"/>
      <c r="AMB3385" s="0"/>
      <c r="AMC3385" s="0"/>
      <c r="AMD3385" s="0"/>
      <c r="AME3385" s="0"/>
      <c r="AMF3385" s="0"/>
      <c r="AMG3385" s="0"/>
      <c r="AMH3385" s="0"/>
      <c r="AMI3385" s="0"/>
    </row>
    <row r="3386" customFormat="false" ht="12.75" hidden="false" customHeight="false" outlineLevel="0" collapsed="false">
      <c r="A3386" s="1" t="s">
        <v>3635</v>
      </c>
      <c r="C3386" s="27" t="s">
        <v>3646</v>
      </c>
      <c r="D3386" s="27" t="s">
        <v>13</v>
      </c>
      <c r="E3386" s="28"/>
      <c r="F3386" s="29"/>
      <c r="G3386" s="27"/>
      <c r="H3386" s="30" t="s">
        <v>168</v>
      </c>
      <c r="I3386" s="31" t="n">
        <v>3.79</v>
      </c>
      <c r="J3386" s="31" t="s">
        <v>3609</v>
      </c>
      <c r="BM3386" s="0"/>
      <c r="BN3386" s="0"/>
      <c r="BO3386" s="0"/>
      <c r="BP3386" s="0"/>
      <c r="BQ3386" s="0"/>
      <c r="BR3386" s="0"/>
      <c r="BS3386" s="0"/>
      <c r="BT3386" s="0"/>
      <c r="BU3386" s="0"/>
      <c r="BV3386" s="0"/>
      <c r="BW3386" s="0"/>
      <c r="BX3386" s="0"/>
      <c r="BY3386" s="0"/>
      <c r="BZ3386" s="0"/>
      <c r="CA3386" s="0"/>
      <c r="CB3386" s="0"/>
      <c r="CC3386" s="0"/>
      <c r="CD3386" s="0"/>
      <c r="CE3386" s="0"/>
      <c r="CF3386" s="0"/>
      <c r="CG3386" s="0"/>
      <c r="CH3386" s="0"/>
      <c r="CI3386" s="0"/>
      <c r="CJ3386" s="0"/>
      <c r="CK3386" s="0"/>
      <c r="CL3386" s="0"/>
      <c r="CM3386" s="0"/>
      <c r="CN3386" s="0"/>
      <c r="CO3386" s="0"/>
      <c r="CP3386" s="0"/>
      <c r="CQ3386" s="0"/>
      <c r="CR3386" s="0"/>
      <c r="CS3386" s="0"/>
      <c r="CT3386" s="0"/>
      <c r="CU3386" s="0"/>
      <c r="CV3386" s="0"/>
      <c r="CW3386" s="0"/>
      <c r="CX3386" s="0"/>
      <c r="CY3386" s="0"/>
      <c r="CZ3386" s="0"/>
      <c r="DA3386" s="0"/>
      <c r="DB3386" s="0"/>
      <c r="DC3386" s="0"/>
      <c r="DD3386" s="0"/>
      <c r="DE3386" s="0"/>
      <c r="DF3386" s="0"/>
      <c r="DG3386" s="0"/>
      <c r="DH3386" s="0"/>
      <c r="DI3386" s="0"/>
      <c r="DJ3386" s="0"/>
      <c r="DK3386" s="0"/>
      <c r="DL3386" s="0"/>
      <c r="DM3386" s="0"/>
      <c r="DN3386" s="0"/>
      <c r="DO3386" s="0"/>
      <c r="DP3386" s="0"/>
      <c r="DQ3386" s="0"/>
      <c r="DR3386" s="0"/>
      <c r="DS3386" s="0"/>
      <c r="DT3386" s="0"/>
      <c r="DU3386" s="0"/>
      <c r="DV3386" s="0"/>
      <c r="DW3386" s="0"/>
      <c r="DX3386" s="0"/>
      <c r="DY3386" s="0"/>
      <c r="DZ3386" s="0"/>
      <c r="EA3386" s="0"/>
      <c r="EB3386" s="0"/>
      <c r="EC3386" s="0"/>
      <c r="ED3386" s="0"/>
      <c r="EE3386" s="0"/>
      <c r="EF3386" s="0"/>
      <c r="EG3386" s="0"/>
      <c r="EH3386" s="0"/>
      <c r="EI3386" s="0"/>
      <c r="EJ3386" s="0"/>
      <c r="EK3386" s="0"/>
      <c r="EL3386" s="0"/>
      <c r="EM3386" s="0"/>
      <c r="EN3386" s="0"/>
      <c r="EO3386" s="0"/>
      <c r="EP3386" s="0"/>
      <c r="EQ3386" s="0"/>
      <c r="ER3386" s="0"/>
      <c r="ES3386" s="0"/>
      <c r="ET3386" s="0"/>
      <c r="EU3386" s="0"/>
      <c r="EV3386" s="0"/>
      <c r="EW3386" s="0"/>
      <c r="EX3386" s="0"/>
      <c r="EY3386" s="0"/>
      <c r="EZ3386" s="0"/>
      <c r="FA3386" s="0"/>
      <c r="FB3386" s="0"/>
      <c r="FC3386" s="0"/>
      <c r="FD3386" s="0"/>
      <c r="FE3386" s="0"/>
      <c r="FF3386" s="0"/>
      <c r="FG3386" s="0"/>
      <c r="FH3386" s="0"/>
      <c r="FI3386" s="0"/>
      <c r="FJ3386" s="0"/>
      <c r="FK3386" s="0"/>
      <c r="FL3386" s="0"/>
      <c r="FM3386" s="0"/>
      <c r="FN3386" s="0"/>
      <c r="FO3386" s="0"/>
      <c r="FP3386" s="0"/>
      <c r="FQ3386" s="0"/>
      <c r="FR3386" s="0"/>
      <c r="FS3386" s="0"/>
      <c r="FT3386" s="0"/>
      <c r="FU3386" s="0"/>
      <c r="FV3386" s="0"/>
      <c r="FW3386" s="0"/>
      <c r="FX3386" s="0"/>
      <c r="FY3386" s="0"/>
      <c r="FZ3386" s="0"/>
      <c r="GA3386" s="0"/>
      <c r="GB3386" s="0"/>
      <c r="GC3386" s="0"/>
      <c r="GD3386" s="0"/>
      <c r="GE3386" s="0"/>
      <c r="GF3386" s="0"/>
      <c r="GG3386" s="0"/>
      <c r="GH3386" s="0"/>
      <c r="GI3386" s="0"/>
      <c r="GJ3386" s="0"/>
      <c r="GK3386" s="0"/>
      <c r="GL3386" s="0"/>
      <c r="GM3386" s="0"/>
      <c r="GN3386" s="0"/>
      <c r="GO3386" s="0"/>
      <c r="GP3386" s="0"/>
      <c r="GQ3386" s="0"/>
      <c r="GR3386" s="0"/>
      <c r="GS3386" s="0"/>
      <c r="GT3386" s="0"/>
      <c r="GU3386" s="0"/>
      <c r="GV3386" s="0"/>
      <c r="GW3386" s="0"/>
      <c r="GX3386" s="0"/>
      <c r="GY3386" s="0"/>
      <c r="GZ3386" s="0"/>
      <c r="HA3386" s="0"/>
      <c r="HB3386" s="0"/>
      <c r="HC3386" s="0"/>
      <c r="HD3386" s="0"/>
      <c r="HE3386" s="0"/>
      <c r="HF3386" s="0"/>
      <c r="HG3386" s="0"/>
      <c r="HH3386" s="0"/>
      <c r="HI3386" s="0"/>
      <c r="HJ3386" s="0"/>
      <c r="HK3386" s="0"/>
      <c r="HL3386" s="0"/>
      <c r="HM3386" s="0"/>
      <c r="HN3386" s="0"/>
      <c r="HO3386" s="0"/>
      <c r="HP3386" s="0"/>
      <c r="HQ3386" s="0"/>
      <c r="HR3386" s="0"/>
      <c r="HS3386" s="0"/>
      <c r="HT3386" s="0"/>
      <c r="HU3386" s="0"/>
      <c r="HV3386" s="0"/>
      <c r="HW3386" s="0"/>
      <c r="HX3386" s="0"/>
      <c r="HY3386" s="0"/>
      <c r="HZ3386" s="0"/>
      <c r="IA3386" s="0"/>
      <c r="IB3386" s="0"/>
      <c r="IC3386" s="0"/>
      <c r="ID3386" s="0"/>
      <c r="IE3386" s="0"/>
      <c r="IF3386" s="0"/>
      <c r="IG3386" s="0"/>
      <c r="IH3386" s="0"/>
      <c r="II3386" s="0"/>
      <c r="IJ3386" s="0"/>
      <c r="IK3386" s="0"/>
      <c r="IL3386" s="0"/>
      <c r="IM3386" s="0"/>
      <c r="IN3386" s="0"/>
      <c r="IO3386" s="0"/>
      <c r="IP3386" s="0"/>
      <c r="IQ3386" s="0"/>
      <c r="IR3386" s="0"/>
      <c r="IS3386" s="0"/>
      <c r="IT3386" s="0"/>
      <c r="IU3386" s="0"/>
      <c r="IV3386" s="0"/>
      <c r="IW3386" s="0"/>
      <c r="IX3386" s="0"/>
      <c r="IY3386" s="0"/>
      <c r="IZ3386" s="0"/>
      <c r="JA3386" s="0"/>
      <c r="JB3386" s="0"/>
      <c r="JC3386" s="0"/>
      <c r="JD3386" s="0"/>
      <c r="JE3386" s="0"/>
      <c r="JF3386" s="0"/>
      <c r="JG3386" s="0"/>
      <c r="JH3386" s="0"/>
      <c r="JI3386" s="0"/>
      <c r="JJ3386" s="0"/>
      <c r="JK3386" s="0"/>
      <c r="JL3386" s="0"/>
      <c r="JM3386" s="0"/>
      <c r="JN3386" s="0"/>
      <c r="JO3386" s="0"/>
      <c r="JP3386" s="0"/>
      <c r="JQ3386" s="0"/>
      <c r="JR3386" s="0"/>
      <c r="JS3386" s="0"/>
      <c r="JT3386" s="0"/>
      <c r="JU3386" s="0"/>
      <c r="JV3386" s="0"/>
      <c r="JW3386" s="0"/>
      <c r="JX3386" s="0"/>
      <c r="JY3386" s="0"/>
      <c r="JZ3386" s="0"/>
      <c r="KA3386" s="0"/>
      <c r="KB3386" s="0"/>
      <c r="KC3386" s="0"/>
      <c r="KD3386" s="0"/>
      <c r="KE3386" s="0"/>
      <c r="KF3386" s="0"/>
      <c r="KG3386" s="0"/>
      <c r="KH3386" s="0"/>
      <c r="KI3386" s="0"/>
      <c r="KJ3386" s="0"/>
      <c r="KK3386" s="0"/>
      <c r="KL3386" s="0"/>
      <c r="KM3386" s="0"/>
      <c r="KN3386" s="0"/>
      <c r="KO3386" s="0"/>
      <c r="KP3386" s="0"/>
      <c r="KQ3386" s="0"/>
      <c r="KR3386" s="0"/>
      <c r="KS3386" s="0"/>
      <c r="KT3386" s="0"/>
      <c r="KU3386" s="0"/>
      <c r="KV3386" s="0"/>
      <c r="KW3386" s="0"/>
      <c r="KX3386" s="0"/>
      <c r="KY3386" s="0"/>
      <c r="KZ3386" s="0"/>
      <c r="LA3386" s="0"/>
      <c r="LB3386" s="0"/>
      <c r="LC3386" s="0"/>
      <c r="LD3386" s="0"/>
      <c r="LE3386" s="0"/>
      <c r="LF3386" s="0"/>
      <c r="LG3386" s="0"/>
      <c r="LH3386" s="0"/>
      <c r="LI3386" s="0"/>
      <c r="LJ3386" s="0"/>
      <c r="LK3386" s="0"/>
      <c r="LL3386" s="0"/>
      <c r="LM3386" s="0"/>
      <c r="LN3386" s="0"/>
      <c r="LO3386" s="0"/>
      <c r="LP3386" s="0"/>
      <c r="LQ3386" s="0"/>
      <c r="LR3386" s="0"/>
      <c r="LS3386" s="0"/>
      <c r="LT3386" s="0"/>
      <c r="LU3386" s="0"/>
      <c r="LV3386" s="0"/>
      <c r="LW3386" s="0"/>
      <c r="LX3386" s="0"/>
      <c r="LY3386" s="0"/>
      <c r="LZ3386" s="0"/>
      <c r="MA3386" s="0"/>
      <c r="MB3386" s="0"/>
      <c r="MC3386" s="0"/>
      <c r="MD3386" s="0"/>
      <c r="ME3386" s="0"/>
      <c r="MF3386" s="0"/>
      <c r="MG3386" s="0"/>
      <c r="MH3386" s="0"/>
      <c r="MI3386" s="0"/>
      <c r="MJ3386" s="0"/>
      <c r="MK3386" s="0"/>
      <c r="ML3386" s="0"/>
      <c r="MM3386" s="0"/>
      <c r="MN3386" s="0"/>
      <c r="MO3386" s="0"/>
      <c r="MP3386" s="0"/>
      <c r="MQ3386" s="0"/>
      <c r="MR3386" s="0"/>
      <c r="MS3386" s="0"/>
      <c r="MT3386" s="0"/>
      <c r="MU3386" s="0"/>
      <c r="MV3386" s="0"/>
      <c r="MW3386" s="0"/>
      <c r="MX3386" s="0"/>
      <c r="MY3386" s="0"/>
      <c r="MZ3386" s="0"/>
      <c r="NA3386" s="0"/>
      <c r="NB3386" s="0"/>
      <c r="NC3386" s="0"/>
      <c r="ND3386" s="0"/>
      <c r="NE3386" s="0"/>
      <c r="NF3386" s="0"/>
      <c r="NG3386" s="0"/>
      <c r="NH3386" s="0"/>
      <c r="NI3386" s="0"/>
      <c r="NJ3386" s="0"/>
      <c r="NK3386" s="0"/>
      <c r="NL3386" s="0"/>
      <c r="NM3386" s="0"/>
      <c r="NN3386" s="0"/>
      <c r="NO3386" s="0"/>
      <c r="NP3386" s="0"/>
      <c r="NQ3386" s="0"/>
      <c r="NR3386" s="0"/>
      <c r="NS3386" s="0"/>
      <c r="NT3386" s="0"/>
      <c r="NU3386" s="0"/>
      <c r="NV3386" s="0"/>
      <c r="NW3386" s="0"/>
      <c r="NX3386" s="0"/>
      <c r="NY3386" s="0"/>
      <c r="NZ3386" s="0"/>
      <c r="OA3386" s="0"/>
      <c r="OB3386" s="0"/>
      <c r="OC3386" s="0"/>
      <c r="OD3386" s="0"/>
      <c r="OE3386" s="0"/>
      <c r="OF3386" s="0"/>
      <c r="OG3386" s="0"/>
      <c r="OH3386" s="0"/>
      <c r="OI3386" s="0"/>
      <c r="OJ3386" s="0"/>
      <c r="OK3386" s="0"/>
      <c r="OL3386" s="0"/>
      <c r="OM3386" s="0"/>
      <c r="ON3386" s="0"/>
      <c r="OO3386" s="0"/>
      <c r="OP3386" s="0"/>
      <c r="OQ3386" s="0"/>
      <c r="OR3386" s="0"/>
      <c r="OS3386" s="0"/>
      <c r="OT3386" s="0"/>
      <c r="OU3386" s="0"/>
      <c r="OV3386" s="0"/>
      <c r="OW3386" s="0"/>
      <c r="OX3386" s="0"/>
      <c r="OY3386" s="0"/>
      <c r="OZ3386" s="0"/>
      <c r="PA3386" s="0"/>
      <c r="PB3386" s="0"/>
      <c r="PC3386" s="0"/>
      <c r="PD3386" s="0"/>
      <c r="PE3386" s="0"/>
      <c r="PF3386" s="0"/>
      <c r="PG3386" s="0"/>
      <c r="PH3386" s="0"/>
      <c r="PI3386" s="0"/>
      <c r="PJ3386" s="0"/>
      <c r="PK3386" s="0"/>
      <c r="PL3386" s="0"/>
      <c r="PM3386" s="0"/>
      <c r="PN3386" s="0"/>
      <c r="PO3386" s="0"/>
      <c r="PP3386" s="0"/>
      <c r="PQ3386" s="0"/>
      <c r="PR3386" s="0"/>
      <c r="PS3386" s="0"/>
      <c r="PT3386" s="0"/>
      <c r="PU3386" s="0"/>
      <c r="PV3386" s="0"/>
      <c r="PW3386" s="0"/>
      <c r="PX3386" s="0"/>
      <c r="PY3386" s="0"/>
      <c r="PZ3386" s="0"/>
      <c r="QA3386" s="0"/>
      <c r="QB3386" s="0"/>
      <c r="QC3386" s="0"/>
      <c r="QD3386" s="0"/>
      <c r="QE3386" s="0"/>
      <c r="QF3386" s="0"/>
      <c r="QG3386" s="0"/>
      <c r="QH3386" s="0"/>
      <c r="QI3386" s="0"/>
      <c r="QJ3386" s="0"/>
      <c r="QK3386" s="0"/>
      <c r="QL3386" s="0"/>
      <c r="QM3386" s="0"/>
      <c r="QN3386" s="0"/>
      <c r="QO3386" s="0"/>
      <c r="QP3386" s="0"/>
      <c r="QQ3386" s="0"/>
      <c r="QR3386" s="0"/>
      <c r="QS3386" s="0"/>
      <c r="QT3386" s="0"/>
      <c r="QU3386" s="0"/>
      <c r="QV3386" s="0"/>
      <c r="QW3386" s="0"/>
      <c r="QX3386" s="0"/>
      <c r="QY3386" s="0"/>
      <c r="QZ3386" s="0"/>
      <c r="RA3386" s="0"/>
      <c r="RB3386" s="0"/>
      <c r="RC3386" s="0"/>
      <c r="RD3386" s="0"/>
      <c r="RE3386" s="0"/>
      <c r="RF3386" s="0"/>
      <c r="RG3386" s="0"/>
      <c r="RH3386" s="0"/>
      <c r="RI3386" s="0"/>
      <c r="RJ3386" s="0"/>
      <c r="RK3386" s="0"/>
      <c r="RL3386" s="0"/>
      <c r="RM3386" s="0"/>
      <c r="RN3386" s="0"/>
      <c r="RO3386" s="0"/>
      <c r="RP3386" s="0"/>
      <c r="RQ3386" s="0"/>
      <c r="RR3386" s="0"/>
      <c r="RS3386" s="0"/>
      <c r="RT3386" s="0"/>
      <c r="RU3386" s="0"/>
      <c r="RV3386" s="0"/>
      <c r="RW3386" s="0"/>
      <c r="RX3386" s="0"/>
      <c r="RY3386" s="0"/>
      <c r="RZ3386" s="0"/>
      <c r="SA3386" s="0"/>
      <c r="SB3386" s="0"/>
      <c r="SC3386" s="0"/>
      <c r="SD3386" s="0"/>
      <c r="SE3386" s="0"/>
      <c r="SF3386" s="0"/>
      <c r="SG3386" s="0"/>
      <c r="SH3386" s="0"/>
      <c r="SI3386" s="0"/>
      <c r="SJ3386" s="0"/>
      <c r="SK3386" s="0"/>
      <c r="SL3386" s="0"/>
      <c r="SM3386" s="0"/>
      <c r="SN3386" s="0"/>
      <c r="SO3386" s="0"/>
      <c r="SP3386" s="0"/>
      <c r="SQ3386" s="0"/>
      <c r="SR3386" s="0"/>
      <c r="SS3386" s="0"/>
      <c r="ST3386" s="0"/>
      <c r="SU3386" s="0"/>
      <c r="SV3386" s="0"/>
      <c r="SW3386" s="0"/>
      <c r="SX3386" s="0"/>
      <c r="SY3386" s="0"/>
      <c r="SZ3386" s="0"/>
      <c r="TA3386" s="0"/>
      <c r="TB3386" s="0"/>
      <c r="TC3386" s="0"/>
      <c r="TD3386" s="0"/>
      <c r="TE3386" s="0"/>
      <c r="TF3386" s="0"/>
      <c r="TG3386" s="0"/>
      <c r="TH3386" s="0"/>
      <c r="TI3386" s="0"/>
      <c r="TJ3386" s="0"/>
      <c r="TK3386" s="0"/>
      <c r="TL3386" s="0"/>
      <c r="TM3386" s="0"/>
      <c r="TN3386" s="0"/>
      <c r="TO3386" s="0"/>
      <c r="TP3386" s="0"/>
      <c r="TQ3386" s="0"/>
      <c r="TR3386" s="0"/>
      <c r="TS3386" s="0"/>
      <c r="TT3386" s="0"/>
      <c r="TU3386" s="0"/>
      <c r="TV3386" s="0"/>
      <c r="TW3386" s="0"/>
      <c r="TX3386" s="0"/>
      <c r="TY3386" s="0"/>
      <c r="TZ3386" s="0"/>
      <c r="UA3386" s="0"/>
      <c r="UB3386" s="0"/>
      <c r="UC3386" s="0"/>
      <c r="UD3386" s="0"/>
      <c r="UE3386" s="0"/>
      <c r="UF3386" s="0"/>
      <c r="UG3386" s="0"/>
      <c r="UH3386" s="0"/>
      <c r="UI3386" s="0"/>
      <c r="UJ3386" s="0"/>
      <c r="UK3386" s="0"/>
      <c r="UL3386" s="0"/>
      <c r="UM3386" s="0"/>
      <c r="UN3386" s="0"/>
      <c r="UO3386" s="0"/>
      <c r="UP3386" s="0"/>
      <c r="UQ3386" s="0"/>
      <c r="UR3386" s="0"/>
      <c r="US3386" s="0"/>
      <c r="UT3386" s="0"/>
      <c r="UU3386" s="0"/>
      <c r="UV3386" s="0"/>
      <c r="UW3386" s="0"/>
      <c r="UX3386" s="0"/>
      <c r="UY3386" s="0"/>
      <c r="UZ3386" s="0"/>
      <c r="VA3386" s="0"/>
      <c r="VB3386" s="0"/>
      <c r="VC3386" s="0"/>
      <c r="VD3386" s="0"/>
      <c r="VE3386" s="0"/>
      <c r="VF3386" s="0"/>
      <c r="VG3386" s="0"/>
      <c r="VH3386" s="0"/>
      <c r="VI3386" s="0"/>
      <c r="VJ3386" s="0"/>
      <c r="VK3386" s="0"/>
      <c r="VL3386" s="0"/>
      <c r="VM3386" s="0"/>
      <c r="VN3386" s="0"/>
      <c r="VO3386" s="0"/>
      <c r="VP3386" s="0"/>
      <c r="VQ3386" s="0"/>
      <c r="VR3386" s="0"/>
      <c r="VS3386" s="0"/>
      <c r="VT3386" s="0"/>
      <c r="VU3386" s="0"/>
      <c r="VV3386" s="0"/>
      <c r="VW3386" s="0"/>
      <c r="VX3386" s="0"/>
      <c r="VY3386" s="0"/>
      <c r="VZ3386" s="0"/>
      <c r="WA3386" s="0"/>
      <c r="WB3386" s="0"/>
      <c r="WC3386" s="0"/>
      <c r="WD3386" s="0"/>
      <c r="WE3386" s="0"/>
      <c r="WF3386" s="0"/>
      <c r="WG3386" s="0"/>
      <c r="WH3386" s="0"/>
      <c r="WI3386" s="0"/>
      <c r="WJ3386" s="0"/>
      <c r="WK3386" s="0"/>
      <c r="WL3386" s="0"/>
      <c r="WM3386" s="0"/>
      <c r="WN3386" s="0"/>
      <c r="WO3386" s="0"/>
      <c r="WP3386" s="0"/>
      <c r="WQ3386" s="0"/>
      <c r="WR3386" s="0"/>
      <c r="WS3386" s="0"/>
      <c r="WT3386" s="0"/>
      <c r="WU3386" s="0"/>
      <c r="WV3386" s="0"/>
      <c r="WW3386" s="0"/>
      <c r="WX3386" s="0"/>
      <c r="WY3386" s="0"/>
      <c r="WZ3386" s="0"/>
      <c r="XA3386" s="0"/>
      <c r="XB3386" s="0"/>
      <c r="XC3386" s="0"/>
      <c r="XD3386" s="0"/>
      <c r="XE3386" s="0"/>
      <c r="XF3386" s="0"/>
      <c r="XG3386" s="0"/>
      <c r="XH3386" s="0"/>
      <c r="XI3386" s="0"/>
      <c r="XJ3386" s="0"/>
      <c r="XK3386" s="0"/>
      <c r="XL3386" s="0"/>
      <c r="XM3386" s="0"/>
      <c r="XN3386" s="0"/>
      <c r="XO3386" s="0"/>
      <c r="XP3386" s="0"/>
      <c r="XQ3386" s="0"/>
      <c r="XR3386" s="0"/>
      <c r="XS3386" s="0"/>
      <c r="XT3386" s="0"/>
      <c r="XU3386" s="0"/>
      <c r="XV3386" s="0"/>
      <c r="XW3386" s="0"/>
      <c r="XX3386" s="0"/>
      <c r="XY3386" s="0"/>
      <c r="XZ3386" s="0"/>
      <c r="YA3386" s="0"/>
      <c r="YB3386" s="0"/>
      <c r="YC3386" s="0"/>
      <c r="YD3386" s="0"/>
      <c r="YE3386" s="0"/>
      <c r="YF3386" s="0"/>
      <c r="YG3386" s="0"/>
      <c r="YH3386" s="0"/>
      <c r="YI3386" s="0"/>
      <c r="YJ3386" s="0"/>
      <c r="YK3386" s="0"/>
      <c r="YL3386" s="0"/>
      <c r="YM3386" s="0"/>
      <c r="YN3386" s="0"/>
      <c r="YO3386" s="0"/>
      <c r="YP3386" s="0"/>
      <c r="YQ3386" s="0"/>
      <c r="YR3386" s="0"/>
      <c r="YS3386" s="0"/>
      <c r="YT3386" s="0"/>
      <c r="YU3386" s="0"/>
      <c r="YV3386" s="0"/>
      <c r="YW3386" s="0"/>
      <c r="YX3386" s="0"/>
      <c r="YY3386" s="0"/>
      <c r="YZ3386" s="0"/>
      <c r="ZA3386" s="0"/>
      <c r="ZB3386" s="0"/>
      <c r="ZC3386" s="0"/>
      <c r="ZD3386" s="0"/>
      <c r="ZE3386" s="0"/>
      <c r="ZF3386" s="0"/>
      <c r="ZG3386" s="0"/>
      <c r="ZH3386" s="0"/>
      <c r="ZI3386" s="0"/>
      <c r="ZJ3386" s="0"/>
      <c r="ZK3386" s="0"/>
      <c r="ZL3386" s="0"/>
      <c r="ZM3386" s="0"/>
      <c r="ZN3386" s="0"/>
      <c r="ZO3386" s="0"/>
      <c r="ZP3386" s="0"/>
      <c r="ZQ3386" s="0"/>
      <c r="ZR3386" s="0"/>
      <c r="ZS3386" s="0"/>
      <c r="ZT3386" s="0"/>
      <c r="ZU3386" s="0"/>
      <c r="ZV3386" s="0"/>
      <c r="ZW3386" s="0"/>
      <c r="ZX3386" s="0"/>
      <c r="ZY3386" s="0"/>
      <c r="ZZ3386" s="0"/>
      <c r="AAA3386" s="0"/>
      <c r="AAB3386" s="0"/>
      <c r="AAC3386" s="0"/>
      <c r="AAD3386" s="0"/>
      <c r="AAE3386" s="0"/>
      <c r="AAF3386" s="0"/>
      <c r="AAG3386" s="0"/>
      <c r="AAH3386" s="0"/>
      <c r="AAI3386" s="0"/>
      <c r="AAJ3386" s="0"/>
      <c r="AAK3386" s="0"/>
      <c r="AAL3386" s="0"/>
      <c r="AAM3386" s="0"/>
      <c r="AAN3386" s="0"/>
      <c r="AAO3386" s="0"/>
      <c r="AAP3386" s="0"/>
      <c r="AAQ3386" s="0"/>
      <c r="AAR3386" s="0"/>
      <c r="AAS3386" s="0"/>
      <c r="AAT3386" s="0"/>
      <c r="AAU3386" s="0"/>
      <c r="AAV3386" s="0"/>
      <c r="AAW3386" s="0"/>
      <c r="AAX3386" s="0"/>
      <c r="AAY3386" s="0"/>
      <c r="AAZ3386" s="0"/>
      <c r="ABA3386" s="0"/>
      <c r="ABB3386" s="0"/>
      <c r="ABC3386" s="0"/>
      <c r="ABD3386" s="0"/>
      <c r="ABE3386" s="0"/>
      <c r="ABF3386" s="0"/>
      <c r="ABG3386" s="0"/>
      <c r="ABH3386" s="0"/>
      <c r="ABI3386" s="0"/>
      <c r="ABJ3386" s="0"/>
      <c r="ABK3386" s="0"/>
      <c r="ABL3386" s="0"/>
      <c r="ABM3386" s="0"/>
      <c r="ABN3386" s="0"/>
      <c r="ABO3386" s="0"/>
      <c r="ABP3386" s="0"/>
      <c r="ABQ3386" s="0"/>
      <c r="ABR3386" s="0"/>
      <c r="ABS3386" s="0"/>
      <c r="ABT3386" s="0"/>
      <c r="ABU3386" s="0"/>
      <c r="ABV3386" s="0"/>
      <c r="ABW3386" s="0"/>
      <c r="ABX3386" s="0"/>
      <c r="ABY3386" s="0"/>
      <c r="ABZ3386" s="0"/>
      <c r="ACA3386" s="0"/>
      <c r="ACB3386" s="0"/>
      <c r="ACC3386" s="0"/>
      <c r="ACD3386" s="0"/>
      <c r="ACE3386" s="0"/>
      <c r="ACF3386" s="0"/>
      <c r="ACG3386" s="0"/>
      <c r="ACH3386" s="0"/>
      <c r="ACI3386" s="0"/>
      <c r="ACJ3386" s="0"/>
      <c r="ACK3386" s="0"/>
      <c r="ACL3386" s="0"/>
      <c r="ACM3386" s="0"/>
      <c r="ACN3386" s="0"/>
      <c r="ACO3386" s="0"/>
      <c r="ACP3386" s="0"/>
      <c r="ACQ3386" s="0"/>
      <c r="ACR3386" s="0"/>
      <c r="ACS3386" s="0"/>
      <c r="ACT3386" s="0"/>
      <c r="ACU3386" s="0"/>
      <c r="ACV3386" s="0"/>
      <c r="ACW3386" s="0"/>
      <c r="ACX3386" s="0"/>
      <c r="ACY3386" s="0"/>
      <c r="ACZ3386" s="0"/>
      <c r="ADA3386" s="0"/>
      <c r="ADB3386" s="0"/>
      <c r="ADC3386" s="0"/>
      <c r="ADD3386" s="0"/>
      <c r="ADE3386" s="0"/>
      <c r="ADF3386" s="0"/>
      <c r="ADG3386" s="0"/>
      <c r="ADH3386" s="0"/>
      <c r="ADI3386" s="0"/>
      <c r="ADJ3386" s="0"/>
      <c r="ADK3386" s="0"/>
      <c r="ADL3386" s="0"/>
      <c r="ADM3386" s="0"/>
      <c r="ADN3386" s="0"/>
      <c r="ADO3386" s="0"/>
      <c r="ADP3386" s="0"/>
      <c r="ADQ3386" s="0"/>
      <c r="ADR3386" s="0"/>
      <c r="ADS3386" s="0"/>
      <c r="ADT3386" s="0"/>
      <c r="ADU3386" s="0"/>
      <c r="ADV3386" s="0"/>
      <c r="ADW3386" s="0"/>
      <c r="ADX3386" s="0"/>
      <c r="ADY3386" s="0"/>
      <c r="ADZ3386" s="0"/>
      <c r="AEA3386" s="0"/>
      <c r="AEB3386" s="0"/>
      <c r="AEC3386" s="0"/>
      <c r="AED3386" s="0"/>
      <c r="AEE3386" s="0"/>
      <c r="AEF3386" s="0"/>
      <c r="AEG3386" s="0"/>
      <c r="AEH3386" s="0"/>
      <c r="AEI3386" s="0"/>
      <c r="AEJ3386" s="0"/>
      <c r="AEK3386" s="0"/>
      <c r="AEL3386" s="0"/>
      <c r="AEM3386" s="0"/>
      <c r="AEN3386" s="0"/>
      <c r="AEO3386" s="0"/>
      <c r="AEP3386" s="0"/>
      <c r="AEQ3386" s="0"/>
      <c r="AER3386" s="0"/>
      <c r="AES3386" s="0"/>
      <c r="AET3386" s="0"/>
      <c r="AEU3386" s="0"/>
      <c r="AEV3386" s="0"/>
      <c r="AEW3386" s="0"/>
      <c r="AEX3386" s="0"/>
      <c r="AEY3386" s="0"/>
      <c r="AEZ3386" s="0"/>
      <c r="AFA3386" s="0"/>
      <c r="AFB3386" s="0"/>
      <c r="AFC3386" s="0"/>
      <c r="AFD3386" s="0"/>
      <c r="AFE3386" s="0"/>
      <c r="AFF3386" s="0"/>
      <c r="AFG3386" s="0"/>
      <c r="AFH3386" s="0"/>
      <c r="AFI3386" s="0"/>
      <c r="AFJ3386" s="0"/>
      <c r="AFK3386" s="0"/>
      <c r="AFL3386" s="0"/>
      <c r="AFM3386" s="0"/>
      <c r="AFN3386" s="0"/>
      <c r="AFO3386" s="0"/>
      <c r="AFP3386" s="0"/>
      <c r="AFQ3386" s="0"/>
      <c r="AFR3386" s="0"/>
      <c r="AFS3386" s="0"/>
      <c r="AFT3386" s="0"/>
      <c r="AFU3386" s="0"/>
      <c r="AFV3386" s="0"/>
      <c r="AFW3386" s="0"/>
      <c r="AFX3386" s="0"/>
      <c r="AFY3386" s="0"/>
      <c r="AFZ3386" s="0"/>
      <c r="AGA3386" s="0"/>
      <c r="AGB3386" s="0"/>
      <c r="AGC3386" s="0"/>
      <c r="AGD3386" s="0"/>
      <c r="AGE3386" s="0"/>
      <c r="AGF3386" s="0"/>
      <c r="AGG3386" s="0"/>
      <c r="AGH3386" s="0"/>
      <c r="AGI3386" s="0"/>
      <c r="AGJ3386" s="0"/>
      <c r="AGK3386" s="0"/>
      <c r="AGL3386" s="0"/>
      <c r="AGM3386" s="0"/>
      <c r="AGN3386" s="0"/>
      <c r="AGO3386" s="0"/>
      <c r="AGP3386" s="0"/>
      <c r="AGQ3386" s="0"/>
      <c r="AGR3386" s="0"/>
      <c r="AGS3386" s="0"/>
      <c r="AGT3386" s="0"/>
      <c r="AGU3386" s="0"/>
      <c r="AGV3386" s="0"/>
      <c r="AGW3386" s="0"/>
      <c r="AGX3386" s="0"/>
      <c r="AGY3386" s="0"/>
      <c r="AGZ3386" s="0"/>
      <c r="AHA3386" s="0"/>
      <c r="AHB3386" s="0"/>
      <c r="AHC3386" s="0"/>
      <c r="AHD3386" s="0"/>
      <c r="AHE3386" s="0"/>
      <c r="AHF3386" s="0"/>
      <c r="AHG3386" s="0"/>
      <c r="AHH3386" s="0"/>
      <c r="AHI3386" s="0"/>
      <c r="AHJ3386" s="0"/>
      <c r="AHK3386" s="0"/>
      <c r="AHL3386" s="0"/>
      <c r="AHM3386" s="0"/>
      <c r="AHN3386" s="0"/>
      <c r="AHO3386" s="0"/>
      <c r="AHP3386" s="0"/>
      <c r="AHQ3386" s="0"/>
      <c r="AHR3386" s="0"/>
      <c r="AHS3386" s="0"/>
      <c r="AHT3386" s="0"/>
      <c r="AHU3386" s="0"/>
      <c r="AHV3386" s="0"/>
      <c r="AHW3386" s="0"/>
      <c r="AHX3386" s="0"/>
      <c r="AHY3386" s="0"/>
      <c r="AHZ3386" s="0"/>
      <c r="AIA3386" s="0"/>
      <c r="AIB3386" s="0"/>
      <c r="AIC3386" s="0"/>
      <c r="AID3386" s="0"/>
      <c r="AIE3386" s="0"/>
      <c r="AIF3386" s="0"/>
      <c r="AIG3386" s="0"/>
      <c r="AIH3386" s="0"/>
      <c r="AII3386" s="0"/>
      <c r="AIJ3386" s="0"/>
      <c r="AIK3386" s="0"/>
      <c r="AIL3386" s="0"/>
      <c r="AIM3386" s="0"/>
      <c r="AIN3386" s="0"/>
      <c r="AIO3386" s="0"/>
      <c r="AIP3386" s="0"/>
      <c r="AIQ3386" s="0"/>
      <c r="AIR3386" s="0"/>
      <c r="AIS3386" s="0"/>
      <c r="AIT3386" s="0"/>
      <c r="AIU3386" s="0"/>
      <c r="AIV3386" s="0"/>
      <c r="AIW3386" s="0"/>
      <c r="AIX3386" s="0"/>
      <c r="AIY3386" s="0"/>
      <c r="AIZ3386" s="0"/>
      <c r="AJA3386" s="0"/>
      <c r="AJB3386" s="0"/>
      <c r="AJC3386" s="0"/>
      <c r="AJD3386" s="0"/>
      <c r="AJE3386" s="0"/>
      <c r="AJF3386" s="0"/>
      <c r="AJG3386" s="0"/>
      <c r="AJH3386" s="0"/>
      <c r="AJI3386" s="0"/>
      <c r="AJJ3386" s="0"/>
      <c r="AJK3386" s="0"/>
      <c r="AJL3386" s="0"/>
      <c r="AJM3386" s="0"/>
      <c r="AJN3386" s="0"/>
      <c r="AJO3386" s="0"/>
      <c r="AJP3386" s="0"/>
      <c r="AJQ3386" s="0"/>
      <c r="AJR3386" s="0"/>
      <c r="AJS3386" s="0"/>
      <c r="AJT3386" s="0"/>
      <c r="AJU3386" s="0"/>
      <c r="AJV3386" s="0"/>
      <c r="AJW3386" s="0"/>
      <c r="AJX3386" s="0"/>
      <c r="AJY3386" s="0"/>
      <c r="AJZ3386" s="0"/>
      <c r="AKA3386" s="0"/>
      <c r="AKB3386" s="0"/>
      <c r="AKC3386" s="0"/>
      <c r="AKD3386" s="0"/>
      <c r="AKE3386" s="0"/>
      <c r="AKF3386" s="0"/>
      <c r="AKG3386" s="0"/>
      <c r="AKH3386" s="0"/>
      <c r="AKI3386" s="0"/>
      <c r="AKJ3386" s="0"/>
      <c r="AKK3386" s="0"/>
      <c r="AKL3386" s="0"/>
      <c r="AKM3386" s="0"/>
      <c r="AKN3386" s="0"/>
      <c r="AKO3386" s="0"/>
      <c r="AKP3386" s="0"/>
      <c r="AKQ3386" s="0"/>
      <c r="AKR3386" s="0"/>
      <c r="AKS3386" s="0"/>
      <c r="AKT3386" s="0"/>
      <c r="AKU3386" s="0"/>
      <c r="AKV3386" s="0"/>
      <c r="AKW3386" s="0"/>
      <c r="AKX3386" s="0"/>
      <c r="AKY3386" s="0"/>
      <c r="AKZ3386" s="0"/>
      <c r="ALA3386" s="0"/>
      <c r="ALB3386" s="0"/>
      <c r="ALC3386" s="0"/>
      <c r="ALD3386" s="0"/>
      <c r="ALE3386" s="0"/>
      <c r="ALF3386" s="0"/>
      <c r="ALG3386" s="0"/>
      <c r="ALH3386" s="0"/>
      <c r="ALI3386" s="0"/>
      <c r="ALJ3386" s="0"/>
      <c r="ALK3386" s="0"/>
      <c r="ALL3386" s="0"/>
      <c r="ALM3386" s="0"/>
      <c r="ALN3386" s="0"/>
      <c r="ALO3386" s="0"/>
      <c r="ALP3386" s="0"/>
      <c r="ALQ3386" s="0"/>
      <c r="ALR3386" s="0"/>
      <c r="ALS3386" s="0"/>
      <c r="ALT3386" s="0"/>
      <c r="ALU3386" s="0"/>
      <c r="ALV3386" s="0"/>
      <c r="ALW3386" s="0"/>
      <c r="ALX3386" s="0"/>
      <c r="ALY3386" s="0"/>
      <c r="ALZ3386" s="0"/>
      <c r="AMA3386" s="0"/>
      <c r="AMB3386" s="0"/>
      <c r="AMC3386" s="0"/>
      <c r="AMD3386" s="0"/>
      <c r="AME3386" s="0"/>
      <c r="AMF3386" s="0"/>
      <c r="AMG3386" s="0"/>
      <c r="AMH3386" s="0"/>
      <c r="AMI3386" s="0"/>
    </row>
    <row r="3387" customFormat="false" ht="12.75" hidden="false" customHeight="false" outlineLevel="0" collapsed="false">
      <c r="A3387" s="1" t="s">
        <v>3635</v>
      </c>
      <c r="C3387" s="27" t="s">
        <v>3647</v>
      </c>
      <c r="D3387" s="27" t="s">
        <v>13</v>
      </c>
      <c r="E3387" s="28"/>
      <c r="F3387" s="29"/>
      <c r="G3387" s="27"/>
      <c r="H3387" s="30" t="s">
        <v>168</v>
      </c>
      <c r="I3387" s="31" t="n">
        <v>2.72</v>
      </c>
      <c r="J3387" s="31" t="s">
        <v>3609</v>
      </c>
      <c r="BM3387" s="0"/>
      <c r="BN3387" s="0"/>
      <c r="BO3387" s="0"/>
      <c r="BP3387" s="0"/>
      <c r="BQ3387" s="0"/>
      <c r="BR3387" s="0"/>
      <c r="BS3387" s="0"/>
      <c r="BT3387" s="0"/>
      <c r="BU3387" s="0"/>
      <c r="BV3387" s="0"/>
      <c r="BW3387" s="0"/>
      <c r="BX3387" s="0"/>
      <c r="BY3387" s="0"/>
      <c r="BZ3387" s="0"/>
      <c r="CA3387" s="0"/>
      <c r="CB3387" s="0"/>
      <c r="CC3387" s="0"/>
      <c r="CD3387" s="0"/>
      <c r="CE3387" s="0"/>
      <c r="CF3387" s="0"/>
      <c r="CG3387" s="0"/>
      <c r="CH3387" s="0"/>
      <c r="CI3387" s="0"/>
      <c r="CJ3387" s="0"/>
      <c r="CK3387" s="0"/>
      <c r="CL3387" s="0"/>
      <c r="CM3387" s="0"/>
      <c r="CN3387" s="0"/>
      <c r="CO3387" s="0"/>
      <c r="CP3387" s="0"/>
      <c r="CQ3387" s="0"/>
      <c r="CR3387" s="0"/>
      <c r="CS3387" s="0"/>
      <c r="CT3387" s="0"/>
      <c r="CU3387" s="0"/>
      <c r="CV3387" s="0"/>
      <c r="CW3387" s="0"/>
      <c r="CX3387" s="0"/>
      <c r="CY3387" s="0"/>
      <c r="CZ3387" s="0"/>
      <c r="DA3387" s="0"/>
      <c r="DB3387" s="0"/>
      <c r="DC3387" s="0"/>
      <c r="DD3387" s="0"/>
      <c r="DE3387" s="0"/>
      <c r="DF3387" s="0"/>
      <c r="DG3387" s="0"/>
      <c r="DH3387" s="0"/>
      <c r="DI3387" s="0"/>
      <c r="DJ3387" s="0"/>
      <c r="DK3387" s="0"/>
      <c r="DL3387" s="0"/>
      <c r="DM3387" s="0"/>
      <c r="DN3387" s="0"/>
      <c r="DO3387" s="0"/>
      <c r="DP3387" s="0"/>
      <c r="DQ3387" s="0"/>
      <c r="DR3387" s="0"/>
      <c r="DS3387" s="0"/>
      <c r="DT3387" s="0"/>
      <c r="DU3387" s="0"/>
      <c r="DV3387" s="0"/>
      <c r="DW3387" s="0"/>
      <c r="DX3387" s="0"/>
      <c r="DY3387" s="0"/>
      <c r="DZ3387" s="0"/>
      <c r="EA3387" s="0"/>
      <c r="EB3387" s="0"/>
      <c r="EC3387" s="0"/>
      <c r="ED3387" s="0"/>
      <c r="EE3387" s="0"/>
      <c r="EF3387" s="0"/>
      <c r="EG3387" s="0"/>
      <c r="EH3387" s="0"/>
      <c r="EI3387" s="0"/>
      <c r="EJ3387" s="0"/>
      <c r="EK3387" s="0"/>
      <c r="EL3387" s="0"/>
      <c r="EM3387" s="0"/>
      <c r="EN3387" s="0"/>
      <c r="EO3387" s="0"/>
      <c r="EP3387" s="0"/>
      <c r="EQ3387" s="0"/>
      <c r="ER3387" s="0"/>
      <c r="ES3387" s="0"/>
      <c r="ET3387" s="0"/>
      <c r="EU3387" s="0"/>
      <c r="EV3387" s="0"/>
      <c r="EW3387" s="0"/>
      <c r="EX3387" s="0"/>
      <c r="EY3387" s="0"/>
      <c r="EZ3387" s="0"/>
      <c r="FA3387" s="0"/>
      <c r="FB3387" s="0"/>
      <c r="FC3387" s="0"/>
      <c r="FD3387" s="0"/>
      <c r="FE3387" s="0"/>
      <c r="FF3387" s="0"/>
      <c r="FG3387" s="0"/>
      <c r="FH3387" s="0"/>
      <c r="FI3387" s="0"/>
      <c r="FJ3387" s="0"/>
      <c r="FK3387" s="0"/>
      <c r="FL3387" s="0"/>
      <c r="FM3387" s="0"/>
      <c r="FN3387" s="0"/>
      <c r="FO3387" s="0"/>
      <c r="FP3387" s="0"/>
      <c r="FQ3387" s="0"/>
      <c r="FR3387" s="0"/>
      <c r="FS3387" s="0"/>
      <c r="FT3387" s="0"/>
      <c r="FU3387" s="0"/>
      <c r="FV3387" s="0"/>
      <c r="FW3387" s="0"/>
      <c r="FX3387" s="0"/>
      <c r="FY3387" s="0"/>
      <c r="FZ3387" s="0"/>
      <c r="GA3387" s="0"/>
      <c r="GB3387" s="0"/>
      <c r="GC3387" s="0"/>
      <c r="GD3387" s="0"/>
      <c r="GE3387" s="0"/>
      <c r="GF3387" s="0"/>
      <c r="GG3387" s="0"/>
      <c r="GH3387" s="0"/>
      <c r="GI3387" s="0"/>
      <c r="GJ3387" s="0"/>
      <c r="GK3387" s="0"/>
      <c r="GL3387" s="0"/>
      <c r="GM3387" s="0"/>
      <c r="GN3387" s="0"/>
      <c r="GO3387" s="0"/>
      <c r="GP3387" s="0"/>
      <c r="GQ3387" s="0"/>
      <c r="GR3387" s="0"/>
      <c r="GS3387" s="0"/>
      <c r="GT3387" s="0"/>
      <c r="GU3387" s="0"/>
      <c r="GV3387" s="0"/>
      <c r="GW3387" s="0"/>
      <c r="GX3387" s="0"/>
      <c r="GY3387" s="0"/>
      <c r="GZ3387" s="0"/>
      <c r="HA3387" s="0"/>
      <c r="HB3387" s="0"/>
      <c r="HC3387" s="0"/>
      <c r="HD3387" s="0"/>
      <c r="HE3387" s="0"/>
      <c r="HF3387" s="0"/>
      <c r="HG3387" s="0"/>
      <c r="HH3387" s="0"/>
      <c r="HI3387" s="0"/>
      <c r="HJ3387" s="0"/>
      <c r="HK3387" s="0"/>
      <c r="HL3387" s="0"/>
      <c r="HM3387" s="0"/>
      <c r="HN3387" s="0"/>
      <c r="HO3387" s="0"/>
      <c r="HP3387" s="0"/>
      <c r="HQ3387" s="0"/>
      <c r="HR3387" s="0"/>
      <c r="HS3387" s="0"/>
      <c r="HT3387" s="0"/>
      <c r="HU3387" s="0"/>
      <c r="HV3387" s="0"/>
      <c r="HW3387" s="0"/>
      <c r="HX3387" s="0"/>
      <c r="HY3387" s="0"/>
      <c r="HZ3387" s="0"/>
      <c r="IA3387" s="0"/>
      <c r="IB3387" s="0"/>
      <c r="IC3387" s="0"/>
      <c r="ID3387" s="0"/>
      <c r="IE3387" s="0"/>
      <c r="IF3387" s="0"/>
      <c r="IG3387" s="0"/>
      <c r="IH3387" s="0"/>
      <c r="II3387" s="0"/>
      <c r="IJ3387" s="0"/>
      <c r="IK3387" s="0"/>
      <c r="IL3387" s="0"/>
      <c r="IM3387" s="0"/>
      <c r="IN3387" s="0"/>
      <c r="IO3387" s="0"/>
      <c r="IP3387" s="0"/>
      <c r="IQ3387" s="0"/>
      <c r="IR3387" s="0"/>
      <c r="IS3387" s="0"/>
      <c r="IT3387" s="0"/>
      <c r="IU3387" s="0"/>
      <c r="IV3387" s="0"/>
      <c r="IW3387" s="0"/>
      <c r="IX3387" s="0"/>
      <c r="IY3387" s="0"/>
      <c r="IZ3387" s="0"/>
      <c r="JA3387" s="0"/>
      <c r="JB3387" s="0"/>
      <c r="JC3387" s="0"/>
      <c r="JD3387" s="0"/>
      <c r="JE3387" s="0"/>
      <c r="JF3387" s="0"/>
      <c r="JG3387" s="0"/>
      <c r="JH3387" s="0"/>
      <c r="JI3387" s="0"/>
      <c r="JJ3387" s="0"/>
      <c r="JK3387" s="0"/>
      <c r="JL3387" s="0"/>
      <c r="JM3387" s="0"/>
      <c r="JN3387" s="0"/>
      <c r="JO3387" s="0"/>
      <c r="JP3387" s="0"/>
      <c r="JQ3387" s="0"/>
      <c r="JR3387" s="0"/>
      <c r="JS3387" s="0"/>
      <c r="JT3387" s="0"/>
      <c r="JU3387" s="0"/>
      <c r="JV3387" s="0"/>
      <c r="JW3387" s="0"/>
      <c r="JX3387" s="0"/>
      <c r="JY3387" s="0"/>
      <c r="JZ3387" s="0"/>
      <c r="KA3387" s="0"/>
      <c r="KB3387" s="0"/>
      <c r="KC3387" s="0"/>
      <c r="KD3387" s="0"/>
      <c r="KE3387" s="0"/>
      <c r="KF3387" s="0"/>
      <c r="KG3387" s="0"/>
      <c r="KH3387" s="0"/>
      <c r="KI3387" s="0"/>
      <c r="KJ3387" s="0"/>
      <c r="KK3387" s="0"/>
      <c r="KL3387" s="0"/>
      <c r="KM3387" s="0"/>
      <c r="KN3387" s="0"/>
      <c r="KO3387" s="0"/>
      <c r="KP3387" s="0"/>
      <c r="KQ3387" s="0"/>
      <c r="KR3387" s="0"/>
      <c r="KS3387" s="0"/>
      <c r="KT3387" s="0"/>
      <c r="KU3387" s="0"/>
      <c r="KV3387" s="0"/>
      <c r="KW3387" s="0"/>
      <c r="KX3387" s="0"/>
      <c r="KY3387" s="0"/>
      <c r="KZ3387" s="0"/>
      <c r="LA3387" s="0"/>
      <c r="LB3387" s="0"/>
      <c r="LC3387" s="0"/>
      <c r="LD3387" s="0"/>
      <c r="LE3387" s="0"/>
      <c r="LF3387" s="0"/>
      <c r="LG3387" s="0"/>
      <c r="LH3387" s="0"/>
      <c r="LI3387" s="0"/>
      <c r="LJ3387" s="0"/>
      <c r="LK3387" s="0"/>
      <c r="LL3387" s="0"/>
      <c r="LM3387" s="0"/>
      <c r="LN3387" s="0"/>
      <c r="LO3387" s="0"/>
      <c r="LP3387" s="0"/>
      <c r="LQ3387" s="0"/>
      <c r="LR3387" s="0"/>
      <c r="LS3387" s="0"/>
      <c r="LT3387" s="0"/>
      <c r="LU3387" s="0"/>
      <c r="LV3387" s="0"/>
      <c r="LW3387" s="0"/>
      <c r="LX3387" s="0"/>
      <c r="LY3387" s="0"/>
      <c r="LZ3387" s="0"/>
      <c r="MA3387" s="0"/>
      <c r="MB3387" s="0"/>
      <c r="MC3387" s="0"/>
      <c r="MD3387" s="0"/>
      <c r="ME3387" s="0"/>
      <c r="MF3387" s="0"/>
      <c r="MG3387" s="0"/>
      <c r="MH3387" s="0"/>
      <c r="MI3387" s="0"/>
      <c r="MJ3387" s="0"/>
      <c r="MK3387" s="0"/>
      <c r="ML3387" s="0"/>
      <c r="MM3387" s="0"/>
      <c r="MN3387" s="0"/>
      <c r="MO3387" s="0"/>
      <c r="MP3387" s="0"/>
      <c r="MQ3387" s="0"/>
      <c r="MR3387" s="0"/>
      <c r="MS3387" s="0"/>
      <c r="MT3387" s="0"/>
      <c r="MU3387" s="0"/>
      <c r="MV3387" s="0"/>
      <c r="MW3387" s="0"/>
      <c r="MX3387" s="0"/>
      <c r="MY3387" s="0"/>
      <c r="MZ3387" s="0"/>
      <c r="NA3387" s="0"/>
      <c r="NB3387" s="0"/>
      <c r="NC3387" s="0"/>
      <c r="ND3387" s="0"/>
      <c r="NE3387" s="0"/>
      <c r="NF3387" s="0"/>
      <c r="NG3387" s="0"/>
      <c r="NH3387" s="0"/>
      <c r="NI3387" s="0"/>
      <c r="NJ3387" s="0"/>
      <c r="NK3387" s="0"/>
      <c r="NL3387" s="0"/>
      <c r="NM3387" s="0"/>
      <c r="NN3387" s="0"/>
      <c r="NO3387" s="0"/>
      <c r="NP3387" s="0"/>
      <c r="NQ3387" s="0"/>
      <c r="NR3387" s="0"/>
      <c r="NS3387" s="0"/>
      <c r="NT3387" s="0"/>
      <c r="NU3387" s="0"/>
      <c r="NV3387" s="0"/>
      <c r="NW3387" s="0"/>
      <c r="NX3387" s="0"/>
      <c r="NY3387" s="0"/>
      <c r="NZ3387" s="0"/>
      <c r="OA3387" s="0"/>
      <c r="OB3387" s="0"/>
      <c r="OC3387" s="0"/>
      <c r="OD3387" s="0"/>
      <c r="OE3387" s="0"/>
      <c r="OF3387" s="0"/>
      <c r="OG3387" s="0"/>
      <c r="OH3387" s="0"/>
      <c r="OI3387" s="0"/>
      <c r="OJ3387" s="0"/>
      <c r="OK3387" s="0"/>
      <c r="OL3387" s="0"/>
      <c r="OM3387" s="0"/>
      <c r="ON3387" s="0"/>
      <c r="OO3387" s="0"/>
      <c r="OP3387" s="0"/>
      <c r="OQ3387" s="0"/>
      <c r="OR3387" s="0"/>
      <c r="OS3387" s="0"/>
      <c r="OT3387" s="0"/>
      <c r="OU3387" s="0"/>
      <c r="OV3387" s="0"/>
      <c r="OW3387" s="0"/>
      <c r="OX3387" s="0"/>
      <c r="OY3387" s="0"/>
      <c r="OZ3387" s="0"/>
      <c r="PA3387" s="0"/>
      <c r="PB3387" s="0"/>
      <c r="PC3387" s="0"/>
      <c r="PD3387" s="0"/>
      <c r="PE3387" s="0"/>
      <c r="PF3387" s="0"/>
      <c r="PG3387" s="0"/>
      <c r="PH3387" s="0"/>
      <c r="PI3387" s="0"/>
      <c r="PJ3387" s="0"/>
      <c r="PK3387" s="0"/>
      <c r="PL3387" s="0"/>
      <c r="PM3387" s="0"/>
      <c r="PN3387" s="0"/>
      <c r="PO3387" s="0"/>
      <c r="PP3387" s="0"/>
      <c r="PQ3387" s="0"/>
      <c r="PR3387" s="0"/>
      <c r="PS3387" s="0"/>
      <c r="PT3387" s="0"/>
      <c r="PU3387" s="0"/>
      <c r="PV3387" s="0"/>
      <c r="PW3387" s="0"/>
      <c r="PX3387" s="0"/>
      <c r="PY3387" s="0"/>
      <c r="PZ3387" s="0"/>
      <c r="QA3387" s="0"/>
      <c r="QB3387" s="0"/>
      <c r="QC3387" s="0"/>
      <c r="QD3387" s="0"/>
      <c r="QE3387" s="0"/>
      <c r="QF3387" s="0"/>
      <c r="QG3387" s="0"/>
      <c r="QH3387" s="0"/>
      <c r="QI3387" s="0"/>
      <c r="QJ3387" s="0"/>
      <c r="QK3387" s="0"/>
      <c r="QL3387" s="0"/>
      <c r="QM3387" s="0"/>
      <c r="QN3387" s="0"/>
      <c r="QO3387" s="0"/>
      <c r="QP3387" s="0"/>
      <c r="QQ3387" s="0"/>
      <c r="QR3387" s="0"/>
      <c r="QS3387" s="0"/>
      <c r="QT3387" s="0"/>
      <c r="QU3387" s="0"/>
      <c r="QV3387" s="0"/>
      <c r="QW3387" s="0"/>
      <c r="QX3387" s="0"/>
      <c r="QY3387" s="0"/>
      <c r="QZ3387" s="0"/>
      <c r="RA3387" s="0"/>
      <c r="RB3387" s="0"/>
      <c r="RC3387" s="0"/>
      <c r="RD3387" s="0"/>
      <c r="RE3387" s="0"/>
      <c r="RF3387" s="0"/>
      <c r="RG3387" s="0"/>
      <c r="RH3387" s="0"/>
      <c r="RI3387" s="0"/>
      <c r="RJ3387" s="0"/>
      <c r="RK3387" s="0"/>
      <c r="RL3387" s="0"/>
      <c r="RM3387" s="0"/>
      <c r="RN3387" s="0"/>
      <c r="RO3387" s="0"/>
      <c r="RP3387" s="0"/>
      <c r="RQ3387" s="0"/>
      <c r="RR3387" s="0"/>
      <c r="RS3387" s="0"/>
      <c r="RT3387" s="0"/>
      <c r="RU3387" s="0"/>
      <c r="RV3387" s="0"/>
      <c r="RW3387" s="0"/>
      <c r="RX3387" s="0"/>
      <c r="RY3387" s="0"/>
      <c r="RZ3387" s="0"/>
      <c r="SA3387" s="0"/>
      <c r="SB3387" s="0"/>
      <c r="SC3387" s="0"/>
      <c r="SD3387" s="0"/>
      <c r="SE3387" s="0"/>
      <c r="SF3387" s="0"/>
      <c r="SG3387" s="0"/>
      <c r="SH3387" s="0"/>
      <c r="SI3387" s="0"/>
      <c r="SJ3387" s="0"/>
      <c r="SK3387" s="0"/>
      <c r="SL3387" s="0"/>
      <c r="SM3387" s="0"/>
      <c r="SN3387" s="0"/>
      <c r="SO3387" s="0"/>
      <c r="SP3387" s="0"/>
      <c r="SQ3387" s="0"/>
      <c r="SR3387" s="0"/>
      <c r="SS3387" s="0"/>
      <c r="ST3387" s="0"/>
      <c r="SU3387" s="0"/>
      <c r="SV3387" s="0"/>
      <c r="SW3387" s="0"/>
      <c r="SX3387" s="0"/>
      <c r="SY3387" s="0"/>
      <c r="SZ3387" s="0"/>
      <c r="TA3387" s="0"/>
      <c r="TB3387" s="0"/>
      <c r="TC3387" s="0"/>
      <c r="TD3387" s="0"/>
      <c r="TE3387" s="0"/>
      <c r="TF3387" s="0"/>
      <c r="TG3387" s="0"/>
      <c r="TH3387" s="0"/>
      <c r="TI3387" s="0"/>
      <c r="TJ3387" s="0"/>
      <c r="TK3387" s="0"/>
      <c r="TL3387" s="0"/>
      <c r="TM3387" s="0"/>
      <c r="TN3387" s="0"/>
      <c r="TO3387" s="0"/>
      <c r="TP3387" s="0"/>
      <c r="TQ3387" s="0"/>
      <c r="TR3387" s="0"/>
      <c r="TS3387" s="0"/>
      <c r="TT3387" s="0"/>
      <c r="TU3387" s="0"/>
      <c r="TV3387" s="0"/>
      <c r="TW3387" s="0"/>
      <c r="TX3387" s="0"/>
      <c r="TY3387" s="0"/>
      <c r="TZ3387" s="0"/>
      <c r="UA3387" s="0"/>
      <c r="UB3387" s="0"/>
      <c r="UC3387" s="0"/>
      <c r="UD3387" s="0"/>
      <c r="UE3387" s="0"/>
      <c r="UF3387" s="0"/>
      <c r="UG3387" s="0"/>
      <c r="UH3387" s="0"/>
      <c r="UI3387" s="0"/>
      <c r="UJ3387" s="0"/>
      <c r="UK3387" s="0"/>
      <c r="UL3387" s="0"/>
      <c r="UM3387" s="0"/>
      <c r="UN3387" s="0"/>
      <c r="UO3387" s="0"/>
      <c r="UP3387" s="0"/>
      <c r="UQ3387" s="0"/>
      <c r="UR3387" s="0"/>
      <c r="US3387" s="0"/>
      <c r="UT3387" s="0"/>
      <c r="UU3387" s="0"/>
      <c r="UV3387" s="0"/>
      <c r="UW3387" s="0"/>
      <c r="UX3387" s="0"/>
      <c r="UY3387" s="0"/>
      <c r="UZ3387" s="0"/>
      <c r="VA3387" s="0"/>
      <c r="VB3387" s="0"/>
      <c r="VC3387" s="0"/>
      <c r="VD3387" s="0"/>
      <c r="VE3387" s="0"/>
      <c r="VF3387" s="0"/>
      <c r="VG3387" s="0"/>
      <c r="VH3387" s="0"/>
      <c r="VI3387" s="0"/>
      <c r="VJ3387" s="0"/>
      <c r="VK3387" s="0"/>
      <c r="VL3387" s="0"/>
      <c r="VM3387" s="0"/>
      <c r="VN3387" s="0"/>
      <c r="VO3387" s="0"/>
      <c r="VP3387" s="0"/>
      <c r="VQ3387" s="0"/>
      <c r="VR3387" s="0"/>
      <c r="VS3387" s="0"/>
      <c r="VT3387" s="0"/>
      <c r="VU3387" s="0"/>
      <c r="VV3387" s="0"/>
      <c r="VW3387" s="0"/>
      <c r="VX3387" s="0"/>
      <c r="VY3387" s="0"/>
      <c r="VZ3387" s="0"/>
      <c r="WA3387" s="0"/>
      <c r="WB3387" s="0"/>
      <c r="WC3387" s="0"/>
      <c r="WD3387" s="0"/>
      <c r="WE3387" s="0"/>
      <c r="WF3387" s="0"/>
      <c r="WG3387" s="0"/>
      <c r="WH3387" s="0"/>
      <c r="WI3387" s="0"/>
      <c r="WJ3387" s="0"/>
      <c r="WK3387" s="0"/>
      <c r="WL3387" s="0"/>
      <c r="WM3387" s="0"/>
      <c r="WN3387" s="0"/>
      <c r="WO3387" s="0"/>
      <c r="WP3387" s="0"/>
      <c r="WQ3387" s="0"/>
      <c r="WR3387" s="0"/>
      <c r="WS3387" s="0"/>
      <c r="WT3387" s="0"/>
      <c r="WU3387" s="0"/>
      <c r="WV3387" s="0"/>
      <c r="WW3387" s="0"/>
      <c r="WX3387" s="0"/>
      <c r="WY3387" s="0"/>
      <c r="WZ3387" s="0"/>
      <c r="XA3387" s="0"/>
      <c r="XB3387" s="0"/>
      <c r="XC3387" s="0"/>
      <c r="XD3387" s="0"/>
      <c r="XE3387" s="0"/>
      <c r="XF3387" s="0"/>
      <c r="XG3387" s="0"/>
      <c r="XH3387" s="0"/>
      <c r="XI3387" s="0"/>
      <c r="XJ3387" s="0"/>
      <c r="XK3387" s="0"/>
      <c r="XL3387" s="0"/>
      <c r="XM3387" s="0"/>
      <c r="XN3387" s="0"/>
      <c r="XO3387" s="0"/>
      <c r="XP3387" s="0"/>
      <c r="XQ3387" s="0"/>
      <c r="XR3387" s="0"/>
      <c r="XS3387" s="0"/>
      <c r="XT3387" s="0"/>
      <c r="XU3387" s="0"/>
      <c r="XV3387" s="0"/>
      <c r="XW3387" s="0"/>
      <c r="XX3387" s="0"/>
      <c r="XY3387" s="0"/>
      <c r="XZ3387" s="0"/>
      <c r="YA3387" s="0"/>
      <c r="YB3387" s="0"/>
      <c r="YC3387" s="0"/>
      <c r="YD3387" s="0"/>
      <c r="YE3387" s="0"/>
      <c r="YF3387" s="0"/>
      <c r="YG3387" s="0"/>
      <c r="YH3387" s="0"/>
      <c r="YI3387" s="0"/>
      <c r="YJ3387" s="0"/>
      <c r="YK3387" s="0"/>
      <c r="YL3387" s="0"/>
      <c r="YM3387" s="0"/>
      <c r="YN3387" s="0"/>
      <c r="YO3387" s="0"/>
      <c r="YP3387" s="0"/>
      <c r="YQ3387" s="0"/>
      <c r="YR3387" s="0"/>
      <c r="YS3387" s="0"/>
      <c r="YT3387" s="0"/>
      <c r="YU3387" s="0"/>
      <c r="YV3387" s="0"/>
      <c r="YW3387" s="0"/>
      <c r="YX3387" s="0"/>
      <c r="YY3387" s="0"/>
      <c r="YZ3387" s="0"/>
      <c r="ZA3387" s="0"/>
      <c r="ZB3387" s="0"/>
      <c r="ZC3387" s="0"/>
      <c r="ZD3387" s="0"/>
      <c r="ZE3387" s="0"/>
      <c r="ZF3387" s="0"/>
      <c r="ZG3387" s="0"/>
      <c r="ZH3387" s="0"/>
      <c r="ZI3387" s="0"/>
      <c r="ZJ3387" s="0"/>
      <c r="ZK3387" s="0"/>
      <c r="ZL3387" s="0"/>
      <c r="ZM3387" s="0"/>
      <c r="ZN3387" s="0"/>
      <c r="ZO3387" s="0"/>
      <c r="ZP3387" s="0"/>
      <c r="ZQ3387" s="0"/>
      <c r="ZR3387" s="0"/>
      <c r="ZS3387" s="0"/>
      <c r="ZT3387" s="0"/>
      <c r="ZU3387" s="0"/>
      <c r="ZV3387" s="0"/>
      <c r="ZW3387" s="0"/>
      <c r="ZX3387" s="0"/>
      <c r="ZY3387" s="0"/>
      <c r="ZZ3387" s="0"/>
      <c r="AAA3387" s="0"/>
      <c r="AAB3387" s="0"/>
      <c r="AAC3387" s="0"/>
      <c r="AAD3387" s="0"/>
      <c r="AAE3387" s="0"/>
      <c r="AAF3387" s="0"/>
      <c r="AAG3387" s="0"/>
      <c r="AAH3387" s="0"/>
      <c r="AAI3387" s="0"/>
      <c r="AAJ3387" s="0"/>
      <c r="AAK3387" s="0"/>
      <c r="AAL3387" s="0"/>
      <c r="AAM3387" s="0"/>
      <c r="AAN3387" s="0"/>
      <c r="AAO3387" s="0"/>
      <c r="AAP3387" s="0"/>
      <c r="AAQ3387" s="0"/>
      <c r="AAR3387" s="0"/>
      <c r="AAS3387" s="0"/>
      <c r="AAT3387" s="0"/>
      <c r="AAU3387" s="0"/>
      <c r="AAV3387" s="0"/>
      <c r="AAW3387" s="0"/>
      <c r="AAX3387" s="0"/>
      <c r="AAY3387" s="0"/>
      <c r="AAZ3387" s="0"/>
      <c r="ABA3387" s="0"/>
      <c r="ABB3387" s="0"/>
      <c r="ABC3387" s="0"/>
      <c r="ABD3387" s="0"/>
      <c r="ABE3387" s="0"/>
      <c r="ABF3387" s="0"/>
      <c r="ABG3387" s="0"/>
      <c r="ABH3387" s="0"/>
      <c r="ABI3387" s="0"/>
      <c r="ABJ3387" s="0"/>
      <c r="ABK3387" s="0"/>
      <c r="ABL3387" s="0"/>
      <c r="ABM3387" s="0"/>
      <c r="ABN3387" s="0"/>
      <c r="ABO3387" s="0"/>
      <c r="ABP3387" s="0"/>
      <c r="ABQ3387" s="0"/>
      <c r="ABR3387" s="0"/>
      <c r="ABS3387" s="0"/>
      <c r="ABT3387" s="0"/>
      <c r="ABU3387" s="0"/>
      <c r="ABV3387" s="0"/>
      <c r="ABW3387" s="0"/>
      <c r="ABX3387" s="0"/>
      <c r="ABY3387" s="0"/>
      <c r="ABZ3387" s="0"/>
      <c r="ACA3387" s="0"/>
      <c r="ACB3387" s="0"/>
      <c r="ACC3387" s="0"/>
      <c r="ACD3387" s="0"/>
      <c r="ACE3387" s="0"/>
      <c r="ACF3387" s="0"/>
      <c r="ACG3387" s="0"/>
      <c r="ACH3387" s="0"/>
      <c r="ACI3387" s="0"/>
      <c r="ACJ3387" s="0"/>
      <c r="ACK3387" s="0"/>
      <c r="ACL3387" s="0"/>
      <c r="ACM3387" s="0"/>
      <c r="ACN3387" s="0"/>
      <c r="ACO3387" s="0"/>
      <c r="ACP3387" s="0"/>
      <c r="ACQ3387" s="0"/>
      <c r="ACR3387" s="0"/>
      <c r="ACS3387" s="0"/>
      <c r="ACT3387" s="0"/>
      <c r="ACU3387" s="0"/>
      <c r="ACV3387" s="0"/>
      <c r="ACW3387" s="0"/>
      <c r="ACX3387" s="0"/>
      <c r="ACY3387" s="0"/>
      <c r="ACZ3387" s="0"/>
      <c r="ADA3387" s="0"/>
      <c r="ADB3387" s="0"/>
      <c r="ADC3387" s="0"/>
      <c r="ADD3387" s="0"/>
      <c r="ADE3387" s="0"/>
      <c r="ADF3387" s="0"/>
      <c r="ADG3387" s="0"/>
      <c r="ADH3387" s="0"/>
      <c r="ADI3387" s="0"/>
      <c r="ADJ3387" s="0"/>
      <c r="ADK3387" s="0"/>
      <c r="ADL3387" s="0"/>
      <c r="ADM3387" s="0"/>
      <c r="ADN3387" s="0"/>
      <c r="ADO3387" s="0"/>
      <c r="ADP3387" s="0"/>
      <c r="ADQ3387" s="0"/>
      <c r="ADR3387" s="0"/>
      <c r="ADS3387" s="0"/>
      <c r="ADT3387" s="0"/>
      <c r="ADU3387" s="0"/>
      <c r="ADV3387" s="0"/>
      <c r="ADW3387" s="0"/>
      <c r="ADX3387" s="0"/>
      <c r="ADY3387" s="0"/>
      <c r="ADZ3387" s="0"/>
      <c r="AEA3387" s="0"/>
      <c r="AEB3387" s="0"/>
      <c r="AEC3387" s="0"/>
      <c r="AED3387" s="0"/>
      <c r="AEE3387" s="0"/>
      <c r="AEF3387" s="0"/>
      <c r="AEG3387" s="0"/>
      <c r="AEH3387" s="0"/>
      <c r="AEI3387" s="0"/>
      <c r="AEJ3387" s="0"/>
      <c r="AEK3387" s="0"/>
      <c r="AEL3387" s="0"/>
      <c r="AEM3387" s="0"/>
      <c r="AEN3387" s="0"/>
      <c r="AEO3387" s="0"/>
      <c r="AEP3387" s="0"/>
      <c r="AEQ3387" s="0"/>
      <c r="AER3387" s="0"/>
      <c r="AES3387" s="0"/>
      <c r="AET3387" s="0"/>
      <c r="AEU3387" s="0"/>
      <c r="AEV3387" s="0"/>
      <c r="AEW3387" s="0"/>
      <c r="AEX3387" s="0"/>
      <c r="AEY3387" s="0"/>
      <c r="AEZ3387" s="0"/>
      <c r="AFA3387" s="0"/>
      <c r="AFB3387" s="0"/>
      <c r="AFC3387" s="0"/>
      <c r="AFD3387" s="0"/>
      <c r="AFE3387" s="0"/>
      <c r="AFF3387" s="0"/>
      <c r="AFG3387" s="0"/>
      <c r="AFH3387" s="0"/>
      <c r="AFI3387" s="0"/>
      <c r="AFJ3387" s="0"/>
      <c r="AFK3387" s="0"/>
      <c r="AFL3387" s="0"/>
      <c r="AFM3387" s="0"/>
      <c r="AFN3387" s="0"/>
      <c r="AFO3387" s="0"/>
      <c r="AFP3387" s="0"/>
      <c r="AFQ3387" s="0"/>
      <c r="AFR3387" s="0"/>
      <c r="AFS3387" s="0"/>
      <c r="AFT3387" s="0"/>
      <c r="AFU3387" s="0"/>
      <c r="AFV3387" s="0"/>
      <c r="AFW3387" s="0"/>
      <c r="AFX3387" s="0"/>
      <c r="AFY3387" s="0"/>
      <c r="AFZ3387" s="0"/>
      <c r="AGA3387" s="0"/>
      <c r="AGB3387" s="0"/>
      <c r="AGC3387" s="0"/>
      <c r="AGD3387" s="0"/>
      <c r="AGE3387" s="0"/>
      <c r="AGF3387" s="0"/>
      <c r="AGG3387" s="0"/>
      <c r="AGH3387" s="0"/>
      <c r="AGI3387" s="0"/>
      <c r="AGJ3387" s="0"/>
      <c r="AGK3387" s="0"/>
      <c r="AGL3387" s="0"/>
      <c r="AGM3387" s="0"/>
      <c r="AGN3387" s="0"/>
      <c r="AGO3387" s="0"/>
      <c r="AGP3387" s="0"/>
      <c r="AGQ3387" s="0"/>
      <c r="AGR3387" s="0"/>
      <c r="AGS3387" s="0"/>
      <c r="AGT3387" s="0"/>
      <c r="AGU3387" s="0"/>
      <c r="AGV3387" s="0"/>
      <c r="AGW3387" s="0"/>
      <c r="AGX3387" s="0"/>
      <c r="AGY3387" s="0"/>
      <c r="AGZ3387" s="0"/>
      <c r="AHA3387" s="0"/>
      <c r="AHB3387" s="0"/>
      <c r="AHC3387" s="0"/>
      <c r="AHD3387" s="0"/>
      <c r="AHE3387" s="0"/>
      <c r="AHF3387" s="0"/>
      <c r="AHG3387" s="0"/>
      <c r="AHH3387" s="0"/>
      <c r="AHI3387" s="0"/>
      <c r="AHJ3387" s="0"/>
      <c r="AHK3387" s="0"/>
      <c r="AHL3387" s="0"/>
      <c r="AHM3387" s="0"/>
      <c r="AHN3387" s="0"/>
      <c r="AHO3387" s="0"/>
      <c r="AHP3387" s="0"/>
      <c r="AHQ3387" s="0"/>
      <c r="AHR3387" s="0"/>
      <c r="AHS3387" s="0"/>
      <c r="AHT3387" s="0"/>
      <c r="AHU3387" s="0"/>
      <c r="AHV3387" s="0"/>
      <c r="AHW3387" s="0"/>
      <c r="AHX3387" s="0"/>
      <c r="AHY3387" s="0"/>
      <c r="AHZ3387" s="0"/>
      <c r="AIA3387" s="0"/>
      <c r="AIB3387" s="0"/>
      <c r="AIC3387" s="0"/>
      <c r="AID3387" s="0"/>
      <c r="AIE3387" s="0"/>
      <c r="AIF3387" s="0"/>
      <c r="AIG3387" s="0"/>
      <c r="AIH3387" s="0"/>
      <c r="AII3387" s="0"/>
      <c r="AIJ3387" s="0"/>
      <c r="AIK3387" s="0"/>
      <c r="AIL3387" s="0"/>
      <c r="AIM3387" s="0"/>
      <c r="AIN3387" s="0"/>
      <c r="AIO3387" s="0"/>
      <c r="AIP3387" s="0"/>
      <c r="AIQ3387" s="0"/>
      <c r="AIR3387" s="0"/>
      <c r="AIS3387" s="0"/>
      <c r="AIT3387" s="0"/>
      <c r="AIU3387" s="0"/>
      <c r="AIV3387" s="0"/>
      <c r="AIW3387" s="0"/>
      <c r="AIX3387" s="0"/>
      <c r="AIY3387" s="0"/>
      <c r="AIZ3387" s="0"/>
      <c r="AJA3387" s="0"/>
      <c r="AJB3387" s="0"/>
      <c r="AJC3387" s="0"/>
      <c r="AJD3387" s="0"/>
      <c r="AJE3387" s="0"/>
      <c r="AJF3387" s="0"/>
      <c r="AJG3387" s="0"/>
      <c r="AJH3387" s="0"/>
      <c r="AJI3387" s="0"/>
      <c r="AJJ3387" s="0"/>
      <c r="AJK3387" s="0"/>
      <c r="AJL3387" s="0"/>
      <c r="AJM3387" s="0"/>
      <c r="AJN3387" s="0"/>
      <c r="AJO3387" s="0"/>
      <c r="AJP3387" s="0"/>
      <c r="AJQ3387" s="0"/>
      <c r="AJR3387" s="0"/>
      <c r="AJS3387" s="0"/>
      <c r="AJT3387" s="0"/>
      <c r="AJU3387" s="0"/>
      <c r="AJV3387" s="0"/>
      <c r="AJW3387" s="0"/>
      <c r="AJX3387" s="0"/>
      <c r="AJY3387" s="0"/>
      <c r="AJZ3387" s="0"/>
      <c r="AKA3387" s="0"/>
      <c r="AKB3387" s="0"/>
      <c r="AKC3387" s="0"/>
      <c r="AKD3387" s="0"/>
      <c r="AKE3387" s="0"/>
      <c r="AKF3387" s="0"/>
      <c r="AKG3387" s="0"/>
      <c r="AKH3387" s="0"/>
      <c r="AKI3387" s="0"/>
      <c r="AKJ3387" s="0"/>
      <c r="AKK3387" s="0"/>
      <c r="AKL3387" s="0"/>
      <c r="AKM3387" s="0"/>
      <c r="AKN3387" s="0"/>
      <c r="AKO3387" s="0"/>
      <c r="AKP3387" s="0"/>
      <c r="AKQ3387" s="0"/>
      <c r="AKR3387" s="0"/>
      <c r="AKS3387" s="0"/>
      <c r="AKT3387" s="0"/>
      <c r="AKU3387" s="0"/>
      <c r="AKV3387" s="0"/>
      <c r="AKW3387" s="0"/>
      <c r="AKX3387" s="0"/>
      <c r="AKY3387" s="0"/>
      <c r="AKZ3387" s="0"/>
      <c r="ALA3387" s="0"/>
      <c r="ALB3387" s="0"/>
      <c r="ALC3387" s="0"/>
      <c r="ALD3387" s="0"/>
      <c r="ALE3387" s="0"/>
      <c r="ALF3387" s="0"/>
      <c r="ALG3387" s="0"/>
      <c r="ALH3387" s="0"/>
      <c r="ALI3387" s="0"/>
      <c r="ALJ3387" s="0"/>
      <c r="ALK3387" s="0"/>
      <c r="ALL3387" s="0"/>
      <c r="ALM3387" s="0"/>
      <c r="ALN3387" s="0"/>
      <c r="ALO3387" s="0"/>
      <c r="ALP3387" s="0"/>
      <c r="ALQ3387" s="0"/>
      <c r="ALR3387" s="0"/>
      <c r="ALS3387" s="0"/>
      <c r="ALT3387" s="0"/>
      <c r="ALU3387" s="0"/>
      <c r="ALV3387" s="0"/>
      <c r="ALW3387" s="0"/>
      <c r="ALX3387" s="0"/>
      <c r="ALY3387" s="0"/>
      <c r="ALZ3387" s="0"/>
      <c r="AMA3387" s="0"/>
      <c r="AMB3387" s="0"/>
      <c r="AMC3387" s="0"/>
      <c r="AMD3387" s="0"/>
      <c r="AME3387" s="0"/>
      <c r="AMF3387" s="0"/>
      <c r="AMG3387" s="0"/>
      <c r="AMH3387" s="0"/>
      <c r="AMI3387" s="0"/>
    </row>
    <row r="3388" customFormat="false" ht="12.75" hidden="false" customHeight="false" outlineLevel="0" collapsed="false">
      <c r="A3388" s="1" t="s">
        <v>3635</v>
      </c>
      <c r="C3388" s="27" t="s">
        <v>3648</v>
      </c>
      <c r="D3388" s="27" t="s">
        <v>13</v>
      </c>
      <c r="E3388" s="28"/>
      <c r="F3388" s="29"/>
      <c r="G3388" s="27"/>
      <c r="H3388" s="30" t="s">
        <v>168</v>
      </c>
      <c r="I3388" s="31" t="n">
        <v>2.99</v>
      </c>
      <c r="J3388" s="31" t="s">
        <v>3609</v>
      </c>
      <c r="BM3388" s="0"/>
      <c r="BN3388" s="0"/>
      <c r="BO3388" s="0"/>
      <c r="BP3388" s="0"/>
      <c r="BQ3388" s="0"/>
      <c r="BR3388" s="0"/>
      <c r="BS3388" s="0"/>
      <c r="BT3388" s="0"/>
      <c r="BU3388" s="0"/>
      <c r="BV3388" s="0"/>
      <c r="BW3388" s="0"/>
      <c r="BX3388" s="0"/>
      <c r="BY3388" s="0"/>
      <c r="BZ3388" s="0"/>
      <c r="CA3388" s="0"/>
      <c r="CB3388" s="0"/>
      <c r="CC3388" s="0"/>
      <c r="CD3388" s="0"/>
      <c r="CE3388" s="0"/>
      <c r="CF3388" s="0"/>
      <c r="CG3388" s="0"/>
      <c r="CH3388" s="0"/>
      <c r="CI3388" s="0"/>
      <c r="CJ3388" s="0"/>
      <c r="CK3388" s="0"/>
      <c r="CL3388" s="0"/>
      <c r="CM3388" s="0"/>
      <c r="CN3388" s="0"/>
      <c r="CO3388" s="0"/>
      <c r="CP3388" s="0"/>
      <c r="CQ3388" s="0"/>
      <c r="CR3388" s="0"/>
      <c r="CS3388" s="0"/>
      <c r="CT3388" s="0"/>
      <c r="CU3388" s="0"/>
      <c r="CV3388" s="0"/>
      <c r="CW3388" s="0"/>
      <c r="CX3388" s="0"/>
      <c r="CY3388" s="0"/>
      <c r="CZ3388" s="0"/>
      <c r="DA3388" s="0"/>
      <c r="DB3388" s="0"/>
      <c r="DC3388" s="0"/>
      <c r="DD3388" s="0"/>
      <c r="DE3388" s="0"/>
      <c r="DF3388" s="0"/>
      <c r="DG3388" s="0"/>
      <c r="DH3388" s="0"/>
      <c r="DI3388" s="0"/>
      <c r="DJ3388" s="0"/>
      <c r="DK3388" s="0"/>
      <c r="DL3388" s="0"/>
      <c r="DM3388" s="0"/>
      <c r="DN3388" s="0"/>
      <c r="DO3388" s="0"/>
      <c r="DP3388" s="0"/>
      <c r="DQ3388" s="0"/>
      <c r="DR3388" s="0"/>
      <c r="DS3388" s="0"/>
      <c r="DT3388" s="0"/>
      <c r="DU3388" s="0"/>
      <c r="DV3388" s="0"/>
      <c r="DW3388" s="0"/>
      <c r="DX3388" s="0"/>
      <c r="DY3388" s="0"/>
      <c r="DZ3388" s="0"/>
      <c r="EA3388" s="0"/>
      <c r="EB3388" s="0"/>
      <c r="EC3388" s="0"/>
      <c r="ED3388" s="0"/>
      <c r="EE3388" s="0"/>
      <c r="EF3388" s="0"/>
      <c r="EG3388" s="0"/>
      <c r="EH3388" s="0"/>
      <c r="EI3388" s="0"/>
      <c r="EJ3388" s="0"/>
      <c r="EK3388" s="0"/>
      <c r="EL3388" s="0"/>
      <c r="EM3388" s="0"/>
      <c r="EN3388" s="0"/>
      <c r="EO3388" s="0"/>
      <c r="EP3388" s="0"/>
      <c r="EQ3388" s="0"/>
      <c r="ER3388" s="0"/>
      <c r="ES3388" s="0"/>
      <c r="ET3388" s="0"/>
      <c r="EU3388" s="0"/>
      <c r="EV3388" s="0"/>
      <c r="EW3388" s="0"/>
      <c r="EX3388" s="0"/>
      <c r="EY3388" s="0"/>
      <c r="EZ3388" s="0"/>
      <c r="FA3388" s="0"/>
      <c r="FB3388" s="0"/>
      <c r="FC3388" s="0"/>
      <c r="FD3388" s="0"/>
      <c r="FE3388" s="0"/>
      <c r="FF3388" s="0"/>
      <c r="FG3388" s="0"/>
      <c r="FH3388" s="0"/>
      <c r="FI3388" s="0"/>
      <c r="FJ3388" s="0"/>
      <c r="FK3388" s="0"/>
      <c r="FL3388" s="0"/>
      <c r="FM3388" s="0"/>
      <c r="FN3388" s="0"/>
      <c r="FO3388" s="0"/>
      <c r="FP3388" s="0"/>
      <c r="FQ3388" s="0"/>
      <c r="FR3388" s="0"/>
      <c r="FS3388" s="0"/>
      <c r="FT3388" s="0"/>
      <c r="FU3388" s="0"/>
      <c r="FV3388" s="0"/>
      <c r="FW3388" s="0"/>
      <c r="FX3388" s="0"/>
      <c r="FY3388" s="0"/>
      <c r="FZ3388" s="0"/>
      <c r="GA3388" s="0"/>
      <c r="GB3388" s="0"/>
      <c r="GC3388" s="0"/>
      <c r="GD3388" s="0"/>
      <c r="GE3388" s="0"/>
      <c r="GF3388" s="0"/>
      <c r="GG3388" s="0"/>
      <c r="GH3388" s="0"/>
      <c r="GI3388" s="0"/>
      <c r="GJ3388" s="0"/>
      <c r="GK3388" s="0"/>
      <c r="GL3388" s="0"/>
      <c r="GM3388" s="0"/>
      <c r="GN3388" s="0"/>
      <c r="GO3388" s="0"/>
      <c r="GP3388" s="0"/>
      <c r="GQ3388" s="0"/>
      <c r="GR3388" s="0"/>
      <c r="GS3388" s="0"/>
      <c r="GT3388" s="0"/>
      <c r="GU3388" s="0"/>
      <c r="GV3388" s="0"/>
      <c r="GW3388" s="0"/>
      <c r="GX3388" s="0"/>
      <c r="GY3388" s="0"/>
      <c r="GZ3388" s="0"/>
      <c r="HA3388" s="0"/>
      <c r="HB3388" s="0"/>
      <c r="HC3388" s="0"/>
      <c r="HD3388" s="0"/>
      <c r="HE3388" s="0"/>
      <c r="HF3388" s="0"/>
      <c r="HG3388" s="0"/>
      <c r="HH3388" s="0"/>
      <c r="HI3388" s="0"/>
      <c r="HJ3388" s="0"/>
      <c r="HK3388" s="0"/>
      <c r="HL3388" s="0"/>
      <c r="HM3388" s="0"/>
      <c r="HN3388" s="0"/>
      <c r="HO3388" s="0"/>
      <c r="HP3388" s="0"/>
      <c r="HQ3388" s="0"/>
      <c r="HR3388" s="0"/>
      <c r="HS3388" s="0"/>
      <c r="HT3388" s="0"/>
      <c r="HU3388" s="0"/>
      <c r="HV3388" s="0"/>
      <c r="HW3388" s="0"/>
      <c r="HX3388" s="0"/>
      <c r="HY3388" s="0"/>
      <c r="HZ3388" s="0"/>
      <c r="IA3388" s="0"/>
      <c r="IB3388" s="0"/>
      <c r="IC3388" s="0"/>
      <c r="ID3388" s="0"/>
      <c r="IE3388" s="0"/>
      <c r="IF3388" s="0"/>
      <c r="IG3388" s="0"/>
      <c r="IH3388" s="0"/>
      <c r="II3388" s="0"/>
      <c r="IJ3388" s="0"/>
      <c r="IK3388" s="0"/>
      <c r="IL3388" s="0"/>
      <c r="IM3388" s="0"/>
      <c r="IN3388" s="0"/>
      <c r="IO3388" s="0"/>
      <c r="IP3388" s="0"/>
      <c r="IQ3388" s="0"/>
      <c r="IR3388" s="0"/>
      <c r="IS3388" s="0"/>
      <c r="IT3388" s="0"/>
      <c r="IU3388" s="0"/>
      <c r="IV3388" s="0"/>
      <c r="IW3388" s="0"/>
      <c r="IX3388" s="0"/>
      <c r="IY3388" s="0"/>
      <c r="IZ3388" s="0"/>
      <c r="JA3388" s="0"/>
      <c r="JB3388" s="0"/>
      <c r="JC3388" s="0"/>
      <c r="JD3388" s="0"/>
      <c r="JE3388" s="0"/>
      <c r="JF3388" s="0"/>
      <c r="JG3388" s="0"/>
      <c r="JH3388" s="0"/>
      <c r="JI3388" s="0"/>
      <c r="JJ3388" s="0"/>
      <c r="JK3388" s="0"/>
      <c r="JL3388" s="0"/>
      <c r="JM3388" s="0"/>
      <c r="JN3388" s="0"/>
      <c r="JO3388" s="0"/>
      <c r="JP3388" s="0"/>
      <c r="JQ3388" s="0"/>
      <c r="JR3388" s="0"/>
      <c r="JS3388" s="0"/>
      <c r="JT3388" s="0"/>
      <c r="JU3388" s="0"/>
      <c r="JV3388" s="0"/>
      <c r="JW3388" s="0"/>
      <c r="JX3388" s="0"/>
      <c r="JY3388" s="0"/>
      <c r="JZ3388" s="0"/>
      <c r="KA3388" s="0"/>
      <c r="KB3388" s="0"/>
      <c r="KC3388" s="0"/>
      <c r="KD3388" s="0"/>
      <c r="KE3388" s="0"/>
      <c r="KF3388" s="0"/>
      <c r="KG3388" s="0"/>
      <c r="KH3388" s="0"/>
      <c r="KI3388" s="0"/>
      <c r="KJ3388" s="0"/>
      <c r="KK3388" s="0"/>
      <c r="KL3388" s="0"/>
      <c r="KM3388" s="0"/>
      <c r="KN3388" s="0"/>
      <c r="KO3388" s="0"/>
      <c r="KP3388" s="0"/>
      <c r="KQ3388" s="0"/>
      <c r="KR3388" s="0"/>
      <c r="KS3388" s="0"/>
      <c r="KT3388" s="0"/>
      <c r="KU3388" s="0"/>
      <c r="KV3388" s="0"/>
      <c r="KW3388" s="0"/>
      <c r="KX3388" s="0"/>
      <c r="KY3388" s="0"/>
      <c r="KZ3388" s="0"/>
      <c r="LA3388" s="0"/>
      <c r="LB3388" s="0"/>
      <c r="LC3388" s="0"/>
      <c r="LD3388" s="0"/>
      <c r="LE3388" s="0"/>
      <c r="LF3388" s="0"/>
      <c r="LG3388" s="0"/>
      <c r="LH3388" s="0"/>
      <c r="LI3388" s="0"/>
      <c r="LJ3388" s="0"/>
      <c r="LK3388" s="0"/>
      <c r="LL3388" s="0"/>
      <c r="LM3388" s="0"/>
      <c r="LN3388" s="0"/>
      <c r="LO3388" s="0"/>
      <c r="LP3388" s="0"/>
      <c r="LQ3388" s="0"/>
      <c r="LR3388" s="0"/>
      <c r="LS3388" s="0"/>
      <c r="LT3388" s="0"/>
      <c r="LU3388" s="0"/>
      <c r="LV3388" s="0"/>
      <c r="LW3388" s="0"/>
      <c r="LX3388" s="0"/>
      <c r="LY3388" s="0"/>
      <c r="LZ3388" s="0"/>
      <c r="MA3388" s="0"/>
      <c r="MB3388" s="0"/>
      <c r="MC3388" s="0"/>
      <c r="MD3388" s="0"/>
      <c r="ME3388" s="0"/>
      <c r="MF3388" s="0"/>
      <c r="MG3388" s="0"/>
      <c r="MH3388" s="0"/>
      <c r="MI3388" s="0"/>
      <c r="MJ3388" s="0"/>
      <c r="MK3388" s="0"/>
      <c r="ML3388" s="0"/>
      <c r="MM3388" s="0"/>
      <c r="MN3388" s="0"/>
      <c r="MO3388" s="0"/>
      <c r="MP3388" s="0"/>
      <c r="MQ3388" s="0"/>
      <c r="MR3388" s="0"/>
      <c r="MS3388" s="0"/>
      <c r="MT3388" s="0"/>
      <c r="MU3388" s="0"/>
      <c r="MV3388" s="0"/>
      <c r="MW3388" s="0"/>
      <c r="MX3388" s="0"/>
      <c r="MY3388" s="0"/>
      <c r="MZ3388" s="0"/>
      <c r="NA3388" s="0"/>
      <c r="NB3388" s="0"/>
      <c r="NC3388" s="0"/>
      <c r="ND3388" s="0"/>
      <c r="NE3388" s="0"/>
      <c r="NF3388" s="0"/>
      <c r="NG3388" s="0"/>
      <c r="NH3388" s="0"/>
      <c r="NI3388" s="0"/>
      <c r="NJ3388" s="0"/>
      <c r="NK3388" s="0"/>
      <c r="NL3388" s="0"/>
      <c r="NM3388" s="0"/>
      <c r="NN3388" s="0"/>
      <c r="NO3388" s="0"/>
      <c r="NP3388" s="0"/>
      <c r="NQ3388" s="0"/>
      <c r="NR3388" s="0"/>
      <c r="NS3388" s="0"/>
      <c r="NT3388" s="0"/>
      <c r="NU3388" s="0"/>
      <c r="NV3388" s="0"/>
      <c r="NW3388" s="0"/>
      <c r="NX3388" s="0"/>
      <c r="NY3388" s="0"/>
      <c r="NZ3388" s="0"/>
      <c r="OA3388" s="0"/>
      <c r="OB3388" s="0"/>
      <c r="OC3388" s="0"/>
      <c r="OD3388" s="0"/>
      <c r="OE3388" s="0"/>
      <c r="OF3388" s="0"/>
      <c r="OG3388" s="0"/>
      <c r="OH3388" s="0"/>
      <c r="OI3388" s="0"/>
      <c r="OJ3388" s="0"/>
      <c r="OK3388" s="0"/>
      <c r="OL3388" s="0"/>
      <c r="OM3388" s="0"/>
      <c r="ON3388" s="0"/>
      <c r="OO3388" s="0"/>
      <c r="OP3388" s="0"/>
      <c r="OQ3388" s="0"/>
      <c r="OR3388" s="0"/>
      <c r="OS3388" s="0"/>
      <c r="OT3388" s="0"/>
      <c r="OU3388" s="0"/>
      <c r="OV3388" s="0"/>
      <c r="OW3388" s="0"/>
      <c r="OX3388" s="0"/>
      <c r="OY3388" s="0"/>
      <c r="OZ3388" s="0"/>
      <c r="PA3388" s="0"/>
      <c r="PB3388" s="0"/>
      <c r="PC3388" s="0"/>
      <c r="PD3388" s="0"/>
      <c r="PE3388" s="0"/>
      <c r="PF3388" s="0"/>
      <c r="PG3388" s="0"/>
      <c r="PH3388" s="0"/>
      <c r="PI3388" s="0"/>
      <c r="PJ3388" s="0"/>
      <c r="PK3388" s="0"/>
      <c r="PL3388" s="0"/>
      <c r="PM3388" s="0"/>
      <c r="PN3388" s="0"/>
      <c r="PO3388" s="0"/>
      <c r="PP3388" s="0"/>
      <c r="PQ3388" s="0"/>
      <c r="PR3388" s="0"/>
      <c r="PS3388" s="0"/>
      <c r="PT3388" s="0"/>
      <c r="PU3388" s="0"/>
      <c r="PV3388" s="0"/>
      <c r="PW3388" s="0"/>
      <c r="PX3388" s="0"/>
      <c r="PY3388" s="0"/>
      <c r="PZ3388" s="0"/>
      <c r="QA3388" s="0"/>
      <c r="QB3388" s="0"/>
      <c r="QC3388" s="0"/>
      <c r="QD3388" s="0"/>
      <c r="QE3388" s="0"/>
      <c r="QF3388" s="0"/>
      <c r="QG3388" s="0"/>
      <c r="QH3388" s="0"/>
      <c r="QI3388" s="0"/>
      <c r="QJ3388" s="0"/>
      <c r="QK3388" s="0"/>
      <c r="QL3388" s="0"/>
      <c r="QM3388" s="0"/>
      <c r="QN3388" s="0"/>
      <c r="QO3388" s="0"/>
      <c r="QP3388" s="0"/>
      <c r="QQ3388" s="0"/>
      <c r="QR3388" s="0"/>
      <c r="QS3388" s="0"/>
      <c r="QT3388" s="0"/>
      <c r="QU3388" s="0"/>
      <c r="QV3388" s="0"/>
      <c r="QW3388" s="0"/>
      <c r="QX3388" s="0"/>
      <c r="QY3388" s="0"/>
      <c r="QZ3388" s="0"/>
      <c r="RA3388" s="0"/>
      <c r="RB3388" s="0"/>
      <c r="RC3388" s="0"/>
      <c r="RD3388" s="0"/>
      <c r="RE3388" s="0"/>
      <c r="RF3388" s="0"/>
      <c r="RG3388" s="0"/>
      <c r="RH3388" s="0"/>
      <c r="RI3388" s="0"/>
      <c r="RJ3388" s="0"/>
      <c r="RK3388" s="0"/>
      <c r="RL3388" s="0"/>
      <c r="RM3388" s="0"/>
      <c r="RN3388" s="0"/>
      <c r="RO3388" s="0"/>
      <c r="RP3388" s="0"/>
      <c r="RQ3388" s="0"/>
      <c r="RR3388" s="0"/>
      <c r="RS3388" s="0"/>
      <c r="RT3388" s="0"/>
      <c r="RU3388" s="0"/>
      <c r="RV3388" s="0"/>
      <c r="RW3388" s="0"/>
      <c r="RX3388" s="0"/>
      <c r="RY3388" s="0"/>
      <c r="RZ3388" s="0"/>
      <c r="SA3388" s="0"/>
      <c r="SB3388" s="0"/>
      <c r="SC3388" s="0"/>
      <c r="SD3388" s="0"/>
      <c r="SE3388" s="0"/>
      <c r="SF3388" s="0"/>
      <c r="SG3388" s="0"/>
      <c r="SH3388" s="0"/>
      <c r="SI3388" s="0"/>
      <c r="SJ3388" s="0"/>
      <c r="SK3388" s="0"/>
      <c r="SL3388" s="0"/>
      <c r="SM3388" s="0"/>
      <c r="SN3388" s="0"/>
      <c r="SO3388" s="0"/>
      <c r="SP3388" s="0"/>
      <c r="SQ3388" s="0"/>
      <c r="SR3388" s="0"/>
      <c r="SS3388" s="0"/>
      <c r="ST3388" s="0"/>
      <c r="SU3388" s="0"/>
      <c r="SV3388" s="0"/>
      <c r="SW3388" s="0"/>
      <c r="SX3388" s="0"/>
      <c r="SY3388" s="0"/>
      <c r="SZ3388" s="0"/>
      <c r="TA3388" s="0"/>
      <c r="TB3388" s="0"/>
      <c r="TC3388" s="0"/>
      <c r="TD3388" s="0"/>
      <c r="TE3388" s="0"/>
      <c r="TF3388" s="0"/>
      <c r="TG3388" s="0"/>
      <c r="TH3388" s="0"/>
      <c r="TI3388" s="0"/>
      <c r="TJ3388" s="0"/>
      <c r="TK3388" s="0"/>
      <c r="TL3388" s="0"/>
      <c r="TM3388" s="0"/>
      <c r="TN3388" s="0"/>
      <c r="TO3388" s="0"/>
      <c r="TP3388" s="0"/>
      <c r="TQ3388" s="0"/>
      <c r="TR3388" s="0"/>
      <c r="TS3388" s="0"/>
      <c r="TT3388" s="0"/>
      <c r="TU3388" s="0"/>
      <c r="TV3388" s="0"/>
      <c r="TW3388" s="0"/>
      <c r="TX3388" s="0"/>
      <c r="TY3388" s="0"/>
      <c r="TZ3388" s="0"/>
      <c r="UA3388" s="0"/>
      <c r="UB3388" s="0"/>
      <c r="UC3388" s="0"/>
      <c r="UD3388" s="0"/>
      <c r="UE3388" s="0"/>
      <c r="UF3388" s="0"/>
      <c r="UG3388" s="0"/>
      <c r="UH3388" s="0"/>
      <c r="UI3388" s="0"/>
      <c r="UJ3388" s="0"/>
      <c r="UK3388" s="0"/>
      <c r="UL3388" s="0"/>
      <c r="UM3388" s="0"/>
      <c r="UN3388" s="0"/>
      <c r="UO3388" s="0"/>
      <c r="UP3388" s="0"/>
      <c r="UQ3388" s="0"/>
      <c r="UR3388" s="0"/>
      <c r="US3388" s="0"/>
      <c r="UT3388" s="0"/>
      <c r="UU3388" s="0"/>
      <c r="UV3388" s="0"/>
      <c r="UW3388" s="0"/>
      <c r="UX3388" s="0"/>
      <c r="UY3388" s="0"/>
      <c r="UZ3388" s="0"/>
      <c r="VA3388" s="0"/>
      <c r="VB3388" s="0"/>
      <c r="VC3388" s="0"/>
      <c r="VD3388" s="0"/>
      <c r="VE3388" s="0"/>
      <c r="VF3388" s="0"/>
      <c r="VG3388" s="0"/>
      <c r="VH3388" s="0"/>
      <c r="VI3388" s="0"/>
      <c r="VJ3388" s="0"/>
      <c r="VK3388" s="0"/>
      <c r="VL3388" s="0"/>
      <c r="VM3388" s="0"/>
      <c r="VN3388" s="0"/>
      <c r="VO3388" s="0"/>
      <c r="VP3388" s="0"/>
      <c r="VQ3388" s="0"/>
      <c r="VR3388" s="0"/>
      <c r="VS3388" s="0"/>
      <c r="VT3388" s="0"/>
      <c r="VU3388" s="0"/>
      <c r="VV3388" s="0"/>
      <c r="VW3388" s="0"/>
      <c r="VX3388" s="0"/>
      <c r="VY3388" s="0"/>
      <c r="VZ3388" s="0"/>
      <c r="WA3388" s="0"/>
      <c r="WB3388" s="0"/>
      <c r="WC3388" s="0"/>
      <c r="WD3388" s="0"/>
      <c r="WE3388" s="0"/>
      <c r="WF3388" s="0"/>
      <c r="WG3388" s="0"/>
      <c r="WH3388" s="0"/>
      <c r="WI3388" s="0"/>
      <c r="WJ3388" s="0"/>
      <c r="WK3388" s="0"/>
      <c r="WL3388" s="0"/>
      <c r="WM3388" s="0"/>
      <c r="WN3388" s="0"/>
      <c r="WO3388" s="0"/>
      <c r="WP3388" s="0"/>
      <c r="WQ3388" s="0"/>
      <c r="WR3388" s="0"/>
      <c r="WS3388" s="0"/>
      <c r="WT3388" s="0"/>
      <c r="WU3388" s="0"/>
      <c r="WV3388" s="0"/>
      <c r="WW3388" s="0"/>
      <c r="WX3388" s="0"/>
      <c r="WY3388" s="0"/>
      <c r="WZ3388" s="0"/>
      <c r="XA3388" s="0"/>
      <c r="XB3388" s="0"/>
      <c r="XC3388" s="0"/>
      <c r="XD3388" s="0"/>
      <c r="XE3388" s="0"/>
      <c r="XF3388" s="0"/>
      <c r="XG3388" s="0"/>
      <c r="XH3388" s="0"/>
      <c r="XI3388" s="0"/>
      <c r="XJ3388" s="0"/>
      <c r="XK3388" s="0"/>
      <c r="XL3388" s="0"/>
      <c r="XM3388" s="0"/>
      <c r="XN3388" s="0"/>
      <c r="XO3388" s="0"/>
      <c r="XP3388" s="0"/>
      <c r="XQ3388" s="0"/>
      <c r="XR3388" s="0"/>
      <c r="XS3388" s="0"/>
      <c r="XT3388" s="0"/>
      <c r="XU3388" s="0"/>
      <c r="XV3388" s="0"/>
      <c r="XW3388" s="0"/>
      <c r="XX3388" s="0"/>
      <c r="XY3388" s="0"/>
      <c r="XZ3388" s="0"/>
      <c r="YA3388" s="0"/>
      <c r="YB3388" s="0"/>
      <c r="YC3388" s="0"/>
      <c r="YD3388" s="0"/>
      <c r="YE3388" s="0"/>
      <c r="YF3388" s="0"/>
      <c r="YG3388" s="0"/>
      <c r="YH3388" s="0"/>
      <c r="YI3388" s="0"/>
      <c r="YJ3388" s="0"/>
      <c r="YK3388" s="0"/>
      <c r="YL3388" s="0"/>
      <c r="YM3388" s="0"/>
      <c r="YN3388" s="0"/>
      <c r="YO3388" s="0"/>
      <c r="YP3388" s="0"/>
      <c r="YQ3388" s="0"/>
      <c r="YR3388" s="0"/>
      <c r="YS3388" s="0"/>
      <c r="YT3388" s="0"/>
      <c r="YU3388" s="0"/>
      <c r="YV3388" s="0"/>
      <c r="YW3388" s="0"/>
      <c r="YX3388" s="0"/>
      <c r="YY3388" s="0"/>
      <c r="YZ3388" s="0"/>
      <c r="ZA3388" s="0"/>
      <c r="ZB3388" s="0"/>
      <c r="ZC3388" s="0"/>
      <c r="ZD3388" s="0"/>
      <c r="ZE3388" s="0"/>
      <c r="ZF3388" s="0"/>
      <c r="ZG3388" s="0"/>
      <c r="ZH3388" s="0"/>
      <c r="ZI3388" s="0"/>
      <c r="ZJ3388" s="0"/>
      <c r="ZK3388" s="0"/>
      <c r="ZL3388" s="0"/>
      <c r="ZM3388" s="0"/>
      <c r="ZN3388" s="0"/>
      <c r="ZO3388" s="0"/>
      <c r="ZP3388" s="0"/>
      <c r="ZQ3388" s="0"/>
      <c r="ZR3388" s="0"/>
      <c r="ZS3388" s="0"/>
      <c r="ZT3388" s="0"/>
      <c r="ZU3388" s="0"/>
      <c r="ZV3388" s="0"/>
      <c r="ZW3388" s="0"/>
      <c r="ZX3388" s="0"/>
      <c r="ZY3388" s="0"/>
      <c r="ZZ3388" s="0"/>
      <c r="AAA3388" s="0"/>
      <c r="AAB3388" s="0"/>
      <c r="AAC3388" s="0"/>
      <c r="AAD3388" s="0"/>
      <c r="AAE3388" s="0"/>
      <c r="AAF3388" s="0"/>
      <c r="AAG3388" s="0"/>
      <c r="AAH3388" s="0"/>
      <c r="AAI3388" s="0"/>
      <c r="AAJ3388" s="0"/>
      <c r="AAK3388" s="0"/>
      <c r="AAL3388" s="0"/>
      <c r="AAM3388" s="0"/>
      <c r="AAN3388" s="0"/>
      <c r="AAO3388" s="0"/>
      <c r="AAP3388" s="0"/>
      <c r="AAQ3388" s="0"/>
      <c r="AAR3388" s="0"/>
      <c r="AAS3388" s="0"/>
      <c r="AAT3388" s="0"/>
      <c r="AAU3388" s="0"/>
      <c r="AAV3388" s="0"/>
      <c r="AAW3388" s="0"/>
      <c r="AAX3388" s="0"/>
      <c r="AAY3388" s="0"/>
      <c r="AAZ3388" s="0"/>
      <c r="ABA3388" s="0"/>
      <c r="ABB3388" s="0"/>
      <c r="ABC3388" s="0"/>
      <c r="ABD3388" s="0"/>
      <c r="ABE3388" s="0"/>
      <c r="ABF3388" s="0"/>
      <c r="ABG3388" s="0"/>
      <c r="ABH3388" s="0"/>
      <c r="ABI3388" s="0"/>
      <c r="ABJ3388" s="0"/>
      <c r="ABK3388" s="0"/>
      <c r="ABL3388" s="0"/>
      <c r="ABM3388" s="0"/>
      <c r="ABN3388" s="0"/>
      <c r="ABO3388" s="0"/>
      <c r="ABP3388" s="0"/>
      <c r="ABQ3388" s="0"/>
      <c r="ABR3388" s="0"/>
      <c r="ABS3388" s="0"/>
      <c r="ABT3388" s="0"/>
      <c r="ABU3388" s="0"/>
      <c r="ABV3388" s="0"/>
      <c r="ABW3388" s="0"/>
      <c r="ABX3388" s="0"/>
      <c r="ABY3388" s="0"/>
      <c r="ABZ3388" s="0"/>
      <c r="ACA3388" s="0"/>
      <c r="ACB3388" s="0"/>
      <c r="ACC3388" s="0"/>
      <c r="ACD3388" s="0"/>
      <c r="ACE3388" s="0"/>
      <c r="ACF3388" s="0"/>
      <c r="ACG3388" s="0"/>
      <c r="ACH3388" s="0"/>
      <c r="ACI3388" s="0"/>
      <c r="ACJ3388" s="0"/>
      <c r="ACK3388" s="0"/>
      <c r="ACL3388" s="0"/>
      <c r="ACM3388" s="0"/>
      <c r="ACN3388" s="0"/>
      <c r="ACO3388" s="0"/>
      <c r="ACP3388" s="0"/>
      <c r="ACQ3388" s="0"/>
      <c r="ACR3388" s="0"/>
      <c r="ACS3388" s="0"/>
      <c r="ACT3388" s="0"/>
      <c r="ACU3388" s="0"/>
      <c r="ACV3388" s="0"/>
      <c r="ACW3388" s="0"/>
      <c r="ACX3388" s="0"/>
      <c r="ACY3388" s="0"/>
      <c r="ACZ3388" s="0"/>
      <c r="ADA3388" s="0"/>
      <c r="ADB3388" s="0"/>
      <c r="ADC3388" s="0"/>
      <c r="ADD3388" s="0"/>
      <c r="ADE3388" s="0"/>
      <c r="ADF3388" s="0"/>
      <c r="ADG3388" s="0"/>
      <c r="ADH3388" s="0"/>
      <c r="ADI3388" s="0"/>
      <c r="ADJ3388" s="0"/>
      <c r="ADK3388" s="0"/>
      <c r="ADL3388" s="0"/>
      <c r="ADM3388" s="0"/>
      <c r="ADN3388" s="0"/>
      <c r="ADO3388" s="0"/>
      <c r="ADP3388" s="0"/>
      <c r="ADQ3388" s="0"/>
      <c r="ADR3388" s="0"/>
      <c r="ADS3388" s="0"/>
      <c r="ADT3388" s="0"/>
      <c r="ADU3388" s="0"/>
      <c r="ADV3388" s="0"/>
      <c r="ADW3388" s="0"/>
      <c r="ADX3388" s="0"/>
      <c r="ADY3388" s="0"/>
      <c r="ADZ3388" s="0"/>
      <c r="AEA3388" s="0"/>
      <c r="AEB3388" s="0"/>
      <c r="AEC3388" s="0"/>
      <c r="AED3388" s="0"/>
      <c r="AEE3388" s="0"/>
      <c r="AEF3388" s="0"/>
      <c r="AEG3388" s="0"/>
      <c r="AEH3388" s="0"/>
      <c r="AEI3388" s="0"/>
      <c r="AEJ3388" s="0"/>
      <c r="AEK3388" s="0"/>
      <c r="AEL3388" s="0"/>
      <c r="AEM3388" s="0"/>
      <c r="AEN3388" s="0"/>
      <c r="AEO3388" s="0"/>
      <c r="AEP3388" s="0"/>
      <c r="AEQ3388" s="0"/>
      <c r="AER3388" s="0"/>
      <c r="AES3388" s="0"/>
      <c r="AET3388" s="0"/>
      <c r="AEU3388" s="0"/>
      <c r="AEV3388" s="0"/>
      <c r="AEW3388" s="0"/>
      <c r="AEX3388" s="0"/>
      <c r="AEY3388" s="0"/>
      <c r="AEZ3388" s="0"/>
      <c r="AFA3388" s="0"/>
      <c r="AFB3388" s="0"/>
      <c r="AFC3388" s="0"/>
      <c r="AFD3388" s="0"/>
      <c r="AFE3388" s="0"/>
      <c r="AFF3388" s="0"/>
      <c r="AFG3388" s="0"/>
      <c r="AFH3388" s="0"/>
      <c r="AFI3388" s="0"/>
      <c r="AFJ3388" s="0"/>
      <c r="AFK3388" s="0"/>
      <c r="AFL3388" s="0"/>
      <c r="AFM3388" s="0"/>
      <c r="AFN3388" s="0"/>
      <c r="AFO3388" s="0"/>
      <c r="AFP3388" s="0"/>
      <c r="AFQ3388" s="0"/>
      <c r="AFR3388" s="0"/>
      <c r="AFS3388" s="0"/>
      <c r="AFT3388" s="0"/>
      <c r="AFU3388" s="0"/>
      <c r="AFV3388" s="0"/>
      <c r="AFW3388" s="0"/>
      <c r="AFX3388" s="0"/>
      <c r="AFY3388" s="0"/>
      <c r="AFZ3388" s="0"/>
      <c r="AGA3388" s="0"/>
      <c r="AGB3388" s="0"/>
      <c r="AGC3388" s="0"/>
      <c r="AGD3388" s="0"/>
      <c r="AGE3388" s="0"/>
      <c r="AGF3388" s="0"/>
      <c r="AGG3388" s="0"/>
      <c r="AGH3388" s="0"/>
      <c r="AGI3388" s="0"/>
      <c r="AGJ3388" s="0"/>
      <c r="AGK3388" s="0"/>
      <c r="AGL3388" s="0"/>
      <c r="AGM3388" s="0"/>
      <c r="AGN3388" s="0"/>
      <c r="AGO3388" s="0"/>
      <c r="AGP3388" s="0"/>
      <c r="AGQ3388" s="0"/>
      <c r="AGR3388" s="0"/>
      <c r="AGS3388" s="0"/>
      <c r="AGT3388" s="0"/>
      <c r="AGU3388" s="0"/>
      <c r="AGV3388" s="0"/>
      <c r="AGW3388" s="0"/>
      <c r="AGX3388" s="0"/>
      <c r="AGY3388" s="0"/>
      <c r="AGZ3388" s="0"/>
      <c r="AHA3388" s="0"/>
      <c r="AHB3388" s="0"/>
      <c r="AHC3388" s="0"/>
      <c r="AHD3388" s="0"/>
      <c r="AHE3388" s="0"/>
      <c r="AHF3388" s="0"/>
      <c r="AHG3388" s="0"/>
      <c r="AHH3388" s="0"/>
      <c r="AHI3388" s="0"/>
      <c r="AHJ3388" s="0"/>
      <c r="AHK3388" s="0"/>
      <c r="AHL3388" s="0"/>
      <c r="AHM3388" s="0"/>
      <c r="AHN3388" s="0"/>
      <c r="AHO3388" s="0"/>
      <c r="AHP3388" s="0"/>
      <c r="AHQ3388" s="0"/>
      <c r="AHR3388" s="0"/>
      <c r="AHS3388" s="0"/>
      <c r="AHT3388" s="0"/>
      <c r="AHU3388" s="0"/>
      <c r="AHV3388" s="0"/>
      <c r="AHW3388" s="0"/>
      <c r="AHX3388" s="0"/>
      <c r="AHY3388" s="0"/>
      <c r="AHZ3388" s="0"/>
      <c r="AIA3388" s="0"/>
      <c r="AIB3388" s="0"/>
      <c r="AIC3388" s="0"/>
      <c r="AID3388" s="0"/>
      <c r="AIE3388" s="0"/>
      <c r="AIF3388" s="0"/>
      <c r="AIG3388" s="0"/>
      <c r="AIH3388" s="0"/>
      <c r="AII3388" s="0"/>
      <c r="AIJ3388" s="0"/>
      <c r="AIK3388" s="0"/>
      <c r="AIL3388" s="0"/>
      <c r="AIM3388" s="0"/>
      <c r="AIN3388" s="0"/>
      <c r="AIO3388" s="0"/>
      <c r="AIP3388" s="0"/>
      <c r="AIQ3388" s="0"/>
      <c r="AIR3388" s="0"/>
      <c r="AIS3388" s="0"/>
      <c r="AIT3388" s="0"/>
      <c r="AIU3388" s="0"/>
      <c r="AIV3388" s="0"/>
      <c r="AIW3388" s="0"/>
      <c r="AIX3388" s="0"/>
      <c r="AIY3388" s="0"/>
      <c r="AIZ3388" s="0"/>
      <c r="AJA3388" s="0"/>
      <c r="AJB3388" s="0"/>
      <c r="AJC3388" s="0"/>
      <c r="AJD3388" s="0"/>
      <c r="AJE3388" s="0"/>
      <c r="AJF3388" s="0"/>
      <c r="AJG3388" s="0"/>
      <c r="AJH3388" s="0"/>
      <c r="AJI3388" s="0"/>
      <c r="AJJ3388" s="0"/>
      <c r="AJK3388" s="0"/>
      <c r="AJL3388" s="0"/>
      <c r="AJM3388" s="0"/>
      <c r="AJN3388" s="0"/>
      <c r="AJO3388" s="0"/>
      <c r="AJP3388" s="0"/>
      <c r="AJQ3388" s="0"/>
      <c r="AJR3388" s="0"/>
      <c r="AJS3388" s="0"/>
      <c r="AJT3388" s="0"/>
      <c r="AJU3388" s="0"/>
      <c r="AJV3388" s="0"/>
      <c r="AJW3388" s="0"/>
      <c r="AJX3388" s="0"/>
      <c r="AJY3388" s="0"/>
      <c r="AJZ3388" s="0"/>
      <c r="AKA3388" s="0"/>
      <c r="AKB3388" s="0"/>
      <c r="AKC3388" s="0"/>
      <c r="AKD3388" s="0"/>
      <c r="AKE3388" s="0"/>
      <c r="AKF3388" s="0"/>
      <c r="AKG3388" s="0"/>
      <c r="AKH3388" s="0"/>
      <c r="AKI3388" s="0"/>
      <c r="AKJ3388" s="0"/>
      <c r="AKK3388" s="0"/>
      <c r="AKL3388" s="0"/>
      <c r="AKM3388" s="0"/>
      <c r="AKN3388" s="0"/>
      <c r="AKO3388" s="0"/>
      <c r="AKP3388" s="0"/>
      <c r="AKQ3388" s="0"/>
      <c r="AKR3388" s="0"/>
      <c r="AKS3388" s="0"/>
      <c r="AKT3388" s="0"/>
      <c r="AKU3388" s="0"/>
      <c r="AKV3388" s="0"/>
      <c r="AKW3388" s="0"/>
      <c r="AKX3388" s="0"/>
      <c r="AKY3388" s="0"/>
      <c r="AKZ3388" s="0"/>
      <c r="ALA3388" s="0"/>
      <c r="ALB3388" s="0"/>
      <c r="ALC3388" s="0"/>
      <c r="ALD3388" s="0"/>
      <c r="ALE3388" s="0"/>
      <c r="ALF3388" s="0"/>
      <c r="ALG3388" s="0"/>
      <c r="ALH3388" s="0"/>
      <c r="ALI3388" s="0"/>
      <c r="ALJ3388" s="0"/>
      <c r="ALK3388" s="0"/>
      <c r="ALL3388" s="0"/>
      <c r="ALM3388" s="0"/>
      <c r="ALN3388" s="0"/>
      <c r="ALO3388" s="0"/>
      <c r="ALP3388" s="0"/>
      <c r="ALQ3388" s="0"/>
      <c r="ALR3388" s="0"/>
      <c r="ALS3388" s="0"/>
      <c r="ALT3388" s="0"/>
      <c r="ALU3388" s="0"/>
      <c r="ALV3388" s="0"/>
      <c r="ALW3388" s="0"/>
      <c r="ALX3388" s="0"/>
      <c r="ALY3388" s="0"/>
      <c r="ALZ3388" s="0"/>
      <c r="AMA3388" s="0"/>
      <c r="AMB3388" s="0"/>
      <c r="AMC3388" s="0"/>
      <c r="AMD3388" s="0"/>
      <c r="AME3388" s="0"/>
      <c r="AMF3388" s="0"/>
      <c r="AMG3388" s="0"/>
      <c r="AMH3388" s="0"/>
      <c r="AMI3388" s="0"/>
    </row>
    <row r="3390" customFormat="false" ht="17.35" hidden="false" customHeight="false" outlineLevel="0" collapsed="false">
      <c r="C3390" s="15" t="s">
        <v>3649</v>
      </c>
      <c r="D3390" s="45"/>
      <c r="L3390" s="95"/>
      <c r="N3390" s="95"/>
      <c r="O3390" s="95"/>
      <c r="BM3390" s="0"/>
      <c r="BN3390" s="0"/>
      <c r="BO3390" s="0"/>
      <c r="BP3390" s="0"/>
      <c r="BQ3390" s="0"/>
      <c r="BR3390" s="0"/>
      <c r="BS3390" s="0"/>
      <c r="BT3390" s="0"/>
      <c r="BU3390" s="0"/>
      <c r="BV3390" s="0"/>
      <c r="BW3390" s="0"/>
      <c r="BX3390" s="0"/>
      <c r="BY3390" s="0"/>
      <c r="BZ3390" s="0"/>
      <c r="CA3390" s="0"/>
      <c r="CB3390" s="0"/>
      <c r="CC3390" s="0"/>
      <c r="CD3390" s="0"/>
      <c r="CE3390" s="0"/>
      <c r="CF3390" s="0"/>
      <c r="CG3390" s="0"/>
      <c r="CH3390" s="0"/>
      <c r="CI3390" s="0"/>
      <c r="CJ3390" s="0"/>
      <c r="CK3390" s="0"/>
      <c r="CL3390" s="0"/>
      <c r="CM3390" s="0"/>
      <c r="CN3390" s="0"/>
      <c r="CO3390" s="0"/>
      <c r="CP3390" s="0"/>
      <c r="CQ3390" s="0"/>
      <c r="CR3390" s="0"/>
      <c r="CS3390" s="0"/>
      <c r="CT3390" s="0"/>
      <c r="CU3390" s="0"/>
      <c r="CV3390" s="0"/>
      <c r="CW3390" s="0"/>
      <c r="CX3390" s="0"/>
      <c r="CY3390" s="0"/>
      <c r="CZ3390" s="0"/>
      <c r="DA3390" s="0"/>
      <c r="DB3390" s="0"/>
      <c r="DC3390" s="0"/>
      <c r="DD3390" s="0"/>
      <c r="DE3390" s="0"/>
      <c r="DF3390" s="0"/>
      <c r="DG3390" s="0"/>
      <c r="DH3390" s="0"/>
      <c r="DI3390" s="0"/>
      <c r="DJ3390" s="0"/>
      <c r="DK3390" s="0"/>
      <c r="DL3390" s="0"/>
      <c r="DM3390" s="0"/>
      <c r="DN3390" s="0"/>
      <c r="DO3390" s="0"/>
      <c r="DP3390" s="0"/>
      <c r="DQ3390" s="0"/>
      <c r="DR3390" s="0"/>
      <c r="DS3390" s="0"/>
      <c r="DT3390" s="0"/>
      <c r="DU3390" s="0"/>
      <c r="DV3390" s="0"/>
      <c r="DW3390" s="0"/>
      <c r="DX3390" s="0"/>
      <c r="DY3390" s="0"/>
      <c r="DZ3390" s="0"/>
      <c r="EA3390" s="0"/>
      <c r="EB3390" s="0"/>
      <c r="EC3390" s="0"/>
      <c r="ED3390" s="0"/>
      <c r="EE3390" s="0"/>
      <c r="EF3390" s="0"/>
      <c r="EG3390" s="0"/>
      <c r="EH3390" s="0"/>
      <c r="EI3390" s="0"/>
      <c r="EJ3390" s="0"/>
      <c r="EK3390" s="0"/>
      <c r="EL3390" s="0"/>
      <c r="EM3390" s="0"/>
      <c r="EN3390" s="0"/>
      <c r="EO3390" s="0"/>
      <c r="EP3390" s="0"/>
      <c r="EQ3390" s="0"/>
      <c r="ER3390" s="0"/>
      <c r="ES3390" s="0"/>
      <c r="ET3390" s="0"/>
      <c r="EU3390" s="0"/>
      <c r="EV3390" s="0"/>
      <c r="EW3390" s="0"/>
      <c r="EX3390" s="0"/>
      <c r="EY3390" s="0"/>
      <c r="EZ3390" s="0"/>
      <c r="FA3390" s="0"/>
      <c r="FB3390" s="0"/>
      <c r="FC3390" s="0"/>
      <c r="FD3390" s="0"/>
      <c r="FE3390" s="0"/>
      <c r="FF3390" s="0"/>
      <c r="FG3390" s="0"/>
      <c r="FH3390" s="0"/>
      <c r="FI3390" s="0"/>
      <c r="FJ3390" s="0"/>
      <c r="FK3390" s="0"/>
      <c r="FL3390" s="0"/>
      <c r="FM3390" s="0"/>
      <c r="FN3390" s="0"/>
      <c r="FO3390" s="0"/>
      <c r="FP3390" s="0"/>
      <c r="FQ3390" s="0"/>
      <c r="FR3390" s="0"/>
      <c r="FS3390" s="0"/>
      <c r="FT3390" s="0"/>
      <c r="FU3390" s="0"/>
      <c r="FV3390" s="0"/>
      <c r="FW3390" s="0"/>
      <c r="FX3390" s="0"/>
      <c r="FY3390" s="0"/>
      <c r="FZ3390" s="0"/>
      <c r="GA3390" s="0"/>
      <c r="GB3390" s="0"/>
      <c r="GC3390" s="0"/>
      <c r="GD3390" s="0"/>
      <c r="GE3390" s="0"/>
      <c r="GF3390" s="0"/>
      <c r="GG3390" s="0"/>
      <c r="GH3390" s="0"/>
      <c r="GI3390" s="0"/>
      <c r="GJ3390" s="0"/>
      <c r="GK3390" s="0"/>
      <c r="GL3390" s="0"/>
      <c r="GM3390" s="0"/>
      <c r="GN3390" s="0"/>
      <c r="GO3390" s="0"/>
      <c r="GP3390" s="0"/>
      <c r="GQ3390" s="0"/>
      <c r="GR3390" s="0"/>
      <c r="GS3390" s="0"/>
      <c r="GT3390" s="0"/>
      <c r="GU3390" s="0"/>
      <c r="GV3390" s="0"/>
      <c r="GW3390" s="0"/>
      <c r="GX3390" s="0"/>
      <c r="GY3390" s="0"/>
      <c r="GZ3390" s="0"/>
      <c r="HA3390" s="0"/>
      <c r="HB3390" s="0"/>
      <c r="HC3390" s="0"/>
      <c r="HD3390" s="0"/>
      <c r="HE3390" s="0"/>
      <c r="HF3390" s="0"/>
      <c r="HG3390" s="0"/>
      <c r="HH3390" s="0"/>
      <c r="HI3390" s="0"/>
      <c r="HJ3390" s="0"/>
      <c r="HK3390" s="0"/>
      <c r="HL3390" s="0"/>
      <c r="HM3390" s="0"/>
      <c r="HN3390" s="0"/>
      <c r="HO3390" s="0"/>
      <c r="HP3390" s="0"/>
      <c r="HQ3390" s="0"/>
      <c r="HR3390" s="0"/>
      <c r="HS3390" s="0"/>
      <c r="HT3390" s="0"/>
      <c r="HU3390" s="0"/>
      <c r="HV3390" s="0"/>
      <c r="HW3390" s="0"/>
      <c r="HX3390" s="0"/>
      <c r="HY3390" s="0"/>
      <c r="HZ3390" s="0"/>
      <c r="IA3390" s="0"/>
      <c r="IB3390" s="0"/>
      <c r="IC3390" s="0"/>
      <c r="ID3390" s="0"/>
      <c r="IE3390" s="0"/>
      <c r="IF3390" s="0"/>
      <c r="IG3390" s="0"/>
      <c r="IH3390" s="0"/>
      <c r="II3390" s="0"/>
      <c r="IJ3390" s="0"/>
      <c r="IK3390" s="0"/>
      <c r="IL3390" s="0"/>
      <c r="IM3390" s="0"/>
      <c r="IN3390" s="0"/>
      <c r="IO3390" s="0"/>
      <c r="IP3390" s="0"/>
      <c r="IQ3390" s="0"/>
      <c r="IR3390" s="0"/>
      <c r="IS3390" s="0"/>
      <c r="IT3390" s="0"/>
      <c r="IU3390" s="0"/>
      <c r="IV3390" s="0"/>
      <c r="IW3390" s="0"/>
      <c r="IX3390" s="0"/>
      <c r="IY3390" s="0"/>
      <c r="IZ3390" s="0"/>
      <c r="JA3390" s="0"/>
      <c r="JB3390" s="0"/>
      <c r="JC3390" s="0"/>
      <c r="JD3390" s="0"/>
      <c r="JE3390" s="0"/>
      <c r="JF3390" s="0"/>
      <c r="JG3390" s="0"/>
      <c r="JH3390" s="0"/>
      <c r="JI3390" s="0"/>
      <c r="JJ3390" s="0"/>
      <c r="JK3390" s="0"/>
      <c r="JL3390" s="0"/>
      <c r="JM3390" s="0"/>
      <c r="JN3390" s="0"/>
      <c r="JO3390" s="0"/>
      <c r="JP3390" s="0"/>
      <c r="JQ3390" s="0"/>
      <c r="JR3390" s="0"/>
      <c r="JS3390" s="0"/>
      <c r="JT3390" s="0"/>
      <c r="JU3390" s="0"/>
      <c r="JV3390" s="0"/>
      <c r="JW3390" s="0"/>
      <c r="JX3390" s="0"/>
      <c r="JY3390" s="0"/>
      <c r="JZ3390" s="0"/>
      <c r="KA3390" s="0"/>
      <c r="KB3390" s="0"/>
      <c r="KC3390" s="0"/>
      <c r="KD3390" s="0"/>
      <c r="KE3390" s="0"/>
      <c r="KF3390" s="0"/>
      <c r="KG3390" s="0"/>
      <c r="KH3390" s="0"/>
      <c r="KI3390" s="0"/>
      <c r="KJ3390" s="0"/>
      <c r="KK3390" s="0"/>
      <c r="KL3390" s="0"/>
      <c r="KM3390" s="0"/>
      <c r="KN3390" s="0"/>
      <c r="KO3390" s="0"/>
      <c r="KP3390" s="0"/>
      <c r="KQ3390" s="0"/>
      <c r="KR3390" s="0"/>
      <c r="KS3390" s="0"/>
      <c r="KT3390" s="0"/>
      <c r="KU3390" s="0"/>
      <c r="KV3390" s="0"/>
      <c r="KW3390" s="0"/>
      <c r="KX3390" s="0"/>
      <c r="KY3390" s="0"/>
      <c r="KZ3390" s="0"/>
      <c r="LA3390" s="0"/>
      <c r="LB3390" s="0"/>
      <c r="LC3390" s="0"/>
      <c r="LD3390" s="0"/>
      <c r="LE3390" s="0"/>
      <c r="LF3390" s="0"/>
      <c r="LG3390" s="0"/>
      <c r="LH3390" s="0"/>
      <c r="LI3390" s="0"/>
      <c r="LJ3390" s="0"/>
      <c r="LK3390" s="0"/>
      <c r="LL3390" s="0"/>
      <c r="LM3390" s="0"/>
      <c r="LN3390" s="0"/>
      <c r="LO3390" s="0"/>
      <c r="LP3390" s="0"/>
      <c r="LQ3390" s="0"/>
      <c r="LR3390" s="0"/>
      <c r="LS3390" s="0"/>
      <c r="LT3390" s="0"/>
      <c r="LU3390" s="0"/>
      <c r="LV3390" s="0"/>
      <c r="LW3390" s="0"/>
      <c r="LX3390" s="0"/>
      <c r="LY3390" s="0"/>
      <c r="LZ3390" s="0"/>
      <c r="MA3390" s="0"/>
      <c r="MB3390" s="0"/>
      <c r="MC3390" s="0"/>
      <c r="MD3390" s="0"/>
      <c r="ME3390" s="0"/>
      <c r="MF3390" s="0"/>
      <c r="MG3390" s="0"/>
      <c r="MH3390" s="0"/>
      <c r="MI3390" s="0"/>
      <c r="MJ3390" s="0"/>
      <c r="MK3390" s="0"/>
      <c r="ML3390" s="0"/>
      <c r="MM3390" s="0"/>
      <c r="MN3390" s="0"/>
      <c r="MO3390" s="0"/>
      <c r="MP3390" s="0"/>
      <c r="MQ3390" s="0"/>
      <c r="MR3390" s="0"/>
      <c r="MS3390" s="0"/>
      <c r="MT3390" s="0"/>
      <c r="MU3390" s="0"/>
      <c r="MV3390" s="0"/>
      <c r="MW3390" s="0"/>
      <c r="MX3390" s="0"/>
      <c r="MY3390" s="0"/>
      <c r="MZ3390" s="0"/>
      <c r="NA3390" s="0"/>
      <c r="NB3390" s="0"/>
      <c r="NC3390" s="0"/>
      <c r="ND3390" s="0"/>
      <c r="NE3390" s="0"/>
      <c r="NF3390" s="0"/>
      <c r="NG3390" s="0"/>
      <c r="NH3390" s="0"/>
      <c r="NI3390" s="0"/>
      <c r="NJ3390" s="0"/>
      <c r="NK3390" s="0"/>
      <c r="NL3390" s="0"/>
      <c r="NM3390" s="0"/>
      <c r="NN3390" s="0"/>
      <c r="NO3390" s="0"/>
      <c r="NP3390" s="0"/>
      <c r="NQ3390" s="0"/>
      <c r="NR3390" s="0"/>
      <c r="NS3390" s="0"/>
      <c r="NT3390" s="0"/>
      <c r="NU3390" s="0"/>
      <c r="NV3390" s="0"/>
      <c r="NW3390" s="0"/>
      <c r="NX3390" s="0"/>
      <c r="NY3390" s="0"/>
      <c r="NZ3390" s="0"/>
      <c r="OA3390" s="0"/>
      <c r="OB3390" s="0"/>
      <c r="OC3390" s="0"/>
      <c r="OD3390" s="0"/>
      <c r="OE3390" s="0"/>
      <c r="OF3390" s="0"/>
      <c r="OG3390" s="0"/>
      <c r="OH3390" s="0"/>
      <c r="OI3390" s="0"/>
      <c r="OJ3390" s="0"/>
      <c r="OK3390" s="0"/>
      <c r="OL3390" s="0"/>
      <c r="OM3390" s="0"/>
      <c r="ON3390" s="0"/>
      <c r="OO3390" s="0"/>
      <c r="OP3390" s="0"/>
      <c r="OQ3390" s="0"/>
      <c r="OR3390" s="0"/>
      <c r="OS3390" s="0"/>
      <c r="OT3390" s="0"/>
      <c r="OU3390" s="0"/>
      <c r="OV3390" s="0"/>
      <c r="OW3390" s="0"/>
      <c r="OX3390" s="0"/>
      <c r="OY3390" s="0"/>
      <c r="OZ3390" s="0"/>
      <c r="PA3390" s="0"/>
      <c r="PB3390" s="0"/>
      <c r="PC3390" s="0"/>
      <c r="PD3390" s="0"/>
      <c r="PE3390" s="0"/>
      <c r="PF3390" s="0"/>
      <c r="PG3390" s="0"/>
      <c r="PH3390" s="0"/>
      <c r="PI3390" s="0"/>
      <c r="PJ3390" s="0"/>
      <c r="PK3390" s="0"/>
      <c r="PL3390" s="0"/>
      <c r="PM3390" s="0"/>
      <c r="PN3390" s="0"/>
      <c r="PO3390" s="0"/>
      <c r="PP3390" s="0"/>
      <c r="PQ3390" s="0"/>
      <c r="PR3390" s="0"/>
      <c r="PS3390" s="0"/>
      <c r="PT3390" s="0"/>
      <c r="PU3390" s="0"/>
      <c r="PV3390" s="0"/>
      <c r="PW3390" s="0"/>
      <c r="PX3390" s="0"/>
      <c r="PY3390" s="0"/>
      <c r="PZ3390" s="0"/>
      <c r="QA3390" s="0"/>
      <c r="QB3390" s="0"/>
      <c r="QC3390" s="0"/>
      <c r="QD3390" s="0"/>
      <c r="QE3390" s="0"/>
      <c r="QF3390" s="0"/>
      <c r="QG3390" s="0"/>
      <c r="QH3390" s="0"/>
      <c r="QI3390" s="0"/>
      <c r="QJ3390" s="0"/>
      <c r="QK3390" s="0"/>
      <c r="QL3390" s="0"/>
      <c r="QM3390" s="0"/>
      <c r="QN3390" s="0"/>
      <c r="QO3390" s="0"/>
      <c r="QP3390" s="0"/>
      <c r="QQ3390" s="0"/>
      <c r="QR3390" s="0"/>
      <c r="QS3390" s="0"/>
      <c r="QT3390" s="0"/>
      <c r="QU3390" s="0"/>
      <c r="QV3390" s="0"/>
      <c r="QW3390" s="0"/>
      <c r="QX3390" s="0"/>
      <c r="QY3390" s="0"/>
      <c r="QZ3390" s="0"/>
      <c r="RA3390" s="0"/>
      <c r="RB3390" s="0"/>
      <c r="RC3390" s="0"/>
      <c r="RD3390" s="0"/>
      <c r="RE3390" s="0"/>
      <c r="RF3390" s="0"/>
      <c r="RG3390" s="0"/>
      <c r="RH3390" s="0"/>
      <c r="RI3390" s="0"/>
      <c r="RJ3390" s="0"/>
      <c r="RK3390" s="0"/>
      <c r="RL3390" s="0"/>
      <c r="RM3390" s="0"/>
      <c r="RN3390" s="0"/>
      <c r="RO3390" s="0"/>
      <c r="RP3390" s="0"/>
      <c r="RQ3390" s="0"/>
      <c r="RR3390" s="0"/>
      <c r="RS3390" s="0"/>
      <c r="RT3390" s="0"/>
      <c r="RU3390" s="0"/>
      <c r="RV3390" s="0"/>
      <c r="RW3390" s="0"/>
      <c r="RX3390" s="0"/>
      <c r="RY3390" s="0"/>
      <c r="RZ3390" s="0"/>
      <c r="SA3390" s="0"/>
      <c r="SB3390" s="0"/>
      <c r="SC3390" s="0"/>
      <c r="SD3390" s="0"/>
      <c r="SE3390" s="0"/>
      <c r="SF3390" s="0"/>
      <c r="SG3390" s="0"/>
      <c r="SH3390" s="0"/>
      <c r="SI3390" s="0"/>
      <c r="SJ3390" s="0"/>
      <c r="SK3390" s="0"/>
      <c r="SL3390" s="0"/>
      <c r="SM3390" s="0"/>
      <c r="SN3390" s="0"/>
      <c r="SO3390" s="0"/>
      <c r="SP3390" s="0"/>
      <c r="SQ3390" s="0"/>
      <c r="SR3390" s="0"/>
      <c r="SS3390" s="0"/>
      <c r="ST3390" s="0"/>
      <c r="SU3390" s="0"/>
      <c r="SV3390" s="0"/>
      <c r="SW3390" s="0"/>
      <c r="SX3390" s="0"/>
      <c r="SY3390" s="0"/>
      <c r="SZ3390" s="0"/>
      <c r="TA3390" s="0"/>
      <c r="TB3390" s="0"/>
      <c r="TC3390" s="0"/>
      <c r="TD3390" s="0"/>
      <c r="TE3390" s="0"/>
      <c r="TF3390" s="0"/>
      <c r="TG3390" s="0"/>
      <c r="TH3390" s="0"/>
      <c r="TI3390" s="0"/>
      <c r="TJ3390" s="0"/>
      <c r="TK3390" s="0"/>
      <c r="TL3390" s="0"/>
      <c r="TM3390" s="0"/>
      <c r="TN3390" s="0"/>
      <c r="TO3390" s="0"/>
      <c r="TP3390" s="0"/>
      <c r="TQ3390" s="0"/>
      <c r="TR3390" s="0"/>
      <c r="TS3390" s="0"/>
      <c r="TT3390" s="0"/>
      <c r="TU3390" s="0"/>
      <c r="TV3390" s="0"/>
      <c r="TW3390" s="0"/>
      <c r="TX3390" s="0"/>
      <c r="TY3390" s="0"/>
      <c r="TZ3390" s="0"/>
      <c r="UA3390" s="0"/>
      <c r="UB3390" s="0"/>
      <c r="UC3390" s="0"/>
      <c r="UD3390" s="0"/>
      <c r="UE3390" s="0"/>
      <c r="UF3390" s="0"/>
      <c r="UG3390" s="0"/>
      <c r="UH3390" s="0"/>
      <c r="UI3390" s="0"/>
      <c r="UJ3390" s="0"/>
      <c r="UK3390" s="0"/>
      <c r="UL3390" s="0"/>
      <c r="UM3390" s="0"/>
      <c r="UN3390" s="0"/>
      <c r="UO3390" s="0"/>
      <c r="UP3390" s="0"/>
      <c r="UQ3390" s="0"/>
      <c r="UR3390" s="0"/>
      <c r="US3390" s="0"/>
      <c r="UT3390" s="0"/>
      <c r="UU3390" s="0"/>
      <c r="UV3390" s="0"/>
      <c r="UW3390" s="0"/>
      <c r="UX3390" s="0"/>
      <c r="UY3390" s="0"/>
      <c r="UZ3390" s="0"/>
      <c r="VA3390" s="0"/>
      <c r="VB3390" s="0"/>
      <c r="VC3390" s="0"/>
      <c r="VD3390" s="0"/>
      <c r="VE3390" s="0"/>
      <c r="VF3390" s="0"/>
      <c r="VG3390" s="0"/>
      <c r="VH3390" s="0"/>
      <c r="VI3390" s="0"/>
      <c r="VJ3390" s="0"/>
      <c r="VK3390" s="0"/>
      <c r="VL3390" s="0"/>
      <c r="VM3390" s="0"/>
      <c r="VN3390" s="0"/>
      <c r="VO3390" s="0"/>
      <c r="VP3390" s="0"/>
      <c r="VQ3390" s="0"/>
      <c r="VR3390" s="0"/>
      <c r="VS3390" s="0"/>
      <c r="VT3390" s="0"/>
      <c r="VU3390" s="0"/>
      <c r="VV3390" s="0"/>
      <c r="VW3390" s="0"/>
      <c r="VX3390" s="0"/>
      <c r="VY3390" s="0"/>
      <c r="VZ3390" s="0"/>
      <c r="WA3390" s="0"/>
      <c r="WB3390" s="0"/>
      <c r="WC3390" s="0"/>
      <c r="WD3390" s="0"/>
      <c r="WE3390" s="0"/>
      <c r="WF3390" s="0"/>
      <c r="WG3390" s="0"/>
      <c r="WH3390" s="0"/>
      <c r="WI3390" s="0"/>
      <c r="WJ3390" s="0"/>
      <c r="WK3390" s="0"/>
      <c r="WL3390" s="0"/>
      <c r="WM3390" s="0"/>
      <c r="WN3390" s="0"/>
      <c r="WO3390" s="0"/>
      <c r="WP3390" s="0"/>
      <c r="WQ3390" s="0"/>
      <c r="WR3390" s="0"/>
      <c r="WS3390" s="0"/>
      <c r="WT3390" s="0"/>
      <c r="WU3390" s="0"/>
      <c r="WV3390" s="0"/>
      <c r="WW3390" s="0"/>
      <c r="WX3390" s="0"/>
      <c r="WY3390" s="0"/>
      <c r="WZ3390" s="0"/>
      <c r="XA3390" s="0"/>
      <c r="XB3390" s="0"/>
      <c r="XC3390" s="0"/>
      <c r="XD3390" s="0"/>
      <c r="XE3390" s="0"/>
      <c r="XF3390" s="0"/>
      <c r="XG3390" s="0"/>
      <c r="XH3390" s="0"/>
      <c r="XI3390" s="0"/>
      <c r="XJ3390" s="0"/>
      <c r="XK3390" s="0"/>
      <c r="XL3390" s="0"/>
      <c r="XM3390" s="0"/>
      <c r="XN3390" s="0"/>
      <c r="XO3390" s="0"/>
      <c r="XP3390" s="0"/>
      <c r="XQ3390" s="0"/>
      <c r="XR3390" s="0"/>
      <c r="XS3390" s="0"/>
      <c r="XT3390" s="0"/>
      <c r="XU3390" s="0"/>
      <c r="XV3390" s="0"/>
      <c r="XW3390" s="0"/>
      <c r="XX3390" s="0"/>
      <c r="XY3390" s="0"/>
      <c r="XZ3390" s="0"/>
      <c r="YA3390" s="0"/>
      <c r="YB3390" s="0"/>
      <c r="YC3390" s="0"/>
      <c r="YD3390" s="0"/>
      <c r="YE3390" s="0"/>
      <c r="YF3390" s="0"/>
      <c r="YG3390" s="0"/>
      <c r="YH3390" s="0"/>
      <c r="YI3390" s="0"/>
      <c r="YJ3390" s="0"/>
      <c r="YK3390" s="0"/>
      <c r="YL3390" s="0"/>
      <c r="YM3390" s="0"/>
      <c r="YN3390" s="0"/>
      <c r="YO3390" s="0"/>
      <c r="YP3390" s="0"/>
      <c r="YQ3390" s="0"/>
      <c r="YR3390" s="0"/>
      <c r="YS3390" s="0"/>
      <c r="YT3390" s="0"/>
      <c r="YU3390" s="0"/>
      <c r="YV3390" s="0"/>
      <c r="YW3390" s="0"/>
      <c r="YX3390" s="0"/>
      <c r="YY3390" s="0"/>
      <c r="YZ3390" s="0"/>
      <c r="ZA3390" s="0"/>
      <c r="ZB3390" s="0"/>
      <c r="ZC3390" s="0"/>
      <c r="ZD3390" s="0"/>
      <c r="ZE3390" s="0"/>
      <c r="ZF3390" s="0"/>
      <c r="ZG3390" s="0"/>
      <c r="ZH3390" s="0"/>
      <c r="ZI3390" s="0"/>
      <c r="ZJ3390" s="0"/>
      <c r="ZK3390" s="0"/>
      <c r="ZL3390" s="0"/>
      <c r="ZM3390" s="0"/>
      <c r="ZN3390" s="0"/>
      <c r="ZO3390" s="0"/>
      <c r="ZP3390" s="0"/>
      <c r="ZQ3390" s="0"/>
      <c r="ZR3390" s="0"/>
      <c r="ZS3390" s="0"/>
      <c r="ZT3390" s="0"/>
      <c r="ZU3390" s="0"/>
      <c r="ZV3390" s="0"/>
      <c r="ZW3390" s="0"/>
      <c r="ZX3390" s="0"/>
      <c r="ZY3390" s="0"/>
      <c r="ZZ3390" s="0"/>
      <c r="AAA3390" s="0"/>
      <c r="AAB3390" s="0"/>
      <c r="AAC3390" s="0"/>
      <c r="AAD3390" s="0"/>
      <c r="AAE3390" s="0"/>
      <c r="AAF3390" s="0"/>
      <c r="AAG3390" s="0"/>
      <c r="AAH3390" s="0"/>
      <c r="AAI3390" s="0"/>
      <c r="AAJ3390" s="0"/>
      <c r="AAK3390" s="0"/>
      <c r="AAL3390" s="0"/>
      <c r="AAM3390" s="0"/>
      <c r="AAN3390" s="0"/>
      <c r="AAO3390" s="0"/>
      <c r="AAP3390" s="0"/>
      <c r="AAQ3390" s="0"/>
      <c r="AAR3390" s="0"/>
      <c r="AAS3390" s="0"/>
      <c r="AAT3390" s="0"/>
      <c r="AAU3390" s="0"/>
      <c r="AAV3390" s="0"/>
      <c r="AAW3390" s="0"/>
      <c r="AAX3390" s="0"/>
      <c r="AAY3390" s="0"/>
      <c r="AAZ3390" s="0"/>
      <c r="ABA3390" s="0"/>
      <c r="ABB3390" s="0"/>
      <c r="ABC3390" s="0"/>
      <c r="ABD3390" s="0"/>
      <c r="ABE3390" s="0"/>
      <c r="ABF3390" s="0"/>
      <c r="ABG3390" s="0"/>
      <c r="ABH3390" s="0"/>
      <c r="ABI3390" s="0"/>
      <c r="ABJ3390" s="0"/>
      <c r="ABK3390" s="0"/>
      <c r="ABL3390" s="0"/>
      <c r="ABM3390" s="0"/>
      <c r="ABN3390" s="0"/>
      <c r="ABO3390" s="0"/>
      <c r="ABP3390" s="0"/>
      <c r="ABQ3390" s="0"/>
      <c r="ABR3390" s="0"/>
      <c r="ABS3390" s="0"/>
      <c r="ABT3390" s="0"/>
      <c r="ABU3390" s="0"/>
      <c r="ABV3390" s="0"/>
      <c r="ABW3390" s="0"/>
      <c r="ABX3390" s="0"/>
      <c r="ABY3390" s="0"/>
      <c r="ABZ3390" s="0"/>
      <c r="ACA3390" s="0"/>
      <c r="ACB3390" s="0"/>
      <c r="ACC3390" s="0"/>
      <c r="ACD3390" s="0"/>
      <c r="ACE3390" s="0"/>
      <c r="ACF3390" s="0"/>
      <c r="ACG3390" s="0"/>
      <c r="ACH3390" s="0"/>
      <c r="ACI3390" s="0"/>
      <c r="ACJ3390" s="0"/>
      <c r="ACK3390" s="0"/>
      <c r="ACL3390" s="0"/>
      <c r="ACM3390" s="0"/>
      <c r="ACN3390" s="0"/>
      <c r="ACO3390" s="0"/>
      <c r="ACP3390" s="0"/>
      <c r="ACQ3390" s="0"/>
      <c r="ACR3390" s="0"/>
      <c r="ACS3390" s="0"/>
      <c r="ACT3390" s="0"/>
      <c r="ACU3390" s="0"/>
      <c r="ACV3390" s="0"/>
      <c r="ACW3390" s="0"/>
      <c r="ACX3390" s="0"/>
      <c r="ACY3390" s="0"/>
      <c r="ACZ3390" s="0"/>
      <c r="ADA3390" s="0"/>
      <c r="ADB3390" s="0"/>
      <c r="ADC3390" s="0"/>
      <c r="ADD3390" s="0"/>
      <c r="ADE3390" s="0"/>
      <c r="ADF3390" s="0"/>
      <c r="ADG3390" s="0"/>
      <c r="ADH3390" s="0"/>
      <c r="ADI3390" s="0"/>
      <c r="ADJ3390" s="0"/>
      <c r="ADK3390" s="0"/>
      <c r="ADL3390" s="0"/>
      <c r="ADM3390" s="0"/>
      <c r="ADN3390" s="0"/>
      <c r="ADO3390" s="0"/>
      <c r="ADP3390" s="0"/>
      <c r="ADQ3390" s="0"/>
      <c r="ADR3390" s="0"/>
      <c r="ADS3390" s="0"/>
      <c r="ADT3390" s="0"/>
      <c r="ADU3390" s="0"/>
      <c r="ADV3390" s="0"/>
      <c r="ADW3390" s="0"/>
      <c r="ADX3390" s="0"/>
      <c r="ADY3390" s="0"/>
      <c r="ADZ3390" s="0"/>
      <c r="AEA3390" s="0"/>
      <c r="AEB3390" s="0"/>
      <c r="AEC3390" s="0"/>
      <c r="AED3390" s="0"/>
      <c r="AEE3390" s="0"/>
      <c r="AEF3390" s="0"/>
      <c r="AEG3390" s="0"/>
      <c r="AEH3390" s="0"/>
      <c r="AEI3390" s="0"/>
      <c r="AEJ3390" s="0"/>
      <c r="AEK3390" s="0"/>
      <c r="AEL3390" s="0"/>
      <c r="AEM3390" s="0"/>
      <c r="AEN3390" s="0"/>
      <c r="AEO3390" s="0"/>
      <c r="AEP3390" s="0"/>
      <c r="AEQ3390" s="0"/>
      <c r="AER3390" s="0"/>
      <c r="AES3390" s="0"/>
      <c r="AET3390" s="0"/>
      <c r="AEU3390" s="0"/>
      <c r="AEV3390" s="0"/>
      <c r="AEW3390" s="0"/>
      <c r="AEX3390" s="0"/>
      <c r="AEY3390" s="0"/>
      <c r="AEZ3390" s="0"/>
      <c r="AFA3390" s="0"/>
      <c r="AFB3390" s="0"/>
      <c r="AFC3390" s="0"/>
      <c r="AFD3390" s="0"/>
      <c r="AFE3390" s="0"/>
      <c r="AFF3390" s="0"/>
      <c r="AFG3390" s="0"/>
      <c r="AFH3390" s="0"/>
      <c r="AFI3390" s="0"/>
      <c r="AFJ3390" s="0"/>
      <c r="AFK3390" s="0"/>
      <c r="AFL3390" s="0"/>
      <c r="AFM3390" s="0"/>
      <c r="AFN3390" s="0"/>
      <c r="AFO3390" s="0"/>
      <c r="AFP3390" s="0"/>
      <c r="AFQ3390" s="0"/>
      <c r="AFR3390" s="0"/>
      <c r="AFS3390" s="0"/>
      <c r="AFT3390" s="0"/>
      <c r="AFU3390" s="0"/>
      <c r="AFV3390" s="0"/>
      <c r="AFW3390" s="0"/>
      <c r="AFX3390" s="0"/>
      <c r="AFY3390" s="0"/>
      <c r="AFZ3390" s="0"/>
      <c r="AGA3390" s="0"/>
      <c r="AGB3390" s="0"/>
      <c r="AGC3390" s="0"/>
      <c r="AGD3390" s="0"/>
      <c r="AGE3390" s="0"/>
      <c r="AGF3390" s="0"/>
      <c r="AGG3390" s="0"/>
      <c r="AGH3390" s="0"/>
      <c r="AGI3390" s="0"/>
      <c r="AGJ3390" s="0"/>
      <c r="AGK3390" s="0"/>
      <c r="AGL3390" s="0"/>
      <c r="AGM3390" s="0"/>
      <c r="AGN3390" s="0"/>
      <c r="AGO3390" s="0"/>
      <c r="AGP3390" s="0"/>
      <c r="AGQ3390" s="0"/>
      <c r="AGR3390" s="0"/>
      <c r="AGS3390" s="0"/>
      <c r="AGT3390" s="0"/>
      <c r="AGU3390" s="0"/>
      <c r="AGV3390" s="0"/>
      <c r="AGW3390" s="0"/>
      <c r="AGX3390" s="0"/>
      <c r="AGY3390" s="0"/>
      <c r="AGZ3390" s="0"/>
      <c r="AHA3390" s="0"/>
      <c r="AHB3390" s="0"/>
      <c r="AHC3390" s="0"/>
      <c r="AHD3390" s="0"/>
      <c r="AHE3390" s="0"/>
      <c r="AHF3390" s="0"/>
      <c r="AHG3390" s="0"/>
      <c r="AHH3390" s="0"/>
      <c r="AHI3390" s="0"/>
      <c r="AHJ3390" s="0"/>
      <c r="AHK3390" s="0"/>
      <c r="AHL3390" s="0"/>
      <c r="AHM3390" s="0"/>
      <c r="AHN3390" s="0"/>
      <c r="AHO3390" s="0"/>
      <c r="AHP3390" s="0"/>
      <c r="AHQ3390" s="0"/>
      <c r="AHR3390" s="0"/>
      <c r="AHS3390" s="0"/>
      <c r="AHT3390" s="0"/>
      <c r="AHU3390" s="0"/>
      <c r="AHV3390" s="0"/>
      <c r="AHW3390" s="0"/>
      <c r="AHX3390" s="0"/>
      <c r="AHY3390" s="0"/>
      <c r="AHZ3390" s="0"/>
      <c r="AIA3390" s="0"/>
      <c r="AIB3390" s="0"/>
      <c r="AIC3390" s="0"/>
      <c r="AID3390" s="0"/>
      <c r="AIE3390" s="0"/>
      <c r="AIF3390" s="0"/>
      <c r="AIG3390" s="0"/>
      <c r="AIH3390" s="0"/>
      <c r="AII3390" s="0"/>
      <c r="AIJ3390" s="0"/>
      <c r="AIK3390" s="0"/>
      <c r="AIL3390" s="0"/>
      <c r="AIM3390" s="0"/>
      <c r="AIN3390" s="0"/>
      <c r="AIO3390" s="0"/>
      <c r="AIP3390" s="0"/>
      <c r="AIQ3390" s="0"/>
      <c r="AIR3390" s="0"/>
      <c r="AIS3390" s="0"/>
      <c r="AIT3390" s="0"/>
      <c r="AIU3390" s="0"/>
      <c r="AIV3390" s="0"/>
      <c r="AIW3390" s="0"/>
      <c r="AIX3390" s="0"/>
      <c r="AIY3390" s="0"/>
      <c r="AIZ3390" s="0"/>
      <c r="AJA3390" s="0"/>
      <c r="AJB3390" s="0"/>
      <c r="AJC3390" s="0"/>
      <c r="AJD3390" s="0"/>
      <c r="AJE3390" s="0"/>
      <c r="AJF3390" s="0"/>
      <c r="AJG3390" s="0"/>
      <c r="AJH3390" s="0"/>
      <c r="AJI3390" s="0"/>
      <c r="AJJ3390" s="0"/>
      <c r="AJK3390" s="0"/>
      <c r="AJL3390" s="0"/>
      <c r="AJM3390" s="0"/>
      <c r="AJN3390" s="0"/>
      <c r="AJO3390" s="0"/>
      <c r="AJP3390" s="0"/>
      <c r="AJQ3390" s="0"/>
      <c r="AJR3390" s="0"/>
      <c r="AJS3390" s="0"/>
      <c r="AJT3390" s="0"/>
      <c r="AJU3390" s="0"/>
      <c r="AJV3390" s="0"/>
      <c r="AJW3390" s="0"/>
      <c r="AJX3390" s="0"/>
      <c r="AJY3390" s="0"/>
      <c r="AJZ3390" s="0"/>
      <c r="AKA3390" s="0"/>
      <c r="AKB3390" s="0"/>
      <c r="AKC3390" s="0"/>
      <c r="AKD3390" s="0"/>
      <c r="AKE3390" s="0"/>
      <c r="AKF3390" s="0"/>
      <c r="AKG3390" s="0"/>
      <c r="AKH3390" s="0"/>
      <c r="AKI3390" s="0"/>
      <c r="AKJ3390" s="0"/>
      <c r="AKK3390" s="0"/>
      <c r="AKL3390" s="0"/>
      <c r="AKM3390" s="0"/>
      <c r="AKN3390" s="0"/>
      <c r="AKO3390" s="0"/>
      <c r="AKP3390" s="0"/>
      <c r="AKQ3390" s="0"/>
      <c r="AKR3390" s="0"/>
      <c r="AKS3390" s="0"/>
      <c r="AKT3390" s="0"/>
      <c r="AKU3390" s="0"/>
      <c r="AKV3390" s="0"/>
      <c r="AKW3390" s="0"/>
      <c r="AKX3390" s="0"/>
      <c r="AKY3390" s="0"/>
      <c r="AKZ3390" s="0"/>
      <c r="ALA3390" s="0"/>
      <c r="ALB3390" s="0"/>
      <c r="ALC3390" s="0"/>
      <c r="ALD3390" s="0"/>
      <c r="ALE3390" s="0"/>
      <c r="ALF3390" s="0"/>
      <c r="ALG3390" s="0"/>
      <c r="ALH3390" s="0"/>
      <c r="ALI3390" s="0"/>
      <c r="ALJ3390" s="0"/>
      <c r="ALK3390" s="0"/>
      <c r="ALL3390" s="0"/>
      <c r="ALM3390" s="0"/>
      <c r="ALN3390" s="0"/>
      <c r="ALO3390" s="0"/>
      <c r="ALP3390" s="0"/>
      <c r="ALQ3390" s="0"/>
      <c r="ALR3390" s="0"/>
      <c r="ALS3390" s="0"/>
      <c r="ALT3390" s="0"/>
      <c r="ALU3390" s="0"/>
      <c r="ALV3390" s="0"/>
      <c r="ALW3390" s="0"/>
      <c r="ALX3390" s="0"/>
      <c r="ALY3390" s="0"/>
      <c r="ALZ3390" s="0"/>
      <c r="AMA3390" s="0"/>
      <c r="AMB3390" s="0"/>
      <c r="AMC3390" s="0"/>
      <c r="AMD3390" s="0"/>
      <c r="AME3390" s="0"/>
      <c r="AMF3390" s="0"/>
      <c r="AMG3390" s="0"/>
      <c r="AMH3390" s="0"/>
      <c r="AMI3390" s="0"/>
    </row>
    <row r="3391" customFormat="false" ht="12.75" hidden="false" customHeight="false" outlineLevel="0" collapsed="false">
      <c r="A3391" s="1" t="s">
        <v>3650</v>
      </c>
      <c r="C3391" s="27" t="s">
        <v>3651</v>
      </c>
      <c r="D3391" s="27" t="s">
        <v>13</v>
      </c>
      <c r="E3391" s="27"/>
      <c r="F3391" s="29"/>
      <c r="G3391" s="29"/>
      <c r="H3391" s="30" t="s">
        <v>168</v>
      </c>
      <c r="I3391" s="44" t="n">
        <v>38.99</v>
      </c>
      <c r="J3391" s="30" t="s">
        <v>3609</v>
      </c>
      <c r="K3391" s="0"/>
      <c r="L3391" s="0"/>
      <c r="M3391" s="0"/>
      <c r="N3391" s="95"/>
      <c r="O3391" s="95"/>
      <c r="BM3391" s="0"/>
      <c r="BN3391" s="0"/>
      <c r="BO3391" s="0"/>
      <c r="BP3391" s="0"/>
      <c r="BQ3391" s="0"/>
      <c r="BR3391" s="0"/>
      <c r="BS3391" s="0"/>
      <c r="BT3391" s="0"/>
      <c r="BU3391" s="0"/>
      <c r="BV3391" s="0"/>
      <c r="BW3391" s="0"/>
      <c r="BX3391" s="0"/>
      <c r="BY3391" s="0"/>
      <c r="BZ3391" s="0"/>
      <c r="CA3391" s="0"/>
      <c r="CB3391" s="0"/>
      <c r="CC3391" s="0"/>
      <c r="CD3391" s="0"/>
      <c r="CE3391" s="0"/>
      <c r="CF3391" s="0"/>
      <c r="CG3391" s="0"/>
      <c r="CH3391" s="0"/>
      <c r="CI3391" s="0"/>
      <c r="CJ3391" s="0"/>
      <c r="CK3391" s="0"/>
      <c r="CL3391" s="0"/>
      <c r="CM3391" s="0"/>
      <c r="CN3391" s="0"/>
      <c r="CO3391" s="0"/>
      <c r="CP3391" s="0"/>
      <c r="CQ3391" s="0"/>
      <c r="CR3391" s="0"/>
      <c r="CS3391" s="0"/>
      <c r="CT3391" s="0"/>
      <c r="CU3391" s="0"/>
      <c r="CV3391" s="0"/>
      <c r="CW3391" s="0"/>
      <c r="CX3391" s="0"/>
      <c r="CY3391" s="0"/>
      <c r="CZ3391" s="0"/>
      <c r="DA3391" s="0"/>
      <c r="DB3391" s="0"/>
      <c r="DC3391" s="0"/>
      <c r="DD3391" s="0"/>
      <c r="DE3391" s="0"/>
      <c r="DF3391" s="0"/>
      <c r="DG3391" s="0"/>
      <c r="DH3391" s="0"/>
      <c r="DI3391" s="0"/>
      <c r="DJ3391" s="0"/>
      <c r="DK3391" s="0"/>
      <c r="DL3391" s="0"/>
      <c r="DM3391" s="0"/>
      <c r="DN3391" s="0"/>
      <c r="DO3391" s="0"/>
      <c r="DP3391" s="0"/>
      <c r="DQ3391" s="0"/>
      <c r="DR3391" s="0"/>
      <c r="DS3391" s="0"/>
      <c r="DT3391" s="0"/>
      <c r="DU3391" s="0"/>
      <c r="DV3391" s="0"/>
      <c r="DW3391" s="0"/>
      <c r="DX3391" s="0"/>
      <c r="DY3391" s="0"/>
      <c r="DZ3391" s="0"/>
      <c r="EA3391" s="0"/>
      <c r="EB3391" s="0"/>
      <c r="EC3391" s="0"/>
      <c r="ED3391" s="0"/>
      <c r="EE3391" s="0"/>
      <c r="EF3391" s="0"/>
      <c r="EG3391" s="0"/>
      <c r="EH3391" s="0"/>
      <c r="EI3391" s="0"/>
      <c r="EJ3391" s="0"/>
      <c r="EK3391" s="0"/>
      <c r="EL3391" s="0"/>
      <c r="EM3391" s="0"/>
      <c r="EN3391" s="0"/>
      <c r="EO3391" s="0"/>
      <c r="EP3391" s="0"/>
      <c r="EQ3391" s="0"/>
      <c r="ER3391" s="0"/>
      <c r="ES3391" s="0"/>
      <c r="ET3391" s="0"/>
      <c r="EU3391" s="0"/>
      <c r="EV3391" s="0"/>
      <c r="EW3391" s="0"/>
      <c r="EX3391" s="0"/>
      <c r="EY3391" s="0"/>
      <c r="EZ3391" s="0"/>
      <c r="FA3391" s="0"/>
      <c r="FB3391" s="0"/>
      <c r="FC3391" s="0"/>
      <c r="FD3391" s="0"/>
      <c r="FE3391" s="0"/>
      <c r="FF3391" s="0"/>
      <c r="FG3391" s="0"/>
      <c r="FH3391" s="0"/>
      <c r="FI3391" s="0"/>
      <c r="FJ3391" s="0"/>
      <c r="FK3391" s="0"/>
      <c r="FL3391" s="0"/>
      <c r="FM3391" s="0"/>
      <c r="FN3391" s="0"/>
      <c r="FO3391" s="0"/>
      <c r="FP3391" s="0"/>
      <c r="FQ3391" s="0"/>
      <c r="FR3391" s="0"/>
      <c r="FS3391" s="0"/>
      <c r="FT3391" s="0"/>
      <c r="FU3391" s="0"/>
      <c r="FV3391" s="0"/>
      <c r="FW3391" s="0"/>
      <c r="FX3391" s="0"/>
      <c r="FY3391" s="0"/>
      <c r="FZ3391" s="0"/>
      <c r="GA3391" s="0"/>
      <c r="GB3391" s="0"/>
      <c r="GC3391" s="0"/>
      <c r="GD3391" s="0"/>
      <c r="GE3391" s="0"/>
      <c r="GF3391" s="0"/>
      <c r="GG3391" s="0"/>
      <c r="GH3391" s="0"/>
      <c r="GI3391" s="0"/>
      <c r="GJ3391" s="0"/>
      <c r="GK3391" s="0"/>
      <c r="GL3391" s="0"/>
      <c r="GM3391" s="0"/>
      <c r="GN3391" s="0"/>
      <c r="GO3391" s="0"/>
      <c r="GP3391" s="0"/>
      <c r="GQ3391" s="0"/>
      <c r="GR3391" s="0"/>
      <c r="GS3391" s="0"/>
      <c r="GT3391" s="0"/>
      <c r="GU3391" s="0"/>
      <c r="GV3391" s="0"/>
      <c r="GW3391" s="0"/>
      <c r="GX3391" s="0"/>
      <c r="GY3391" s="0"/>
      <c r="GZ3391" s="0"/>
      <c r="HA3391" s="0"/>
      <c r="HB3391" s="0"/>
      <c r="HC3391" s="0"/>
      <c r="HD3391" s="0"/>
      <c r="HE3391" s="0"/>
      <c r="HF3391" s="0"/>
      <c r="HG3391" s="0"/>
      <c r="HH3391" s="0"/>
      <c r="HI3391" s="0"/>
      <c r="HJ3391" s="0"/>
      <c r="HK3391" s="0"/>
      <c r="HL3391" s="0"/>
      <c r="HM3391" s="0"/>
      <c r="HN3391" s="0"/>
      <c r="HO3391" s="0"/>
      <c r="HP3391" s="0"/>
      <c r="HQ3391" s="0"/>
      <c r="HR3391" s="0"/>
      <c r="HS3391" s="0"/>
      <c r="HT3391" s="0"/>
      <c r="HU3391" s="0"/>
      <c r="HV3391" s="0"/>
      <c r="HW3391" s="0"/>
      <c r="HX3391" s="0"/>
      <c r="HY3391" s="0"/>
      <c r="HZ3391" s="0"/>
      <c r="IA3391" s="0"/>
      <c r="IB3391" s="0"/>
      <c r="IC3391" s="0"/>
      <c r="ID3391" s="0"/>
      <c r="IE3391" s="0"/>
      <c r="IF3391" s="0"/>
      <c r="IG3391" s="0"/>
      <c r="IH3391" s="0"/>
      <c r="II3391" s="0"/>
      <c r="IJ3391" s="0"/>
      <c r="IK3391" s="0"/>
      <c r="IL3391" s="0"/>
      <c r="IM3391" s="0"/>
      <c r="IN3391" s="0"/>
      <c r="IO3391" s="0"/>
      <c r="IP3391" s="0"/>
      <c r="IQ3391" s="0"/>
      <c r="IR3391" s="0"/>
      <c r="IS3391" s="0"/>
      <c r="IT3391" s="0"/>
      <c r="IU3391" s="0"/>
      <c r="IV3391" s="0"/>
      <c r="IW3391" s="0"/>
      <c r="IX3391" s="0"/>
      <c r="IY3391" s="0"/>
      <c r="IZ3391" s="0"/>
      <c r="JA3391" s="0"/>
      <c r="JB3391" s="0"/>
      <c r="JC3391" s="0"/>
      <c r="JD3391" s="0"/>
      <c r="JE3391" s="0"/>
      <c r="JF3391" s="0"/>
      <c r="JG3391" s="0"/>
      <c r="JH3391" s="0"/>
      <c r="JI3391" s="0"/>
      <c r="JJ3391" s="0"/>
      <c r="JK3391" s="0"/>
      <c r="JL3391" s="0"/>
      <c r="JM3391" s="0"/>
      <c r="JN3391" s="0"/>
      <c r="JO3391" s="0"/>
      <c r="JP3391" s="0"/>
      <c r="JQ3391" s="0"/>
      <c r="JR3391" s="0"/>
      <c r="JS3391" s="0"/>
      <c r="JT3391" s="0"/>
      <c r="JU3391" s="0"/>
      <c r="JV3391" s="0"/>
      <c r="JW3391" s="0"/>
      <c r="JX3391" s="0"/>
      <c r="JY3391" s="0"/>
      <c r="JZ3391" s="0"/>
      <c r="KA3391" s="0"/>
      <c r="KB3391" s="0"/>
      <c r="KC3391" s="0"/>
      <c r="KD3391" s="0"/>
      <c r="KE3391" s="0"/>
      <c r="KF3391" s="0"/>
      <c r="KG3391" s="0"/>
      <c r="KH3391" s="0"/>
      <c r="KI3391" s="0"/>
      <c r="KJ3391" s="0"/>
      <c r="KK3391" s="0"/>
      <c r="KL3391" s="0"/>
      <c r="KM3391" s="0"/>
      <c r="KN3391" s="0"/>
      <c r="KO3391" s="0"/>
      <c r="KP3391" s="0"/>
      <c r="KQ3391" s="0"/>
      <c r="KR3391" s="0"/>
      <c r="KS3391" s="0"/>
      <c r="KT3391" s="0"/>
      <c r="KU3391" s="0"/>
      <c r="KV3391" s="0"/>
      <c r="KW3391" s="0"/>
      <c r="KX3391" s="0"/>
      <c r="KY3391" s="0"/>
      <c r="KZ3391" s="0"/>
      <c r="LA3391" s="0"/>
      <c r="LB3391" s="0"/>
      <c r="LC3391" s="0"/>
      <c r="LD3391" s="0"/>
      <c r="LE3391" s="0"/>
      <c r="LF3391" s="0"/>
      <c r="LG3391" s="0"/>
      <c r="LH3391" s="0"/>
      <c r="LI3391" s="0"/>
      <c r="LJ3391" s="0"/>
      <c r="LK3391" s="0"/>
      <c r="LL3391" s="0"/>
      <c r="LM3391" s="0"/>
      <c r="LN3391" s="0"/>
      <c r="LO3391" s="0"/>
      <c r="LP3391" s="0"/>
      <c r="LQ3391" s="0"/>
      <c r="LR3391" s="0"/>
      <c r="LS3391" s="0"/>
      <c r="LT3391" s="0"/>
      <c r="LU3391" s="0"/>
      <c r="LV3391" s="0"/>
      <c r="LW3391" s="0"/>
      <c r="LX3391" s="0"/>
      <c r="LY3391" s="0"/>
      <c r="LZ3391" s="0"/>
      <c r="MA3391" s="0"/>
      <c r="MB3391" s="0"/>
      <c r="MC3391" s="0"/>
      <c r="MD3391" s="0"/>
      <c r="ME3391" s="0"/>
      <c r="MF3391" s="0"/>
      <c r="MG3391" s="0"/>
      <c r="MH3391" s="0"/>
      <c r="MI3391" s="0"/>
      <c r="MJ3391" s="0"/>
      <c r="MK3391" s="0"/>
      <c r="ML3391" s="0"/>
      <c r="MM3391" s="0"/>
      <c r="MN3391" s="0"/>
      <c r="MO3391" s="0"/>
      <c r="MP3391" s="0"/>
      <c r="MQ3391" s="0"/>
      <c r="MR3391" s="0"/>
      <c r="MS3391" s="0"/>
      <c r="MT3391" s="0"/>
      <c r="MU3391" s="0"/>
      <c r="MV3391" s="0"/>
      <c r="MW3391" s="0"/>
      <c r="MX3391" s="0"/>
      <c r="MY3391" s="0"/>
      <c r="MZ3391" s="0"/>
      <c r="NA3391" s="0"/>
      <c r="NB3391" s="0"/>
      <c r="NC3391" s="0"/>
      <c r="ND3391" s="0"/>
      <c r="NE3391" s="0"/>
      <c r="NF3391" s="0"/>
      <c r="NG3391" s="0"/>
      <c r="NH3391" s="0"/>
      <c r="NI3391" s="0"/>
      <c r="NJ3391" s="0"/>
      <c r="NK3391" s="0"/>
      <c r="NL3391" s="0"/>
      <c r="NM3391" s="0"/>
      <c r="NN3391" s="0"/>
      <c r="NO3391" s="0"/>
      <c r="NP3391" s="0"/>
      <c r="NQ3391" s="0"/>
      <c r="NR3391" s="0"/>
      <c r="NS3391" s="0"/>
      <c r="NT3391" s="0"/>
      <c r="NU3391" s="0"/>
      <c r="NV3391" s="0"/>
      <c r="NW3391" s="0"/>
      <c r="NX3391" s="0"/>
      <c r="NY3391" s="0"/>
      <c r="NZ3391" s="0"/>
      <c r="OA3391" s="0"/>
      <c r="OB3391" s="0"/>
      <c r="OC3391" s="0"/>
      <c r="OD3391" s="0"/>
      <c r="OE3391" s="0"/>
      <c r="OF3391" s="0"/>
      <c r="OG3391" s="0"/>
      <c r="OH3391" s="0"/>
      <c r="OI3391" s="0"/>
      <c r="OJ3391" s="0"/>
      <c r="OK3391" s="0"/>
      <c r="OL3391" s="0"/>
      <c r="OM3391" s="0"/>
      <c r="ON3391" s="0"/>
      <c r="OO3391" s="0"/>
      <c r="OP3391" s="0"/>
      <c r="OQ3391" s="0"/>
      <c r="OR3391" s="0"/>
      <c r="OS3391" s="0"/>
      <c r="OT3391" s="0"/>
      <c r="OU3391" s="0"/>
      <c r="OV3391" s="0"/>
      <c r="OW3391" s="0"/>
      <c r="OX3391" s="0"/>
      <c r="OY3391" s="0"/>
      <c r="OZ3391" s="0"/>
      <c r="PA3391" s="0"/>
      <c r="PB3391" s="0"/>
      <c r="PC3391" s="0"/>
      <c r="PD3391" s="0"/>
      <c r="PE3391" s="0"/>
      <c r="PF3391" s="0"/>
      <c r="PG3391" s="0"/>
      <c r="PH3391" s="0"/>
      <c r="PI3391" s="0"/>
      <c r="PJ3391" s="0"/>
      <c r="PK3391" s="0"/>
      <c r="PL3391" s="0"/>
      <c r="PM3391" s="0"/>
      <c r="PN3391" s="0"/>
      <c r="PO3391" s="0"/>
      <c r="PP3391" s="0"/>
      <c r="PQ3391" s="0"/>
      <c r="PR3391" s="0"/>
      <c r="PS3391" s="0"/>
      <c r="PT3391" s="0"/>
      <c r="PU3391" s="0"/>
      <c r="PV3391" s="0"/>
      <c r="PW3391" s="0"/>
      <c r="PX3391" s="0"/>
      <c r="PY3391" s="0"/>
      <c r="PZ3391" s="0"/>
      <c r="QA3391" s="0"/>
      <c r="QB3391" s="0"/>
      <c r="QC3391" s="0"/>
      <c r="QD3391" s="0"/>
      <c r="QE3391" s="0"/>
      <c r="QF3391" s="0"/>
      <c r="QG3391" s="0"/>
      <c r="QH3391" s="0"/>
      <c r="QI3391" s="0"/>
      <c r="QJ3391" s="0"/>
      <c r="QK3391" s="0"/>
      <c r="QL3391" s="0"/>
      <c r="QM3391" s="0"/>
      <c r="QN3391" s="0"/>
      <c r="QO3391" s="0"/>
      <c r="QP3391" s="0"/>
      <c r="QQ3391" s="0"/>
      <c r="QR3391" s="0"/>
      <c r="QS3391" s="0"/>
      <c r="QT3391" s="0"/>
      <c r="QU3391" s="0"/>
      <c r="QV3391" s="0"/>
      <c r="QW3391" s="0"/>
      <c r="QX3391" s="0"/>
      <c r="QY3391" s="0"/>
      <c r="QZ3391" s="0"/>
      <c r="RA3391" s="0"/>
      <c r="RB3391" s="0"/>
      <c r="RC3391" s="0"/>
      <c r="RD3391" s="0"/>
      <c r="RE3391" s="0"/>
      <c r="RF3391" s="0"/>
      <c r="RG3391" s="0"/>
      <c r="RH3391" s="0"/>
      <c r="RI3391" s="0"/>
      <c r="RJ3391" s="0"/>
      <c r="RK3391" s="0"/>
      <c r="RL3391" s="0"/>
      <c r="RM3391" s="0"/>
      <c r="RN3391" s="0"/>
      <c r="RO3391" s="0"/>
      <c r="RP3391" s="0"/>
      <c r="RQ3391" s="0"/>
      <c r="RR3391" s="0"/>
      <c r="RS3391" s="0"/>
      <c r="RT3391" s="0"/>
      <c r="RU3391" s="0"/>
      <c r="RV3391" s="0"/>
      <c r="RW3391" s="0"/>
      <c r="RX3391" s="0"/>
      <c r="RY3391" s="0"/>
      <c r="RZ3391" s="0"/>
      <c r="SA3391" s="0"/>
      <c r="SB3391" s="0"/>
      <c r="SC3391" s="0"/>
      <c r="SD3391" s="0"/>
      <c r="SE3391" s="0"/>
      <c r="SF3391" s="0"/>
      <c r="SG3391" s="0"/>
      <c r="SH3391" s="0"/>
      <c r="SI3391" s="0"/>
      <c r="SJ3391" s="0"/>
      <c r="SK3391" s="0"/>
      <c r="SL3391" s="0"/>
      <c r="SM3391" s="0"/>
      <c r="SN3391" s="0"/>
      <c r="SO3391" s="0"/>
      <c r="SP3391" s="0"/>
      <c r="SQ3391" s="0"/>
      <c r="SR3391" s="0"/>
      <c r="SS3391" s="0"/>
      <c r="ST3391" s="0"/>
      <c r="SU3391" s="0"/>
      <c r="SV3391" s="0"/>
      <c r="SW3391" s="0"/>
      <c r="SX3391" s="0"/>
      <c r="SY3391" s="0"/>
      <c r="SZ3391" s="0"/>
      <c r="TA3391" s="0"/>
      <c r="TB3391" s="0"/>
      <c r="TC3391" s="0"/>
      <c r="TD3391" s="0"/>
      <c r="TE3391" s="0"/>
      <c r="TF3391" s="0"/>
      <c r="TG3391" s="0"/>
      <c r="TH3391" s="0"/>
      <c r="TI3391" s="0"/>
      <c r="TJ3391" s="0"/>
      <c r="TK3391" s="0"/>
      <c r="TL3391" s="0"/>
      <c r="TM3391" s="0"/>
      <c r="TN3391" s="0"/>
      <c r="TO3391" s="0"/>
      <c r="TP3391" s="0"/>
      <c r="TQ3391" s="0"/>
      <c r="TR3391" s="0"/>
      <c r="TS3391" s="0"/>
      <c r="TT3391" s="0"/>
      <c r="TU3391" s="0"/>
      <c r="TV3391" s="0"/>
      <c r="TW3391" s="0"/>
      <c r="TX3391" s="0"/>
      <c r="TY3391" s="0"/>
      <c r="TZ3391" s="0"/>
      <c r="UA3391" s="0"/>
      <c r="UB3391" s="0"/>
      <c r="UC3391" s="0"/>
      <c r="UD3391" s="0"/>
      <c r="UE3391" s="0"/>
      <c r="UF3391" s="0"/>
      <c r="UG3391" s="0"/>
      <c r="UH3391" s="0"/>
      <c r="UI3391" s="0"/>
      <c r="UJ3391" s="0"/>
      <c r="UK3391" s="0"/>
      <c r="UL3391" s="0"/>
      <c r="UM3391" s="0"/>
      <c r="UN3391" s="0"/>
      <c r="UO3391" s="0"/>
      <c r="UP3391" s="0"/>
      <c r="UQ3391" s="0"/>
      <c r="UR3391" s="0"/>
      <c r="US3391" s="0"/>
      <c r="UT3391" s="0"/>
      <c r="UU3391" s="0"/>
      <c r="UV3391" s="0"/>
      <c r="UW3391" s="0"/>
      <c r="UX3391" s="0"/>
      <c r="UY3391" s="0"/>
      <c r="UZ3391" s="0"/>
      <c r="VA3391" s="0"/>
      <c r="VB3391" s="0"/>
      <c r="VC3391" s="0"/>
      <c r="VD3391" s="0"/>
      <c r="VE3391" s="0"/>
      <c r="VF3391" s="0"/>
      <c r="VG3391" s="0"/>
      <c r="VH3391" s="0"/>
      <c r="VI3391" s="0"/>
      <c r="VJ3391" s="0"/>
      <c r="VK3391" s="0"/>
      <c r="VL3391" s="0"/>
      <c r="VM3391" s="0"/>
      <c r="VN3391" s="0"/>
      <c r="VO3391" s="0"/>
      <c r="VP3391" s="0"/>
      <c r="VQ3391" s="0"/>
      <c r="VR3391" s="0"/>
      <c r="VS3391" s="0"/>
      <c r="VT3391" s="0"/>
      <c r="VU3391" s="0"/>
      <c r="VV3391" s="0"/>
      <c r="VW3391" s="0"/>
      <c r="VX3391" s="0"/>
      <c r="VY3391" s="0"/>
      <c r="VZ3391" s="0"/>
      <c r="WA3391" s="0"/>
      <c r="WB3391" s="0"/>
      <c r="WC3391" s="0"/>
      <c r="WD3391" s="0"/>
      <c r="WE3391" s="0"/>
      <c r="WF3391" s="0"/>
      <c r="WG3391" s="0"/>
      <c r="WH3391" s="0"/>
      <c r="WI3391" s="0"/>
      <c r="WJ3391" s="0"/>
      <c r="WK3391" s="0"/>
      <c r="WL3391" s="0"/>
      <c r="WM3391" s="0"/>
      <c r="WN3391" s="0"/>
      <c r="WO3391" s="0"/>
      <c r="WP3391" s="0"/>
      <c r="WQ3391" s="0"/>
      <c r="WR3391" s="0"/>
      <c r="WS3391" s="0"/>
      <c r="WT3391" s="0"/>
      <c r="WU3391" s="0"/>
      <c r="WV3391" s="0"/>
      <c r="WW3391" s="0"/>
      <c r="WX3391" s="0"/>
      <c r="WY3391" s="0"/>
      <c r="WZ3391" s="0"/>
      <c r="XA3391" s="0"/>
      <c r="XB3391" s="0"/>
      <c r="XC3391" s="0"/>
      <c r="XD3391" s="0"/>
      <c r="XE3391" s="0"/>
      <c r="XF3391" s="0"/>
      <c r="XG3391" s="0"/>
      <c r="XH3391" s="0"/>
      <c r="XI3391" s="0"/>
      <c r="XJ3391" s="0"/>
      <c r="XK3391" s="0"/>
      <c r="XL3391" s="0"/>
      <c r="XM3391" s="0"/>
      <c r="XN3391" s="0"/>
      <c r="XO3391" s="0"/>
      <c r="XP3391" s="0"/>
      <c r="XQ3391" s="0"/>
      <c r="XR3391" s="0"/>
      <c r="XS3391" s="0"/>
      <c r="XT3391" s="0"/>
      <c r="XU3391" s="0"/>
      <c r="XV3391" s="0"/>
      <c r="XW3391" s="0"/>
      <c r="XX3391" s="0"/>
      <c r="XY3391" s="0"/>
      <c r="XZ3391" s="0"/>
      <c r="YA3391" s="0"/>
      <c r="YB3391" s="0"/>
      <c r="YC3391" s="0"/>
      <c r="YD3391" s="0"/>
      <c r="YE3391" s="0"/>
      <c r="YF3391" s="0"/>
      <c r="YG3391" s="0"/>
      <c r="YH3391" s="0"/>
      <c r="YI3391" s="0"/>
      <c r="YJ3391" s="0"/>
      <c r="YK3391" s="0"/>
      <c r="YL3391" s="0"/>
      <c r="YM3391" s="0"/>
      <c r="YN3391" s="0"/>
      <c r="YO3391" s="0"/>
      <c r="YP3391" s="0"/>
      <c r="YQ3391" s="0"/>
      <c r="YR3391" s="0"/>
      <c r="YS3391" s="0"/>
      <c r="YT3391" s="0"/>
      <c r="YU3391" s="0"/>
      <c r="YV3391" s="0"/>
      <c r="YW3391" s="0"/>
      <c r="YX3391" s="0"/>
      <c r="YY3391" s="0"/>
      <c r="YZ3391" s="0"/>
      <c r="ZA3391" s="0"/>
      <c r="ZB3391" s="0"/>
      <c r="ZC3391" s="0"/>
      <c r="ZD3391" s="0"/>
      <c r="ZE3391" s="0"/>
      <c r="ZF3391" s="0"/>
      <c r="ZG3391" s="0"/>
      <c r="ZH3391" s="0"/>
      <c r="ZI3391" s="0"/>
      <c r="ZJ3391" s="0"/>
      <c r="ZK3391" s="0"/>
      <c r="ZL3391" s="0"/>
      <c r="ZM3391" s="0"/>
      <c r="ZN3391" s="0"/>
      <c r="ZO3391" s="0"/>
      <c r="ZP3391" s="0"/>
      <c r="ZQ3391" s="0"/>
      <c r="ZR3391" s="0"/>
      <c r="ZS3391" s="0"/>
      <c r="ZT3391" s="0"/>
      <c r="ZU3391" s="0"/>
      <c r="ZV3391" s="0"/>
      <c r="ZW3391" s="0"/>
      <c r="ZX3391" s="0"/>
      <c r="ZY3391" s="0"/>
      <c r="ZZ3391" s="0"/>
      <c r="AAA3391" s="0"/>
      <c r="AAB3391" s="0"/>
      <c r="AAC3391" s="0"/>
      <c r="AAD3391" s="0"/>
      <c r="AAE3391" s="0"/>
      <c r="AAF3391" s="0"/>
      <c r="AAG3391" s="0"/>
      <c r="AAH3391" s="0"/>
      <c r="AAI3391" s="0"/>
      <c r="AAJ3391" s="0"/>
      <c r="AAK3391" s="0"/>
      <c r="AAL3391" s="0"/>
      <c r="AAM3391" s="0"/>
      <c r="AAN3391" s="0"/>
      <c r="AAO3391" s="0"/>
      <c r="AAP3391" s="0"/>
      <c r="AAQ3391" s="0"/>
      <c r="AAR3391" s="0"/>
      <c r="AAS3391" s="0"/>
      <c r="AAT3391" s="0"/>
      <c r="AAU3391" s="0"/>
      <c r="AAV3391" s="0"/>
      <c r="AAW3391" s="0"/>
      <c r="AAX3391" s="0"/>
      <c r="AAY3391" s="0"/>
      <c r="AAZ3391" s="0"/>
      <c r="ABA3391" s="0"/>
      <c r="ABB3391" s="0"/>
      <c r="ABC3391" s="0"/>
      <c r="ABD3391" s="0"/>
      <c r="ABE3391" s="0"/>
      <c r="ABF3391" s="0"/>
      <c r="ABG3391" s="0"/>
      <c r="ABH3391" s="0"/>
      <c r="ABI3391" s="0"/>
      <c r="ABJ3391" s="0"/>
      <c r="ABK3391" s="0"/>
      <c r="ABL3391" s="0"/>
      <c r="ABM3391" s="0"/>
      <c r="ABN3391" s="0"/>
      <c r="ABO3391" s="0"/>
      <c r="ABP3391" s="0"/>
      <c r="ABQ3391" s="0"/>
      <c r="ABR3391" s="0"/>
      <c r="ABS3391" s="0"/>
      <c r="ABT3391" s="0"/>
      <c r="ABU3391" s="0"/>
      <c r="ABV3391" s="0"/>
      <c r="ABW3391" s="0"/>
      <c r="ABX3391" s="0"/>
      <c r="ABY3391" s="0"/>
      <c r="ABZ3391" s="0"/>
      <c r="ACA3391" s="0"/>
      <c r="ACB3391" s="0"/>
      <c r="ACC3391" s="0"/>
      <c r="ACD3391" s="0"/>
      <c r="ACE3391" s="0"/>
      <c r="ACF3391" s="0"/>
      <c r="ACG3391" s="0"/>
      <c r="ACH3391" s="0"/>
      <c r="ACI3391" s="0"/>
      <c r="ACJ3391" s="0"/>
      <c r="ACK3391" s="0"/>
      <c r="ACL3391" s="0"/>
      <c r="ACM3391" s="0"/>
      <c r="ACN3391" s="0"/>
      <c r="ACO3391" s="0"/>
      <c r="ACP3391" s="0"/>
      <c r="ACQ3391" s="0"/>
      <c r="ACR3391" s="0"/>
      <c r="ACS3391" s="0"/>
      <c r="ACT3391" s="0"/>
      <c r="ACU3391" s="0"/>
      <c r="ACV3391" s="0"/>
      <c r="ACW3391" s="0"/>
      <c r="ACX3391" s="0"/>
      <c r="ACY3391" s="0"/>
      <c r="ACZ3391" s="0"/>
      <c r="ADA3391" s="0"/>
      <c r="ADB3391" s="0"/>
      <c r="ADC3391" s="0"/>
      <c r="ADD3391" s="0"/>
      <c r="ADE3391" s="0"/>
      <c r="ADF3391" s="0"/>
      <c r="ADG3391" s="0"/>
      <c r="ADH3391" s="0"/>
      <c r="ADI3391" s="0"/>
      <c r="ADJ3391" s="0"/>
      <c r="ADK3391" s="0"/>
      <c r="ADL3391" s="0"/>
      <c r="ADM3391" s="0"/>
      <c r="ADN3391" s="0"/>
      <c r="ADO3391" s="0"/>
      <c r="ADP3391" s="0"/>
      <c r="ADQ3391" s="0"/>
      <c r="ADR3391" s="0"/>
      <c r="ADS3391" s="0"/>
      <c r="ADT3391" s="0"/>
      <c r="ADU3391" s="0"/>
      <c r="ADV3391" s="0"/>
      <c r="ADW3391" s="0"/>
      <c r="ADX3391" s="0"/>
      <c r="ADY3391" s="0"/>
      <c r="ADZ3391" s="0"/>
      <c r="AEA3391" s="0"/>
      <c r="AEB3391" s="0"/>
      <c r="AEC3391" s="0"/>
      <c r="AED3391" s="0"/>
      <c r="AEE3391" s="0"/>
      <c r="AEF3391" s="0"/>
      <c r="AEG3391" s="0"/>
      <c r="AEH3391" s="0"/>
      <c r="AEI3391" s="0"/>
      <c r="AEJ3391" s="0"/>
      <c r="AEK3391" s="0"/>
      <c r="AEL3391" s="0"/>
      <c r="AEM3391" s="0"/>
      <c r="AEN3391" s="0"/>
      <c r="AEO3391" s="0"/>
      <c r="AEP3391" s="0"/>
      <c r="AEQ3391" s="0"/>
      <c r="AER3391" s="0"/>
      <c r="AES3391" s="0"/>
      <c r="AET3391" s="0"/>
      <c r="AEU3391" s="0"/>
      <c r="AEV3391" s="0"/>
      <c r="AEW3391" s="0"/>
      <c r="AEX3391" s="0"/>
      <c r="AEY3391" s="0"/>
      <c r="AEZ3391" s="0"/>
      <c r="AFA3391" s="0"/>
      <c r="AFB3391" s="0"/>
      <c r="AFC3391" s="0"/>
      <c r="AFD3391" s="0"/>
      <c r="AFE3391" s="0"/>
      <c r="AFF3391" s="0"/>
      <c r="AFG3391" s="0"/>
      <c r="AFH3391" s="0"/>
      <c r="AFI3391" s="0"/>
      <c r="AFJ3391" s="0"/>
      <c r="AFK3391" s="0"/>
      <c r="AFL3391" s="0"/>
      <c r="AFM3391" s="0"/>
      <c r="AFN3391" s="0"/>
      <c r="AFO3391" s="0"/>
      <c r="AFP3391" s="0"/>
      <c r="AFQ3391" s="0"/>
      <c r="AFR3391" s="0"/>
      <c r="AFS3391" s="0"/>
      <c r="AFT3391" s="0"/>
      <c r="AFU3391" s="0"/>
      <c r="AFV3391" s="0"/>
      <c r="AFW3391" s="0"/>
      <c r="AFX3391" s="0"/>
      <c r="AFY3391" s="0"/>
      <c r="AFZ3391" s="0"/>
      <c r="AGA3391" s="0"/>
      <c r="AGB3391" s="0"/>
      <c r="AGC3391" s="0"/>
      <c r="AGD3391" s="0"/>
      <c r="AGE3391" s="0"/>
      <c r="AGF3391" s="0"/>
      <c r="AGG3391" s="0"/>
      <c r="AGH3391" s="0"/>
      <c r="AGI3391" s="0"/>
      <c r="AGJ3391" s="0"/>
      <c r="AGK3391" s="0"/>
      <c r="AGL3391" s="0"/>
      <c r="AGM3391" s="0"/>
      <c r="AGN3391" s="0"/>
      <c r="AGO3391" s="0"/>
      <c r="AGP3391" s="0"/>
      <c r="AGQ3391" s="0"/>
      <c r="AGR3391" s="0"/>
      <c r="AGS3391" s="0"/>
      <c r="AGT3391" s="0"/>
      <c r="AGU3391" s="0"/>
      <c r="AGV3391" s="0"/>
      <c r="AGW3391" s="0"/>
      <c r="AGX3391" s="0"/>
      <c r="AGY3391" s="0"/>
      <c r="AGZ3391" s="0"/>
      <c r="AHA3391" s="0"/>
      <c r="AHB3391" s="0"/>
      <c r="AHC3391" s="0"/>
      <c r="AHD3391" s="0"/>
      <c r="AHE3391" s="0"/>
      <c r="AHF3391" s="0"/>
      <c r="AHG3391" s="0"/>
      <c r="AHH3391" s="0"/>
      <c r="AHI3391" s="0"/>
      <c r="AHJ3391" s="0"/>
      <c r="AHK3391" s="0"/>
      <c r="AHL3391" s="0"/>
      <c r="AHM3391" s="0"/>
      <c r="AHN3391" s="0"/>
      <c r="AHO3391" s="0"/>
      <c r="AHP3391" s="0"/>
      <c r="AHQ3391" s="0"/>
      <c r="AHR3391" s="0"/>
      <c r="AHS3391" s="0"/>
      <c r="AHT3391" s="0"/>
      <c r="AHU3391" s="0"/>
      <c r="AHV3391" s="0"/>
      <c r="AHW3391" s="0"/>
      <c r="AHX3391" s="0"/>
      <c r="AHY3391" s="0"/>
      <c r="AHZ3391" s="0"/>
      <c r="AIA3391" s="0"/>
      <c r="AIB3391" s="0"/>
      <c r="AIC3391" s="0"/>
      <c r="AID3391" s="0"/>
      <c r="AIE3391" s="0"/>
      <c r="AIF3391" s="0"/>
      <c r="AIG3391" s="0"/>
      <c r="AIH3391" s="0"/>
      <c r="AII3391" s="0"/>
      <c r="AIJ3391" s="0"/>
      <c r="AIK3391" s="0"/>
      <c r="AIL3391" s="0"/>
      <c r="AIM3391" s="0"/>
      <c r="AIN3391" s="0"/>
      <c r="AIO3391" s="0"/>
      <c r="AIP3391" s="0"/>
      <c r="AIQ3391" s="0"/>
      <c r="AIR3391" s="0"/>
      <c r="AIS3391" s="0"/>
      <c r="AIT3391" s="0"/>
      <c r="AIU3391" s="0"/>
      <c r="AIV3391" s="0"/>
      <c r="AIW3391" s="0"/>
      <c r="AIX3391" s="0"/>
      <c r="AIY3391" s="0"/>
      <c r="AIZ3391" s="0"/>
      <c r="AJA3391" s="0"/>
      <c r="AJB3391" s="0"/>
      <c r="AJC3391" s="0"/>
      <c r="AJD3391" s="0"/>
      <c r="AJE3391" s="0"/>
      <c r="AJF3391" s="0"/>
      <c r="AJG3391" s="0"/>
      <c r="AJH3391" s="0"/>
      <c r="AJI3391" s="0"/>
      <c r="AJJ3391" s="0"/>
      <c r="AJK3391" s="0"/>
      <c r="AJL3391" s="0"/>
      <c r="AJM3391" s="0"/>
      <c r="AJN3391" s="0"/>
      <c r="AJO3391" s="0"/>
      <c r="AJP3391" s="0"/>
      <c r="AJQ3391" s="0"/>
      <c r="AJR3391" s="0"/>
      <c r="AJS3391" s="0"/>
      <c r="AJT3391" s="0"/>
      <c r="AJU3391" s="0"/>
      <c r="AJV3391" s="0"/>
      <c r="AJW3391" s="0"/>
      <c r="AJX3391" s="0"/>
      <c r="AJY3391" s="0"/>
      <c r="AJZ3391" s="0"/>
      <c r="AKA3391" s="0"/>
      <c r="AKB3391" s="0"/>
      <c r="AKC3391" s="0"/>
      <c r="AKD3391" s="0"/>
      <c r="AKE3391" s="0"/>
      <c r="AKF3391" s="0"/>
      <c r="AKG3391" s="0"/>
      <c r="AKH3391" s="0"/>
      <c r="AKI3391" s="0"/>
      <c r="AKJ3391" s="0"/>
      <c r="AKK3391" s="0"/>
      <c r="AKL3391" s="0"/>
      <c r="AKM3391" s="0"/>
      <c r="AKN3391" s="0"/>
      <c r="AKO3391" s="0"/>
      <c r="AKP3391" s="0"/>
      <c r="AKQ3391" s="0"/>
      <c r="AKR3391" s="0"/>
      <c r="AKS3391" s="0"/>
      <c r="AKT3391" s="0"/>
      <c r="AKU3391" s="0"/>
      <c r="AKV3391" s="0"/>
      <c r="AKW3391" s="0"/>
      <c r="AKX3391" s="0"/>
      <c r="AKY3391" s="0"/>
      <c r="AKZ3391" s="0"/>
      <c r="ALA3391" s="0"/>
      <c r="ALB3391" s="0"/>
      <c r="ALC3391" s="0"/>
      <c r="ALD3391" s="0"/>
      <c r="ALE3391" s="0"/>
      <c r="ALF3391" s="0"/>
      <c r="ALG3391" s="0"/>
      <c r="ALH3391" s="0"/>
      <c r="ALI3391" s="0"/>
      <c r="ALJ3391" s="0"/>
      <c r="ALK3391" s="0"/>
      <c r="ALL3391" s="0"/>
      <c r="ALM3391" s="0"/>
      <c r="ALN3391" s="0"/>
      <c r="ALO3391" s="0"/>
      <c r="ALP3391" s="0"/>
      <c r="ALQ3391" s="0"/>
      <c r="ALR3391" s="0"/>
      <c r="ALS3391" s="0"/>
      <c r="ALT3391" s="0"/>
      <c r="ALU3391" s="0"/>
      <c r="ALV3391" s="0"/>
      <c r="ALW3391" s="0"/>
      <c r="ALX3391" s="0"/>
      <c r="ALY3391" s="0"/>
      <c r="ALZ3391" s="0"/>
      <c r="AMA3391" s="0"/>
      <c r="AMB3391" s="0"/>
      <c r="AMC3391" s="0"/>
      <c r="AMD3391" s="0"/>
      <c r="AME3391" s="0"/>
      <c r="AMF3391" s="0"/>
      <c r="AMG3391" s="0"/>
      <c r="AMH3391" s="0"/>
      <c r="AMI3391" s="0"/>
    </row>
    <row r="3392" customFormat="false" ht="12.75" hidden="false" customHeight="false" outlineLevel="0" collapsed="false">
      <c r="A3392" s="1" t="s">
        <v>3650</v>
      </c>
      <c r="C3392" s="27" t="s">
        <v>3652</v>
      </c>
      <c r="D3392" s="27" t="s">
        <v>13</v>
      </c>
      <c r="E3392" s="27"/>
      <c r="F3392" s="29"/>
      <c r="G3392" s="29"/>
      <c r="H3392" s="30" t="s">
        <v>168</v>
      </c>
      <c r="I3392" s="44" t="n">
        <v>159</v>
      </c>
      <c r="J3392" s="30" t="s">
        <v>3609</v>
      </c>
      <c r="K3392" s="0"/>
      <c r="L3392" s="0"/>
      <c r="M3392" s="0"/>
      <c r="N3392" s="95"/>
      <c r="O3392" s="95"/>
      <c r="BM3392" s="0"/>
      <c r="BN3392" s="0"/>
      <c r="BO3392" s="0"/>
      <c r="BP3392" s="0"/>
      <c r="BQ3392" s="0"/>
      <c r="BR3392" s="0"/>
      <c r="BS3392" s="0"/>
      <c r="BT3392" s="0"/>
      <c r="BU3392" s="0"/>
      <c r="BV3392" s="0"/>
      <c r="BW3392" s="0"/>
      <c r="BX3392" s="0"/>
      <c r="BY3392" s="0"/>
      <c r="BZ3392" s="0"/>
      <c r="CA3392" s="0"/>
      <c r="CB3392" s="0"/>
      <c r="CC3392" s="0"/>
      <c r="CD3392" s="0"/>
      <c r="CE3392" s="0"/>
      <c r="CF3392" s="0"/>
      <c r="CG3392" s="0"/>
      <c r="CH3392" s="0"/>
      <c r="CI3392" s="0"/>
      <c r="CJ3392" s="0"/>
      <c r="CK3392" s="0"/>
      <c r="CL3392" s="0"/>
      <c r="CM3392" s="0"/>
      <c r="CN3392" s="0"/>
      <c r="CO3392" s="0"/>
      <c r="CP3392" s="0"/>
      <c r="CQ3392" s="0"/>
      <c r="CR3392" s="0"/>
      <c r="CS3392" s="0"/>
      <c r="CT3392" s="0"/>
      <c r="CU3392" s="0"/>
      <c r="CV3392" s="0"/>
      <c r="CW3392" s="0"/>
      <c r="CX3392" s="0"/>
      <c r="CY3392" s="0"/>
      <c r="CZ3392" s="0"/>
      <c r="DA3392" s="0"/>
      <c r="DB3392" s="0"/>
      <c r="DC3392" s="0"/>
      <c r="DD3392" s="0"/>
      <c r="DE3392" s="0"/>
      <c r="DF3392" s="0"/>
      <c r="DG3392" s="0"/>
      <c r="DH3392" s="0"/>
      <c r="DI3392" s="0"/>
      <c r="DJ3392" s="0"/>
      <c r="DK3392" s="0"/>
      <c r="DL3392" s="0"/>
      <c r="DM3392" s="0"/>
      <c r="DN3392" s="0"/>
      <c r="DO3392" s="0"/>
      <c r="DP3392" s="0"/>
      <c r="DQ3392" s="0"/>
      <c r="DR3392" s="0"/>
      <c r="DS3392" s="0"/>
      <c r="DT3392" s="0"/>
      <c r="DU3392" s="0"/>
      <c r="DV3392" s="0"/>
      <c r="DW3392" s="0"/>
      <c r="DX3392" s="0"/>
      <c r="DY3392" s="0"/>
      <c r="DZ3392" s="0"/>
      <c r="EA3392" s="0"/>
      <c r="EB3392" s="0"/>
      <c r="EC3392" s="0"/>
      <c r="ED3392" s="0"/>
      <c r="EE3392" s="0"/>
      <c r="EF3392" s="0"/>
      <c r="EG3392" s="0"/>
      <c r="EH3392" s="0"/>
      <c r="EI3392" s="0"/>
      <c r="EJ3392" s="0"/>
      <c r="EK3392" s="0"/>
      <c r="EL3392" s="0"/>
      <c r="EM3392" s="0"/>
      <c r="EN3392" s="0"/>
      <c r="EO3392" s="0"/>
      <c r="EP3392" s="0"/>
      <c r="EQ3392" s="0"/>
      <c r="ER3392" s="0"/>
      <c r="ES3392" s="0"/>
      <c r="ET3392" s="0"/>
      <c r="EU3392" s="0"/>
      <c r="EV3392" s="0"/>
      <c r="EW3392" s="0"/>
      <c r="EX3392" s="0"/>
      <c r="EY3392" s="0"/>
      <c r="EZ3392" s="0"/>
      <c r="FA3392" s="0"/>
      <c r="FB3392" s="0"/>
      <c r="FC3392" s="0"/>
      <c r="FD3392" s="0"/>
      <c r="FE3392" s="0"/>
      <c r="FF3392" s="0"/>
      <c r="FG3392" s="0"/>
      <c r="FH3392" s="0"/>
      <c r="FI3392" s="0"/>
      <c r="FJ3392" s="0"/>
      <c r="FK3392" s="0"/>
      <c r="FL3392" s="0"/>
      <c r="FM3392" s="0"/>
      <c r="FN3392" s="0"/>
      <c r="FO3392" s="0"/>
      <c r="FP3392" s="0"/>
      <c r="FQ3392" s="0"/>
      <c r="FR3392" s="0"/>
      <c r="FS3392" s="0"/>
      <c r="FT3392" s="0"/>
      <c r="FU3392" s="0"/>
      <c r="FV3392" s="0"/>
      <c r="FW3392" s="0"/>
      <c r="FX3392" s="0"/>
      <c r="FY3392" s="0"/>
      <c r="FZ3392" s="0"/>
      <c r="GA3392" s="0"/>
      <c r="GB3392" s="0"/>
      <c r="GC3392" s="0"/>
      <c r="GD3392" s="0"/>
      <c r="GE3392" s="0"/>
      <c r="GF3392" s="0"/>
      <c r="GG3392" s="0"/>
      <c r="GH3392" s="0"/>
      <c r="GI3392" s="0"/>
      <c r="GJ3392" s="0"/>
      <c r="GK3392" s="0"/>
      <c r="GL3392" s="0"/>
      <c r="GM3392" s="0"/>
      <c r="GN3392" s="0"/>
      <c r="GO3392" s="0"/>
      <c r="GP3392" s="0"/>
      <c r="GQ3392" s="0"/>
      <c r="GR3392" s="0"/>
      <c r="GS3392" s="0"/>
      <c r="GT3392" s="0"/>
      <c r="GU3392" s="0"/>
      <c r="GV3392" s="0"/>
      <c r="GW3392" s="0"/>
      <c r="GX3392" s="0"/>
      <c r="GY3392" s="0"/>
      <c r="GZ3392" s="0"/>
      <c r="HA3392" s="0"/>
      <c r="HB3392" s="0"/>
      <c r="HC3392" s="0"/>
      <c r="HD3392" s="0"/>
      <c r="HE3392" s="0"/>
      <c r="HF3392" s="0"/>
      <c r="HG3392" s="0"/>
      <c r="HH3392" s="0"/>
      <c r="HI3392" s="0"/>
      <c r="HJ3392" s="0"/>
      <c r="HK3392" s="0"/>
      <c r="HL3392" s="0"/>
      <c r="HM3392" s="0"/>
      <c r="HN3392" s="0"/>
      <c r="HO3392" s="0"/>
      <c r="HP3392" s="0"/>
      <c r="HQ3392" s="0"/>
      <c r="HR3392" s="0"/>
      <c r="HS3392" s="0"/>
      <c r="HT3392" s="0"/>
      <c r="HU3392" s="0"/>
      <c r="HV3392" s="0"/>
      <c r="HW3392" s="0"/>
      <c r="HX3392" s="0"/>
      <c r="HY3392" s="0"/>
      <c r="HZ3392" s="0"/>
      <c r="IA3392" s="0"/>
      <c r="IB3392" s="0"/>
      <c r="IC3392" s="0"/>
      <c r="ID3392" s="0"/>
      <c r="IE3392" s="0"/>
      <c r="IF3392" s="0"/>
      <c r="IG3392" s="0"/>
      <c r="IH3392" s="0"/>
      <c r="II3392" s="0"/>
      <c r="IJ3392" s="0"/>
      <c r="IK3392" s="0"/>
      <c r="IL3392" s="0"/>
      <c r="IM3392" s="0"/>
      <c r="IN3392" s="0"/>
      <c r="IO3392" s="0"/>
      <c r="IP3392" s="0"/>
      <c r="IQ3392" s="0"/>
      <c r="IR3392" s="0"/>
      <c r="IS3392" s="0"/>
      <c r="IT3392" s="0"/>
      <c r="IU3392" s="0"/>
      <c r="IV3392" s="0"/>
      <c r="IW3392" s="0"/>
      <c r="IX3392" s="0"/>
      <c r="IY3392" s="0"/>
      <c r="IZ3392" s="0"/>
      <c r="JA3392" s="0"/>
      <c r="JB3392" s="0"/>
      <c r="JC3392" s="0"/>
      <c r="JD3392" s="0"/>
      <c r="JE3392" s="0"/>
      <c r="JF3392" s="0"/>
      <c r="JG3392" s="0"/>
      <c r="JH3392" s="0"/>
      <c r="JI3392" s="0"/>
      <c r="JJ3392" s="0"/>
      <c r="JK3392" s="0"/>
      <c r="JL3392" s="0"/>
      <c r="JM3392" s="0"/>
      <c r="JN3392" s="0"/>
      <c r="JO3392" s="0"/>
      <c r="JP3392" s="0"/>
      <c r="JQ3392" s="0"/>
      <c r="JR3392" s="0"/>
      <c r="JS3392" s="0"/>
      <c r="JT3392" s="0"/>
      <c r="JU3392" s="0"/>
      <c r="JV3392" s="0"/>
      <c r="JW3392" s="0"/>
      <c r="JX3392" s="0"/>
      <c r="JY3392" s="0"/>
      <c r="JZ3392" s="0"/>
      <c r="KA3392" s="0"/>
      <c r="KB3392" s="0"/>
      <c r="KC3392" s="0"/>
      <c r="KD3392" s="0"/>
      <c r="KE3392" s="0"/>
      <c r="KF3392" s="0"/>
      <c r="KG3392" s="0"/>
      <c r="KH3392" s="0"/>
      <c r="KI3392" s="0"/>
      <c r="KJ3392" s="0"/>
      <c r="KK3392" s="0"/>
      <c r="KL3392" s="0"/>
      <c r="KM3392" s="0"/>
      <c r="KN3392" s="0"/>
      <c r="KO3392" s="0"/>
      <c r="KP3392" s="0"/>
      <c r="KQ3392" s="0"/>
      <c r="KR3392" s="0"/>
      <c r="KS3392" s="0"/>
      <c r="KT3392" s="0"/>
      <c r="KU3392" s="0"/>
      <c r="KV3392" s="0"/>
      <c r="KW3392" s="0"/>
      <c r="KX3392" s="0"/>
      <c r="KY3392" s="0"/>
      <c r="KZ3392" s="0"/>
      <c r="LA3392" s="0"/>
      <c r="LB3392" s="0"/>
      <c r="LC3392" s="0"/>
      <c r="LD3392" s="0"/>
      <c r="LE3392" s="0"/>
      <c r="LF3392" s="0"/>
      <c r="LG3392" s="0"/>
      <c r="LH3392" s="0"/>
      <c r="LI3392" s="0"/>
      <c r="LJ3392" s="0"/>
      <c r="LK3392" s="0"/>
      <c r="LL3392" s="0"/>
      <c r="LM3392" s="0"/>
      <c r="LN3392" s="0"/>
      <c r="LO3392" s="0"/>
      <c r="LP3392" s="0"/>
      <c r="LQ3392" s="0"/>
      <c r="LR3392" s="0"/>
      <c r="LS3392" s="0"/>
      <c r="LT3392" s="0"/>
      <c r="LU3392" s="0"/>
      <c r="LV3392" s="0"/>
      <c r="LW3392" s="0"/>
      <c r="LX3392" s="0"/>
      <c r="LY3392" s="0"/>
      <c r="LZ3392" s="0"/>
      <c r="MA3392" s="0"/>
      <c r="MB3392" s="0"/>
      <c r="MC3392" s="0"/>
      <c r="MD3392" s="0"/>
      <c r="ME3392" s="0"/>
      <c r="MF3392" s="0"/>
      <c r="MG3392" s="0"/>
      <c r="MH3392" s="0"/>
      <c r="MI3392" s="0"/>
      <c r="MJ3392" s="0"/>
      <c r="MK3392" s="0"/>
      <c r="ML3392" s="0"/>
      <c r="MM3392" s="0"/>
      <c r="MN3392" s="0"/>
      <c r="MO3392" s="0"/>
      <c r="MP3392" s="0"/>
      <c r="MQ3392" s="0"/>
      <c r="MR3392" s="0"/>
      <c r="MS3392" s="0"/>
      <c r="MT3392" s="0"/>
      <c r="MU3392" s="0"/>
      <c r="MV3392" s="0"/>
      <c r="MW3392" s="0"/>
      <c r="MX3392" s="0"/>
      <c r="MY3392" s="0"/>
      <c r="MZ3392" s="0"/>
      <c r="NA3392" s="0"/>
      <c r="NB3392" s="0"/>
      <c r="NC3392" s="0"/>
      <c r="ND3392" s="0"/>
      <c r="NE3392" s="0"/>
      <c r="NF3392" s="0"/>
      <c r="NG3392" s="0"/>
      <c r="NH3392" s="0"/>
      <c r="NI3392" s="0"/>
      <c r="NJ3392" s="0"/>
      <c r="NK3392" s="0"/>
      <c r="NL3392" s="0"/>
      <c r="NM3392" s="0"/>
      <c r="NN3392" s="0"/>
      <c r="NO3392" s="0"/>
      <c r="NP3392" s="0"/>
      <c r="NQ3392" s="0"/>
      <c r="NR3392" s="0"/>
      <c r="NS3392" s="0"/>
      <c r="NT3392" s="0"/>
      <c r="NU3392" s="0"/>
      <c r="NV3392" s="0"/>
      <c r="NW3392" s="0"/>
      <c r="NX3392" s="0"/>
      <c r="NY3392" s="0"/>
      <c r="NZ3392" s="0"/>
      <c r="OA3392" s="0"/>
      <c r="OB3392" s="0"/>
      <c r="OC3392" s="0"/>
      <c r="OD3392" s="0"/>
      <c r="OE3392" s="0"/>
      <c r="OF3392" s="0"/>
      <c r="OG3392" s="0"/>
      <c r="OH3392" s="0"/>
      <c r="OI3392" s="0"/>
      <c r="OJ3392" s="0"/>
      <c r="OK3392" s="0"/>
      <c r="OL3392" s="0"/>
      <c r="OM3392" s="0"/>
      <c r="ON3392" s="0"/>
      <c r="OO3392" s="0"/>
      <c r="OP3392" s="0"/>
      <c r="OQ3392" s="0"/>
      <c r="OR3392" s="0"/>
      <c r="OS3392" s="0"/>
      <c r="OT3392" s="0"/>
      <c r="OU3392" s="0"/>
      <c r="OV3392" s="0"/>
      <c r="OW3392" s="0"/>
      <c r="OX3392" s="0"/>
      <c r="OY3392" s="0"/>
      <c r="OZ3392" s="0"/>
      <c r="PA3392" s="0"/>
      <c r="PB3392" s="0"/>
      <c r="PC3392" s="0"/>
      <c r="PD3392" s="0"/>
      <c r="PE3392" s="0"/>
      <c r="PF3392" s="0"/>
      <c r="PG3392" s="0"/>
      <c r="PH3392" s="0"/>
      <c r="PI3392" s="0"/>
      <c r="PJ3392" s="0"/>
      <c r="PK3392" s="0"/>
      <c r="PL3392" s="0"/>
      <c r="PM3392" s="0"/>
      <c r="PN3392" s="0"/>
      <c r="PO3392" s="0"/>
      <c r="PP3392" s="0"/>
      <c r="PQ3392" s="0"/>
      <c r="PR3392" s="0"/>
      <c r="PS3392" s="0"/>
      <c r="PT3392" s="0"/>
      <c r="PU3392" s="0"/>
      <c r="PV3392" s="0"/>
      <c r="PW3392" s="0"/>
      <c r="PX3392" s="0"/>
      <c r="PY3392" s="0"/>
      <c r="PZ3392" s="0"/>
      <c r="QA3392" s="0"/>
      <c r="QB3392" s="0"/>
      <c r="QC3392" s="0"/>
      <c r="QD3392" s="0"/>
      <c r="QE3392" s="0"/>
      <c r="QF3392" s="0"/>
      <c r="QG3392" s="0"/>
      <c r="QH3392" s="0"/>
      <c r="QI3392" s="0"/>
      <c r="QJ3392" s="0"/>
      <c r="QK3392" s="0"/>
      <c r="QL3392" s="0"/>
      <c r="QM3392" s="0"/>
      <c r="QN3392" s="0"/>
      <c r="QO3392" s="0"/>
      <c r="QP3392" s="0"/>
      <c r="QQ3392" s="0"/>
      <c r="QR3392" s="0"/>
      <c r="QS3392" s="0"/>
      <c r="QT3392" s="0"/>
      <c r="QU3392" s="0"/>
      <c r="QV3392" s="0"/>
      <c r="QW3392" s="0"/>
      <c r="QX3392" s="0"/>
      <c r="QY3392" s="0"/>
      <c r="QZ3392" s="0"/>
      <c r="RA3392" s="0"/>
      <c r="RB3392" s="0"/>
      <c r="RC3392" s="0"/>
      <c r="RD3392" s="0"/>
      <c r="RE3392" s="0"/>
      <c r="RF3392" s="0"/>
      <c r="RG3392" s="0"/>
      <c r="RH3392" s="0"/>
      <c r="RI3392" s="0"/>
      <c r="RJ3392" s="0"/>
      <c r="RK3392" s="0"/>
      <c r="RL3392" s="0"/>
      <c r="RM3392" s="0"/>
      <c r="RN3392" s="0"/>
      <c r="RO3392" s="0"/>
      <c r="RP3392" s="0"/>
      <c r="RQ3392" s="0"/>
      <c r="RR3392" s="0"/>
      <c r="RS3392" s="0"/>
      <c r="RT3392" s="0"/>
      <c r="RU3392" s="0"/>
      <c r="RV3392" s="0"/>
      <c r="RW3392" s="0"/>
      <c r="RX3392" s="0"/>
      <c r="RY3392" s="0"/>
      <c r="RZ3392" s="0"/>
      <c r="SA3392" s="0"/>
      <c r="SB3392" s="0"/>
      <c r="SC3392" s="0"/>
      <c r="SD3392" s="0"/>
      <c r="SE3392" s="0"/>
      <c r="SF3392" s="0"/>
      <c r="SG3392" s="0"/>
      <c r="SH3392" s="0"/>
      <c r="SI3392" s="0"/>
      <c r="SJ3392" s="0"/>
      <c r="SK3392" s="0"/>
      <c r="SL3392" s="0"/>
      <c r="SM3392" s="0"/>
      <c r="SN3392" s="0"/>
      <c r="SO3392" s="0"/>
      <c r="SP3392" s="0"/>
      <c r="SQ3392" s="0"/>
      <c r="SR3392" s="0"/>
      <c r="SS3392" s="0"/>
      <c r="ST3392" s="0"/>
      <c r="SU3392" s="0"/>
      <c r="SV3392" s="0"/>
      <c r="SW3392" s="0"/>
      <c r="SX3392" s="0"/>
      <c r="SY3392" s="0"/>
      <c r="SZ3392" s="0"/>
      <c r="TA3392" s="0"/>
      <c r="TB3392" s="0"/>
      <c r="TC3392" s="0"/>
      <c r="TD3392" s="0"/>
      <c r="TE3392" s="0"/>
      <c r="TF3392" s="0"/>
      <c r="TG3392" s="0"/>
      <c r="TH3392" s="0"/>
      <c r="TI3392" s="0"/>
      <c r="TJ3392" s="0"/>
      <c r="TK3392" s="0"/>
      <c r="TL3392" s="0"/>
      <c r="TM3392" s="0"/>
      <c r="TN3392" s="0"/>
      <c r="TO3392" s="0"/>
      <c r="TP3392" s="0"/>
      <c r="TQ3392" s="0"/>
      <c r="TR3392" s="0"/>
      <c r="TS3392" s="0"/>
      <c r="TT3392" s="0"/>
      <c r="TU3392" s="0"/>
      <c r="TV3392" s="0"/>
      <c r="TW3392" s="0"/>
      <c r="TX3392" s="0"/>
      <c r="TY3392" s="0"/>
      <c r="TZ3392" s="0"/>
      <c r="UA3392" s="0"/>
      <c r="UB3392" s="0"/>
      <c r="UC3392" s="0"/>
      <c r="UD3392" s="0"/>
      <c r="UE3392" s="0"/>
      <c r="UF3392" s="0"/>
      <c r="UG3392" s="0"/>
      <c r="UH3392" s="0"/>
      <c r="UI3392" s="0"/>
      <c r="UJ3392" s="0"/>
      <c r="UK3392" s="0"/>
      <c r="UL3392" s="0"/>
      <c r="UM3392" s="0"/>
      <c r="UN3392" s="0"/>
      <c r="UO3392" s="0"/>
      <c r="UP3392" s="0"/>
      <c r="UQ3392" s="0"/>
      <c r="UR3392" s="0"/>
      <c r="US3392" s="0"/>
      <c r="UT3392" s="0"/>
      <c r="UU3392" s="0"/>
      <c r="UV3392" s="0"/>
      <c r="UW3392" s="0"/>
      <c r="UX3392" s="0"/>
      <c r="UY3392" s="0"/>
      <c r="UZ3392" s="0"/>
      <c r="VA3392" s="0"/>
      <c r="VB3392" s="0"/>
      <c r="VC3392" s="0"/>
      <c r="VD3392" s="0"/>
      <c r="VE3392" s="0"/>
      <c r="VF3392" s="0"/>
      <c r="VG3392" s="0"/>
      <c r="VH3392" s="0"/>
      <c r="VI3392" s="0"/>
      <c r="VJ3392" s="0"/>
      <c r="VK3392" s="0"/>
      <c r="VL3392" s="0"/>
      <c r="VM3392" s="0"/>
      <c r="VN3392" s="0"/>
      <c r="VO3392" s="0"/>
      <c r="VP3392" s="0"/>
      <c r="VQ3392" s="0"/>
      <c r="VR3392" s="0"/>
      <c r="VS3392" s="0"/>
      <c r="VT3392" s="0"/>
      <c r="VU3392" s="0"/>
      <c r="VV3392" s="0"/>
      <c r="VW3392" s="0"/>
      <c r="VX3392" s="0"/>
      <c r="VY3392" s="0"/>
      <c r="VZ3392" s="0"/>
      <c r="WA3392" s="0"/>
      <c r="WB3392" s="0"/>
      <c r="WC3392" s="0"/>
      <c r="WD3392" s="0"/>
      <c r="WE3392" s="0"/>
      <c r="WF3392" s="0"/>
      <c r="WG3392" s="0"/>
      <c r="WH3392" s="0"/>
      <c r="WI3392" s="0"/>
      <c r="WJ3392" s="0"/>
      <c r="WK3392" s="0"/>
      <c r="WL3392" s="0"/>
      <c r="WM3392" s="0"/>
      <c r="WN3392" s="0"/>
      <c r="WO3392" s="0"/>
      <c r="WP3392" s="0"/>
      <c r="WQ3392" s="0"/>
      <c r="WR3392" s="0"/>
      <c r="WS3392" s="0"/>
      <c r="WT3392" s="0"/>
      <c r="WU3392" s="0"/>
      <c r="WV3392" s="0"/>
      <c r="WW3392" s="0"/>
      <c r="WX3392" s="0"/>
      <c r="WY3392" s="0"/>
      <c r="WZ3392" s="0"/>
      <c r="XA3392" s="0"/>
      <c r="XB3392" s="0"/>
      <c r="XC3392" s="0"/>
      <c r="XD3392" s="0"/>
      <c r="XE3392" s="0"/>
      <c r="XF3392" s="0"/>
      <c r="XG3392" s="0"/>
      <c r="XH3392" s="0"/>
      <c r="XI3392" s="0"/>
      <c r="XJ3392" s="0"/>
      <c r="XK3392" s="0"/>
      <c r="XL3392" s="0"/>
      <c r="XM3392" s="0"/>
      <c r="XN3392" s="0"/>
      <c r="XO3392" s="0"/>
      <c r="XP3392" s="0"/>
      <c r="XQ3392" s="0"/>
      <c r="XR3392" s="0"/>
      <c r="XS3392" s="0"/>
      <c r="XT3392" s="0"/>
      <c r="XU3392" s="0"/>
      <c r="XV3392" s="0"/>
      <c r="XW3392" s="0"/>
      <c r="XX3392" s="0"/>
      <c r="XY3392" s="0"/>
      <c r="XZ3392" s="0"/>
      <c r="YA3392" s="0"/>
      <c r="YB3392" s="0"/>
      <c r="YC3392" s="0"/>
      <c r="YD3392" s="0"/>
      <c r="YE3392" s="0"/>
      <c r="YF3392" s="0"/>
      <c r="YG3392" s="0"/>
      <c r="YH3392" s="0"/>
      <c r="YI3392" s="0"/>
      <c r="YJ3392" s="0"/>
      <c r="YK3392" s="0"/>
      <c r="YL3392" s="0"/>
      <c r="YM3392" s="0"/>
      <c r="YN3392" s="0"/>
      <c r="YO3392" s="0"/>
      <c r="YP3392" s="0"/>
      <c r="YQ3392" s="0"/>
      <c r="YR3392" s="0"/>
      <c r="YS3392" s="0"/>
      <c r="YT3392" s="0"/>
      <c r="YU3392" s="0"/>
      <c r="YV3392" s="0"/>
      <c r="YW3392" s="0"/>
      <c r="YX3392" s="0"/>
      <c r="YY3392" s="0"/>
      <c r="YZ3392" s="0"/>
      <c r="ZA3392" s="0"/>
      <c r="ZB3392" s="0"/>
      <c r="ZC3392" s="0"/>
      <c r="ZD3392" s="0"/>
      <c r="ZE3392" s="0"/>
      <c r="ZF3392" s="0"/>
      <c r="ZG3392" s="0"/>
      <c r="ZH3392" s="0"/>
      <c r="ZI3392" s="0"/>
      <c r="ZJ3392" s="0"/>
      <c r="ZK3392" s="0"/>
      <c r="ZL3392" s="0"/>
      <c r="ZM3392" s="0"/>
      <c r="ZN3392" s="0"/>
      <c r="ZO3392" s="0"/>
      <c r="ZP3392" s="0"/>
      <c r="ZQ3392" s="0"/>
      <c r="ZR3392" s="0"/>
      <c r="ZS3392" s="0"/>
      <c r="ZT3392" s="0"/>
      <c r="ZU3392" s="0"/>
      <c r="ZV3392" s="0"/>
      <c r="ZW3392" s="0"/>
      <c r="ZX3392" s="0"/>
      <c r="ZY3392" s="0"/>
      <c r="ZZ3392" s="0"/>
      <c r="AAA3392" s="0"/>
      <c r="AAB3392" s="0"/>
      <c r="AAC3392" s="0"/>
      <c r="AAD3392" s="0"/>
      <c r="AAE3392" s="0"/>
      <c r="AAF3392" s="0"/>
      <c r="AAG3392" s="0"/>
      <c r="AAH3392" s="0"/>
      <c r="AAI3392" s="0"/>
      <c r="AAJ3392" s="0"/>
      <c r="AAK3392" s="0"/>
      <c r="AAL3392" s="0"/>
      <c r="AAM3392" s="0"/>
      <c r="AAN3392" s="0"/>
      <c r="AAO3392" s="0"/>
      <c r="AAP3392" s="0"/>
      <c r="AAQ3392" s="0"/>
      <c r="AAR3392" s="0"/>
      <c r="AAS3392" s="0"/>
      <c r="AAT3392" s="0"/>
      <c r="AAU3392" s="0"/>
      <c r="AAV3392" s="0"/>
      <c r="AAW3392" s="0"/>
      <c r="AAX3392" s="0"/>
      <c r="AAY3392" s="0"/>
      <c r="AAZ3392" s="0"/>
      <c r="ABA3392" s="0"/>
      <c r="ABB3392" s="0"/>
      <c r="ABC3392" s="0"/>
      <c r="ABD3392" s="0"/>
      <c r="ABE3392" s="0"/>
      <c r="ABF3392" s="0"/>
      <c r="ABG3392" s="0"/>
      <c r="ABH3392" s="0"/>
      <c r="ABI3392" s="0"/>
      <c r="ABJ3392" s="0"/>
      <c r="ABK3392" s="0"/>
      <c r="ABL3392" s="0"/>
      <c r="ABM3392" s="0"/>
      <c r="ABN3392" s="0"/>
      <c r="ABO3392" s="0"/>
      <c r="ABP3392" s="0"/>
      <c r="ABQ3392" s="0"/>
      <c r="ABR3392" s="0"/>
      <c r="ABS3392" s="0"/>
      <c r="ABT3392" s="0"/>
      <c r="ABU3392" s="0"/>
      <c r="ABV3392" s="0"/>
      <c r="ABW3392" s="0"/>
      <c r="ABX3392" s="0"/>
      <c r="ABY3392" s="0"/>
      <c r="ABZ3392" s="0"/>
      <c r="ACA3392" s="0"/>
      <c r="ACB3392" s="0"/>
      <c r="ACC3392" s="0"/>
      <c r="ACD3392" s="0"/>
      <c r="ACE3392" s="0"/>
      <c r="ACF3392" s="0"/>
      <c r="ACG3392" s="0"/>
      <c r="ACH3392" s="0"/>
      <c r="ACI3392" s="0"/>
      <c r="ACJ3392" s="0"/>
      <c r="ACK3392" s="0"/>
      <c r="ACL3392" s="0"/>
      <c r="ACM3392" s="0"/>
      <c r="ACN3392" s="0"/>
      <c r="ACO3392" s="0"/>
      <c r="ACP3392" s="0"/>
      <c r="ACQ3392" s="0"/>
      <c r="ACR3392" s="0"/>
      <c r="ACS3392" s="0"/>
      <c r="ACT3392" s="0"/>
      <c r="ACU3392" s="0"/>
      <c r="ACV3392" s="0"/>
      <c r="ACW3392" s="0"/>
      <c r="ACX3392" s="0"/>
      <c r="ACY3392" s="0"/>
      <c r="ACZ3392" s="0"/>
      <c r="ADA3392" s="0"/>
      <c r="ADB3392" s="0"/>
      <c r="ADC3392" s="0"/>
      <c r="ADD3392" s="0"/>
      <c r="ADE3392" s="0"/>
      <c r="ADF3392" s="0"/>
      <c r="ADG3392" s="0"/>
      <c r="ADH3392" s="0"/>
      <c r="ADI3392" s="0"/>
      <c r="ADJ3392" s="0"/>
      <c r="ADK3392" s="0"/>
      <c r="ADL3392" s="0"/>
      <c r="ADM3392" s="0"/>
      <c r="ADN3392" s="0"/>
      <c r="ADO3392" s="0"/>
      <c r="ADP3392" s="0"/>
      <c r="ADQ3392" s="0"/>
      <c r="ADR3392" s="0"/>
      <c r="ADS3392" s="0"/>
      <c r="ADT3392" s="0"/>
      <c r="ADU3392" s="0"/>
      <c r="ADV3392" s="0"/>
      <c r="ADW3392" s="0"/>
      <c r="ADX3392" s="0"/>
      <c r="ADY3392" s="0"/>
      <c r="ADZ3392" s="0"/>
      <c r="AEA3392" s="0"/>
      <c r="AEB3392" s="0"/>
      <c r="AEC3392" s="0"/>
      <c r="AED3392" s="0"/>
      <c r="AEE3392" s="0"/>
      <c r="AEF3392" s="0"/>
      <c r="AEG3392" s="0"/>
      <c r="AEH3392" s="0"/>
      <c r="AEI3392" s="0"/>
      <c r="AEJ3392" s="0"/>
      <c r="AEK3392" s="0"/>
      <c r="AEL3392" s="0"/>
      <c r="AEM3392" s="0"/>
      <c r="AEN3392" s="0"/>
      <c r="AEO3392" s="0"/>
      <c r="AEP3392" s="0"/>
      <c r="AEQ3392" s="0"/>
      <c r="AER3392" s="0"/>
      <c r="AES3392" s="0"/>
      <c r="AET3392" s="0"/>
      <c r="AEU3392" s="0"/>
      <c r="AEV3392" s="0"/>
      <c r="AEW3392" s="0"/>
      <c r="AEX3392" s="0"/>
      <c r="AEY3392" s="0"/>
      <c r="AEZ3392" s="0"/>
      <c r="AFA3392" s="0"/>
      <c r="AFB3392" s="0"/>
      <c r="AFC3392" s="0"/>
      <c r="AFD3392" s="0"/>
      <c r="AFE3392" s="0"/>
      <c r="AFF3392" s="0"/>
      <c r="AFG3392" s="0"/>
      <c r="AFH3392" s="0"/>
      <c r="AFI3392" s="0"/>
      <c r="AFJ3392" s="0"/>
      <c r="AFK3392" s="0"/>
      <c r="AFL3392" s="0"/>
      <c r="AFM3392" s="0"/>
      <c r="AFN3392" s="0"/>
      <c r="AFO3392" s="0"/>
      <c r="AFP3392" s="0"/>
      <c r="AFQ3392" s="0"/>
      <c r="AFR3392" s="0"/>
      <c r="AFS3392" s="0"/>
      <c r="AFT3392" s="0"/>
      <c r="AFU3392" s="0"/>
      <c r="AFV3392" s="0"/>
      <c r="AFW3392" s="0"/>
      <c r="AFX3392" s="0"/>
      <c r="AFY3392" s="0"/>
      <c r="AFZ3392" s="0"/>
      <c r="AGA3392" s="0"/>
      <c r="AGB3392" s="0"/>
      <c r="AGC3392" s="0"/>
      <c r="AGD3392" s="0"/>
      <c r="AGE3392" s="0"/>
      <c r="AGF3392" s="0"/>
      <c r="AGG3392" s="0"/>
      <c r="AGH3392" s="0"/>
      <c r="AGI3392" s="0"/>
      <c r="AGJ3392" s="0"/>
      <c r="AGK3392" s="0"/>
      <c r="AGL3392" s="0"/>
      <c r="AGM3392" s="0"/>
      <c r="AGN3392" s="0"/>
      <c r="AGO3392" s="0"/>
      <c r="AGP3392" s="0"/>
      <c r="AGQ3392" s="0"/>
      <c r="AGR3392" s="0"/>
      <c r="AGS3392" s="0"/>
      <c r="AGT3392" s="0"/>
      <c r="AGU3392" s="0"/>
      <c r="AGV3392" s="0"/>
      <c r="AGW3392" s="0"/>
      <c r="AGX3392" s="0"/>
      <c r="AGY3392" s="0"/>
      <c r="AGZ3392" s="0"/>
      <c r="AHA3392" s="0"/>
      <c r="AHB3392" s="0"/>
      <c r="AHC3392" s="0"/>
      <c r="AHD3392" s="0"/>
      <c r="AHE3392" s="0"/>
      <c r="AHF3392" s="0"/>
      <c r="AHG3392" s="0"/>
      <c r="AHH3392" s="0"/>
      <c r="AHI3392" s="0"/>
      <c r="AHJ3392" s="0"/>
      <c r="AHK3392" s="0"/>
      <c r="AHL3392" s="0"/>
      <c r="AHM3392" s="0"/>
      <c r="AHN3392" s="0"/>
      <c r="AHO3392" s="0"/>
      <c r="AHP3392" s="0"/>
      <c r="AHQ3392" s="0"/>
      <c r="AHR3392" s="0"/>
      <c r="AHS3392" s="0"/>
      <c r="AHT3392" s="0"/>
      <c r="AHU3392" s="0"/>
      <c r="AHV3392" s="0"/>
      <c r="AHW3392" s="0"/>
      <c r="AHX3392" s="0"/>
      <c r="AHY3392" s="0"/>
      <c r="AHZ3392" s="0"/>
      <c r="AIA3392" s="0"/>
      <c r="AIB3392" s="0"/>
      <c r="AIC3392" s="0"/>
      <c r="AID3392" s="0"/>
      <c r="AIE3392" s="0"/>
      <c r="AIF3392" s="0"/>
      <c r="AIG3392" s="0"/>
      <c r="AIH3392" s="0"/>
      <c r="AII3392" s="0"/>
      <c r="AIJ3392" s="0"/>
      <c r="AIK3392" s="0"/>
      <c r="AIL3392" s="0"/>
      <c r="AIM3392" s="0"/>
      <c r="AIN3392" s="0"/>
      <c r="AIO3392" s="0"/>
      <c r="AIP3392" s="0"/>
      <c r="AIQ3392" s="0"/>
      <c r="AIR3392" s="0"/>
      <c r="AIS3392" s="0"/>
      <c r="AIT3392" s="0"/>
      <c r="AIU3392" s="0"/>
      <c r="AIV3392" s="0"/>
      <c r="AIW3392" s="0"/>
      <c r="AIX3392" s="0"/>
      <c r="AIY3392" s="0"/>
      <c r="AIZ3392" s="0"/>
      <c r="AJA3392" s="0"/>
      <c r="AJB3392" s="0"/>
      <c r="AJC3392" s="0"/>
      <c r="AJD3392" s="0"/>
      <c r="AJE3392" s="0"/>
      <c r="AJF3392" s="0"/>
      <c r="AJG3392" s="0"/>
      <c r="AJH3392" s="0"/>
      <c r="AJI3392" s="0"/>
      <c r="AJJ3392" s="0"/>
      <c r="AJK3392" s="0"/>
      <c r="AJL3392" s="0"/>
      <c r="AJM3392" s="0"/>
      <c r="AJN3392" s="0"/>
      <c r="AJO3392" s="0"/>
      <c r="AJP3392" s="0"/>
      <c r="AJQ3392" s="0"/>
      <c r="AJR3392" s="0"/>
      <c r="AJS3392" s="0"/>
      <c r="AJT3392" s="0"/>
      <c r="AJU3392" s="0"/>
      <c r="AJV3392" s="0"/>
      <c r="AJW3392" s="0"/>
      <c r="AJX3392" s="0"/>
      <c r="AJY3392" s="0"/>
      <c r="AJZ3392" s="0"/>
      <c r="AKA3392" s="0"/>
      <c r="AKB3392" s="0"/>
      <c r="AKC3392" s="0"/>
      <c r="AKD3392" s="0"/>
      <c r="AKE3392" s="0"/>
      <c r="AKF3392" s="0"/>
      <c r="AKG3392" s="0"/>
      <c r="AKH3392" s="0"/>
      <c r="AKI3392" s="0"/>
      <c r="AKJ3392" s="0"/>
      <c r="AKK3392" s="0"/>
      <c r="AKL3392" s="0"/>
      <c r="AKM3392" s="0"/>
      <c r="AKN3392" s="0"/>
      <c r="AKO3392" s="0"/>
      <c r="AKP3392" s="0"/>
      <c r="AKQ3392" s="0"/>
      <c r="AKR3392" s="0"/>
      <c r="AKS3392" s="0"/>
      <c r="AKT3392" s="0"/>
      <c r="AKU3392" s="0"/>
      <c r="AKV3392" s="0"/>
      <c r="AKW3392" s="0"/>
      <c r="AKX3392" s="0"/>
      <c r="AKY3392" s="0"/>
      <c r="AKZ3392" s="0"/>
      <c r="ALA3392" s="0"/>
      <c r="ALB3392" s="0"/>
      <c r="ALC3392" s="0"/>
      <c r="ALD3392" s="0"/>
      <c r="ALE3392" s="0"/>
      <c r="ALF3392" s="0"/>
      <c r="ALG3392" s="0"/>
      <c r="ALH3392" s="0"/>
      <c r="ALI3392" s="0"/>
      <c r="ALJ3392" s="0"/>
      <c r="ALK3392" s="0"/>
      <c r="ALL3392" s="0"/>
      <c r="ALM3392" s="0"/>
      <c r="ALN3392" s="0"/>
      <c r="ALO3392" s="0"/>
      <c r="ALP3392" s="0"/>
      <c r="ALQ3392" s="0"/>
      <c r="ALR3392" s="0"/>
      <c r="ALS3392" s="0"/>
      <c r="ALT3392" s="0"/>
      <c r="ALU3392" s="0"/>
      <c r="ALV3392" s="0"/>
      <c r="ALW3392" s="0"/>
      <c r="ALX3392" s="0"/>
      <c r="ALY3392" s="0"/>
      <c r="ALZ3392" s="0"/>
      <c r="AMA3392" s="0"/>
      <c r="AMB3392" s="0"/>
      <c r="AMC3392" s="0"/>
      <c r="AMD3392" s="0"/>
      <c r="AME3392" s="0"/>
      <c r="AMF3392" s="0"/>
      <c r="AMG3392" s="0"/>
      <c r="AMH3392" s="0"/>
      <c r="AMI3392" s="0"/>
    </row>
    <row r="3393" customFormat="false" ht="12.75" hidden="false" customHeight="false" outlineLevel="0" collapsed="false">
      <c r="A3393" s="1" t="s">
        <v>3653</v>
      </c>
      <c r="C3393" s="27" t="s">
        <v>3654</v>
      </c>
      <c r="D3393" s="27" t="s">
        <v>3655</v>
      </c>
      <c r="E3393" s="27"/>
      <c r="F3393" s="29"/>
      <c r="G3393" s="29"/>
      <c r="H3393" s="30" t="s">
        <v>168</v>
      </c>
      <c r="I3393" s="44" t="n">
        <v>39.99</v>
      </c>
      <c r="J3393" s="30" t="s">
        <v>3609</v>
      </c>
      <c r="K3393" s="0"/>
      <c r="L3393" s="0"/>
      <c r="M3393" s="0"/>
      <c r="N3393" s="95"/>
      <c r="O3393" s="95"/>
      <c r="BM3393" s="0"/>
      <c r="BN3393" s="0"/>
      <c r="BO3393" s="0"/>
      <c r="BP3393" s="0"/>
      <c r="BQ3393" s="0"/>
      <c r="BR3393" s="0"/>
      <c r="BS3393" s="0"/>
      <c r="BT3393" s="0"/>
      <c r="BU3393" s="0"/>
      <c r="BV3393" s="0"/>
      <c r="BW3393" s="0"/>
      <c r="BX3393" s="0"/>
      <c r="BY3393" s="0"/>
      <c r="BZ3393" s="0"/>
      <c r="CA3393" s="0"/>
      <c r="CB3393" s="0"/>
      <c r="CC3393" s="0"/>
      <c r="CD3393" s="0"/>
      <c r="CE3393" s="0"/>
      <c r="CF3393" s="0"/>
      <c r="CG3393" s="0"/>
      <c r="CH3393" s="0"/>
      <c r="CI3393" s="0"/>
      <c r="CJ3393" s="0"/>
      <c r="CK3393" s="0"/>
      <c r="CL3393" s="0"/>
      <c r="CM3393" s="0"/>
      <c r="CN3393" s="0"/>
      <c r="CO3393" s="0"/>
      <c r="CP3393" s="0"/>
      <c r="CQ3393" s="0"/>
      <c r="CR3393" s="0"/>
      <c r="CS3393" s="0"/>
      <c r="CT3393" s="0"/>
      <c r="CU3393" s="0"/>
      <c r="CV3393" s="0"/>
      <c r="CW3393" s="0"/>
      <c r="CX3393" s="0"/>
      <c r="CY3393" s="0"/>
      <c r="CZ3393" s="0"/>
      <c r="DA3393" s="0"/>
      <c r="DB3393" s="0"/>
      <c r="DC3393" s="0"/>
      <c r="DD3393" s="0"/>
      <c r="DE3393" s="0"/>
      <c r="DF3393" s="0"/>
      <c r="DG3393" s="0"/>
      <c r="DH3393" s="0"/>
      <c r="DI3393" s="0"/>
      <c r="DJ3393" s="0"/>
      <c r="DK3393" s="0"/>
      <c r="DL3393" s="0"/>
      <c r="DM3393" s="0"/>
      <c r="DN3393" s="0"/>
      <c r="DO3393" s="0"/>
      <c r="DP3393" s="0"/>
      <c r="DQ3393" s="0"/>
      <c r="DR3393" s="0"/>
      <c r="DS3393" s="0"/>
      <c r="DT3393" s="0"/>
      <c r="DU3393" s="0"/>
      <c r="DV3393" s="0"/>
      <c r="DW3393" s="0"/>
      <c r="DX3393" s="0"/>
      <c r="DY3393" s="0"/>
      <c r="DZ3393" s="0"/>
      <c r="EA3393" s="0"/>
      <c r="EB3393" s="0"/>
      <c r="EC3393" s="0"/>
      <c r="ED3393" s="0"/>
      <c r="EE3393" s="0"/>
      <c r="EF3393" s="0"/>
      <c r="EG3393" s="0"/>
      <c r="EH3393" s="0"/>
      <c r="EI3393" s="0"/>
      <c r="EJ3393" s="0"/>
      <c r="EK3393" s="0"/>
      <c r="EL3393" s="0"/>
      <c r="EM3393" s="0"/>
      <c r="EN3393" s="0"/>
      <c r="EO3393" s="0"/>
      <c r="EP3393" s="0"/>
      <c r="EQ3393" s="0"/>
      <c r="ER3393" s="0"/>
      <c r="ES3393" s="0"/>
      <c r="ET3393" s="0"/>
      <c r="EU3393" s="0"/>
      <c r="EV3393" s="0"/>
      <c r="EW3393" s="0"/>
      <c r="EX3393" s="0"/>
      <c r="EY3393" s="0"/>
      <c r="EZ3393" s="0"/>
      <c r="FA3393" s="0"/>
      <c r="FB3393" s="0"/>
      <c r="FC3393" s="0"/>
      <c r="FD3393" s="0"/>
      <c r="FE3393" s="0"/>
      <c r="FF3393" s="0"/>
      <c r="FG3393" s="0"/>
      <c r="FH3393" s="0"/>
      <c r="FI3393" s="0"/>
      <c r="FJ3393" s="0"/>
      <c r="FK3393" s="0"/>
      <c r="FL3393" s="0"/>
      <c r="FM3393" s="0"/>
      <c r="FN3393" s="0"/>
      <c r="FO3393" s="0"/>
      <c r="FP3393" s="0"/>
      <c r="FQ3393" s="0"/>
      <c r="FR3393" s="0"/>
      <c r="FS3393" s="0"/>
      <c r="FT3393" s="0"/>
      <c r="FU3393" s="0"/>
      <c r="FV3393" s="0"/>
      <c r="FW3393" s="0"/>
      <c r="FX3393" s="0"/>
      <c r="FY3393" s="0"/>
      <c r="FZ3393" s="0"/>
      <c r="GA3393" s="0"/>
      <c r="GB3393" s="0"/>
      <c r="GC3393" s="0"/>
      <c r="GD3393" s="0"/>
      <c r="GE3393" s="0"/>
      <c r="GF3393" s="0"/>
      <c r="GG3393" s="0"/>
      <c r="GH3393" s="0"/>
      <c r="GI3393" s="0"/>
      <c r="GJ3393" s="0"/>
      <c r="GK3393" s="0"/>
      <c r="GL3393" s="0"/>
      <c r="GM3393" s="0"/>
      <c r="GN3393" s="0"/>
      <c r="GO3393" s="0"/>
      <c r="GP3393" s="0"/>
      <c r="GQ3393" s="0"/>
      <c r="GR3393" s="0"/>
      <c r="GS3393" s="0"/>
      <c r="GT3393" s="0"/>
      <c r="GU3393" s="0"/>
      <c r="GV3393" s="0"/>
      <c r="GW3393" s="0"/>
      <c r="GX3393" s="0"/>
      <c r="GY3393" s="0"/>
      <c r="GZ3393" s="0"/>
      <c r="HA3393" s="0"/>
      <c r="HB3393" s="0"/>
      <c r="HC3393" s="0"/>
      <c r="HD3393" s="0"/>
      <c r="HE3393" s="0"/>
      <c r="HF3393" s="0"/>
      <c r="HG3393" s="0"/>
      <c r="HH3393" s="0"/>
      <c r="HI3393" s="0"/>
      <c r="HJ3393" s="0"/>
      <c r="HK3393" s="0"/>
      <c r="HL3393" s="0"/>
      <c r="HM3393" s="0"/>
      <c r="HN3393" s="0"/>
      <c r="HO3393" s="0"/>
      <c r="HP3393" s="0"/>
      <c r="HQ3393" s="0"/>
      <c r="HR3393" s="0"/>
      <c r="HS3393" s="0"/>
      <c r="HT3393" s="0"/>
      <c r="HU3393" s="0"/>
      <c r="HV3393" s="0"/>
      <c r="HW3393" s="0"/>
      <c r="HX3393" s="0"/>
      <c r="HY3393" s="0"/>
      <c r="HZ3393" s="0"/>
      <c r="IA3393" s="0"/>
      <c r="IB3393" s="0"/>
      <c r="IC3393" s="0"/>
      <c r="ID3393" s="0"/>
      <c r="IE3393" s="0"/>
      <c r="IF3393" s="0"/>
      <c r="IG3393" s="0"/>
      <c r="IH3393" s="0"/>
      <c r="II3393" s="0"/>
      <c r="IJ3393" s="0"/>
      <c r="IK3393" s="0"/>
      <c r="IL3393" s="0"/>
      <c r="IM3393" s="0"/>
      <c r="IN3393" s="0"/>
      <c r="IO3393" s="0"/>
      <c r="IP3393" s="0"/>
      <c r="IQ3393" s="0"/>
      <c r="IR3393" s="0"/>
      <c r="IS3393" s="0"/>
      <c r="IT3393" s="0"/>
      <c r="IU3393" s="0"/>
      <c r="IV3393" s="0"/>
      <c r="IW3393" s="0"/>
      <c r="IX3393" s="0"/>
      <c r="IY3393" s="0"/>
      <c r="IZ3393" s="0"/>
      <c r="JA3393" s="0"/>
      <c r="JB3393" s="0"/>
      <c r="JC3393" s="0"/>
      <c r="JD3393" s="0"/>
      <c r="JE3393" s="0"/>
      <c r="JF3393" s="0"/>
      <c r="JG3393" s="0"/>
      <c r="JH3393" s="0"/>
      <c r="JI3393" s="0"/>
      <c r="JJ3393" s="0"/>
      <c r="JK3393" s="0"/>
      <c r="JL3393" s="0"/>
      <c r="JM3393" s="0"/>
      <c r="JN3393" s="0"/>
      <c r="JO3393" s="0"/>
      <c r="JP3393" s="0"/>
      <c r="JQ3393" s="0"/>
      <c r="JR3393" s="0"/>
      <c r="JS3393" s="0"/>
      <c r="JT3393" s="0"/>
      <c r="JU3393" s="0"/>
      <c r="JV3393" s="0"/>
      <c r="JW3393" s="0"/>
      <c r="JX3393" s="0"/>
      <c r="JY3393" s="0"/>
      <c r="JZ3393" s="0"/>
      <c r="KA3393" s="0"/>
      <c r="KB3393" s="0"/>
      <c r="KC3393" s="0"/>
      <c r="KD3393" s="0"/>
      <c r="KE3393" s="0"/>
      <c r="KF3393" s="0"/>
      <c r="KG3393" s="0"/>
      <c r="KH3393" s="0"/>
      <c r="KI3393" s="0"/>
      <c r="KJ3393" s="0"/>
      <c r="KK3393" s="0"/>
      <c r="KL3393" s="0"/>
      <c r="KM3393" s="0"/>
      <c r="KN3393" s="0"/>
      <c r="KO3393" s="0"/>
      <c r="KP3393" s="0"/>
      <c r="KQ3393" s="0"/>
      <c r="KR3393" s="0"/>
      <c r="KS3393" s="0"/>
      <c r="KT3393" s="0"/>
      <c r="KU3393" s="0"/>
      <c r="KV3393" s="0"/>
      <c r="KW3393" s="0"/>
      <c r="KX3393" s="0"/>
      <c r="KY3393" s="0"/>
      <c r="KZ3393" s="0"/>
      <c r="LA3393" s="0"/>
      <c r="LB3393" s="0"/>
      <c r="LC3393" s="0"/>
      <c r="LD3393" s="0"/>
      <c r="LE3393" s="0"/>
      <c r="LF3393" s="0"/>
      <c r="LG3393" s="0"/>
      <c r="LH3393" s="0"/>
      <c r="LI3393" s="0"/>
      <c r="LJ3393" s="0"/>
      <c r="LK3393" s="0"/>
      <c r="LL3393" s="0"/>
      <c r="LM3393" s="0"/>
      <c r="LN3393" s="0"/>
      <c r="LO3393" s="0"/>
      <c r="LP3393" s="0"/>
      <c r="LQ3393" s="0"/>
      <c r="LR3393" s="0"/>
      <c r="LS3393" s="0"/>
      <c r="LT3393" s="0"/>
      <c r="LU3393" s="0"/>
      <c r="LV3393" s="0"/>
      <c r="LW3393" s="0"/>
      <c r="LX3393" s="0"/>
      <c r="LY3393" s="0"/>
      <c r="LZ3393" s="0"/>
      <c r="MA3393" s="0"/>
      <c r="MB3393" s="0"/>
      <c r="MC3393" s="0"/>
      <c r="MD3393" s="0"/>
      <c r="ME3393" s="0"/>
      <c r="MF3393" s="0"/>
      <c r="MG3393" s="0"/>
      <c r="MH3393" s="0"/>
      <c r="MI3393" s="0"/>
      <c r="MJ3393" s="0"/>
      <c r="MK3393" s="0"/>
      <c r="ML3393" s="0"/>
      <c r="MM3393" s="0"/>
      <c r="MN3393" s="0"/>
      <c r="MO3393" s="0"/>
      <c r="MP3393" s="0"/>
      <c r="MQ3393" s="0"/>
      <c r="MR3393" s="0"/>
      <c r="MS3393" s="0"/>
      <c r="MT3393" s="0"/>
      <c r="MU3393" s="0"/>
      <c r="MV3393" s="0"/>
      <c r="MW3393" s="0"/>
      <c r="MX3393" s="0"/>
      <c r="MY3393" s="0"/>
      <c r="MZ3393" s="0"/>
      <c r="NA3393" s="0"/>
      <c r="NB3393" s="0"/>
      <c r="NC3393" s="0"/>
      <c r="ND3393" s="0"/>
      <c r="NE3393" s="0"/>
      <c r="NF3393" s="0"/>
      <c r="NG3393" s="0"/>
      <c r="NH3393" s="0"/>
      <c r="NI3393" s="0"/>
      <c r="NJ3393" s="0"/>
      <c r="NK3393" s="0"/>
      <c r="NL3393" s="0"/>
      <c r="NM3393" s="0"/>
      <c r="NN3393" s="0"/>
      <c r="NO3393" s="0"/>
      <c r="NP3393" s="0"/>
      <c r="NQ3393" s="0"/>
      <c r="NR3393" s="0"/>
      <c r="NS3393" s="0"/>
      <c r="NT3393" s="0"/>
      <c r="NU3393" s="0"/>
      <c r="NV3393" s="0"/>
      <c r="NW3393" s="0"/>
      <c r="NX3393" s="0"/>
      <c r="NY3393" s="0"/>
      <c r="NZ3393" s="0"/>
      <c r="OA3393" s="0"/>
      <c r="OB3393" s="0"/>
      <c r="OC3393" s="0"/>
      <c r="OD3393" s="0"/>
      <c r="OE3393" s="0"/>
      <c r="OF3393" s="0"/>
      <c r="OG3393" s="0"/>
      <c r="OH3393" s="0"/>
      <c r="OI3393" s="0"/>
      <c r="OJ3393" s="0"/>
      <c r="OK3393" s="0"/>
      <c r="OL3393" s="0"/>
      <c r="OM3393" s="0"/>
      <c r="ON3393" s="0"/>
      <c r="OO3393" s="0"/>
      <c r="OP3393" s="0"/>
      <c r="OQ3393" s="0"/>
      <c r="OR3393" s="0"/>
      <c r="OS3393" s="0"/>
      <c r="OT3393" s="0"/>
      <c r="OU3393" s="0"/>
      <c r="OV3393" s="0"/>
      <c r="OW3393" s="0"/>
      <c r="OX3393" s="0"/>
      <c r="OY3393" s="0"/>
      <c r="OZ3393" s="0"/>
      <c r="PA3393" s="0"/>
      <c r="PB3393" s="0"/>
      <c r="PC3393" s="0"/>
      <c r="PD3393" s="0"/>
      <c r="PE3393" s="0"/>
      <c r="PF3393" s="0"/>
      <c r="PG3393" s="0"/>
      <c r="PH3393" s="0"/>
      <c r="PI3393" s="0"/>
      <c r="PJ3393" s="0"/>
      <c r="PK3393" s="0"/>
      <c r="PL3393" s="0"/>
      <c r="PM3393" s="0"/>
      <c r="PN3393" s="0"/>
      <c r="PO3393" s="0"/>
      <c r="PP3393" s="0"/>
      <c r="PQ3393" s="0"/>
      <c r="PR3393" s="0"/>
      <c r="PS3393" s="0"/>
      <c r="PT3393" s="0"/>
      <c r="PU3393" s="0"/>
      <c r="PV3393" s="0"/>
      <c r="PW3393" s="0"/>
      <c r="PX3393" s="0"/>
      <c r="PY3393" s="0"/>
      <c r="PZ3393" s="0"/>
      <c r="QA3393" s="0"/>
      <c r="QB3393" s="0"/>
      <c r="QC3393" s="0"/>
      <c r="QD3393" s="0"/>
      <c r="QE3393" s="0"/>
      <c r="QF3393" s="0"/>
      <c r="QG3393" s="0"/>
      <c r="QH3393" s="0"/>
      <c r="QI3393" s="0"/>
      <c r="QJ3393" s="0"/>
      <c r="QK3393" s="0"/>
      <c r="QL3393" s="0"/>
      <c r="QM3393" s="0"/>
      <c r="QN3393" s="0"/>
      <c r="QO3393" s="0"/>
      <c r="QP3393" s="0"/>
      <c r="QQ3393" s="0"/>
      <c r="QR3393" s="0"/>
      <c r="QS3393" s="0"/>
      <c r="QT3393" s="0"/>
      <c r="QU3393" s="0"/>
      <c r="QV3393" s="0"/>
      <c r="QW3393" s="0"/>
      <c r="QX3393" s="0"/>
      <c r="QY3393" s="0"/>
      <c r="QZ3393" s="0"/>
      <c r="RA3393" s="0"/>
      <c r="RB3393" s="0"/>
      <c r="RC3393" s="0"/>
      <c r="RD3393" s="0"/>
      <c r="RE3393" s="0"/>
      <c r="RF3393" s="0"/>
      <c r="RG3393" s="0"/>
      <c r="RH3393" s="0"/>
      <c r="RI3393" s="0"/>
      <c r="RJ3393" s="0"/>
      <c r="RK3393" s="0"/>
      <c r="RL3393" s="0"/>
      <c r="RM3393" s="0"/>
      <c r="RN3393" s="0"/>
      <c r="RO3393" s="0"/>
      <c r="RP3393" s="0"/>
      <c r="RQ3393" s="0"/>
      <c r="RR3393" s="0"/>
      <c r="RS3393" s="0"/>
      <c r="RT3393" s="0"/>
      <c r="RU3393" s="0"/>
      <c r="RV3393" s="0"/>
      <c r="RW3393" s="0"/>
      <c r="RX3393" s="0"/>
      <c r="RY3393" s="0"/>
      <c r="RZ3393" s="0"/>
      <c r="SA3393" s="0"/>
      <c r="SB3393" s="0"/>
      <c r="SC3393" s="0"/>
      <c r="SD3393" s="0"/>
      <c r="SE3393" s="0"/>
      <c r="SF3393" s="0"/>
      <c r="SG3393" s="0"/>
      <c r="SH3393" s="0"/>
      <c r="SI3393" s="0"/>
      <c r="SJ3393" s="0"/>
      <c r="SK3393" s="0"/>
      <c r="SL3393" s="0"/>
      <c r="SM3393" s="0"/>
      <c r="SN3393" s="0"/>
      <c r="SO3393" s="0"/>
      <c r="SP3393" s="0"/>
      <c r="SQ3393" s="0"/>
      <c r="SR3393" s="0"/>
      <c r="SS3393" s="0"/>
      <c r="ST3393" s="0"/>
      <c r="SU3393" s="0"/>
      <c r="SV3393" s="0"/>
      <c r="SW3393" s="0"/>
      <c r="SX3393" s="0"/>
      <c r="SY3393" s="0"/>
      <c r="SZ3393" s="0"/>
      <c r="TA3393" s="0"/>
      <c r="TB3393" s="0"/>
      <c r="TC3393" s="0"/>
      <c r="TD3393" s="0"/>
      <c r="TE3393" s="0"/>
      <c r="TF3393" s="0"/>
      <c r="TG3393" s="0"/>
      <c r="TH3393" s="0"/>
      <c r="TI3393" s="0"/>
      <c r="TJ3393" s="0"/>
      <c r="TK3393" s="0"/>
      <c r="TL3393" s="0"/>
      <c r="TM3393" s="0"/>
      <c r="TN3393" s="0"/>
      <c r="TO3393" s="0"/>
      <c r="TP3393" s="0"/>
      <c r="TQ3393" s="0"/>
      <c r="TR3393" s="0"/>
      <c r="TS3393" s="0"/>
      <c r="TT3393" s="0"/>
      <c r="TU3393" s="0"/>
      <c r="TV3393" s="0"/>
      <c r="TW3393" s="0"/>
      <c r="TX3393" s="0"/>
      <c r="TY3393" s="0"/>
      <c r="TZ3393" s="0"/>
      <c r="UA3393" s="0"/>
      <c r="UB3393" s="0"/>
      <c r="UC3393" s="0"/>
      <c r="UD3393" s="0"/>
      <c r="UE3393" s="0"/>
      <c r="UF3393" s="0"/>
      <c r="UG3393" s="0"/>
      <c r="UH3393" s="0"/>
      <c r="UI3393" s="0"/>
      <c r="UJ3393" s="0"/>
      <c r="UK3393" s="0"/>
      <c r="UL3393" s="0"/>
      <c r="UM3393" s="0"/>
      <c r="UN3393" s="0"/>
      <c r="UO3393" s="0"/>
      <c r="UP3393" s="0"/>
      <c r="UQ3393" s="0"/>
      <c r="UR3393" s="0"/>
      <c r="US3393" s="0"/>
      <c r="UT3393" s="0"/>
      <c r="UU3393" s="0"/>
      <c r="UV3393" s="0"/>
      <c r="UW3393" s="0"/>
      <c r="UX3393" s="0"/>
      <c r="UY3393" s="0"/>
      <c r="UZ3393" s="0"/>
      <c r="VA3393" s="0"/>
      <c r="VB3393" s="0"/>
      <c r="VC3393" s="0"/>
      <c r="VD3393" s="0"/>
      <c r="VE3393" s="0"/>
      <c r="VF3393" s="0"/>
      <c r="VG3393" s="0"/>
      <c r="VH3393" s="0"/>
      <c r="VI3393" s="0"/>
      <c r="VJ3393" s="0"/>
      <c r="VK3393" s="0"/>
      <c r="VL3393" s="0"/>
      <c r="VM3393" s="0"/>
      <c r="VN3393" s="0"/>
      <c r="VO3393" s="0"/>
      <c r="VP3393" s="0"/>
      <c r="VQ3393" s="0"/>
      <c r="VR3393" s="0"/>
      <c r="VS3393" s="0"/>
      <c r="VT3393" s="0"/>
      <c r="VU3393" s="0"/>
      <c r="VV3393" s="0"/>
      <c r="VW3393" s="0"/>
      <c r="VX3393" s="0"/>
      <c r="VY3393" s="0"/>
      <c r="VZ3393" s="0"/>
      <c r="WA3393" s="0"/>
      <c r="WB3393" s="0"/>
      <c r="WC3393" s="0"/>
      <c r="WD3393" s="0"/>
      <c r="WE3393" s="0"/>
      <c r="WF3393" s="0"/>
      <c r="WG3393" s="0"/>
      <c r="WH3393" s="0"/>
      <c r="WI3393" s="0"/>
      <c r="WJ3393" s="0"/>
      <c r="WK3393" s="0"/>
      <c r="WL3393" s="0"/>
      <c r="WM3393" s="0"/>
      <c r="WN3393" s="0"/>
      <c r="WO3393" s="0"/>
      <c r="WP3393" s="0"/>
      <c r="WQ3393" s="0"/>
      <c r="WR3393" s="0"/>
      <c r="WS3393" s="0"/>
      <c r="WT3393" s="0"/>
      <c r="WU3393" s="0"/>
      <c r="WV3393" s="0"/>
      <c r="WW3393" s="0"/>
      <c r="WX3393" s="0"/>
      <c r="WY3393" s="0"/>
      <c r="WZ3393" s="0"/>
      <c r="XA3393" s="0"/>
      <c r="XB3393" s="0"/>
      <c r="XC3393" s="0"/>
      <c r="XD3393" s="0"/>
      <c r="XE3393" s="0"/>
      <c r="XF3393" s="0"/>
      <c r="XG3393" s="0"/>
      <c r="XH3393" s="0"/>
      <c r="XI3393" s="0"/>
      <c r="XJ3393" s="0"/>
      <c r="XK3393" s="0"/>
      <c r="XL3393" s="0"/>
      <c r="XM3393" s="0"/>
      <c r="XN3393" s="0"/>
      <c r="XO3393" s="0"/>
      <c r="XP3393" s="0"/>
      <c r="XQ3393" s="0"/>
      <c r="XR3393" s="0"/>
      <c r="XS3393" s="0"/>
      <c r="XT3393" s="0"/>
      <c r="XU3393" s="0"/>
      <c r="XV3393" s="0"/>
      <c r="XW3393" s="0"/>
      <c r="XX3393" s="0"/>
      <c r="XY3393" s="0"/>
      <c r="XZ3393" s="0"/>
      <c r="YA3393" s="0"/>
      <c r="YB3393" s="0"/>
      <c r="YC3393" s="0"/>
      <c r="YD3393" s="0"/>
      <c r="YE3393" s="0"/>
      <c r="YF3393" s="0"/>
      <c r="YG3393" s="0"/>
      <c r="YH3393" s="0"/>
      <c r="YI3393" s="0"/>
      <c r="YJ3393" s="0"/>
      <c r="YK3393" s="0"/>
      <c r="YL3393" s="0"/>
      <c r="YM3393" s="0"/>
      <c r="YN3393" s="0"/>
      <c r="YO3393" s="0"/>
      <c r="YP3393" s="0"/>
      <c r="YQ3393" s="0"/>
      <c r="YR3393" s="0"/>
      <c r="YS3393" s="0"/>
      <c r="YT3393" s="0"/>
      <c r="YU3393" s="0"/>
      <c r="YV3393" s="0"/>
      <c r="YW3393" s="0"/>
      <c r="YX3393" s="0"/>
      <c r="YY3393" s="0"/>
      <c r="YZ3393" s="0"/>
      <c r="ZA3393" s="0"/>
      <c r="ZB3393" s="0"/>
      <c r="ZC3393" s="0"/>
      <c r="ZD3393" s="0"/>
      <c r="ZE3393" s="0"/>
      <c r="ZF3393" s="0"/>
      <c r="ZG3393" s="0"/>
      <c r="ZH3393" s="0"/>
      <c r="ZI3393" s="0"/>
      <c r="ZJ3393" s="0"/>
      <c r="ZK3393" s="0"/>
      <c r="ZL3393" s="0"/>
      <c r="ZM3393" s="0"/>
      <c r="ZN3393" s="0"/>
      <c r="ZO3393" s="0"/>
      <c r="ZP3393" s="0"/>
      <c r="ZQ3393" s="0"/>
      <c r="ZR3393" s="0"/>
      <c r="ZS3393" s="0"/>
      <c r="ZT3393" s="0"/>
      <c r="ZU3393" s="0"/>
      <c r="ZV3393" s="0"/>
      <c r="ZW3393" s="0"/>
      <c r="ZX3393" s="0"/>
      <c r="ZY3393" s="0"/>
      <c r="ZZ3393" s="0"/>
      <c r="AAA3393" s="0"/>
      <c r="AAB3393" s="0"/>
      <c r="AAC3393" s="0"/>
      <c r="AAD3393" s="0"/>
      <c r="AAE3393" s="0"/>
      <c r="AAF3393" s="0"/>
      <c r="AAG3393" s="0"/>
      <c r="AAH3393" s="0"/>
      <c r="AAI3393" s="0"/>
      <c r="AAJ3393" s="0"/>
      <c r="AAK3393" s="0"/>
      <c r="AAL3393" s="0"/>
      <c r="AAM3393" s="0"/>
      <c r="AAN3393" s="0"/>
      <c r="AAO3393" s="0"/>
      <c r="AAP3393" s="0"/>
      <c r="AAQ3393" s="0"/>
      <c r="AAR3393" s="0"/>
      <c r="AAS3393" s="0"/>
      <c r="AAT3393" s="0"/>
      <c r="AAU3393" s="0"/>
      <c r="AAV3393" s="0"/>
      <c r="AAW3393" s="0"/>
      <c r="AAX3393" s="0"/>
      <c r="AAY3393" s="0"/>
      <c r="AAZ3393" s="0"/>
      <c r="ABA3393" s="0"/>
      <c r="ABB3393" s="0"/>
      <c r="ABC3393" s="0"/>
      <c r="ABD3393" s="0"/>
      <c r="ABE3393" s="0"/>
      <c r="ABF3393" s="0"/>
      <c r="ABG3393" s="0"/>
      <c r="ABH3393" s="0"/>
      <c r="ABI3393" s="0"/>
      <c r="ABJ3393" s="0"/>
      <c r="ABK3393" s="0"/>
      <c r="ABL3393" s="0"/>
      <c r="ABM3393" s="0"/>
      <c r="ABN3393" s="0"/>
      <c r="ABO3393" s="0"/>
      <c r="ABP3393" s="0"/>
      <c r="ABQ3393" s="0"/>
      <c r="ABR3393" s="0"/>
      <c r="ABS3393" s="0"/>
      <c r="ABT3393" s="0"/>
      <c r="ABU3393" s="0"/>
      <c r="ABV3393" s="0"/>
      <c r="ABW3393" s="0"/>
      <c r="ABX3393" s="0"/>
      <c r="ABY3393" s="0"/>
      <c r="ABZ3393" s="0"/>
      <c r="ACA3393" s="0"/>
      <c r="ACB3393" s="0"/>
      <c r="ACC3393" s="0"/>
      <c r="ACD3393" s="0"/>
      <c r="ACE3393" s="0"/>
      <c r="ACF3393" s="0"/>
      <c r="ACG3393" s="0"/>
      <c r="ACH3393" s="0"/>
      <c r="ACI3393" s="0"/>
      <c r="ACJ3393" s="0"/>
      <c r="ACK3393" s="0"/>
      <c r="ACL3393" s="0"/>
      <c r="ACM3393" s="0"/>
      <c r="ACN3393" s="0"/>
      <c r="ACO3393" s="0"/>
      <c r="ACP3393" s="0"/>
      <c r="ACQ3393" s="0"/>
      <c r="ACR3393" s="0"/>
      <c r="ACS3393" s="0"/>
      <c r="ACT3393" s="0"/>
      <c r="ACU3393" s="0"/>
      <c r="ACV3393" s="0"/>
      <c r="ACW3393" s="0"/>
      <c r="ACX3393" s="0"/>
      <c r="ACY3393" s="0"/>
      <c r="ACZ3393" s="0"/>
      <c r="ADA3393" s="0"/>
      <c r="ADB3393" s="0"/>
      <c r="ADC3393" s="0"/>
      <c r="ADD3393" s="0"/>
      <c r="ADE3393" s="0"/>
      <c r="ADF3393" s="0"/>
      <c r="ADG3393" s="0"/>
      <c r="ADH3393" s="0"/>
      <c r="ADI3393" s="0"/>
      <c r="ADJ3393" s="0"/>
      <c r="ADK3393" s="0"/>
      <c r="ADL3393" s="0"/>
      <c r="ADM3393" s="0"/>
      <c r="ADN3393" s="0"/>
      <c r="ADO3393" s="0"/>
      <c r="ADP3393" s="0"/>
      <c r="ADQ3393" s="0"/>
      <c r="ADR3393" s="0"/>
      <c r="ADS3393" s="0"/>
      <c r="ADT3393" s="0"/>
      <c r="ADU3393" s="0"/>
      <c r="ADV3393" s="0"/>
      <c r="ADW3393" s="0"/>
      <c r="ADX3393" s="0"/>
      <c r="ADY3393" s="0"/>
      <c r="ADZ3393" s="0"/>
      <c r="AEA3393" s="0"/>
      <c r="AEB3393" s="0"/>
      <c r="AEC3393" s="0"/>
      <c r="AED3393" s="0"/>
      <c r="AEE3393" s="0"/>
      <c r="AEF3393" s="0"/>
      <c r="AEG3393" s="0"/>
      <c r="AEH3393" s="0"/>
      <c r="AEI3393" s="0"/>
      <c r="AEJ3393" s="0"/>
      <c r="AEK3393" s="0"/>
      <c r="AEL3393" s="0"/>
      <c r="AEM3393" s="0"/>
      <c r="AEN3393" s="0"/>
      <c r="AEO3393" s="0"/>
      <c r="AEP3393" s="0"/>
      <c r="AEQ3393" s="0"/>
      <c r="AER3393" s="0"/>
      <c r="AES3393" s="0"/>
      <c r="AET3393" s="0"/>
      <c r="AEU3393" s="0"/>
      <c r="AEV3393" s="0"/>
      <c r="AEW3393" s="0"/>
      <c r="AEX3393" s="0"/>
      <c r="AEY3393" s="0"/>
      <c r="AEZ3393" s="0"/>
      <c r="AFA3393" s="0"/>
      <c r="AFB3393" s="0"/>
      <c r="AFC3393" s="0"/>
      <c r="AFD3393" s="0"/>
      <c r="AFE3393" s="0"/>
      <c r="AFF3393" s="0"/>
      <c r="AFG3393" s="0"/>
      <c r="AFH3393" s="0"/>
      <c r="AFI3393" s="0"/>
      <c r="AFJ3393" s="0"/>
      <c r="AFK3393" s="0"/>
      <c r="AFL3393" s="0"/>
      <c r="AFM3393" s="0"/>
      <c r="AFN3393" s="0"/>
      <c r="AFO3393" s="0"/>
      <c r="AFP3393" s="0"/>
      <c r="AFQ3393" s="0"/>
      <c r="AFR3393" s="0"/>
      <c r="AFS3393" s="0"/>
      <c r="AFT3393" s="0"/>
      <c r="AFU3393" s="0"/>
      <c r="AFV3393" s="0"/>
      <c r="AFW3393" s="0"/>
      <c r="AFX3393" s="0"/>
      <c r="AFY3393" s="0"/>
      <c r="AFZ3393" s="0"/>
      <c r="AGA3393" s="0"/>
      <c r="AGB3393" s="0"/>
      <c r="AGC3393" s="0"/>
      <c r="AGD3393" s="0"/>
      <c r="AGE3393" s="0"/>
      <c r="AGF3393" s="0"/>
      <c r="AGG3393" s="0"/>
      <c r="AGH3393" s="0"/>
      <c r="AGI3393" s="0"/>
      <c r="AGJ3393" s="0"/>
      <c r="AGK3393" s="0"/>
      <c r="AGL3393" s="0"/>
      <c r="AGM3393" s="0"/>
      <c r="AGN3393" s="0"/>
      <c r="AGO3393" s="0"/>
      <c r="AGP3393" s="0"/>
      <c r="AGQ3393" s="0"/>
      <c r="AGR3393" s="0"/>
      <c r="AGS3393" s="0"/>
      <c r="AGT3393" s="0"/>
      <c r="AGU3393" s="0"/>
      <c r="AGV3393" s="0"/>
      <c r="AGW3393" s="0"/>
      <c r="AGX3393" s="0"/>
      <c r="AGY3393" s="0"/>
      <c r="AGZ3393" s="0"/>
      <c r="AHA3393" s="0"/>
      <c r="AHB3393" s="0"/>
      <c r="AHC3393" s="0"/>
      <c r="AHD3393" s="0"/>
      <c r="AHE3393" s="0"/>
      <c r="AHF3393" s="0"/>
      <c r="AHG3393" s="0"/>
      <c r="AHH3393" s="0"/>
      <c r="AHI3393" s="0"/>
      <c r="AHJ3393" s="0"/>
      <c r="AHK3393" s="0"/>
      <c r="AHL3393" s="0"/>
      <c r="AHM3393" s="0"/>
      <c r="AHN3393" s="0"/>
      <c r="AHO3393" s="0"/>
      <c r="AHP3393" s="0"/>
      <c r="AHQ3393" s="0"/>
      <c r="AHR3393" s="0"/>
      <c r="AHS3393" s="0"/>
      <c r="AHT3393" s="0"/>
      <c r="AHU3393" s="0"/>
      <c r="AHV3393" s="0"/>
      <c r="AHW3393" s="0"/>
      <c r="AHX3393" s="0"/>
      <c r="AHY3393" s="0"/>
      <c r="AHZ3393" s="0"/>
      <c r="AIA3393" s="0"/>
      <c r="AIB3393" s="0"/>
      <c r="AIC3393" s="0"/>
      <c r="AID3393" s="0"/>
      <c r="AIE3393" s="0"/>
      <c r="AIF3393" s="0"/>
      <c r="AIG3393" s="0"/>
      <c r="AIH3393" s="0"/>
      <c r="AII3393" s="0"/>
      <c r="AIJ3393" s="0"/>
      <c r="AIK3393" s="0"/>
      <c r="AIL3393" s="0"/>
      <c r="AIM3393" s="0"/>
      <c r="AIN3393" s="0"/>
      <c r="AIO3393" s="0"/>
      <c r="AIP3393" s="0"/>
      <c r="AIQ3393" s="0"/>
      <c r="AIR3393" s="0"/>
      <c r="AIS3393" s="0"/>
      <c r="AIT3393" s="0"/>
      <c r="AIU3393" s="0"/>
      <c r="AIV3393" s="0"/>
      <c r="AIW3393" s="0"/>
      <c r="AIX3393" s="0"/>
      <c r="AIY3393" s="0"/>
      <c r="AIZ3393" s="0"/>
      <c r="AJA3393" s="0"/>
      <c r="AJB3393" s="0"/>
      <c r="AJC3393" s="0"/>
      <c r="AJD3393" s="0"/>
      <c r="AJE3393" s="0"/>
      <c r="AJF3393" s="0"/>
      <c r="AJG3393" s="0"/>
      <c r="AJH3393" s="0"/>
      <c r="AJI3393" s="0"/>
      <c r="AJJ3393" s="0"/>
      <c r="AJK3393" s="0"/>
      <c r="AJL3393" s="0"/>
      <c r="AJM3393" s="0"/>
      <c r="AJN3393" s="0"/>
      <c r="AJO3393" s="0"/>
      <c r="AJP3393" s="0"/>
      <c r="AJQ3393" s="0"/>
      <c r="AJR3393" s="0"/>
      <c r="AJS3393" s="0"/>
      <c r="AJT3393" s="0"/>
      <c r="AJU3393" s="0"/>
      <c r="AJV3393" s="0"/>
      <c r="AJW3393" s="0"/>
      <c r="AJX3393" s="0"/>
      <c r="AJY3393" s="0"/>
      <c r="AJZ3393" s="0"/>
      <c r="AKA3393" s="0"/>
      <c r="AKB3393" s="0"/>
      <c r="AKC3393" s="0"/>
      <c r="AKD3393" s="0"/>
      <c r="AKE3393" s="0"/>
      <c r="AKF3393" s="0"/>
      <c r="AKG3393" s="0"/>
      <c r="AKH3393" s="0"/>
      <c r="AKI3393" s="0"/>
      <c r="AKJ3393" s="0"/>
      <c r="AKK3393" s="0"/>
      <c r="AKL3393" s="0"/>
      <c r="AKM3393" s="0"/>
      <c r="AKN3393" s="0"/>
      <c r="AKO3393" s="0"/>
      <c r="AKP3393" s="0"/>
      <c r="AKQ3393" s="0"/>
      <c r="AKR3393" s="0"/>
      <c r="AKS3393" s="0"/>
      <c r="AKT3393" s="0"/>
      <c r="AKU3393" s="0"/>
      <c r="AKV3393" s="0"/>
      <c r="AKW3393" s="0"/>
      <c r="AKX3393" s="0"/>
      <c r="AKY3393" s="0"/>
      <c r="AKZ3393" s="0"/>
      <c r="ALA3393" s="0"/>
      <c r="ALB3393" s="0"/>
      <c r="ALC3393" s="0"/>
      <c r="ALD3393" s="0"/>
      <c r="ALE3393" s="0"/>
      <c r="ALF3393" s="0"/>
      <c r="ALG3393" s="0"/>
      <c r="ALH3393" s="0"/>
      <c r="ALI3393" s="0"/>
      <c r="ALJ3393" s="0"/>
      <c r="ALK3393" s="0"/>
      <c r="ALL3393" s="0"/>
      <c r="ALM3393" s="0"/>
      <c r="ALN3393" s="0"/>
      <c r="ALO3393" s="0"/>
      <c r="ALP3393" s="0"/>
      <c r="ALQ3393" s="0"/>
      <c r="ALR3393" s="0"/>
      <c r="ALS3393" s="0"/>
      <c r="ALT3393" s="0"/>
      <c r="ALU3393" s="0"/>
      <c r="ALV3393" s="0"/>
      <c r="ALW3393" s="0"/>
      <c r="ALX3393" s="0"/>
      <c r="ALY3393" s="0"/>
      <c r="ALZ3393" s="0"/>
      <c r="AMA3393" s="0"/>
      <c r="AMB3393" s="0"/>
      <c r="AMC3393" s="0"/>
      <c r="AMD3393" s="0"/>
      <c r="AME3393" s="0"/>
      <c r="AMF3393" s="0"/>
      <c r="AMG3393" s="0"/>
      <c r="AMH3393" s="0"/>
      <c r="AMI3393" s="0"/>
    </row>
    <row r="3394" customFormat="false" ht="12.75" hidden="false" customHeight="false" outlineLevel="0" collapsed="false">
      <c r="A3394" s="1" t="s">
        <v>3653</v>
      </c>
      <c r="C3394" s="27" t="s">
        <v>3656</v>
      </c>
      <c r="D3394" s="27" t="s">
        <v>13</v>
      </c>
      <c r="E3394" s="27"/>
      <c r="F3394" s="29"/>
      <c r="G3394" s="29"/>
      <c r="H3394" s="30" t="s">
        <v>168</v>
      </c>
      <c r="I3394" s="44" t="n">
        <v>11.55</v>
      </c>
      <c r="J3394" s="30" t="s">
        <v>3609</v>
      </c>
      <c r="K3394" s="0"/>
      <c r="L3394" s="0"/>
      <c r="M3394" s="0"/>
      <c r="N3394" s="95"/>
      <c r="O3394" s="95"/>
      <c r="BM3394" s="0"/>
      <c r="BN3394" s="0"/>
      <c r="BO3394" s="0"/>
      <c r="BP3394" s="0"/>
      <c r="BQ3394" s="0"/>
      <c r="BR3394" s="0"/>
      <c r="BS3394" s="0"/>
      <c r="BT3394" s="0"/>
      <c r="BU3394" s="0"/>
      <c r="BV3394" s="0"/>
      <c r="BW3394" s="0"/>
      <c r="BX3394" s="0"/>
      <c r="BY3394" s="0"/>
      <c r="BZ3394" s="0"/>
      <c r="CA3394" s="0"/>
      <c r="CB3394" s="0"/>
      <c r="CC3394" s="0"/>
      <c r="CD3394" s="0"/>
      <c r="CE3394" s="0"/>
      <c r="CF3394" s="0"/>
      <c r="CG3394" s="0"/>
      <c r="CH3394" s="0"/>
      <c r="CI3394" s="0"/>
      <c r="CJ3394" s="0"/>
      <c r="CK3394" s="0"/>
      <c r="CL3394" s="0"/>
      <c r="CM3394" s="0"/>
      <c r="CN3394" s="0"/>
      <c r="CO3394" s="0"/>
      <c r="CP3394" s="0"/>
      <c r="CQ3394" s="0"/>
      <c r="CR3394" s="0"/>
      <c r="CS3394" s="0"/>
      <c r="CT3394" s="0"/>
      <c r="CU3394" s="0"/>
      <c r="CV3394" s="0"/>
      <c r="CW3394" s="0"/>
      <c r="CX3394" s="0"/>
      <c r="CY3394" s="0"/>
      <c r="CZ3394" s="0"/>
      <c r="DA3394" s="0"/>
      <c r="DB3394" s="0"/>
      <c r="DC3394" s="0"/>
      <c r="DD3394" s="0"/>
      <c r="DE3394" s="0"/>
      <c r="DF3394" s="0"/>
      <c r="DG3394" s="0"/>
      <c r="DH3394" s="0"/>
      <c r="DI3394" s="0"/>
      <c r="DJ3394" s="0"/>
      <c r="DK3394" s="0"/>
      <c r="DL3394" s="0"/>
      <c r="DM3394" s="0"/>
      <c r="DN3394" s="0"/>
      <c r="DO3394" s="0"/>
      <c r="DP3394" s="0"/>
      <c r="DQ3394" s="0"/>
      <c r="DR3394" s="0"/>
      <c r="DS3394" s="0"/>
      <c r="DT3394" s="0"/>
      <c r="DU3394" s="0"/>
      <c r="DV3394" s="0"/>
      <c r="DW3394" s="0"/>
      <c r="DX3394" s="0"/>
      <c r="DY3394" s="0"/>
      <c r="DZ3394" s="0"/>
      <c r="EA3394" s="0"/>
      <c r="EB3394" s="0"/>
      <c r="EC3394" s="0"/>
      <c r="ED3394" s="0"/>
      <c r="EE3394" s="0"/>
      <c r="EF3394" s="0"/>
      <c r="EG3394" s="0"/>
      <c r="EH3394" s="0"/>
      <c r="EI3394" s="0"/>
      <c r="EJ3394" s="0"/>
      <c r="EK3394" s="0"/>
      <c r="EL3394" s="0"/>
      <c r="EM3394" s="0"/>
      <c r="EN3394" s="0"/>
      <c r="EO3394" s="0"/>
      <c r="EP3394" s="0"/>
      <c r="EQ3394" s="0"/>
      <c r="ER3394" s="0"/>
      <c r="ES3394" s="0"/>
      <c r="ET3394" s="0"/>
      <c r="EU3394" s="0"/>
      <c r="EV3394" s="0"/>
      <c r="EW3394" s="0"/>
      <c r="EX3394" s="0"/>
      <c r="EY3394" s="0"/>
      <c r="EZ3394" s="0"/>
      <c r="FA3394" s="0"/>
      <c r="FB3394" s="0"/>
      <c r="FC3394" s="0"/>
      <c r="FD3394" s="0"/>
      <c r="FE3394" s="0"/>
      <c r="FF3394" s="0"/>
      <c r="FG3394" s="0"/>
      <c r="FH3394" s="0"/>
      <c r="FI3394" s="0"/>
      <c r="FJ3394" s="0"/>
      <c r="FK3394" s="0"/>
      <c r="FL3394" s="0"/>
      <c r="FM3394" s="0"/>
      <c r="FN3394" s="0"/>
      <c r="FO3394" s="0"/>
      <c r="FP3394" s="0"/>
      <c r="FQ3394" s="0"/>
      <c r="FR3394" s="0"/>
      <c r="FS3394" s="0"/>
      <c r="FT3394" s="0"/>
      <c r="FU3394" s="0"/>
      <c r="FV3394" s="0"/>
      <c r="FW3394" s="0"/>
      <c r="FX3394" s="0"/>
      <c r="FY3394" s="0"/>
      <c r="FZ3394" s="0"/>
      <c r="GA3394" s="0"/>
      <c r="GB3394" s="0"/>
      <c r="GC3394" s="0"/>
      <c r="GD3394" s="0"/>
      <c r="GE3394" s="0"/>
      <c r="GF3394" s="0"/>
      <c r="GG3394" s="0"/>
      <c r="GH3394" s="0"/>
      <c r="GI3394" s="0"/>
      <c r="GJ3394" s="0"/>
      <c r="GK3394" s="0"/>
      <c r="GL3394" s="0"/>
      <c r="GM3394" s="0"/>
      <c r="GN3394" s="0"/>
      <c r="GO3394" s="0"/>
      <c r="GP3394" s="0"/>
      <c r="GQ3394" s="0"/>
      <c r="GR3394" s="0"/>
      <c r="GS3394" s="0"/>
      <c r="GT3394" s="0"/>
      <c r="GU3394" s="0"/>
      <c r="GV3394" s="0"/>
      <c r="GW3394" s="0"/>
      <c r="GX3394" s="0"/>
      <c r="GY3394" s="0"/>
      <c r="GZ3394" s="0"/>
      <c r="HA3394" s="0"/>
      <c r="HB3394" s="0"/>
      <c r="HC3394" s="0"/>
      <c r="HD3394" s="0"/>
      <c r="HE3394" s="0"/>
      <c r="HF3394" s="0"/>
      <c r="HG3394" s="0"/>
      <c r="HH3394" s="0"/>
      <c r="HI3394" s="0"/>
      <c r="HJ3394" s="0"/>
      <c r="HK3394" s="0"/>
      <c r="HL3394" s="0"/>
      <c r="HM3394" s="0"/>
      <c r="HN3394" s="0"/>
      <c r="HO3394" s="0"/>
      <c r="HP3394" s="0"/>
      <c r="HQ3394" s="0"/>
      <c r="HR3394" s="0"/>
      <c r="HS3394" s="0"/>
      <c r="HT3394" s="0"/>
      <c r="HU3394" s="0"/>
      <c r="HV3394" s="0"/>
      <c r="HW3394" s="0"/>
      <c r="HX3394" s="0"/>
      <c r="HY3394" s="0"/>
      <c r="HZ3394" s="0"/>
      <c r="IA3394" s="0"/>
      <c r="IB3394" s="0"/>
      <c r="IC3394" s="0"/>
      <c r="ID3394" s="0"/>
      <c r="IE3394" s="0"/>
      <c r="IF3394" s="0"/>
      <c r="IG3394" s="0"/>
      <c r="IH3394" s="0"/>
      <c r="II3394" s="0"/>
      <c r="IJ3394" s="0"/>
      <c r="IK3394" s="0"/>
      <c r="IL3394" s="0"/>
      <c r="IM3394" s="0"/>
      <c r="IN3394" s="0"/>
      <c r="IO3394" s="0"/>
      <c r="IP3394" s="0"/>
      <c r="IQ3394" s="0"/>
      <c r="IR3394" s="0"/>
      <c r="IS3394" s="0"/>
      <c r="IT3394" s="0"/>
      <c r="IU3394" s="0"/>
      <c r="IV3394" s="0"/>
      <c r="IW3394" s="0"/>
      <c r="IX3394" s="0"/>
      <c r="IY3394" s="0"/>
      <c r="IZ3394" s="0"/>
      <c r="JA3394" s="0"/>
      <c r="JB3394" s="0"/>
      <c r="JC3394" s="0"/>
      <c r="JD3394" s="0"/>
      <c r="JE3394" s="0"/>
      <c r="JF3394" s="0"/>
      <c r="JG3394" s="0"/>
      <c r="JH3394" s="0"/>
      <c r="JI3394" s="0"/>
      <c r="JJ3394" s="0"/>
      <c r="JK3394" s="0"/>
      <c r="JL3394" s="0"/>
      <c r="JM3394" s="0"/>
      <c r="JN3394" s="0"/>
      <c r="JO3394" s="0"/>
      <c r="JP3394" s="0"/>
      <c r="JQ3394" s="0"/>
      <c r="JR3394" s="0"/>
      <c r="JS3394" s="0"/>
      <c r="JT3394" s="0"/>
      <c r="JU3394" s="0"/>
      <c r="JV3394" s="0"/>
      <c r="JW3394" s="0"/>
      <c r="JX3394" s="0"/>
      <c r="JY3394" s="0"/>
      <c r="JZ3394" s="0"/>
      <c r="KA3394" s="0"/>
      <c r="KB3394" s="0"/>
      <c r="KC3394" s="0"/>
      <c r="KD3394" s="0"/>
      <c r="KE3394" s="0"/>
      <c r="KF3394" s="0"/>
      <c r="KG3394" s="0"/>
      <c r="KH3394" s="0"/>
      <c r="KI3394" s="0"/>
      <c r="KJ3394" s="0"/>
      <c r="KK3394" s="0"/>
      <c r="KL3394" s="0"/>
      <c r="KM3394" s="0"/>
      <c r="KN3394" s="0"/>
      <c r="KO3394" s="0"/>
      <c r="KP3394" s="0"/>
      <c r="KQ3394" s="0"/>
      <c r="KR3394" s="0"/>
      <c r="KS3394" s="0"/>
      <c r="KT3394" s="0"/>
      <c r="KU3394" s="0"/>
      <c r="KV3394" s="0"/>
      <c r="KW3394" s="0"/>
      <c r="KX3394" s="0"/>
      <c r="KY3394" s="0"/>
      <c r="KZ3394" s="0"/>
      <c r="LA3394" s="0"/>
      <c r="LB3394" s="0"/>
      <c r="LC3394" s="0"/>
      <c r="LD3394" s="0"/>
      <c r="LE3394" s="0"/>
      <c r="LF3394" s="0"/>
      <c r="LG3394" s="0"/>
      <c r="LH3394" s="0"/>
      <c r="LI3394" s="0"/>
      <c r="LJ3394" s="0"/>
      <c r="LK3394" s="0"/>
      <c r="LL3394" s="0"/>
      <c r="LM3394" s="0"/>
      <c r="LN3394" s="0"/>
      <c r="LO3394" s="0"/>
      <c r="LP3394" s="0"/>
      <c r="LQ3394" s="0"/>
      <c r="LR3394" s="0"/>
      <c r="LS3394" s="0"/>
      <c r="LT3394" s="0"/>
      <c r="LU3394" s="0"/>
      <c r="LV3394" s="0"/>
      <c r="LW3394" s="0"/>
      <c r="LX3394" s="0"/>
      <c r="LY3394" s="0"/>
      <c r="LZ3394" s="0"/>
      <c r="MA3394" s="0"/>
      <c r="MB3394" s="0"/>
      <c r="MC3394" s="0"/>
      <c r="MD3394" s="0"/>
      <c r="ME3394" s="0"/>
      <c r="MF3394" s="0"/>
      <c r="MG3394" s="0"/>
      <c r="MH3394" s="0"/>
      <c r="MI3394" s="0"/>
      <c r="MJ3394" s="0"/>
      <c r="MK3394" s="0"/>
      <c r="ML3394" s="0"/>
      <c r="MM3394" s="0"/>
      <c r="MN3394" s="0"/>
      <c r="MO3394" s="0"/>
      <c r="MP3394" s="0"/>
      <c r="MQ3394" s="0"/>
      <c r="MR3394" s="0"/>
      <c r="MS3394" s="0"/>
      <c r="MT3394" s="0"/>
      <c r="MU3394" s="0"/>
      <c r="MV3394" s="0"/>
      <c r="MW3394" s="0"/>
      <c r="MX3394" s="0"/>
      <c r="MY3394" s="0"/>
      <c r="MZ3394" s="0"/>
      <c r="NA3394" s="0"/>
      <c r="NB3394" s="0"/>
      <c r="NC3394" s="0"/>
      <c r="ND3394" s="0"/>
      <c r="NE3394" s="0"/>
      <c r="NF3394" s="0"/>
      <c r="NG3394" s="0"/>
      <c r="NH3394" s="0"/>
      <c r="NI3394" s="0"/>
      <c r="NJ3394" s="0"/>
      <c r="NK3394" s="0"/>
      <c r="NL3394" s="0"/>
      <c r="NM3394" s="0"/>
      <c r="NN3394" s="0"/>
      <c r="NO3394" s="0"/>
      <c r="NP3394" s="0"/>
      <c r="NQ3394" s="0"/>
      <c r="NR3394" s="0"/>
      <c r="NS3394" s="0"/>
      <c r="NT3394" s="0"/>
      <c r="NU3394" s="0"/>
      <c r="NV3394" s="0"/>
      <c r="NW3394" s="0"/>
      <c r="NX3394" s="0"/>
      <c r="NY3394" s="0"/>
      <c r="NZ3394" s="0"/>
      <c r="OA3394" s="0"/>
      <c r="OB3394" s="0"/>
      <c r="OC3394" s="0"/>
      <c r="OD3394" s="0"/>
      <c r="OE3394" s="0"/>
      <c r="OF3394" s="0"/>
      <c r="OG3394" s="0"/>
      <c r="OH3394" s="0"/>
      <c r="OI3394" s="0"/>
      <c r="OJ3394" s="0"/>
      <c r="OK3394" s="0"/>
      <c r="OL3394" s="0"/>
      <c r="OM3394" s="0"/>
      <c r="ON3394" s="0"/>
      <c r="OO3394" s="0"/>
      <c r="OP3394" s="0"/>
      <c r="OQ3394" s="0"/>
      <c r="OR3394" s="0"/>
      <c r="OS3394" s="0"/>
      <c r="OT3394" s="0"/>
      <c r="OU3394" s="0"/>
      <c r="OV3394" s="0"/>
      <c r="OW3394" s="0"/>
      <c r="OX3394" s="0"/>
      <c r="OY3394" s="0"/>
      <c r="OZ3394" s="0"/>
      <c r="PA3394" s="0"/>
      <c r="PB3394" s="0"/>
      <c r="PC3394" s="0"/>
      <c r="PD3394" s="0"/>
      <c r="PE3394" s="0"/>
      <c r="PF3394" s="0"/>
      <c r="PG3394" s="0"/>
      <c r="PH3394" s="0"/>
      <c r="PI3394" s="0"/>
      <c r="PJ3394" s="0"/>
      <c r="PK3394" s="0"/>
      <c r="PL3394" s="0"/>
      <c r="PM3394" s="0"/>
      <c r="PN3394" s="0"/>
      <c r="PO3394" s="0"/>
      <c r="PP3394" s="0"/>
      <c r="PQ3394" s="0"/>
      <c r="PR3394" s="0"/>
      <c r="PS3394" s="0"/>
      <c r="PT3394" s="0"/>
      <c r="PU3394" s="0"/>
      <c r="PV3394" s="0"/>
      <c r="PW3394" s="0"/>
      <c r="PX3394" s="0"/>
      <c r="PY3394" s="0"/>
      <c r="PZ3394" s="0"/>
      <c r="QA3394" s="0"/>
      <c r="QB3394" s="0"/>
      <c r="QC3394" s="0"/>
      <c r="QD3394" s="0"/>
      <c r="QE3394" s="0"/>
      <c r="QF3394" s="0"/>
      <c r="QG3394" s="0"/>
      <c r="QH3394" s="0"/>
      <c r="QI3394" s="0"/>
      <c r="QJ3394" s="0"/>
      <c r="QK3394" s="0"/>
      <c r="QL3394" s="0"/>
      <c r="QM3394" s="0"/>
      <c r="QN3394" s="0"/>
      <c r="QO3394" s="0"/>
      <c r="QP3394" s="0"/>
      <c r="QQ3394" s="0"/>
      <c r="QR3394" s="0"/>
      <c r="QS3394" s="0"/>
      <c r="QT3394" s="0"/>
      <c r="QU3394" s="0"/>
      <c r="QV3394" s="0"/>
      <c r="QW3394" s="0"/>
      <c r="QX3394" s="0"/>
      <c r="QY3394" s="0"/>
      <c r="QZ3394" s="0"/>
      <c r="RA3394" s="0"/>
      <c r="RB3394" s="0"/>
      <c r="RC3394" s="0"/>
      <c r="RD3394" s="0"/>
      <c r="RE3394" s="0"/>
      <c r="RF3394" s="0"/>
      <c r="RG3394" s="0"/>
      <c r="RH3394" s="0"/>
      <c r="RI3394" s="0"/>
      <c r="RJ3394" s="0"/>
      <c r="RK3394" s="0"/>
      <c r="RL3394" s="0"/>
      <c r="RM3394" s="0"/>
      <c r="RN3394" s="0"/>
      <c r="RO3394" s="0"/>
      <c r="RP3394" s="0"/>
      <c r="RQ3394" s="0"/>
      <c r="RR3394" s="0"/>
      <c r="RS3394" s="0"/>
      <c r="RT3394" s="0"/>
      <c r="RU3394" s="0"/>
      <c r="RV3394" s="0"/>
      <c r="RW3394" s="0"/>
      <c r="RX3394" s="0"/>
      <c r="RY3394" s="0"/>
      <c r="RZ3394" s="0"/>
      <c r="SA3394" s="0"/>
      <c r="SB3394" s="0"/>
      <c r="SC3394" s="0"/>
      <c r="SD3394" s="0"/>
      <c r="SE3394" s="0"/>
      <c r="SF3394" s="0"/>
      <c r="SG3394" s="0"/>
      <c r="SH3394" s="0"/>
      <c r="SI3394" s="0"/>
      <c r="SJ3394" s="0"/>
      <c r="SK3394" s="0"/>
      <c r="SL3394" s="0"/>
      <c r="SM3394" s="0"/>
      <c r="SN3394" s="0"/>
      <c r="SO3394" s="0"/>
      <c r="SP3394" s="0"/>
      <c r="SQ3394" s="0"/>
      <c r="SR3394" s="0"/>
      <c r="SS3394" s="0"/>
      <c r="ST3394" s="0"/>
      <c r="SU3394" s="0"/>
      <c r="SV3394" s="0"/>
      <c r="SW3394" s="0"/>
      <c r="SX3394" s="0"/>
      <c r="SY3394" s="0"/>
      <c r="SZ3394" s="0"/>
      <c r="TA3394" s="0"/>
      <c r="TB3394" s="0"/>
      <c r="TC3394" s="0"/>
      <c r="TD3394" s="0"/>
      <c r="TE3394" s="0"/>
      <c r="TF3394" s="0"/>
      <c r="TG3394" s="0"/>
      <c r="TH3394" s="0"/>
      <c r="TI3394" s="0"/>
      <c r="TJ3394" s="0"/>
      <c r="TK3394" s="0"/>
      <c r="TL3394" s="0"/>
      <c r="TM3394" s="0"/>
      <c r="TN3394" s="0"/>
      <c r="TO3394" s="0"/>
      <c r="TP3394" s="0"/>
      <c r="TQ3394" s="0"/>
      <c r="TR3394" s="0"/>
      <c r="TS3394" s="0"/>
      <c r="TT3394" s="0"/>
      <c r="TU3394" s="0"/>
      <c r="TV3394" s="0"/>
      <c r="TW3394" s="0"/>
      <c r="TX3394" s="0"/>
      <c r="TY3394" s="0"/>
      <c r="TZ3394" s="0"/>
      <c r="UA3394" s="0"/>
      <c r="UB3394" s="0"/>
      <c r="UC3394" s="0"/>
      <c r="UD3394" s="0"/>
      <c r="UE3394" s="0"/>
      <c r="UF3394" s="0"/>
      <c r="UG3394" s="0"/>
      <c r="UH3394" s="0"/>
      <c r="UI3394" s="0"/>
      <c r="UJ3394" s="0"/>
      <c r="UK3394" s="0"/>
      <c r="UL3394" s="0"/>
      <c r="UM3394" s="0"/>
      <c r="UN3394" s="0"/>
      <c r="UO3394" s="0"/>
      <c r="UP3394" s="0"/>
      <c r="UQ3394" s="0"/>
      <c r="UR3394" s="0"/>
      <c r="US3394" s="0"/>
      <c r="UT3394" s="0"/>
      <c r="UU3394" s="0"/>
      <c r="UV3394" s="0"/>
      <c r="UW3394" s="0"/>
      <c r="UX3394" s="0"/>
      <c r="UY3394" s="0"/>
      <c r="UZ3394" s="0"/>
      <c r="VA3394" s="0"/>
      <c r="VB3394" s="0"/>
      <c r="VC3394" s="0"/>
      <c r="VD3394" s="0"/>
      <c r="VE3394" s="0"/>
      <c r="VF3394" s="0"/>
      <c r="VG3394" s="0"/>
      <c r="VH3394" s="0"/>
      <c r="VI3394" s="0"/>
      <c r="VJ3394" s="0"/>
      <c r="VK3394" s="0"/>
      <c r="VL3394" s="0"/>
      <c r="VM3394" s="0"/>
      <c r="VN3394" s="0"/>
      <c r="VO3394" s="0"/>
      <c r="VP3394" s="0"/>
      <c r="VQ3394" s="0"/>
      <c r="VR3394" s="0"/>
      <c r="VS3394" s="0"/>
      <c r="VT3394" s="0"/>
      <c r="VU3394" s="0"/>
      <c r="VV3394" s="0"/>
      <c r="VW3394" s="0"/>
      <c r="VX3394" s="0"/>
      <c r="VY3394" s="0"/>
      <c r="VZ3394" s="0"/>
      <c r="WA3394" s="0"/>
      <c r="WB3394" s="0"/>
      <c r="WC3394" s="0"/>
      <c r="WD3394" s="0"/>
      <c r="WE3394" s="0"/>
      <c r="WF3394" s="0"/>
      <c r="WG3394" s="0"/>
      <c r="WH3394" s="0"/>
      <c r="WI3394" s="0"/>
      <c r="WJ3394" s="0"/>
      <c r="WK3394" s="0"/>
      <c r="WL3394" s="0"/>
      <c r="WM3394" s="0"/>
      <c r="WN3394" s="0"/>
      <c r="WO3394" s="0"/>
      <c r="WP3394" s="0"/>
      <c r="WQ3394" s="0"/>
      <c r="WR3394" s="0"/>
      <c r="WS3394" s="0"/>
      <c r="WT3394" s="0"/>
      <c r="WU3394" s="0"/>
      <c r="WV3394" s="0"/>
      <c r="WW3394" s="0"/>
      <c r="WX3394" s="0"/>
      <c r="WY3394" s="0"/>
      <c r="WZ3394" s="0"/>
      <c r="XA3394" s="0"/>
      <c r="XB3394" s="0"/>
      <c r="XC3394" s="0"/>
      <c r="XD3394" s="0"/>
      <c r="XE3394" s="0"/>
      <c r="XF3394" s="0"/>
      <c r="XG3394" s="0"/>
      <c r="XH3394" s="0"/>
      <c r="XI3394" s="0"/>
      <c r="XJ3394" s="0"/>
      <c r="XK3394" s="0"/>
      <c r="XL3394" s="0"/>
      <c r="XM3394" s="0"/>
      <c r="XN3394" s="0"/>
      <c r="XO3394" s="0"/>
      <c r="XP3394" s="0"/>
      <c r="XQ3394" s="0"/>
      <c r="XR3394" s="0"/>
      <c r="XS3394" s="0"/>
      <c r="XT3394" s="0"/>
      <c r="XU3394" s="0"/>
      <c r="XV3394" s="0"/>
      <c r="XW3394" s="0"/>
      <c r="XX3394" s="0"/>
      <c r="XY3394" s="0"/>
      <c r="XZ3394" s="0"/>
      <c r="YA3394" s="0"/>
      <c r="YB3394" s="0"/>
      <c r="YC3394" s="0"/>
      <c r="YD3394" s="0"/>
      <c r="YE3394" s="0"/>
      <c r="YF3394" s="0"/>
      <c r="YG3394" s="0"/>
      <c r="YH3394" s="0"/>
      <c r="YI3394" s="0"/>
      <c r="YJ3394" s="0"/>
      <c r="YK3394" s="0"/>
      <c r="YL3394" s="0"/>
      <c r="YM3394" s="0"/>
      <c r="YN3394" s="0"/>
      <c r="YO3394" s="0"/>
      <c r="YP3394" s="0"/>
      <c r="YQ3394" s="0"/>
      <c r="YR3394" s="0"/>
      <c r="YS3394" s="0"/>
      <c r="YT3394" s="0"/>
      <c r="YU3394" s="0"/>
      <c r="YV3394" s="0"/>
      <c r="YW3394" s="0"/>
      <c r="YX3394" s="0"/>
      <c r="YY3394" s="0"/>
      <c r="YZ3394" s="0"/>
      <c r="ZA3394" s="0"/>
      <c r="ZB3394" s="0"/>
      <c r="ZC3394" s="0"/>
      <c r="ZD3394" s="0"/>
      <c r="ZE3394" s="0"/>
      <c r="ZF3394" s="0"/>
      <c r="ZG3394" s="0"/>
      <c r="ZH3394" s="0"/>
      <c r="ZI3394" s="0"/>
      <c r="ZJ3394" s="0"/>
      <c r="ZK3394" s="0"/>
      <c r="ZL3394" s="0"/>
      <c r="ZM3394" s="0"/>
      <c r="ZN3394" s="0"/>
      <c r="ZO3394" s="0"/>
      <c r="ZP3394" s="0"/>
      <c r="ZQ3394" s="0"/>
      <c r="ZR3394" s="0"/>
      <c r="ZS3394" s="0"/>
      <c r="ZT3394" s="0"/>
      <c r="ZU3394" s="0"/>
      <c r="ZV3394" s="0"/>
      <c r="ZW3394" s="0"/>
      <c r="ZX3394" s="0"/>
      <c r="ZY3394" s="0"/>
      <c r="ZZ3394" s="0"/>
      <c r="AAA3394" s="0"/>
      <c r="AAB3394" s="0"/>
      <c r="AAC3394" s="0"/>
      <c r="AAD3394" s="0"/>
      <c r="AAE3394" s="0"/>
      <c r="AAF3394" s="0"/>
      <c r="AAG3394" s="0"/>
      <c r="AAH3394" s="0"/>
      <c r="AAI3394" s="0"/>
      <c r="AAJ3394" s="0"/>
      <c r="AAK3394" s="0"/>
      <c r="AAL3394" s="0"/>
      <c r="AAM3394" s="0"/>
      <c r="AAN3394" s="0"/>
      <c r="AAO3394" s="0"/>
      <c r="AAP3394" s="0"/>
      <c r="AAQ3394" s="0"/>
      <c r="AAR3394" s="0"/>
      <c r="AAS3394" s="0"/>
      <c r="AAT3394" s="0"/>
      <c r="AAU3394" s="0"/>
      <c r="AAV3394" s="0"/>
      <c r="AAW3394" s="0"/>
      <c r="AAX3394" s="0"/>
      <c r="AAY3394" s="0"/>
      <c r="AAZ3394" s="0"/>
      <c r="ABA3394" s="0"/>
      <c r="ABB3394" s="0"/>
      <c r="ABC3394" s="0"/>
      <c r="ABD3394" s="0"/>
      <c r="ABE3394" s="0"/>
      <c r="ABF3394" s="0"/>
      <c r="ABG3394" s="0"/>
      <c r="ABH3394" s="0"/>
      <c r="ABI3394" s="0"/>
      <c r="ABJ3394" s="0"/>
      <c r="ABK3394" s="0"/>
      <c r="ABL3394" s="0"/>
      <c r="ABM3394" s="0"/>
      <c r="ABN3394" s="0"/>
      <c r="ABO3394" s="0"/>
      <c r="ABP3394" s="0"/>
      <c r="ABQ3394" s="0"/>
      <c r="ABR3394" s="0"/>
      <c r="ABS3394" s="0"/>
      <c r="ABT3394" s="0"/>
      <c r="ABU3394" s="0"/>
      <c r="ABV3394" s="0"/>
      <c r="ABW3394" s="0"/>
      <c r="ABX3394" s="0"/>
      <c r="ABY3394" s="0"/>
      <c r="ABZ3394" s="0"/>
      <c r="ACA3394" s="0"/>
      <c r="ACB3394" s="0"/>
      <c r="ACC3394" s="0"/>
      <c r="ACD3394" s="0"/>
      <c r="ACE3394" s="0"/>
      <c r="ACF3394" s="0"/>
      <c r="ACG3394" s="0"/>
      <c r="ACH3394" s="0"/>
      <c r="ACI3394" s="0"/>
      <c r="ACJ3394" s="0"/>
      <c r="ACK3394" s="0"/>
      <c r="ACL3394" s="0"/>
      <c r="ACM3394" s="0"/>
      <c r="ACN3394" s="0"/>
      <c r="ACO3394" s="0"/>
      <c r="ACP3394" s="0"/>
      <c r="ACQ3394" s="0"/>
      <c r="ACR3394" s="0"/>
      <c r="ACS3394" s="0"/>
      <c r="ACT3394" s="0"/>
      <c r="ACU3394" s="0"/>
      <c r="ACV3394" s="0"/>
      <c r="ACW3394" s="0"/>
      <c r="ACX3394" s="0"/>
      <c r="ACY3394" s="0"/>
      <c r="ACZ3394" s="0"/>
      <c r="ADA3394" s="0"/>
      <c r="ADB3394" s="0"/>
      <c r="ADC3394" s="0"/>
      <c r="ADD3394" s="0"/>
      <c r="ADE3394" s="0"/>
      <c r="ADF3394" s="0"/>
      <c r="ADG3394" s="0"/>
      <c r="ADH3394" s="0"/>
      <c r="ADI3394" s="0"/>
      <c r="ADJ3394" s="0"/>
      <c r="ADK3394" s="0"/>
      <c r="ADL3394" s="0"/>
      <c r="ADM3394" s="0"/>
      <c r="ADN3394" s="0"/>
      <c r="ADO3394" s="0"/>
      <c r="ADP3394" s="0"/>
      <c r="ADQ3394" s="0"/>
      <c r="ADR3394" s="0"/>
      <c r="ADS3394" s="0"/>
      <c r="ADT3394" s="0"/>
      <c r="ADU3394" s="0"/>
      <c r="ADV3394" s="0"/>
      <c r="ADW3394" s="0"/>
      <c r="ADX3394" s="0"/>
      <c r="ADY3394" s="0"/>
      <c r="ADZ3394" s="0"/>
      <c r="AEA3394" s="0"/>
      <c r="AEB3394" s="0"/>
      <c r="AEC3394" s="0"/>
      <c r="AED3394" s="0"/>
      <c r="AEE3394" s="0"/>
      <c r="AEF3394" s="0"/>
      <c r="AEG3394" s="0"/>
      <c r="AEH3394" s="0"/>
      <c r="AEI3394" s="0"/>
      <c r="AEJ3394" s="0"/>
      <c r="AEK3394" s="0"/>
      <c r="AEL3394" s="0"/>
      <c r="AEM3394" s="0"/>
      <c r="AEN3394" s="0"/>
      <c r="AEO3394" s="0"/>
      <c r="AEP3394" s="0"/>
      <c r="AEQ3394" s="0"/>
      <c r="AER3394" s="0"/>
      <c r="AES3394" s="0"/>
      <c r="AET3394" s="0"/>
      <c r="AEU3394" s="0"/>
      <c r="AEV3394" s="0"/>
      <c r="AEW3394" s="0"/>
      <c r="AEX3394" s="0"/>
      <c r="AEY3394" s="0"/>
      <c r="AEZ3394" s="0"/>
      <c r="AFA3394" s="0"/>
      <c r="AFB3394" s="0"/>
      <c r="AFC3394" s="0"/>
      <c r="AFD3394" s="0"/>
      <c r="AFE3394" s="0"/>
      <c r="AFF3394" s="0"/>
      <c r="AFG3394" s="0"/>
      <c r="AFH3394" s="0"/>
      <c r="AFI3394" s="0"/>
      <c r="AFJ3394" s="0"/>
      <c r="AFK3394" s="0"/>
      <c r="AFL3394" s="0"/>
      <c r="AFM3394" s="0"/>
      <c r="AFN3394" s="0"/>
      <c r="AFO3394" s="0"/>
      <c r="AFP3394" s="0"/>
      <c r="AFQ3394" s="0"/>
      <c r="AFR3394" s="0"/>
      <c r="AFS3394" s="0"/>
      <c r="AFT3394" s="0"/>
      <c r="AFU3394" s="0"/>
      <c r="AFV3394" s="0"/>
      <c r="AFW3394" s="0"/>
      <c r="AFX3394" s="0"/>
      <c r="AFY3394" s="0"/>
      <c r="AFZ3394" s="0"/>
      <c r="AGA3394" s="0"/>
      <c r="AGB3394" s="0"/>
      <c r="AGC3394" s="0"/>
      <c r="AGD3394" s="0"/>
      <c r="AGE3394" s="0"/>
      <c r="AGF3394" s="0"/>
      <c r="AGG3394" s="0"/>
      <c r="AGH3394" s="0"/>
      <c r="AGI3394" s="0"/>
      <c r="AGJ3394" s="0"/>
      <c r="AGK3394" s="0"/>
      <c r="AGL3394" s="0"/>
      <c r="AGM3394" s="0"/>
      <c r="AGN3394" s="0"/>
      <c r="AGO3394" s="0"/>
      <c r="AGP3394" s="0"/>
      <c r="AGQ3394" s="0"/>
      <c r="AGR3394" s="0"/>
      <c r="AGS3394" s="0"/>
      <c r="AGT3394" s="0"/>
      <c r="AGU3394" s="0"/>
      <c r="AGV3394" s="0"/>
      <c r="AGW3394" s="0"/>
      <c r="AGX3394" s="0"/>
      <c r="AGY3394" s="0"/>
      <c r="AGZ3394" s="0"/>
      <c r="AHA3394" s="0"/>
      <c r="AHB3394" s="0"/>
      <c r="AHC3394" s="0"/>
      <c r="AHD3394" s="0"/>
      <c r="AHE3394" s="0"/>
      <c r="AHF3394" s="0"/>
      <c r="AHG3394" s="0"/>
      <c r="AHH3394" s="0"/>
      <c r="AHI3394" s="0"/>
      <c r="AHJ3394" s="0"/>
      <c r="AHK3394" s="0"/>
      <c r="AHL3394" s="0"/>
      <c r="AHM3394" s="0"/>
      <c r="AHN3394" s="0"/>
      <c r="AHO3394" s="0"/>
      <c r="AHP3394" s="0"/>
      <c r="AHQ3394" s="0"/>
      <c r="AHR3394" s="0"/>
      <c r="AHS3394" s="0"/>
      <c r="AHT3394" s="0"/>
      <c r="AHU3394" s="0"/>
      <c r="AHV3394" s="0"/>
      <c r="AHW3394" s="0"/>
      <c r="AHX3394" s="0"/>
      <c r="AHY3394" s="0"/>
      <c r="AHZ3394" s="0"/>
      <c r="AIA3394" s="0"/>
      <c r="AIB3394" s="0"/>
      <c r="AIC3394" s="0"/>
      <c r="AID3394" s="0"/>
      <c r="AIE3394" s="0"/>
      <c r="AIF3394" s="0"/>
      <c r="AIG3394" s="0"/>
      <c r="AIH3394" s="0"/>
      <c r="AII3394" s="0"/>
      <c r="AIJ3394" s="0"/>
      <c r="AIK3394" s="0"/>
      <c r="AIL3394" s="0"/>
      <c r="AIM3394" s="0"/>
      <c r="AIN3394" s="0"/>
      <c r="AIO3394" s="0"/>
      <c r="AIP3394" s="0"/>
      <c r="AIQ3394" s="0"/>
      <c r="AIR3394" s="0"/>
      <c r="AIS3394" s="0"/>
      <c r="AIT3394" s="0"/>
      <c r="AIU3394" s="0"/>
      <c r="AIV3394" s="0"/>
      <c r="AIW3394" s="0"/>
      <c r="AIX3394" s="0"/>
      <c r="AIY3394" s="0"/>
      <c r="AIZ3394" s="0"/>
      <c r="AJA3394" s="0"/>
      <c r="AJB3394" s="0"/>
      <c r="AJC3394" s="0"/>
      <c r="AJD3394" s="0"/>
      <c r="AJE3394" s="0"/>
      <c r="AJF3394" s="0"/>
      <c r="AJG3394" s="0"/>
      <c r="AJH3394" s="0"/>
      <c r="AJI3394" s="0"/>
      <c r="AJJ3394" s="0"/>
      <c r="AJK3394" s="0"/>
      <c r="AJL3394" s="0"/>
      <c r="AJM3394" s="0"/>
      <c r="AJN3394" s="0"/>
      <c r="AJO3394" s="0"/>
      <c r="AJP3394" s="0"/>
      <c r="AJQ3394" s="0"/>
      <c r="AJR3394" s="0"/>
      <c r="AJS3394" s="0"/>
      <c r="AJT3394" s="0"/>
      <c r="AJU3394" s="0"/>
      <c r="AJV3394" s="0"/>
      <c r="AJW3394" s="0"/>
      <c r="AJX3394" s="0"/>
      <c r="AJY3394" s="0"/>
      <c r="AJZ3394" s="0"/>
      <c r="AKA3394" s="0"/>
      <c r="AKB3394" s="0"/>
      <c r="AKC3394" s="0"/>
      <c r="AKD3394" s="0"/>
      <c r="AKE3394" s="0"/>
      <c r="AKF3394" s="0"/>
      <c r="AKG3394" s="0"/>
      <c r="AKH3394" s="0"/>
      <c r="AKI3394" s="0"/>
      <c r="AKJ3394" s="0"/>
      <c r="AKK3394" s="0"/>
      <c r="AKL3394" s="0"/>
      <c r="AKM3394" s="0"/>
      <c r="AKN3394" s="0"/>
      <c r="AKO3394" s="0"/>
      <c r="AKP3394" s="0"/>
      <c r="AKQ3394" s="0"/>
      <c r="AKR3394" s="0"/>
      <c r="AKS3394" s="0"/>
      <c r="AKT3394" s="0"/>
      <c r="AKU3394" s="0"/>
      <c r="AKV3394" s="0"/>
      <c r="AKW3394" s="0"/>
      <c r="AKX3394" s="0"/>
      <c r="AKY3394" s="0"/>
      <c r="AKZ3394" s="0"/>
      <c r="ALA3394" s="0"/>
      <c r="ALB3394" s="0"/>
      <c r="ALC3394" s="0"/>
      <c r="ALD3394" s="0"/>
      <c r="ALE3394" s="0"/>
      <c r="ALF3394" s="0"/>
      <c r="ALG3394" s="0"/>
      <c r="ALH3394" s="0"/>
      <c r="ALI3394" s="0"/>
      <c r="ALJ3394" s="0"/>
      <c r="ALK3394" s="0"/>
      <c r="ALL3394" s="0"/>
      <c r="ALM3394" s="0"/>
      <c r="ALN3394" s="0"/>
      <c r="ALO3394" s="0"/>
      <c r="ALP3394" s="0"/>
      <c r="ALQ3394" s="0"/>
      <c r="ALR3394" s="0"/>
      <c r="ALS3394" s="0"/>
      <c r="ALT3394" s="0"/>
      <c r="ALU3394" s="0"/>
      <c r="ALV3394" s="0"/>
      <c r="ALW3394" s="0"/>
      <c r="ALX3394" s="0"/>
      <c r="ALY3394" s="0"/>
      <c r="ALZ3394" s="0"/>
      <c r="AMA3394" s="0"/>
      <c r="AMB3394" s="0"/>
      <c r="AMC3394" s="0"/>
      <c r="AMD3394" s="0"/>
      <c r="AME3394" s="0"/>
      <c r="AMF3394" s="0"/>
      <c r="AMG3394" s="0"/>
      <c r="AMH3394" s="0"/>
      <c r="AMI3394" s="0"/>
    </row>
    <row r="3396" customFormat="false" ht="17.35" hidden="false" customHeight="false" outlineLevel="0" collapsed="false">
      <c r="B3396" s="1" t="s">
        <v>3657</v>
      </c>
      <c r="C3396" s="52" t="s">
        <v>285</v>
      </c>
      <c r="D3396" s="11" t="s">
        <v>1</v>
      </c>
      <c r="I3396" s="3"/>
    </row>
    <row r="3397" customFormat="false" ht="12.75" hidden="false" customHeight="false" outlineLevel="0" collapsed="false">
      <c r="A3397" s="1" t="s">
        <v>286</v>
      </c>
      <c r="B3397" s="1" t="s">
        <v>3657</v>
      </c>
      <c r="C3397" s="27" t="s">
        <v>287</v>
      </c>
      <c r="D3397" s="27" t="s">
        <v>79</v>
      </c>
      <c r="E3397" s="30"/>
      <c r="F3397" s="31"/>
      <c r="G3397" s="30"/>
      <c r="H3397" s="30" t="s">
        <v>61</v>
      </c>
      <c r="I3397" s="31" t="n">
        <v>2.79</v>
      </c>
      <c r="J3397" s="30" t="s">
        <v>288</v>
      </c>
    </row>
    <row r="3398" customFormat="false" ht="12.75" hidden="false" customHeight="false" outlineLevel="0" collapsed="false">
      <c r="A3398" s="1" t="s">
        <v>286</v>
      </c>
      <c r="B3398" s="1" t="s">
        <v>3657</v>
      </c>
      <c r="C3398" s="27" t="s">
        <v>289</v>
      </c>
      <c r="D3398" s="27" t="s">
        <v>88</v>
      </c>
      <c r="E3398" s="30"/>
      <c r="F3398" s="31"/>
      <c r="G3398" s="30"/>
      <c r="H3398" s="30" t="s">
        <v>61</v>
      </c>
      <c r="I3398" s="31" t="n">
        <v>2.75</v>
      </c>
      <c r="J3398" s="30" t="s">
        <v>288</v>
      </c>
    </row>
    <row r="3399" customFormat="false" ht="12.75" hidden="false" customHeight="false" outlineLevel="0" collapsed="false">
      <c r="A3399" s="1" t="s">
        <v>286</v>
      </c>
      <c r="B3399" s="1" t="s">
        <v>3657</v>
      </c>
      <c r="C3399" s="27" t="s">
        <v>290</v>
      </c>
      <c r="D3399" s="27" t="s">
        <v>88</v>
      </c>
      <c r="E3399" s="30"/>
      <c r="F3399" s="31"/>
      <c r="G3399" s="30"/>
      <c r="H3399" s="30" t="s">
        <v>61</v>
      </c>
      <c r="I3399" s="31" t="n">
        <v>2.75</v>
      </c>
      <c r="J3399" s="30" t="s">
        <v>288</v>
      </c>
    </row>
    <row r="3400" customFormat="false" ht="12.75" hidden="false" customHeight="false" outlineLevel="0" collapsed="false">
      <c r="A3400" s="1" t="s">
        <v>286</v>
      </c>
      <c r="B3400" s="1" t="s">
        <v>3657</v>
      </c>
      <c r="C3400" s="27" t="s">
        <v>291</v>
      </c>
      <c r="D3400" s="27" t="s">
        <v>13</v>
      </c>
      <c r="E3400" s="30"/>
      <c r="F3400" s="31"/>
      <c r="G3400" s="30"/>
      <c r="H3400" s="30" t="s">
        <v>61</v>
      </c>
      <c r="I3400" s="31" t="n">
        <v>3.99</v>
      </c>
      <c r="J3400" s="30" t="s">
        <v>288</v>
      </c>
    </row>
    <row r="3401" customFormat="false" ht="12.75" hidden="false" customHeight="false" outlineLevel="0" collapsed="false">
      <c r="A3401" s="1" t="s">
        <v>286</v>
      </c>
      <c r="B3401" s="1" t="s">
        <v>3657</v>
      </c>
      <c r="C3401" s="27" t="s">
        <v>292</v>
      </c>
      <c r="D3401" s="27" t="s">
        <v>13</v>
      </c>
      <c r="E3401" s="30"/>
      <c r="F3401" s="31"/>
      <c r="G3401" s="30"/>
      <c r="H3401" s="30" t="s">
        <v>61</v>
      </c>
      <c r="I3401" s="31" t="n">
        <v>3.99</v>
      </c>
      <c r="J3401" s="30" t="s">
        <v>288</v>
      </c>
    </row>
    <row r="3402" customFormat="false" ht="12.75" hidden="false" customHeight="false" outlineLevel="0" collapsed="false">
      <c r="A3402" s="1" t="s">
        <v>286</v>
      </c>
      <c r="B3402" s="1" t="s">
        <v>3657</v>
      </c>
      <c r="C3402" s="27" t="s">
        <v>293</v>
      </c>
      <c r="D3402" s="27" t="s">
        <v>24</v>
      </c>
      <c r="E3402" s="30"/>
      <c r="F3402" s="31"/>
      <c r="G3402" s="30"/>
      <c r="H3402" s="30" t="s">
        <v>61</v>
      </c>
      <c r="I3402" s="31" t="n">
        <v>2.99</v>
      </c>
      <c r="J3402" s="30" t="s">
        <v>288</v>
      </c>
    </row>
    <row r="3403" customFormat="false" ht="12.75" hidden="false" customHeight="false" outlineLevel="0" collapsed="false">
      <c r="A3403" s="1" t="s">
        <v>286</v>
      </c>
      <c r="B3403" s="1" t="s">
        <v>3657</v>
      </c>
      <c r="C3403" s="27" t="s">
        <v>294</v>
      </c>
      <c r="D3403" s="27" t="s">
        <v>49</v>
      </c>
      <c r="E3403" s="30"/>
      <c r="F3403" s="31"/>
      <c r="G3403" s="30"/>
      <c r="H3403" s="30" t="s">
        <v>61</v>
      </c>
      <c r="I3403" s="31" t="n">
        <v>2.75</v>
      </c>
      <c r="J3403" s="30" t="s">
        <v>288</v>
      </c>
    </row>
    <row r="3404" customFormat="false" ht="12.75" hidden="false" customHeight="false" outlineLevel="0" collapsed="false">
      <c r="A3404" s="1" t="s">
        <v>286</v>
      </c>
      <c r="B3404" s="1" t="s">
        <v>3657</v>
      </c>
      <c r="C3404" s="27" t="s">
        <v>295</v>
      </c>
      <c r="D3404" s="27" t="s">
        <v>13</v>
      </c>
      <c r="E3404" s="30"/>
      <c r="F3404" s="31"/>
      <c r="G3404" s="30"/>
      <c r="H3404" s="30" t="s">
        <v>61</v>
      </c>
      <c r="I3404" s="31" t="n">
        <v>2.95</v>
      </c>
      <c r="J3404" s="30" t="s">
        <v>288</v>
      </c>
    </row>
    <row r="3405" customFormat="false" ht="12.75" hidden="false" customHeight="false" outlineLevel="0" collapsed="false">
      <c r="A3405" s="1" t="s">
        <v>286</v>
      </c>
      <c r="B3405" s="1" t="s">
        <v>3657</v>
      </c>
      <c r="C3405" s="27" t="s">
        <v>296</v>
      </c>
      <c r="D3405" s="27" t="s">
        <v>13</v>
      </c>
      <c r="E3405" s="30"/>
      <c r="F3405" s="31"/>
      <c r="G3405" s="30"/>
      <c r="H3405" s="30" t="s">
        <v>61</v>
      </c>
      <c r="I3405" s="31" t="n">
        <v>12.5</v>
      </c>
      <c r="J3405" s="30" t="s">
        <v>288</v>
      </c>
    </row>
    <row r="3406" customFormat="false" ht="12.75" hidden="false" customHeight="false" outlineLevel="0" collapsed="false">
      <c r="A3406" s="1" t="s">
        <v>286</v>
      </c>
      <c r="B3406" s="1" t="s">
        <v>3657</v>
      </c>
      <c r="C3406" s="27" t="s">
        <v>297</v>
      </c>
      <c r="D3406" s="27" t="s">
        <v>13</v>
      </c>
      <c r="E3406" s="30"/>
      <c r="F3406" s="31"/>
      <c r="G3406" s="30"/>
      <c r="H3406" s="30" t="s">
        <v>61</v>
      </c>
      <c r="I3406" s="31" t="n">
        <v>3.99</v>
      </c>
      <c r="J3406" s="30" t="s">
        <v>288</v>
      </c>
    </row>
    <row r="3407" customFormat="false" ht="12.75" hidden="false" customHeight="false" outlineLevel="0" collapsed="false">
      <c r="A3407" s="1" t="s">
        <v>286</v>
      </c>
      <c r="B3407" s="1" t="s">
        <v>3657</v>
      </c>
      <c r="C3407" s="27" t="s">
        <v>298</v>
      </c>
      <c r="D3407" s="27" t="s">
        <v>13</v>
      </c>
      <c r="E3407" s="30"/>
      <c r="F3407" s="31"/>
      <c r="G3407" s="30"/>
      <c r="H3407" s="30" t="s">
        <v>61</v>
      </c>
      <c r="I3407" s="31" t="n">
        <v>5.99</v>
      </c>
      <c r="J3407" s="30" t="s">
        <v>288</v>
      </c>
    </row>
    <row r="3408" customFormat="false" ht="12.75" hidden="false" customHeight="false" outlineLevel="0" collapsed="false">
      <c r="A3408" s="1" t="s">
        <v>286</v>
      </c>
      <c r="B3408" s="1" t="s">
        <v>3657</v>
      </c>
      <c r="C3408" s="27" t="s">
        <v>299</v>
      </c>
      <c r="D3408" s="27" t="s">
        <v>13</v>
      </c>
      <c r="E3408" s="30"/>
      <c r="F3408" s="31"/>
      <c r="G3408" s="30"/>
      <c r="H3408" s="30" t="s">
        <v>61</v>
      </c>
      <c r="I3408" s="31" t="n">
        <v>5.99</v>
      </c>
      <c r="J3408" s="30" t="s">
        <v>288</v>
      </c>
    </row>
    <row r="3409" customFormat="false" ht="12.75" hidden="false" customHeight="false" outlineLevel="0" collapsed="false">
      <c r="A3409" s="1" t="s">
        <v>286</v>
      </c>
      <c r="B3409" s="1" t="s">
        <v>3657</v>
      </c>
      <c r="C3409" s="27" t="s">
        <v>300</v>
      </c>
      <c r="D3409" s="27" t="s">
        <v>13</v>
      </c>
      <c r="E3409" s="30"/>
      <c r="F3409" s="31"/>
      <c r="G3409" s="30"/>
      <c r="H3409" s="30" t="s">
        <v>61</v>
      </c>
      <c r="I3409" s="31" t="n">
        <v>6.95</v>
      </c>
      <c r="J3409" s="30" t="s">
        <v>288</v>
      </c>
    </row>
    <row r="3410" customFormat="false" ht="12.75" hidden="false" customHeight="false" outlineLevel="0" collapsed="false">
      <c r="A3410" s="1" t="s">
        <v>286</v>
      </c>
      <c r="B3410" s="1" t="s">
        <v>3657</v>
      </c>
      <c r="C3410" s="27" t="s">
        <v>301</v>
      </c>
      <c r="D3410" s="27" t="s">
        <v>13</v>
      </c>
      <c r="E3410" s="30"/>
      <c r="F3410" s="31"/>
      <c r="G3410" s="30"/>
      <c r="H3410" s="30" t="s">
        <v>61</v>
      </c>
      <c r="I3410" s="31" t="n">
        <v>6.95</v>
      </c>
      <c r="J3410" s="30" t="s">
        <v>288</v>
      </c>
    </row>
    <row r="3411" customFormat="false" ht="12.75" hidden="false" customHeight="false" outlineLevel="0" collapsed="false">
      <c r="A3411" s="1" t="s">
        <v>286</v>
      </c>
      <c r="B3411" s="1" t="s">
        <v>3657</v>
      </c>
      <c r="C3411" s="27" t="s">
        <v>302</v>
      </c>
      <c r="D3411" s="27" t="s">
        <v>13</v>
      </c>
      <c r="E3411" s="30"/>
      <c r="F3411" s="31"/>
      <c r="G3411" s="30"/>
      <c r="H3411" s="30" t="s">
        <v>168</v>
      </c>
      <c r="I3411" s="31" t="n">
        <v>4.99</v>
      </c>
      <c r="J3411" s="30" t="s">
        <v>288</v>
      </c>
    </row>
    <row r="3412" customFormat="false" ht="12.75" hidden="false" customHeight="false" outlineLevel="0" collapsed="false">
      <c r="A3412" s="1" t="s">
        <v>286</v>
      </c>
      <c r="B3412" s="1" t="s">
        <v>3657</v>
      </c>
      <c r="C3412" s="27" t="s">
        <v>303</v>
      </c>
      <c r="D3412" s="27" t="s">
        <v>20</v>
      </c>
      <c r="E3412" s="30"/>
      <c r="F3412" s="31"/>
      <c r="G3412" s="30"/>
      <c r="H3412" s="30" t="s">
        <v>168</v>
      </c>
      <c r="I3412" s="31" t="n">
        <v>2.75</v>
      </c>
      <c r="J3412" s="30" t="s">
        <v>288</v>
      </c>
    </row>
    <row r="3413" customFormat="false" ht="12.75" hidden="false" customHeight="false" outlineLevel="0" collapsed="false">
      <c r="A3413" s="1" t="s">
        <v>286</v>
      </c>
      <c r="B3413" s="1" t="s">
        <v>3657</v>
      </c>
      <c r="C3413" s="27" t="s">
        <v>3658</v>
      </c>
      <c r="D3413" s="27" t="s">
        <v>79</v>
      </c>
      <c r="E3413" s="30"/>
      <c r="F3413" s="31"/>
      <c r="G3413" s="30"/>
      <c r="H3413" s="30" t="s">
        <v>61</v>
      </c>
      <c r="I3413" s="31" t="n">
        <v>2.99</v>
      </c>
      <c r="J3413" s="30" t="s">
        <v>3609</v>
      </c>
    </row>
    <row r="3414" customFormat="false" ht="12.75" hidden="false" customHeight="false" outlineLevel="0" collapsed="false">
      <c r="A3414" s="1" t="s">
        <v>286</v>
      </c>
      <c r="B3414" s="1" t="s">
        <v>3657</v>
      </c>
      <c r="C3414" s="27" t="s">
        <v>3659</v>
      </c>
      <c r="D3414" s="27" t="s">
        <v>88</v>
      </c>
      <c r="E3414" s="30"/>
      <c r="F3414" s="31"/>
      <c r="G3414" s="30"/>
      <c r="H3414" s="30" t="s">
        <v>61</v>
      </c>
      <c r="I3414" s="31" t="n">
        <v>2.55</v>
      </c>
      <c r="J3414" s="30" t="s">
        <v>3609</v>
      </c>
    </row>
    <row r="3415" customFormat="false" ht="12.75" hidden="false" customHeight="false" outlineLevel="0" collapsed="false">
      <c r="A3415" s="1" t="s">
        <v>286</v>
      </c>
      <c r="B3415" s="1" t="s">
        <v>3657</v>
      </c>
      <c r="C3415" s="27" t="s">
        <v>3660</v>
      </c>
      <c r="D3415" s="27" t="s">
        <v>13</v>
      </c>
      <c r="E3415" s="30"/>
      <c r="F3415" s="31"/>
      <c r="G3415" s="30"/>
      <c r="H3415" s="30" t="s">
        <v>61</v>
      </c>
      <c r="I3415" s="31" t="n">
        <v>4.49</v>
      </c>
      <c r="J3415" s="30" t="s">
        <v>3609</v>
      </c>
    </row>
    <row r="3416" customFormat="false" ht="12.75" hidden="false" customHeight="false" outlineLevel="0" collapsed="false">
      <c r="A3416" s="1" t="s">
        <v>286</v>
      </c>
      <c r="B3416" s="1" t="s">
        <v>3657</v>
      </c>
      <c r="C3416" s="27" t="s">
        <v>3661</v>
      </c>
      <c r="D3416" s="27" t="s">
        <v>13</v>
      </c>
      <c r="E3416" s="30"/>
      <c r="F3416" s="31"/>
      <c r="G3416" s="30"/>
      <c r="H3416" s="30" t="s">
        <v>61</v>
      </c>
      <c r="I3416" s="31" t="n">
        <v>3.49</v>
      </c>
      <c r="J3416" s="30" t="s">
        <v>3609</v>
      </c>
    </row>
    <row r="3417" customFormat="false" ht="12.75" hidden="false" customHeight="false" outlineLevel="0" collapsed="false">
      <c r="A3417" s="1" t="s">
        <v>286</v>
      </c>
      <c r="B3417" s="1" t="s">
        <v>3657</v>
      </c>
      <c r="C3417" s="27" t="s">
        <v>3662</v>
      </c>
      <c r="D3417" s="27" t="s">
        <v>13</v>
      </c>
      <c r="E3417" s="30"/>
      <c r="F3417" s="31"/>
      <c r="G3417" s="30"/>
      <c r="H3417" s="30" t="s">
        <v>61</v>
      </c>
      <c r="I3417" s="31" t="n">
        <v>12.5</v>
      </c>
      <c r="J3417" s="30" t="s">
        <v>3609</v>
      </c>
    </row>
    <row r="3418" customFormat="false" ht="12.75" hidden="false" customHeight="false" outlineLevel="0" collapsed="false">
      <c r="A3418" s="1" t="s">
        <v>286</v>
      </c>
      <c r="B3418" s="1" t="s">
        <v>3657</v>
      </c>
      <c r="C3418" s="27" t="s">
        <v>3663</v>
      </c>
      <c r="D3418" s="27" t="s">
        <v>13</v>
      </c>
      <c r="E3418" s="30"/>
      <c r="F3418" s="31"/>
      <c r="G3418" s="30"/>
      <c r="H3418" s="30" t="s">
        <v>61</v>
      </c>
      <c r="I3418" s="31" t="n">
        <v>9.9</v>
      </c>
      <c r="J3418" s="30" t="s">
        <v>3609</v>
      </c>
    </row>
    <row r="3419" customFormat="false" ht="12.75" hidden="false" customHeight="false" outlineLevel="0" collapsed="false">
      <c r="A3419" s="1" t="s">
        <v>286</v>
      </c>
      <c r="B3419" s="1" t="s">
        <v>3657</v>
      </c>
      <c r="C3419" s="27" t="s">
        <v>3664</v>
      </c>
      <c r="D3419" s="27" t="s">
        <v>13</v>
      </c>
      <c r="E3419" s="30"/>
      <c r="F3419" s="31"/>
      <c r="G3419" s="30"/>
      <c r="H3419" s="30" t="s">
        <v>61</v>
      </c>
      <c r="I3419" s="31" t="n">
        <v>5.99</v>
      </c>
      <c r="J3419" s="30" t="s">
        <v>3609</v>
      </c>
    </row>
    <row r="3420" customFormat="false" ht="12.75" hidden="false" customHeight="false" outlineLevel="0" collapsed="false">
      <c r="A3420" s="1" t="s">
        <v>286</v>
      </c>
      <c r="B3420" s="1" t="s">
        <v>3657</v>
      </c>
      <c r="C3420" s="27" t="s">
        <v>3665</v>
      </c>
      <c r="D3420" s="27" t="s">
        <v>13</v>
      </c>
      <c r="E3420" s="30"/>
      <c r="F3420" s="31"/>
      <c r="G3420" s="30"/>
      <c r="H3420" s="30" t="s">
        <v>61</v>
      </c>
      <c r="I3420" s="31" t="n">
        <v>4.8</v>
      </c>
      <c r="J3420" s="30" t="s">
        <v>3609</v>
      </c>
    </row>
    <row r="3421" customFormat="false" ht="12.75" hidden="false" customHeight="false" outlineLevel="0" collapsed="false">
      <c r="A3421" s="1" t="s">
        <v>286</v>
      </c>
      <c r="B3421" s="1" t="s">
        <v>3657</v>
      </c>
      <c r="C3421" s="27" t="s">
        <v>3666</v>
      </c>
      <c r="D3421" s="27" t="s">
        <v>13</v>
      </c>
      <c r="E3421" s="30"/>
      <c r="F3421" s="31"/>
      <c r="G3421" s="30"/>
      <c r="H3421" s="30" t="s">
        <v>61</v>
      </c>
      <c r="I3421" s="31" t="n">
        <v>7.49</v>
      </c>
      <c r="J3421" s="30" t="s">
        <v>3609</v>
      </c>
    </row>
    <row r="3422" customFormat="false" ht="12.75" hidden="false" customHeight="false" outlineLevel="0" collapsed="false">
      <c r="A3422" s="1" t="s">
        <v>286</v>
      </c>
      <c r="B3422" s="1" t="s">
        <v>3657</v>
      </c>
      <c r="C3422" s="27" t="s">
        <v>3667</v>
      </c>
      <c r="D3422" s="27" t="s">
        <v>193</v>
      </c>
      <c r="E3422" s="30"/>
      <c r="F3422" s="31"/>
      <c r="G3422" s="30"/>
      <c r="H3422" s="30" t="s">
        <v>61</v>
      </c>
      <c r="I3422" s="31" t="n">
        <v>2.75</v>
      </c>
      <c r="J3422" s="30" t="s">
        <v>3609</v>
      </c>
    </row>
    <row r="3423" customFormat="false" ht="12.75" hidden="false" customHeight="false" outlineLevel="0" collapsed="false">
      <c r="A3423" s="1" t="s">
        <v>286</v>
      </c>
      <c r="B3423" s="1" t="s">
        <v>3657</v>
      </c>
      <c r="C3423" s="27" t="s">
        <v>3668</v>
      </c>
      <c r="D3423" s="27" t="s">
        <v>13</v>
      </c>
      <c r="E3423" s="30"/>
      <c r="F3423" s="31"/>
      <c r="G3423" s="30"/>
      <c r="H3423" s="30" t="s">
        <v>61</v>
      </c>
      <c r="I3423" s="31" t="n">
        <v>6.99</v>
      </c>
      <c r="J3423" s="30" t="s">
        <v>3609</v>
      </c>
    </row>
    <row r="3424" customFormat="false" ht="12.75" hidden="false" customHeight="false" outlineLevel="0" collapsed="false">
      <c r="A3424" s="1" t="s">
        <v>286</v>
      </c>
      <c r="B3424" s="1" t="s">
        <v>3657</v>
      </c>
      <c r="C3424" s="27" t="s">
        <v>3669</v>
      </c>
      <c r="D3424" s="27" t="s">
        <v>13</v>
      </c>
      <c r="E3424" s="30"/>
      <c r="F3424" s="31"/>
      <c r="G3424" s="30"/>
      <c r="H3424" s="30" t="s">
        <v>168</v>
      </c>
      <c r="I3424" s="31" t="n">
        <v>3.29</v>
      </c>
      <c r="J3424" s="30" t="s">
        <v>3609</v>
      </c>
    </row>
    <row r="3425" customFormat="false" ht="12.75" hidden="false" customHeight="false" outlineLevel="0" collapsed="false">
      <c r="A3425" s="1" t="s">
        <v>304</v>
      </c>
      <c r="B3425" s="1" t="s">
        <v>3657</v>
      </c>
      <c r="C3425" s="27" t="s">
        <v>305</v>
      </c>
      <c r="D3425" s="27" t="s">
        <v>88</v>
      </c>
      <c r="E3425" s="30"/>
      <c r="F3425" s="31"/>
      <c r="G3425" s="30"/>
      <c r="H3425" s="30" t="s">
        <v>61</v>
      </c>
      <c r="I3425" s="31" t="n">
        <v>0.5</v>
      </c>
      <c r="J3425" s="30" t="s">
        <v>288</v>
      </c>
    </row>
    <row r="3426" customFormat="false" ht="12.75" hidden="false" customHeight="false" outlineLevel="0" collapsed="false">
      <c r="A3426" s="1" t="s">
        <v>304</v>
      </c>
      <c r="B3426" s="1" t="s">
        <v>3657</v>
      </c>
      <c r="C3426" s="27" t="s">
        <v>306</v>
      </c>
      <c r="D3426" s="27" t="s">
        <v>88</v>
      </c>
      <c r="E3426" s="30"/>
      <c r="F3426" s="31"/>
      <c r="G3426" s="30"/>
      <c r="H3426" s="30" t="s">
        <v>61</v>
      </c>
      <c r="I3426" s="31" t="n">
        <v>0.5</v>
      </c>
      <c r="J3426" s="30" t="s">
        <v>288</v>
      </c>
    </row>
    <row r="3427" customFormat="false" ht="12.75" hidden="false" customHeight="false" outlineLevel="0" collapsed="false">
      <c r="A3427" s="1" t="s">
        <v>304</v>
      </c>
      <c r="B3427" s="1" t="s">
        <v>3657</v>
      </c>
      <c r="C3427" s="27" t="s">
        <v>307</v>
      </c>
      <c r="D3427" s="27" t="s">
        <v>49</v>
      </c>
      <c r="E3427" s="30"/>
      <c r="F3427" s="31"/>
      <c r="G3427" s="30"/>
      <c r="H3427" s="30" t="s">
        <v>61</v>
      </c>
      <c r="I3427" s="31" t="n">
        <v>0.5</v>
      </c>
      <c r="J3427" s="30" t="s">
        <v>288</v>
      </c>
    </row>
    <row r="3428" customFormat="false" ht="12.75" hidden="false" customHeight="false" outlineLevel="0" collapsed="false">
      <c r="A3428" s="1" t="s">
        <v>304</v>
      </c>
      <c r="B3428" s="1" t="s">
        <v>3657</v>
      </c>
      <c r="C3428" s="27" t="s">
        <v>308</v>
      </c>
      <c r="D3428" s="27" t="s">
        <v>13</v>
      </c>
      <c r="E3428" s="30"/>
      <c r="F3428" s="31"/>
      <c r="G3428" s="30"/>
      <c r="H3428" s="30" t="s">
        <v>61</v>
      </c>
      <c r="I3428" s="31" t="n">
        <v>2.35</v>
      </c>
      <c r="J3428" s="30" t="s">
        <v>288</v>
      </c>
    </row>
    <row r="3429" customFormat="false" ht="12.75" hidden="false" customHeight="false" outlineLevel="0" collapsed="false">
      <c r="A3429" s="1" t="s">
        <v>304</v>
      </c>
      <c r="B3429" s="1" t="s">
        <v>3657</v>
      </c>
      <c r="C3429" s="27" t="s">
        <v>309</v>
      </c>
      <c r="D3429" s="27"/>
      <c r="E3429" s="30"/>
      <c r="F3429" s="31"/>
      <c r="G3429" s="30"/>
      <c r="H3429" s="30" t="s">
        <v>61</v>
      </c>
      <c r="I3429" s="31" t="n">
        <v>0.5</v>
      </c>
      <c r="J3429" s="30" t="s">
        <v>288</v>
      </c>
    </row>
    <row r="3430" customFormat="false" ht="12.75" hidden="false" customHeight="false" outlineLevel="0" collapsed="false">
      <c r="A3430" s="1" t="s">
        <v>304</v>
      </c>
      <c r="B3430" s="1" t="s">
        <v>3657</v>
      </c>
      <c r="C3430" s="27" t="s">
        <v>310</v>
      </c>
      <c r="D3430" s="27" t="s">
        <v>16</v>
      </c>
      <c r="E3430" s="30"/>
      <c r="F3430" s="31"/>
      <c r="G3430" s="30"/>
      <c r="H3430" s="30" t="s">
        <v>61</v>
      </c>
      <c r="I3430" s="31" t="n">
        <v>0.5</v>
      </c>
      <c r="J3430" s="30" t="s">
        <v>288</v>
      </c>
    </row>
    <row r="3431" customFormat="false" ht="12.75" hidden="false" customHeight="false" outlineLevel="0" collapsed="false">
      <c r="A3431" s="1" t="s">
        <v>304</v>
      </c>
      <c r="B3431" s="1" t="s">
        <v>3657</v>
      </c>
      <c r="C3431" s="27" t="s">
        <v>311</v>
      </c>
      <c r="D3431" s="27" t="s">
        <v>13</v>
      </c>
      <c r="E3431" s="30"/>
      <c r="F3431" s="31"/>
      <c r="G3431" s="30"/>
      <c r="H3431" s="30" t="s">
        <v>61</v>
      </c>
      <c r="I3431" s="31" t="n">
        <v>1.99</v>
      </c>
      <c r="J3431" s="30" t="s">
        <v>288</v>
      </c>
    </row>
    <row r="3432" customFormat="false" ht="12.75" hidden="false" customHeight="false" outlineLevel="0" collapsed="false">
      <c r="A3432" s="1" t="s">
        <v>304</v>
      </c>
      <c r="B3432" s="1" t="s">
        <v>3657</v>
      </c>
      <c r="C3432" s="27" t="s">
        <v>312</v>
      </c>
      <c r="D3432" s="27" t="s">
        <v>18</v>
      </c>
      <c r="E3432" s="30"/>
      <c r="F3432" s="31"/>
      <c r="G3432" s="30"/>
      <c r="H3432" s="30" t="s">
        <v>61</v>
      </c>
      <c r="I3432" s="31" t="n">
        <v>0.5</v>
      </c>
      <c r="J3432" s="30" t="s">
        <v>288</v>
      </c>
    </row>
    <row r="3433" customFormat="false" ht="12.75" hidden="false" customHeight="false" outlineLevel="0" collapsed="false">
      <c r="A3433" s="1" t="s">
        <v>304</v>
      </c>
      <c r="B3433" s="1" t="s">
        <v>3657</v>
      </c>
      <c r="C3433" s="27" t="s">
        <v>313</v>
      </c>
      <c r="D3433" s="27" t="s">
        <v>26</v>
      </c>
      <c r="E3433" s="30"/>
      <c r="F3433" s="31"/>
      <c r="G3433" s="30"/>
      <c r="H3433" s="30" t="s">
        <v>61</v>
      </c>
      <c r="I3433" s="31" t="n">
        <v>0.49</v>
      </c>
      <c r="J3433" s="30" t="s">
        <v>288</v>
      </c>
    </row>
    <row r="3434" customFormat="false" ht="12.75" hidden="false" customHeight="false" outlineLevel="0" collapsed="false">
      <c r="A3434" s="1" t="s">
        <v>304</v>
      </c>
      <c r="B3434" s="1" t="s">
        <v>3657</v>
      </c>
      <c r="C3434" s="27" t="s">
        <v>314</v>
      </c>
      <c r="D3434" s="27" t="s">
        <v>13</v>
      </c>
      <c r="E3434" s="30"/>
      <c r="F3434" s="31"/>
      <c r="G3434" s="30"/>
      <c r="H3434" s="30" t="s">
        <v>61</v>
      </c>
      <c r="I3434" s="31" t="n">
        <v>1.85</v>
      </c>
      <c r="J3434" s="30" t="s">
        <v>288</v>
      </c>
    </row>
    <row r="3435" customFormat="false" ht="12.75" hidden="false" customHeight="false" outlineLevel="0" collapsed="false">
      <c r="A3435" s="1" t="s">
        <v>304</v>
      </c>
      <c r="B3435" s="1" t="s">
        <v>3657</v>
      </c>
      <c r="C3435" s="27" t="s">
        <v>315</v>
      </c>
      <c r="D3435" s="27" t="s">
        <v>13</v>
      </c>
      <c r="E3435" s="30"/>
      <c r="F3435" s="31"/>
      <c r="G3435" s="30"/>
      <c r="H3435" s="30" t="s">
        <v>61</v>
      </c>
      <c r="I3435" s="31" t="n">
        <v>1.85</v>
      </c>
      <c r="J3435" s="30" t="s">
        <v>288</v>
      </c>
    </row>
    <row r="3436" customFormat="false" ht="12.75" hidden="false" customHeight="false" outlineLevel="0" collapsed="false">
      <c r="A3436" s="1" t="s">
        <v>304</v>
      </c>
      <c r="B3436" s="1" t="s">
        <v>3657</v>
      </c>
      <c r="C3436" s="27" t="s">
        <v>316</v>
      </c>
      <c r="D3436" s="27" t="s">
        <v>193</v>
      </c>
      <c r="E3436" s="30"/>
      <c r="F3436" s="31"/>
      <c r="G3436" s="30"/>
      <c r="H3436" s="30" t="s">
        <v>168</v>
      </c>
      <c r="I3436" s="31" t="n">
        <v>0.95</v>
      </c>
      <c r="J3436" s="30" t="s">
        <v>288</v>
      </c>
    </row>
    <row r="3437" customFormat="false" ht="12.75" hidden="false" customHeight="false" outlineLevel="0" collapsed="false">
      <c r="A3437" s="1" t="s">
        <v>304</v>
      </c>
      <c r="B3437" s="1" t="s">
        <v>3657</v>
      </c>
      <c r="C3437" s="27" t="s">
        <v>317</v>
      </c>
      <c r="D3437" s="27" t="s">
        <v>20</v>
      </c>
      <c r="E3437" s="30"/>
      <c r="F3437" s="31"/>
      <c r="G3437" s="30"/>
      <c r="H3437" s="30" t="s">
        <v>168</v>
      </c>
      <c r="I3437" s="31" t="n">
        <v>0.5</v>
      </c>
      <c r="J3437" s="30" t="s">
        <v>288</v>
      </c>
    </row>
    <row r="3438" customFormat="false" ht="12.75" hidden="false" customHeight="false" outlineLevel="0" collapsed="false">
      <c r="A3438" s="1" t="s">
        <v>304</v>
      </c>
      <c r="B3438" s="1" t="s">
        <v>3657</v>
      </c>
      <c r="C3438" s="27" t="s">
        <v>318</v>
      </c>
      <c r="D3438" s="27" t="s">
        <v>13</v>
      </c>
      <c r="E3438" s="30"/>
      <c r="F3438" s="31"/>
      <c r="G3438" s="30"/>
      <c r="H3438" s="30" t="s">
        <v>168</v>
      </c>
      <c r="I3438" s="31" t="n">
        <v>0.5</v>
      </c>
      <c r="J3438" s="30" t="s">
        <v>288</v>
      </c>
    </row>
    <row r="3439" customFormat="false" ht="12.75" hidden="false" customHeight="false" outlineLevel="0" collapsed="false">
      <c r="A3439" s="1" t="s">
        <v>304</v>
      </c>
      <c r="B3439" s="1" t="s">
        <v>3657</v>
      </c>
      <c r="C3439" s="27" t="s">
        <v>319</v>
      </c>
      <c r="D3439" s="27" t="s">
        <v>79</v>
      </c>
      <c r="E3439" s="30"/>
      <c r="F3439" s="31"/>
      <c r="G3439" s="30"/>
      <c r="H3439" s="30" t="s">
        <v>168</v>
      </c>
      <c r="I3439" s="31" t="n">
        <v>1.55</v>
      </c>
      <c r="J3439" s="30" t="s">
        <v>288</v>
      </c>
    </row>
    <row r="3440" customFormat="false" ht="12.75" hidden="false" customHeight="false" outlineLevel="0" collapsed="false">
      <c r="A3440" s="1" t="s">
        <v>304</v>
      </c>
      <c r="B3440" s="1" t="s">
        <v>3657</v>
      </c>
      <c r="C3440" s="27" t="s">
        <v>320</v>
      </c>
      <c r="D3440" s="27" t="s">
        <v>79</v>
      </c>
      <c r="E3440" s="30"/>
      <c r="F3440" s="31"/>
      <c r="G3440" s="30"/>
      <c r="H3440" s="30" t="s">
        <v>168</v>
      </c>
      <c r="I3440" s="31" t="n">
        <v>0.5</v>
      </c>
      <c r="J3440" s="30" t="s">
        <v>288</v>
      </c>
    </row>
    <row r="3441" customFormat="false" ht="12.75" hidden="false" customHeight="false" outlineLevel="0" collapsed="false">
      <c r="A3441" s="1" t="s">
        <v>304</v>
      </c>
      <c r="B3441" s="1" t="s">
        <v>3657</v>
      </c>
      <c r="C3441" s="27" t="s">
        <v>321</v>
      </c>
      <c r="D3441" s="27" t="s">
        <v>24</v>
      </c>
      <c r="E3441" s="30"/>
      <c r="F3441" s="31"/>
      <c r="G3441" s="30"/>
      <c r="H3441" s="30" t="s">
        <v>168</v>
      </c>
      <c r="I3441" s="31" t="n">
        <v>0.5</v>
      </c>
      <c r="J3441" s="30" t="s">
        <v>288</v>
      </c>
    </row>
    <row r="3442" customFormat="false" ht="12.75" hidden="false" customHeight="false" outlineLevel="0" collapsed="false">
      <c r="A3442" s="1" t="s">
        <v>304</v>
      </c>
      <c r="B3442" s="1" t="s">
        <v>3657</v>
      </c>
      <c r="C3442" s="27" t="s">
        <v>3670</v>
      </c>
      <c r="D3442" s="27" t="s">
        <v>88</v>
      </c>
      <c r="E3442" s="30"/>
      <c r="F3442" s="31"/>
      <c r="G3442" s="30"/>
      <c r="H3442" s="30" t="s">
        <v>61</v>
      </c>
      <c r="I3442" s="31" t="n">
        <v>0.6</v>
      </c>
      <c r="J3442" s="30" t="s">
        <v>3609</v>
      </c>
    </row>
    <row r="3443" customFormat="false" ht="12.75" hidden="false" customHeight="false" outlineLevel="0" collapsed="false">
      <c r="A3443" s="1" t="s">
        <v>304</v>
      </c>
      <c r="B3443" s="1" t="s">
        <v>3657</v>
      </c>
      <c r="C3443" s="27" t="s">
        <v>3671</v>
      </c>
      <c r="D3443" s="27" t="s">
        <v>20</v>
      </c>
      <c r="E3443" s="30"/>
      <c r="F3443" s="31"/>
      <c r="G3443" s="30"/>
      <c r="H3443" s="30" t="s">
        <v>61</v>
      </c>
      <c r="I3443" s="31" t="n">
        <v>0.6</v>
      </c>
      <c r="J3443" s="30" t="s">
        <v>3609</v>
      </c>
    </row>
    <row r="3444" customFormat="false" ht="12.75" hidden="false" customHeight="false" outlineLevel="0" collapsed="false">
      <c r="A3444" s="1" t="s">
        <v>304</v>
      </c>
      <c r="B3444" s="1" t="s">
        <v>3657</v>
      </c>
      <c r="C3444" s="27" t="s">
        <v>3672</v>
      </c>
      <c r="D3444" s="27" t="s">
        <v>13</v>
      </c>
      <c r="E3444" s="30"/>
      <c r="F3444" s="31"/>
      <c r="G3444" s="30"/>
      <c r="H3444" s="30" t="s">
        <v>61</v>
      </c>
      <c r="I3444" s="31" t="n">
        <v>1.95</v>
      </c>
      <c r="J3444" s="30" t="s">
        <v>3609</v>
      </c>
    </row>
    <row r="3445" customFormat="false" ht="12.75" hidden="false" customHeight="false" outlineLevel="0" collapsed="false">
      <c r="A3445" s="1" t="s">
        <v>304</v>
      </c>
      <c r="B3445" s="1" t="s">
        <v>3657</v>
      </c>
      <c r="C3445" s="27" t="s">
        <v>3673</v>
      </c>
      <c r="D3445" s="27" t="s">
        <v>13</v>
      </c>
      <c r="E3445" s="30"/>
      <c r="F3445" s="31"/>
      <c r="G3445" s="30"/>
      <c r="H3445" s="30" t="s">
        <v>61</v>
      </c>
      <c r="I3445" s="31" t="n">
        <v>14.9</v>
      </c>
      <c r="J3445" s="30" t="s">
        <v>3609</v>
      </c>
    </row>
    <row r="3446" customFormat="false" ht="12.75" hidden="false" customHeight="false" outlineLevel="0" collapsed="false">
      <c r="A3446" s="1" t="s">
        <v>304</v>
      </c>
      <c r="B3446" s="1" t="s">
        <v>3657</v>
      </c>
      <c r="C3446" s="27" t="s">
        <v>307</v>
      </c>
      <c r="D3446" s="27" t="s">
        <v>49</v>
      </c>
      <c r="E3446" s="30"/>
      <c r="F3446" s="31"/>
      <c r="G3446" s="30"/>
      <c r="H3446" s="30" t="s">
        <v>61</v>
      </c>
      <c r="I3446" s="31" t="n">
        <v>0.6</v>
      </c>
      <c r="J3446" s="30" t="s">
        <v>3609</v>
      </c>
    </row>
    <row r="3447" customFormat="false" ht="12.75" hidden="false" customHeight="false" outlineLevel="0" collapsed="false">
      <c r="A3447" s="1" t="s">
        <v>304</v>
      </c>
      <c r="B3447" s="1" t="s">
        <v>3657</v>
      </c>
      <c r="C3447" s="27" t="s">
        <v>3674</v>
      </c>
      <c r="D3447" s="27" t="s">
        <v>13</v>
      </c>
      <c r="E3447" s="30"/>
      <c r="F3447" s="31"/>
      <c r="G3447" s="30"/>
      <c r="H3447" s="30" t="s">
        <v>61</v>
      </c>
      <c r="I3447" s="31" t="n">
        <v>2.95</v>
      </c>
      <c r="J3447" s="30" t="s">
        <v>3609</v>
      </c>
    </row>
    <row r="3448" customFormat="false" ht="12.75" hidden="false" customHeight="false" outlineLevel="0" collapsed="false">
      <c r="A3448" s="1" t="s">
        <v>304</v>
      </c>
      <c r="B3448" s="1" t="s">
        <v>3657</v>
      </c>
      <c r="C3448" s="27" t="s">
        <v>3675</v>
      </c>
      <c r="D3448" s="27" t="s">
        <v>16</v>
      </c>
      <c r="E3448" s="30"/>
      <c r="F3448" s="31"/>
      <c r="G3448" s="30"/>
      <c r="H3448" s="30" t="s">
        <v>61</v>
      </c>
      <c r="I3448" s="31" t="n">
        <v>0.6</v>
      </c>
      <c r="J3448" s="30" t="s">
        <v>3609</v>
      </c>
    </row>
    <row r="3449" customFormat="false" ht="12.75" hidden="false" customHeight="false" outlineLevel="0" collapsed="false">
      <c r="A3449" s="1" t="s">
        <v>304</v>
      </c>
      <c r="B3449" s="1" t="s">
        <v>3657</v>
      </c>
      <c r="C3449" s="27" t="s">
        <v>3676</v>
      </c>
      <c r="D3449" s="27" t="s">
        <v>79</v>
      </c>
      <c r="E3449" s="30"/>
      <c r="F3449" s="31"/>
      <c r="G3449" s="30"/>
      <c r="H3449" s="30" t="s">
        <v>61</v>
      </c>
      <c r="I3449" s="31" t="n">
        <v>0.6</v>
      </c>
      <c r="J3449" s="30" t="s">
        <v>3609</v>
      </c>
    </row>
    <row r="3450" customFormat="false" ht="12.75" hidden="false" customHeight="false" outlineLevel="0" collapsed="false">
      <c r="A3450" s="1" t="s">
        <v>304</v>
      </c>
      <c r="B3450" s="1" t="s">
        <v>3657</v>
      </c>
      <c r="C3450" s="27" t="s">
        <v>3677</v>
      </c>
      <c r="D3450" s="27" t="s">
        <v>334</v>
      </c>
      <c r="E3450" s="30"/>
      <c r="F3450" s="31"/>
      <c r="G3450" s="30"/>
      <c r="H3450" s="30" t="s">
        <v>61</v>
      </c>
      <c r="I3450" s="31" t="n">
        <v>0.6</v>
      </c>
      <c r="J3450" s="30" t="s">
        <v>3609</v>
      </c>
    </row>
    <row r="3451" customFormat="false" ht="12.75" hidden="false" customHeight="false" outlineLevel="0" collapsed="false">
      <c r="A3451" s="1" t="s">
        <v>304</v>
      </c>
      <c r="B3451" s="1" t="s">
        <v>3657</v>
      </c>
      <c r="C3451" s="27" t="s">
        <v>3678</v>
      </c>
      <c r="D3451" s="27" t="s">
        <v>70</v>
      </c>
      <c r="E3451" s="30"/>
      <c r="F3451" s="31"/>
      <c r="G3451" s="30"/>
      <c r="H3451" s="30" t="s">
        <v>61</v>
      </c>
      <c r="I3451" s="31" t="n">
        <v>1.8</v>
      </c>
      <c r="J3451" s="30" t="s">
        <v>3609</v>
      </c>
    </row>
    <row r="3452" customFormat="false" ht="12.75" hidden="false" customHeight="false" outlineLevel="0" collapsed="false">
      <c r="A3452" s="1" t="s">
        <v>304</v>
      </c>
      <c r="B3452" s="1" t="s">
        <v>3657</v>
      </c>
      <c r="C3452" s="27" t="s">
        <v>3679</v>
      </c>
      <c r="D3452" s="27" t="s">
        <v>13</v>
      </c>
      <c r="E3452" s="30"/>
      <c r="F3452" s="31"/>
      <c r="G3452" s="30"/>
      <c r="H3452" s="30" t="s">
        <v>61</v>
      </c>
      <c r="I3452" s="31" t="n">
        <v>12.9</v>
      </c>
      <c r="J3452" s="30" t="s">
        <v>3609</v>
      </c>
    </row>
    <row r="3453" customFormat="false" ht="12.75" hidden="false" customHeight="false" outlineLevel="0" collapsed="false">
      <c r="A3453" s="1" t="s">
        <v>304</v>
      </c>
      <c r="B3453" s="1" t="s">
        <v>3657</v>
      </c>
      <c r="C3453" s="27" t="s">
        <v>3680</v>
      </c>
      <c r="D3453" s="27" t="s">
        <v>3644</v>
      </c>
      <c r="E3453" s="30"/>
      <c r="F3453" s="31"/>
      <c r="G3453" s="30"/>
      <c r="H3453" s="30" t="s">
        <v>61</v>
      </c>
      <c r="I3453" s="31" t="n">
        <v>0.6</v>
      </c>
      <c r="J3453" s="30" t="s">
        <v>3609</v>
      </c>
    </row>
    <row r="3454" customFormat="false" ht="12.75" hidden="false" customHeight="false" outlineLevel="0" collapsed="false">
      <c r="A3454" s="1" t="s">
        <v>304</v>
      </c>
      <c r="B3454" s="1" t="s">
        <v>3657</v>
      </c>
      <c r="C3454" s="27" t="s">
        <v>3681</v>
      </c>
      <c r="D3454" s="27" t="s">
        <v>13</v>
      </c>
      <c r="E3454" s="30"/>
      <c r="F3454" s="31"/>
      <c r="G3454" s="30"/>
      <c r="H3454" s="30" t="s">
        <v>168</v>
      </c>
      <c r="I3454" s="31" t="n">
        <v>14.95</v>
      </c>
      <c r="J3454" s="30" t="s">
        <v>3609</v>
      </c>
    </row>
    <row r="3455" customFormat="false" ht="12.75" hidden="false" customHeight="false" outlineLevel="0" collapsed="false">
      <c r="A3455" s="1" t="s">
        <v>304</v>
      </c>
      <c r="B3455" s="1" t="s">
        <v>3657</v>
      </c>
      <c r="C3455" s="27" t="s">
        <v>3682</v>
      </c>
      <c r="D3455" s="27" t="s">
        <v>13</v>
      </c>
      <c r="E3455" s="30"/>
      <c r="F3455" s="31"/>
      <c r="G3455" s="30"/>
      <c r="H3455" s="30" t="s">
        <v>168</v>
      </c>
      <c r="I3455" s="31" t="n">
        <v>0.6</v>
      </c>
      <c r="J3455" s="30" t="s">
        <v>3609</v>
      </c>
    </row>
    <row r="3456" customFormat="false" ht="12.75" hidden="false" customHeight="false" outlineLevel="0" collapsed="false">
      <c r="A3456" s="1" t="s">
        <v>304</v>
      </c>
      <c r="B3456" s="1" t="s">
        <v>3657</v>
      </c>
      <c r="C3456" s="27" t="s">
        <v>3683</v>
      </c>
      <c r="D3456" s="27" t="s">
        <v>13</v>
      </c>
      <c r="E3456" s="30"/>
      <c r="F3456" s="31"/>
      <c r="G3456" s="30"/>
      <c r="H3456" s="30" t="s">
        <v>168</v>
      </c>
      <c r="I3456" s="31" t="n">
        <v>17</v>
      </c>
      <c r="J3456" s="30" t="s">
        <v>3609</v>
      </c>
    </row>
    <row r="3457" customFormat="false" ht="12.75" hidden="false" customHeight="false" outlineLevel="0" collapsed="false">
      <c r="A3457" s="1" t="s">
        <v>304</v>
      </c>
      <c r="B3457" s="1" t="s">
        <v>3657</v>
      </c>
      <c r="C3457" s="27" t="s">
        <v>3684</v>
      </c>
      <c r="D3457" s="27" t="s">
        <v>13</v>
      </c>
      <c r="E3457" s="30"/>
      <c r="F3457" s="31"/>
      <c r="G3457" s="30"/>
      <c r="H3457" s="30" t="s">
        <v>168</v>
      </c>
      <c r="I3457" s="31" t="n">
        <v>3.35</v>
      </c>
      <c r="J3457" s="30" t="s">
        <v>3609</v>
      </c>
    </row>
    <row r="3458" customFormat="false" ht="12.75" hidden="false" customHeight="false" outlineLevel="0" collapsed="false">
      <c r="I3458" s="3"/>
    </row>
    <row r="3459" customFormat="false" ht="17.35" hidden="false" customHeight="false" outlineLevel="0" collapsed="false">
      <c r="B3459" s="1" t="s">
        <v>3657</v>
      </c>
      <c r="C3459" s="52" t="s">
        <v>279</v>
      </c>
      <c r="D3459" s="11" t="s">
        <v>1</v>
      </c>
      <c r="I3459" s="3"/>
    </row>
    <row r="3460" customFormat="false" ht="12.75" hidden="false" customHeight="false" outlineLevel="0" collapsed="false">
      <c r="A3460" s="1" t="s">
        <v>279</v>
      </c>
      <c r="B3460" s="1" t="s">
        <v>3657</v>
      </c>
      <c r="C3460" s="19" t="s">
        <v>280</v>
      </c>
      <c r="D3460" s="50" t="s">
        <v>88</v>
      </c>
      <c r="E3460" s="20" t="n">
        <v>2</v>
      </c>
      <c r="F3460" s="21" t="n">
        <v>0.55</v>
      </c>
      <c r="G3460" s="24" t="s">
        <v>281</v>
      </c>
      <c r="I3460" s="3"/>
    </row>
    <row r="3461" customFormat="false" ht="12.75" hidden="false" customHeight="false" outlineLevel="0" collapsed="false">
      <c r="A3461" s="1" t="s">
        <v>279</v>
      </c>
      <c r="B3461" s="1" t="s">
        <v>3657</v>
      </c>
      <c r="C3461" s="19" t="s">
        <v>282</v>
      </c>
      <c r="D3461" s="19" t="s">
        <v>49</v>
      </c>
      <c r="E3461" s="20" t="n">
        <v>2.1</v>
      </c>
      <c r="F3461" s="21" t="n">
        <v>0.55</v>
      </c>
      <c r="G3461" s="24" t="s">
        <v>281</v>
      </c>
      <c r="I3461" s="3"/>
    </row>
    <row r="3462" customFormat="false" ht="12.75" hidden="false" customHeight="false" outlineLevel="0" collapsed="false">
      <c r="A3462" s="1" t="s">
        <v>279</v>
      </c>
      <c r="B3462" s="1" t="s">
        <v>3657</v>
      </c>
      <c r="C3462" s="19" t="s">
        <v>283</v>
      </c>
      <c r="D3462" s="19" t="s">
        <v>13</v>
      </c>
      <c r="E3462" s="20" t="n">
        <v>2.3</v>
      </c>
      <c r="F3462" s="21" t="n">
        <v>1.55</v>
      </c>
      <c r="G3462" s="24" t="s">
        <v>281</v>
      </c>
      <c r="I3462" s="3"/>
    </row>
    <row r="3463" customFormat="false" ht="12.75" hidden="false" customHeight="false" outlineLevel="0" collapsed="false">
      <c r="A3463" s="1" t="s">
        <v>279</v>
      </c>
      <c r="B3463" s="1" t="s">
        <v>3657</v>
      </c>
      <c r="C3463" s="19" t="s">
        <v>284</v>
      </c>
      <c r="D3463" s="50" t="s">
        <v>18</v>
      </c>
      <c r="E3463" s="20" t="n">
        <v>2.5</v>
      </c>
      <c r="F3463" s="21" t="n">
        <v>0.55</v>
      </c>
      <c r="G3463" s="24" t="s">
        <v>281</v>
      </c>
      <c r="I3463" s="3"/>
    </row>
    <row r="3464" customFormat="false" ht="12.75" hidden="false" customHeight="false" outlineLevel="0" collapsed="false">
      <c r="I3464" s="3"/>
    </row>
    <row r="3465" customFormat="false" ht="17.35" hidden="false" customHeight="false" outlineLevel="0" collapsed="false">
      <c r="B3465" s="1" t="s">
        <v>3657</v>
      </c>
      <c r="C3465" s="52" t="s">
        <v>3657</v>
      </c>
      <c r="D3465" s="11" t="s">
        <v>1</v>
      </c>
      <c r="I3465" s="3"/>
    </row>
    <row r="3466" customFormat="false" ht="12.75" hidden="false" customHeight="false" outlineLevel="0" collapsed="false">
      <c r="A3466" s="1" t="s">
        <v>3657</v>
      </c>
      <c r="B3466" s="1" t="s">
        <v>3657</v>
      </c>
      <c r="C3466" s="19" t="s">
        <v>3685</v>
      </c>
      <c r="D3466" s="19" t="s">
        <v>13</v>
      </c>
      <c r="E3466" s="20" t="n">
        <v>2.1</v>
      </c>
      <c r="F3466" s="21" t="n">
        <v>1.35</v>
      </c>
      <c r="G3466" s="24" t="s">
        <v>281</v>
      </c>
      <c r="I3466" s="3"/>
    </row>
    <row r="3467" customFormat="false" ht="12.75" hidden="false" customHeight="false" outlineLevel="0" collapsed="false">
      <c r="A3467" s="1" t="s">
        <v>3657</v>
      </c>
      <c r="B3467" s="1" t="s">
        <v>3657</v>
      </c>
      <c r="C3467" s="19" t="s">
        <v>3686</v>
      </c>
      <c r="D3467" s="19" t="s">
        <v>13</v>
      </c>
      <c r="E3467" s="20" t="n">
        <v>2.2</v>
      </c>
      <c r="F3467" s="21" t="n">
        <v>1.55</v>
      </c>
      <c r="G3467" s="24" t="s">
        <v>281</v>
      </c>
      <c r="I3467" s="3"/>
    </row>
    <row r="3468" customFormat="false" ht="12.75" hidden="false" customHeight="false" outlineLevel="0" collapsed="false">
      <c r="A3468" s="1" t="s">
        <v>3657</v>
      </c>
      <c r="B3468" s="1" t="s">
        <v>3657</v>
      </c>
      <c r="C3468" s="19" t="s">
        <v>3687</v>
      </c>
      <c r="D3468" s="19" t="s">
        <v>13</v>
      </c>
      <c r="E3468" s="20" t="n">
        <v>2.2</v>
      </c>
      <c r="F3468" s="21" t="n">
        <v>2.4</v>
      </c>
      <c r="G3468" s="24" t="s">
        <v>281</v>
      </c>
      <c r="I3468" s="3"/>
    </row>
    <row r="3469" customFormat="false" ht="12.75" hidden="false" customHeight="false" outlineLevel="0" collapsed="false">
      <c r="A3469" s="1" t="s">
        <v>3657</v>
      </c>
      <c r="B3469" s="1" t="s">
        <v>3657</v>
      </c>
      <c r="C3469" s="19" t="s">
        <v>3688</v>
      </c>
      <c r="D3469" s="19" t="s">
        <v>79</v>
      </c>
      <c r="E3469" s="20" t="n">
        <v>2.3</v>
      </c>
      <c r="F3469" s="21" t="n">
        <v>2.99</v>
      </c>
      <c r="G3469" s="24" t="s">
        <v>281</v>
      </c>
      <c r="I3469" s="3"/>
    </row>
    <row r="3470" customFormat="false" ht="12.75" hidden="false" customHeight="false" outlineLevel="0" collapsed="false">
      <c r="A3470" s="1" t="s">
        <v>3657</v>
      </c>
      <c r="B3470" s="1" t="s">
        <v>3657</v>
      </c>
      <c r="C3470" s="19" t="s">
        <v>3689</v>
      </c>
      <c r="D3470" s="19" t="s">
        <v>22</v>
      </c>
      <c r="E3470" s="20" t="n">
        <v>2.4</v>
      </c>
      <c r="F3470" s="21" t="n">
        <v>0.55</v>
      </c>
      <c r="G3470" s="24" t="s">
        <v>281</v>
      </c>
      <c r="I3470" s="3"/>
    </row>
    <row r="3471" customFormat="false" ht="12.75" hidden="false" customHeight="false" outlineLevel="0" collapsed="false">
      <c r="A3471" s="1" t="s">
        <v>3657</v>
      </c>
      <c r="B3471" s="1" t="s">
        <v>3657</v>
      </c>
      <c r="C3471" s="19" t="s">
        <v>3690</v>
      </c>
      <c r="D3471" s="50" t="s">
        <v>88</v>
      </c>
      <c r="E3471" s="20" t="n">
        <v>2.4</v>
      </c>
      <c r="F3471" s="21" t="n">
        <v>2.95</v>
      </c>
      <c r="G3471" s="24" t="s">
        <v>281</v>
      </c>
      <c r="I3471" s="3"/>
    </row>
    <row r="3472" customFormat="false" ht="12.75" hidden="false" customHeight="false" outlineLevel="0" collapsed="false">
      <c r="A3472" s="1" t="s">
        <v>3657</v>
      </c>
      <c r="B3472" s="1" t="s">
        <v>3657</v>
      </c>
      <c r="C3472" s="19" t="s">
        <v>3691</v>
      </c>
      <c r="D3472" s="19" t="s">
        <v>13</v>
      </c>
      <c r="E3472" s="20" t="n">
        <v>2.4</v>
      </c>
      <c r="F3472" s="21" t="n">
        <v>8.2</v>
      </c>
      <c r="G3472" s="24" t="s">
        <v>281</v>
      </c>
      <c r="I3472" s="3"/>
    </row>
    <row r="3473" customFormat="false" ht="12.75" hidden="false" customHeight="false" outlineLevel="0" collapsed="false">
      <c r="I3473" s="3"/>
    </row>
    <row r="3474" customFormat="false" ht="17.35" hidden="false" customHeight="false" outlineLevel="0" collapsed="false">
      <c r="B3474" s="1" t="s">
        <v>3657</v>
      </c>
      <c r="C3474" s="52" t="s">
        <v>3692</v>
      </c>
      <c r="D3474" s="11" t="s">
        <v>1</v>
      </c>
      <c r="I3474" s="3"/>
    </row>
    <row r="3475" customFormat="false" ht="12.75" hidden="false" customHeight="false" outlineLevel="0" collapsed="false">
      <c r="A3475" s="1" t="s">
        <v>3693</v>
      </c>
      <c r="B3475" s="1" t="s">
        <v>3657</v>
      </c>
      <c r="C3475" s="19" t="s">
        <v>3694</v>
      </c>
      <c r="D3475" s="19" t="s">
        <v>13</v>
      </c>
      <c r="E3475" s="20" t="n">
        <v>2.5</v>
      </c>
      <c r="F3475" s="21" t="n">
        <v>3.3</v>
      </c>
      <c r="G3475" s="24" t="s">
        <v>1400</v>
      </c>
      <c r="I3475" s="3"/>
    </row>
    <row r="3476" customFormat="false" ht="12.75" hidden="false" customHeight="false" outlineLevel="0" collapsed="false">
      <c r="A3476" s="1" t="s">
        <v>3695</v>
      </c>
      <c r="B3476" s="1" t="s">
        <v>3657</v>
      </c>
      <c r="C3476" s="19" t="s">
        <v>3696</v>
      </c>
      <c r="D3476" s="19" t="s">
        <v>16</v>
      </c>
      <c r="E3476" s="20" t="n">
        <v>2.3</v>
      </c>
      <c r="F3476" s="21" t="n">
        <v>0.99</v>
      </c>
      <c r="G3476" s="24" t="s">
        <v>3697</v>
      </c>
      <c r="I3476" s="3"/>
    </row>
    <row r="3477" customFormat="false" ht="12.75" hidden="false" customHeight="false" outlineLevel="0" collapsed="false">
      <c r="A3477" s="1" t="s">
        <v>3695</v>
      </c>
      <c r="B3477" s="1" t="s">
        <v>3657</v>
      </c>
      <c r="C3477" s="19" t="s">
        <v>3698</v>
      </c>
      <c r="D3477" s="19" t="s">
        <v>13</v>
      </c>
      <c r="E3477" s="20" t="n">
        <v>2.4</v>
      </c>
      <c r="F3477" s="21" t="n">
        <v>1.55</v>
      </c>
      <c r="G3477" s="24" t="s">
        <v>1400</v>
      </c>
      <c r="I3477" s="3"/>
    </row>
    <row r="3478" customFormat="false" ht="12.75" hidden="false" customHeight="false" outlineLevel="0" collapsed="false">
      <c r="A3478" s="1" t="s">
        <v>3695</v>
      </c>
      <c r="B3478" s="1" t="s">
        <v>3657</v>
      </c>
      <c r="C3478" s="19" t="s">
        <v>3699</v>
      </c>
      <c r="D3478" s="19" t="s">
        <v>26</v>
      </c>
      <c r="E3478" s="20" t="n">
        <v>2.4</v>
      </c>
      <c r="F3478" s="21" t="n">
        <v>0.95</v>
      </c>
      <c r="G3478" s="24" t="s">
        <v>3697</v>
      </c>
      <c r="I3478" s="3"/>
    </row>
    <row r="3479" customFormat="false" ht="12.75" hidden="false" customHeight="false" outlineLevel="0" collapsed="false">
      <c r="A3479" s="1" t="s">
        <v>3695</v>
      </c>
      <c r="B3479" s="1" t="s">
        <v>3657</v>
      </c>
      <c r="C3479" s="19" t="s">
        <v>3700</v>
      </c>
      <c r="D3479" s="19" t="s">
        <v>13</v>
      </c>
      <c r="E3479" s="20" t="n">
        <v>2.4</v>
      </c>
      <c r="F3479" s="21" t="n">
        <v>1.95</v>
      </c>
      <c r="G3479" s="24" t="s">
        <v>1400</v>
      </c>
      <c r="I3479" s="3"/>
    </row>
    <row r="3480" customFormat="false" ht="12.75" hidden="false" customHeight="false" outlineLevel="0" collapsed="false">
      <c r="A3480" s="1" t="s">
        <v>3695</v>
      </c>
      <c r="B3480" s="1" t="s">
        <v>3657</v>
      </c>
      <c r="C3480" s="19" t="s">
        <v>3701</v>
      </c>
      <c r="D3480" s="19" t="s">
        <v>13</v>
      </c>
      <c r="E3480" s="20" t="n">
        <v>2.5</v>
      </c>
      <c r="F3480" s="21" t="n">
        <v>1.35</v>
      </c>
      <c r="G3480" s="24" t="s">
        <v>3697</v>
      </c>
      <c r="I3480" s="3"/>
    </row>
    <row r="3482" customFormat="false" ht="29.85" hidden="false" customHeight="false" outlineLevel="0" collapsed="false">
      <c r="B3482" s="1" t="s">
        <v>3702</v>
      </c>
      <c r="C3482" s="52" t="s">
        <v>3703</v>
      </c>
      <c r="D3482" s="11" t="s">
        <v>1</v>
      </c>
      <c r="I3482" s="3"/>
    </row>
    <row r="3483" customFormat="false" ht="12.75" hidden="false" customHeight="false" outlineLevel="0" collapsed="false">
      <c r="A3483" s="1" t="s">
        <v>3704</v>
      </c>
      <c r="B3483" s="1" t="s">
        <v>3702</v>
      </c>
      <c r="C3483" s="27" t="s">
        <v>3705</v>
      </c>
      <c r="D3483" s="27" t="s">
        <v>88</v>
      </c>
      <c r="E3483" s="27"/>
      <c r="F3483" s="31"/>
      <c r="G3483" s="27"/>
      <c r="H3483" s="30" t="s">
        <v>61</v>
      </c>
      <c r="I3483" s="31" t="n">
        <v>3.98</v>
      </c>
      <c r="J3483" s="30" t="s">
        <v>3030</v>
      </c>
    </row>
    <row r="3484" customFormat="false" ht="12.75" hidden="false" customHeight="false" outlineLevel="0" collapsed="false">
      <c r="A3484" s="1" t="s">
        <v>3704</v>
      </c>
      <c r="B3484" s="1" t="s">
        <v>3702</v>
      </c>
      <c r="C3484" s="27" t="s">
        <v>3706</v>
      </c>
      <c r="D3484" s="27" t="s">
        <v>13</v>
      </c>
      <c r="E3484" s="27"/>
      <c r="F3484" s="31"/>
      <c r="G3484" s="27"/>
      <c r="H3484" s="30" t="s">
        <v>61</v>
      </c>
      <c r="I3484" s="31" t="n">
        <v>15.99</v>
      </c>
      <c r="J3484" s="30" t="s">
        <v>3030</v>
      </c>
    </row>
    <row r="3485" customFormat="false" ht="12.75" hidden="false" customHeight="false" outlineLevel="0" collapsed="false">
      <c r="A3485" s="1" t="s">
        <v>3707</v>
      </c>
      <c r="B3485" s="1" t="s">
        <v>3702</v>
      </c>
      <c r="C3485" s="27" t="s">
        <v>3708</v>
      </c>
      <c r="D3485" s="27" t="s">
        <v>2202</v>
      </c>
      <c r="E3485" s="27"/>
      <c r="F3485" s="31"/>
      <c r="G3485" s="27"/>
      <c r="H3485" s="30" t="s">
        <v>61</v>
      </c>
      <c r="I3485" s="31" t="n">
        <v>1.88</v>
      </c>
      <c r="J3485" s="30" t="s">
        <v>3030</v>
      </c>
    </row>
    <row r="3486" customFormat="false" ht="12.75" hidden="false" customHeight="false" outlineLevel="0" collapsed="false">
      <c r="A3486" s="1" t="s">
        <v>3707</v>
      </c>
      <c r="B3486" s="1" t="s">
        <v>3702</v>
      </c>
      <c r="C3486" s="27" t="s">
        <v>3709</v>
      </c>
      <c r="D3486" s="27" t="s">
        <v>88</v>
      </c>
      <c r="E3486" s="27"/>
      <c r="F3486" s="31"/>
      <c r="G3486" s="27"/>
      <c r="H3486" s="30" t="s">
        <v>168</v>
      </c>
      <c r="I3486" s="31" t="n">
        <v>1.88</v>
      </c>
      <c r="J3486" s="30" t="s">
        <v>3030</v>
      </c>
    </row>
    <row r="3487" customFormat="false" ht="12.75" hidden="false" customHeight="false" outlineLevel="0" collapsed="false">
      <c r="A3487" s="1" t="s">
        <v>3704</v>
      </c>
      <c r="B3487" s="1" t="s">
        <v>3702</v>
      </c>
      <c r="C3487" s="27" t="s">
        <v>3710</v>
      </c>
      <c r="D3487" s="27" t="s">
        <v>79</v>
      </c>
      <c r="E3487" s="27"/>
      <c r="F3487" s="31"/>
      <c r="G3487" s="27"/>
      <c r="H3487" s="30" t="s">
        <v>168</v>
      </c>
      <c r="I3487" s="31" t="n">
        <v>7.99</v>
      </c>
      <c r="J3487" s="30" t="s">
        <v>288</v>
      </c>
    </row>
    <row r="3488" customFormat="false" ht="12.75" hidden="false" customHeight="false" outlineLevel="0" collapsed="false">
      <c r="A3488" s="1" t="s">
        <v>3704</v>
      </c>
      <c r="B3488" s="1" t="s">
        <v>3702</v>
      </c>
      <c r="C3488" s="27" t="s">
        <v>3711</v>
      </c>
      <c r="D3488" s="27" t="s">
        <v>13</v>
      </c>
      <c r="E3488" s="27"/>
      <c r="F3488" s="31"/>
      <c r="G3488" s="27"/>
      <c r="H3488" s="30" t="s">
        <v>168</v>
      </c>
      <c r="I3488" s="31" t="n">
        <v>37.9</v>
      </c>
      <c r="J3488" s="30" t="s">
        <v>288</v>
      </c>
    </row>
    <row r="3489" customFormat="false" ht="12.75" hidden="false" customHeight="false" outlineLevel="0" collapsed="false">
      <c r="A3489" s="1" t="s">
        <v>3704</v>
      </c>
      <c r="B3489" s="1" t="s">
        <v>3702</v>
      </c>
      <c r="C3489" s="27" t="s">
        <v>3712</v>
      </c>
      <c r="D3489" s="27" t="s">
        <v>13</v>
      </c>
      <c r="E3489" s="27"/>
      <c r="F3489" s="31"/>
      <c r="G3489" s="27"/>
      <c r="H3489" s="30" t="s">
        <v>168</v>
      </c>
      <c r="I3489" s="31" t="n">
        <v>35.8</v>
      </c>
      <c r="J3489" s="30" t="s">
        <v>288</v>
      </c>
    </row>
    <row r="3490" customFormat="false" ht="12.75" hidden="false" customHeight="false" outlineLevel="0" collapsed="false">
      <c r="A3490" s="1" t="s">
        <v>3704</v>
      </c>
      <c r="B3490" s="1" t="s">
        <v>3702</v>
      </c>
      <c r="C3490" s="27" t="s">
        <v>3713</v>
      </c>
      <c r="D3490" s="27" t="s">
        <v>13</v>
      </c>
      <c r="E3490" s="27"/>
      <c r="F3490" s="31"/>
      <c r="G3490" s="27"/>
      <c r="H3490" s="30" t="s">
        <v>168</v>
      </c>
      <c r="I3490" s="31" t="n">
        <v>25.8</v>
      </c>
      <c r="J3490" s="30" t="s">
        <v>288</v>
      </c>
    </row>
    <row r="3491" customFormat="false" ht="12.75" hidden="false" customHeight="false" outlineLevel="0" collapsed="false">
      <c r="A3491" s="1" t="s">
        <v>3704</v>
      </c>
      <c r="B3491" s="1" t="s">
        <v>3702</v>
      </c>
      <c r="C3491" s="27" t="s">
        <v>3714</v>
      </c>
      <c r="D3491" s="27" t="s">
        <v>13</v>
      </c>
      <c r="E3491" s="27"/>
      <c r="F3491" s="31"/>
      <c r="G3491" s="27"/>
      <c r="H3491" s="30" t="s">
        <v>168</v>
      </c>
      <c r="I3491" s="31" t="n">
        <v>25.95</v>
      </c>
      <c r="J3491" s="30" t="s">
        <v>288</v>
      </c>
    </row>
    <row r="3492" customFormat="false" ht="12.75" hidden="false" customHeight="false" outlineLevel="0" collapsed="false">
      <c r="A3492" s="1" t="s">
        <v>3704</v>
      </c>
      <c r="B3492" s="1" t="s">
        <v>3702</v>
      </c>
      <c r="C3492" s="27" t="s">
        <v>3715</v>
      </c>
      <c r="D3492" s="27" t="s">
        <v>193</v>
      </c>
      <c r="E3492" s="27"/>
      <c r="F3492" s="31"/>
      <c r="G3492" s="27"/>
      <c r="H3492" s="30" t="s">
        <v>168</v>
      </c>
      <c r="I3492" s="31" t="n">
        <v>6.95</v>
      </c>
      <c r="J3492" s="30" t="s">
        <v>288</v>
      </c>
    </row>
    <row r="3493" customFormat="false" ht="12.75" hidden="false" customHeight="false" outlineLevel="0" collapsed="false">
      <c r="A3493" s="1" t="s">
        <v>3707</v>
      </c>
      <c r="B3493" s="1" t="s">
        <v>3702</v>
      </c>
      <c r="C3493" s="27" t="s">
        <v>3716</v>
      </c>
      <c r="D3493" s="27" t="s">
        <v>49</v>
      </c>
      <c r="E3493" s="27"/>
      <c r="F3493" s="31"/>
      <c r="G3493" s="27"/>
      <c r="H3493" s="30" t="s">
        <v>61</v>
      </c>
      <c r="I3493" s="31" t="n">
        <v>2.36</v>
      </c>
      <c r="J3493" s="30" t="s">
        <v>288</v>
      </c>
    </row>
    <row r="3494" customFormat="false" ht="12.75" hidden="false" customHeight="false" outlineLevel="0" collapsed="false">
      <c r="A3494" s="1" t="s">
        <v>3707</v>
      </c>
      <c r="B3494" s="1" t="s">
        <v>3702</v>
      </c>
      <c r="C3494" s="27" t="s">
        <v>3717</v>
      </c>
      <c r="D3494" s="27" t="s">
        <v>88</v>
      </c>
      <c r="E3494" s="27"/>
      <c r="F3494" s="31"/>
      <c r="G3494" s="27"/>
      <c r="H3494" s="30" t="s">
        <v>61</v>
      </c>
      <c r="I3494" s="31" t="n">
        <v>6.6</v>
      </c>
      <c r="J3494" s="30" t="s">
        <v>288</v>
      </c>
    </row>
    <row r="3495" customFormat="false" ht="12.75" hidden="false" customHeight="false" outlineLevel="0" collapsed="false">
      <c r="A3495" s="1" t="s">
        <v>3707</v>
      </c>
      <c r="B3495" s="1" t="s">
        <v>3702</v>
      </c>
      <c r="C3495" s="27" t="s">
        <v>3718</v>
      </c>
      <c r="D3495" s="27" t="s">
        <v>24</v>
      </c>
      <c r="E3495" s="27"/>
      <c r="F3495" s="31"/>
      <c r="G3495" s="27"/>
      <c r="H3495" s="30" t="s">
        <v>61</v>
      </c>
      <c r="I3495" s="31" t="n">
        <v>2.66</v>
      </c>
      <c r="J3495" s="30" t="s">
        <v>288</v>
      </c>
    </row>
    <row r="3496" customFormat="false" ht="12.75" hidden="false" customHeight="false" outlineLevel="0" collapsed="false">
      <c r="A3496" s="1" t="s">
        <v>3707</v>
      </c>
      <c r="B3496" s="1" t="s">
        <v>3702</v>
      </c>
      <c r="C3496" s="27" t="s">
        <v>3719</v>
      </c>
      <c r="D3496" s="27" t="s">
        <v>13</v>
      </c>
      <c r="E3496" s="27"/>
      <c r="F3496" s="31"/>
      <c r="G3496" s="27"/>
      <c r="H3496" s="30" t="s">
        <v>168</v>
      </c>
      <c r="I3496" s="31" t="n">
        <v>31.92</v>
      </c>
      <c r="J3496" s="30" t="s">
        <v>288</v>
      </c>
    </row>
    <row r="3497" customFormat="false" ht="12.75" hidden="false" customHeight="false" outlineLevel="0" collapsed="false">
      <c r="A3497" s="1" t="s">
        <v>3707</v>
      </c>
      <c r="B3497" s="1" t="s">
        <v>3702</v>
      </c>
      <c r="C3497" s="27" t="s">
        <v>3720</v>
      </c>
      <c r="D3497" s="27" t="s">
        <v>20</v>
      </c>
      <c r="E3497" s="27"/>
      <c r="F3497" s="31"/>
      <c r="G3497" s="27"/>
      <c r="H3497" s="30" t="s">
        <v>168</v>
      </c>
      <c r="I3497" s="31" t="n">
        <v>2.36</v>
      </c>
      <c r="J3497" s="30" t="s">
        <v>288</v>
      </c>
    </row>
    <row r="3498" customFormat="false" ht="12.75" hidden="false" customHeight="false" outlineLevel="0" collapsed="false">
      <c r="A3498" s="1" t="s">
        <v>3707</v>
      </c>
      <c r="B3498" s="1" t="s">
        <v>3702</v>
      </c>
      <c r="C3498" s="27" t="s">
        <v>3721</v>
      </c>
      <c r="D3498" s="27" t="s">
        <v>13</v>
      </c>
      <c r="E3498" s="27"/>
      <c r="F3498" s="31"/>
      <c r="G3498" s="27"/>
      <c r="H3498" s="30" t="s">
        <v>168</v>
      </c>
      <c r="I3498" s="31" t="n">
        <v>16.99</v>
      </c>
      <c r="J3498" s="30" t="s">
        <v>288</v>
      </c>
    </row>
    <row r="3499" customFormat="false" ht="12.75" hidden="false" customHeight="false" outlineLevel="0" collapsed="false">
      <c r="A3499" s="1" t="s">
        <v>3707</v>
      </c>
      <c r="B3499" s="1" t="s">
        <v>3702</v>
      </c>
      <c r="C3499" s="27" t="s">
        <v>3722</v>
      </c>
      <c r="D3499" s="27" t="s">
        <v>13</v>
      </c>
      <c r="E3499" s="27"/>
      <c r="F3499" s="31"/>
      <c r="G3499" s="27"/>
      <c r="H3499" s="30" t="s">
        <v>168</v>
      </c>
      <c r="I3499" s="31" t="n">
        <v>7.99</v>
      </c>
      <c r="J3499" s="30" t="s">
        <v>288</v>
      </c>
    </row>
    <row r="3500" customFormat="false" ht="12.75" hidden="false" customHeight="false" outlineLevel="0" collapsed="false">
      <c r="A3500" s="1" t="s">
        <v>3707</v>
      </c>
      <c r="B3500" s="1" t="s">
        <v>3702</v>
      </c>
      <c r="C3500" s="27" t="s">
        <v>3723</v>
      </c>
      <c r="D3500" s="27" t="s">
        <v>13</v>
      </c>
      <c r="E3500" s="27"/>
      <c r="F3500" s="31"/>
      <c r="G3500" s="27"/>
      <c r="H3500" s="30" t="s">
        <v>61</v>
      </c>
      <c r="I3500" s="31" t="n">
        <f aca="false">19.95/125*100</f>
        <v>15.96</v>
      </c>
      <c r="J3500" s="30" t="s">
        <v>112</v>
      </c>
    </row>
    <row r="3501" customFormat="false" ht="12.75" hidden="false" customHeight="false" outlineLevel="0" collapsed="false">
      <c r="A3501" s="1" t="s">
        <v>3707</v>
      </c>
      <c r="B3501" s="1" t="s">
        <v>3702</v>
      </c>
      <c r="C3501" s="27" t="s">
        <v>3724</v>
      </c>
      <c r="D3501" s="27" t="s">
        <v>18</v>
      </c>
      <c r="E3501" s="27"/>
      <c r="F3501" s="31"/>
      <c r="G3501" s="27"/>
      <c r="H3501" s="30" t="s">
        <v>168</v>
      </c>
      <c r="I3501" s="31" t="n">
        <f aca="false">4.95/200*100</f>
        <v>2.475</v>
      </c>
      <c r="J3501" s="30" t="s">
        <v>112</v>
      </c>
    </row>
    <row r="3502" customFormat="false" ht="12.75" hidden="false" customHeight="false" outlineLevel="0" collapsed="false">
      <c r="A3502" s="1" t="s">
        <v>3707</v>
      </c>
      <c r="B3502" s="1" t="s">
        <v>3702</v>
      </c>
      <c r="C3502" s="27" t="s">
        <v>3725</v>
      </c>
      <c r="D3502" s="27" t="s">
        <v>88</v>
      </c>
      <c r="E3502" s="27"/>
      <c r="F3502" s="31"/>
      <c r="G3502" s="27"/>
      <c r="H3502" s="30" t="s">
        <v>522</v>
      </c>
      <c r="I3502" s="31" t="n">
        <f aca="false">2.95/2</f>
        <v>1.475</v>
      </c>
      <c r="J3502" s="30" t="s">
        <v>112</v>
      </c>
    </row>
    <row r="3503" customFormat="false" ht="12.75" hidden="false" customHeight="false" outlineLevel="0" collapsed="false">
      <c r="A3503" s="1" t="s">
        <v>3707</v>
      </c>
      <c r="B3503" s="1" t="s">
        <v>3702</v>
      </c>
      <c r="C3503" s="19" t="s">
        <v>3726</v>
      </c>
      <c r="D3503" s="19" t="s">
        <v>70</v>
      </c>
      <c r="E3503" s="24" t="n">
        <v>1.4</v>
      </c>
      <c r="F3503" s="54" t="n">
        <v>3.9</v>
      </c>
      <c r="G3503" s="24" t="s">
        <v>3727</v>
      </c>
      <c r="H3503" s="55"/>
      <c r="I3503" s="106"/>
      <c r="J3503" s="55"/>
      <c r="K3503" s="18"/>
    </row>
    <row r="3504" customFormat="false" ht="12.75" hidden="false" customHeight="false" outlineLevel="0" collapsed="false">
      <c r="A3504" s="1" t="s">
        <v>3707</v>
      </c>
      <c r="B3504" s="1" t="s">
        <v>3702</v>
      </c>
      <c r="C3504" s="19" t="s">
        <v>3728</v>
      </c>
      <c r="D3504" s="50" t="s">
        <v>88</v>
      </c>
      <c r="E3504" s="24" t="n">
        <v>1.3</v>
      </c>
      <c r="F3504" s="54" t="n">
        <v>1.29</v>
      </c>
      <c r="G3504" s="24" t="s">
        <v>3727</v>
      </c>
      <c r="H3504" s="55"/>
      <c r="I3504" s="106"/>
      <c r="J3504" s="55"/>
      <c r="K3504" s="18"/>
    </row>
    <row r="3505" customFormat="false" ht="12.75" hidden="false" customHeight="false" outlineLevel="0" collapsed="false">
      <c r="A3505" s="1" t="s">
        <v>3707</v>
      </c>
      <c r="B3505" s="1" t="s">
        <v>3702</v>
      </c>
      <c r="C3505" s="19" t="s">
        <v>3729</v>
      </c>
      <c r="D3505" s="19" t="s">
        <v>16</v>
      </c>
      <c r="E3505" s="20" t="n">
        <v>1.4</v>
      </c>
      <c r="F3505" s="21" t="n">
        <v>1.1</v>
      </c>
      <c r="G3505" s="24" t="s">
        <v>3727</v>
      </c>
      <c r="I3505" s="3"/>
      <c r="K3505" s="18"/>
    </row>
    <row r="3506" customFormat="false" ht="12.75" hidden="false" customHeight="false" outlineLevel="0" collapsed="false">
      <c r="A3506" s="1" t="s">
        <v>3707</v>
      </c>
      <c r="B3506" s="1" t="s">
        <v>3702</v>
      </c>
      <c r="C3506" s="19" t="s">
        <v>3730</v>
      </c>
      <c r="D3506" s="19" t="s">
        <v>79</v>
      </c>
      <c r="E3506" s="20" t="n">
        <v>1.4</v>
      </c>
      <c r="F3506" s="21" t="n">
        <v>1.63</v>
      </c>
      <c r="G3506" s="24" t="s">
        <v>3727</v>
      </c>
      <c r="I3506" s="3"/>
    </row>
    <row r="3507" customFormat="false" ht="12.75" hidden="false" customHeight="false" outlineLevel="0" collapsed="false">
      <c r="A3507" s="1" t="s">
        <v>3707</v>
      </c>
      <c r="B3507" s="1" t="s">
        <v>3702</v>
      </c>
      <c r="C3507" s="19" t="s">
        <v>3731</v>
      </c>
      <c r="D3507" s="19" t="s">
        <v>193</v>
      </c>
      <c r="E3507" s="20" t="n">
        <v>1.5</v>
      </c>
      <c r="F3507" s="21" t="n">
        <v>1.23</v>
      </c>
      <c r="G3507" s="24" t="s">
        <v>3727</v>
      </c>
      <c r="I3507" s="3"/>
    </row>
    <row r="3508" customFormat="false" ht="12.75" hidden="false" customHeight="false" outlineLevel="0" collapsed="false">
      <c r="A3508" s="1" t="s">
        <v>3707</v>
      </c>
      <c r="B3508" s="1" t="s">
        <v>3702</v>
      </c>
      <c r="C3508" s="19" t="s">
        <v>3732</v>
      </c>
      <c r="D3508" s="19" t="s">
        <v>13</v>
      </c>
      <c r="E3508" s="20" t="n">
        <v>1.7</v>
      </c>
      <c r="F3508" s="21" t="n">
        <v>4</v>
      </c>
      <c r="G3508" s="24" t="s">
        <v>3727</v>
      </c>
      <c r="I3508" s="3"/>
    </row>
    <row r="3509" customFormat="false" ht="12.75" hidden="false" customHeight="false" outlineLevel="0" collapsed="false">
      <c r="A3509" s="1" t="s">
        <v>3707</v>
      </c>
      <c r="B3509" s="1" t="s">
        <v>3702</v>
      </c>
      <c r="C3509" s="19" t="s">
        <v>3733</v>
      </c>
      <c r="D3509" s="50" t="s">
        <v>88</v>
      </c>
      <c r="E3509" s="20" t="n">
        <v>2.2</v>
      </c>
      <c r="F3509" s="21" t="n">
        <v>3.5</v>
      </c>
      <c r="G3509" s="24" t="s">
        <v>3727</v>
      </c>
      <c r="I3509" s="3"/>
    </row>
    <row r="3510" customFormat="false" ht="12.75" hidden="false" customHeight="false" outlineLevel="0" collapsed="false">
      <c r="A3510" s="1" t="s">
        <v>3707</v>
      </c>
      <c r="B3510" s="1" t="s">
        <v>3702</v>
      </c>
      <c r="C3510" s="19" t="s">
        <v>3734</v>
      </c>
      <c r="D3510" s="19" t="s">
        <v>49</v>
      </c>
      <c r="E3510" s="20" t="n">
        <v>1.3</v>
      </c>
      <c r="F3510" s="21" t="n">
        <v>1.18</v>
      </c>
      <c r="G3510" s="24" t="s">
        <v>3735</v>
      </c>
      <c r="I3510" s="3"/>
    </row>
    <row r="3511" customFormat="false" ht="12.75" hidden="false" customHeight="false" outlineLevel="0" collapsed="false">
      <c r="A3511" s="1" t="s">
        <v>3707</v>
      </c>
      <c r="B3511" s="1" t="s">
        <v>3702</v>
      </c>
      <c r="C3511" s="19" t="s">
        <v>3736</v>
      </c>
      <c r="D3511" s="19" t="s">
        <v>274</v>
      </c>
      <c r="E3511" s="20" t="n">
        <v>1.3</v>
      </c>
      <c r="F3511" s="21" t="n">
        <v>1.17</v>
      </c>
      <c r="G3511" s="24" t="s">
        <v>3735</v>
      </c>
      <c r="I3511" s="3"/>
    </row>
    <row r="3512" customFormat="false" ht="12.75" hidden="false" customHeight="false" outlineLevel="0" collapsed="false">
      <c r="A3512" s="1" t="s">
        <v>3707</v>
      </c>
      <c r="B3512" s="1" t="s">
        <v>3702</v>
      </c>
      <c r="C3512" s="19" t="s">
        <v>3737</v>
      </c>
      <c r="D3512" s="50" t="s">
        <v>88</v>
      </c>
      <c r="E3512" s="20" t="n">
        <v>1.4</v>
      </c>
      <c r="F3512" s="21" t="n">
        <v>2.23</v>
      </c>
      <c r="G3512" s="24" t="s">
        <v>3735</v>
      </c>
      <c r="I3512" s="3"/>
    </row>
    <row r="3513" customFormat="false" ht="12.75" hidden="false" customHeight="false" outlineLevel="0" collapsed="false">
      <c r="A3513" s="1" t="s">
        <v>3707</v>
      </c>
      <c r="B3513" s="1" t="s">
        <v>3702</v>
      </c>
      <c r="C3513" s="19" t="s">
        <v>3738</v>
      </c>
      <c r="D3513" s="19" t="s">
        <v>13</v>
      </c>
      <c r="E3513" s="20" t="n">
        <v>1.4</v>
      </c>
      <c r="F3513" s="21" t="n">
        <v>1.5</v>
      </c>
      <c r="G3513" s="24" t="s">
        <v>3735</v>
      </c>
      <c r="I3513" s="3"/>
    </row>
    <row r="3514" customFormat="false" ht="12.75" hidden="false" customHeight="false" outlineLevel="0" collapsed="false">
      <c r="A3514" s="1" t="s">
        <v>3707</v>
      </c>
      <c r="B3514" s="1" t="s">
        <v>3702</v>
      </c>
      <c r="C3514" s="19" t="s">
        <v>3739</v>
      </c>
      <c r="D3514" s="19" t="s">
        <v>79</v>
      </c>
      <c r="E3514" s="20" t="n">
        <v>1.6</v>
      </c>
      <c r="F3514" s="21" t="n">
        <v>1.63</v>
      </c>
      <c r="G3514" s="24" t="s">
        <v>3735</v>
      </c>
      <c r="I3514" s="3"/>
    </row>
    <row r="3515" customFormat="false" ht="12.75" hidden="false" customHeight="false" outlineLevel="0" collapsed="false">
      <c r="A3515" s="1" t="s">
        <v>3707</v>
      </c>
      <c r="B3515" s="1" t="s">
        <v>3702</v>
      </c>
      <c r="C3515" s="19" t="s">
        <v>3740</v>
      </c>
      <c r="D3515" s="19" t="s">
        <v>70</v>
      </c>
      <c r="E3515" s="20" t="n">
        <v>1.7</v>
      </c>
      <c r="F3515" s="21" t="n">
        <v>1.97</v>
      </c>
      <c r="G3515" s="24" t="s">
        <v>3735</v>
      </c>
      <c r="I3515" s="3"/>
    </row>
    <row r="3516" customFormat="false" ht="12.75" hidden="false" customHeight="false" outlineLevel="0" collapsed="false">
      <c r="A3516" s="1" t="s">
        <v>3707</v>
      </c>
      <c r="B3516" s="1" t="s">
        <v>3702</v>
      </c>
      <c r="C3516" s="19" t="s">
        <v>3741</v>
      </c>
      <c r="D3516" s="19" t="s">
        <v>13</v>
      </c>
      <c r="E3516" s="20" t="n">
        <v>1.8</v>
      </c>
      <c r="F3516" s="21" t="n">
        <v>13.3</v>
      </c>
      <c r="G3516" s="24" t="s">
        <v>3735</v>
      </c>
      <c r="I3516" s="3"/>
    </row>
    <row r="3517" customFormat="false" ht="12.75" hidden="false" customHeight="false" outlineLevel="0" collapsed="false">
      <c r="A3517" s="1" t="s">
        <v>3707</v>
      </c>
      <c r="B3517" s="1" t="s">
        <v>3702</v>
      </c>
      <c r="C3517" s="19" t="s">
        <v>3742</v>
      </c>
      <c r="D3517" s="19" t="s">
        <v>13</v>
      </c>
      <c r="E3517" s="20" t="n">
        <v>1.3</v>
      </c>
      <c r="F3517" s="21" t="n">
        <v>3.5</v>
      </c>
      <c r="G3517" s="24" t="s">
        <v>2422</v>
      </c>
      <c r="I3517" s="3"/>
    </row>
    <row r="3518" customFormat="false" ht="12.75" hidden="false" customHeight="false" outlineLevel="0" collapsed="false">
      <c r="A3518" s="1" t="s">
        <v>3707</v>
      </c>
      <c r="B3518" s="1" t="s">
        <v>3702</v>
      </c>
      <c r="C3518" s="19" t="s">
        <v>3743</v>
      </c>
      <c r="D3518" s="19" t="s">
        <v>88</v>
      </c>
      <c r="E3518" s="20" t="n">
        <v>1.4</v>
      </c>
      <c r="F3518" s="21" t="n">
        <v>4</v>
      </c>
      <c r="G3518" s="24" t="s">
        <v>2422</v>
      </c>
      <c r="I3518" s="3"/>
    </row>
    <row r="3519" customFormat="false" ht="12.75" hidden="false" customHeight="false" outlineLevel="0" collapsed="false">
      <c r="A3519" s="1" t="s">
        <v>3707</v>
      </c>
      <c r="B3519" s="1" t="s">
        <v>3702</v>
      </c>
      <c r="C3519" s="19" t="s">
        <v>3744</v>
      </c>
      <c r="D3519" s="19" t="s">
        <v>88</v>
      </c>
      <c r="E3519" s="20" t="n">
        <v>1.4</v>
      </c>
      <c r="F3519" s="21" t="n">
        <v>3.5</v>
      </c>
      <c r="G3519" s="24" t="s">
        <v>2422</v>
      </c>
      <c r="I3519" s="3"/>
    </row>
    <row r="3520" customFormat="false" ht="12.75" hidden="false" customHeight="false" outlineLevel="0" collapsed="false">
      <c r="A3520" s="1" t="s">
        <v>3707</v>
      </c>
      <c r="B3520" s="1" t="s">
        <v>3702</v>
      </c>
      <c r="C3520" s="19" t="s">
        <v>3745</v>
      </c>
      <c r="D3520" s="19" t="s">
        <v>13</v>
      </c>
      <c r="E3520" s="20" t="n">
        <v>1.4</v>
      </c>
      <c r="F3520" s="21" t="n">
        <v>15.1</v>
      </c>
      <c r="G3520" s="24" t="s">
        <v>2422</v>
      </c>
      <c r="I3520" s="3"/>
    </row>
    <row r="3521" customFormat="false" ht="12.75" hidden="false" customHeight="false" outlineLevel="0" collapsed="false">
      <c r="A3521" s="1" t="s">
        <v>3707</v>
      </c>
      <c r="B3521" s="1" t="s">
        <v>3702</v>
      </c>
      <c r="C3521" s="19" t="s">
        <v>3746</v>
      </c>
      <c r="D3521" s="19" t="s">
        <v>49</v>
      </c>
      <c r="E3521" s="20" t="n">
        <v>1.4</v>
      </c>
      <c r="F3521" s="21" t="n">
        <v>1.12</v>
      </c>
      <c r="G3521" s="24" t="s">
        <v>2422</v>
      </c>
      <c r="I3521" s="3"/>
    </row>
    <row r="3522" customFormat="false" ht="12.75" hidden="false" customHeight="false" outlineLevel="0" collapsed="false">
      <c r="A3522" s="1" t="s">
        <v>3707</v>
      </c>
      <c r="B3522" s="1" t="s">
        <v>3702</v>
      </c>
      <c r="C3522" s="19" t="s">
        <v>3747</v>
      </c>
      <c r="D3522" s="19" t="s">
        <v>274</v>
      </c>
      <c r="E3522" s="20" t="n">
        <v>1.4</v>
      </c>
      <c r="F3522" s="21" t="n">
        <v>1.33</v>
      </c>
      <c r="G3522" s="24" t="s">
        <v>2422</v>
      </c>
      <c r="I3522" s="3"/>
    </row>
    <row r="3523" customFormat="false" ht="12.75" hidden="false" customHeight="false" outlineLevel="0" collapsed="false">
      <c r="A3523" s="1" t="s">
        <v>3707</v>
      </c>
      <c r="B3523" s="1" t="s">
        <v>3702</v>
      </c>
      <c r="C3523" s="19" t="s">
        <v>3748</v>
      </c>
      <c r="D3523" s="19" t="s">
        <v>13</v>
      </c>
      <c r="E3523" s="20" t="n">
        <v>1.5</v>
      </c>
      <c r="F3523" s="21" t="n">
        <v>22</v>
      </c>
      <c r="G3523" s="24" t="s">
        <v>2422</v>
      </c>
      <c r="I3523" s="3"/>
    </row>
    <row r="3524" customFormat="false" ht="12.75" hidden="false" customHeight="false" outlineLevel="0" collapsed="false">
      <c r="A3524" s="1" t="s">
        <v>3707</v>
      </c>
      <c r="B3524" s="1" t="s">
        <v>3702</v>
      </c>
      <c r="C3524" s="19" t="s">
        <v>3749</v>
      </c>
      <c r="D3524" s="19" t="s">
        <v>13</v>
      </c>
      <c r="E3524" s="20" t="n">
        <v>1.5</v>
      </c>
      <c r="F3524" s="21" t="n">
        <v>8.35</v>
      </c>
      <c r="G3524" s="24" t="s">
        <v>2422</v>
      </c>
      <c r="I3524" s="3"/>
    </row>
    <row r="3525" customFormat="false" ht="12.75" hidden="false" customHeight="false" outlineLevel="0" collapsed="false">
      <c r="A3525" s="1" t="s">
        <v>3707</v>
      </c>
      <c r="B3525" s="1" t="s">
        <v>3702</v>
      </c>
      <c r="C3525" s="19" t="s">
        <v>3750</v>
      </c>
      <c r="D3525" s="19" t="s">
        <v>13</v>
      </c>
      <c r="E3525" s="20" t="n">
        <v>1.5</v>
      </c>
      <c r="F3525" s="21" t="n">
        <v>3.85</v>
      </c>
      <c r="G3525" s="24" t="s">
        <v>2422</v>
      </c>
      <c r="I3525" s="3"/>
    </row>
    <row r="3526" customFormat="false" ht="12.75" hidden="false" customHeight="false" outlineLevel="0" collapsed="false">
      <c r="A3526" s="1" t="s">
        <v>3707</v>
      </c>
      <c r="B3526" s="1" t="s">
        <v>3702</v>
      </c>
      <c r="C3526" s="19" t="s">
        <v>3751</v>
      </c>
      <c r="D3526" s="19" t="s">
        <v>13</v>
      </c>
      <c r="E3526" s="20" t="n">
        <v>1.6</v>
      </c>
      <c r="F3526" s="21" t="n">
        <v>16</v>
      </c>
      <c r="G3526" s="24" t="s">
        <v>2422</v>
      </c>
      <c r="I3526" s="3"/>
    </row>
    <row r="3527" customFormat="false" ht="12.75" hidden="false" customHeight="false" outlineLevel="0" collapsed="false">
      <c r="A3527" s="1" t="s">
        <v>3707</v>
      </c>
      <c r="B3527" s="1" t="s">
        <v>3702</v>
      </c>
      <c r="C3527" s="19" t="s">
        <v>3752</v>
      </c>
      <c r="D3527" s="19" t="s">
        <v>13</v>
      </c>
      <c r="E3527" s="20" t="n">
        <v>1.6</v>
      </c>
      <c r="F3527" s="21" t="n">
        <v>15.1</v>
      </c>
      <c r="G3527" s="24" t="s">
        <v>2422</v>
      </c>
      <c r="I3527" s="3"/>
    </row>
    <row r="3528" customFormat="false" ht="12.75" hidden="false" customHeight="false" outlineLevel="0" collapsed="false">
      <c r="A3528" s="1" t="s">
        <v>3707</v>
      </c>
      <c r="B3528" s="1" t="s">
        <v>3702</v>
      </c>
      <c r="C3528" s="19" t="s">
        <v>3753</v>
      </c>
      <c r="D3528" s="19" t="s">
        <v>13</v>
      </c>
      <c r="E3528" s="20" t="n">
        <v>1.6</v>
      </c>
      <c r="F3528" s="21" t="n">
        <v>22</v>
      </c>
      <c r="G3528" s="24" t="s">
        <v>2422</v>
      </c>
      <c r="I3528" s="3"/>
    </row>
    <row r="3529" customFormat="false" ht="12.75" hidden="false" customHeight="false" outlineLevel="0" collapsed="false">
      <c r="A3529" s="1" t="s">
        <v>3707</v>
      </c>
      <c r="B3529" s="1" t="s">
        <v>3702</v>
      </c>
      <c r="C3529" s="19" t="s">
        <v>3754</v>
      </c>
      <c r="D3529" s="19" t="s">
        <v>20</v>
      </c>
      <c r="E3529" s="20" t="n">
        <v>2</v>
      </c>
      <c r="F3529" s="21" t="n">
        <v>1.7</v>
      </c>
      <c r="G3529" s="24" t="s">
        <v>2422</v>
      </c>
      <c r="I3529" s="3"/>
    </row>
    <row r="3530" customFormat="false" ht="12.75" hidden="false" customHeight="false" outlineLevel="0" collapsed="false">
      <c r="A3530" s="1" t="s">
        <v>3707</v>
      </c>
      <c r="B3530" s="1" t="s">
        <v>3702</v>
      </c>
      <c r="C3530" s="19" t="s">
        <v>3755</v>
      </c>
      <c r="D3530" s="19" t="s">
        <v>13</v>
      </c>
      <c r="E3530" s="20" t="n">
        <v>2</v>
      </c>
      <c r="F3530" s="21" t="n">
        <v>2.03</v>
      </c>
      <c r="G3530" s="24" t="s">
        <v>2422</v>
      </c>
      <c r="I3530" s="3"/>
    </row>
    <row r="3531" customFormat="false" ht="12.75" hidden="false" customHeight="false" outlineLevel="0" collapsed="false">
      <c r="A3531" s="1" t="s">
        <v>3756</v>
      </c>
      <c r="B3531" s="1" t="s">
        <v>3702</v>
      </c>
      <c r="C3531" s="70" t="s">
        <v>3757</v>
      </c>
      <c r="D3531" s="70" t="s">
        <v>88</v>
      </c>
      <c r="E3531" s="72" t="n">
        <v>1.3</v>
      </c>
      <c r="F3531" s="73" t="n">
        <v>1.23</v>
      </c>
      <c r="G3531" s="74" t="s">
        <v>1459</v>
      </c>
    </row>
    <row r="3532" customFormat="false" ht="12.75" hidden="false" customHeight="false" outlineLevel="0" collapsed="false">
      <c r="A3532" s="1" t="s">
        <v>3756</v>
      </c>
      <c r="B3532" s="1" t="s">
        <v>3702</v>
      </c>
      <c r="C3532" s="70" t="s">
        <v>3758</v>
      </c>
      <c r="D3532" s="70" t="s">
        <v>88</v>
      </c>
      <c r="E3532" s="72" t="n">
        <v>1.4</v>
      </c>
      <c r="F3532" s="73" t="n">
        <v>1.73</v>
      </c>
      <c r="G3532" s="74" t="s">
        <v>1459</v>
      </c>
    </row>
    <row r="3533" customFormat="false" ht="12.75" hidden="false" customHeight="false" outlineLevel="0" collapsed="false">
      <c r="A3533" s="1" t="s">
        <v>3756</v>
      </c>
      <c r="B3533" s="1" t="s">
        <v>3702</v>
      </c>
      <c r="C3533" s="70" t="s">
        <v>3759</v>
      </c>
      <c r="D3533" s="70" t="s">
        <v>13</v>
      </c>
      <c r="E3533" s="72" t="n">
        <v>1.4</v>
      </c>
      <c r="F3533" s="73" t="n">
        <v>5.2</v>
      </c>
      <c r="G3533" s="74" t="s">
        <v>1459</v>
      </c>
    </row>
    <row r="3534" customFormat="false" ht="12.75" hidden="false" customHeight="false" outlineLevel="0" collapsed="false">
      <c r="A3534" s="1" t="s">
        <v>3756</v>
      </c>
      <c r="B3534" s="1" t="s">
        <v>3702</v>
      </c>
      <c r="C3534" s="70" t="s">
        <v>3760</v>
      </c>
      <c r="D3534" s="70" t="s">
        <v>13</v>
      </c>
      <c r="E3534" s="72" t="n">
        <v>1.4</v>
      </c>
      <c r="F3534" s="73" t="n">
        <v>2.15</v>
      </c>
      <c r="G3534" s="74" t="s">
        <v>1459</v>
      </c>
    </row>
    <row r="3535" customFormat="false" ht="12.75" hidden="false" customHeight="false" outlineLevel="0" collapsed="false">
      <c r="A3535" s="1" t="s">
        <v>3756</v>
      </c>
      <c r="B3535" s="1" t="s">
        <v>3702</v>
      </c>
      <c r="C3535" s="70" t="s">
        <v>3761</v>
      </c>
      <c r="D3535" s="70" t="s">
        <v>193</v>
      </c>
      <c r="E3535" s="72" t="n">
        <v>1.5</v>
      </c>
      <c r="F3535" s="73" t="n">
        <v>1.73</v>
      </c>
      <c r="G3535" s="74" t="s">
        <v>1459</v>
      </c>
    </row>
    <row r="3536" customFormat="false" ht="12.75" hidden="false" customHeight="false" outlineLevel="0" collapsed="false">
      <c r="A3536" s="1" t="s">
        <v>3756</v>
      </c>
      <c r="B3536" s="1" t="s">
        <v>3702</v>
      </c>
      <c r="C3536" s="70" t="s">
        <v>3762</v>
      </c>
      <c r="D3536" s="70" t="s">
        <v>193</v>
      </c>
      <c r="E3536" s="72" t="n">
        <v>1.5</v>
      </c>
      <c r="F3536" s="73" t="n">
        <v>1.23</v>
      </c>
      <c r="G3536" s="74" t="s">
        <v>1459</v>
      </c>
    </row>
    <row r="3537" customFormat="false" ht="12.75" hidden="false" customHeight="false" outlineLevel="0" collapsed="false">
      <c r="A3537" s="1" t="s">
        <v>3756</v>
      </c>
      <c r="B3537" s="1" t="s">
        <v>3702</v>
      </c>
      <c r="C3537" s="70" t="s">
        <v>3763</v>
      </c>
      <c r="D3537" s="70" t="s">
        <v>79</v>
      </c>
      <c r="E3537" s="72" t="n">
        <v>1.5</v>
      </c>
      <c r="F3537" s="73" t="n">
        <v>1.75</v>
      </c>
      <c r="G3537" s="74" t="s">
        <v>1459</v>
      </c>
    </row>
    <row r="3538" customFormat="false" ht="12.75" hidden="false" customHeight="false" outlineLevel="0" collapsed="false">
      <c r="A3538" s="1" t="s">
        <v>3756</v>
      </c>
      <c r="B3538" s="1" t="s">
        <v>3702</v>
      </c>
      <c r="C3538" s="70" t="s">
        <v>3764</v>
      </c>
      <c r="D3538" s="70" t="s">
        <v>13</v>
      </c>
      <c r="E3538" s="72" t="n">
        <v>1.6</v>
      </c>
      <c r="F3538" s="73" t="n">
        <v>8</v>
      </c>
      <c r="G3538" s="74" t="s">
        <v>1459</v>
      </c>
    </row>
    <row r="3539" customFormat="false" ht="12.75" hidden="false" customHeight="false" outlineLevel="0" collapsed="false">
      <c r="A3539" s="1" t="s">
        <v>3756</v>
      </c>
      <c r="B3539" s="1" t="s">
        <v>3702</v>
      </c>
      <c r="C3539" s="70" t="s">
        <v>3765</v>
      </c>
      <c r="D3539" s="70" t="s">
        <v>13</v>
      </c>
      <c r="E3539" s="72" t="n">
        <v>1.6</v>
      </c>
      <c r="F3539" s="73" t="n">
        <v>10.6</v>
      </c>
      <c r="G3539" s="74" t="s">
        <v>1459</v>
      </c>
    </row>
    <row r="3540" customFormat="false" ht="12.75" hidden="false" customHeight="false" outlineLevel="0" collapsed="false">
      <c r="A3540" s="1" t="s">
        <v>3756</v>
      </c>
      <c r="B3540" s="1" t="s">
        <v>3702</v>
      </c>
      <c r="C3540" s="70" t="s">
        <v>3766</v>
      </c>
      <c r="D3540" s="70" t="s">
        <v>70</v>
      </c>
      <c r="E3540" s="72" t="n">
        <v>1.7</v>
      </c>
      <c r="F3540" s="73" t="n">
        <v>1.99</v>
      </c>
      <c r="G3540" s="74" t="s">
        <v>1459</v>
      </c>
    </row>
    <row r="3541" customFormat="false" ht="12.75" hidden="false" customHeight="false" outlineLevel="0" collapsed="false">
      <c r="A3541" s="1" t="s">
        <v>3756</v>
      </c>
      <c r="B3541" s="1" t="s">
        <v>3702</v>
      </c>
      <c r="C3541" s="70" t="s">
        <v>3767</v>
      </c>
      <c r="D3541" s="70" t="s">
        <v>13</v>
      </c>
      <c r="E3541" s="72" t="n">
        <v>1.7</v>
      </c>
      <c r="F3541" s="73" t="n">
        <v>3.8</v>
      </c>
      <c r="G3541" s="74" t="s">
        <v>1459</v>
      </c>
    </row>
    <row r="3542" customFormat="false" ht="12.75" hidden="false" customHeight="false" outlineLevel="0" collapsed="false">
      <c r="A3542" s="1" t="s">
        <v>3756</v>
      </c>
      <c r="B3542" s="1" t="s">
        <v>3702</v>
      </c>
      <c r="C3542" s="70" t="s">
        <v>3768</v>
      </c>
      <c r="D3542" s="70" t="s">
        <v>13</v>
      </c>
      <c r="E3542" s="72" t="n">
        <v>1.7</v>
      </c>
      <c r="F3542" s="73" t="n">
        <v>10.6</v>
      </c>
      <c r="G3542" s="74" t="s">
        <v>1459</v>
      </c>
    </row>
    <row r="3543" customFormat="false" ht="12.75" hidden="false" customHeight="false" outlineLevel="0" collapsed="false">
      <c r="A3543" s="1" t="s">
        <v>3756</v>
      </c>
      <c r="B3543" s="1" t="s">
        <v>3702</v>
      </c>
      <c r="C3543" s="70" t="s">
        <v>3769</v>
      </c>
      <c r="D3543" s="70" t="s">
        <v>13</v>
      </c>
      <c r="E3543" s="72" t="n">
        <v>1.8</v>
      </c>
      <c r="F3543" s="73" t="n">
        <v>16</v>
      </c>
      <c r="G3543" s="74" t="s">
        <v>1459</v>
      </c>
    </row>
    <row r="3544" customFormat="false" ht="12.75" hidden="false" customHeight="false" outlineLevel="0" collapsed="false">
      <c r="A3544" s="1" t="s">
        <v>3756</v>
      </c>
      <c r="B3544" s="1" t="s">
        <v>3702</v>
      </c>
      <c r="C3544" s="70" t="s">
        <v>3748</v>
      </c>
      <c r="D3544" s="70" t="s">
        <v>13</v>
      </c>
      <c r="E3544" s="72" t="n">
        <v>1.8</v>
      </c>
      <c r="F3544" s="73" t="n">
        <v>15</v>
      </c>
      <c r="G3544" s="74" t="s">
        <v>1459</v>
      </c>
    </row>
    <row r="3545" customFormat="false" ht="12.75" hidden="false" customHeight="false" outlineLevel="0" collapsed="false">
      <c r="A3545" s="1" t="s">
        <v>3756</v>
      </c>
      <c r="B3545" s="1" t="s">
        <v>3702</v>
      </c>
      <c r="C3545" s="70" t="s">
        <v>3770</v>
      </c>
      <c r="D3545" s="70" t="s">
        <v>13</v>
      </c>
      <c r="E3545" s="72" t="n">
        <v>1.8</v>
      </c>
      <c r="F3545" s="73" t="n">
        <v>5.7</v>
      </c>
      <c r="G3545" s="74" t="s">
        <v>1459</v>
      </c>
    </row>
    <row r="3546" customFormat="false" ht="12.75" hidden="false" customHeight="false" outlineLevel="0" collapsed="false">
      <c r="A3546" s="1" t="s">
        <v>3756</v>
      </c>
      <c r="B3546" s="1" t="s">
        <v>3702</v>
      </c>
      <c r="C3546" s="70" t="s">
        <v>3771</v>
      </c>
      <c r="D3546" s="70" t="s">
        <v>13</v>
      </c>
      <c r="E3546" s="72" t="n">
        <v>1.8</v>
      </c>
      <c r="F3546" s="73" t="n">
        <v>9.65</v>
      </c>
      <c r="G3546" s="74" t="s">
        <v>1459</v>
      </c>
    </row>
    <row r="3547" customFormat="false" ht="12.75" hidden="false" customHeight="false" outlineLevel="0" collapsed="false">
      <c r="A3547" s="1" t="s">
        <v>3756</v>
      </c>
      <c r="B3547" s="1" t="s">
        <v>3702</v>
      </c>
      <c r="C3547" s="70" t="s">
        <v>3772</v>
      </c>
      <c r="D3547" s="70" t="s">
        <v>13</v>
      </c>
      <c r="E3547" s="72" t="n">
        <v>1.9</v>
      </c>
      <c r="F3547" s="73" t="n">
        <v>4.2</v>
      </c>
      <c r="G3547" s="74" t="s">
        <v>1459</v>
      </c>
    </row>
    <row r="3548" customFormat="false" ht="12.75" hidden="false" customHeight="false" outlineLevel="0" collapsed="false">
      <c r="A3548" s="1" t="s">
        <v>3756</v>
      </c>
      <c r="B3548" s="1" t="s">
        <v>3702</v>
      </c>
      <c r="C3548" s="70" t="s">
        <v>3773</v>
      </c>
      <c r="D3548" s="70" t="s">
        <v>13</v>
      </c>
      <c r="E3548" s="72" t="n">
        <v>1.9</v>
      </c>
      <c r="F3548" s="73" t="n">
        <v>8.95</v>
      </c>
      <c r="G3548" s="74" t="s">
        <v>1459</v>
      </c>
    </row>
    <row r="3549" customFormat="false" ht="12.75" hidden="false" customHeight="false" outlineLevel="0" collapsed="false">
      <c r="A3549" s="1" t="s">
        <v>3756</v>
      </c>
      <c r="B3549" s="1" t="s">
        <v>3702</v>
      </c>
      <c r="C3549" s="70" t="s">
        <v>3774</v>
      </c>
      <c r="D3549" s="70" t="s">
        <v>13</v>
      </c>
      <c r="E3549" s="72" t="n">
        <v>2</v>
      </c>
      <c r="F3549" s="73" t="n">
        <v>23.9</v>
      </c>
      <c r="G3549" s="74" t="s">
        <v>1459</v>
      </c>
    </row>
    <row r="3550" customFormat="false" ht="12.75" hidden="false" customHeight="false" outlineLevel="0" collapsed="false">
      <c r="A3550" s="1" t="s">
        <v>3756</v>
      </c>
      <c r="B3550" s="1" t="s">
        <v>3702</v>
      </c>
      <c r="C3550" s="70" t="s">
        <v>3775</v>
      </c>
      <c r="D3550" s="70" t="s">
        <v>13</v>
      </c>
      <c r="E3550" s="72" t="n">
        <v>2</v>
      </c>
      <c r="F3550" s="73" t="n">
        <v>22</v>
      </c>
      <c r="G3550" s="74" t="s">
        <v>1459</v>
      </c>
    </row>
    <row r="3551" customFormat="false" ht="12.75" hidden="false" customHeight="false" outlineLevel="0" collapsed="false">
      <c r="A3551" s="1" t="s">
        <v>3756</v>
      </c>
      <c r="B3551" s="1" t="s">
        <v>3702</v>
      </c>
      <c r="C3551" s="70" t="s">
        <v>3776</v>
      </c>
      <c r="D3551" s="70" t="s">
        <v>88</v>
      </c>
      <c r="E3551" s="72" t="n">
        <v>2.2</v>
      </c>
      <c r="F3551" s="73" t="n">
        <v>4</v>
      </c>
      <c r="G3551" s="74" t="s">
        <v>1459</v>
      </c>
    </row>
    <row r="3552" customFormat="false" ht="12.75" hidden="false" customHeight="false" outlineLevel="0" collapsed="false">
      <c r="A3552" s="1" t="s">
        <v>3756</v>
      </c>
      <c r="B3552" s="1" t="s">
        <v>3702</v>
      </c>
      <c r="C3552" s="70" t="s">
        <v>3777</v>
      </c>
      <c r="D3552" s="70" t="s">
        <v>13</v>
      </c>
      <c r="E3552" s="72" t="n">
        <v>2.2</v>
      </c>
      <c r="F3552" s="73" t="n">
        <v>4</v>
      </c>
      <c r="G3552" s="74" t="s">
        <v>1459</v>
      </c>
    </row>
    <row r="3553" customFormat="false" ht="12.75" hidden="false" customHeight="false" outlineLevel="0" collapsed="false">
      <c r="A3553" s="1" t="s">
        <v>3756</v>
      </c>
      <c r="B3553" s="1" t="s">
        <v>3702</v>
      </c>
      <c r="C3553" s="70" t="s">
        <v>3778</v>
      </c>
      <c r="D3553" s="70" t="s">
        <v>13</v>
      </c>
      <c r="E3553" s="72" t="n">
        <v>1.6</v>
      </c>
      <c r="F3553" s="73" t="n">
        <v>3.6</v>
      </c>
      <c r="G3553" s="74" t="s">
        <v>2875</v>
      </c>
    </row>
    <row r="3554" customFormat="false" ht="12.75" hidden="false" customHeight="false" outlineLevel="0" collapsed="false">
      <c r="A3554" s="1" t="s">
        <v>3756</v>
      </c>
      <c r="B3554" s="1" t="s">
        <v>3702</v>
      </c>
      <c r="C3554" s="70" t="s">
        <v>3779</v>
      </c>
      <c r="D3554" s="70" t="s">
        <v>13</v>
      </c>
      <c r="E3554" s="72" t="n">
        <v>1.6</v>
      </c>
      <c r="F3554" s="73" t="n">
        <v>7.5</v>
      </c>
      <c r="G3554" s="74" t="s">
        <v>2875</v>
      </c>
    </row>
    <row r="3556" customFormat="false" ht="29.85" hidden="false" customHeight="false" outlineLevel="0" collapsed="false">
      <c r="B3556" s="1" t="s">
        <v>3702</v>
      </c>
      <c r="C3556" s="52" t="s">
        <v>3780</v>
      </c>
      <c r="D3556" s="45" t="s">
        <v>1</v>
      </c>
      <c r="I3556" s="3"/>
    </row>
    <row r="3557" customFormat="false" ht="12.75" hidden="false" customHeight="false" outlineLevel="0" collapsed="false">
      <c r="A3557" s="18" t="s">
        <v>3781</v>
      </c>
      <c r="B3557" s="1" t="s">
        <v>3702</v>
      </c>
      <c r="C3557" s="70" t="s">
        <v>3782</v>
      </c>
      <c r="D3557" s="70" t="s">
        <v>728</v>
      </c>
      <c r="E3557" s="72" t="n">
        <v>1.4</v>
      </c>
      <c r="F3557" s="73" t="n">
        <v>2.25</v>
      </c>
      <c r="G3557" s="74" t="s">
        <v>648</v>
      </c>
      <c r="I3557" s="3"/>
    </row>
    <row r="3558" customFormat="false" ht="12.75" hidden="false" customHeight="false" outlineLevel="0" collapsed="false">
      <c r="A3558" s="18" t="s">
        <v>3781</v>
      </c>
      <c r="B3558" s="1" t="s">
        <v>3702</v>
      </c>
      <c r="C3558" s="70" t="s">
        <v>3783</v>
      </c>
      <c r="D3558" s="70" t="s">
        <v>13</v>
      </c>
      <c r="E3558" s="72" t="n">
        <v>1.4</v>
      </c>
      <c r="F3558" s="73" t="n">
        <v>2.48</v>
      </c>
      <c r="G3558" s="74" t="s">
        <v>648</v>
      </c>
      <c r="I3558" s="3"/>
    </row>
    <row r="3559" customFormat="false" ht="12.75" hidden="false" customHeight="false" outlineLevel="0" collapsed="false">
      <c r="A3559" s="18" t="s">
        <v>3781</v>
      </c>
      <c r="B3559" s="1" t="s">
        <v>3702</v>
      </c>
      <c r="C3559" s="70" t="s">
        <v>3784</v>
      </c>
      <c r="D3559" s="70" t="s">
        <v>13</v>
      </c>
      <c r="E3559" s="72" t="n">
        <v>1.6</v>
      </c>
      <c r="F3559" s="73" t="n">
        <v>7.45</v>
      </c>
      <c r="G3559" s="74" t="s">
        <v>648</v>
      </c>
      <c r="I3559" s="3"/>
    </row>
    <row r="3560" customFormat="false" ht="12.75" hidden="false" customHeight="false" outlineLevel="0" collapsed="false">
      <c r="A3560" s="18" t="s">
        <v>3781</v>
      </c>
      <c r="B3560" s="1" t="s">
        <v>3702</v>
      </c>
      <c r="C3560" s="70" t="s">
        <v>3785</v>
      </c>
      <c r="D3560" s="70" t="s">
        <v>13</v>
      </c>
      <c r="E3560" s="72" t="n">
        <v>1.6</v>
      </c>
      <c r="F3560" s="73" t="n">
        <v>11.3</v>
      </c>
      <c r="G3560" s="74" t="s">
        <v>648</v>
      </c>
      <c r="I3560" s="3"/>
    </row>
    <row r="3561" customFormat="false" ht="12.75" hidden="false" customHeight="false" outlineLevel="0" collapsed="false">
      <c r="A3561" s="18" t="s">
        <v>3781</v>
      </c>
      <c r="B3561" s="1" t="s">
        <v>3702</v>
      </c>
      <c r="C3561" s="70" t="s">
        <v>3786</v>
      </c>
      <c r="D3561" s="70" t="s">
        <v>13</v>
      </c>
      <c r="E3561" s="72" t="n">
        <v>1.6</v>
      </c>
      <c r="F3561" s="73" t="n">
        <v>8.1</v>
      </c>
      <c r="G3561" s="74" t="s">
        <v>648</v>
      </c>
      <c r="I3561" s="3"/>
    </row>
    <row r="3562" customFormat="false" ht="12.75" hidden="false" customHeight="false" outlineLevel="0" collapsed="false">
      <c r="A3562" s="18" t="s">
        <v>3781</v>
      </c>
      <c r="B3562" s="1" t="s">
        <v>3702</v>
      </c>
      <c r="C3562" s="70" t="s">
        <v>3787</v>
      </c>
      <c r="D3562" s="70" t="s">
        <v>13</v>
      </c>
      <c r="E3562" s="72" t="n">
        <v>1.7</v>
      </c>
      <c r="F3562" s="73" t="n">
        <v>16.7</v>
      </c>
      <c r="G3562" s="74" t="s">
        <v>648</v>
      </c>
      <c r="I3562" s="3"/>
    </row>
    <row r="3563" customFormat="false" ht="12.75" hidden="false" customHeight="false" outlineLevel="0" collapsed="false">
      <c r="A3563" s="18" t="s">
        <v>3781</v>
      </c>
      <c r="B3563" s="1" t="s">
        <v>3702</v>
      </c>
      <c r="C3563" s="70" t="s">
        <v>3788</v>
      </c>
      <c r="D3563" s="70" t="s">
        <v>88</v>
      </c>
      <c r="E3563" s="72" t="n">
        <v>1.8</v>
      </c>
      <c r="F3563" s="73" t="n">
        <v>1.98</v>
      </c>
      <c r="G3563" s="74" t="s">
        <v>648</v>
      </c>
      <c r="I3563" s="3"/>
    </row>
    <row r="3564" customFormat="false" ht="12.75" hidden="false" customHeight="false" outlineLevel="0" collapsed="false">
      <c r="A3564" s="18" t="s">
        <v>3781</v>
      </c>
      <c r="B3564" s="1" t="s">
        <v>3702</v>
      </c>
      <c r="C3564" s="70" t="s">
        <v>3789</v>
      </c>
      <c r="D3564" s="70" t="s">
        <v>13</v>
      </c>
      <c r="E3564" s="72" t="n">
        <v>1.9</v>
      </c>
      <c r="F3564" s="73" t="n">
        <v>13.3</v>
      </c>
      <c r="G3564" s="74" t="s">
        <v>648</v>
      </c>
      <c r="I3564" s="3"/>
    </row>
    <row r="3565" customFormat="false" ht="12.75" hidden="false" customHeight="false" outlineLevel="0" collapsed="false">
      <c r="A3565" s="1" t="s">
        <v>3790</v>
      </c>
      <c r="B3565" s="1" t="s">
        <v>3702</v>
      </c>
      <c r="C3565" s="27" t="s">
        <v>3791</v>
      </c>
      <c r="D3565" s="27" t="s">
        <v>88</v>
      </c>
      <c r="E3565" s="46"/>
      <c r="F3565" s="47"/>
      <c r="G3565" s="48"/>
      <c r="H3565" s="48" t="s">
        <v>61</v>
      </c>
      <c r="I3565" s="47" t="n">
        <v>9.27</v>
      </c>
      <c r="J3565" s="51" t="s">
        <v>2251</v>
      </c>
    </row>
    <row r="3566" customFormat="false" ht="12.75" hidden="false" customHeight="false" outlineLevel="0" collapsed="false">
      <c r="A3566" s="1" t="s">
        <v>3790</v>
      </c>
      <c r="B3566" s="1" t="s">
        <v>3702</v>
      </c>
      <c r="C3566" s="27" t="s">
        <v>3792</v>
      </c>
      <c r="D3566" s="27" t="s">
        <v>13</v>
      </c>
      <c r="E3566" s="46"/>
      <c r="F3566" s="47"/>
      <c r="G3566" s="48"/>
      <c r="H3566" s="48" t="s">
        <v>61</v>
      </c>
      <c r="I3566" s="47" t="n">
        <v>29.98</v>
      </c>
      <c r="J3566" s="51" t="s">
        <v>2251</v>
      </c>
    </row>
    <row r="3567" customFormat="false" ht="12.75" hidden="false" customHeight="false" outlineLevel="0" collapsed="false">
      <c r="A3567" s="1" t="s">
        <v>3790</v>
      </c>
      <c r="B3567" s="1" t="s">
        <v>3702</v>
      </c>
      <c r="C3567" s="27" t="s">
        <v>3793</v>
      </c>
      <c r="D3567" s="27" t="s">
        <v>13</v>
      </c>
      <c r="E3567" s="46"/>
      <c r="F3567" s="47"/>
      <c r="G3567" s="48"/>
      <c r="H3567" s="48" t="s">
        <v>168</v>
      </c>
      <c r="I3567" s="47" t="n">
        <v>57.8</v>
      </c>
      <c r="J3567" s="51" t="s">
        <v>2251</v>
      </c>
    </row>
    <row r="3568" customFormat="false" ht="12.75" hidden="false" customHeight="false" outlineLevel="0" collapsed="false">
      <c r="A3568" s="1" t="s">
        <v>3794</v>
      </c>
      <c r="B3568" s="1" t="s">
        <v>3702</v>
      </c>
      <c r="C3568" s="27" t="s">
        <v>3795</v>
      </c>
      <c r="D3568" s="27" t="s">
        <v>13</v>
      </c>
      <c r="E3568" s="46"/>
      <c r="F3568" s="47"/>
      <c r="G3568" s="48"/>
      <c r="H3568" s="48" t="s">
        <v>61</v>
      </c>
      <c r="I3568" s="47" t="n">
        <v>23.9</v>
      </c>
      <c r="J3568" s="51" t="s">
        <v>2251</v>
      </c>
    </row>
    <row r="3569" customFormat="false" ht="12.75" hidden="false" customHeight="false" outlineLevel="0" collapsed="false">
      <c r="A3569" s="1" t="s">
        <v>3794</v>
      </c>
      <c r="B3569" s="1" t="s">
        <v>3702</v>
      </c>
      <c r="C3569" s="27" t="s">
        <v>3796</v>
      </c>
      <c r="D3569" s="27" t="s">
        <v>79</v>
      </c>
      <c r="E3569" s="46"/>
      <c r="F3569" s="47"/>
      <c r="G3569" s="48"/>
      <c r="H3569" s="48" t="s">
        <v>61</v>
      </c>
      <c r="I3569" s="47" t="n">
        <v>6.99</v>
      </c>
      <c r="J3569" s="51" t="s">
        <v>2251</v>
      </c>
    </row>
    <row r="3570" customFormat="false" ht="12.75" hidden="false" customHeight="false" outlineLevel="0" collapsed="false">
      <c r="A3570" s="1" t="s">
        <v>3794</v>
      </c>
      <c r="B3570" s="1" t="s">
        <v>3702</v>
      </c>
      <c r="C3570" s="27" t="s">
        <v>3797</v>
      </c>
      <c r="D3570" s="27" t="s">
        <v>88</v>
      </c>
      <c r="E3570" s="46"/>
      <c r="F3570" s="47"/>
      <c r="G3570" s="48"/>
      <c r="H3570" s="48" t="s">
        <v>61</v>
      </c>
      <c r="I3570" s="47" t="n">
        <v>10.6</v>
      </c>
      <c r="J3570" s="51" t="s">
        <v>2251</v>
      </c>
    </row>
    <row r="3571" customFormat="false" ht="12.75" hidden="false" customHeight="false" outlineLevel="0" collapsed="false">
      <c r="A3571" s="1" t="s">
        <v>3794</v>
      </c>
      <c r="B3571" s="1" t="s">
        <v>3702</v>
      </c>
      <c r="C3571" s="27" t="s">
        <v>3798</v>
      </c>
      <c r="D3571" s="27" t="s">
        <v>13</v>
      </c>
      <c r="E3571" s="46"/>
      <c r="F3571" s="47"/>
      <c r="G3571" s="48"/>
      <c r="H3571" s="48" t="s">
        <v>61</v>
      </c>
      <c r="I3571" s="47" t="n">
        <v>11.99</v>
      </c>
      <c r="J3571" s="51" t="s">
        <v>2251</v>
      </c>
    </row>
    <row r="3572" customFormat="false" ht="12.75" hidden="false" customHeight="false" outlineLevel="0" collapsed="false">
      <c r="A3572" s="1" t="s">
        <v>3794</v>
      </c>
      <c r="B3572" s="1" t="s">
        <v>3702</v>
      </c>
      <c r="C3572" s="27" t="s">
        <v>3799</v>
      </c>
      <c r="D3572" s="27" t="s">
        <v>13</v>
      </c>
      <c r="E3572" s="46"/>
      <c r="F3572" s="47"/>
      <c r="G3572" s="48"/>
      <c r="H3572" s="48" t="s">
        <v>61</v>
      </c>
      <c r="I3572" s="47" t="n">
        <v>24.22</v>
      </c>
      <c r="J3572" s="51" t="s">
        <v>2251</v>
      </c>
    </row>
    <row r="3573" customFormat="false" ht="12.75" hidden="false" customHeight="false" outlineLevel="0" collapsed="false">
      <c r="A3573" s="1" t="s">
        <v>3794</v>
      </c>
      <c r="B3573" s="1" t="s">
        <v>3702</v>
      </c>
      <c r="C3573" s="27" t="s">
        <v>3800</v>
      </c>
      <c r="D3573" s="27" t="s">
        <v>13</v>
      </c>
      <c r="E3573" s="46"/>
      <c r="F3573" s="47"/>
      <c r="G3573" s="48"/>
      <c r="H3573" s="48" t="s">
        <v>61</v>
      </c>
      <c r="I3573" s="47" t="n">
        <v>14.6</v>
      </c>
      <c r="J3573" s="51" t="s">
        <v>2251</v>
      </c>
    </row>
    <row r="3574" customFormat="false" ht="12.75" hidden="false" customHeight="false" outlineLevel="0" collapsed="false">
      <c r="A3574" s="1" t="s">
        <v>3794</v>
      </c>
      <c r="B3574" s="1" t="s">
        <v>3702</v>
      </c>
      <c r="C3574" s="27" t="s">
        <v>3801</v>
      </c>
      <c r="D3574" s="27" t="s">
        <v>88</v>
      </c>
      <c r="E3574" s="46"/>
      <c r="F3574" s="47"/>
      <c r="G3574" s="48"/>
      <c r="H3574" s="48" t="s">
        <v>61</v>
      </c>
      <c r="I3574" s="47" t="n">
        <v>4.95</v>
      </c>
      <c r="J3574" s="51" t="s">
        <v>2251</v>
      </c>
    </row>
    <row r="3575" customFormat="false" ht="12.75" hidden="false" customHeight="false" outlineLevel="0" collapsed="false">
      <c r="A3575" s="1" t="s">
        <v>3794</v>
      </c>
      <c r="B3575" s="1" t="s">
        <v>3702</v>
      </c>
      <c r="C3575" s="27" t="s">
        <v>3802</v>
      </c>
      <c r="D3575" s="27" t="s">
        <v>20</v>
      </c>
      <c r="E3575" s="46"/>
      <c r="F3575" s="47"/>
      <c r="G3575" s="48"/>
      <c r="H3575" s="48" t="s">
        <v>168</v>
      </c>
      <c r="I3575" s="47" t="n">
        <v>4.45</v>
      </c>
      <c r="J3575" s="51" t="s">
        <v>2251</v>
      </c>
    </row>
    <row r="3576" customFormat="false" ht="12.75" hidden="false" customHeight="false" outlineLevel="0" collapsed="false">
      <c r="A3576" s="1" t="s">
        <v>3794</v>
      </c>
      <c r="B3576" s="1" t="s">
        <v>3702</v>
      </c>
      <c r="C3576" s="27" t="s">
        <v>3803</v>
      </c>
      <c r="D3576" s="27" t="s">
        <v>13</v>
      </c>
      <c r="E3576" s="46"/>
      <c r="F3576" s="47"/>
      <c r="G3576" s="48"/>
      <c r="H3576" s="48" t="s">
        <v>168</v>
      </c>
      <c r="I3576" s="47" t="n">
        <v>6.95</v>
      </c>
      <c r="J3576" s="51" t="s">
        <v>2251</v>
      </c>
    </row>
    <row r="3577" customFormat="false" ht="12.75" hidden="false" customHeight="false" outlineLevel="0" collapsed="false">
      <c r="A3577" s="1" t="s">
        <v>3794</v>
      </c>
      <c r="B3577" s="1" t="s">
        <v>3702</v>
      </c>
      <c r="C3577" s="27" t="s">
        <v>3804</v>
      </c>
      <c r="D3577" s="27" t="s">
        <v>193</v>
      </c>
      <c r="E3577" s="46"/>
      <c r="F3577" s="47"/>
      <c r="G3577" s="48"/>
      <c r="H3577" s="48" t="s">
        <v>168</v>
      </c>
      <c r="I3577" s="47" t="n">
        <v>6.45</v>
      </c>
      <c r="J3577" s="51" t="s">
        <v>2251</v>
      </c>
    </row>
    <row r="3578" customFormat="false" ht="12.75" hidden="false" customHeight="false" outlineLevel="0" collapsed="false">
      <c r="A3578" s="1" t="s">
        <v>3794</v>
      </c>
      <c r="B3578" s="1" t="s">
        <v>3702</v>
      </c>
      <c r="C3578" s="27" t="s">
        <v>3805</v>
      </c>
      <c r="D3578" s="27" t="s">
        <v>13</v>
      </c>
      <c r="E3578" s="46"/>
      <c r="F3578" s="47"/>
      <c r="G3578" s="48"/>
      <c r="H3578" s="48" t="s">
        <v>168</v>
      </c>
      <c r="I3578" s="47" t="n">
        <v>12.99</v>
      </c>
      <c r="J3578" s="51" t="s">
        <v>2251</v>
      </c>
    </row>
    <row r="3579" customFormat="false" ht="12.75" hidden="false" customHeight="false" outlineLevel="0" collapsed="false">
      <c r="A3579" s="18" t="s">
        <v>3794</v>
      </c>
      <c r="B3579" s="1" t="s">
        <v>3702</v>
      </c>
      <c r="C3579" s="70" t="s">
        <v>3806</v>
      </c>
      <c r="D3579" s="70" t="s">
        <v>728</v>
      </c>
      <c r="E3579" s="72" t="n">
        <v>1.5</v>
      </c>
      <c r="F3579" s="73" t="n">
        <v>2.75</v>
      </c>
      <c r="G3579" s="74" t="s">
        <v>2875</v>
      </c>
      <c r="I3579" s="3"/>
    </row>
    <row r="3580" customFormat="false" ht="12.75" hidden="false" customHeight="false" outlineLevel="0" collapsed="false">
      <c r="A3580" s="18" t="s">
        <v>3794</v>
      </c>
      <c r="B3580" s="1" t="s">
        <v>3702</v>
      </c>
      <c r="C3580" s="70" t="s">
        <v>3807</v>
      </c>
      <c r="D3580" s="70" t="s">
        <v>13</v>
      </c>
      <c r="E3580" s="72" t="n">
        <v>1.6</v>
      </c>
      <c r="F3580" s="73" t="n">
        <v>6.95</v>
      </c>
      <c r="G3580" s="74" t="s">
        <v>2875</v>
      </c>
      <c r="I3580" s="3"/>
    </row>
    <row r="3581" customFormat="false" ht="12.75" hidden="false" customHeight="false" outlineLevel="0" collapsed="false">
      <c r="A3581" s="18" t="s">
        <v>3794</v>
      </c>
      <c r="B3581" s="1" t="s">
        <v>3702</v>
      </c>
      <c r="C3581" s="70" t="s">
        <v>3808</v>
      </c>
      <c r="D3581" s="70" t="s">
        <v>13</v>
      </c>
      <c r="E3581" s="72" t="n">
        <v>1.6</v>
      </c>
      <c r="F3581" s="73" t="n">
        <v>12.2</v>
      </c>
      <c r="G3581" s="74" t="s">
        <v>2875</v>
      </c>
      <c r="I3581" s="3"/>
    </row>
    <row r="3582" customFormat="false" ht="12.75" hidden="false" customHeight="false" outlineLevel="0" collapsed="false">
      <c r="A3582" s="18" t="s">
        <v>3794</v>
      </c>
      <c r="B3582" s="1" t="s">
        <v>3702</v>
      </c>
      <c r="C3582" s="70" t="s">
        <v>3809</v>
      </c>
      <c r="D3582" s="70" t="s">
        <v>13</v>
      </c>
      <c r="E3582" s="72" t="n">
        <v>1.6</v>
      </c>
      <c r="F3582" s="73" t="n">
        <v>6.5</v>
      </c>
      <c r="G3582" s="74" t="s">
        <v>2875</v>
      </c>
      <c r="I3582" s="3"/>
    </row>
    <row r="3583" customFormat="false" ht="12.75" hidden="false" customHeight="true" outlineLevel="0" collapsed="false">
      <c r="A3583" s="18" t="s">
        <v>3794</v>
      </c>
      <c r="B3583" s="1" t="s">
        <v>3702</v>
      </c>
      <c r="C3583" s="70" t="s">
        <v>3810</v>
      </c>
      <c r="D3583" s="70" t="s">
        <v>193</v>
      </c>
      <c r="E3583" s="72" t="n">
        <v>1.6</v>
      </c>
      <c r="F3583" s="73" t="n">
        <v>1.48</v>
      </c>
      <c r="G3583" s="74" t="s">
        <v>2875</v>
      </c>
      <c r="I3583" s="3"/>
    </row>
    <row r="3585" customFormat="false" ht="17.35" hidden="false" customHeight="false" outlineLevel="0" collapsed="false">
      <c r="C3585" s="15" t="s">
        <v>3811</v>
      </c>
      <c r="D3585" s="45" t="s">
        <v>1</v>
      </c>
      <c r="I3585" s="3"/>
      <c r="BM3585" s="0"/>
      <c r="BN3585" s="0"/>
      <c r="BO3585" s="0"/>
      <c r="BP3585" s="0"/>
      <c r="BQ3585" s="0"/>
      <c r="BR3585" s="0"/>
      <c r="BS3585" s="0"/>
      <c r="BT3585" s="0"/>
      <c r="BU3585" s="0"/>
      <c r="BV3585" s="0"/>
      <c r="BW3585" s="0"/>
      <c r="BX3585" s="0"/>
      <c r="BY3585" s="0"/>
      <c r="BZ3585" s="0"/>
      <c r="CA3585" s="0"/>
      <c r="CB3585" s="0"/>
      <c r="CC3585" s="0"/>
      <c r="CD3585" s="0"/>
      <c r="CE3585" s="0"/>
      <c r="CF3585" s="0"/>
      <c r="CG3585" s="0"/>
      <c r="CH3585" s="0"/>
      <c r="CI3585" s="0"/>
      <c r="CJ3585" s="0"/>
      <c r="CK3585" s="0"/>
      <c r="CL3585" s="0"/>
      <c r="CM3585" s="0"/>
      <c r="CN3585" s="0"/>
      <c r="CO3585" s="0"/>
      <c r="CP3585" s="0"/>
      <c r="CQ3585" s="0"/>
      <c r="CR3585" s="0"/>
      <c r="CS3585" s="0"/>
      <c r="CT3585" s="0"/>
      <c r="CU3585" s="0"/>
      <c r="CV3585" s="0"/>
      <c r="CW3585" s="0"/>
      <c r="CX3585" s="0"/>
      <c r="CY3585" s="0"/>
      <c r="CZ3585" s="0"/>
      <c r="DA3585" s="0"/>
      <c r="DB3585" s="0"/>
      <c r="DC3585" s="0"/>
      <c r="DD3585" s="0"/>
      <c r="DE3585" s="0"/>
      <c r="DF3585" s="0"/>
      <c r="DG3585" s="0"/>
      <c r="DH3585" s="0"/>
      <c r="DI3585" s="0"/>
      <c r="DJ3585" s="0"/>
      <c r="DK3585" s="0"/>
      <c r="DL3585" s="0"/>
      <c r="DM3585" s="0"/>
      <c r="DN3585" s="0"/>
      <c r="DO3585" s="0"/>
      <c r="DP3585" s="0"/>
      <c r="DQ3585" s="0"/>
      <c r="DR3585" s="0"/>
      <c r="DS3585" s="0"/>
      <c r="DT3585" s="0"/>
      <c r="DU3585" s="0"/>
      <c r="DV3585" s="0"/>
      <c r="DW3585" s="0"/>
      <c r="DX3585" s="0"/>
      <c r="DY3585" s="0"/>
      <c r="DZ3585" s="0"/>
      <c r="EA3585" s="0"/>
      <c r="EB3585" s="0"/>
      <c r="EC3585" s="0"/>
      <c r="ED3585" s="0"/>
      <c r="EE3585" s="0"/>
      <c r="EF3585" s="0"/>
      <c r="EG3585" s="0"/>
      <c r="EH3585" s="0"/>
      <c r="EI3585" s="0"/>
      <c r="EJ3585" s="0"/>
      <c r="EK3585" s="0"/>
      <c r="EL3585" s="0"/>
      <c r="EM3585" s="0"/>
      <c r="EN3585" s="0"/>
      <c r="EO3585" s="0"/>
      <c r="EP3585" s="0"/>
      <c r="EQ3585" s="0"/>
      <c r="ER3585" s="0"/>
      <c r="ES3585" s="0"/>
      <c r="ET3585" s="0"/>
      <c r="EU3585" s="0"/>
      <c r="EV3585" s="0"/>
      <c r="EW3585" s="0"/>
      <c r="EX3585" s="0"/>
      <c r="EY3585" s="0"/>
      <c r="EZ3585" s="0"/>
      <c r="FA3585" s="0"/>
      <c r="FB3585" s="0"/>
      <c r="FC3585" s="0"/>
      <c r="FD3585" s="0"/>
      <c r="FE3585" s="0"/>
      <c r="FF3585" s="0"/>
      <c r="FG3585" s="0"/>
      <c r="FH3585" s="0"/>
      <c r="FI3585" s="0"/>
      <c r="FJ3585" s="0"/>
      <c r="FK3585" s="0"/>
      <c r="FL3585" s="0"/>
      <c r="FM3585" s="0"/>
      <c r="FN3585" s="0"/>
      <c r="FO3585" s="0"/>
      <c r="FP3585" s="0"/>
      <c r="FQ3585" s="0"/>
      <c r="FR3585" s="0"/>
      <c r="FS3585" s="0"/>
      <c r="FT3585" s="0"/>
      <c r="FU3585" s="0"/>
      <c r="FV3585" s="0"/>
      <c r="FW3585" s="0"/>
      <c r="FX3585" s="0"/>
      <c r="FY3585" s="0"/>
      <c r="FZ3585" s="0"/>
      <c r="GA3585" s="0"/>
      <c r="GB3585" s="0"/>
      <c r="GC3585" s="0"/>
      <c r="GD3585" s="0"/>
      <c r="GE3585" s="0"/>
      <c r="GF3585" s="0"/>
      <c r="GG3585" s="0"/>
      <c r="GH3585" s="0"/>
      <c r="GI3585" s="0"/>
      <c r="GJ3585" s="0"/>
      <c r="GK3585" s="0"/>
      <c r="GL3585" s="0"/>
      <c r="GM3585" s="0"/>
      <c r="GN3585" s="0"/>
      <c r="GO3585" s="0"/>
      <c r="GP3585" s="0"/>
      <c r="GQ3585" s="0"/>
      <c r="GR3585" s="0"/>
      <c r="GS3585" s="0"/>
      <c r="GT3585" s="0"/>
      <c r="GU3585" s="0"/>
      <c r="GV3585" s="0"/>
      <c r="GW3585" s="0"/>
      <c r="GX3585" s="0"/>
      <c r="GY3585" s="0"/>
      <c r="GZ3585" s="0"/>
      <c r="HA3585" s="0"/>
      <c r="HB3585" s="0"/>
      <c r="HC3585" s="0"/>
      <c r="HD3585" s="0"/>
      <c r="HE3585" s="0"/>
      <c r="HF3585" s="0"/>
      <c r="HG3585" s="0"/>
      <c r="HH3585" s="0"/>
      <c r="HI3585" s="0"/>
      <c r="HJ3585" s="0"/>
      <c r="HK3585" s="0"/>
      <c r="HL3585" s="0"/>
      <c r="HM3585" s="0"/>
      <c r="HN3585" s="0"/>
      <c r="HO3585" s="0"/>
      <c r="HP3585" s="0"/>
      <c r="HQ3585" s="0"/>
      <c r="HR3585" s="0"/>
      <c r="HS3585" s="0"/>
      <c r="HT3585" s="0"/>
      <c r="HU3585" s="0"/>
      <c r="HV3585" s="0"/>
      <c r="HW3585" s="0"/>
      <c r="HX3585" s="0"/>
      <c r="HY3585" s="0"/>
      <c r="HZ3585" s="0"/>
      <c r="IA3585" s="0"/>
      <c r="IB3585" s="0"/>
      <c r="IC3585" s="0"/>
      <c r="ID3585" s="0"/>
      <c r="IE3585" s="0"/>
      <c r="IF3585" s="0"/>
      <c r="IG3585" s="0"/>
      <c r="IH3585" s="0"/>
      <c r="II3585" s="0"/>
      <c r="IJ3585" s="0"/>
      <c r="IK3585" s="0"/>
      <c r="IL3585" s="0"/>
      <c r="IM3585" s="0"/>
      <c r="IN3585" s="0"/>
      <c r="IO3585" s="0"/>
      <c r="IP3585" s="0"/>
      <c r="IQ3585" s="0"/>
      <c r="IR3585" s="0"/>
      <c r="IS3585" s="0"/>
      <c r="IT3585" s="0"/>
      <c r="IU3585" s="0"/>
      <c r="IV3585" s="0"/>
      <c r="IW3585" s="0"/>
      <c r="IX3585" s="0"/>
      <c r="IY3585" s="0"/>
      <c r="IZ3585" s="0"/>
      <c r="JA3585" s="0"/>
      <c r="JB3585" s="0"/>
      <c r="JC3585" s="0"/>
      <c r="JD3585" s="0"/>
      <c r="JE3585" s="0"/>
      <c r="JF3585" s="0"/>
      <c r="JG3585" s="0"/>
      <c r="JH3585" s="0"/>
      <c r="JI3585" s="0"/>
      <c r="JJ3585" s="0"/>
      <c r="JK3585" s="0"/>
      <c r="JL3585" s="0"/>
      <c r="JM3585" s="0"/>
      <c r="JN3585" s="0"/>
      <c r="JO3585" s="0"/>
      <c r="JP3585" s="0"/>
      <c r="JQ3585" s="0"/>
      <c r="JR3585" s="0"/>
      <c r="JS3585" s="0"/>
      <c r="JT3585" s="0"/>
      <c r="JU3585" s="0"/>
      <c r="JV3585" s="0"/>
      <c r="JW3585" s="0"/>
      <c r="JX3585" s="0"/>
      <c r="JY3585" s="0"/>
      <c r="JZ3585" s="0"/>
      <c r="KA3585" s="0"/>
      <c r="KB3585" s="0"/>
      <c r="KC3585" s="0"/>
      <c r="KD3585" s="0"/>
      <c r="KE3585" s="0"/>
      <c r="KF3585" s="0"/>
      <c r="KG3585" s="0"/>
      <c r="KH3585" s="0"/>
      <c r="KI3585" s="0"/>
      <c r="KJ3585" s="0"/>
      <c r="KK3585" s="0"/>
      <c r="KL3585" s="0"/>
      <c r="KM3585" s="0"/>
      <c r="KN3585" s="0"/>
      <c r="KO3585" s="0"/>
      <c r="KP3585" s="0"/>
      <c r="KQ3585" s="0"/>
      <c r="KR3585" s="0"/>
      <c r="KS3585" s="0"/>
      <c r="KT3585" s="0"/>
      <c r="KU3585" s="0"/>
      <c r="KV3585" s="0"/>
      <c r="KW3585" s="0"/>
      <c r="KX3585" s="0"/>
      <c r="KY3585" s="0"/>
      <c r="KZ3585" s="0"/>
      <c r="LA3585" s="0"/>
      <c r="LB3585" s="0"/>
      <c r="LC3585" s="0"/>
      <c r="LD3585" s="0"/>
      <c r="LE3585" s="0"/>
      <c r="LF3585" s="0"/>
      <c r="LG3585" s="0"/>
      <c r="LH3585" s="0"/>
      <c r="LI3585" s="0"/>
      <c r="LJ3585" s="0"/>
      <c r="LK3585" s="0"/>
      <c r="LL3585" s="0"/>
      <c r="LM3585" s="0"/>
      <c r="LN3585" s="0"/>
      <c r="LO3585" s="0"/>
      <c r="LP3585" s="0"/>
      <c r="LQ3585" s="0"/>
      <c r="LR3585" s="0"/>
      <c r="LS3585" s="0"/>
      <c r="LT3585" s="0"/>
      <c r="LU3585" s="0"/>
      <c r="LV3585" s="0"/>
      <c r="LW3585" s="0"/>
      <c r="LX3585" s="0"/>
      <c r="LY3585" s="0"/>
      <c r="LZ3585" s="0"/>
      <c r="MA3585" s="0"/>
      <c r="MB3585" s="0"/>
      <c r="MC3585" s="0"/>
      <c r="MD3585" s="0"/>
      <c r="ME3585" s="0"/>
      <c r="MF3585" s="0"/>
      <c r="MG3585" s="0"/>
      <c r="MH3585" s="0"/>
      <c r="MI3585" s="0"/>
      <c r="MJ3585" s="0"/>
      <c r="MK3585" s="0"/>
      <c r="ML3585" s="0"/>
      <c r="MM3585" s="0"/>
      <c r="MN3585" s="0"/>
      <c r="MO3585" s="0"/>
      <c r="MP3585" s="0"/>
      <c r="MQ3585" s="0"/>
      <c r="MR3585" s="0"/>
      <c r="MS3585" s="0"/>
      <c r="MT3585" s="0"/>
      <c r="MU3585" s="0"/>
      <c r="MV3585" s="0"/>
      <c r="MW3585" s="0"/>
      <c r="MX3585" s="0"/>
      <c r="MY3585" s="0"/>
      <c r="MZ3585" s="0"/>
      <c r="NA3585" s="0"/>
      <c r="NB3585" s="0"/>
      <c r="NC3585" s="0"/>
      <c r="ND3585" s="0"/>
      <c r="NE3585" s="0"/>
      <c r="NF3585" s="0"/>
      <c r="NG3585" s="0"/>
      <c r="NH3585" s="0"/>
      <c r="NI3585" s="0"/>
      <c r="NJ3585" s="0"/>
      <c r="NK3585" s="0"/>
      <c r="NL3585" s="0"/>
      <c r="NM3585" s="0"/>
      <c r="NN3585" s="0"/>
      <c r="NO3585" s="0"/>
      <c r="NP3585" s="0"/>
      <c r="NQ3585" s="0"/>
      <c r="NR3585" s="0"/>
      <c r="NS3585" s="0"/>
      <c r="NT3585" s="0"/>
      <c r="NU3585" s="0"/>
      <c r="NV3585" s="0"/>
      <c r="NW3585" s="0"/>
      <c r="NX3585" s="0"/>
      <c r="NY3585" s="0"/>
      <c r="NZ3585" s="0"/>
      <c r="OA3585" s="0"/>
      <c r="OB3585" s="0"/>
      <c r="OC3585" s="0"/>
      <c r="OD3585" s="0"/>
      <c r="OE3585" s="0"/>
      <c r="OF3585" s="0"/>
      <c r="OG3585" s="0"/>
      <c r="OH3585" s="0"/>
      <c r="OI3585" s="0"/>
      <c r="OJ3585" s="0"/>
      <c r="OK3585" s="0"/>
      <c r="OL3585" s="0"/>
      <c r="OM3585" s="0"/>
      <c r="ON3585" s="0"/>
      <c r="OO3585" s="0"/>
      <c r="OP3585" s="0"/>
      <c r="OQ3585" s="0"/>
      <c r="OR3585" s="0"/>
      <c r="OS3585" s="0"/>
      <c r="OT3585" s="0"/>
      <c r="OU3585" s="0"/>
      <c r="OV3585" s="0"/>
      <c r="OW3585" s="0"/>
      <c r="OX3585" s="0"/>
      <c r="OY3585" s="0"/>
      <c r="OZ3585" s="0"/>
      <c r="PA3585" s="0"/>
      <c r="PB3585" s="0"/>
      <c r="PC3585" s="0"/>
      <c r="PD3585" s="0"/>
      <c r="PE3585" s="0"/>
      <c r="PF3585" s="0"/>
      <c r="PG3585" s="0"/>
      <c r="PH3585" s="0"/>
      <c r="PI3585" s="0"/>
      <c r="PJ3585" s="0"/>
      <c r="PK3585" s="0"/>
      <c r="PL3585" s="0"/>
      <c r="PM3585" s="0"/>
      <c r="PN3585" s="0"/>
      <c r="PO3585" s="0"/>
      <c r="PP3585" s="0"/>
      <c r="PQ3585" s="0"/>
      <c r="PR3585" s="0"/>
      <c r="PS3585" s="0"/>
      <c r="PT3585" s="0"/>
      <c r="PU3585" s="0"/>
      <c r="PV3585" s="0"/>
      <c r="PW3585" s="0"/>
      <c r="PX3585" s="0"/>
      <c r="PY3585" s="0"/>
      <c r="PZ3585" s="0"/>
      <c r="QA3585" s="0"/>
      <c r="QB3585" s="0"/>
      <c r="QC3585" s="0"/>
      <c r="QD3585" s="0"/>
      <c r="QE3585" s="0"/>
      <c r="QF3585" s="0"/>
      <c r="QG3585" s="0"/>
      <c r="QH3585" s="0"/>
      <c r="QI3585" s="0"/>
      <c r="QJ3585" s="0"/>
      <c r="QK3585" s="0"/>
      <c r="QL3585" s="0"/>
      <c r="QM3585" s="0"/>
      <c r="QN3585" s="0"/>
      <c r="QO3585" s="0"/>
      <c r="QP3585" s="0"/>
      <c r="QQ3585" s="0"/>
      <c r="QR3585" s="0"/>
      <c r="QS3585" s="0"/>
      <c r="QT3585" s="0"/>
      <c r="QU3585" s="0"/>
      <c r="QV3585" s="0"/>
      <c r="QW3585" s="0"/>
      <c r="QX3585" s="0"/>
      <c r="QY3585" s="0"/>
      <c r="QZ3585" s="0"/>
      <c r="RA3585" s="0"/>
      <c r="RB3585" s="0"/>
      <c r="RC3585" s="0"/>
      <c r="RD3585" s="0"/>
      <c r="RE3585" s="0"/>
      <c r="RF3585" s="0"/>
      <c r="RG3585" s="0"/>
      <c r="RH3585" s="0"/>
      <c r="RI3585" s="0"/>
      <c r="RJ3585" s="0"/>
      <c r="RK3585" s="0"/>
      <c r="RL3585" s="0"/>
      <c r="RM3585" s="0"/>
      <c r="RN3585" s="0"/>
      <c r="RO3585" s="0"/>
      <c r="RP3585" s="0"/>
      <c r="RQ3585" s="0"/>
      <c r="RR3585" s="0"/>
      <c r="RS3585" s="0"/>
      <c r="RT3585" s="0"/>
      <c r="RU3585" s="0"/>
      <c r="RV3585" s="0"/>
      <c r="RW3585" s="0"/>
      <c r="RX3585" s="0"/>
      <c r="RY3585" s="0"/>
      <c r="RZ3585" s="0"/>
      <c r="SA3585" s="0"/>
      <c r="SB3585" s="0"/>
      <c r="SC3585" s="0"/>
      <c r="SD3585" s="0"/>
      <c r="SE3585" s="0"/>
      <c r="SF3585" s="0"/>
      <c r="SG3585" s="0"/>
      <c r="SH3585" s="0"/>
      <c r="SI3585" s="0"/>
      <c r="SJ3585" s="0"/>
      <c r="SK3585" s="0"/>
      <c r="SL3585" s="0"/>
      <c r="SM3585" s="0"/>
      <c r="SN3585" s="0"/>
      <c r="SO3585" s="0"/>
      <c r="SP3585" s="0"/>
      <c r="SQ3585" s="0"/>
      <c r="SR3585" s="0"/>
      <c r="SS3585" s="0"/>
      <c r="ST3585" s="0"/>
      <c r="SU3585" s="0"/>
      <c r="SV3585" s="0"/>
      <c r="SW3585" s="0"/>
      <c r="SX3585" s="0"/>
      <c r="SY3585" s="0"/>
      <c r="SZ3585" s="0"/>
      <c r="TA3585" s="0"/>
      <c r="TB3585" s="0"/>
      <c r="TC3585" s="0"/>
      <c r="TD3585" s="0"/>
      <c r="TE3585" s="0"/>
      <c r="TF3585" s="0"/>
      <c r="TG3585" s="0"/>
      <c r="TH3585" s="0"/>
      <c r="TI3585" s="0"/>
      <c r="TJ3585" s="0"/>
      <c r="TK3585" s="0"/>
      <c r="TL3585" s="0"/>
      <c r="TM3585" s="0"/>
      <c r="TN3585" s="0"/>
      <c r="TO3585" s="0"/>
      <c r="TP3585" s="0"/>
      <c r="TQ3585" s="0"/>
      <c r="TR3585" s="0"/>
      <c r="TS3585" s="0"/>
      <c r="TT3585" s="0"/>
      <c r="TU3585" s="0"/>
      <c r="TV3585" s="0"/>
      <c r="TW3585" s="0"/>
      <c r="TX3585" s="0"/>
      <c r="TY3585" s="0"/>
      <c r="TZ3585" s="0"/>
      <c r="UA3585" s="0"/>
      <c r="UB3585" s="0"/>
      <c r="UC3585" s="0"/>
      <c r="UD3585" s="0"/>
      <c r="UE3585" s="0"/>
      <c r="UF3585" s="0"/>
      <c r="UG3585" s="0"/>
      <c r="UH3585" s="0"/>
      <c r="UI3585" s="0"/>
      <c r="UJ3585" s="0"/>
      <c r="UK3585" s="0"/>
      <c r="UL3585" s="0"/>
      <c r="UM3585" s="0"/>
      <c r="UN3585" s="0"/>
      <c r="UO3585" s="0"/>
      <c r="UP3585" s="0"/>
      <c r="UQ3585" s="0"/>
      <c r="UR3585" s="0"/>
      <c r="US3585" s="0"/>
      <c r="UT3585" s="0"/>
      <c r="UU3585" s="0"/>
      <c r="UV3585" s="0"/>
      <c r="UW3585" s="0"/>
      <c r="UX3585" s="0"/>
      <c r="UY3585" s="0"/>
      <c r="UZ3585" s="0"/>
      <c r="VA3585" s="0"/>
      <c r="VB3585" s="0"/>
      <c r="VC3585" s="0"/>
      <c r="VD3585" s="0"/>
      <c r="VE3585" s="0"/>
      <c r="VF3585" s="0"/>
      <c r="VG3585" s="0"/>
      <c r="VH3585" s="0"/>
      <c r="VI3585" s="0"/>
      <c r="VJ3585" s="0"/>
      <c r="VK3585" s="0"/>
      <c r="VL3585" s="0"/>
      <c r="VM3585" s="0"/>
      <c r="VN3585" s="0"/>
      <c r="VO3585" s="0"/>
      <c r="VP3585" s="0"/>
      <c r="VQ3585" s="0"/>
      <c r="VR3585" s="0"/>
      <c r="VS3585" s="0"/>
      <c r="VT3585" s="0"/>
      <c r="VU3585" s="0"/>
      <c r="VV3585" s="0"/>
      <c r="VW3585" s="0"/>
      <c r="VX3585" s="0"/>
      <c r="VY3585" s="0"/>
      <c r="VZ3585" s="0"/>
      <c r="WA3585" s="0"/>
      <c r="WB3585" s="0"/>
      <c r="WC3585" s="0"/>
      <c r="WD3585" s="0"/>
      <c r="WE3585" s="0"/>
      <c r="WF3585" s="0"/>
      <c r="WG3585" s="0"/>
      <c r="WH3585" s="0"/>
      <c r="WI3585" s="0"/>
      <c r="WJ3585" s="0"/>
      <c r="WK3585" s="0"/>
      <c r="WL3585" s="0"/>
      <c r="WM3585" s="0"/>
      <c r="WN3585" s="0"/>
      <c r="WO3585" s="0"/>
      <c r="WP3585" s="0"/>
      <c r="WQ3585" s="0"/>
      <c r="WR3585" s="0"/>
      <c r="WS3585" s="0"/>
      <c r="WT3585" s="0"/>
      <c r="WU3585" s="0"/>
      <c r="WV3585" s="0"/>
      <c r="WW3585" s="0"/>
      <c r="WX3585" s="0"/>
      <c r="WY3585" s="0"/>
      <c r="WZ3585" s="0"/>
      <c r="XA3585" s="0"/>
      <c r="XB3585" s="0"/>
      <c r="XC3585" s="0"/>
      <c r="XD3585" s="0"/>
      <c r="XE3585" s="0"/>
      <c r="XF3585" s="0"/>
      <c r="XG3585" s="0"/>
      <c r="XH3585" s="0"/>
      <c r="XI3585" s="0"/>
      <c r="XJ3585" s="0"/>
      <c r="XK3585" s="0"/>
      <c r="XL3585" s="0"/>
      <c r="XM3585" s="0"/>
      <c r="XN3585" s="0"/>
      <c r="XO3585" s="0"/>
      <c r="XP3585" s="0"/>
      <c r="XQ3585" s="0"/>
      <c r="XR3585" s="0"/>
      <c r="XS3585" s="0"/>
      <c r="XT3585" s="0"/>
      <c r="XU3585" s="0"/>
      <c r="XV3585" s="0"/>
      <c r="XW3585" s="0"/>
      <c r="XX3585" s="0"/>
      <c r="XY3585" s="0"/>
      <c r="XZ3585" s="0"/>
      <c r="YA3585" s="0"/>
      <c r="YB3585" s="0"/>
      <c r="YC3585" s="0"/>
      <c r="YD3585" s="0"/>
      <c r="YE3585" s="0"/>
      <c r="YF3585" s="0"/>
      <c r="YG3585" s="0"/>
      <c r="YH3585" s="0"/>
      <c r="YI3585" s="0"/>
      <c r="YJ3585" s="0"/>
      <c r="YK3585" s="0"/>
      <c r="YL3585" s="0"/>
      <c r="YM3585" s="0"/>
      <c r="YN3585" s="0"/>
      <c r="YO3585" s="0"/>
      <c r="YP3585" s="0"/>
      <c r="YQ3585" s="0"/>
      <c r="YR3585" s="0"/>
      <c r="YS3585" s="0"/>
      <c r="YT3585" s="0"/>
      <c r="YU3585" s="0"/>
      <c r="YV3585" s="0"/>
      <c r="YW3585" s="0"/>
      <c r="YX3585" s="0"/>
      <c r="YY3585" s="0"/>
      <c r="YZ3585" s="0"/>
      <c r="ZA3585" s="0"/>
      <c r="ZB3585" s="0"/>
      <c r="ZC3585" s="0"/>
      <c r="ZD3585" s="0"/>
      <c r="ZE3585" s="0"/>
      <c r="ZF3585" s="0"/>
      <c r="ZG3585" s="0"/>
      <c r="ZH3585" s="0"/>
      <c r="ZI3585" s="0"/>
      <c r="ZJ3585" s="0"/>
      <c r="ZK3585" s="0"/>
      <c r="ZL3585" s="0"/>
      <c r="ZM3585" s="0"/>
      <c r="ZN3585" s="0"/>
      <c r="ZO3585" s="0"/>
      <c r="ZP3585" s="0"/>
      <c r="ZQ3585" s="0"/>
      <c r="ZR3585" s="0"/>
      <c r="ZS3585" s="0"/>
      <c r="ZT3585" s="0"/>
      <c r="ZU3585" s="0"/>
      <c r="ZV3585" s="0"/>
      <c r="ZW3585" s="0"/>
      <c r="ZX3585" s="0"/>
      <c r="ZY3585" s="0"/>
      <c r="ZZ3585" s="0"/>
      <c r="AAA3585" s="0"/>
      <c r="AAB3585" s="0"/>
      <c r="AAC3585" s="0"/>
      <c r="AAD3585" s="0"/>
      <c r="AAE3585" s="0"/>
      <c r="AAF3585" s="0"/>
      <c r="AAG3585" s="0"/>
      <c r="AAH3585" s="0"/>
      <c r="AAI3585" s="0"/>
      <c r="AAJ3585" s="0"/>
      <c r="AAK3585" s="0"/>
      <c r="AAL3585" s="0"/>
      <c r="AAM3585" s="0"/>
      <c r="AAN3585" s="0"/>
      <c r="AAO3585" s="0"/>
      <c r="AAP3585" s="0"/>
      <c r="AAQ3585" s="0"/>
      <c r="AAR3585" s="0"/>
      <c r="AAS3585" s="0"/>
      <c r="AAT3585" s="0"/>
      <c r="AAU3585" s="0"/>
      <c r="AAV3585" s="0"/>
      <c r="AAW3585" s="0"/>
      <c r="AAX3585" s="0"/>
      <c r="AAY3585" s="0"/>
      <c r="AAZ3585" s="0"/>
      <c r="ABA3585" s="0"/>
      <c r="ABB3585" s="0"/>
      <c r="ABC3585" s="0"/>
      <c r="ABD3585" s="0"/>
      <c r="ABE3585" s="0"/>
      <c r="ABF3585" s="0"/>
      <c r="ABG3585" s="0"/>
      <c r="ABH3585" s="0"/>
      <c r="ABI3585" s="0"/>
      <c r="ABJ3585" s="0"/>
      <c r="ABK3585" s="0"/>
      <c r="ABL3585" s="0"/>
      <c r="ABM3585" s="0"/>
      <c r="ABN3585" s="0"/>
      <c r="ABO3585" s="0"/>
      <c r="ABP3585" s="0"/>
      <c r="ABQ3585" s="0"/>
      <c r="ABR3585" s="0"/>
      <c r="ABS3585" s="0"/>
      <c r="ABT3585" s="0"/>
      <c r="ABU3585" s="0"/>
      <c r="ABV3585" s="0"/>
      <c r="ABW3585" s="0"/>
      <c r="ABX3585" s="0"/>
      <c r="ABY3585" s="0"/>
      <c r="ABZ3585" s="0"/>
      <c r="ACA3585" s="0"/>
      <c r="ACB3585" s="0"/>
      <c r="ACC3585" s="0"/>
      <c r="ACD3585" s="0"/>
      <c r="ACE3585" s="0"/>
      <c r="ACF3585" s="0"/>
      <c r="ACG3585" s="0"/>
      <c r="ACH3585" s="0"/>
      <c r="ACI3585" s="0"/>
      <c r="ACJ3585" s="0"/>
      <c r="ACK3585" s="0"/>
      <c r="ACL3585" s="0"/>
      <c r="ACM3585" s="0"/>
      <c r="ACN3585" s="0"/>
      <c r="ACO3585" s="0"/>
      <c r="ACP3585" s="0"/>
      <c r="ACQ3585" s="0"/>
      <c r="ACR3585" s="0"/>
      <c r="ACS3585" s="0"/>
      <c r="ACT3585" s="0"/>
      <c r="ACU3585" s="0"/>
      <c r="ACV3585" s="0"/>
      <c r="ACW3585" s="0"/>
      <c r="ACX3585" s="0"/>
      <c r="ACY3585" s="0"/>
      <c r="ACZ3585" s="0"/>
      <c r="ADA3585" s="0"/>
      <c r="ADB3585" s="0"/>
      <c r="ADC3585" s="0"/>
      <c r="ADD3585" s="0"/>
      <c r="ADE3585" s="0"/>
      <c r="ADF3585" s="0"/>
      <c r="ADG3585" s="0"/>
      <c r="ADH3585" s="0"/>
      <c r="ADI3585" s="0"/>
      <c r="ADJ3585" s="0"/>
      <c r="ADK3585" s="0"/>
      <c r="ADL3585" s="0"/>
      <c r="ADM3585" s="0"/>
      <c r="ADN3585" s="0"/>
      <c r="ADO3585" s="0"/>
      <c r="ADP3585" s="0"/>
      <c r="ADQ3585" s="0"/>
      <c r="ADR3585" s="0"/>
      <c r="ADS3585" s="0"/>
      <c r="ADT3585" s="0"/>
      <c r="ADU3585" s="0"/>
      <c r="ADV3585" s="0"/>
      <c r="ADW3585" s="0"/>
      <c r="ADX3585" s="0"/>
      <c r="ADY3585" s="0"/>
      <c r="ADZ3585" s="0"/>
      <c r="AEA3585" s="0"/>
      <c r="AEB3585" s="0"/>
      <c r="AEC3585" s="0"/>
      <c r="AED3585" s="0"/>
      <c r="AEE3585" s="0"/>
      <c r="AEF3585" s="0"/>
      <c r="AEG3585" s="0"/>
      <c r="AEH3585" s="0"/>
      <c r="AEI3585" s="0"/>
      <c r="AEJ3585" s="0"/>
      <c r="AEK3585" s="0"/>
      <c r="AEL3585" s="0"/>
      <c r="AEM3585" s="0"/>
      <c r="AEN3585" s="0"/>
      <c r="AEO3585" s="0"/>
      <c r="AEP3585" s="0"/>
      <c r="AEQ3585" s="0"/>
      <c r="AER3585" s="0"/>
      <c r="AES3585" s="0"/>
      <c r="AET3585" s="0"/>
      <c r="AEU3585" s="0"/>
      <c r="AEV3585" s="0"/>
      <c r="AEW3585" s="0"/>
      <c r="AEX3585" s="0"/>
      <c r="AEY3585" s="0"/>
      <c r="AEZ3585" s="0"/>
      <c r="AFA3585" s="0"/>
      <c r="AFB3585" s="0"/>
      <c r="AFC3585" s="0"/>
      <c r="AFD3585" s="0"/>
      <c r="AFE3585" s="0"/>
      <c r="AFF3585" s="0"/>
      <c r="AFG3585" s="0"/>
      <c r="AFH3585" s="0"/>
      <c r="AFI3585" s="0"/>
      <c r="AFJ3585" s="0"/>
      <c r="AFK3585" s="0"/>
      <c r="AFL3585" s="0"/>
      <c r="AFM3585" s="0"/>
      <c r="AFN3585" s="0"/>
      <c r="AFO3585" s="0"/>
      <c r="AFP3585" s="0"/>
      <c r="AFQ3585" s="0"/>
      <c r="AFR3585" s="0"/>
      <c r="AFS3585" s="0"/>
      <c r="AFT3585" s="0"/>
      <c r="AFU3585" s="0"/>
      <c r="AFV3585" s="0"/>
      <c r="AFW3585" s="0"/>
      <c r="AFX3585" s="0"/>
      <c r="AFY3585" s="0"/>
      <c r="AFZ3585" s="0"/>
      <c r="AGA3585" s="0"/>
      <c r="AGB3585" s="0"/>
      <c r="AGC3585" s="0"/>
      <c r="AGD3585" s="0"/>
      <c r="AGE3585" s="0"/>
      <c r="AGF3585" s="0"/>
      <c r="AGG3585" s="0"/>
      <c r="AGH3585" s="0"/>
      <c r="AGI3585" s="0"/>
      <c r="AGJ3585" s="0"/>
      <c r="AGK3585" s="0"/>
      <c r="AGL3585" s="0"/>
      <c r="AGM3585" s="0"/>
      <c r="AGN3585" s="0"/>
      <c r="AGO3585" s="0"/>
      <c r="AGP3585" s="0"/>
      <c r="AGQ3585" s="0"/>
      <c r="AGR3585" s="0"/>
      <c r="AGS3585" s="0"/>
      <c r="AGT3585" s="0"/>
      <c r="AGU3585" s="0"/>
      <c r="AGV3585" s="0"/>
      <c r="AGW3585" s="0"/>
      <c r="AGX3585" s="0"/>
      <c r="AGY3585" s="0"/>
      <c r="AGZ3585" s="0"/>
      <c r="AHA3585" s="0"/>
      <c r="AHB3585" s="0"/>
      <c r="AHC3585" s="0"/>
      <c r="AHD3585" s="0"/>
      <c r="AHE3585" s="0"/>
      <c r="AHF3585" s="0"/>
      <c r="AHG3585" s="0"/>
      <c r="AHH3585" s="0"/>
      <c r="AHI3585" s="0"/>
      <c r="AHJ3585" s="0"/>
      <c r="AHK3585" s="0"/>
      <c r="AHL3585" s="0"/>
      <c r="AHM3585" s="0"/>
      <c r="AHN3585" s="0"/>
      <c r="AHO3585" s="0"/>
      <c r="AHP3585" s="0"/>
      <c r="AHQ3585" s="0"/>
      <c r="AHR3585" s="0"/>
      <c r="AHS3585" s="0"/>
      <c r="AHT3585" s="0"/>
      <c r="AHU3585" s="0"/>
      <c r="AHV3585" s="0"/>
      <c r="AHW3585" s="0"/>
      <c r="AHX3585" s="0"/>
      <c r="AHY3585" s="0"/>
      <c r="AHZ3585" s="0"/>
      <c r="AIA3585" s="0"/>
      <c r="AIB3585" s="0"/>
      <c r="AIC3585" s="0"/>
      <c r="AID3585" s="0"/>
      <c r="AIE3585" s="0"/>
      <c r="AIF3585" s="0"/>
      <c r="AIG3585" s="0"/>
      <c r="AIH3585" s="0"/>
      <c r="AII3585" s="0"/>
      <c r="AIJ3585" s="0"/>
      <c r="AIK3585" s="0"/>
      <c r="AIL3585" s="0"/>
      <c r="AIM3585" s="0"/>
      <c r="AIN3585" s="0"/>
      <c r="AIO3585" s="0"/>
      <c r="AIP3585" s="0"/>
      <c r="AIQ3585" s="0"/>
      <c r="AIR3585" s="0"/>
      <c r="AIS3585" s="0"/>
      <c r="AIT3585" s="0"/>
      <c r="AIU3585" s="0"/>
      <c r="AIV3585" s="0"/>
      <c r="AIW3585" s="0"/>
      <c r="AIX3585" s="0"/>
      <c r="AIY3585" s="0"/>
      <c r="AIZ3585" s="0"/>
      <c r="AJA3585" s="0"/>
      <c r="AJB3585" s="0"/>
      <c r="AJC3585" s="0"/>
      <c r="AJD3585" s="0"/>
      <c r="AJE3585" s="0"/>
      <c r="AJF3585" s="0"/>
      <c r="AJG3585" s="0"/>
      <c r="AJH3585" s="0"/>
      <c r="AJI3585" s="0"/>
      <c r="AJJ3585" s="0"/>
      <c r="AJK3585" s="0"/>
      <c r="AJL3585" s="0"/>
      <c r="AJM3585" s="0"/>
      <c r="AJN3585" s="0"/>
      <c r="AJO3585" s="0"/>
      <c r="AJP3585" s="0"/>
      <c r="AJQ3585" s="0"/>
      <c r="AJR3585" s="0"/>
      <c r="AJS3585" s="0"/>
      <c r="AJT3585" s="0"/>
      <c r="AJU3585" s="0"/>
      <c r="AJV3585" s="0"/>
      <c r="AJW3585" s="0"/>
      <c r="AJX3585" s="0"/>
      <c r="AJY3585" s="0"/>
      <c r="AJZ3585" s="0"/>
      <c r="AKA3585" s="0"/>
      <c r="AKB3585" s="0"/>
      <c r="AKC3585" s="0"/>
      <c r="AKD3585" s="0"/>
      <c r="AKE3585" s="0"/>
      <c r="AKF3585" s="0"/>
      <c r="AKG3585" s="0"/>
      <c r="AKH3585" s="0"/>
      <c r="AKI3585" s="0"/>
      <c r="AKJ3585" s="0"/>
      <c r="AKK3585" s="0"/>
      <c r="AKL3585" s="0"/>
      <c r="AKM3585" s="0"/>
      <c r="AKN3585" s="0"/>
      <c r="AKO3585" s="0"/>
      <c r="AKP3585" s="0"/>
      <c r="AKQ3585" s="0"/>
      <c r="AKR3585" s="0"/>
      <c r="AKS3585" s="0"/>
      <c r="AKT3585" s="0"/>
      <c r="AKU3585" s="0"/>
      <c r="AKV3585" s="0"/>
      <c r="AKW3585" s="0"/>
      <c r="AKX3585" s="0"/>
      <c r="AKY3585" s="0"/>
      <c r="AKZ3585" s="0"/>
      <c r="ALA3585" s="0"/>
      <c r="ALB3585" s="0"/>
      <c r="ALC3585" s="0"/>
      <c r="ALD3585" s="0"/>
      <c r="ALE3585" s="0"/>
      <c r="ALF3585" s="0"/>
      <c r="ALG3585" s="0"/>
      <c r="ALH3585" s="0"/>
      <c r="ALI3585" s="0"/>
      <c r="ALJ3585" s="0"/>
      <c r="ALK3585" s="0"/>
      <c r="ALL3585" s="0"/>
      <c r="ALM3585" s="0"/>
      <c r="ALN3585" s="0"/>
      <c r="ALO3585" s="0"/>
      <c r="ALP3585" s="0"/>
      <c r="ALQ3585" s="0"/>
      <c r="ALR3585" s="0"/>
      <c r="ALS3585" s="0"/>
      <c r="ALT3585" s="0"/>
      <c r="ALU3585" s="0"/>
      <c r="ALV3585" s="0"/>
      <c r="ALW3585" s="0"/>
      <c r="ALX3585" s="0"/>
      <c r="ALY3585" s="0"/>
      <c r="ALZ3585" s="0"/>
      <c r="AMA3585" s="0"/>
      <c r="AMB3585" s="0"/>
      <c r="AMC3585" s="0"/>
      <c r="AMD3585" s="0"/>
      <c r="AME3585" s="0"/>
      <c r="AMF3585" s="0"/>
      <c r="AMG3585" s="0"/>
      <c r="AMH3585" s="0"/>
      <c r="AMI3585" s="0"/>
    </row>
    <row r="3586" customFormat="false" ht="12.75" hidden="false" customHeight="false" outlineLevel="0" collapsed="false">
      <c r="A3586" s="1" t="s">
        <v>3812</v>
      </c>
      <c r="C3586" s="27" t="s">
        <v>3813</v>
      </c>
      <c r="D3586" s="27" t="s">
        <v>88</v>
      </c>
      <c r="E3586" s="28"/>
      <c r="F3586" s="29"/>
      <c r="G3586" s="27"/>
      <c r="H3586" s="30" t="s">
        <v>61</v>
      </c>
      <c r="I3586" s="31" t="n">
        <v>3.3</v>
      </c>
      <c r="J3586" s="31" t="s">
        <v>3814</v>
      </c>
      <c r="BM3586" s="0"/>
      <c r="BN3586" s="0"/>
      <c r="BO3586" s="0"/>
      <c r="BP3586" s="0"/>
      <c r="BQ3586" s="0"/>
      <c r="BR3586" s="0"/>
      <c r="BS3586" s="0"/>
      <c r="BT3586" s="0"/>
      <c r="BU3586" s="0"/>
      <c r="BV3586" s="0"/>
      <c r="BW3586" s="0"/>
      <c r="BX3586" s="0"/>
      <c r="BY3586" s="0"/>
      <c r="BZ3586" s="0"/>
      <c r="CA3586" s="0"/>
      <c r="CB3586" s="0"/>
      <c r="CC3586" s="0"/>
      <c r="CD3586" s="0"/>
      <c r="CE3586" s="0"/>
      <c r="CF3586" s="0"/>
      <c r="CG3586" s="0"/>
      <c r="CH3586" s="0"/>
      <c r="CI3586" s="0"/>
      <c r="CJ3586" s="0"/>
      <c r="CK3586" s="0"/>
      <c r="CL3586" s="0"/>
      <c r="CM3586" s="0"/>
      <c r="CN3586" s="0"/>
      <c r="CO3586" s="0"/>
      <c r="CP3586" s="0"/>
      <c r="CQ3586" s="0"/>
      <c r="CR3586" s="0"/>
      <c r="CS3586" s="0"/>
      <c r="CT3586" s="0"/>
      <c r="CU3586" s="0"/>
      <c r="CV3586" s="0"/>
      <c r="CW3586" s="0"/>
      <c r="CX3586" s="0"/>
      <c r="CY3586" s="0"/>
      <c r="CZ3586" s="0"/>
      <c r="DA3586" s="0"/>
      <c r="DB3586" s="0"/>
      <c r="DC3586" s="0"/>
      <c r="DD3586" s="0"/>
      <c r="DE3586" s="0"/>
      <c r="DF3586" s="0"/>
      <c r="DG3586" s="0"/>
      <c r="DH3586" s="0"/>
      <c r="DI3586" s="0"/>
      <c r="DJ3586" s="0"/>
      <c r="DK3586" s="0"/>
      <c r="DL3586" s="0"/>
      <c r="DM3586" s="0"/>
      <c r="DN3586" s="0"/>
      <c r="DO3586" s="0"/>
      <c r="DP3586" s="0"/>
      <c r="DQ3586" s="0"/>
      <c r="DR3586" s="0"/>
      <c r="DS3586" s="0"/>
      <c r="DT3586" s="0"/>
      <c r="DU3586" s="0"/>
      <c r="DV3586" s="0"/>
      <c r="DW3586" s="0"/>
      <c r="DX3586" s="0"/>
      <c r="DY3586" s="0"/>
      <c r="DZ3586" s="0"/>
      <c r="EA3586" s="0"/>
      <c r="EB3586" s="0"/>
      <c r="EC3586" s="0"/>
      <c r="ED3586" s="0"/>
      <c r="EE3586" s="0"/>
      <c r="EF3586" s="0"/>
      <c r="EG3586" s="0"/>
      <c r="EH3586" s="0"/>
      <c r="EI3586" s="0"/>
      <c r="EJ3586" s="0"/>
      <c r="EK3586" s="0"/>
      <c r="EL3586" s="0"/>
      <c r="EM3586" s="0"/>
      <c r="EN3586" s="0"/>
      <c r="EO3586" s="0"/>
      <c r="EP3586" s="0"/>
      <c r="EQ3586" s="0"/>
      <c r="ER3586" s="0"/>
      <c r="ES3586" s="0"/>
      <c r="ET3586" s="0"/>
      <c r="EU3586" s="0"/>
      <c r="EV3586" s="0"/>
      <c r="EW3586" s="0"/>
      <c r="EX3586" s="0"/>
      <c r="EY3586" s="0"/>
      <c r="EZ3586" s="0"/>
      <c r="FA3586" s="0"/>
      <c r="FB3586" s="0"/>
      <c r="FC3586" s="0"/>
      <c r="FD3586" s="0"/>
      <c r="FE3586" s="0"/>
      <c r="FF3586" s="0"/>
      <c r="FG3586" s="0"/>
      <c r="FH3586" s="0"/>
      <c r="FI3586" s="0"/>
      <c r="FJ3586" s="0"/>
      <c r="FK3586" s="0"/>
      <c r="FL3586" s="0"/>
      <c r="FM3586" s="0"/>
      <c r="FN3586" s="0"/>
      <c r="FO3586" s="0"/>
      <c r="FP3586" s="0"/>
      <c r="FQ3586" s="0"/>
      <c r="FR3586" s="0"/>
      <c r="FS3586" s="0"/>
      <c r="FT3586" s="0"/>
      <c r="FU3586" s="0"/>
      <c r="FV3586" s="0"/>
      <c r="FW3586" s="0"/>
      <c r="FX3586" s="0"/>
      <c r="FY3586" s="0"/>
      <c r="FZ3586" s="0"/>
      <c r="GA3586" s="0"/>
      <c r="GB3586" s="0"/>
      <c r="GC3586" s="0"/>
      <c r="GD3586" s="0"/>
      <c r="GE3586" s="0"/>
      <c r="GF3586" s="0"/>
      <c r="GG3586" s="0"/>
      <c r="GH3586" s="0"/>
      <c r="GI3586" s="0"/>
      <c r="GJ3586" s="0"/>
      <c r="GK3586" s="0"/>
      <c r="GL3586" s="0"/>
      <c r="GM3586" s="0"/>
      <c r="GN3586" s="0"/>
      <c r="GO3586" s="0"/>
      <c r="GP3586" s="0"/>
      <c r="GQ3586" s="0"/>
      <c r="GR3586" s="0"/>
      <c r="GS3586" s="0"/>
      <c r="GT3586" s="0"/>
      <c r="GU3586" s="0"/>
      <c r="GV3586" s="0"/>
      <c r="GW3586" s="0"/>
      <c r="GX3586" s="0"/>
      <c r="GY3586" s="0"/>
      <c r="GZ3586" s="0"/>
      <c r="HA3586" s="0"/>
      <c r="HB3586" s="0"/>
      <c r="HC3586" s="0"/>
      <c r="HD3586" s="0"/>
      <c r="HE3586" s="0"/>
      <c r="HF3586" s="0"/>
      <c r="HG3586" s="0"/>
      <c r="HH3586" s="0"/>
      <c r="HI3586" s="0"/>
      <c r="HJ3586" s="0"/>
      <c r="HK3586" s="0"/>
      <c r="HL3586" s="0"/>
      <c r="HM3586" s="0"/>
      <c r="HN3586" s="0"/>
      <c r="HO3586" s="0"/>
      <c r="HP3586" s="0"/>
      <c r="HQ3586" s="0"/>
      <c r="HR3586" s="0"/>
      <c r="HS3586" s="0"/>
      <c r="HT3586" s="0"/>
      <c r="HU3586" s="0"/>
      <c r="HV3586" s="0"/>
      <c r="HW3586" s="0"/>
      <c r="HX3586" s="0"/>
      <c r="HY3586" s="0"/>
      <c r="HZ3586" s="0"/>
      <c r="IA3586" s="0"/>
      <c r="IB3586" s="0"/>
      <c r="IC3586" s="0"/>
      <c r="ID3586" s="0"/>
      <c r="IE3586" s="0"/>
      <c r="IF3586" s="0"/>
      <c r="IG3586" s="0"/>
      <c r="IH3586" s="0"/>
      <c r="II3586" s="0"/>
      <c r="IJ3586" s="0"/>
      <c r="IK3586" s="0"/>
      <c r="IL3586" s="0"/>
      <c r="IM3586" s="0"/>
      <c r="IN3586" s="0"/>
      <c r="IO3586" s="0"/>
      <c r="IP3586" s="0"/>
      <c r="IQ3586" s="0"/>
      <c r="IR3586" s="0"/>
      <c r="IS3586" s="0"/>
      <c r="IT3586" s="0"/>
      <c r="IU3586" s="0"/>
      <c r="IV3586" s="0"/>
      <c r="IW3586" s="0"/>
      <c r="IX3586" s="0"/>
      <c r="IY3586" s="0"/>
      <c r="IZ3586" s="0"/>
      <c r="JA3586" s="0"/>
      <c r="JB3586" s="0"/>
      <c r="JC3586" s="0"/>
      <c r="JD3586" s="0"/>
      <c r="JE3586" s="0"/>
      <c r="JF3586" s="0"/>
      <c r="JG3586" s="0"/>
      <c r="JH3586" s="0"/>
      <c r="JI3586" s="0"/>
      <c r="JJ3586" s="0"/>
      <c r="JK3586" s="0"/>
      <c r="JL3586" s="0"/>
      <c r="JM3586" s="0"/>
      <c r="JN3586" s="0"/>
      <c r="JO3586" s="0"/>
      <c r="JP3586" s="0"/>
      <c r="JQ3586" s="0"/>
      <c r="JR3586" s="0"/>
      <c r="JS3586" s="0"/>
      <c r="JT3586" s="0"/>
      <c r="JU3586" s="0"/>
      <c r="JV3586" s="0"/>
      <c r="JW3586" s="0"/>
      <c r="JX3586" s="0"/>
      <c r="JY3586" s="0"/>
      <c r="JZ3586" s="0"/>
      <c r="KA3586" s="0"/>
      <c r="KB3586" s="0"/>
      <c r="KC3586" s="0"/>
      <c r="KD3586" s="0"/>
      <c r="KE3586" s="0"/>
      <c r="KF3586" s="0"/>
      <c r="KG3586" s="0"/>
      <c r="KH3586" s="0"/>
      <c r="KI3586" s="0"/>
      <c r="KJ3586" s="0"/>
      <c r="KK3586" s="0"/>
      <c r="KL3586" s="0"/>
      <c r="KM3586" s="0"/>
      <c r="KN3586" s="0"/>
      <c r="KO3586" s="0"/>
      <c r="KP3586" s="0"/>
      <c r="KQ3586" s="0"/>
      <c r="KR3586" s="0"/>
      <c r="KS3586" s="0"/>
      <c r="KT3586" s="0"/>
      <c r="KU3586" s="0"/>
      <c r="KV3586" s="0"/>
      <c r="KW3586" s="0"/>
      <c r="KX3586" s="0"/>
      <c r="KY3586" s="0"/>
      <c r="KZ3586" s="0"/>
      <c r="LA3586" s="0"/>
      <c r="LB3586" s="0"/>
      <c r="LC3586" s="0"/>
      <c r="LD3586" s="0"/>
      <c r="LE3586" s="0"/>
      <c r="LF3586" s="0"/>
      <c r="LG3586" s="0"/>
      <c r="LH3586" s="0"/>
      <c r="LI3586" s="0"/>
      <c r="LJ3586" s="0"/>
      <c r="LK3586" s="0"/>
      <c r="LL3586" s="0"/>
      <c r="LM3586" s="0"/>
      <c r="LN3586" s="0"/>
      <c r="LO3586" s="0"/>
      <c r="LP3586" s="0"/>
      <c r="LQ3586" s="0"/>
      <c r="LR3586" s="0"/>
      <c r="LS3586" s="0"/>
      <c r="LT3586" s="0"/>
      <c r="LU3586" s="0"/>
      <c r="LV3586" s="0"/>
      <c r="LW3586" s="0"/>
      <c r="LX3586" s="0"/>
      <c r="LY3586" s="0"/>
      <c r="LZ3586" s="0"/>
      <c r="MA3586" s="0"/>
      <c r="MB3586" s="0"/>
      <c r="MC3586" s="0"/>
      <c r="MD3586" s="0"/>
      <c r="ME3586" s="0"/>
      <c r="MF3586" s="0"/>
      <c r="MG3586" s="0"/>
      <c r="MH3586" s="0"/>
      <c r="MI3586" s="0"/>
      <c r="MJ3586" s="0"/>
      <c r="MK3586" s="0"/>
      <c r="ML3586" s="0"/>
      <c r="MM3586" s="0"/>
      <c r="MN3586" s="0"/>
      <c r="MO3586" s="0"/>
      <c r="MP3586" s="0"/>
      <c r="MQ3586" s="0"/>
      <c r="MR3586" s="0"/>
      <c r="MS3586" s="0"/>
      <c r="MT3586" s="0"/>
      <c r="MU3586" s="0"/>
      <c r="MV3586" s="0"/>
      <c r="MW3586" s="0"/>
      <c r="MX3586" s="0"/>
      <c r="MY3586" s="0"/>
      <c r="MZ3586" s="0"/>
      <c r="NA3586" s="0"/>
      <c r="NB3586" s="0"/>
      <c r="NC3586" s="0"/>
      <c r="ND3586" s="0"/>
      <c r="NE3586" s="0"/>
      <c r="NF3586" s="0"/>
      <c r="NG3586" s="0"/>
      <c r="NH3586" s="0"/>
      <c r="NI3586" s="0"/>
      <c r="NJ3586" s="0"/>
      <c r="NK3586" s="0"/>
      <c r="NL3586" s="0"/>
      <c r="NM3586" s="0"/>
      <c r="NN3586" s="0"/>
      <c r="NO3586" s="0"/>
      <c r="NP3586" s="0"/>
      <c r="NQ3586" s="0"/>
      <c r="NR3586" s="0"/>
      <c r="NS3586" s="0"/>
      <c r="NT3586" s="0"/>
      <c r="NU3586" s="0"/>
      <c r="NV3586" s="0"/>
      <c r="NW3586" s="0"/>
      <c r="NX3586" s="0"/>
      <c r="NY3586" s="0"/>
      <c r="NZ3586" s="0"/>
      <c r="OA3586" s="0"/>
      <c r="OB3586" s="0"/>
      <c r="OC3586" s="0"/>
      <c r="OD3586" s="0"/>
      <c r="OE3586" s="0"/>
      <c r="OF3586" s="0"/>
      <c r="OG3586" s="0"/>
      <c r="OH3586" s="0"/>
      <c r="OI3586" s="0"/>
      <c r="OJ3586" s="0"/>
      <c r="OK3586" s="0"/>
      <c r="OL3586" s="0"/>
      <c r="OM3586" s="0"/>
      <c r="ON3586" s="0"/>
      <c r="OO3586" s="0"/>
      <c r="OP3586" s="0"/>
      <c r="OQ3586" s="0"/>
      <c r="OR3586" s="0"/>
      <c r="OS3586" s="0"/>
      <c r="OT3586" s="0"/>
      <c r="OU3586" s="0"/>
      <c r="OV3586" s="0"/>
      <c r="OW3586" s="0"/>
      <c r="OX3586" s="0"/>
      <c r="OY3586" s="0"/>
      <c r="OZ3586" s="0"/>
      <c r="PA3586" s="0"/>
      <c r="PB3586" s="0"/>
      <c r="PC3586" s="0"/>
      <c r="PD3586" s="0"/>
      <c r="PE3586" s="0"/>
      <c r="PF3586" s="0"/>
      <c r="PG3586" s="0"/>
      <c r="PH3586" s="0"/>
      <c r="PI3586" s="0"/>
      <c r="PJ3586" s="0"/>
      <c r="PK3586" s="0"/>
      <c r="PL3586" s="0"/>
      <c r="PM3586" s="0"/>
      <c r="PN3586" s="0"/>
      <c r="PO3586" s="0"/>
      <c r="PP3586" s="0"/>
      <c r="PQ3586" s="0"/>
      <c r="PR3586" s="0"/>
      <c r="PS3586" s="0"/>
      <c r="PT3586" s="0"/>
      <c r="PU3586" s="0"/>
      <c r="PV3586" s="0"/>
      <c r="PW3586" s="0"/>
      <c r="PX3586" s="0"/>
      <c r="PY3586" s="0"/>
      <c r="PZ3586" s="0"/>
      <c r="QA3586" s="0"/>
      <c r="QB3586" s="0"/>
      <c r="QC3586" s="0"/>
      <c r="QD3586" s="0"/>
      <c r="QE3586" s="0"/>
      <c r="QF3586" s="0"/>
      <c r="QG3586" s="0"/>
      <c r="QH3586" s="0"/>
      <c r="QI3586" s="0"/>
      <c r="QJ3586" s="0"/>
      <c r="QK3586" s="0"/>
      <c r="QL3586" s="0"/>
      <c r="QM3586" s="0"/>
      <c r="QN3586" s="0"/>
      <c r="QO3586" s="0"/>
      <c r="QP3586" s="0"/>
      <c r="QQ3586" s="0"/>
      <c r="QR3586" s="0"/>
      <c r="QS3586" s="0"/>
      <c r="QT3586" s="0"/>
      <c r="QU3586" s="0"/>
      <c r="QV3586" s="0"/>
      <c r="QW3586" s="0"/>
      <c r="QX3586" s="0"/>
      <c r="QY3586" s="0"/>
      <c r="QZ3586" s="0"/>
      <c r="RA3586" s="0"/>
      <c r="RB3586" s="0"/>
      <c r="RC3586" s="0"/>
      <c r="RD3586" s="0"/>
      <c r="RE3586" s="0"/>
      <c r="RF3586" s="0"/>
      <c r="RG3586" s="0"/>
      <c r="RH3586" s="0"/>
      <c r="RI3586" s="0"/>
      <c r="RJ3586" s="0"/>
      <c r="RK3586" s="0"/>
      <c r="RL3586" s="0"/>
      <c r="RM3586" s="0"/>
      <c r="RN3586" s="0"/>
      <c r="RO3586" s="0"/>
      <c r="RP3586" s="0"/>
      <c r="RQ3586" s="0"/>
      <c r="RR3586" s="0"/>
      <c r="RS3586" s="0"/>
      <c r="RT3586" s="0"/>
      <c r="RU3586" s="0"/>
      <c r="RV3586" s="0"/>
      <c r="RW3586" s="0"/>
      <c r="RX3586" s="0"/>
      <c r="RY3586" s="0"/>
      <c r="RZ3586" s="0"/>
      <c r="SA3586" s="0"/>
      <c r="SB3586" s="0"/>
      <c r="SC3586" s="0"/>
      <c r="SD3586" s="0"/>
      <c r="SE3586" s="0"/>
      <c r="SF3586" s="0"/>
      <c r="SG3586" s="0"/>
      <c r="SH3586" s="0"/>
      <c r="SI3586" s="0"/>
      <c r="SJ3586" s="0"/>
      <c r="SK3586" s="0"/>
      <c r="SL3586" s="0"/>
      <c r="SM3586" s="0"/>
      <c r="SN3586" s="0"/>
      <c r="SO3586" s="0"/>
      <c r="SP3586" s="0"/>
      <c r="SQ3586" s="0"/>
      <c r="SR3586" s="0"/>
      <c r="SS3586" s="0"/>
      <c r="ST3586" s="0"/>
      <c r="SU3586" s="0"/>
      <c r="SV3586" s="0"/>
      <c r="SW3586" s="0"/>
      <c r="SX3586" s="0"/>
      <c r="SY3586" s="0"/>
      <c r="SZ3586" s="0"/>
      <c r="TA3586" s="0"/>
      <c r="TB3586" s="0"/>
      <c r="TC3586" s="0"/>
      <c r="TD3586" s="0"/>
      <c r="TE3586" s="0"/>
      <c r="TF3586" s="0"/>
      <c r="TG3586" s="0"/>
      <c r="TH3586" s="0"/>
      <c r="TI3586" s="0"/>
      <c r="TJ3586" s="0"/>
      <c r="TK3586" s="0"/>
      <c r="TL3586" s="0"/>
      <c r="TM3586" s="0"/>
      <c r="TN3586" s="0"/>
      <c r="TO3586" s="0"/>
      <c r="TP3586" s="0"/>
      <c r="TQ3586" s="0"/>
      <c r="TR3586" s="0"/>
      <c r="TS3586" s="0"/>
      <c r="TT3586" s="0"/>
      <c r="TU3586" s="0"/>
      <c r="TV3586" s="0"/>
      <c r="TW3586" s="0"/>
      <c r="TX3586" s="0"/>
      <c r="TY3586" s="0"/>
      <c r="TZ3586" s="0"/>
      <c r="UA3586" s="0"/>
      <c r="UB3586" s="0"/>
      <c r="UC3586" s="0"/>
      <c r="UD3586" s="0"/>
      <c r="UE3586" s="0"/>
      <c r="UF3586" s="0"/>
      <c r="UG3586" s="0"/>
      <c r="UH3586" s="0"/>
      <c r="UI3586" s="0"/>
      <c r="UJ3586" s="0"/>
      <c r="UK3586" s="0"/>
      <c r="UL3586" s="0"/>
      <c r="UM3586" s="0"/>
      <c r="UN3586" s="0"/>
      <c r="UO3586" s="0"/>
      <c r="UP3586" s="0"/>
      <c r="UQ3586" s="0"/>
      <c r="UR3586" s="0"/>
      <c r="US3586" s="0"/>
      <c r="UT3586" s="0"/>
      <c r="UU3586" s="0"/>
      <c r="UV3586" s="0"/>
      <c r="UW3586" s="0"/>
      <c r="UX3586" s="0"/>
      <c r="UY3586" s="0"/>
      <c r="UZ3586" s="0"/>
      <c r="VA3586" s="0"/>
      <c r="VB3586" s="0"/>
      <c r="VC3586" s="0"/>
      <c r="VD3586" s="0"/>
      <c r="VE3586" s="0"/>
      <c r="VF3586" s="0"/>
      <c r="VG3586" s="0"/>
      <c r="VH3586" s="0"/>
      <c r="VI3586" s="0"/>
      <c r="VJ3586" s="0"/>
      <c r="VK3586" s="0"/>
      <c r="VL3586" s="0"/>
      <c r="VM3586" s="0"/>
      <c r="VN3586" s="0"/>
      <c r="VO3586" s="0"/>
      <c r="VP3586" s="0"/>
      <c r="VQ3586" s="0"/>
      <c r="VR3586" s="0"/>
      <c r="VS3586" s="0"/>
      <c r="VT3586" s="0"/>
      <c r="VU3586" s="0"/>
      <c r="VV3586" s="0"/>
      <c r="VW3586" s="0"/>
      <c r="VX3586" s="0"/>
      <c r="VY3586" s="0"/>
      <c r="VZ3586" s="0"/>
      <c r="WA3586" s="0"/>
      <c r="WB3586" s="0"/>
      <c r="WC3586" s="0"/>
      <c r="WD3586" s="0"/>
      <c r="WE3586" s="0"/>
      <c r="WF3586" s="0"/>
      <c r="WG3586" s="0"/>
      <c r="WH3586" s="0"/>
      <c r="WI3586" s="0"/>
      <c r="WJ3586" s="0"/>
      <c r="WK3586" s="0"/>
      <c r="WL3586" s="0"/>
      <c r="WM3586" s="0"/>
      <c r="WN3586" s="0"/>
      <c r="WO3586" s="0"/>
      <c r="WP3586" s="0"/>
      <c r="WQ3586" s="0"/>
      <c r="WR3586" s="0"/>
      <c r="WS3586" s="0"/>
      <c r="WT3586" s="0"/>
      <c r="WU3586" s="0"/>
      <c r="WV3586" s="0"/>
      <c r="WW3586" s="0"/>
      <c r="WX3586" s="0"/>
      <c r="WY3586" s="0"/>
      <c r="WZ3586" s="0"/>
      <c r="XA3586" s="0"/>
      <c r="XB3586" s="0"/>
      <c r="XC3586" s="0"/>
      <c r="XD3586" s="0"/>
      <c r="XE3586" s="0"/>
      <c r="XF3586" s="0"/>
      <c r="XG3586" s="0"/>
      <c r="XH3586" s="0"/>
      <c r="XI3586" s="0"/>
      <c r="XJ3586" s="0"/>
      <c r="XK3586" s="0"/>
      <c r="XL3586" s="0"/>
      <c r="XM3586" s="0"/>
      <c r="XN3586" s="0"/>
      <c r="XO3586" s="0"/>
      <c r="XP3586" s="0"/>
      <c r="XQ3586" s="0"/>
      <c r="XR3586" s="0"/>
      <c r="XS3586" s="0"/>
      <c r="XT3586" s="0"/>
      <c r="XU3586" s="0"/>
      <c r="XV3586" s="0"/>
      <c r="XW3586" s="0"/>
      <c r="XX3586" s="0"/>
      <c r="XY3586" s="0"/>
      <c r="XZ3586" s="0"/>
      <c r="YA3586" s="0"/>
      <c r="YB3586" s="0"/>
      <c r="YC3586" s="0"/>
      <c r="YD3586" s="0"/>
      <c r="YE3586" s="0"/>
      <c r="YF3586" s="0"/>
      <c r="YG3586" s="0"/>
      <c r="YH3586" s="0"/>
      <c r="YI3586" s="0"/>
      <c r="YJ3586" s="0"/>
      <c r="YK3586" s="0"/>
      <c r="YL3586" s="0"/>
      <c r="YM3586" s="0"/>
      <c r="YN3586" s="0"/>
      <c r="YO3586" s="0"/>
      <c r="YP3586" s="0"/>
      <c r="YQ3586" s="0"/>
      <c r="YR3586" s="0"/>
      <c r="YS3586" s="0"/>
      <c r="YT3586" s="0"/>
      <c r="YU3586" s="0"/>
      <c r="YV3586" s="0"/>
      <c r="YW3586" s="0"/>
      <c r="YX3586" s="0"/>
      <c r="YY3586" s="0"/>
      <c r="YZ3586" s="0"/>
      <c r="ZA3586" s="0"/>
      <c r="ZB3586" s="0"/>
      <c r="ZC3586" s="0"/>
      <c r="ZD3586" s="0"/>
      <c r="ZE3586" s="0"/>
      <c r="ZF3586" s="0"/>
      <c r="ZG3586" s="0"/>
      <c r="ZH3586" s="0"/>
      <c r="ZI3586" s="0"/>
      <c r="ZJ3586" s="0"/>
      <c r="ZK3586" s="0"/>
      <c r="ZL3586" s="0"/>
      <c r="ZM3586" s="0"/>
      <c r="ZN3586" s="0"/>
      <c r="ZO3586" s="0"/>
      <c r="ZP3586" s="0"/>
      <c r="ZQ3586" s="0"/>
      <c r="ZR3586" s="0"/>
      <c r="ZS3586" s="0"/>
      <c r="ZT3586" s="0"/>
      <c r="ZU3586" s="0"/>
      <c r="ZV3586" s="0"/>
      <c r="ZW3586" s="0"/>
      <c r="ZX3586" s="0"/>
      <c r="ZY3586" s="0"/>
      <c r="ZZ3586" s="0"/>
      <c r="AAA3586" s="0"/>
      <c r="AAB3586" s="0"/>
      <c r="AAC3586" s="0"/>
      <c r="AAD3586" s="0"/>
      <c r="AAE3586" s="0"/>
      <c r="AAF3586" s="0"/>
      <c r="AAG3586" s="0"/>
      <c r="AAH3586" s="0"/>
      <c r="AAI3586" s="0"/>
      <c r="AAJ3586" s="0"/>
      <c r="AAK3586" s="0"/>
      <c r="AAL3586" s="0"/>
      <c r="AAM3586" s="0"/>
      <c r="AAN3586" s="0"/>
      <c r="AAO3586" s="0"/>
      <c r="AAP3586" s="0"/>
      <c r="AAQ3586" s="0"/>
      <c r="AAR3586" s="0"/>
      <c r="AAS3586" s="0"/>
      <c r="AAT3586" s="0"/>
      <c r="AAU3586" s="0"/>
      <c r="AAV3586" s="0"/>
      <c r="AAW3586" s="0"/>
      <c r="AAX3586" s="0"/>
      <c r="AAY3586" s="0"/>
      <c r="AAZ3586" s="0"/>
      <c r="ABA3586" s="0"/>
      <c r="ABB3586" s="0"/>
      <c r="ABC3586" s="0"/>
      <c r="ABD3586" s="0"/>
      <c r="ABE3586" s="0"/>
      <c r="ABF3586" s="0"/>
      <c r="ABG3586" s="0"/>
      <c r="ABH3586" s="0"/>
      <c r="ABI3586" s="0"/>
      <c r="ABJ3586" s="0"/>
      <c r="ABK3586" s="0"/>
      <c r="ABL3586" s="0"/>
      <c r="ABM3586" s="0"/>
      <c r="ABN3586" s="0"/>
      <c r="ABO3586" s="0"/>
      <c r="ABP3586" s="0"/>
      <c r="ABQ3586" s="0"/>
      <c r="ABR3586" s="0"/>
      <c r="ABS3586" s="0"/>
      <c r="ABT3586" s="0"/>
      <c r="ABU3586" s="0"/>
      <c r="ABV3586" s="0"/>
      <c r="ABW3586" s="0"/>
      <c r="ABX3586" s="0"/>
      <c r="ABY3586" s="0"/>
      <c r="ABZ3586" s="0"/>
      <c r="ACA3586" s="0"/>
      <c r="ACB3586" s="0"/>
      <c r="ACC3586" s="0"/>
      <c r="ACD3586" s="0"/>
      <c r="ACE3586" s="0"/>
      <c r="ACF3586" s="0"/>
      <c r="ACG3586" s="0"/>
      <c r="ACH3586" s="0"/>
      <c r="ACI3586" s="0"/>
      <c r="ACJ3586" s="0"/>
      <c r="ACK3586" s="0"/>
      <c r="ACL3586" s="0"/>
      <c r="ACM3586" s="0"/>
      <c r="ACN3586" s="0"/>
      <c r="ACO3586" s="0"/>
      <c r="ACP3586" s="0"/>
      <c r="ACQ3586" s="0"/>
      <c r="ACR3586" s="0"/>
      <c r="ACS3586" s="0"/>
      <c r="ACT3586" s="0"/>
      <c r="ACU3586" s="0"/>
      <c r="ACV3586" s="0"/>
      <c r="ACW3586" s="0"/>
      <c r="ACX3586" s="0"/>
      <c r="ACY3586" s="0"/>
      <c r="ACZ3586" s="0"/>
      <c r="ADA3586" s="0"/>
      <c r="ADB3586" s="0"/>
      <c r="ADC3586" s="0"/>
      <c r="ADD3586" s="0"/>
      <c r="ADE3586" s="0"/>
      <c r="ADF3586" s="0"/>
      <c r="ADG3586" s="0"/>
      <c r="ADH3586" s="0"/>
      <c r="ADI3586" s="0"/>
      <c r="ADJ3586" s="0"/>
      <c r="ADK3586" s="0"/>
      <c r="ADL3586" s="0"/>
      <c r="ADM3586" s="0"/>
      <c r="ADN3586" s="0"/>
      <c r="ADO3586" s="0"/>
      <c r="ADP3586" s="0"/>
      <c r="ADQ3586" s="0"/>
      <c r="ADR3586" s="0"/>
      <c r="ADS3586" s="0"/>
      <c r="ADT3586" s="0"/>
      <c r="ADU3586" s="0"/>
      <c r="ADV3586" s="0"/>
      <c r="ADW3586" s="0"/>
      <c r="ADX3586" s="0"/>
      <c r="ADY3586" s="0"/>
      <c r="ADZ3586" s="0"/>
      <c r="AEA3586" s="0"/>
      <c r="AEB3586" s="0"/>
      <c r="AEC3586" s="0"/>
      <c r="AED3586" s="0"/>
      <c r="AEE3586" s="0"/>
      <c r="AEF3586" s="0"/>
      <c r="AEG3586" s="0"/>
      <c r="AEH3586" s="0"/>
      <c r="AEI3586" s="0"/>
      <c r="AEJ3586" s="0"/>
      <c r="AEK3586" s="0"/>
      <c r="AEL3586" s="0"/>
      <c r="AEM3586" s="0"/>
      <c r="AEN3586" s="0"/>
      <c r="AEO3586" s="0"/>
      <c r="AEP3586" s="0"/>
      <c r="AEQ3586" s="0"/>
      <c r="AER3586" s="0"/>
      <c r="AES3586" s="0"/>
      <c r="AET3586" s="0"/>
      <c r="AEU3586" s="0"/>
      <c r="AEV3586" s="0"/>
      <c r="AEW3586" s="0"/>
      <c r="AEX3586" s="0"/>
      <c r="AEY3586" s="0"/>
      <c r="AEZ3586" s="0"/>
      <c r="AFA3586" s="0"/>
      <c r="AFB3586" s="0"/>
      <c r="AFC3586" s="0"/>
      <c r="AFD3586" s="0"/>
      <c r="AFE3586" s="0"/>
      <c r="AFF3586" s="0"/>
      <c r="AFG3586" s="0"/>
      <c r="AFH3586" s="0"/>
      <c r="AFI3586" s="0"/>
      <c r="AFJ3586" s="0"/>
      <c r="AFK3586" s="0"/>
      <c r="AFL3586" s="0"/>
      <c r="AFM3586" s="0"/>
      <c r="AFN3586" s="0"/>
      <c r="AFO3586" s="0"/>
      <c r="AFP3586" s="0"/>
      <c r="AFQ3586" s="0"/>
      <c r="AFR3586" s="0"/>
      <c r="AFS3586" s="0"/>
      <c r="AFT3586" s="0"/>
      <c r="AFU3586" s="0"/>
      <c r="AFV3586" s="0"/>
      <c r="AFW3586" s="0"/>
      <c r="AFX3586" s="0"/>
      <c r="AFY3586" s="0"/>
      <c r="AFZ3586" s="0"/>
      <c r="AGA3586" s="0"/>
      <c r="AGB3586" s="0"/>
      <c r="AGC3586" s="0"/>
      <c r="AGD3586" s="0"/>
      <c r="AGE3586" s="0"/>
      <c r="AGF3586" s="0"/>
      <c r="AGG3586" s="0"/>
      <c r="AGH3586" s="0"/>
      <c r="AGI3586" s="0"/>
      <c r="AGJ3586" s="0"/>
      <c r="AGK3586" s="0"/>
      <c r="AGL3586" s="0"/>
      <c r="AGM3586" s="0"/>
      <c r="AGN3586" s="0"/>
      <c r="AGO3586" s="0"/>
      <c r="AGP3586" s="0"/>
      <c r="AGQ3586" s="0"/>
      <c r="AGR3586" s="0"/>
      <c r="AGS3586" s="0"/>
      <c r="AGT3586" s="0"/>
      <c r="AGU3586" s="0"/>
      <c r="AGV3586" s="0"/>
      <c r="AGW3586" s="0"/>
      <c r="AGX3586" s="0"/>
      <c r="AGY3586" s="0"/>
      <c r="AGZ3586" s="0"/>
      <c r="AHA3586" s="0"/>
      <c r="AHB3586" s="0"/>
      <c r="AHC3586" s="0"/>
      <c r="AHD3586" s="0"/>
      <c r="AHE3586" s="0"/>
      <c r="AHF3586" s="0"/>
      <c r="AHG3586" s="0"/>
      <c r="AHH3586" s="0"/>
      <c r="AHI3586" s="0"/>
      <c r="AHJ3586" s="0"/>
      <c r="AHK3586" s="0"/>
      <c r="AHL3586" s="0"/>
      <c r="AHM3586" s="0"/>
      <c r="AHN3586" s="0"/>
      <c r="AHO3586" s="0"/>
      <c r="AHP3586" s="0"/>
      <c r="AHQ3586" s="0"/>
      <c r="AHR3586" s="0"/>
      <c r="AHS3586" s="0"/>
      <c r="AHT3586" s="0"/>
      <c r="AHU3586" s="0"/>
      <c r="AHV3586" s="0"/>
      <c r="AHW3586" s="0"/>
      <c r="AHX3586" s="0"/>
      <c r="AHY3586" s="0"/>
      <c r="AHZ3586" s="0"/>
      <c r="AIA3586" s="0"/>
      <c r="AIB3586" s="0"/>
      <c r="AIC3586" s="0"/>
      <c r="AID3586" s="0"/>
      <c r="AIE3586" s="0"/>
      <c r="AIF3586" s="0"/>
      <c r="AIG3586" s="0"/>
      <c r="AIH3586" s="0"/>
      <c r="AII3586" s="0"/>
      <c r="AIJ3586" s="0"/>
      <c r="AIK3586" s="0"/>
      <c r="AIL3586" s="0"/>
      <c r="AIM3586" s="0"/>
      <c r="AIN3586" s="0"/>
      <c r="AIO3586" s="0"/>
      <c r="AIP3586" s="0"/>
      <c r="AIQ3586" s="0"/>
      <c r="AIR3586" s="0"/>
      <c r="AIS3586" s="0"/>
      <c r="AIT3586" s="0"/>
      <c r="AIU3586" s="0"/>
      <c r="AIV3586" s="0"/>
      <c r="AIW3586" s="0"/>
      <c r="AIX3586" s="0"/>
      <c r="AIY3586" s="0"/>
      <c r="AIZ3586" s="0"/>
      <c r="AJA3586" s="0"/>
      <c r="AJB3586" s="0"/>
      <c r="AJC3586" s="0"/>
      <c r="AJD3586" s="0"/>
      <c r="AJE3586" s="0"/>
      <c r="AJF3586" s="0"/>
      <c r="AJG3586" s="0"/>
      <c r="AJH3586" s="0"/>
      <c r="AJI3586" s="0"/>
      <c r="AJJ3586" s="0"/>
      <c r="AJK3586" s="0"/>
      <c r="AJL3586" s="0"/>
      <c r="AJM3586" s="0"/>
      <c r="AJN3586" s="0"/>
      <c r="AJO3586" s="0"/>
      <c r="AJP3586" s="0"/>
      <c r="AJQ3586" s="0"/>
      <c r="AJR3586" s="0"/>
      <c r="AJS3586" s="0"/>
      <c r="AJT3586" s="0"/>
      <c r="AJU3586" s="0"/>
      <c r="AJV3586" s="0"/>
      <c r="AJW3586" s="0"/>
      <c r="AJX3586" s="0"/>
      <c r="AJY3586" s="0"/>
      <c r="AJZ3586" s="0"/>
      <c r="AKA3586" s="0"/>
      <c r="AKB3586" s="0"/>
      <c r="AKC3586" s="0"/>
      <c r="AKD3586" s="0"/>
      <c r="AKE3586" s="0"/>
      <c r="AKF3586" s="0"/>
      <c r="AKG3586" s="0"/>
      <c r="AKH3586" s="0"/>
      <c r="AKI3586" s="0"/>
      <c r="AKJ3586" s="0"/>
      <c r="AKK3586" s="0"/>
      <c r="AKL3586" s="0"/>
      <c r="AKM3586" s="0"/>
      <c r="AKN3586" s="0"/>
      <c r="AKO3586" s="0"/>
      <c r="AKP3586" s="0"/>
      <c r="AKQ3586" s="0"/>
      <c r="AKR3586" s="0"/>
      <c r="AKS3586" s="0"/>
      <c r="AKT3586" s="0"/>
      <c r="AKU3586" s="0"/>
      <c r="AKV3586" s="0"/>
      <c r="AKW3586" s="0"/>
      <c r="AKX3586" s="0"/>
      <c r="AKY3586" s="0"/>
      <c r="AKZ3586" s="0"/>
      <c r="ALA3586" s="0"/>
      <c r="ALB3586" s="0"/>
      <c r="ALC3586" s="0"/>
      <c r="ALD3586" s="0"/>
      <c r="ALE3586" s="0"/>
      <c r="ALF3586" s="0"/>
      <c r="ALG3586" s="0"/>
      <c r="ALH3586" s="0"/>
      <c r="ALI3586" s="0"/>
      <c r="ALJ3586" s="0"/>
      <c r="ALK3586" s="0"/>
      <c r="ALL3586" s="0"/>
      <c r="ALM3586" s="0"/>
      <c r="ALN3586" s="0"/>
      <c r="ALO3586" s="0"/>
      <c r="ALP3586" s="0"/>
      <c r="ALQ3586" s="0"/>
      <c r="ALR3586" s="0"/>
      <c r="ALS3586" s="0"/>
      <c r="ALT3586" s="0"/>
      <c r="ALU3586" s="0"/>
      <c r="ALV3586" s="0"/>
      <c r="ALW3586" s="0"/>
      <c r="ALX3586" s="0"/>
      <c r="ALY3586" s="0"/>
      <c r="ALZ3586" s="0"/>
      <c r="AMA3586" s="0"/>
      <c r="AMB3586" s="0"/>
      <c r="AMC3586" s="0"/>
      <c r="AMD3586" s="0"/>
      <c r="AME3586" s="0"/>
      <c r="AMF3586" s="0"/>
      <c r="AMG3586" s="0"/>
      <c r="AMH3586" s="0"/>
      <c r="AMI3586" s="0"/>
    </row>
    <row r="3587" customFormat="false" ht="12.75" hidden="false" customHeight="false" outlineLevel="0" collapsed="false">
      <c r="A3587" s="1" t="s">
        <v>3812</v>
      </c>
      <c r="C3587" s="27" t="s">
        <v>3815</v>
      </c>
      <c r="D3587" s="27" t="s">
        <v>18</v>
      </c>
      <c r="E3587" s="28"/>
      <c r="F3587" s="29"/>
      <c r="G3587" s="27"/>
      <c r="H3587" s="30" t="s">
        <v>61</v>
      </c>
      <c r="I3587" s="31" t="n">
        <v>3.3</v>
      </c>
      <c r="J3587" s="31" t="s">
        <v>3814</v>
      </c>
      <c r="BM3587" s="0"/>
      <c r="BN3587" s="0"/>
      <c r="BO3587" s="0"/>
      <c r="BP3587" s="0"/>
      <c r="BQ3587" s="0"/>
      <c r="BR3587" s="0"/>
      <c r="BS3587" s="0"/>
      <c r="BT3587" s="0"/>
      <c r="BU3587" s="0"/>
      <c r="BV3587" s="0"/>
      <c r="BW3587" s="0"/>
      <c r="BX3587" s="0"/>
      <c r="BY3587" s="0"/>
      <c r="BZ3587" s="0"/>
      <c r="CA3587" s="0"/>
      <c r="CB3587" s="0"/>
      <c r="CC3587" s="0"/>
      <c r="CD3587" s="0"/>
      <c r="CE3587" s="0"/>
      <c r="CF3587" s="0"/>
      <c r="CG3587" s="0"/>
      <c r="CH3587" s="0"/>
      <c r="CI3587" s="0"/>
      <c r="CJ3587" s="0"/>
      <c r="CK3587" s="0"/>
      <c r="CL3587" s="0"/>
      <c r="CM3587" s="0"/>
      <c r="CN3587" s="0"/>
      <c r="CO3587" s="0"/>
      <c r="CP3587" s="0"/>
      <c r="CQ3587" s="0"/>
      <c r="CR3587" s="0"/>
      <c r="CS3587" s="0"/>
      <c r="CT3587" s="0"/>
      <c r="CU3587" s="0"/>
      <c r="CV3587" s="0"/>
      <c r="CW3587" s="0"/>
      <c r="CX3587" s="0"/>
      <c r="CY3587" s="0"/>
      <c r="CZ3587" s="0"/>
      <c r="DA3587" s="0"/>
      <c r="DB3587" s="0"/>
      <c r="DC3587" s="0"/>
      <c r="DD3587" s="0"/>
      <c r="DE3587" s="0"/>
      <c r="DF3587" s="0"/>
      <c r="DG3587" s="0"/>
      <c r="DH3587" s="0"/>
      <c r="DI3587" s="0"/>
      <c r="DJ3587" s="0"/>
      <c r="DK3587" s="0"/>
      <c r="DL3587" s="0"/>
      <c r="DM3587" s="0"/>
      <c r="DN3587" s="0"/>
      <c r="DO3587" s="0"/>
      <c r="DP3587" s="0"/>
      <c r="DQ3587" s="0"/>
      <c r="DR3587" s="0"/>
      <c r="DS3587" s="0"/>
      <c r="DT3587" s="0"/>
      <c r="DU3587" s="0"/>
      <c r="DV3587" s="0"/>
      <c r="DW3587" s="0"/>
      <c r="DX3587" s="0"/>
      <c r="DY3587" s="0"/>
      <c r="DZ3587" s="0"/>
      <c r="EA3587" s="0"/>
      <c r="EB3587" s="0"/>
      <c r="EC3587" s="0"/>
      <c r="ED3587" s="0"/>
      <c r="EE3587" s="0"/>
      <c r="EF3587" s="0"/>
      <c r="EG3587" s="0"/>
      <c r="EH3587" s="0"/>
      <c r="EI3587" s="0"/>
      <c r="EJ3587" s="0"/>
      <c r="EK3587" s="0"/>
      <c r="EL3587" s="0"/>
      <c r="EM3587" s="0"/>
      <c r="EN3587" s="0"/>
      <c r="EO3587" s="0"/>
      <c r="EP3587" s="0"/>
      <c r="EQ3587" s="0"/>
      <c r="ER3587" s="0"/>
      <c r="ES3587" s="0"/>
      <c r="ET3587" s="0"/>
      <c r="EU3587" s="0"/>
      <c r="EV3587" s="0"/>
      <c r="EW3587" s="0"/>
      <c r="EX3587" s="0"/>
      <c r="EY3587" s="0"/>
      <c r="EZ3587" s="0"/>
      <c r="FA3587" s="0"/>
      <c r="FB3587" s="0"/>
      <c r="FC3587" s="0"/>
      <c r="FD3587" s="0"/>
      <c r="FE3587" s="0"/>
      <c r="FF3587" s="0"/>
      <c r="FG3587" s="0"/>
      <c r="FH3587" s="0"/>
      <c r="FI3587" s="0"/>
      <c r="FJ3587" s="0"/>
      <c r="FK3587" s="0"/>
      <c r="FL3587" s="0"/>
      <c r="FM3587" s="0"/>
      <c r="FN3587" s="0"/>
      <c r="FO3587" s="0"/>
      <c r="FP3587" s="0"/>
      <c r="FQ3587" s="0"/>
      <c r="FR3587" s="0"/>
      <c r="FS3587" s="0"/>
      <c r="FT3587" s="0"/>
      <c r="FU3587" s="0"/>
      <c r="FV3587" s="0"/>
      <c r="FW3587" s="0"/>
      <c r="FX3587" s="0"/>
      <c r="FY3587" s="0"/>
      <c r="FZ3587" s="0"/>
      <c r="GA3587" s="0"/>
      <c r="GB3587" s="0"/>
      <c r="GC3587" s="0"/>
      <c r="GD3587" s="0"/>
      <c r="GE3587" s="0"/>
      <c r="GF3587" s="0"/>
      <c r="GG3587" s="0"/>
      <c r="GH3587" s="0"/>
      <c r="GI3587" s="0"/>
      <c r="GJ3587" s="0"/>
      <c r="GK3587" s="0"/>
      <c r="GL3587" s="0"/>
      <c r="GM3587" s="0"/>
      <c r="GN3587" s="0"/>
      <c r="GO3587" s="0"/>
      <c r="GP3587" s="0"/>
      <c r="GQ3587" s="0"/>
      <c r="GR3587" s="0"/>
      <c r="GS3587" s="0"/>
      <c r="GT3587" s="0"/>
      <c r="GU3587" s="0"/>
      <c r="GV3587" s="0"/>
      <c r="GW3587" s="0"/>
      <c r="GX3587" s="0"/>
      <c r="GY3587" s="0"/>
      <c r="GZ3587" s="0"/>
      <c r="HA3587" s="0"/>
      <c r="HB3587" s="0"/>
      <c r="HC3587" s="0"/>
      <c r="HD3587" s="0"/>
      <c r="HE3587" s="0"/>
      <c r="HF3587" s="0"/>
      <c r="HG3587" s="0"/>
      <c r="HH3587" s="0"/>
      <c r="HI3587" s="0"/>
      <c r="HJ3587" s="0"/>
      <c r="HK3587" s="0"/>
      <c r="HL3587" s="0"/>
      <c r="HM3587" s="0"/>
      <c r="HN3587" s="0"/>
      <c r="HO3587" s="0"/>
      <c r="HP3587" s="0"/>
      <c r="HQ3587" s="0"/>
      <c r="HR3587" s="0"/>
      <c r="HS3587" s="0"/>
      <c r="HT3587" s="0"/>
      <c r="HU3587" s="0"/>
      <c r="HV3587" s="0"/>
      <c r="HW3587" s="0"/>
      <c r="HX3587" s="0"/>
      <c r="HY3587" s="0"/>
      <c r="HZ3587" s="0"/>
      <c r="IA3587" s="0"/>
      <c r="IB3587" s="0"/>
      <c r="IC3587" s="0"/>
      <c r="ID3587" s="0"/>
      <c r="IE3587" s="0"/>
      <c r="IF3587" s="0"/>
      <c r="IG3587" s="0"/>
      <c r="IH3587" s="0"/>
      <c r="II3587" s="0"/>
      <c r="IJ3587" s="0"/>
      <c r="IK3587" s="0"/>
      <c r="IL3587" s="0"/>
      <c r="IM3587" s="0"/>
      <c r="IN3587" s="0"/>
      <c r="IO3587" s="0"/>
      <c r="IP3587" s="0"/>
      <c r="IQ3587" s="0"/>
      <c r="IR3587" s="0"/>
      <c r="IS3587" s="0"/>
      <c r="IT3587" s="0"/>
      <c r="IU3587" s="0"/>
      <c r="IV3587" s="0"/>
      <c r="IW3587" s="0"/>
      <c r="IX3587" s="0"/>
      <c r="IY3587" s="0"/>
      <c r="IZ3587" s="0"/>
      <c r="JA3587" s="0"/>
      <c r="JB3587" s="0"/>
      <c r="JC3587" s="0"/>
      <c r="JD3587" s="0"/>
      <c r="JE3587" s="0"/>
      <c r="JF3587" s="0"/>
      <c r="JG3587" s="0"/>
      <c r="JH3587" s="0"/>
      <c r="JI3587" s="0"/>
      <c r="JJ3587" s="0"/>
      <c r="JK3587" s="0"/>
      <c r="JL3587" s="0"/>
      <c r="JM3587" s="0"/>
      <c r="JN3587" s="0"/>
      <c r="JO3587" s="0"/>
      <c r="JP3587" s="0"/>
      <c r="JQ3587" s="0"/>
      <c r="JR3587" s="0"/>
      <c r="JS3587" s="0"/>
      <c r="JT3587" s="0"/>
      <c r="JU3587" s="0"/>
      <c r="JV3587" s="0"/>
      <c r="JW3587" s="0"/>
      <c r="JX3587" s="0"/>
      <c r="JY3587" s="0"/>
      <c r="JZ3587" s="0"/>
      <c r="KA3587" s="0"/>
      <c r="KB3587" s="0"/>
      <c r="KC3587" s="0"/>
      <c r="KD3587" s="0"/>
      <c r="KE3587" s="0"/>
      <c r="KF3587" s="0"/>
      <c r="KG3587" s="0"/>
      <c r="KH3587" s="0"/>
      <c r="KI3587" s="0"/>
      <c r="KJ3587" s="0"/>
      <c r="KK3587" s="0"/>
      <c r="KL3587" s="0"/>
      <c r="KM3587" s="0"/>
      <c r="KN3587" s="0"/>
      <c r="KO3587" s="0"/>
      <c r="KP3587" s="0"/>
      <c r="KQ3587" s="0"/>
      <c r="KR3587" s="0"/>
      <c r="KS3587" s="0"/>
      <c r="KT3587" s="0"/>
      <c r="KU3587" s="0"/>
      <c r="KV3587" s="0"/>
      <c r="KW3587" s="0"/>
      <c r="KX3587" s="0"/>
      <c r="KY3587" s="0"/>
      <c r="KZ3587" s="0"/>
      <c r="LA3587" s="0"/>
      <c r="LB3587" s="0"/>
      <c r="LC3587" s="0"/>
      <c r="LD3587" s="0"/>
      <c r="LE3587" s="0"/>
      <c r="LF3587" s="0"/>
      <c r="LG3587" s="0"/>
      <c r="LH3587" s="0"/>
      <c r="LI3587" s="0"/>
      <c r="LJ3587" s="0"/>
      <c r="LK3587" s="0"/>
      <c r="LL3587" s="0"/>
      <c r="LM3587" s="0"/>
      <c r="LN3587" s="0"/>
      <c r="LO3587" s="0"/>
      <c r="LP3587" s="0"/>
      <c r="LQ3587" s="0"/>
      <c r="LR3587" s="0"/>
      <c r="LS3587" s="0"/>
      <c r="LT3587" s="0"/>
      <c r="LU3587" s="0"/>
      <c r="LV3587" s="0"/>
      <c r="LW3587" s="0"/>
      <c r="LX3587" s="0"/>
      <c r="LY3587" s="0"/>
      <c r="LZ3587" s="0"/>
      <c r="MA3587" s="0"/>
      <c r="MB3587" s="0"/>
      <c r="MC3587" s="0"/>
      <c r="MD3587" s="0"/>
      <c r="ME3587" s="0"/>
      <c r="MF3587" s="0"/>
      <c r="MG3587" s="0"/>
      <c r="MH3587" s="0"/>
      <c r="MI3587" s="0"/>
      <c r="MJ3587" s="0"/>
      <c r="MK3587" s="0"/>
      <c r="ML3587" s="0"/>
      <c r="MM3587" s="0"/>
      <c r="MN3587" s="0"/>
      <c r="MO3587" s="0"/>
      <c r="MP3587" s="0"/>
      <c r="MQ3587" s="0"/>
      <c r="MR3587" s="0"/>
      <c r="MS3587" s="0"/>
      <c r="MT3587" s="0"/>
      <c r="MU3587" s="0"/>
      <c r="MV3587" s="0"/>
      <c r="MW3587" s="0"/>
      <c r="MX3587" s="0"/>
      <c r="MY3587" s="0"/>
      <c r="MZ3587" s="0"/>
      <c r="NA3587" s="0"/>
      <c r="NB3587" s="0"/>
      <c r="NC3587" s="0"/>
      <c r="ND3587" s="0"/>
      <c r="NE3587" s="0"/>
      <c r="NF3587" s="0"/>
      <c r="NG3587" s="0"/>
      <c r="NH3587" s="0"/>
      <c r="NI3587" s="0"/>
      <c r="NJ3587" s="0"/>
      <c r="NK3587" s="0"/>
      <c r="NL3587" s="0"/>
      <c r="NM3587" s="0"/>
      <c r="NN3587" s="0"/>
      <c r="NO3587" s="0"/>
      <c r="NP3587" s="0"/>
      <c r="NQ3587" s="0"/>
      <c r="NR3587" s="0"/>
      <c r="NS3587" s="0"/>
      <c r="NT3587" s="0"/>
      <c r="NU3587" s="0"/>
      <c r="NV3587" s="0"/>
      <c r="NW3587" s="0"/>
      <c r="NX3587" s="0"/>
      <c r="NY3587" s="0"/>
      <c r="NZ3587" s="0"/>
      <c r="OA3587" s="0"/>
      <c r="OB3587" s="0"/>
      <c r="OC3587" s="0"/>
      <c r="OD3587" s="0"/>
      <c r="OE3587" s="0"/>
      <c r="OF3587" s="0"/>
      <c r="OG3587" s="0"/>
      <c r="OH3587" s="0"/>
      <c r="OI3587" s="0"/>
      <c r="OJ3587" s="0"/>
      <c r="OK3587" s="0"/>
      <c r="OL3587" s="0"/>
      <c r="OM3587" s="0"/>
      <c r="ON3587" s="0"/>
      <c r="OO3587" s="0"/>
      <c r="OP3587" s="0"/>
      <c r="OQ3587" s="0"/>
      <c r="OR3587" s="0"/>
      <c r="OS3587" s="0"/>
      <c r="OT3587" s="0"/>
      <c r="OU3587" s="0"/>
      <c r="OV3587" s="0"/>
      <c r="OW3587" s="0"/>
      <c r="OX3587" s="0"/>
      <c r="OY3587" s="0"/>
      <c r="OZ3587" s="0"/>
      <c r="PA3587" s="0"/>
      <c r="PB3587" s="0"/>
      <c r="PC3587" s="0"/>
      <c r="PD3587" s="0"/>
      <c r="PE3587" s="0"/>
      <c r="PF3587" s="0"/>
      <c r="PG3587" s="0"/>
      <c r="PH3587" s="0"/>
      <c r="PI3587" s="0"/>
      <c r="PJ3587" s="0"/>
      <c r="PK3587" s="0"/>
      <c r="PL3587" s="0"/>
      <c r="PM3587" s="0"/>
      <c r="PN3587" s="0"/>
      <c r="PO3587" s="0"/>
      <c r="PP3587" s="0"/>
      <c r="PQ3587" s="0"/>
      <c r="PR3587" s="0"/>
      <c r="PS3587" s="0"/>
      <c r="PT3587" s="0"/>
      <c r="PU3587" s="0"/>
      <c r="PV3587" s="0"/>
      <c r="PW3587" s="0"/>
      <c r="PX3587" s="0"/>
      <c r="PY3587" s="0"/>
      <c r="PZ3587" s="0"/>
      <c r="QA3587" s="0"/>
      <c r="QB3587" s="0"/>
      <c r="QC3587" s="0"/>
      <c r="QD3587" s="0"/>
      <c r="QE3587" s="0"/>
      <c r="QF3587" s="0"/>
      <c r="QG3587" s="0"/>
      <c r="QH3587" s="0"/>
      <c r="QI3587" s="0"/>
      <c r="QJ3587" s="0"/>
      <c r="QK3587" s="0"/>
      <c r="QL3587" s="0"/>
      <c r="QM3587" s="0"/>
      <c r="QN3587" s="0"/>
      <c r="QO3587" s="0"/>
      <c r="QP3587" s="0"/>
      <c r="QQ3587" s="0"/>
      <c r="QR3587" s="0"/>
      <c r="QS3587" s="0"/>
      <c r="QT3587" s="0"/>
      <c r="QU3587" s="0"/>
      <c r="QV3587" s="0"/>
      <c r="QW3587" s="0"/>
      <c r="QX3587" s="0"/>
      <c r="QY3587" s="0"/>
      <c r="QZ3587" s="0"/>
      <c r="RA3587" s="0"/>
      <c r="RB3587" s="0"/>
      <c r="RC3587" s="0"/>
      <c r="RD3587" s="0"/>
      <c r="RE3587" s="0"/>
      <c r="RF3587" s="0"/>
      <c r="RG3587" s="0"/>
      <c r="RH3587" s="0"/>
      <c r="RI3587" s="0"/>
      <c r="RJ3587" s="0"/>
      <c r="RK3587" s="0"/>
      <c r="RL3587" s="0"/>
      <c r="RM3587" s="0"/>
      <c r="RN3587" s="0"/>
      <c r="RO3587" s="0"/>
      <c r="RP3587" s="0"/>
      <c r="RQ3587" s="0"/>
      <c r="RR3587" s="0"/>
      <c r="RS3587" s="0"/>
      <c r="RT3587" s="0"/>
      <c r="RU3587" s="0"/>
      <c r="RV3587" s="0"/>
      <c r="RW3587" s="0"/>
      <c r="RX3587" s="0"/>
      <c r="RY3587" s="0"/>
      <c r="RZ3587" s="0"/>
      <c r="SA3587" s="0"/>
      <c r="SB3587" s="0"/>
      <c r="SC3587" s="0"/>
      <c r="SD3587" s="0"/>
      <c r="SE3587" s="0"/>
      <c r="SF3587" s="0"/>
      <c r="SG3587" s="0"/>
      <c r="SH3587" s="0"/>
      <c r="SI3587" s="0"/>
      <c r="SJ3587" s="0"/>
      <c r="SK3587" s="0"/>
      <c r="SL3587" s="0"/>
      <c r="SM3587" s="0"/>
      <c r="SN3587" s="0"/>
      <c r="SO3587" s="0"/>
      <c r="SP3587" s="0"/>
      <c r="SQ3587" s="0"/>
      <c r="SR3587" s="0"/>
      <c r="SS3587" s="0"/>
      <c r="ST3587" s="0"/>
      <c r="SU3587" s="0"/>
      <c r="SV3587" s="0"/>
      <c r="SW3587" s="0"/>
      <c r="SX3587" s="0"/>
      <c r="SY3587" s="0"/>
      <c r="SZ3587" s="0"/>
      <c r="TA3587" s="0"/>
      <c r="TB3587" s="0"/>
      <c r="TC3587" s="0"/>
      <c r="TD3587" s="0"/>
      <c r="TE3587" s="0"/>
      <c r="TF3587" s="0"/>
      <c r="TG3587" s="0"/>
      <c r="TH3587" s="0"/>
      <c r="TI3587" s="0"/>
      <c r="TJ3587" s="0"/>
      <c r="TK3587" s="0"/>
      <c r="TL3587" s="0"/>
      <c r="TM3587" s="0"/>
      <c r="TN3587" s="0"/>
      <c r="TO3587" s="0"/>
      <c r="TP3587" s="0"/>
      <c r="TQ3587" s="0"/>
      <c r="TR3587" s="0"/>
      <c r="TS3587" s="0"/>
      <c r="TT3587" s="0"/>
      <c r="TU3587" s="0"/>
      <c r="TV3587" s="0"/>
      <c r="TW3587" s="0"/>
      <c r="TX3587" s="0"/>
      <c r="TY3587" s="0"/>
      <c r="TZ3587" s="0"/>
      <c r="UA3587" s="0"/>
      <c r="UB3587" s="0"/>
      <c r="UC3587" s="0"/>
      <c r="UD3587" s="0"/>
      <c r="UE3587" s="0"/>
      <c r="UF3587" s="0"/>
      <c r="UG3587" s="0"/>
      <c r="UH3587" s="0"/>
      <c r="UI3587" s="0"/>
      <c r="UJ3587" s="0"/>
      <c r="UK3587" s="0"/>
      <c r="UL3587" s="0"/>
      <c r="UM3587" s="0"/>
      <c r="UN3587" s="0"/>
      <c r="UO3587" s="0"/>
      <c r="UP3587" s="0"/>
      <c r="UQ3587" s="0"/>
      <c r="UR3587" s="0"/>
      <c r="US3587" s="0"/>
      <c r="UT3587" s="0"/>
      <c r="UU3587" s="0"/>
      <c r="UV3587" s="0"/>
      <c r="UW3587" s="0"/>
      <c r="UX3587" s="0"/>
      <c r="UY3587" s="0"/>
      <c r="UZ3587" s="0"/>
      <c r="VA3587" s="0"/>
      <c r="VB3587" s="0"/>
      <c r="VC3587" s="0"/>
      <c r="VD3587" s="0"/>
      <c r="VE3587" s="0"/>
      <c r="VF3587" s="0"/>
      <c r="VG3587" s="0"/>
      <c r="VH3587" s="0"/>
      <c r="VI3587" s="0"/>
      <c r="VJ3587" s="0"/>
      <c r="VK3587" s="0"/>
      <c r="VL3587" s="0"/>
      <c r="VM3587" s="0"/>
      <c r="VN3587" s="0"/>
      <c r="VO3587" s="0"/>
      <c r="VP3587" s="0"/>
      <c r="VQ3587" s="0"/>
      <c r="VR3587" s="0"/>
      <c r="VS3587" s="0"/>
      <c r="VT3587" s="0"/>
      <c r="VU3587" s="0"/>
      <c r="VV3587" s="0"/>
      <c r="VW3587" s="0"/>
      <c r="VX3587" s="0"/>
      <c r="VY3587" s="0"/>
      <c r="VZ3587" s="0"/>
      <c r="WA3587" s="0"/>
      <c r="WB3587" s="0"/>
      <c r="WC3587" s="0"/>
      <c r="WD3587" s="0"/>
      <c r="WE3587" s="0"/>
      <c r="WF3587" s="0"/>
      <c r="WG3587" s="0"/>
      <c r="WH3587" s="0"/>
      <c r="WI3587" s="0"/>
      <c r="WJ3587" s="0"/>
      <c r="WK3587" s="0"/>
      <c r="WL3587" s="0"/>
      <c r="WM3587" s="0"/>
      <c r="WN3587" s="0"/>
      <c r="WO3587" s="0"/>
      <c r="WP3587" s="0"/>
      <c r="WQ3587" s="0"/>
      <c r="WR3587" s="0"/>
      <c r="WS3587" s="0"/>
      <c r="WT3587" s="0"/>
      <c r="WU3587" s="0"/>
      <c r="WV3587" s="0"/>
      <c r="WW3587" s="0"/>
      <c r="WX3587" s="0"/>
      <c r="WY3587" s="0"/>
      <c r="WZ3587" s="0"/>
      <c r="XA3587" s="0"/>
      <c r="XB3587" s="0"/>
      <c r="XC3587" s="0"/>
      <c r="XD3587" s="0"/>
      <c r="XE3587" s="0"/>
      <c r="XF3587" s="0"/>
      <c r="XG3587" s="0"/>
      <c r="XH3587" s="0"/>
      <c r="XI3587" s="0"/>
      <c r="XJ3587" s="0"/>
      <c r="XK3587" s="0"/>
      <c r="XL3587" s="0"/>
      <c r="XM3587" s="0"/>
      <c r="XN3587" s="0"/>
      <c r="XO3587" s="0"/>
      <c r="XP3587" s="0"/>
      <c r="XQ3587" s="0"/>
      <c r="XR3587" s="0"/>
      <c r="XS3587" s="0"/>
      <c r="XT3587" s="0"/>
      <c r="XU3587" s="0"/>
      <c r="XV3587" s="0"/>
      <c r="XW3587" s="0"/>
      <c r="XX3587" s="0"/>
      <c r="XY3587" s="0"/>
      <c r="XZ3587" s="0"/>
      <c r="YA3587" s="0"/>
      <c r="YB3587" s="0"/>
      <c r="YC3587" s="0"/>
      <c r="YD3587" s="0"/>
      <c r="YE3587" s="0"/>
      <c r="YF3587" s="0"/>
      <c r="YG3587" s="0"/>
      <c r="YH3587" s="0"/>
      <c r="YI3587" s="0"/>
      <c r="YJ3587" s="0"/>
      <c r="YK3587" s="0"/>
      <c r="YL3587" s="0"/>
      <c r="YM3587" s="0"/>
      <c r="YN3587" s="0"/>
      <c r="YO3587" s="0"/>
      <c r="YP3587" s="0"/>
      <c r="YQ3587" s="0"/>
      <c r="YR3587" s="0"/>
      <c r="YS3587" s="0"/>
      <c r="YT3587" s="0"/>
      <c r="YU3587" s="0"/>
      <c r="YV3587" s="0"/>
      <c r="YW3587" s="0"/>
      <c r="YX3587" s="0"/>
      <c r="YY3587" s="0"/>
      <c r="YZ3587" s="0"/>
      <c r="ZA3587" s="0"/>
      <c r="ZB3587" s="0"/>
      <c r="ZC3587" s="0"/>
      <c r="ZD3587" s="0"/>
      <c r="ZE3587" s="0"/>
      <c r="ZF3587" s="0"/>
      <c r="ZG3587" s="0"/>
      <c r="ZH3587" s="0"/>
      <c r="ZI3587" s="0"/>
      <c r="ZJ3587" s="0"/>
      <c r="ZK3587" s="0"/>
      <c r="ZL3587" s="0"/>
      <c r="ZM3587" s="0"/>
      <c r="ZN3587" s="0"/>
      <c r="ZO3587" s="0"/>
      <c r="ZP3587" s="0"/>
      <c r="ZQ3587" s="0"/>
      <c r="ZR3587" s="0"/>
      <c r="ZS3587" s="0"/>
      <c r="ZT3587" s="0"/>
      <c r="ZU3587" s="0"/>
      <c r="ZV3587" s="0"/>
      <c r="ZW3587" s="0"/>
      <c r="ZX3587" s="0"/>
      <c r="ZY3587" s="0"/>
      <c r="ZZ3587" s="0"/>
      <c r="AAA3587" s="0"/>
      <c r="AAB3587" s="0"/>
      <c r="AAC3587" s="0"/>
      <c r="AAD3587" s="0"/>
      <c r="AAE3587" s="0"/>
      <c r="AAF3587" s="0"/>
      <c r="AAG3587" s="0"/>
      <c r="AAH3587" s="0"/>
      <c r="AAI3587" s="0"/>
      <c r="AAJ3587" s="0"/>
      <c r="AAK3587" s="0"/>
      <c r="AAL3587" s="0"/>
      <c r="AAM3587" s="0"/>
      <c r="AAN3587" s="0"/>
      <c r="AAO3587" s="0"/>
      <c r="AAP3587" s="0"/>
      <c r="AAQ3587" s="0"/>
      <c r="AAR3587" s="0"/>
      <c r="AAS3587" s="0"/>
      <c r="AAT3587" s="0"/>
      <c r="AAU3587" s="0"/>
      <c r="AAV3587" s="0"/>
      <c r="AAW3587" s="0"/>
      <c r="AAX3587" s="0"/>
      <c r="AAY3587" s="0"/>
      <c r="AAZ3587" s="0"/>
      <c r="ABA3587" s="0"/>
      <c r="ABB3587" s="0"/>
      <c r="ABC3587" s="0"/>
      <c r="ABD3587" s="0"/>
      <c r="ABE3587" s="0"/>
      <c r="ABF3587" s="0"/>
      <c r="ABG3587" s="0"/>
      <c r="ABH3587" s="0"/>
      <c r="ABI3587" s="0"/>
      <c r="ABJ3587" s="0"/>
      <c r="ABK3587" s="0"/>
      <c r="ABL3587" s="0"/>
      <c r="ABM3587" s="0"/>
      <c r="ABN3587" s="0"/>
      <c r="ABO3587" s="0"/>
      <c r="ABP3587" s="0"/>
      <c r="ABQ3587" s="0"/>
      <c r="ABR3587" s="0"/>
      <c r="ABS3587" s="0"/>
      <c r="ABT3587" s="0"/>
      <c r="ABU3587" s="0"/>
      <c r="ABV3587" s="0"/>
      <c r="ABW3587" s="0"/>
      <c r="ABX3587" s="0"/>
      <c r="ABY3587" s="0"/>
      <c r="ABZ3587" s="0"/>
      <c r="ACA3587" s="0"/>
      <c r="ACB3587" s="0"/>
      <c r="ACC3587" s="0"/>
      <c r="ACD3587" s="0"/>
      <c r="ACE3587" s="0"/>
      <c r="ACF3587" s="0"/>
      <c r="ACG3587" s="0"/>
      <c r="ACH3587" s="0"/>
      <c r="ACI3587" s="0"/>
      <c r="ACJ3587" s="0"/>
      <c r="ACK3587" s="0"/>
      <c r="ACL3587" s="0"/>
      <c r="ACM3587" s="0"/>
      <c r="ACN3587" s="0"/>
      <c r="ACO3587" s="0"/>
      <c r="ACP3587" s="0"/>
      <c r="ACQ3587" s="0"/>
      <c r="ACR3587" s="0"/>
      <c r="ACS3587" s="0"/>
      <c r="ACT3587" s="0"/>
      <c r="ACU3587" s="0"/>
      <c r="ACV3587" s="0"/>
      <c r="ACW3587" s="0"/>
      <c r="ACX3587" s="0"/>
      <c r="ACY3587" s="0"/>
      <c r="ACZ3587" s="0"/>
      <c r="ADA3587" s="0"/>
      <c r="ADB3587" s="0"/>
      <c r="ADC3587" s="0"/>
      <c r="ADD3587" s="0"/>
      <c r="ADE3587" s="0"/>
      <c r="ADF3587" s="0"/>
      <c r="ADG3587" s="0"/>
      <c r="ADH3587" s="0"/>
      <c r="ADI3587" s="0"/>
      <c r="ADJ3587" s="0"/>
      <c r="ADK3587" s="0"/>
      <c r="ADL3587" s="0"/>
      <c r="ADM3587" s="0"/>
      <c r="ADN3587" s="0"/>
      <c r="ADO3587" s="0"/>
      <c r="ADP3587" s="0"/>
      <c r="ADQ3587" s="0"/>
      <c r="ADR3587" s="0"/>
      <c r="ADS3587" s="0"/>
      <c r="ADT3587" s="0"/>
      <c r="ADU3587" s="0"/>
      <c r="ADV3587" s="0"/>
      <c r="ADW3587" s="0"/>
      <c r="ADX3587" s="0"/>
      <c r="ADY3587" s="0"/>
      <c r="ADZ3587" s="0"/>
      <c r="AEA3587" s="0"/>
      <c r="AEB3587" s="0"/>
      <c r="AEC3587" s="0"/>
      <c r="AED3587" s="0"/>
      <c r="AEE3587" s="0"/>
      <c r="AEF3587" s="0"/>
      <c r="AEG3587" s="0"/>
      <c r="AEH3587" s="0"/>
      <c r="AEI3587" s="0"/>
      <c r="AEJ3587" s="0"/>
      <c r="AEK3587" s="0"/>
      <c r="AEL3587" s="0"/>
      <c r="AEM3587" s="0"/>
      <c r="AEN3587" s="0"/>
      <c r="AEO3587" s="0"/>
      <c r="AEP3587" s="0"/>
      <c r="AEQ3587" s="0"/>
      <c r="AER3587" s="0"/>
      <c r="AES3587" s="0"/>
      <c r="AET3587" s="0"/>
      <c r="AEU3587" s="0"/>
      <c r="AEV3587" s="0"/>
      <c r="AEW3587" s="0"/>
      <c r="AEX3587" s="0"/>
      <c r="AEY3587" s="0"/>
      <c r="AEZ3587" s="0"/>
      <c r="AFA3587" s="0"/>
      <c r="AFB3587" s="0"/>
      <c r="AFC3587" s="0"/>
      <c r="AFD3587" s="0"/>
      <c r="AFE3587" s="0"/>
      <c r="AFF3587" s="0"/>
      <c r="AFG3587" s="0"/>
      <c r="AFH3587" s="0"/>
      <c r="AFI3587" s="0"/>
      <c r="AFJ3587" s="0"/>
      <c r="AFK3587" s="0"/>
      <c r="AFL3587" s="0"/>
      <c r="AFM3587" s="0"/>
      <c r="AFN3587" s="0"/>
      <c r="AFO3587" s="0"/>
      <c r="AFP3587" s="0"/>
      <c r="AFQ3587" s="0"/>
      <c r="AFR3587" s="0"/>
      <c r="AFS3587" s="0"/>
      <c r="AFT3587" s="0"/>
      <c r="AFU3587" s="0"/>
      <c r="AFV3587" s="0"/>
      <c r="AFW3587" s="0"/>
      <c r="AFX3587" s="0"/>
      <c r="AFY3587" s="0"/>
      <c r="AFZ3587" s="0"/>
      <c r="AGA3587" s="0"/>
      <c r="AGB3587" s="0"/>
      <c r="AGC3587" s="0"/>
      <c r="AGD3587" s="0"/>
      <c r="AGE3587" s="0"/>
      <c r="AGF3587" s="0"/>
      <c r="AGG3587" s="0"/>
      <c r="AGH3587" s="0"/>
      <c r="AGI3587" s="0"/>
      <c r="AGJ3587" s="0"/>
      <c r="AGK3587" s="0"/>
      <c r="AGL3587" s="0"/>
      <c r="AGM3587" s="0"/>
      <c r="AGN3587" s="0"/>
      <c r="AGO3587" s="0"/>
      <c r="AGP3587" s="0"/>
      <c r="AGQ3587" s="0"/>
      <c r="AGR3587" s="0"/>
      <c r="AGS3587" s="0"/>
      <c r="AGT3587" s="0"/>
      <c r="AGU3587" s="0"/>
      <c r="AGV3587" s="0"/>
      <c r="AGW3587" s="0"/>
      <c r="AGX3587" s="0"/>
      <c r="AGY3587" s="0"/>
      <c r="AGZ3587" s="0"/>
      <c r="AHA3587" s="0"/>
      <c r="AHB3587" s="0"/>
      <c r="AHC3587" s="0"/>
      <c r="AHD3587" s="0"/>
      <c r="AHE3587" s="0"/>
      <c r="AHF3587" s="0"/>
      <c r="AHG3587" s="0"/>
      <c r="AHH3587" s="0"/>
      <c r="AHI3587" s="0"/>
      <c r="AHJ3587" s="0"/>
      <c r="AHK3587" s="0"/>
      <c r="AHL3587" s="0"/>
      <c r="AHM3587" s="0"/>
      <c r="AHN3587" s="0"/>
      <c r="AHO3587" s="0"/>
      <c r="AHP3587" s="0"/>
      <c r="AHQ3587" s="0"/>
      <c r="AHR3587" s="0"/>
      <c r="AHS3587" s="0"/>
      <c r="AHT3587" s="0"/>
      <c r="AHU3587" s="0"/>
      <c r="AHV3587" s="0"/>
      <c r="AHW3587" s="0"/>
      <c r="AHX3587" s="0"/>
      <c r="AHY3587" s="0"/>
      <c r="AHZ3587" s="0"/>
      <c r="AIA3587" s="0"/>
      <c r="AIB3587" s="0"/>
      <c r="AIC3587" s="0"/>
      <c r="AID3587" s="0"/>
      <c r="AIE3587" s="0"/>
      <c r="AIF3587" s="0"/>
      <c r="AIG3587" s="0"/>
      <c r="AIH3587" s="0"/>
      <c r="AII3587" s="0"/>
      <c r="AIJ3587" s="0"/>
      <c r="AIK3587" s="0"/>
      <c r="AIL3587" s="0"/>
      <c r="AIM3587" s="0"/>
      <c r="AIN3587" s="0"/>
      <c r="AIO3587" s="0"/>
      <c r="AIP3587" s="0"/>
      <c r="AIQ3587" s="0"/>
      <c r="AIR3587" s="0"/>
      <c r="AIS3587" s="0"/>
      <c r="AIT3587" s="0"/>
      <c r="AIU3587" s="0"/>
      <c r="AIV3587" s="0"/>
      <c r="AIW3587" s="0"/>
      <c r="AIX3587" s="0"/>
      <c r="AIY3587" s="0"/>
      <c r="AIZ3587" s="0"/>
      <c r="AJA3587" s="0"/>
      <c r="AJB3587" s="0"/>
      <c r="AJC3587" s="0"/>
      <c r="AJD3587" s="0"/>
      <c r="AJE3587" s="0"/>
      <c r="AJF3587" s="0"/>
      <c r="AJG3587" s="0"/>
      <c r="AJH3587" s="0"/>
      <c r="AJI3587" s="0"/>
      <c r="AJJ3587" s="0"/>
      <c r="AJK3587" s="0"/>
      <c r="AJL3587" s="0"/>
      <c r="AJM3587" s="0"/>
      <c r="AJN3587" s="0"/>
      <c r="AJO3587" s="0"/>
      <c r="AJP3587" s="0"/>
      <c r="AJQ3587" s="0"/>
      <c r="AJR3587" s="0"/>
      <c r="AJS3587" s="0"/>
      <c r="AJT3587" s="0"/>
      <c r="AJU3587" s="0"/>
      <c r="AJV3587" s="0"/>
      <c r="AJW3587" s="0"/>
      <c r="AJX3587" s="0"/>
      <c r="AJY3587" s="0"/>
      <c r="AJZ3587" s="0"/>
      <c r="AKA3587" s="0"/>
      <c r="AKB3587" s="0"/>
      <c r="AKC3587" s="0"/>
      <c r="AKD3587" s="0"/>
      <c r="AKE3587" s="0"/>
      <c r="AKF3587" s="0"/>
      <c r="AKG3587" s="0"/>
      <c r="AKH3587" s="0"/>
      <c r="AKI3587" s="0"/>
      <c r="AKJ3587" s="0"/>
      <c r="AKK3587" s="0"/>
      <c r="AKL3587" s="0"/>
      <c r="AKM3587" s="0"/>
      <c r="AKN3587" s="0"/>
      <c r="AKO3587" s="0"/>
      <c r="AKP3587" s="0"/>
      <c r="AKQ3587" s="0"/>
      <c r="AKR3587" s="0"/>
      <c r="AKS3587" s="0"/>
      <c r="AKT3587" s="0"/>
      <c r="AKU3587" s="0"/>
      <c r="AKV3587" s="0"/>
      <c r="AKW3587" s="0"/>
      <c r="AKX3587" s="0"/>
      <c r="AKY3587" s="0"/>
      <c r="AKZ3587" s="0"/>
      <c r="ALA3587" s="0"/>
      <c r="ALB3587" s="0"/>
      <c r="ALC3587" s="0"/>
      <c r="ALD3587" s="0"/>
      <c r="ALE3587" s="0"/>
      <c r="ALF3587" s="0"/>
      <c r="ALG3587" s="0"/>
      <c r="ALH3587" s="0"/>
      <c r="ALI3587" s="0"/>
      <c r="ALJ3587" s="0"/>
      <c r="ALK3587" s="0"/>
      <c r="ALL3587" s="0"/>
      <c r="ALM3587" s="0"/>
      <c r="ALN3587" s="0"/>
      <c r="ALO3587" s="0"/>
      <c r="ALP3587" s="0"/>
      <c r="ALQ3587" s="0"/>
      <c r="ALR3587" s="0"/>
      <c r="ALS3587" s="0"/>
      <c r="ALT3587" s="0"/>
      <c r="ALU3587" s="0"/>
      <c r="ALV3587" s="0"/>
      <c r="ALW3587" s="0"/>
      <c r="ALX3587" s="0"/>
      <c r="ALY3587" s="0"/>
      <c r="ALZ3587" s="0"/>
      <c r="AMA3587" s="0"/>
      <c r="AMB3587" s="0"/>
      <c r="AMC3587" s="0"/>
      <c r="AMD3587" s="0"/>
      <c r="AME3587" s="0"/>
      <c r="AMF3587" s="0"/>
      <c r="AMG3587" s="0"/>
      <c r="AMH3587" s="0"/>
      <c r="AMI3587" s="0"/>
    </row>
    <row r="3588" customFormat="false" ht="12.75" hidden="false" customHeight="false" outlineLevel="0" collapsed="false">
      <c r="A3588" s="1" t="s">
        <v>3812</v>
      </c>
      <c r="C3588" s="27" t="s">
        <v>3816</v>
      </c>
      <c r="D3588" s="27" t="s">
        <v>51</v>
      </c>
      <c r="E3588" s="28"/>
      <c r="F3588" s="29"/>
      <c r="G3588" s="27"/>
      <c r="H3588" s="30" t="s">
        <v>61</v>
      </c>
      <c r="I3588" s="31" t="n">
        <v>3.3</v>
      </c>
      <c r="J3588" s="31" t="s">
        <v>3814</v>
      </c>
      <c r="BM3588" s="0"/>
      <c r="BN3588" s="0"/>
      <c r="BO3588" s="0"/>
      <c r="BP3588" s="0"/>
      <c r="BQ3588" s="0"/>
      <c r="BR3588" s="0"/>
      <c r="BS3588" s="0"/>
      <c r="BT3588" s="0"/>
      <c r="BU3588" s="0"/>
      <c r="BV3588" s="0"/>
      <c r="BW3588" s="0"/>
      <c r="BX3588" s="0"/>
      <c r="BY3588" s="0"/>
      <c r="BZ3588" s="0"/>
      <c r="CA3588" s="0"/>
      <c r="CB3588" s="0"/>
      <c r="CC3588" s="0"/>
      <c r="CD3588" s="0"/>
      <c r="CE3588" s="0"/>
      <c r="CF3588" s="0"/>
      <c r="CG3588" s="0"/>
      <c r="CH3588" s="0"/>
      <c r="CI3588" s="0"/>
      <c r="CJ3588" s="0"/>
      <c r="CK3588" s="0"/>
      <c r="CL3588" s="0"/>
      <c r="CM3588" s="0"/>
      <c r="CN3588" s="0"/>
      <c r="CO3588" s="0"/>
      <c r="CP3588" s="0"/>
      <c r="CQ3588" s="0"/>
      <c r="CR3588" s="0"/>
      <c r="CS3588" s="0"/>
      <c r="CT3588" s="0"/>
      <c r="CU3588" s="0"/>
      <c r="CV3588" s="0"/>
      <c r="CW3588" s="0"/>
      <c r="CX3588" s="0"/>
      <c r="CY3588" s="0"/>
      <c r="CZ3588" s="0"/>
      <c r="DA3588" s="0"/>
      <c r="DB3588" s="0"/>
      <c r="DC3588" s="0"/>
      <c r="DD3588" s="0"/>
      <c r="DE3588" s="0"/>
      <c r="DF3588" s="0"/>
      <c r="DG3588" s="0"/>
      <c r="DH3588" s="0"/>
      <c r="DI3588" s="0"/>
      <c r="DJ3588" s="0"/>
      <c r="DK3588" s="0"/>
      <c r="DL3588" s="0"/>
      <c r="DM3588" s="0"/>
      <c r="DN3588" s="0"/>
      <c r="DO3588" s="0"/>
      <c r="DP3588" s="0"/>
      <c r="DQ3588" s="0"/>
      <c r="DR3588" s="0"/>
      <c r="DS3588" s="0"/>
      <c r="DT3588" s="0"/>
      <c r="DU3588" s="0"/>
      <c r="DV3588" s="0"/>
      <c r="DW3588" s="0"/>
      <c r="DX3588" s="0"/>
      <c r="DY3588" s="0"/>
      <c r="DZ3588" s="0"/>
      <c r="EA3588" s="0"/>
      <c r="EB3588" s="0"/>
      <c r="EC3588" s="0"/>
      <c r="ED3588" s="0"/>
      <c r="EE3588" s="0"/>
      <c r="EF3588" s="0"/>
      <c r="EG3588" s="0"/>
      <c r="EH3588" s="0"/>
      <c r="EI3588" s="0"/>
      <c r="EJ3588" s="0"/>
      <c r="EK3588" s="0"/>
      <c r="EL3588" s="0"/>
      <c r="EM3588" s="0"/>
      <c r="EN3588" s="0"/>
      <c r="EO3588" s="0"/>
      <c r="EP3588" s="0"/>
      <c r="EQ3588" s="0"/>
      <c r="ER3588" s="0"/>
      <c r="ES3588" s="0"/>
      <c r="ET3588" s="0"/>
      <c r="EU3588" s="0"/>
      <c r="EV3588" s="0"/>
      <c r="EW3588" s="0"/>
      <c r="EX3588" s="0"/>
      <c r="EY3588" s="0"/>
      <c r="EZ3588" s="0"/>
      <c r="FA3588" s="0"/>
      <c r="FB3588" s="0"/>
      <c r="FC3588" s="0"/>
      <c r="FD3588" s="0"/>
      <c r="FE3588" s="0"/>
      <c r="FF3588" s="0"/>
      <c r="FG3588" s="0"/>
      <c r="FH3588" s="0"/>
      <c r="FI3588" s="0"/>
      <c r="FJ3588" s="0"/>
      <c r="FK3588" s="0"/>
      <c r="FL3588" s="0"/>
      <c r="FM3588" s="0"/>
      <c r="FN3588" s="0"/>
      <c r="FO3588" s="0"/>
      <c r="FP3588" s="0"/>
      <c r="FQ3588" s="0"/>
      <c r="FR3588" s="0"/>
      <c r="FS3588" s="0"/>
      <c r="FT3588" s="0"/>
      <c r="FU3588" s="0"/>
      <c r="FV3588" s="0"/>
      <c r="FW3588" s="0"/>
      <c r="FX3588" s="0"/>
      <c r="FY3588" s="0"/>
      <c r="FZ3588" s="0"/>
      <c r="GA3588" s="0"/>
      <c r="GB3588" s="0"/>
      <c r="GC3588" s="0"/>
      <c r="GD3588" s="0"/>
      <c r="GE3588" s="0"/>
      <c r="GF3588" s="0"/>
      <c r="GG3588" s="0"/>
      <c r="GH3588" s="0"/>
      <c r="GI3588" s="0"/>
      <c r="GJ3588" s="0"/>
      <c r="GK3588" s="0"/>
      <c r="GL3588" s="0"/>
      <c r="GM3588" s="0"/>
      <c r="GN3588" s="0"/>
      <c r="GO3588" s="0"/>
      <c r="GP3588" s="0"/>
      <c r="GQ3588" s="0"/>
      <c r="GR3588" s="0"/>
      <c r="GS3588" s="0"/>
      <c r="GT3588" s="0"/>
      <c r="GU3588" s="0"/>
      <c r="GV3588" s="0"/>
      <c r="GW3588" s="0"/>
      <c r="GX3588" s="0"/>
      <c r="GY3588" s="0"/>
      <c r="GZ3588" s="0"/>
      <c r="HA3588" s="0"/>
      <c r="HB3588" s="0"/>
      <c r="HC3588" s="0"/>
      <c r="HD3588" s="0"/>
      <c r="HE3588" s="0"/>
      <c r="HF3588" s="0"/>
      <c r="HG3588" s="0"/>
      <c r="HH3588" s="0"/>
      <c r="HI3588" s="0"/>
      <c r="HJ3588" s="0"/>
      <c r="HK3588" s="0"/>
      <c r="HL3588" s="0"/>
      <c r="HM3588" s="0"/>
      <c r="HN3588" s="0"/>
      <c r="HO3588" s="0"/>
      <c r="HP3588" s="0"/>
      <c r="HQ3588" s="0"/>
      <c r="HR3588" s="0"/>
      <c r="HS3588" s="0"/>
      <c r="HT3588" s="0"/>
      <c r="HU3588" s="0"/>
      <c r="HV3588" s="0"/>
      <c r="HW3588" s="0"/>
      <c r="HX3588" s="0"/>
      <c r="HY3588" s="0"/>
      <c r="HZ3588" s="0"/>
      <c r="IA3588" s="0"/>
      <c r="IB3588" s="0"/>
      <c r="IC3588" s="0"/>
      <c r="ID3588" s="0"/>
      <c r="IE3588" s="0"/>
      <c r="IF3588" s="0"/>
      <c r="IG3588" s="0"/>
      <c r="IH3588" s="0"/>
      <c r="II3588" s="0"/>
      <c r="IJ3588" s="0"/>
      <c r="IK3588" s="0"/>
      <c r="IL3588" s="0"/>
      <c r="IM3588" s="0"/>
      <c r="IN3588" s="0"/>
      <c r="IO3588" s="0"/>
      <c r="IP3588" s="0"/>
      <c r="IQ3588" s="0"/>
      <c r="IR3588" s="0"/>
      <c r="IS3588" s="0"/>
      <c r="IT3588" s="0"/>
      <c r="IU3588" s="0"/>
      <c r="IV3588" s="0"/>
      <c r="IW3588" s="0"/>
      <c r="IX3588" s="0"/>
      <c r="IY3588" s="0"/>
      <c r="IZ3588" s="0"/>
      <c r="JA3588" s="0"/>
      <c r="JB3588" s="0"/>
      <c r="JC3588" s="0"/>
      <c r="JD3588" s="0"/>
      <c r="JE3588" s="0"/>
      <c r="JF3588" s="0"/>
      <c r="JG3588" s="0"/>
      <c r="JH3588" s="0"/>
      <c r="JI3588" s="0"/>
      <c r="JJ3588" s="0"/>
      <c r="JK3588" s="0"/>
      <c r="JL3588" s="0"/>
      <c r="JM3588" s="0"/>
      <c r="JN3588" s="0"/>
      <c r="JO3588" s="0"/>
      <c r="JP3588" s="0"/>
      <c r="JQ3588" s="0"/>
      <c r="JR3588" s="0"/>
      <c r="JS3588" s="0"/>
      <c r="JT3588" s="0"/>
      <c r="JU3588" s="0"/>
      <c r="JV3588" s="0"/>
      <c r="JW3588" s="0"/>
      <c r="JX3588" s="0"/>
      <c r="JY3588" s="0"/>
      <c r="JZ3588" s="0"/>
      <c r="KA3588" s="0"/>
      <c r="KB3588" s="0"/>
      <c r="KC3588" s="0"/>
      <c r="KD3588" s="0"/>
      <c r="KE3588" s="0"/>
      <c r="KF3588" s="0"/>
      <c r="KG3588" s="0"/>
      <c r="KH3588" s="0"/>
      <c r="KI3588" s="0"/>
      <c r="KJ3588" s="0"/>
      <c r="KK3588" s="0"/>
      <c r="KL3588" s="0"/>
      <c r="KM3588" s="0"/>
      <c r="KN3588" s="0"/>
      <c r="KO3588" s="0"/>
      <c r="KP3588" s="0"/>
      <c r="KQ3588" s="0"/>
      <c r="KR3588" s="0"/>
      <c r="KS3588" s="0"/>
      <c r="KT3588" s="0"/>
      <c r="KU3588" s="0"/>
      <c r="KV3588" s="0"/>
      <c r="KW3588" s="0"/>
      <c r="KX3588" s="0"/>
      <c r="KY3588" s="0"/>
      <c r="KZ3588" s="0"/>
      <c r="LA3588" s="0"/>
      <c r="LB3588" s="0"/>
      <c r="LC3588" s="0"/>
      <c r="LD3588" s="0"/>
      <c r="LE3588" s="0"/>
      <c r="LF3588" s="0"/>
      <c r="LG3588" s="0"/>
      <c r="LH3588" s="0"/>
      <c r="LI3588" s="0"/>
      <c r="LJ3588" s="0"/>
      <c r="LK3588" s="0"/>
      <c r="LL3588" s="0"/>
      <c r="LM3588" s="0"/>
      <c r="LN3588" s="0"/>
      <c r="LO3588" s="0"/>
      <c r="LP3588" s="0"/>
      <c r="LQ3588" s="0"/>
      <c r="LR3588" s="0"/>
      <c r="LS3588" s="0"/>
      <c r="LT3588" s="0"/>
      <c r="LU3588" s="0"/>
      <c r="LV3588" s="0"/>
      <c r="LW3588" s="0"/>
      <c r="LX3588" s="0"/>
      <c r="LY3588" s="0"/>
      <c r="LZ3588" s="0"/>
      <c r="MA3588" s="0"/>
      <c r="MB3588" s="0"/>
      <c r="MC3588" s="0"/>
      <c r="MD3588" s="0"/>
      <c r="ME3588" s="0"/>
      <c r="MF3588" s="0"/>
      <c r="MG3588" s="0"/>
      <c r="MH3588" s="0"/>
      <c r="MI3588" s="0"/>
      <c r="MJ3588" s="0"/>
      <c r="MK3588" s="0"/>
      <c r="ML3588" s="0"/>
      <c r="MM3588" s="0"/>
      <c r="MN3588" s="0"/>
      <c r="MO3588" s="0"/>
      <c r="MP3588" s="0"/>
      <c r="MQ3588" s="0"/>
      <c r="MR3588" s="0"/>
      <c r="MS3588" s="0"/>
      <c r="MT3588" s="0"/>
      <c r="MU3588" s="0"/>
      <c r="MV3588" s="0"/>
      <c r="MW3588" s="0"/>
      <c r="MX3588" s="0"/>
      <c r="MY3588" s="0"/>
      <c r="MZ3588" s="0"/>
      <c r="NA3588" s="0"/>
      <c r="NB3588" s="0"/>
      <c r="NC3588" s="0"/>
      <c r="ND3588" s="0"/>
      <c r="NE3588" s="0"/>
      <c r="NF3588" s="0"/>
      <c r="NG3588" s="0"/>
      <c r="NH3588" s="0"/>
      <c r="NI3588" s="0"/>
      <c r="NJ3588" s="0"/>
      <c r="NK3588" s="0"/>
      <c r="NL3588" s="0"/>
      <c r="NM3588" s="0"/>
      <c r="NN3588" s="0"/>
      <c r="NO3588" s="0"/>
      <c r="NP3588" s="0"/>
      <c r="NQ3588" s="0"/>
      <c r="NR3588" s="0"/>
      <c r="NS3588" s="0"/>
      <c r="NT3588" s="0"/>
      <c r="NU3588" s="0"/>
      <c r="NV3588" s="0"/>
      <c r="NW3588" s="0"/>
      <c r="NX3588" s="0"/>
      <c r="NY3588" s="0"/>
      <c r="NZ3588" s="0"/>
      <c r="OA3588" s="0"/>
      <c r="OB3588" s="0"/>
      <c r="OC3588" s="0"/>
      <c r="OD3588" s="0"/>
      <c r="OE3588" s="0"/>
      <c r="OF3588" s="0"/>
      <c r="OG3588" s="0"/>
      <c r="OH3588" s="0"/>
      <c r="OI3588" s="0"/>
      <c r="OJ3588" s="0"/>
      <c r="OK3588" s="0"/>
      <c r="OL3588" s="0"/>
      <c r="OM3588" s="0"/>
      <c r="ON3588" s="0"/>
      <c r="OO3588" s="0"/>
      <c r="OP3588" s="0"/>
      <c r="OQ3588" s="0"/>
      <c r="OR3588" s="0"/>
      <c r="OS3588" s="0"/>
      <c r="OT3588" s="0"/>
      <c r="OU3588" s="0"/>
      <c r="OV3588" s="0"/>
      <c r="OW3588" s="0"/>
      <c r="OX3588" s="0"/>
      <c r="OY3588" s="0"/>
      <c r="OZ3588" s="0"/>
      <c r="PA3588" s="0"/>
      <c r="PB3588" s="0"/>
      <c r="PC3588" s="0"/>
      <c r="PD3588" s="0"/>
      <c r="PE3588" s="0"/>
      <c r="PF3588" s="0"/>
      <c r="PG3588" s="0"/>
      <c r="PH3588" s="0"/>
      <c r="PI3588" s="0"/>
      <c r="PJ3588" s="0"/>
      <c r="PK3588" s="0"/>
      <c r="PL3588" s="0"/>
      <c r="PM3588" s="0"/>
      <c r="PN3588" s="0"/>
      <c r="PO3588" s="0"/>
      <c r="PP3588" s="0"/>
      <c r="PQ3588" s="0"/>
      <c r="PR3588" s="0"/>
      <c r="PS3588" s="0"/>
      <c r="PT3588" s="0"/>
      <c r="PU3588" s="0"/>
      <c r="PV3588" s="0"/>
      <c r="PW3588" s="0"/>
      <c r="PX3588" s="0"/>
      <c r="PY3588" s="0"/>
      <c r="PZ3588" s="0"/>
      <c r="QA3588" s="0"/>
      <c r="QB3588" s="0"/>
      <c r="QC3588" s="0"/>
      <c r="QD3588" s="0"/>
      <c r="QE3588" s="0"/>
      <c r="QF3588" s="0"/>
      <c r="QG3588" s="0"/>
      <c r="QH3588" s="0"/>
      <c r="QI3588" s="0"/>
      <c r="QJ3588" s="0"/>
      <c r="QK3588" s="0"/>
      <c r="QL3588" s="0"/>
      <c r="QM3588" s="0"/>
      <c r="QN3588" s="0"/>
      <c r="QO3588" s="0"/>
      <c r="QP3588" s="0"/>
      <c r="QQ3588" s="0"/>
      <c r="QR3588" s="0"/>
      <c r="QS3588" s="0"/>
      <c r="QT3588" s="0"/>
      <c r="QU3588" s="0"/>
      <c r="QV3588" s="0"/>
      <c r="QW3588" s="0"/>
      <c r="QX3588" s="0"/>
      <c r="QY3588" s="0"/>
      <c r="QZ3588" s="0"/>
      <c r="RA3588" s="0"/>
      <c r="RB3588" s="0"/>
      <c r="RC3588" s="0"/>
      <c r="RD3588" s="0"/>
      <c r="RE3588" s="0"/>
      <c r="RF3588" s="0"/>
      <c r="RG3588" s="0"/>
      <c r="RH3588" s="0"/>
      <c r="RI3588" s="0"/>
      <c r="RJ3588" s="0"/>
      <c r="RK3588" s="0"/>
      <c r="RL3588" s="0"/>
      <c r="RM3588" s="0"/>
      <c r="RN3588" s="0"/>
      <c r="RO3588" s="0"/>
      <c r="RP3588" s="0"/>
      <c r="RQ3588" s="0"/>
      <c r="RR3588" s="0"/>
      <c r="RS3588" s="0"/>
      <c r="RT3588" s="0"/>
      <c r="RU3588" s="0"/>
      <c r="RV3588" s="0"/>
      <c r="RW3588" s="0"/>
      <c r="RX3588" s="0"/>
      <c r="RY3588" s="0"/>
      <c r="RZ3588" s="0"/>
      <c r="SA3588" s="0"/>
      <c r="SB3588" s="0"/>
      <c r="SC3588" s="0"/>
      <c r="SD3588" s="0"/>
      <c r="SE3588" s="0"/>
      <c r="SF3588" s="0"/>
      <c r="SG3588" s="0"/>
      <c r="SH3588" s="0"/>
      <c r="SI3588" s="0"/>
      <c r="SJ3588" s="0"/>
      <c r="SK3588" s="0"/>
      <c r="SL3588" s="0"/>
      <c r="SM3588" s="0"/>
      <c r="SN3588" s="0"/>
      <c r="SO3588" s="0"/>
      <c r="SP3588" s="0"/>
      <c r="SQ3588" s="0"/>
      <c r="SR3588" s="0"/>
      <c r="SS3588" s="0"/>
      <c r="ST3588" s="0"/>
      <c r="SU3588" s="0"/>
      <c r="SV3588" s="0"/>
      <c r="SW3588" s="0"/>
      <c r="SX3588" s="0"/>
      <c r="SY3588" s="0"/>
      <c r="SZ3588" s="0"/>
      <c r="TA3588" s="0"/>
      <c r="TB3588" s="0"/>
      <c r="TC3588" s="0"/>
      <c r="TD3588" s="0"/>
      <c r="TE3588" s="0"/>
      <c r="TF3588" s="0"/>
      <c r="TG3588" s="0"/>
      <c r="TH3588" s="0"/>
      <c r="TI3588" s="0"/>
      <c r="TJ3588" s="0"/>
      <c r="TK3588" s="0"/>
      <c r="TL3588" s="0"/>
      <c r="TM3588" s="0"/>
      <c r="TN3588" s="0"/>
      <c r="TO3588" s="0"/>
      <c r="TP3588" s="0"/>
      <c r="TQ3588" s="0"/>
      <c r="TR3588" s="0"/>
      <c r="TS3588" s="0"/>
      <c r="TT3588" s="0"/>
      <c r="TU3588" s="0"/>
      <c r="TV3588" s="0"/>
      <c r="TW3588" s="0"/>
      <c r="TX3588" s="0"/>
      <c r="TY3588" s="0"/>
      <c r="TZ3588" s="0"/>
      <c r="UA3588" s="0"/>
      <c r="UB3588" s="0"/>
      <c r="UC3588" s="0"/>
      <c r="UD3588" s="0"/>
      <c r="UE3588" s="0"/>
      <c r="UF3588" s="0"/>
      <c r="UG3588" s="0"/>
      <c r="UH3588" s="0"/>
      <c r="UI3588" s="0"/>
      <c r="UJ3588" s="0"/>
      <c r="UK3588" s="0"/>
      <c r="UL3588" s="0"/>
      <c r="UM3588" s="0"/>
      <c r="UN3588" s="0"/>
      <c r="UO3588" s="0"/>
      <c r="UP3588" s="0"/>
      <c r="UQ3588" s="0"/>
      <c r="UR3588" s="0"/>
      <c r="US3588" s="0"/>
      <c r="UT3588" s="0"/>
      <c r="UU3588" s="0"/>
      <c r="UV3588" s="0"/>
      <c r="UW3588" s="0"/>
      <c r="UX3588" s="0"/>
      <c r="UY3588" s="0"/>
      <c r="UZ3588" s="0"/>
      <c r="VA3588" s="0"/>
      <c r="VB3588" s="0"/>
      <c r="VC3588" s="0"/>
      <c r="VD3588" s="0"/>
      <c r="VE3588" s="0"/>
      <c r="VF3588" s="0"/>
      <c r="VG3588" s="0"/>
      <c r="VH3588" s="0"/>
      <c r="VI3588" s="0"/>
      <c r="VJ3588" s="0"/>
      <c r="VK3588" s="0"/>
      <c r="VL3588" s="0"/>
      <c r="VM3588" s="0"/>
      <c r="VN3588" s="0"/>
      <c r="VO3588" s="0"/>
      <c r="VP3588" s="0"/>
      <c r="VQ3588" s="0"/>
      <c r="VR3588" s="0"/>
      <c r="VS3588" s="0"/>
      <c r="VT3588" s="0"/>
      <c r="VU3588" s="0"/>
      <c r="VV3588" s="0"/>
      <c r="VW3588" s="0"/>
      <c r="VX3588" s="0"/>
      <c r="VY3588" s="0"/>
      <c r="VZ3588" s="0"/>
      <c r="WA3588" s="0"/>
      <c r="WB3588" s="0"/>
      <c r="WC3588" s="0"/>
      <c r="WD3588" s="0"/>
      <c r="WE3588" s="0"/>
      <c r="WF3588" s="0"/>
      <c r="WG3588" s="0"/>
      <c r="WH3588" s="0"/>
      <c r="WI3588" s="0"/>
      <c r="WJ3588" s="0"/>
      <c r="WK3588" s="0"/>
      <c r="WL3588" s="0"/>
      <c r="WM3588" s="0"/>
      <c r="WN3588" s="0"/>
      <c r="WO3588" s="0"/>
      <c r="WP3588" s="0"/>
      <c r="WQ3588" s="0"/>
      <c r="WR3588" s="0"/>
      <c r="WS3588" s="0"/>
      <c r="WT3588" s="0"/>
      <c r="WU3588" s="0"/>
      <c r="WV3588" s="0"/>
      <c r="WW3588" s="0"/>
      <c r="WX3588" s="0"/>
      <c r="WY3588" s="0"/>
      <c r="WZ3588" s="0"/>
      <c r="XA3588" s="0"/>
      <c r="XB3588" s="0"/>
      <c r="XC3588" s="0"/>
      <c r="XD3588" s="0"/>
      <c r="XE3588" s="0"/>
      <c r="XF3588" s="0"/>
      <c r="XG3588" s="0"/>
      <c r="XH3588" s="0"/>
      <c r="XI3588" s="0"/>
      <c r="XJ3588" s="0"/>
      <c r="XK3588" s="0"/>
      <c r="XL3588" s="0"/>
      <c r="XM3588" s="0"/>
      <c r="XN3588" s="0"/>
      <c r="XO3588" s="0"/>
      <c r="XP3588" s="0"/>
      <c r="XQ3588" s="0"/>
      <c r="XR3588" s="0"/>
      <c r="XS3588" s="0"/>
      <c r="XT3588" s="0"/>
      <c r="XU3588" s="0"/>
      <c r="XV3588" s="0"/>
      <c r="XW3588" s="0"/>
      <c r="XX3588" s="0"/>
      <c r="XY3588" s="0"/>
      <c r="XZ3588" s="0"/>
      <c r="YA3588" s="0"/>
      <c r="YB3588" s="0"/>
      <c r="YC3588" s="0"/>
      <c r="YD3588" s="0"/>
      <c r="YE3588" s="0"/>
      <c r="YF3588" s="0"/>
      <c r="YG3588" s="0"/>
      <c r="YH3588" s="0"/>
      <c r="YI3588" s="0"/>
      <c r="YJ3588" s="0"/>
      <c r="YK3588" s="0"/>
      <c r="YL3588" s="0"/>
      <c r="YM3588" s="0"/>
      <c r="YN3588" s="0"/>
      <c r="YO3588" s="0"/>
      <c r="YP3588" s="0"/>
      <c r="YQ3588" s="0"/>
      <c r="YR3588" s="0"/>
      <c r="YS3588" s="0"/>
      <c r="YT3588" s="0"/>
      <c r="YU3588" s="0"/>
      <c r="YV3588" s="0"/>
      <c r="YW3588" s="0"/>
      <c r="YX3588" s="0"/>
      <c r="YY3588" s="0"/>
      <c r="YZ3588" s="0"/>
      <c r="ZA3588" s="0"/>
      <c r="ZB3588" s="0"/>
      <c r="ZC3588" s="0"/>
      <c r="ZD3588" s="0"/>
      <c r="ZE3588" s="0"/>
      <c r="ZF3588" s="0"/>
      <c r="ZG3588" s="0"/>
      <c r="ZH3588" s="0"/>
      <c r="ZI3588" s="0"/>
      <c r="ZJ3588" s="0"/>
      <c r="ZK3588" s="0"/>
      <c r="ZL3588" s="0"/>
      <c r="ZM3588" s="0"/>
      <c r="ZN3588" s="0"/>
      <c r="ZO3588" s="0"/>
      <c r="ZP3588" s="0"/>
      <c r="ZQ3588" s="0"/>
      <c r="ZR3588" s="0"/>
      <c r="ZS3588" s="0"/>
      <c r="ZT3588" s="0"/>
      <c r="ZU3588" s="0"/>
      <c r="ZV3588" s="0"/>
      <c r="ZW3588" s="0"/>
      <c r="ZX3588" s="0"/>
      <c r="ZY3588" s="0"/>
      <c r="ZZ3588" s="0"/>
      <c r="AAA3588" s="0"/>
      <c r="AAB3588" s="0"/>
      <c r="AAC3588" s="0"/>
      <c r="AAD3588" s="0"/>
      <c r="AAE3588" s="0"/>
      <c r="AAF3588" s="0"/>
      <c r="AAG3588" s="0"/>
      <c r="AAH3588" s="0"/>
      <c r="AAI3588" s="0"/>
      <c r="AAJ3588" s="0"/>
      <c r="AAK3588" s="0"/>
      <c r="AAL3588" s="0"/>
      <c r="AAM3588" s="0"/>
      <c r="AAN3588" s="0"/>
      <c r="AAO3588" s="0"/>
      <c r="AAP3588" s="0"/>
      <c r="AAQ3588" s="0"/>
      <c r="AAR3588" s="0"/>
      <c r="AAS3588" s="0"/>
      <c r="AAT3588" s="0"/>
      <c r="AAU3588" s="0"/>
      <c r="AAV3588" s="0"/>
      <c r="AAW3588" s="0"/>
      <c r="AAX3588" s="0"/>
      <c r="AAY3588" s="0"/>
      <c r="AAZ3588" s="0"/>
      <c r="ABA3588" s="0"/>
      <c r="ABB3588" s="0"/>
      <c r="ABC3588" s="0"/>
      <c r="ABD3588" s="0"/>
      <c r="ABE3588" s="0"/>
      <c r="ABF3588" s="0"/>
      <c r="ABG3588" s="0"/>
      <c r="ABH3588" s="0"/>
      <c r="ABI3588" s="0"/>
      <c r="ABJ3588" s="0"/>
      <c r="ABK3588" s="0"/>
      <c r="ABL3588" s="0"/>
      <c r="ABM3588" s="0"/>
      <c r="ABN3588" s="0"/>
      <c r="ABO3588" s="0"/>
      <c r="ABP3588" s="0"/>
      <c r="ABQ3588" s="0"/>
      <c r="ABR3588" s="0"/>
      <c r="ABS3588" s="0"/>
      <c r="ABT3588" s="0"/>
      <c r="ABU3588" s="0"/>
      <c r="ABV3588" s="0"/>
      <c r="ABW3588" s="0"/>
      <c r="ABX3588" s="0"/>
      <c r="ABY3588" s="0"/>
      <c r="ABZ3588" s="0"/>
      <c r="ACA3588" s="0"/>
      <c r="ACB3588" s="0"/>
      <c r="ACC3588" s="0"/>
      <c r="ACD3588" s="0"/>
      <c r="ACE3588" s="0"/>
      <c r="ACF3588" s="0"/>
      <c r="ACG3588" s="0"/>
      <c r="ACH3588" s="0"/>
      <c r="ACI3588" s="0"/>
      <c r="ACJ3588" s="0"/>
      <c r="ACK3588" s="0"/>
      <c r="ACL3588" s="0"/>
      <c r="ACM3588" s="0"/>
      <c r="ACN3588" s="0"/>
      <c r="ACO3588" s="0"/>
      <c r="ACP3588" s="0"/>
      <c r="ACQ3588" s="0"/>
      <c r="ACR3588" s="0"/>
      <c r="ACS3588" s="0"/>
      <c r="ACT3588" s="0"/>
      <c r="ACU3588" s="0"/>
      <c r="ACV3588" s="0"/>
      <c r="ACW3588" s="0"/>
      <c r="ACX3588" s="0"/>
      <c r="ACY3588" s="0"/>
      <c r="ACZ3588" s="0"/>
      <c r="ADA3588" s="0"/>
      <c r="ADB3588" s="0"/>
      <c r="ADC3588" s="0"/>
      <c r="ADD3588" s="0"/>
      <c r="ADE3588" s="0"/>
      <c r="ADF3588" s="0"/>
      <c r="ADG3588" s="0"/>
      <c r="ADH3588" s="0"/>
      <c r="ADI3588" s="0"/>
      <c r="ADJ3588" s="0"/>
      <c r="ADK3588" s="0"/>
      <c r="ADL3588" s="0"/>
      <c r="ADM3588" s="0"/>
      <c r="ADN3588" s="0"/>
      <c r="ADO3588" s="0"/>
      <c r="ADP3588" s="0"/>
      <c r="ADQ3588" s="0"/>
      <c r="ADR3588" s="0"/>
      <c r="ADS3588" s="0"/>
      <c r="ADT3588" s="0"/>
      <c r="ADU3588" s="0"/>
      <c r="ADV3588" s="0"/>
      <c r="ADW3588" s="0"/>
      <c r="ADX3588" s="0"/>
      <c r="ADY3588" s="0"/>
      <c r="ADZ3588" s="0"/>
      <c r="AEA3588" s="0"/>
      <c r="AEB3588" s="0"/>
      <c r="AEC3588" s="0"/>
      <c r="AED3588" s="0"/>
      <c r="AEE3588" s="0"/>
      <c r="AEF3588" s="0"/>
      <c r="AEG3588" s="0"/>
      <c r="AEH3588" s="0"/>
      <c r="AEI3588" s="0"/>
      <c r="AEJ3588" s="0"/>
      <c r="AEK3588" s="0"/>
      <c r="AEL3588" s="0"/>
      <c r="AEM3588" s="0"/>
      <c r="AEN3588" s="0"/>
      <c r="AEO3588" s="0"/>
      <c r="AEP3588" s="0"/>
      <c r="AEQ3588" s="0"/>
      <c r="AER3588" s="0"/>
      <c r="AES3588" s="0"/>
      <c r="AET3588" s="0"/>
      <c r="AEU3588" s="0"/>
      <c r="AEV3588" s="0"/>
      <c r="AEW3588" s="0"/>
      <c r="AEX3588" s="0"/>
      <c r="AEY3588" s="0"/>
      <c r="AEZ3588" s="0"/>
      <c r="AFA3588" s="0"/>
      <c r="AFB3588" s="0"/>
      <c r="AFC3588" s="0"/>
      <c r="AFD3588" s="0"/>
      <c r="AFE3588" s="0"/>
      <c r="AFF3588" s="0"/>
      <c r="AFG3588" s="0"/>
      <c r="AFH3588" s="0"/>
      <c r="AFI3588" s="0"/>
      <c r="AFJ3588" s="0"/>
      <c r="AFK3588" s="0"/>
      <c r="AFL3588" s="0"/>
      <c r="AFM3588" s="0"/>
      <c r="AFN3588" s="0"/>
      <c r="AFO3588" s="0"/>
      <c r="AFP3588" s="0"/>
      <c r="AFQ3588" s="0"/>
      <c r="AFR3588" s="0"/>
      <c r="AFS3588" s="0"/>
      <c r="AFT3588" s="0"/>
      <c r="AFU3588" s="0"/>
      <c r="AFV3588" s="0"/>
      <c r="AFW3588" s="0"/>
      <c r="AFX3588" s="0"/>
      <c r="AFY3588" s="0"/>
      <c r="AFZ3588" s="0"/>
      <c r="AGA3588" s="0"/>
      <c r="AGB3588" s="0"/>
      <c r="AGC3588" s="0"/>
      <c r="AGD3588" s="0"/>
      <c r="AGE3588" s="0"/>
      <c r="AGF3588" s="0"/>
      <c r="AGG3588" s="0"/>
      <c r="AGH3588" s="0"/>
      <c r="AGI3588" s="0"/>
      <c r="AGJ3588" s="0"/>
      <c r="AGK3588" s="0"/>
      <c r="AGL3588" s="0"/>
      <c r="AGM3588" s="0"/>
      <c r="AGN3588" s="0"/>
      <c r="AGO3588" s="0"/>
      <c r="AGP3588" s="0"/>
      <c r="AGQ3588" s="0"/>
      <c r="AGR3588" s="0"/>
      <c r="AGS3588" s="0"/>
      <c r="AGT3588" s="0"/>
      <c r="AGU3588" s="0"/>
      <c r="AGV3588" s="0"/>
      <c r="AGW3588" s="0"/>
      <c r="AGX3588" s="0"/>
      <c r="AGY3588" s="0"/>
      <c r="AGZ3588" s="0"/>
      <c r="AHA3588" s="0"/>
      <c r="AHB3588" s="0"/>
      <c r="AHC3588" s="0"/>
      <c r="AHD3588" s="0"/>
      <c r="AHE3588" s="0"/>
      <c r="AHF3588" s="0"/>
      <c r="AHG3588" s="0"/>
      <c r="AHH3588" s="0"/>
      <c r="AHI3588" s="0"/>
      <c r="AHJ3588" s="0"/>
      <c r="AHK3588" s="0"/>
      <c r="AHL3588" s="0"/>
      <c r="AHM3588" s="0"/>
      <c r="AHN3588" s="0"/>
      <c r="AHO3588" s="0"/>
      <c r="AHP3588" s="0"/>
      <c r="AHQ3588" s="0"/>
      <c r="AHR3588" s="0"/>
      <c r="AHS3588" s="0"/>
      <c r="AHT3588" s="0"/>
      <c r="AHU3588" s="0"/>
      <c r="AHV3588" s="0"/>
      <c r="AHW3588" s="0"/>
      <c r="AHX3588" s="0"/>
      <c r="AHY3588" s="0"/>
      <c r="AHZ3588" s="0"/>
      <c r="AIA3588" s="0"/>
      <c r="AIB3588" s="0"/>
      <c r="AIC3588" s="0"/>
      <c r="AID3588" s="0"/>
      <c r="AIE3588" s="0"/>
      <c r="AIF3588" s="0"/>
      <c r="AIG3588" s="0"/>
      <c r="AIH3588" s="0"/>
      <c r="AII3588" s="0"/>
      <c r="AIJ3588" s="0"/>
      <c r="AIK3588" s="0"/>
      <c r="AIL3588" s="0"/>
      <c r="AIM3588" s="0"/>
      <c r="AIN3588" s="0"/>
      <c r="AIO3588" s="0"/>
      <c r="AIP3588" s="0"/>
      <c r="AIQ3588" s="0"/>
      <c r="AIR3588" s="0"/>
      <c r="AIS3588" s="0"/>
      <c r="AIT3588" s="0"/>
      <c r="AIU3588" s="0"/>
      <c r="AIV3588" s="0"/>
      <c r="AIW3588" s="0"/>
      <c r="AIX3588" s="0"/>
      <c r="AIY3588" s="0"/>
      <c r="AIZ3588" s="0"/>
      <c r="AJA3588" s="0"/>
      <c r="AJB3588" s="0"/>
      <c r="AJC3588" s="0"/>
      <c r="AJD3588" s="0"/>
      <c r="AJE3588" s="0"/>
      <c r="AJF3588" s="0"/>
      <c r="AJG3588" s="0"/>
      <c r="AJH3588" s="0"/>
      <c r="AJI3588" s="0"/>
      <c r="AJJ3588" s="0"/>
      <c r="AJK3588" s="0"/>
      <c r="AJL3588" s="0"/>
      <c r="AJM3588" s="0"/>
      <c r="AJN3588" s="0"/>
      <c r="AJO3588" s="0"/>
      <c r="AJP3588" s="0"/>
      <c r="AJQ3588" s="0"/>
      <c r="AJR3588" s="0"/>
      <c r="AJS3588" s="0"/>
      <c r="AJT3588" s="0"/>
      <c r="AJU3588" s="0"/>
      <c r="AJV3588" s="0"/>
      <c r="AJW3588" s="0"/>
      <c r="AJX3588" s="0"/>
      <c r="AJY3588" s="0"/>
      <c r="AJZ3588" s="0"/>
      <c r="AKA3588" s="0"/>
      <c r="AKB3588" s="0"/>
      <c r="AKC3588" s="0"/>
      <c r="AKD3588" s="0"/>
      <c r="AKE3588" s="0"/>
      <c r="AKF3588" s="0"/>
      <c r="AKG3588" s="0"/>
      <c r="AKH3588" s="0"/>
      <c r="AKI3588" s="0"/>
      <c r="AKJ3588" s="0"/>
      <c r="AKK3588" s="0"/>
      <c r="AKL3588" s="0"/>
      <c r="AKM3588" s="0"/>
      <c r="AKN3588" s="0"/>
      <c r="AKO3588" s="0"/>
      <c r="AKP3588" s="0"/>
      <c r="AKQ3588" s="0"/>
      <c r="AKR3588" s="0"/>
      <c r="AKS3588" s="0"/>
      <c r="AKT3588" s="0"/>
      <c r="AKU3588" s="0"/>
      <c r="AKV3588" s="0"/>
      <c r="AKW3588" s="0"/>
      <c r="AKX3588" s="0"/>
      <c r="AKY3588" s="0"/>
      <c r="AKZ3588" s="0"/>
      <c r="ALA3588" s="0"/>
      <c r="ALB3588" s="0"/>
      <c r="ALC3588" s="0"/>
      <c r="ALD3588" s="0"/>
      <c r="ALE3588" s="0"/>
      <c r="ALF3588" s="0"/>
      <c r="ALG3588" s="0"/>
      <c r="ALH3588" s="0"/>
      <c r="ALI3588" s="0"/>
      <c r="ALJ3588" s="0"/>
      <c r="ALK3588" s="0"/>
      <c r="ALL3588" s="0"/>
      <c r="ALM3588" s="0"/>
      <c r="ALN3588" s="0"/>
      <c r="ALO3588" s="0"/>
      <c r="ALP3588" s="0"/>
      <c r="ALQ3588" s="0"/>
      <c r="ALR3588" s="0"/>
      <c r="ALS3588" s="0"/>
      <c r="ALT3588" s="0"/>
      <c r="ALU3588" s="0"/>
      <c r="ALV3588" s="0"/>
      <c r="ALW3588" s="0"/>
      <c r="ALX3588" s="0"/>
      <c r="ALY3588" s="0"/>
      <c r="ALZ3588" s="0"/>
      <c r="AMA3588" s="0"/>
      <c r="AMB3588" s="0"/>
      <c r="AMC3588" s="0"/>
      <c r="AMD3588" s="0"/>
      <c r="AME3588" s="0"/>
      <c r="AMF3588" s="0"/>
      <c r="AMG3588" s="0"/>
      <c r="AMH3588" s="0"/>
      <c r="AMI3588" s="0"/>
    </row>
    <row r="3589" customFormat="false" ht="12.75" hidden="false" customHeight="false" outlineLevel="0" collapsed="false">
      <c r="A3589" s="1" t="s">
        <v>3812</v>
      </c>
      <c r="C3589" s="27" t="s">
        <v>3817</v>
      </c>
      <c r="D3589" s="27" t="s">
        <v>13</v>
      </c>
      <c r="E3589" s="28"/>
      <c r="F3589" s="29"/>
      <c r="G3589" s="27"/>
      <c r="H3589" s="30" t="s">
        <v>168</v>
      </c>
      <c r="I3589" s="31" t="n">
        <v>15.98</v>
      </c>
      <c r="J3589" s="31" t="s">
        <v>3814</v>
      </c>
      <c r="BM3589" s="0"/>
      <c r="BN3589" s="0"/>
      <c r="BO3589" s="0"/>
      <c r="BP3589" s="0"/>
      <c r="BQ3589" s="0"/>
      <c r="BR3589" s="0"/>
      <c r="BS3589" s="0"/>
      <c r="BT3589" s="0"/>
      <c r="BU3589" s="0"/>
      <c r="BV3589" s="0"/>
      <c r="BW3589" s="0"/>
      <c r="BX3589" s="0"/>
      <c r="BY3589" s="0"/>
      <c r="BZ3589" s="0"/>
      <c r="CA3589" s="0"/>
      <c r="CB3589" s="0"/>
      <c r="CC3589" s="0"/>
      <c r="CD3589" s="0"/>
      <c r="CE3589" s="0"/>
      <c r="CF3589" s="0"/>
      <c r="CG3589" s="0"/>
      <c r="CH3589" s="0"/>
      <c r="CI3589" s="0"/>
      <c r="CJ3589" s="0"/>
      <c r="CK3589" s="0"/>
      <c r="CL3589" s="0"/>
      <c r="CM3589" s="0"/>
      <c r="CN3589" s="0"/>
      <c r="CO3589" s="0"/>
      <c r="CP3589" s="0"/>
      <c r="CQ3589" s="0"/>
      <c r="CR3589" s="0"/>
      <c r="CS3589" s="0"/>
      <c r="CT3589" s="0"/>
      <c r="CU3589" s="0"/>
      <c r="CV3589" s="0"/>
      <c r="CW3589" s="0"/>
      <c r="CX3589" s="0"/>
      <c r="CY3589" s="0"/>
      <c r="CZ3589" s="0"/>
      <c r="DA3589" s="0"/>
      <c r="DB3589" s="0"/>
      <c r="DC3589" s="0"/>
      <c r="DD3589" s="0"/>
      <c r="DE3589" s="0"/>
      <c r="DF3589" s="0"/>
      <c r="DG3589" s="0"/>
      <c r="DH3589" s="0"/>
      <c r="DI3589" s="0"/>
      <c r="DJ3589" s="0"/>
      <c r="DK3589" s="0"/>
      <c r="DL3589" s="0"/>
      <c r="DM3589" s="0"/>
      <c r="DN3589" s="0"/>
      <c r="DO3589" s="0"/>
      <c r="DP3589" s="0"/>
      <c r="DQ3589" s="0"/>
      <c r="DR3589" s="0"/>
      <c r="DS3589" s="0"/>
      <c r="DT3589" s="0"/>
      <c r="DU3589" s="0"/>
      <c r="DV3589" s="0"/>
      <c r="DW3589" s="0"/>
      <c r="DX3589" s="0"/>
      <c r="DY3589" s="0"/>
      <c r="DZ3589" s="0"/>
      <c r="EA3589" s="0"/>
      <c r="EB3589" s="0"/>
      <c r="EC3589" s="0"/>
      <c r="ED3589" s="0"/>
      <c r="EE3589" s="0"/>
      <c r="EF3589" s="0"/>
      <c r="EG3589" s="0"/>
      <c r="EH3589" s="0"/>
      <c r="EI3589" s="0"/>
      <c r="EJ3589" s="0"/>
      <c r="EK3589" s="0"/>
      <c r="EL3589" s="0"/>
      <c r="EM3589" s="0"/>
      <c r="EN3589" s="0"/>
      <c r="EO3589" s="0"/>
      <c r="EP3589" s="0"/>
      <c r="EQ3589" s="0"/>
      <c r="ER3589" s="0"/>
      <c r="ES3589" s="0"/>
      <c r="ET3589" s="0"/>
      <c r="EU3589" s="0"/>
      <c r="EV3589" s="0"/>
      <c r="EW3589" s="0"/>
      <c r="EX3589" s="0"/>
      <c r="EY3589" s="0"/>
      <c r="EZ3589" s="0"/>
      <c r="FA3589" s="0"/>
      <c r="FB3589" s="0"/>
      <c r="FC3589" s="0"/>
      <c r="FD3589" s="0"/>
      <c r="FE3589" s="0"/>
      <c r="FF3589" s="0"/>
      <c r="FG3589" s="0"/>
      <c r="FH3589" s="0"/>
      <c r="FI3589" s="0"/>
      <c r="FJ3589" s="0"/>
      <c r="FK3589" s="0"/>
      <c r="FL3589" s="0"/>
      <c r="FM3589" s="0"/>
      <c r="FN3589" s="0"/>
      <c r="FO3589" s="0"/>
      <c r="FP3589" s="0"/>
      <c r="FQ3589" s="0"/>
      <c r="FR3589" s="0"/>
      <c r="FS3589" s="0"/>
      <c r="FT3589" s="0"/>
      <c r="FU3589" s="0"/>
      <c r="FV3589" s="0"/>
      <c r="FW3589" s="0"/>
      <c r="FX3589" s="0"/>
      <c r="FY3589" s="0"/>
      <c r="FZ3589" s="0"/>
      <c r="GA3589" s="0"/>
      <c r="GB3589" s="0"/>
      <c r="GC3589" s="0"/>
      <c r="GD3589" s="0"/>
      <c r="GE3589" s="0"/>
      <c r="GF3589" s="0"/>
      <c r="GG3589" s="0"/>
      <c r="GH3589" s="0"/>
      <c r="GI3589" s="0"/>
      <c r="GJ3589" s="0"/>
      <c r="GK3589" s="0"/>
      <c r="GL3589" s="0"/>
      <c r="GM3589" s="0"/>
      <c r="GN3589" s="0"/>
      <c r="GO3589" s="0"/>
      <c r="GP3589" s="0"/>
      <c r="GQ3589" s="0"/>
      <c r="GR3589" s="0"/>
      <c r="GS3589" s="0"/>
      <c r="GT3589" s="0"/>
      <c r="GU3589" s="0"/>
      <c r="GV3589" s="0"/>
      <c r="GW3589" s="0"/>
      <c r="GX3589" s="0"/>
      <c r="GY3589" s="0"/>
      <c r="GZ3589" s="0"/>
      <c r="HA3589" s="0"/>
      <c r="HB3589" s="0"/>
      <c r="HC3589" s="0"/>
      <c r="HD3589" s="0"/>
      <c r="HE3589" s="0"/>
      <c r="HF3589" s="0"/>
      <c r="HG3589" s="0"/>
      <c r="HH3589" s="0"/>
      <c r="HI3589" s="0"/>
      <c r="HJ3589" s="0"/>
      <c r="HK3589" s="0"/>
      <c r="HL3589" s="0"/>
      <c r="HM3589" s="0"/>
      <c r="HN3589" s="0"/>
      <c r="HO3589" s="0"/>
      <c r="HP3589" s="0"/>
      <c r="HQ3589" s="0"/>
      <c r="HR3589" s="0"/>
      <c r="HS3589" s="0"/>
      <c r="HT3589" s="0"/>
      <c r="HU3589" s="0"/>
      <c r="HV3589" s="0"/>
      <c r="HW3589" s="0"/>
      <c r="HX3589" s="0"/>
      <c r="HY3589" s="0"/>
      <c r="HZ3589" s="0"/>
      <c r="IA3589" s="0"/>
      <c r="IB3589" s="0"/>
      <c r="IC3589" s="0"/>
      <c r="ID3589" s="0"/>
      <c r="IE3589" s="0"/>
      <c r="IF3589" s="0"/>
      <c r="IG3589" s="0"/>
      <c r="IH3589" s="0"/>
      <c r="II3589" s="0"/>
      <c r="IJ3589" s="0"/>
      <c r="IK3589" s="0"/>
      <c r="IL3589" s="0"/>
      <c r="IM3589" s="0"/>
      <c r="IN3589" s="0"/>
      <c r="IO3589" s="0"/>
      <c r="IP3589" s="0"/>
      <c r="IQ3589" s="0"/>
      <c r="IR3589" s="0"/>
      <c r="IS3589" s="0"/>
      <c r="IT3589" s="0"/>
      <c r="IU3589" s="0"/>
      <c r="IV3589" s="0"/>
      <c r="IW3589" s="0"/>
      <c r="IX3589" s="0"/>
      <c r="IY3589" s="0"/>
      <c r="IZ3589" s="0"/>
      <c r="JA3589" s="0"/>
      <c r="JB3589" s="0"/>
      <c r="JC3589" s="0"/>
      <c r="JD3589" s="0"/>
      <c r="JE3589" s="0"/>
      <c r="JF3589" s="0"/>
      <c r="JG3589" s="0"/>
      <c r="JH3589" s="0"/>
      <c r="JI3589" s="0"/>
      <c r="JJ3589" s="0"/>
      <c r="JK3589" s="0"/>
      <c r="JL3589" s="0"/>
      <c r="JM3589" s="0"/>
      <c r="JN3589" s="0"/>
      <c r="JO3589" s="0"/>
      <c r="JP3589" s="0"/>
      <c r="JQ3589" s="0"/>
      <c r="JR3589" s="0"/>
      <c r="JS3589" s="0"/>
      <c r="JT3589" s="0"/>
      <c r="JU3589" s="0"/>
      <c r="JV3589" s="0"/>
      <c r="JW3589" s="0"/>
      <c r="JX3589" s="0"/>
      <c r="JY3589" s="0"/>
      <c r="JZ3589" s="0"/>
      <c r="KA3589" s="0"/>
      <c r="KB3589" s="0"/>
      <c r="KC3589" s="0"/>
      <c r="KD3589" s="0"/>
      <c r="KE3589" s="0"/>
      <c r="KF3589" s="0"/>
      <c r="KG3589" s="0"/>
      <c r="KH3589" s="0"/>
      <c r="KI3589" s="0"/>
      <c r="KJ3589" s="0"/>
      <c r="KK3589" s="0"/>
      <c r="KL3589" s="0"/>
      <c r="KM3589" s="0"/>
      <c r="KN3589" s="0"/>
      <c r="KO3589" s="0"/>
      <c r="KP3589" s="0"/>
      <c r="KQ3589" s="0"/>
      <c r="KR3589" s="0"/>
      <c r="KS3589" s="0"/>
      <c r="KT3589" s="0"/>
      <c r="KU3589" s="0"/>
      <c r="KV3589" s="0"/>
      <c r="KW3589" s="0"/>
      <c r="KX3589" s="0"/>
      <c r="KY3589" s="0"/>
      <c r="KZ3589" s="0"/>
      <c r="LA3589" s="0"/>
      <c r="LB3589" s="0"/>
      <c r="LC3589" s="0"/>
      <c r="LD3589" s="0"/>
      <c r="LE3589" s="0"/>
      <c r="LF3589" s="0"/>
      <c r="LG3589" s="0"/>
      <c r="LH3589" s="0"/>
      <c r="LI3589" s="0"/>
      <c r="LJ3589" s="0"/>
      <c r="LK3589" s="0"/>
      <c r="LL3589" s="0"/>
      <c r="LM3589" s="0"/>
      <c r="LN3589" s="0"/>
      <c r="LO3589" s="0"/>
      <c r="LP3589" s="0"/>
      <c r="LQ3589" s="0"/>
      <c r="LR3589" s="0"/>
      <c r="LS3589" s="0"/>
      <c r="LT3589" s="0"/>
      <c r="LU3589" s="0"/>
      <c r="LV3589" s="0"/>
      <c r="LW3589" s="0"/>
      <c r="LX3589" s="0"/>
      <c r="LY3589" s="0"/>
      <c r="LZ3589" s="0"/>
      <c r="MA3589" s="0"/>
      <c r="MB3589" s="0"/>
      <c r="MC3589" s="0"/>
      <c r="MD3589" s="0"/>
      <c r="ME3589" s="0"/>
      <c r="MF3589" s="0"/>
      <c r="MG3589" s="0"/>
      <c r="MH3589" s="0"/>
      <c r="MI3589" s="0"/>
      <c r="MJ3589" s="0"/>
      <c r="MK3589" s="0"/>
      <c r="ML3589" s="0"/>
      <c r="MM3589" s="0"/>
      <c r="MN3589" s="0"/>
      <c r="MO3589" s="0"/>
      <c r="MP3589" s="0"/>
      <c r="MQ3589" s="0"/>
      <c r="MR3589" s="0"/>
      <c r="MS3589" s="0"/>
      <c r="MT3589" s="0"/>
      <c r="MU3589" s="0"/>
      <c r="MV3589" s="0"/>
      <c r="MW3589" s="0"/>
      <c r="MX3589" s="0"/>
      <c r="MY3589" s="0"/>
      <c r="MZ3589" s="0"/>
      <c r="NA3589" s="0"/>
      <c r="NB3589" s="0"/>
      <c r="NC3589" s="0"/>
      <c r="ND3589" s="0"/>
      <c r="NE3589" s="0"/>
      <c r="NF3589" s="0"/>
      <c r="NG3589" s="0"/>
      <c r="NH3589" s="0"/>
      <c r="NI3589" s="0"/>
      <c r="NJ3589" s="0"/>
      <c r="NK3589" s="0"/>
      <c r="NL3589" s="0"/>
      <c r="NM3589" s="0"/>
      <c r="NN3589" s="0"/>
      <c r="NO3589" s="0"/>
      <c r="NP3589" s="0"/>
      <c r="NQ3589" s="0"/>
      <c r="NR3589" s="0"/>
      <c r="NS3589" s="0"/>
      <c r="NT3589" s="0"/>
      <c r="NU3589" s="0"/>
      <c r="NV3589" s="0"/>
      <c r="NW3589" s="0"/>
      <c r="NX3589" s="0"/>
      <c r="NY3589" s="0"/>
      <c r="NZ3589" s="0"/>
      <c r="OA3589" s="0"/>
      <c r="OB3589" s="0"/>
      <c r="OC3589" s="0"/>
      <c r="OD3589" s="0"/>
      <c r="OE3589" s="0"/>
      <c r="OF3589" s="0"/>
      <c r="OG3589" s="0"/>
      <c r="OH3589" s="0"/>
      <c r="OI3589" s="0"/>
      <c r="OJ3589" s="0"/>
      <c r="OK3589" s="0"/>
      <c r="OL3589" s="0"/>
      <c r="OM3589" s="0"/>
      <c r="ON3589" s="0"/>
      <c r="OO3589" s="0"/>
      <c r="OP3589" s="0"/>
      <c r="OQ3589" s="0"/>
      <c r="OR3589" s="0"/>
      <c r="OS3589" s="0"/>
      <c r="OT3589" s="0"/>
      <c r="OU3589" s="0"/>
      <c r="OV3589" s="0"/>
      <c r="OW3589" s="0"/>
      <c r="OX3589" s="0"/>
      <c r="OY3589" s="0"/>
      <c r="OZ3589" s="0"/>
      <c r="PA3589" s="0"/>
      <c r="PB3589" s="0"/>
      <c r="PC3589" s="0"/>
      <c r="PD3589" s="0"/>
      <c r="PE3589" s="0"/>
      <c r="PF3589" s="0"/>
      <c r="PG3589" s="0"/>
      <c r="PH3589" s="0"/>
      <c r="PI3589" s="0"/>
      <c r="PJ3589" s="0"/>
      <c r="PK3589" s="0"/>
      <c r="PL3589" s="0"/>
      <c r="PM3589" s="0"/>
      <c r="PN3589" s="0"/>
      <c r="PO3589" s="0"/>
      <c r="PP3589" s="0"/>
      <c r="PQ3589" s="0"/>
      <c r="PR3589" s="0"/>
      <c r="PS3589" s="0"/>
      <c r="PT3589" s="0"/>
      <c r="PU3589" s="0"/>
      <c r="PV3589" s="0"/>
      <c r="PW3589" s="0"/>
      <c r="PX3589" s="0"/>
      <c r="PY3589" s="0"/>
      <c r="PZ3589" s="0"/>
      <c r="QA3589" s="0"/>
      <c r="QB3589" s="0"/>
      <c r="QC3589" s="0"/>
      <c r="QD3589" s="0"/>
      <c r="QE3589" s="0"/>
      <c r="QF3589" s="0"/>
      <c r="QG3589" s="0"/>
      <c r="QH3589" s="0"/>
      <c r="QI3589" s="0"/>
      <c r="QJ3589" s="0"/>
      <c r="QK3589" s="0"/>
      <c r="QL3589" s="0"/>
      <c r="QM3589" s="0"/>
      <c r="QN3589" s="0"/>
      <c r="QO3589" s="0"/>
      <c r="QP3589" s="0"/>
      <c r="QQ3589" s="0"/>
      <c r="QR3589" s="0"/>
      <c r="QS3589" s="0"/>
      <c r="QT3589" s="0"/>
      <c r="QU3589" s="0"/>
      <c r="QV3589" s="0"/>
      <c r="QW3589" s="0"/>
      <c r="QX3589" s="0"/>
      <c r="QY3589" s="0"/>
      <c r="QZ3589" s="0"/>
      <c r="RA3589" s="0"/>
      <c r="RB3589" s="0"/>
      <c r="RC3589" s="0"/>
      <c r="RD3589" s="0"/>
      <c r="RE3589" s="0"/>
      <c r="RF3589" s="0"/>
      <c r="RG3589" s="0"/>
      <c r="RH3589" s="0"/>
      <c r="RI3589" s="0"/>
      <c r="RJ3589" s="0"/>
      <c r="RK3589" s="0"/>
      <c r="RL3589" s="0"/>
      <c r="RM3589" s="0"/>
      <c r="RN3589" s="0"/>
      <c r="RO3589" s="0"/>
      <c r="RP3589" s="0"/>
      <c r="RQ3589" s="0"/>
      <c r="RR3589" s="0"/>
      <c r="RS3589" s="0"/>
      <c r="RT3589" s="0"/>
      <c r="RU3589" s="0"/>
      <c r="RV3589" s="0"/>
      <c r="RW3589" s="0"/>
      <c r="RX3589" s="0"/>
      <c r="RY3589" s="0"/>
      <c r="RZ3589" s="0"/>
      <c r="SA3589" s="0"/>
      <c r="SB3589" s="0"/>
      <c r="SC3589" s="0"/>
      <c r="SD3589" s="0"/>
      <c r="SE3589" s="0"/>
      <c r="SF3589" s="0"/>
      <c r="SG3589" s="0"/>
      <c r="SH3589" s="0"/>
      <c r="SI3589" s="0"/>
      <c r="SJ3589" s="0"/>
      <c r="SK3589" s="0"/>
      <c r="SL3589" s="0"/>
      <c r="SM3589" s="0"/>
      <c r="SN3589" s="0"/>
      <c r="SO3589" s="0"/>
      <c r="SP3589" s="0"/>
      <c r="SQ3589" s="0"/>
      <c r="SR3589" s="0"/>
      <c r="SS3589" s="0"/>
      <c r="ST3589" s="0"/>
      <c r="SU3589" s="0"/>
      <c r="SV3589" s="0"/>
      <c r="SW3589" s="0"/>
      <c r="SX3589" s="0"/>
      <c r="SY3589" s="0"/>
      <c r="SZ3589" s="0"/>
      <c r="TA3589" s="0"/>
      <c r="TB3589" s="0"/>
      <c r="TC3589" s="0"/>
      <c r="TD3589" s="0"/>
      <c r="TE3589" s="0"/>
      <c r="TF3589" s="0"/>
      <c r="TG3589" s="0"/>
      <c r="TH3589" s="0"/>
      <c r="TI3589" s="0"/>
      <c r="TJ3589" s="0"/>
      <c r="TK3589" s="0"/>
      <c r="TL3589" s="0"/>
      <c r="TM3589" s="0"/>
      <c r="TN3589" s="0"/>
      <c r="TO3589" s="0"/>
      <c r="TP3589" s="0"/>
      <c r="TQ3589" s="0"/>
      <c r="TR3589" s="0"/>
      <c r="TS3589" s="0"/>
      <c r="TT3589" s="0"/>
      <c r="TU3589" s="0"/>
      <c r="TV3589" s="0"/>
      <c r="TW3589" s="0"/>
      <c r="TX3589" s="0"/>
      <c r="TY3589" s="0"/>
      <c r="TZ3589" s="0"/>
      <c r="UA3589" s="0"/>
      <c r="UB3589" s="0"/>
      <c r="UC3589" s="0"/>
      <c r="UD3589" s="0"/>
      <c r="UE3589" s="0"/>
      <c r="UF3589" s="0"/>
      <c r="UG3589" s="0"/>
      <c r="UH3589" s="0"/>
      <c r="UI3589" s="0"/>
      <c r="UJ3589" s="0"/>
      <c r="UK3589" s="0"/>
      <c r="UL3589" s="0"/>
      <c r="UM3589" s="0"/>
      <c r="UN3589" s="0"/>
      <c r="UO3589" s="0"/>
      <c r="UP3589" s="0"/>
      <c r="UQ3589" s="0"/>
      <c r="UR3589" s="0"/>
      <c r="US3589" s="0"/>
      <c r="UT3589" s="0"/>
      <c r="UU3589" s="0"/>
      <c r="UV3589" s="0"/>
      <c r="UW3589" s="0"/>
      <c r="UX3589" s="0"/>
      <c r="UY3589" s="0"/>
      <c r="UZ3589" s="0"/>
      <c r="VA3589" s="0"/>
      <c r="VB3589" s="0"/>
      <c r="VC3589" s="0"/>
      <c r="VD3589" s="0"/>
      <c r="VE3589" s="0"/>
      <c r="VF3589" s="0"/>
      <c r="VG3589" s="0"/>
      <c r="VH3589" s="0"/>
      <c r="VI3589" s="0"/>
      <c r="VJ3589" s="0"/>
      <c r="VK3589" s="0"/>
      <c r="VL3589" s="0"/>
      <c r="VM3589" s="0"/>
      <c r="VN3589" s="0"/>
      <c r="VO3589" s="0"/>
      <c r="VP3589" s="0"/>
      <c r="VQ3589" s="0"/>
      <c r="VR3589" s="0"/>
      <c r="VS3589" s="0"/>
      <c r="VT3589" s="0"/>
      <c r="VU3589" s="0"/>
      <c r="VV3589" s="0"/>
      <c r="VW3589" s="0"/>
      <c r="VX3589" s="0"/>
      <c r="VY3589" s="0"/>
      <c r="VZ3589" s="0"/>
      <c r="WA3589" s="0"/>
      <c r="WB3589" s="0"/>
      <c r="WC3589" s="0"/>
      <c r="WD3589" s="0"/>
      <c r="WE3589" s="0"/>
      <c r="WF3589" s="0"/>
      <c r="WG3589" s="0"/>
      <c r="WH3589" s="0"/>
      <c r="WI3589" s="0"/>
      <c r="WJ3589" s="0"/>
      <c r="WK3589" s="0"/>
      <c r="WL3589" s="0"/>
      <c r="WM3589" s="0"/>
      <c r="WN3589" s="0"/>
      <c r="WO3589" s="0"/>
      <c r="WP3589" s="0"/>
      <c r="WQ3589" s="0"/>
      <c r="WR3589" s="0"/>
      <c r="WS3589" s="0"/>
      <c r="WT3589" s="0"/>
      <c r="WU3589" s="0"/>
      <c r="WV3589" s="0"/>
      <c r="WW3589" s="0"/>
      <c r="WX3589" s="0"/>
      <c r="WY3589" s="0"/>
      <c r="WZ3589" s="0"/>
      <c r="XA3589" s="0"/>
      <c r="XB3589" s="0"/>
      <c r="XC3589" s="0"/>
      <c r="XD3589" s="0"/>
      <c r="XE3589" s="0"/>
      <c r="XF3589" s="0"/>
      <c r="XG3589" s="0"/>
      <c r="XH3589" s="0"/>
      <c r="XI3589" s="0"/>
      <c r="XJ3589" s="0"/>
      <c r="XK3589" s="0"/>
      <c r="XL3589" s="0"/>
      <c r="XM3589" s="0"/>
      <c r="XN3589" s="0"/>
      <c r="XO3589" s="0"/>
      <c r="XP3589" s="0"/>
      <c r="XQ3589" s="0"/>
      <c r="XR3589" s="0"/>
      <c r="XS3589" s="0"/>
      <c r="XT3589" s="0"/>
      <c r="XU3589" s="0"/>
      <c r="XV3589" s="0"/>
      <c r="XW3589" s="0"/>
      <c r="XX3589" s="0"/>
      <c r="XY3589" s="0"/>
      <c r="XZ3589" s="0"/>
      <c r="YA3589" s="0"/>
      <c r="YB3589" s="0"/>
      <c r="YC3589" s="0"/>
      <c r="YD3589" s="0"/>
      <c r="YE3589" s="0"/>
      <c r="YF3589" s="0"/>
      <c r="YG3589" s="0"/>
      <c r="YH3589" s="0"/>
      <c r="YI3589" s="0"/>
      <c r="YJ3589" s="0"/>
      <c r="YK3589" s="0"/>
      <c r="YL3589" s="0"/>
      <c r="YM3589" s="0"/>
      <c r="YN3589" s="0"/>
      <c r="YO3589" s="0"/>
      <c r="YP3589" s="0"/>
      <c r="YQ3589" s="0"/>
      <c r="YR3589" s="0"/>
      <c r="YS3589" s="0"/>
      <c r="YT3589" s="0"/>
      <c r="YU3589" s="0"/>
      <c r="YV3589" s="0"/>
      <c r="YW3589" s="0"/>
      <c r="YX3589" s="0"/>
      <c r="YY3589" s="0"/>
      <c r="YZ3589" s="0"/>
      <c r="ZA3589" s="0"/>
      <c r="ZB3589" s="0"/>
      <c r="ZC3589" s="0"/>
      <c r="ZD3589" s="0"/>
      <c r="ZE3589" s="0"/>
      <c r="ZF3589" s="0"/>
      <c r="ZG3589" s="0"/>
      <c r="ZH3589" s="0"/>
      <c r="ZI3589" s="0"/>
      <c r="ZJ3589" s="0"/>
      <c r="ZK3589" s="0"/>
      <c r="ZL3589" s="0"/>
      <c r="ZM3589" s="0"/>
      <c r="ZN3589" s="0"/>
      <c r="ZO3589" s="0"/>
      <c r="ZP3589" s="0"/>
      <c r="ZQ3589" s="0"/>
      <c r="ZR3589" s="0"/>
      <c r="ZS3589" s="0"/>
      <c r="ZT3589" s="0"/>
      <c r="ZU3589" s="0"/>
      <c r="ZV3589" s="0"/>
      <c r="ZW3589" s="0"/>
      <c r="ZX3589" s="0"/>
      <c r="ZY3589" s="0"/>
      <c r="ZZ3589" s="0"/>
      <c r="AAA3589" s="0"/>
      <c r="AAB3589" s="0"/>
      <c r="AAC3589" s="0"/>
      <c r="AAD3589" s="0"/>
      <c r="AAE3589" s="0"/>
      <c r="AAF3589" s="0"/>
      <c r="AAG3589" s="0"/>
      <c r="AAH3589" s="0"/>
      <c r="AAI3589" s="0"/>
      <c r="AAJ3589" s="0"/>
      <c r="AAK3589" s="0"/>
      <c r="AAL3589" s="0"/>
      <c r="AAM3589" s="0"/>
      <c r="AAN3589" s="0"/>
      <c r="AAO3589" s="0"/>
      <c r="AAP3589" s="0"/>
      <c r="AAQ3589" s="0"/>
      <c r="AAR3589" s="0"/>
      <c r="AAS3589" s="0"/>
      <c r="AAT3589" s="0"/>
      <c r="AAU3589" s="0"/>
      <c r="AAV3589" s="0"/>
      <c r="AAW3589" s="0"/>
      <c r="AAX3589" s="0"/>
      <c r="AAY3589" s="0"/>
      <c r="AAZ3589" s="0"/>
      <c r="ABA3589" s="0"/>
      <c r="ABB3589" s="0"/>
      <c r="ABC3589" s="0"/>
      <c r="ABD3589" s="0"/>
      <c r="ABE3589" s="0"/>
      <c r="ABF3589" s="0"/>
      <c r="ABG3589" s="0"/>
      <c r="ABH3589" s="0"/>
      <c r="ABI3589" s="0"/>
      <c r="ABJ3589" s="0"/>
      <c r="ABK3589" s="0"/>
      <c r="ABL3589" s="0"/>
      <c r="ABM3589" s="0"/>
      <c r="ABN3589" s="0"/>
      <c r="ABO3589" s="0"/>
      <c r="ABP3589" s="0"/>
      <c r="ABQ3589" s="0"/>
      <c r="ABR3589" s="0"/>
      <c r="ABS3589" s="0"/>
      <c r="ABT3589" s="0"/>
      <c r="ABU3589" s="0"/>
      <c r="ABV3589" s="0"/>
      <c r="ABW3589" s="0"/>
      <c r="ABX3589" s="0"/>
      <c r="ABY3589" s="0"/>
      <c r="ABZ3589" s="0"/>
      <c r="ACA3589" s="0"/>
      <c r="ACB3589" s="0"/>
      <c r="ACC3589" s="0"/>
      <c r="ACD3589" s="0"/>
      <c r="ACE3589" s="0"/>
      <c r="ACF3589" s="0"/>
      <c r="ACG3589" s="0"/>
      <c r="ACH3589" s="0"/>
      <c r="ACI3589" s="0"/>
      <c r="ACJ3589" s="0"/>
      <c r="ACK3589" s="0"/>
      <c r="ACL3589" s="0"/>
      <c r="ACM3589" s="0"/>
      <c r="ACN3589" s="0"/>
      <c r="ACO3589" s="0"/>
      <c r="ACP3589" s="0"/>
      <c r="ACQ3589" s="0"/>
      <c r="ACR3589" s="0"/>
      <c r="ACS3589" s="0"/>
      <c r="ACT3589" s="0"/>
      <c r="ACU3589" s="0"/>
      <c r="ACV3589" s="0"/>
      <c r="ACW3589" s="0"/>
      <c r="ACX3589" s="0"/>
      <c r="ACY3589" s="0"/>
      <c r="ACZ3589" s="0"/>
      <c r="ADA3589" s="0"/>
      <c r="ADB3589" s="0"/>
      <c r="ADC3589" s="0"/>
      <c r="ADD3589" s="0"/>
      <c r="ADE3589" s="0"/>
      <c r="ADF3589" s="0"/>
      <c r="ADG3589" s="0"/>
      <c r="ADH3589" s="0"/>
      <c r="ADI3589" s="0"/>
      <c r="ADJ3589" s="0"/>
      <c r="ADK3589" s="0"/>
      <c r="ADL3589" s="0"/>
      <c r="ADM3589" s="0"/>
      <c r="ADN3589" s="0"/>
      <c r="ADO3589" s="0"/>
      <c r="ADP3589" s="0"/>
      <c r="ADQ3589" s="0"/>
      <c r="ADR3589" s="0"/>
      <c r="ADS3589" s="0"/>
      <c r="ADT3589" s="0"/>
      <c r="ADU3589" s="0"/>
      <c r="ADV3589" s="0"/>
      <c r="ADW3589" s="0"/>
      <c r="ADX3589" s="0"/>
      <c r="ADY3589" s="0"/>
      <c r="ADZ3589" s="0"/>
      <c r="AEA3589" s="0"/>
      <c r="AEB3589" s="0"/>
      <c r="AEC3589" s="0"/>
      <c r="AED3589" s="0"/>
      <c r="AEE3589" s="0"/>
      <c r="AEF3589" s="0"/>
      <c r="AEG3589" s="0"/>
      <c r="AEH3589" s="0"/>
      <c r="AEI3589" s="0"/>
      <c r="AEJ3589" s="0"/>
      <c r="AEK3589" s="0"/>
      <c r="AEL3589" s="0"/>
      <c r="AEM3589" s="0"/>
      <c r="AEN3589" s="0"/>
      <c r="AEO3589" s="0"/>
      <c r="AEP3589" s="0"/>
      <c r="AEQ3589" s="0"/>
      <c r="AER3589" s="0"/>
      <c r="AES3589" s="0"/>
      <c r="AET3589" s="0"/>
      <c r="AEU3589" s="0"/>
      <c r="AEV3589" s="0"/>
      <c r="AEW3589" s="0"/>
      <c r="AEX3589" s="0"/>
      <c r="AEY3589" s="0"/>
      <c r="AEZ3589" s="0"/>
      <c r="AFA3589" s="0"/>
      <c r="AFB3589" s="0"/>
      <c r="AFC3589" s="0"/>
      <c r="AFD3589" s="0"/>
      <c r="AFE3589" s="0"/>
      <c r="AFF3589" s="0"/>
      <c r="AFG3589" s="0"/>
      <c r="AFH3589" s="0"/>
      <c r="AFI3589" s="0"/>
      <c r="AFJ3589" s="0"/>
      <c r="AFK3589" s="0"/>
      <c r="AFL3589" s="0"/>
      <c r="AFM3589" s="0"/>
      <c r="AFN3589" s="0"/>
      <c r="AFO3589" s="0"/>
      <c r="AFP3589" s="0"/>
      <c r="AFQ3589" s="0"/>
      <c r="AFR3589" s="0"/>
      <c r="AFS3589" s="0"/>
      <c r="AFT3589" s="0"/>
      <c r="AFU3589" s="0"/>
      <c r="AFV3589" s="0"/>
      <c r="AFW3589" s="0"/>
      <c r="AFX3589" s="0"/>
      <c r="AFY3589" s="0"/>
      <c r="AFZ3589" s="0"/>
      <c r="AGA3589" s="0"/>
      <c r="AGB3589" s="0"/>
      <c r="AGC3589" s="0"/>
      <c r="AGD3589" s="0"/>
      <c r="AGE3589" s="0"/>
      <c r="AGF3589" s="0"/>
      <c r="AGG3589" s="0"/>
      <c r="AGH3589" s="0"/>
      <c r="AGI3589" s="0"/>
      <c r="AGJ3589" s="0"/>
      <c r="AGK3589" s="0"/>
      <c r="AGL3589" s="0"/>
      <c r="AGM3589" s="0"/>
      <c r="AGN3589" s="0"/>
      <c r="AGO3589" s="0"/>
      <c r="AGP3589" s="0"/>
      <c r="AGQ3589" s="0"/>
      <c r="AGR3589" s="0"/>
      <c r="AGS3589" s="0"/>
      <c r="AGT3589" s="0"/>
      <c r="AGU3589" s="0"/>
      <c r="AGV3589" s="0"/>
      <c r="AGW3589" s="0"/>
      <c r="AGX3589" s="0"/>
      <c r="AGY3589" s="0"/>
      <c r="AGZ3589" s="0"/>
      <c r="AHA3589" s="0"/>
      <c r="AHB3589" s="0"/>
      <c r="AHC3589" s="0"/>
      <c r="AHD3589" s="0"/>
      <c r="AHE3589" s="0"/>
      <c r="AHF3589" s="0"/>
      <c r="AHG3589" s="0"/>
      <c r="AHH3589" s="0"/>
      <c r="AHI3589" s="0"/>
      <c r="AHJ3589" s="0"/>
      <c r="AHK3589" s="0"/>
      <c r="AHL3589" s="0"/>
      <c r="AHM3589" s="0"/>
      <c r="AHN3589" s="0"/>
      <c r="AHO3589" s="0"/>
      <c r="AHP3589" s="0"/>
      <c r="AHQ3589" s="0"/>
      <c r="AHR3589" s="0"/>
      <c r="AHS3589" s="0"/>
      <c r="AHT3589" s="0"/>
      <c r="AHU3589" s="0"/>
      <c r="AHV3589" s="0"/>
      <c r="AHW3589" s="0"/>
      <c r="AHX3589" s="0"/>
      <c r="AHY3589" s="0"/>
      <c r="AHZ3589" s="0"/>
      <c r="AIA3589" s="0"/>
      <c r="AIB3589" s="0"/>
      <c r="AIC3589" s="0"/>
      <c r="AID3589" s="0"/>
      <c r="AIE3589" s="0"/>
      <c r="AIF3589" s="0"/>
      <c r="AIG3589" s="0"/>
      <c r="AIH3589" s="0"/>
      <c r="AII3589" s="0"/>
      <c r="AIJ3589" s="0"/>
      <c r="AIK3589" s="0"/>
      <c r="AIL3589" s="0"/>
      <c r="AIM3589" s="0"/>
      <c r="AIN3589" s="0"/>
      <c r="AIO3589" s="0"/>
      <c r="AIP3589" s="0"/>
      <c r="AIQ3589" s="0"/>
      <c r="AIR3589" s="0"/>
      <c r="AIS3589" s="0"/>
      <c r="AIT3589" s="0"/>
      <c r="AIU3589" s="0"/>
      <c r="AIV3589" s="0"/>
      <c r="AIW3589" s="0"/>
      <c r="AIX3589" s="0"/>
      <c r="AIY3589" s="0"/>
      <c r="AIZ3589" s="0"/>
      <c r="AJA3589" s="0"/>
      <c r="AJB3589" s="0"/>
      <c r="AJC3589" s="0"/>
      <c r="AJD3589" s="0"/>
      <c r="AJE3589" s="0"/>
      <c r="AJF3589" s="0"/>
      <c r="AJG3589" s="0"/>
      <c r="AJH3589" s="0"/>
      <c r="AJI3589" s="0"/>
      <c r="AJJ3589" s="0"/>
      <c r="AJK3589" s="0"/>
      <c r="AJL3589" s="0"/>
      <c r="AJM3589" s="0"/>
      <c r="AJN3589" s="0"/>
      <c r="AJO3589" s="0"/>
      <c r="AJP3589" s="0"/>
      <c r="AJQ3589" s="0"/>
      <c r="AJR3589" s="0"/>
      <c r="AJS3589" s="0"/>
      <c r="AJT3589" s="0"/>
      <c r="AJU3589" s="0"/>
      <c r="AJV3589" s="0"/>
      <c r="AJW3589" s="0"/>
      <c r="AJX3589" s="0"/>
      <c r="AJY3589" s="0"/>
      <c r="AJZ3589" s="0"/>
      <c r="AKA3589" s="0"/>
      <c r="AKB3589" s="0"/>
      <c r="AKC3589" s="0"/>
      <c r="AKD3589" s="0"/>
      <c r="AKE3589" s="0"/>
      <c r="AKF3589" s="0"/>
      <c r="AKG3589" s="0"/>
      <c r="AKH3589" s="0"/>
      <c r="AKI3589" s="0"/>
      <c r="AKJ3589" s="0"/>
      <c r="AKK3589" s="0"/>
      <c r="AKL3589" s="0"/>
      <c r="AKM3589" s="0"/>
      <c r="AKN3589" s="0"/>
      <c r="AKO3589" s="0"/>
      <c r="AKP3589" s="0"/>
      <c r="AKQ3589" s="0"/>
      <c r="AKR3589" s="0"/>
      <c r="AKS3589" s="0"/>
      <c r="AKT3589" s="0"/>
      <c r="AKU3589" s="0"/>
      <c r="AKV3589" s="0"/>
      <c r="AKW3589" s="0"/>
      <c r="AKX3589" s="0"/>
      <c r="AKY3589" s="0"/>
      <c r="AKZ3589" s="0"/>
      <c r="ALA3589" s="0"/>
      <c r="ALB3589" s="0"/>
      <c r="ALC3589" s="0"/>
      <c r="ALD3589" s="0"/>
      <c r="ALE3589" s="0"/>
      <c r="ALF3589" s="0"/>
      <c r="ALG3589" s="0"/>
      <c r="ALH3589" s="0"/>
      <c r="ALI3589" s="0"/>
      <c r="ALJ3589" s="0"/>
      <c r="ALK3589" s="0"/>
      <c r="ALL3589" s="0"/>
      <c r="ALM3589" s="0"/>
      <c r="ALN3589" s="0"/>
      <c r="ALO3589" s="0"/>
      <c r="ALP3589" s="0"/>
      <c r="ALQ3589" s="0"/>
      <c r="ALR3589" s="0"/>
      <c r="ALS3589" s="0"/>
      <c r="ALT3589" s="0"/>
      <c r="ALU3589" s="0"/>
      <c r="ALV3589" s="0"/>
      <c r="ALW3589" s="0"/>
      <c r="ALX3589" s="0"/>
      <c r="ALY3589" s="0"/>
      <c r="ALZ3589" s="0"/>
      <c r="AMA3589" s="0"/>
      <c r="AMB3589" s="0"/>
      <c r="AMC3589" s="0"/>
      <c r="AMD3589" s="0"/>
      <c r="AME3589" s="0"/>
      <c r="AMF3589" s="0"/>
      <c r="AMG3589" s="0"/>
      <c r="AMH3589" s="0"/>
      <c r="AMI3589" s="0"/>
    </row>
    <row r="3590" customFormat="false" ht="12.75" hidden="false" customHeight="false" outlineLevel="0" collapsed="false">
      <c r="A3590" s="1" t="s">
        <v>3812</v>
      </c>
      <c r="C3590" s="27" t="s">
        <v>3818</v>
      </c>
      <c r="D3590" s="27" t="s">
        <v>79</v>
      </c>
      <c r="E3590" s="28"/>
      <c r="F3590" s="29"/>
      <c r="G3590" s="27"/>
      <c r="H3590" s="30" t="s">
        <v>168</v>
      </c>
      <c r="I3590" s="31" t="n">
        <v>3.78</v>
      </c>
      <c r="J3590" s="31" t="s">
        <v>3814</v>
      </c>
      <c r="BM3590" s="0"/>
      <c r="BN3590" s="0"/>
      <c r="BO3590" s="0"/>
      <c r="BP3590" s="0"/>
      <c r="BQ3590" s="0"/>
      <c r="BR3590" s="0"/>
      <c r="BS3590" s="0"/>
      <c r="BT3590" s="0"/>
      <c r="BU3590" s="0"/>
      <c r="BV3590" s="0"/>
      <c r="BW3590" s="0"/>
      <c r="BX3590" s="0"/>
      <c r="BY3590" s="0"/>
      <c r="BZ3590" s="0"/>
      <c r="CA3590" s="0"/>
      <c r="CB3590" s="0"/>
      <c r="CC3590" s="0"/>
      <c r="CD3590" s="0"/>
      <c r="CE3590" s="0"/>
      <c r="CF3590" s="0"/>
      <c r="CG3590" s="0"/>
      <c r="CH3590" s="0"/>
      <c r="CI3590" s="0"/>
      <c r="CJ3590" s="0"/>
      <c r="CK3590" s="0"/>
      <c r="CL3590" s="0"/>
      <c r="CM3590" s="0"/>
      <c r="CN3590" s="0"/>
      <c r="CO3590" s="0"/>
      <c r="CP3590" s="0"/>
      <c r="CQ3590" s="0"/>
      <c r="CR3590" s="0"/>
      <c r="CS3590" s="0"/>
      <c r="CT3590" s="0"/>
      <c r="CU3590" s="0"/>
      <c r="CV3590" s="0"/>
      <c r="CW3590" s="0"/>
      <c r="CX3590" s="0"/>
      <c r="CY3590" s="0"/>
      <c r="CZ3590" s="0"/>
      <c r="DA3590" s="0"/>
      <c r="DB3590" s="0"/>
      <c r="DC3590" s="0"/>
      <c r="DD3590" s="0"/>
      <c r="DE3590" s="0"/>
      <c r="DF3590" s="0"/>
      <c r="DG3590" s="0"/>
      <c r="DH3590" s="0"/>
      <c r="DI3590" s="0"/>
      <c r="DJ3590" s="0"/>
      <c r="DK3590" s="0"/>
      <c r="DL3590" s="0"/>
      <c r="DM3590" s="0"/>
      <c r="DN3590" s="0"/>
      <c r="DO3590" s="0"/>
      <c r="DP3590" s="0"/>
      <c r="DQ3590" s="0"/>
      <c r="DR3590" s="0"/>
      <c r="DS3590" s="0"/>
      <c r="DT3590" s="0"/>
      <c r="DU3590" s="0"/>
      <c r="DV3590" s="0"/>
      <c r="DW3590" s="0"/>
      <c r="DX3590" s="0"/>
      <c r="DY3590" s="0"/>
      <c r="DZ3590" s="0"/>
      <c r="EA3590" s="0"/>
      <c r="EB3590" s="0"/>
      <c r="EC3590" s="0"/>
      <c r="ED3590" s="0"/>
      <c r="EE3590" s="0"/>
      <c r="EF3590" s="0"/>
      <c r="EG3590" s="0"/>
      <c r="EH3590" s="0"/>
      <c r="EI3590" s="0"/>
      <c r="EJ3590" s="0"/>
      <c r="EK3590" s="0"/>
      <c r="EL3590" s="0"/>
      <c r="EM3590" s="0"/>
      <c r="EN3590" s="0"/>
      <c r="EO3590" s="0"/>
      <c r="EP3590" s="0"/>
      <c r="EQ3590" s="0"/>
      <c r="ER3590" s="0"/>
      <c r="ES3590" s="0"/>
      <c r="ET3590" s="0"/>
      <c r="EU3590" s="0"/>
      <c r="EV3590" s="0"/>
      <c r="EW3590" s="0"/>
      <c r="EX3590" s="0"/>
      <c r="EY3590" s="0"/>
      <c r="EZ3590" s="0"/>
      <c r="FA3590" s="0"/>
      <c r="FB3590" s="0"/>
      <c r="FC3590" s="0"/>
      <c r="FD3590" s="0"/>
      <c r="FE3590" s="0"/>
      <c r="FF3590" s="0"/>
      <c r="FG3590" s="0"/>
      <c r="FH3590" s="0"/>
      <c r="FI3590" s="0"/>
      <c r="FJ3590" s="0"/>
      <c r="FK3590" s="0"/>
      <c r="FL3590" s="0"/>
      <c r="FM3590" s="0"/>
      <c r="FN3590" s="0"/>
      <c r="FO3590" s="0"/>
      <c r="FP3590" s="0"/>
      <c r="FQ3590" s="0"/>
      <c r="FR3590" s="0"/>
      <c r="FS3590" s="0"/>
      <c r="FT3590" s="0"/>
      <c r="FU3590" s="0"/>
      <c r="FV3590" s="0"/>
      <c r="FW3590" s="0"/>
      <c r="FX3590" s="0"/>
      <c r="FY3590" s="0"/>
      <c r="FZ3590" s="0"/>
      <c r="GA3590" s="0"/>
      <c r="GB3590" s="0"/>
      <c r="GC3590" s="0"/>
      <c r="GD3590" s="0"/>
      <c r="GE3590" s="0"/>
      <c r="GF3590" s="0"/>
      <c r="GG3590" s="0"/>
      <c r="GH3590" s="0"/>
      <c r="GI3590" s="0"/>
      <c r="GJ3590" s="0"/>
      <c r="GK3590" s="0"/>
      <c r="GL3590" s="0"/>
      <c r="GM3590" s="0"/>
      <c r="GN3590" s="0"/>
      <c r="GO3590" s="0"/>
      <c r="GP3590" s="0"/>
      <c r="GQ3590" s="0"/>
      <c r="GR3590" s="0"/>
      <c r="GS3590" s="0"/>
      <c r="GT3590" s="0"/>
      <c r="GU3590" s="0"/>
      <c r="GV3590" s="0"/>
      <c r="GW3590" s="0"/>
      <c r="GX3590" s="0"/>
      <c r="GY3590" s="0"/>
      <c r="GZ3590" s="0"/>
      <c r="HA3590" s="0"/>
      <c r="HB3590" s="0"/>
      <c r="HC3590" s="0"/>
      <c r="HD3590" s="0"/>
      <c r="HE3590" s="0"/>
      <c r="HF3590" s="0"/>
      <c r="HG3590" s="0"/>
      <c r="HH3590" s="0"/>
      <c r="HI3590" s="0"/>
      <c r="HJ3590" s="0"/>
      <c r="HK3590" s="0"/>
      <c r="HL3590" s="0"/>
      <c r="HM3590" s="0"/>
      <c r="HN3590" s="0"/>
      <c r="HO3590" s="0"/>
      <c r="HP3590" s="0"/>
      <c r="HQ3590" s="0"/>
      <c r="HR3590" s="0"/>
      <c r="HS3590" s="0"/>
      <c r="HT3590" s="0"/>
      <c r="HU3590" s="0"/>
      <c r="HV3590" s="0"/>
      <c r="HW3590" s="0"/>
      <c r="HX3590" s="0"/>
      <c r="HY3590" s="0"/>
      <c r="HZ3590" s="0"/>
      <c r="IA3590" s="0"/>
      <c r="IB3590" s="0"/>
      <c r="IC3590" s="0"/>
      <c r="ID3590" s="0"/>
      <c r="IE3590" s="0"/>
      <c r="IF3590" s="0"/>
      <c r="IG3590" s="0"/>
      <c r="IH3590" s="0"/>
      <c r="II3590" s="0"/>
      <c r="IJ3590" s="0"/>
      <c r="IK3590" s="0"/>
      <c r="IL3590" s="0"/>
      <c r="IM3590" s="0"/>
      <c r="IN3590" s="0"/>
      <c r="IO3590" s="0"/>
      <c r="IP3590" s="0"/>
      <c r="IQ3590" s="0"/>
      <c r="IR3590" s="0"/>
      <c r="IS3590" s="0"/>
      <c r="IT3590" s="0"/>
      <c r="IU3590" s="0"/>
      <c r="IV3590" s="0"/>
      <c r="IW3590" s="0"/>
      <c r="IX3590" s="0"/>
      <c r="IY3590" s="0"/>
      <c r="IZ3590" s="0"/>
      <c r="JA3590" s="0"/>
      <c r="JB3590" s="0"/>
      <c r="JC3590" s="0"/>
      <c r="JD3590" s="0"/>
      <c r="JE3590" s="0"/>
      <c r="JF3590" s="0"/>
      <c r="JG3590" s="0"/>
      <c r="JH3590" s="0"/>
      <c r="JI3590" s="0"/>
      <c r="JJ3590" s="0"/>
      <c r="JK3590" s="0"/>
      <c r="JL3590" s="0"/>
      <c r="JM3590" s="0"/>
      <c r="JN3590" s="0"/>
      <c r="JO3590" s="0"/>
      <c r="JP3590" s="0"/>
      <c r="JQ3590" s="0"/>
      <c r="JR3590" s="0"/>
      <c r="JS3590" s="0"/>
      <c r="JT3590" s="0"/>
      <c r="JU3590" s="0"/>
      <c r="JV3590" s="0"/>
      <c r="JW3590" s="0"/>
      <c r="JX3590" s="0"/>
      <c r="JY3590" s="0"/>
      <c r="JZ3590" s="0"/>
      <c r="KA3590" s="0"/>
      <c r="KB3590" s="0"/>
      <c r="KC3590" s="0"/>
      <c r="KD3590" s="0"/>
      <c r="KE3590" s="0"/>
      <c r="KF3590" s="0"/>
      <c r="KG3590" s="0"/>
      <c r="KH3590" s="0"/>
      <c r="KI3590" s="0"/>
      <c r="KJ3590" s="0"/>
      <c r="KK3590" s="0"/>
      <c r="KL3590" s="0"/>
      <c r="KM3590" s="0"/>
      <c r="KN3590" s="0"/>
      <c r="KO3590" s="0"/>
      <c r="KP3590" s="0"/>
      <c r="KQ3590" s="0"/>
      <c r="KR3590" s="0"/>
      <c r="KS3590" s="0"/>
      <c r="KT3590" s="0"/>
      <c r="KU3590" s="0"/>
      <c r="KV3590" s="0"/>
      <c r="KW3590" s="0"/>
      <c r="KX3590" s="0"/>
      <c r="KY3590" s="0"/>
      <c r="KZ3590" s="0"/>
      <c r="LA3590" s="0"/>
      <c r="LB3590" s="0"/>
      <c r="LC3590" s="0"/>
      <c r="LD3590" s="0"/>
      <c r="LE3590" s="0"/>
      <c r="LF3590" s="0"/>
      <c r="LG3590" s="0"/>
      <c r="LH3590" s="0"/>
      <c r="LI3590" s="0"/>
      <c r="LJ3590" s="0"/>
      <c r="LK3590" s="0"/>
      <c r="LL3590" s="0"/>
      <c r="LM3590" s="0"/>
      <c r="LN3590" s="0"/>
      <c r="LO3590" s="0"/>
      <c r="LP3590" s="0"/>
      <c r="LQ3590" s="0"/>
      <c r="LR3590" s="0"/>
      <c r="LS3590" s="0"/>
      <c r="LT3590" s="0"/>
      <c r="LU3590" s="0"/>
      <c r="LV3590" s="0"/>
      <c r="LW3590" s="0"/>
      <c r="LX3590" s="0"/>
      <c r="LY3590" s="0"/>
      <c r="LZ3590" s="0"/>
      <c r="MA3590" s="0"/>
      <c r="MB3590" s="0"/>
      <c r="MC3590" s="0"/>
      <c r="MD3590" s="0"/>
      <c r="ME3590" s="0"/>
      <c r="MF3590" s="0"/>
      <c r="MG3590" s="0"/>
      <c r="MH3590" s="0"/>
      <c r="MI3590" s="0"/>
      <c r="MJ3590" s="0"/>
      <c r="MK3590" s="0"/>
      <c r="ML3590" s="0"/>
      <c r="MM3590" s="0"/>
      <c r="MN3590" s="0"/>
      <c r="MO3590" s="0"/>
      <c r="MP3590" s="0"/>
      <c r="MQ3590" s="0"/>
      <c r="MR3590" s="0"/>
      <c r="MS3590" s="0"/>
      <c r="MT3590" s="0"/>
      <c r="MU3590" s="0"/>
      <c r="MV3590" s="0"/>
      <c r="MW3590" s="0"/>
      <c r="MX3590" s="0"/>
      <c r="MY3590" s="0"/>
      <c r="MZ3590" s="0"/>
      <c r="NA3590" s="0"/>
      <c r="NB3590" s="0"/>
      <c r="NC3590" s="0"/>
      <c r="ND3590" s="0"/>
      <c r="NE3590" s="0"/>
      <c r="NF3590" s="0"/>
      <c r="NG3590" s="0"/>
      <c r="NH3590" s="0"/>
      <c r="NI3590" s="0"/>
      <c r="NJ3590" s="0"/>
      <c r="NK3590" s="0"/>
      <c r="NL3590" s="0"/>
      <c r="NM3590" s="0"/>
      <c r="NN3590" s="0"/>
      <c r="NO3590" s="0"/>
      <c r="NP3590" s="0"/>
      <c r="NQ3590" s="0"/>
      <c r="NR3590" s="0"/>
      <c r="NS3590" s="0"/>
      <c r="NT3590" s="0"/>
      <c r="NU3590" s="0"/>
      <c r="NV3590" s="0"/>
      <c r="NW3590" s="0"/>
      <c r="NX3590" s="0"/>
      <c r="NY3590" s="0"/>
      <c r="NZ3590" s="0"/>
      <c r="OA3590" s="0"/>
      <c r="OB3590" s="0"/>
      <c r="OC3590" s="0"/>
      <c r="OD3590" s="0"/>
      <c r="OE3590" s="0"/>
      <c r="OF3590" s="0"/>
      <c r="OG3590" s="0"/>
      <c r="OH3590" s="0"/>
      <c r="OI3590" s="0"/>
      <c r="OJ3590" s="0"/>
      <c r="OK3590" s="0"/>
      <c r="OL3590" s="0"/>
      <c r="OM3590" s="0"/>
      <c r="ON3590" s="0"/>
      <c r="OO3590" s="0"/>
      <c r="OP3590" s="0"/>
      <c r="OQ3590" s="0"/>
      <c r="OR3590" s="0"/>
      <c r="OS3590" s="0"/>
      <c r="OT3590" s="0"/>
      <c r="OU3590" s="0"/>
      <c r="OV3590" s="0"/>
      <c r="OW3590" s="0"/>
      <c r="OX3590" s="0"/>
      <c r="OY3590" s="0"/>
      <c r="OZ3590" s="0"/>
      <c r="PA3590" s="0"/>
      <c r="PB3590" s="0"/>
      <c r="PC3590" s="0"/>
      <c r="PD3590" s="0"/>
      <c r="PE3590" s="0"/>
      <c r="PF3590" s="0"/>
      <c r="PG3590" s="0"/>
      <c r="PH3590" s="0"/>
      <c r="PI3590" s="0"/>
      <c r="PJ3590" s="0"/>
      <c r="PK3590" s="0"/>
      <c r="PL3590" s="0"/>
      <c r="PM3590" s="0"/>
      <c r="PN3590" s="0"/>
      <c r="PO3590" s="0"/>
      <c r="PP3590" s="0"/>
      <c r="PQ3590" s="0"/>
      <c r="PR3590" s="0"/>
      <c r="PS3590" s="0"/>
      <c r="PT3590" s="0"/>
      <c r="PU3590" s="0"/>
      <c r="PV3590" s="0"/>
      <c r="PW3590" s="0"/>
      <c r="PX3590" s="0"/>
      <c r="PY3590" s="0"/>
      <c r="PZ3590" s="0"/>
      <c r="QA3590" s="0"/>
      <c r="QB3590" s="0"/>
      <c r="QC3590" s="0"/>
      <c r="QD3590" s="0"/>
      <c r="QE3590" s="0"/>
      <c r="QF3590" s="0"/>
      <c r="QG3590" s="0"/>
      <c r="QH3590" s="0"/>
      <c r="QI3590" s="0"/>
      <c r="QJ3590" s="0"/>
      <c r="QK3590" s="0"/>
      <c r="QL3590" s="0"/>
      <c r="QM3590" s="0"/>
      <c r="QN3590" s="0"/>
      <c r="QO3590" s="0"/>
      <c r="QP3590" s="0"/>
      <c r="QQ3590" s="0"/>
      <c r="QR3590" s="0"/>
      <c r="QS3590" s="0"/>
      <c r="QT3590" s="0"/>
      <c r="QU3590" s="0"/>
      <c r="QV3590" s="0"/>
      <c r="QW3590" s="0"/>
      <c r="QX3590" s="0"/>
      <c r="QY3590" s="0"/>
      <c r="QZ3590" s="0"/>
      <c r="RA3590" s="0"/>
      <c r="RB3590" s="0"/>
      <c r="RC3590" s="0"/>
      <c r="RD3590" s="0"/>
      <c r="RE3590" s="0"/>
      <c r="RF3590" s="0"/>
      <c r="RG3590" s="0"/>
      <c r="RH3590" s="0"/>
      <c r="RI3590" s="0"/>
      <c r="RJ3590" s="0"/>
      <c r="RK3590" s="0"/>
      <c r="RL3590" s="0"/>
      <c r="RM3590" s="0"/>
      <c r="RN3590" s="0"/>
      <c r="RO3590" s="0"/>
      <c r="RP3590" s="0"/>
      <c r="RQ3590" s="0"/>
      <c r="RR3590" s="0"/>
      <c r="RS3590" s="0"/>
      <c r="RT3590" s="0"/>
      <c r="RU3590" s="0"/>
      <c r="RV3590" s="0"/>
      <c r="RW3590" s="0"/>
      <c r="RX3590" s="0"/>
      <c r="RY3590" s="0"/>
      <c r="RZ3590" s="0"/>
      <c r="SA3590" s="0"/>
      <c r="SB3590" s="0"/>
      <c r="SC3590" s="0"/>
      <c r="SD3590" s="0"/>
      <c r="SE3590" s="0"/>
      <c r="SF3590" s="0"/>
      <c r="SG3590" s="0"/>
      <c r="SH3590" s="0"/>
      <c r="SI3590" s="0"/>
      <c r="SJ3590" s="0"/>
      <c r="SK3590" s="0"/>
      <c r="SL3590" s="0"/>
      <c r="SM3590" s="0"/>
      <c r="SN3590" s="0"/>
      <c r="SO3590" s="0"/>
      <c r="SP3590" s="0"/>
      <c r="SQ3590" s="0"/>
      <c r="SR3590" s="0"/>
      <c r="SS3590" s="0"/>
      <c r="ST3590" s="0"/>
      <c r="SU3590" s="0"/>
      <c r="SV3590" s="0"/>
      <c r="SW3590" s="0"/>
      <c r="SX3590" s="0"/>
      <c r="SY3590" s="0"/>
      <c r="SZ3590" s="0"/>
      <c r="TA3590" s="0"/>
      <c r="TB3590" s="0"/>
      <c r="TC3590" s="0"/>
      <c r="TD3590" s="0"/>
      <c r="TE3590" s="0"/>
      <c r="TF3590" s="0"/>
      <c r="TG3590" s="0"/>
      <c r="TH3590" s="0"/>
      <c r="TI3590" s="0"/>
      <c r="TJ3590" s="0"/>
      <c r="TK3590" s="0"/>
      <c r="TL3590" s="0"/>
      <c r="TM3590" s="0"/>
      <c r="TN3590" s="0"/>
      <c r="TO3590" s="0"/>
      <c r="TP3590" s="0"/>
      <c r="TQ3590" s="0"/>
      <c r="TR3590" s="0"/>
      <c r="TS3590" s="0"/>
      <c r="TT3590" s="0"/>
      <c r="TU3590" s="0"/>
      <c r="TV3590" s="0"/>
      <c r="TW3590" s="0"/>
      <c r="TX3590" s="0"/>
      <c r="TY3590" s="0"/>
      <c r="TZ3590" s="0"/>
      <c r="UA3590" s="0"/>
      <c r="UB3590" s="0"/>
      <c r="UC3590" s="0"/>
      <c r="UD3590" s="0"/>
      <c r="UE3590" s="0"/>
      <c r="UF3590" s="0"/>
      <c r="UG3590" s="0"/>
      <c r="UH3590" s="0"/>
      <c r="UI3590" s="0"/>
      <c r="UJ3590" s="0"/>
      <c r="UK3590" s="0"/>
      <c r="UL3590" s="0"/>
      <c r="UM3590" s="0"/>
      <c r="UN3590" s="0"/>
      <c r="UO3590" s="0"/>
      <c r="UP3590" s="0"/>
      <c r="UQ3590" s="0"/>
      <c r="UR3590" s="0"/>
      <c r="US3590" s="0"/>
      <c r="UT3590" s="0"/>
      <c r="UU3590" s="0"/>
      <c r="UV3590" s="0"/>
      <c r="UW3590" s="0"/>
      <c r="UX3590" s="0"/>
      <c r="UY3590" s="0"/>
      <c r="UZ3590" s="0"/>
      <c r="VA3590" s="0"/>
      <c r="VB3590" s="0"/>
      <c r="VC3590" s="0"/>
      <c r="VD3590" s="0"/>
      <c r="VE3590" s="0"/>
      <c r="VF3590" s="0"/>
      <c r="VG3590" s="0"/>
      <c r="VH3590" s="0"/>
      <c r="VI3590" s="0"/>
      <c r="VJ3590" s="0"/>
      <c r="VK3590" s="0"/>
      <c r="VL3590" s="0"/>
      <c r="VM3590" s="0"/>
      <c r="VN3590" s="0"/>
      <c r="VO3590" s="0"/>
      <c r="VP3590" s="0"/>
      <c r="VQ3590" s="0"/>
      <c r="VR3590" s="0"/>
      <c r="VS3590" s="0"/>
      <c r="VT3590" s="0"/>
      <c r="VU3590" s="0"/>
      <c r="VV3590" s="0"/>
      <c r="VW3590" s="0"/>
      <c r="VX3590" s="0"/>
      <c r="VY3590" s="0"/>
      <c r="VZ3590" s="0"/>
      <c r="WA3590" s="0"/>
      <c r="WB3590" s="0"/>
      <c r="WC3590" s="0"/>
      <c r="WD3590" s="0"/>
      <c r="WE3590" s="0"/>
      <c r="WF3590" s="0"/>
      <c r="WG3590" s="0"/>
      <c r="WH3590" s="0"/>
      <c r="WI3590" s="0"/>
      <c r="WJ3590" s="0"/>
      <c r="WK3590" s="0"/>
      <c r="WL3590" s="0"/>
      <c r="WM3590" s="0"/>
      <c r="WN3590" s="0"/>
      <c r="WO3590" s="0"/>
      <c r="WP3590" s="0"/>
      <c r="WQ3590" s="0"/>
      <c r="WR3590" s="0"/>
      <c r="WS3590" s="0"/>
      <c r="WT3590" s="0"/>
      <c r="WU3590" s="0"/>
      <c r="WV3590" s="0"/>
      <c r="WW3590" s="0"/>
      <c r="WX3590" s="0"/>
      <c r="WY3590" s="0"/>
      <c r="WZ3590" s="0"/>
      <c r="XA3590" s="0"/>
      <c r="XB3590" s="0"/>
      <c r="XC3590" s="0"/>
      <c r="XD3590" s="0"/>
      <c r="XE3590" s="0"/>
      <c r="XF3590" s="0"/>
      <c r="XG3590" s="0"/>
      <c r="XH3590" s="0"/>
      <c r="XI3590" s="0"/>
      <c r="XJ3590" s="0"/>
      <c r="XK3590" s="0"/>
      <c r="XL3590" s="0"/>
      <c r="XM3590" s="0"/>
      <c r="XN3590" s="0"/>
      <c r="XO3590" s="0"/>
      <c r="XP3590" s="0"/>
      <c r="XQ3590" s="0"/>
      <c r="XR3590" s="0"/>
      <c r="XS3590" s="0"/>
      <c r="XT3590" s="0"/>
      <c r="XU3590" s="0"/>
      <c r="XV3590" s="0"/>
      <c r="XW3590" s="0"/>
      <c r="XX3590" s="0"/>
      <c r="XY3590" s="0"/>
      <c r="XZ3590" s="0"/>
      <c r="YA3590" s="0"/>
      <c r="YB3590" s="0"/>
      <c r="YC3590" s="0"/>
      <c r="YD3590" s="0"/>
      <c r="YE3590" s="0"/>
      <c r="YF3590" s="0"/>
      <c r="YG3590" s="0"/>
      <c r="YH3590" s="0"/>
      <c r="YI3590" s="0"/>
      <c r="YJ3590" s="0"/>
      <c r="YK3590" s="0"/>
      <c r="YL3590" s="0"/>
      <c r="YM3590" s="0"/>
      <c r="YN3590" s="0"/>
      <c r="YO3590" s="0"/>
      <c r="YP3590" s="0"/>
      <c r="YQ3590" s="0"/>
      <c r="YR3590" s="0"/>
      <c r="YS3590" s="0"/>
      <c r="YT3590" s="0"/>
      <c r="YU3590" s="0"/>
      <c r="YV3590" s="0"/>
      <c r="YW3590" s="0"/>
      <c r="YX3590" s="0"/>
      <c r="YY3590" s="0"/>
      <c r="YZ3590" s="0"/>
      <c r="ZA3590" s="0"/>
      <c r="ZB3590" s="0"/>
      <c r="ZC3590" s="0"/>
      <c r="ZD3590" s="0"/>
      <c r="ZE3590" s="0"/>
      <c r="ZF3590" s="0"/>
      <c r="ZG3590" s="0"/>
      <c r="ZH3590" s="0"/>
      <c r="ZI3590" s="0"/>
      <c r="ZJ3590" s="0"/>
      <c r="ZK3590" s="0"/>
      <c r="ZL3590" s="0"/>
      <c r="ZM3590" s="0"/>
      <c r="ZN3590" s="0"/>
      <c r="ZO3590" s="0"/>
      <c r="ZP3590" s="0"/>
      <c r="ZQ3590" s="0"/>
      <c r="ZR3590" s="0"/>
      <c r="ZS3590" s="0"/>
      <c r="ZT3590" s="0"/>
      <c r="ZU3590" s="0"/>
      <c r="ZV3590" s="0"/>
      <c r="ZW3590" s="0"/>
      <c r="ZX3590" s="0"/>
      <c r="ZY3590" s="0"/>
      <c r="ZZ3590" s="0"/>
      <c r="AAA3590" s="0"/>
      <c r="AAB3590" s="0"/>
      <c r="AAC3590" s="0"/>
      <c r="AAD3590" s="0"/>
      <c r="AAE3590" s="0"/>
      <c r="AAF3590" s="0"/>
      <c r="AAG3590" s="0"/>
      <c r="AAH3590" s="0"/>
      <c r="AAI3590" s="0"/>
      <c r="AAJ3590" s="0"/>
      <c r="AAK3590" s="0"/>
      <c r="AAL3590" s="0"/>
      <c r="AAM3590" s="0"/>
      <c r="AAN3590" s="0"/>
      <c r="AAO3590" s="0"/>
      <c r="AAP3590" s="0"/>
      <c r="AAQ3590" s="0"/>
      <c r="AAR3590" s="0"/>
      <c r="AAS3590" s="0"/>
      <c r="AAT3590" s="0"/>
      <c r="AAU3590" s="0"/>
      <c r="AAV3590" s="0"/>
      <c r="AAW3590" s="0"/>
      <c r="AAX3590" s="0"/>
      <c r="AAY3590" s="0"/>
      <c r="AAZ3590" s="0"/>
      <c r="ABA3590" s="0"/>
      <c r="ABB3590" s="0"/>
      <c r="ABC3590" s="0"/>
      <c r="ABD3590" s="0"/>
      <c r="ABE3590" s="0"/>
      <c r="ABF3590" s="0"/>
      <c r="ABG3590" s="0"/>
      <c r="ABH3590" s="0"/>
      <c r="ABI3590" s="0"/>
      <c r="ABJ3590" s="0"/>
      <c r="ABK3590" s="0"/>
      <c r="ABL3590" s="0"/>
      <c r="ABM3590" s="0"/>
      <c r="ABN3590" s="0"/>
      <c r="ABO3590" s="0"/>
      <c r="ABP3590" s="0"/>
      <c r="ABQ3590" s="0"/>
      <c r="ABR3590" s="0"/>
      <c r="ABS3590" s="0"/>
      <c r="ABT3590" s="0"/>
      <c r="ABU3590" s="0"/>
      <c r="ABV3590" s="0"/>
      <c r="ABW3590" s="0"/>
      <c r="ABX3590" s="0"/>
      <c r="ABY3590" s="0"/>
      <c r="ABZ3590" s="0"/>
      <c r="ACA3590" s="0"/>
      <c r="ACB3590" s="0"/>
      <c r="ACC3590" s="0"/>
      <c r="ACD3590" s="0"/>
      <c r="ACE3590" s="0"/>
      <c r="ACF3590" s="0"/>
      <c r="ACG3590" s="0"/>
      <c r="ACH3590" s="0"/>
      <c r="ACI3590" s="0"/>
      <c r="ACJ3590" s="0"/>
      <c r="ACK3590" s="0"/>
      <c r="ACL3590" s="0"/>
      <c r="ACM3590" s="0"/>
      <c r="ACN3590" s="0"/>
      <c r="ACO3590" s="0"/>
      <c r="ACP3590" s="0"/>
      <c r="ACQ3590" s="0"/>
      <c r="ACR3590" s="0"/>
      <c r="ACS3590" s="0"/>
      <c r="ACT3590" s="0"/>
      <c r="ACU3590" s="0"/>
      <c r="ACV3590" s="0"/>
      <c r="ACW3590" s="0"/>
      <c r="ACX3590" s="0"/>
      <c r="ACY3590" s="0"/>
      <c r="ACZ3590" s="0"/>
      <c r="ADA3590" s="0"/>
      <c r="ADB3590" s="0"/>
      <c r="ADC3590" s="0"/>
      <c r="ADD3590" s="0"/>
      <c r="ADE3590" s="0"/>
      <c r="ADF3590" s="0"/>
      <c r="ADG3590" s="0"/>
      <c r="ADH3590" s="0"/>
      <c r="ADI3590" s="0"/>
      <c r="ADJ3590" s="0"/>
      <c r="ADK3590" s="0"/>
      <c r="ADL3590" s="0"/>
      <c r="ADM3590" s="0"/>
      <c r="ADN3590" s="0"/>
      <c r="ADO3590" s="0"/>
      <c r="ADP3590" s="0"/>
      <c r="ADQ3590" s="0"/>
      <c r="ADR3590" s="0"/>
      <c r="ADS3590" s="0"/>
      <c r="ADT3590" s="0"/>
      <c r="ADU3590" s="0"/>
      <c r="ADV3590" s="0"/>
      <c r="ADW3590" s="0"/>
      <c r="ADX3590" s="0"/>
      <c r="ADY3590" s="0"/>
      <c r="ADZ3590" s="0"/>
      <c r="AEA3590" s="0"/>
      <c r="AEB3590" s="0"/>
      <c r="AEC3590" s="0"/>
      <c r="AED3590" s="0"/>
      <c r="AEE3590" s="0"/>
      <c r="AEF3590" s="0"/>
      <c r="AEG3590" s="0"/>
      <c r="AEH3590" s="0"/>
      <c r="AEI3590" s="0"/>
      <c r="AEJ3590" s="0"/>
      <c r="AEK3590" s="0"/>
      <c r="AEL3590" s="0"/>
      <c r="AEM3590" s="0"/>
      <c r="AEN3590" s="0"/>
      <c r="AEO3590" s="0"/>
      <c r="AEP3590" s="0"/>
      <c r="AEQ3590" s="0"/>
      <c r="AER3590" s="0"/>
      <c r="AES3590" s="0"/>
      <c r="AET3590" s="0"/>
      <c r="AEU3590" s="0"/>
      <c r="AEV3590" s="0"/>
      <c r="AEW3590" s="0"/>
      <c r="AEX3590" s="0"/>
      <c r="AEY3590" s="0"/>
      <c r="AEZ3590" s="0"/>
      <c r="AFA3590" s="0"/>
      <c r="AFB3590" s="0"/>
      <c r="AFC3590" s="0"/>
      <c r="AFD3590" s="0"/>
      <c r="AFE3590" s="0"/>
      <c r="AFF3590" s="0"/>
      <c r="AFG3590" s="0"/>
      <c r="AFH3590" s="0"/>
      <c r="AFI3590" s="0"/>
      <c r="AFJ3590" s="0"/>
      <c r="AFK3590" s="0"/>
      <c r="AFL3590" s="0"/>
      <c r="AFM3590" s="0"/>
      <c r="AFN3590" s="0"/>
      <c r="AFO3590" s="0"/>
      <c r="AFP3590" s="0"/>
      <c r="AFQ3590" s="0"/>
      <c r="AFR3590" s="0"/>
      <c r="AFS3590" s="0"/>
      <c r="AFT3590" s="0"/>
      <c r="AFU3590" s="0"/>
      <c r="AFV3590" s="0"/>
      <c r="AFW3590" s="0"/>
      <c r="AFX3590" s="0"/>
      <c r="AFY3590" s="0"/>
      <c r="AFZ3590" s="0"/>
      <c r="AGA3590" s="0"/>
      <c r="AGB3590" s="0"/>
      <c r="AGC3590" s="0"/>
      <c r="AGD3590" s="0"/>
      <c r="AGE3590" s="0"/>
      <c r="AGF3590" s="0"/>
      <c r="AGG3590" s="0"/>
      <c r="AGH3590" s="0"/>
      <c r="AGI3590" s="0"/>
      <c r="AGJ3590" s="0"/>
      <c r="AGK3590" s="0"/>
      <c r="AGL3590" s="0"/>
      <c r="AGM3590" s="0"/>
      <c r="AGN3590" s="0"/>
      <c r="AGO3590" s="0"/>
      <c r="AGP3590" s="0"/>
      <c r="AGQ3590" s="0"/>
      <c r="AGR3590" s="0"/>
      <c r="AGS3590" s="0"/>
      <c r="AGT3590" s="0"/>
      <c r="AGU3590" s="0"/>
      <c r="AGV3590" s="0"/>
      <c r="AGW3590" s="0"/>
      <c r="AGX3590" s="0"/>
      <c r="AGY3590" s="0"/>
      <c r="AGZ3590" s="0"/>
      <c r="AHA3590" s="0"/>
      <c r="AHB3590" s="0"/>
      <c r="AHC3590" s="0"/>
      <c r="AHD3590" s="0"/>
      <c r="AHE3590" s="0"/>
      <c r="AHF3590" s="0"/>
      <c r="AHG3590" s="0"/>
      <c r="AHH3590" s="0"/>
      <c r="AHI3590" s="0"/>
      <c r="AHJ3590" s="0"/>
      <c r="AHK3590" s="0"/>
      <c r="AHL3590" s="0"/>
      <c r="AHM3590" s="0"/>
      <c r="AHN3590" s="0"/>
      <c r="AHO3590" s="0"/>
      <c r="AHP3590" s="0"/>
      <c r="AHQ3590" s="0"/>
      <c r="AHR3590" s="0"/>
      <c r="AHS3590" s="0"/>
      <c r="AHT3590" s="0"/>
      <c r="AHU3590" s="0"/>
      <c r="AHV3590" s="0"/>
      <c r="AHW3590" s="0"/>
      <c r="AHX3590" s="0"/>
      <c r="AHY3590" s="0"/>
      <c r="AHZ3590" s="0"/>
      <c r="AIA3590" s="0"/>
      <c r="AIB3590" s="0"/>
      <c r="AIC3590" s="0"/>
      <c r="AID3590" s="0"/>
      <c r="AIE3590" s="0"/>
      <c r="AIF3590" s="0"/>
      <c r="AIG3590" s="0"/>
      <c r="AIH3590" s="0"/>
      <c r="AII3590" s="0"/>
      <c r="AIJ3590" s="0"/>
      <c r="AIK3590" s="0"/>
      <c r="AIL3590" s="0"/>
      <c r="AIM3590" s="0"/>
      <c r="AIN3590" s="0"/>
      <c r="AIO3590" s="0"/>
      <c r="AIP3590" s="0"/>
      <c r="AIQ3590" s="0"/>
      <c r="AIR3590" s="0"/>
      <c r="AIS3590" s="0"/>
      <c r="AIT3590" s="0"/>
      <c r="AIU3590" s="0"/>
      <c r="AIV3590" s="0"/>
      <c r="AIW3590" s="0"/>
      <c r="AIX3590" s="0"/>
      <c r="AIY3590" s="0"/>
      <c r="AIZ3590" s="0"/>
      <c r="AJA3590" s="0"/>
      <c r="AJB3590" s="0"/>
      <c r="AJC3590" s="0"/>
      <c r="AJD3590" s="0"/>
      <c r="AJE3590" s="0"/>
      <c r="AJF3590" s="0"/>
      <c r="AJG3590" s="0"/>
      <c r="AJH3590" s="0"/>
      <c r="AJI3590" s="0"/>
      <c r="AJJ3590" s="0"/>
      <c r="AJK3590" s="0"/>
      <c r="AJL3590" s="0"/>
      <c r="AJM3590" s="0"/>
      <c r="AJN3590" s="0"/>
      <c r="AJO3590" s="0"/>
      <c r="AJP3590" s="0"/>
      <c r="AJQ3590" s="0"/>
      <c r="AJR3590" s="0"/>
      <c r="AJS3590" s="0"/>
      <c r="AJT3590" s="0"/>
      <c r="AJU3590" s="0"/>
      <c r="AJV3590" s="0"/>
      <c r="AJW3590" s="0"/>
      <c r="AJX3590" s="0"/>
      <c r="AJY3590" s="0"/>
      <c r="AJZ3590" s="0"/>
      <c r="AKA3590" s="0"/>
      <c r="AKB3590" s="0"/>
      <c r="AKC3590" s="0"/>
      <c r="AKD3590" s="0"/>
      <c r="AKE3590" s="0"/>
      <c r="AKF3590" s="0"/>
      <c r="AKG3590" s="0"/>
      <c r="AKH3590" s="0"/>
      <c r="AKI3590" s="0"/>
      <c r="AKJ3590" s="0"/>
      <c r="AKK3590" s="0"/>
      <c r="AKL3590" s="0"/>
      <c r="AKM3590" s="0"/>
      <c r="AKN3590" s="0"/>
      <c r="AKO3590" s="0"/>
      <c r="AKP3590" s="0"/>
      <c r="AKQ3590" s="0"/>
      <c r="AKR3590" s="0"/>
      <c r="AKS3590" s="0"/>
      <c r="AKT3590" s="0"/>
      <c r="AKU3590" s="0"/>
      <c r="AKV3590" s="0"/>
      <c r="AKW3590" s="0"/>
      <c r="AKX3590" s="0"/>
      <c r="AKY3590" s="0"/>
      <c r="AKZ3590" s="0"/>
      <c r="ALA3590" s="0"/>
      <c r="ALB3590" s="0"/>
      <c r="ALC3590" s="0"/>
      <c r="ALD3590" s="0"/>
      <c r="ALE3590" s="0"/>
      <c r="ALF3590" s="0"/>
      <c r="ALG3590" s="0"/>
      <c r="ALH3590" s="0"/>
      <c r="ALI3590" s="0"/>
      <c r="ALJ3590" s="0"/>
      <c r="ALK3590" s="0"/>
      <c r="ALL3590" s="0"/>
      <c r="ALM3590" s="0"/>
      <c r="ALN3590" s="0"/>
      <c r="ALO3590" s="0"/>
      <c r="ALP3590" s="0"/>
      <c r="ALQ3590" s="0"/>
      <c r="ALR3590" s="0"/>
      <c r="ALS3590" s="0"/>
      <c r="ALT3590" s="0"/>
      <c r="ALU3590" s="0"/>
      <c r="ALV3590" s="0"/>
      <c r="ALW3590" s="0"/>
      <c r="ALX3590" s="0"/>
      <c r="ALY3590" s="0"/>
      <c r="ALZ3590" s="0"/>
      <c r="AMA3590" s="0"/>
      <c r="AMB3590" s="0"/>
      <c r="AMC3590" s="0"/>
      <c r="AMD3590" s="0"/>
      <c r="AME3590" s="0"/>
      <c r="AMF3590" s="0"/>
      <c r="AMG3590" s="0"/>
      <c r="AMH3590" s="0"/>
      <c r="AMI3590" s="0"/>
    </row>
    <row r="3591" customFormat="false" ht="12.75" hidden="false" customHeight="false" outlineLevel="0" collapsed="false">
      <c r="A3591" s="1" t="s">
        <v>3812</v>
      </c>
      <c r="C3591" s="27" t="s">
        <v>3819</v>
      </c>
      <c r="D3591" s="27" t="s">
        <v>20</v>
      </c>
      <c r="E3591" s="28"/>
      <c r="F3591" s="29"/>
      <c r="G3591" s="27"/>
      <c r="H3591" s="30" t="s">
        <v>168</v>
      </c>
      <c r="I3591" s="31" t="n">
        <v>3.3</v>
      </c>
      <c r="J3591" s="31" t="s">
        <v>3814</v>
      </c>
      <c r="BM3591" s="0"/>
      <c r="BN3591" s="0"/>
      <c r="BO3591" s="0"/>
      <c r="BP3591" s="0"/>
      <c r="BQ3591" s="0"/>
      <c r="BR3591" s="0"/>
      <c r="BS3591" s="0"/>
      <c r="BT3591" s="0"/>
      <c r="BU3591" s="0"/>
      <c r="BV3591" s="0"/>
      <c r="BW3591" s="0"/>
      <c r="BX3591" s="0"/>
      <c r="BY3591" s="0"/>
      <c r="BZ3591" s="0"/>
      <c r="CA3591" s="0"/>
      <c r="CB3591" s="0"/>
      <c r="CC3591" s="0"/>
      <c r="CD3591" s="0"/>
      <c r="CE3591" s="0"/>
      <c r="CF3591" s="0"/>
      <c r="CG3591" s="0"/>
      <c r="CH3591" s="0"/>
      <c r="CI3591" s="0"/>
      <c r="CJ3591" s="0"/>
      <c r="CK3591" s="0"/>
      <c r="CL3591" s="0"/>
      <c r="CM3591" s="0"/>
      <c r="CN3591" s="0"/>
      <c r="CO3591" s="0"/>
      <c r="CP3591" s="0"/>
      <c r="CQ3591" s="0"/>
      <c r="CR3591" s="0"/>
      <c r="CS3591" s="0"/>
      <c r="CT3591" s="0"/>
      <c r="CU3591" s="0"/>
      <c r="CV3591" s="0"/>
      <c r="CW3591" s="0"/>
      <c r="CX3591" s="0"/>
      <c r="CY3591" s="0"/>
      <c r="CZ3591" s="0"/>
      <c r="DA3591" s="0"/>
      <c r="DB3591" s="0"/>
      <c r="DC3591" s="0"/>
      <c r="DD3591" s="0"/>
      <c r="DE3591" s="0"/>
      <c r="DF3591" s="0"/>
      <c r="DG3591" s="0"/>
      <c r="DH3591" s="0"/>
      <c r="DI3591" s="0"/>
      <c r="DJ3591" s="0"/>
      <c r="DK3591" s="0"/>
      <c r="DL3591" s="0"/>
      <c r="DM3591" s="0"/>
      <c r="DN3591" s="0"/>
      <c r="DO3591" s="0"/>
      <c r="DP3591" s="0"/>
      <c r="DQ3591" s="0"/>
      <c r="DR3591" s="0"/>
      <c r="DS3591" s="0"/>
      <c r="DT3591" s="0"/>
      <c r="DU3591" s="0"/>
      <c r="DV3591" s="0"/>
      <c r="DW3591" s="0"/>
      <c r="DX3591" s="0"/>
      <c r="DY3591" s="0"/>
      <c r="DZ3591" s="0"/>
      <c r="EA3591" s="0"/>
      <c r="EB3591" s="0"/>
      <c r="EC3591" s="0"/>
      <c r="ED3591" s="0"/>
      <c r="EE3591" s="0"/>
      <c r="EF3591" s="0"/>
      <c r="EG3591" s="0"/>
      <c r="EH3591" s="0"/>
      <c r="EI3591" s="0"/>
      <c r="EJ3591" s="0"/>
      <c r="EK3591" s="0"/>
      <c r="EL3591" s="0"/>
      <c r="EM3591" s="0"/>
      <c r="EN3591" s="0"/>
      <c r="EO3591" s="0"/>
      <c r="EP3591" s="0"/>
      <c r="EQ3591" s="0"/>
      <c r="ER3591" s="0"/>
      <c r="ES3591" s="0"/>
      <c r="ET3591" s="0"/>
      <c r="EU3591" s="0"/>
      <c r="EV3591" s="0"/>
      <c r="EW3591" s="0"/>
      <c r="EX3591" s="0"/>
      <c r="EY3591" s="0"/>
      <c r="EZ3591" s="0"/>
      <c r="FA3591" s="0"/>
      <c r="FB3591" s="0"/>
      <c r="FC3591" s="0"/>
      <c r="FD3591" s="0"/>
      <c r="FE3591" s="0"/>
      <c r="FF3591" s="0"/>
      <c r="FG3591" s="0"/>
      <c r="FH3591" s="0"/>
      <c r="FI3591" s="0"/>
      <c r="FJ3591" s="0"/>
      <c r="FK3591" s="0"/>
      <c r="FL3591" s="0"/>
      <c r="FM3591" s="0"/>
      <c r="FN3591" s="0"/>
      <c r="FO3591" s="0"/>
      <c r="FP3591" s="0"/>
      <c r="FQ3591" s="0"/>
      <c r="FR3591" s="0"/>
      <c r="FS3591" s="0"/>
      <c r="FT3591" s="0"/>
      <c r="FU3591" s="0"/>
      <c r="FV3591" s="0"/>
      <c r="FW3591" s="0"/>
      <c r="FX3591" s="0"/>
      <c r="FY3591" s="0"/>
      <c r="FZ3591" s="0"/>
      <c r="GA3591" s="0"/>
      <c r="GB3591" s="0"/>
      <c r="GC3591" s="0"/>
      <c r="GD3591" s="0"/>
      <c r="GE3591" s="0"/>
      <c r="GF3591" s="0"/>
      <c r="GG3591" s="0"/>
      <c r="GH3591" s="0"/>
      <c r="GI3591" s="0"/>
      <c r="GJ3591" s="0"/>
      <c r="GK3591" s="0"/>
      <c r="GL3591" s="0"/>
      <c r="GM3591" s="0"/>
      <c r="GN3591" s="0"/>
      <c r="GO3591" s="0"/>
      <c r="GP3591" s="0"/>
      <c r="GQ3591" s="0"/>
      <c r="GR3591" s="0"/>
      <c r="GS3591" s="0"/>
      <c r="GT3591" s="0"/>
      <c r="GU3591" s="0"/>
      <c r="GV3591" s="0"/>
      <c r="GW3591" s="0"/>
      <c r="GX3591" s="0"/>
      <c r="GY3591" s="0"/>
      <c r="GZ3591" s="0"/>
      <c r="HA3591" s="0"/>
      <c r="HB3591" s="0"/>
      <c r="HC3591" s="0"/>
      <c r="HD3591" s="0"/>
      <c r="HE3591" s="0"/>
      <c r="HF3591" s="0"/>
      <c r="HG3591" s="0"/>
      <c r="HH3591" s="0"/>
      <c r="HI3591" s="0"/>
      <c r="HJ3591" s="0"/>
      <c r="HK3591" s="0"/>
      <c r="HL3591" s="0"/>
      <c r="HM3591" s="0"/>
      <c r="HN3591" s="0"/>
      <c r="HO3591" s="0"/>
      <c r="HP3591" s="0"/>
      <c r="HQ3591" s="0"/>
      <c r="HR3591" s="0"/>
      <c r="HS3591" s="0"/>
      <c r="HT3591" s="0"/>
      <c r="HU3591" s="0"/>
      <c r="HV3591" s="0"/>
      <c r="HW3591" s="0"/>
      <c r="HX3591" s="0"/>
      <c r="HY3591" s="0"/>
      <c r="HZ3591" s="0"/>
      <c r="IA3591" s="0"/>
      <c r="IB3591" s="0"/>
      <c r="IC3591" s="0"/>
      <c r="ID3591" s="0"/>
      <c r="IE3591" s="0"/>
      <c r="IF3591" s="0"/>
      <c r="IG3591" s="0"/>
      <c r="IH3591" s="0"/>
      <c r="II3591" s="0"/>
      <c r="IJ3591" s="0"/>
      <c r="IK3591" s="0"/>
      <c r="IL3591" s="0"/>
      <c r="IM3591" s="0"/>
      <c r="IN3591" s="0"/>
      <c r="IO3591" s="0"/>
      <c r="IP3591" s="0"/>
      <c r="IQ3591" s="0"/>
      <c r="IR3591" s="0"/>
      <c r="IS3591" s="0"/>
      <c r="IT3591" s="0"/>
      <c r="IU3591" s="0"/>
      <c r="IV3591" s="0"/>
      <c r="IW3591" s="0"/>
      <c r="IX3591" s="0"/>
      <c r="IY3591" s="0"/>
      <c r="IZ3591" s="0"/>
      <c r="JA3591" s="0"/>
      <c r="JB3591" s="0"/>
      <c r="JC3591" s="0"/>
      <c r="JD3591" s="0"/>
      <c r="JE3591" s="0"/>
      <c r="JF3591" s="0"/>
      <c r="JG3591" s="0"/>
      <c r="JH3591" s="0"/>
      <c r="JI3591" s="0"/>
      <c r="JJ3591" s="0"/>
      <c r="JK3591" s="0"/>
      <c r="JL3591" s="0"/>
      <c r="JM3591" s="0"/>
      <c r="JN3591" s="0"/>
      <c r="JO3591" s="0"/>
      <c r="JP3591" s="0"/>
      <c r="JQ3591" s="0"/>
      <c r="JR3591" s="0"/>
      <c r="JS3591" s="0"/>
      <c r="JT3591" s="0"/>
      <c r="JU3591" s="0"/>
      <c r="JV3591" s="0"/>
      <c r="JW3591" s="0"/>
      <c r="JX3591" s="0"/>
      <c r="JY3591" s="0"/>
      <c r="JZ3591" s="0"/>
      <c r="KA3591" s="0"/>
      <c r="KB3591" s="0"/>
      <c r="KC3591" s="0"/>
      <c r="KD3591" s="0"/>
      <c r="KE3591" s="0"/>
      <c r="KF3591" s="0"/>
      <c r="KG3591" s="0"/>
      <c r="KH3591" s="0"/>
      <c r="KI3591" s="0"/>
      <c r="KJ3591" s="0"/>
      <c r="KK3591" s="0"/>
      <c r="KL3591" s="0"/>
      <c r="KM3591" s="0"/>
      <c r="KN3591" s="0"/>
      <c r="KO3591" s="0"/>
      <c r="KP3591" s="0"/>
      <c r="KQ3591" s="0"/>
      <c r="KR3591" s="0"/>
      <c r="KS3591" s="0"/>
      <c r="KT3591" s="0"/>
      <c r="KU3591" s="0"/>
      <c r="KV3591" s="0"/>
      <c r="KW3591" s="0"/>
      <c r="KX3591" s="0"/>
      <c r="KY3591" s="0"/>
      <c r="KZ3591" s="0"/>
      <c r="LA3591" s="0"/>
      <c r="LB3591" s="0"/>
      <c r="LC3591" s="0"/>
      <c r="LD3591" s="0"/>
      <c r="LE3591" s="0"/>
      <c r="LF3591" s="0"/>
      <c r="LG3591" s="0"/>
      <c r="LH3591" s="0"/>
      <c r="LI3591" s="0"/>
      <c r="LJ3591" s="0"/>
      <c r="LK3591" s="0"/>
      <c r="LL3591" s="0"/>
      <c r="LM3591" s="0"/>
      <c r="LN3591" s="0"/>
      <c r="LO3591" s="0"/>
      <c r="LP3591" s="0"/>
      <c r="LQ3591" s="0"/>
      <c r="LR3591" s="0"/>
      <c r="LS3591" s="0"/>
      <c r="LT3591" s="0"/>
      <c r="LU3591" s="0"/>
      <c r="LV3591" s="0"/>
      <c r="LW3591" s="0"/>
      <c r="LX3591" s="0"/>
      <c r="LY3591" s="0"/>
      <c r="LZ3591" s="0"/>
      <c r="MA3591" s="0"/>
      <c r="MB3591" s="0"/>
      <c r="MC3591" s="0"/>
      <c r="MD3591" s="0"/>
      <c r="ME3591" s="0"/>
      <c r="MF3591" s="0"/>
      <c r="MG3591" s="0"/>
      <c r="MH3591" s="0"/>
      <c r="MI3591" s="0"/>
      <c r="MJ3591" s="0"/>
      <c r="MK3591" s="0"/>
      <c r="ML3591" s="0"/>
      <c r="MM3591" s="0"/>
      <c r="MN3591" s="0"/>
      <c r="MO3591" s="0"/>
      <c r="MP3591" s="0"/>
      <c r="MQ3591" s="0"/>
      <c r="MR3591" s="0"/>
      <c r="MS3591" s="0"/>
      <c r="MT3591" s="0"/>
      <c r="MU3591" s="0"/>
      <c r="MV3591" s="0"/>
      <c r="MW3591" s="0"/>
      <c r="MX3591" s="0"/>
      <c r="MY3591" s="0"/>
      <c r="MZ3591" s="0"/>
      <c r="NA3591" s="0"/>
      <c r="NB3591" s="0"/>
      <c r="NC3591" s="0"/>
      <c r="ND3591" s="0"/>
      <c r="NE3591" s="0"/>
      <c r="NF3591" s="0"/>
      <c r="NG3591" s="0"/>
      <c r="NH3591" s="0"/>
      <c r="NI3591" s="0"/>
      <c r="NJ3591" s="0"/>
      <c r="NK3591" s="0"/>
      <c r="NL3591" s="0"/>
      <c r="NM3591" s="0"/>
      <c r="NN3591" s="0"/>
      <c r="NO3591" s="0"/>
      <c r="NP3591" s="0"/>
      <c r="NQ3591" s="0"/>
      <c r="NR3591" s="0"/>
      <c r="NS3591" s="0"/>
      <c r="NT3591" s="0"/>
      <c r="NU3591" s="0"/>
      <c r="NV3591" s="0"/>
      <c r="NW3591" s="0"/>
      <c r="NX3591" s="0"/>
      <c r="NY3591" s="0"/>
      <c r="NZ3591" s="0"/>
      <c r="OA3591" s="0"/>
      <c r="OB3591" s="0"/>
      <c r="OC3591" s="0"/>
      <c r="OD3591" s="0"/>
      <c r="OE3591" s="0"/>
      <c r="OF3591" s="0"/>
      <c r="OG3591" s="0"/>
      <c r="OH3591" s="0"/>
      <c r="OI3591" s="0"/>
      <c r="OJ3591" s="0"/>
      <c r="OK3591" s="0"/>
      <c r="OL3591" s="0"/>
      <c r="OM3591" s="0"/>
      <c r="ON3591" s="0"/>
      <c r="OO3591" s="0"/>
      <c r="OP3591" s="0"/>
      <c r="OQ3591" s="0"/>
      <c r="OR3591" s="0"/>
      <c r="OS3591" s="0"/>
      <c r="OT3591" s="0"/>
      <c r="OU3591" s="0"/>
      <c r="OV3591" s="0"/>
      <c r="OW3591" s="0"/>
      <c r="OX3591" s="0"/>
      <c r="OY3591" s="0"/>
      <c r="OZ3591" s="0"/>
      <c r="PA3591" s="0"/>
      <c r="PB3591" s="0"/>
      <c r="PC3591" s="0"/>
      <c r="PD3591" s="0"/>
      <c r="PE3591" s="0"/>
      <c r="PF3591" s="0"/>
      <c r="PG3591" s="0"/>
      <c r="PH3591" s="0"/>
      <c r="PI3591" s="0"/>
      <c r="PJ3591" s="0"/>
      <c r="PK3591" s="0"/>
      <c r="PL3591" s="0"/>
      <c r="PM3591" s="0"/>
      <c r="PN3591" s="0"/>
      <c r="PO3591" s="0"/>
      <c r="PP3591" s="0"/>
      <c r="PQ3591" s="0"/>
      <c r="PR3591" s="0"/>
      <c r="PS3591" s="0"/>
      <c r="PT3591" s="0"/>
      <c r="PU3591" s="0"/>
      <c r="PV3591" s="0"/>
      <c r="PW3591" s="0"/>
      <c r="PX3591" s="0"/>
      <c r="PY3591" s="0"/>
      <c r="PZ3591" s="0"/>
      <c r="QA3591" s="0"/>
      <c r="QB3591" s="0"/>
      <c r="QC3591" s="0"/>
      <c r="QD3591" s="0"/>
      <c r="QE3591" s="0"/>
      <c r="QF3591" s="0"/>
      <c r="QG3591" s="0"/>
      <c r="QH3591" s="0"/>
      <c r="QI3591" s="0"/>
      <c r="QJ3591" s="0"/>
      <c r="QK3591" s="0"/>
      <c r="QL3591" s="0"/>
      <c r="QM3591" s="0"/>
      <c r="QN3591" s="0"/>
      <c r="QO3591" s="0"/>
      <c r="QP3591" s="0"/>
      <c r="QQ3591" s="0"/>
      <c r="QR3591" s="0"/>
      <c r="QS3591" s="0"/>
      <c r="QT3591" s="0"/>
      <c r="QU3591" s="0"/>
      <c r="QV3591" s="0"/>
      <c r="QW3591" s="0"/>
      <c r="QX3591" s="0"/>
      <c r="QY3591" s="0"/>
      <c r="QZ3591" s="0"/>
      <c r="RA3591" s="0"/>
      <c r="RB3591" s="0"/>
      <c r="RC3591" s="0"/>
      <c r="RD3591" s="0"/>
      <c r="RE3591" s="0"/>
      <c r="RF3591" s="0"/>
      <c r="RG3591" s="0"/>
      <c r="RH3591" s="0"/>
      <c r="RI3591" s="0"/>
      <c r="RJ3591" s="0"/>
      <c r="RK3591" s="0"/>
      <c r="RL3591" s="0"/>
      <c r="RM3591" s="0"/>
      <c r="RN3591" s="0"/>
      <c r="RO3591" s="0"/>
      <c r="RP3591" s="0"/>
      <c r="RQ3591" s="0"/>
      <c r="RR3591" s="0"/>
      <c r="RS3591" s="0"/>
      <c r="RT3591" s="0"/>
      <c r="RU3591" s="0"/>
      <c r="RV3591" s="0"/>
      <c r="RW3591" s="0"/>
      <c r="RX3591" s="0"/>
      <c r="RY3591" s="0"/>
      <c r="RZ3591" s="0"/>
      <c r="SA3591" s="0"/>
      <c r="SB3591" s="0"/>
      <c r="SC3591" s="0"/>
      <c r="SD3591" s="0"/>
      <c r="SE3591" s="0"/>
      <c r="SF3591" s="0"/>
      <c r="SG3591" s="0"/>
      <c r="SH3591" s="0"/>
      <c r="SI3591" s="0"/>
      <c r="SJ3591" s="0"/>
      <c r="SK3591" s="0"/>
      <c r="SL3591" s="0"/>
      <c r="SM3591" s="0"/>
      <c r="SN3591" s="0"/>
      <c r="SO3591" s="0"/>
      <c r="SP3591" s="0"/>
      <c r="SQ3591" s="0"/>
      <c r="SR3591" s="0"/>
      <c r="SS3591" s="0"/>
      <c r="ST3591" s="0"/>
      <c r="SU3591" s="0"/>
      <c r="SV3591" s="0"/>
      <c r="SW3591" s="0"/>
      <c r="SX3591" s="0"/>
      <c r="SY3591" s="0"/>
      <c r="SZ3591" s="0"/>
      <c r="TA3591" s="0"/>
      <c r="TB3591" s="0"/>
      <c r="TC3591" s="0"/>
      <c r="TD3591" s="0"/>
      <c r="TE3591" s="0"/>
      <c r="TF3591" s="0"/>
      <c r="TG3591" s="0"/>
      <c r="TH3591" s="0"/>
      <c r="TI3591" s="0"/>
      <c r="TJ3591" s="0"/>
      <c r="TK3591" s="0"/>
      <c r="TL3591" s="0"/>
      <c r="TM3591" s="0"/>
      <c r="TN3591" s="0"/>
      <c r="TO3591" s="0"/>
      <c r="TP3591" s="0"/>
      <c r="TQ3591" s="0"/>
      <c r="TR3591" s="0"/>
      <c r="TS3591" s="0"/>
      <c r="TT3591" s="0"/>
      <c r="TU3591" s="0"/>
      <c r="TV3591" s="0"/>
      <c r="TW3591" s="0"/>
      <c r="TX3591" s="0"/>
      <c r="TY3591" s="0"/>
      <c r="TZ3591" s="0"/>
      <c r="UA3591" s="0"/>
      <c r="UB3591" s="0"/>
      <c r="UC3591" s="0"/>
      <c r="UD3591" s="0"/>
      <c r="UE3591" s="0"/>
      <c r="UF3591" s="0"/>
      <c r="UG3591" s="0"/>
      <c r="UH3591" s="0"/>
      <c r="UI3591" s="0"/>
      <c r="UJ3591" s="0"/>
      <c r="UK3591" s="0"/>
      <c r="UL3591" s="0"/>
      <c r="UM3591" s="0"/>
      <c r="UN3591" s="0"/>
      <c r="UO3591" s="0"/>
      <c r="UP3591" s="0"/>
      <c r="UQ3591" s="0"/>
      <c r="UR3591" s="0"/>
      <c r="US3591" s="0"/>
      <c r="UT3591" s="0"/>
      <c r="UU3591" s="0"/>
      <c r="UV3591" s="0"/>
      <c r="UW3591" s="0"/>
      <c r="UX3591" s="0"/>
      <c r="UY3591" s="0"/>
      <c r="UZ3591" s="0"/>
      <c r="VA3591" s="0"/>
      <c r="VB3591" s="0"/>
      <c r="VC3591" s="0"/>
      <c r="VD3591" s="0"/>
      <c r="VE3591" s="0"/>
      <c r="VF3591" s="0"/>
      <c r="VG3591" s="0"/>
      <c r="VH3591" s="0"/>
      <c r="VI3591" s="0"/>
      <c r="VJ3591" s="0"/>
      <c r="VK3591" s="0"/>
      <c r="VL3591" s="0"/>
      <c r="VM3591" s="0"/>
      <c r="VN3591" s="0"/>
      <c r="VO3591" s="0"/>
      <c r="VP3591" s="0"/>
      <c r="VQ3591" s="0"/>
      <c r="VR3591" s="0"/>
      <c r="VS3591" s="0"/>
      <c r="VT3591" s="0"/>
      <c r="VU3591" s="0"/>
      <c r="VV3591" s="0"/>
      <c r="VW3591" s="0"/>
      <c r="VX3591" s="0"/>
      <c r="VY3591" s="0"/>
      <c r="VZ3591" s="0"/>
      <c r="WA3591" s="0"/>
      <c r="WB3591" s="0"/>
      <c r="WC3591" s="0"/>
      <c r="WD3591" s="0"/>
      <c r="WE3591" s="0"/>
      <c r="WF3591" s="0"/>
      <c r="WG3591" s="0"/>
      <c r="WH3591" s="0"/>
      <c r="WI3591" s="0"/>
      <c r="WJ3591" s="0"/>
      <c r="WK3591" s="0"/>
      <c r="WL3591" s="0"/>
      <c r="WM3591" s="0"/>
      <c r="WN3591" s="0"/>
      <c r="WO3591" s="0"/>
      <c r="WP3591" s="0"/>
      <c r="WQ3591" s="0"/>
      <c r="WR3591" s="0"/>
      <c r="WS3591" s="0"/>
      <c r="WT3591" s="0"/>
      <c r="WU3591" s="0"/>
      <c r="WV3591" s="0"/>
      <c r="WW3591" s="0"/>
      <c r="WX3591" s="0"/>
      <c r="WY3591" s="0"/>
      <c r="WZ3591" s="0"/>
      <c r="XA3591" s="0"/>
      <c r="XB3591" s="0"/>
      <c r="XC3591" s="0"/>
      <c r="XD3591" s="0"/>
      <c r="XE3591" s="0"/>
      <c r="XF3591" s="0"/>
      <c r="XG3591" s="0"/>
      <c r="XH3591" s="0"/>
      <c r="XI3591" s="0"/>
      <c r="XJ3591" s="0"/>
      <c r="XK3591" s="0"/>
      <c r="XL3591" s="0"/>
      <c r="XM3591" s="0"/>
      <c r="XN3591" s="0"/>
      <c r="XO3591" s="0"/>
      <c r="XP3591" s="0"/>
      <c r="XQ3591" s="0"/>
      <c r="XR3591" s="0"/>
      <c r="XS3591" s="0"/>
      <c r="XT3591" s="0"/>
      <c r="XU3591" s="0"/>
      <c r="XV3591" s="0"/>
      <c r="XW3591" s="0"/>
      <c r="XX3591" s="0"/>
      <c r="XY3591" s="0"/>
      <c r="XZ3591" s="0"/>
      <c r="YA3591" s="0"/>
      <c r="YB3591" s="0"/>
      <c r="YC3591" s="0"/>
      <c r="YD3591" s="0"/>
      <c r="YE3591" s="0"/>
      <c r="YF3591" s="0"/>
      <c r="YG3591" s="0"/>
      <c r="YH3591" s="0"/>
      <c r="YI3591" s="0"/>
      <c r="YJ3591" s="0"/>
      <c r="YK3591" s="0"/>
      <c r="YL3591" s="0"/>
      <c r="YM3591" s="0"/>
      <c r="YN3591" s="0"/>
      <c r="YO3591" s="0"/>
      <c r="YP3591" s="0"/>
      <c r="YQ3591" s="0"/>
      <c r="YR3591" s="0"/>
      <c r="YS3591" s="0"/>
      <c r="YT3591" s="0"/>
      <c r="YU3591" s="0"/>
      <c r="YV3591" s="0"/>
      <c r="YW3591" s="0"/>
      <c r="YX3591" s="0"/>
      <c r="YY3591" s="0"/>
      <c r="YZ3591" s="0"/>
      <c r="ZA3591" s="0"/>
      <c r="ZB3591" s="0"/>
      <c r="ZC3591" s="0"/>
      <c r="ZD3591" s="0"/>
      <c r="ZE3591" s="0"/>
      <c r="ZF3591" s="0"/>
      <c r="ZG3591" s="0"/>
      <c r="ZH3591" s="0"/>
      <c r="ZI3591" s="0"/>
      <c r="ZJ3591" s="0"/>
      <c r="ZK3591" s="0"/>
      <c r="ZL3591" s="0"/>
      <c r="ZM3591" s="0"/>
      <c r="ZN3591" s="0"/>
      <c r="ZO3591" s="0"/>
      <c r="ZP3591" s="0"/>
      <c r="ZQ3591" s="0"/>
      <c r="ZR3591" s="0"/>
      <c r="ZS3591" s="0"/>
      <c r="ZT3591" s="0"/>
      <c r="ZU3591" s="0"/>
      <c r="ZV3591" s="0"/>
      <c r="ZW3591" s="0"/>
      <c r="ZX3591" s="0"/>
      <c r="ZY3591" s="0"/>
      <c r="ZZ3591" s="0"/>
      <c r="AAA3591" s="0"/>
      <c r="AAB3591" s="0"/>
      <c r="AAC3591" s="0"/>
      <c r="AAD3591" s="0"/>
      <c r="AAE3591" s="0"/>
      <c r="AAF3591" s="0"/>
      <c r="AAG3591" s="0"/>
      <c r="AAH3591" s="0"/>
      <c r="AAI3591" s="0"/>
      <c r="AAJ3591" s="0"/>
      <c r="AAK3591" s="0"/>
      <c r="AAL3591" s="0"/>
      <c r="AAM3591" s="0"/>
      <c r="AAN3591" s="0"/>
      <c r="AAO3591" s="0"/>
      <c r="AAP3591" s="0"/>
      <c r="AAQ3591" s="0"/>
      <c r="AAR3591" s="0"/>
      <c r="AAS3591" s="0"/>
      <c r="AAT3591" s="0"/>
      <c r="AAU3591" s="0"/>
      <c r="AAV3591" s="0"/>
      <c r="AAW3591" s="0"/>
      <c r="AAX3591" s="0"/>
      <c r="AAY3591" s="0"/>
      <c r="AAZ3591" s="0"/>
      <c r="ABA3591" s="0"/>
      <c r="ABB3591" s="0"/>
      <c r="ABC3591" s="0"/>
      <c r="ABD3591" s="0"/>
      <c r="ABE3591" s="0"/>
      <c r="ABF3591" s="0"/>
      <c r="ABG3591" s="0"/>
      <c r="ABH3591" s="0"/>
      <c r="ABI3591" s="0"/>
      <c r="ABJ3591" s="0"/>
      <c r="ABK3591" s="0"/>
      <c r="ABL3591" s="0"/>
      <c r="ABM3591" s="0"/>
      <c r="ABN3591" s="0"/>
      <c r="ABO3591" s="0"/>
      <c r="ABP3591" s="0"/>
      <c r="ABQ3591" s="0"/>
      <c r="ABR3591" s="0"/>
      <c r="ABS3591" s="0"/>
      <c r="ABT3591" s="0"/>
      <c r="ABU3591" s="0"/>
      <c r="ABV3591" s="0"/>
      <c r="ABW3591" s="0"/>
      <c r="ABX3591" s="0"/>
      <c r="ABY3591" s="0"/>
      <c r="ABZ3591" s="0"/>
      <c r="ACA3591" s="0"/>
      <c r="ACB3591" s="0"/>
      <c r="ACC3591" s="0"/>
      <c r="ACD3591" s="0"/>
      <c r="ACE3591" s="0"/>
      <c r="ACF3591" s="0"/>
      <c r="ACG3591" s="0"/>
      <c r="ACH3591" s="0"/>
      <c r="ACI3591" s="0"/>
      <c r="ACJ3591" s="0"/>
      <c r="ACK3591" s="0"/>
      <c r="ACL3591" s="0"/>
      <c r="ACM3591" s="0"/>
      <c r="ACN3591" s="0"/>
      <c r="ACO3591" s="0"/>
      <c r="ACP3591" s="0"/>
      <c r="ACQ3591" s="0"/>
      <c r="ACR3591" s="0"/>
      <c r="ACS3591" s="0"/>
      <c r="ACT3591" s="0"/>
      <c r="ACU3591" s="0"/>
      <c r="ACV3591" s="0"/>
      <c r="ACW3591" s="0"/>
      <c r="ACX3591" s="0"/>
      <c r="ACY3591" s="0"/>
      <c r="ACZ3591" s="0"/>
      <c r="ADA3591" s="0"/>
      <c r="ADB3591" s="0"/>
      <c r="ADC3591" s="0"/>
      <c r="ADD3591" s="0"/>
      <c r="ADE3591" s="0"/>
      <c r="ADF3591" s="0"/>
      <c r="ADG3591" s="0"/>
      <c r="ADH3591" s="0"/>
      <c r="ADI3591" s="0"/>
      <c r="ADJ3591" s="0"/>
      <c r="ADK3591" s="0"/>
      <c r="ADL3591" s="0"/>
      <c r="ADM3591" s="0"/>
      <c r="ADN3591" s="0"/>
      <c r="ADO3591" s="0"/>
      <c r="ADP3591" s="0"/>
      <c r="ADQ3591" s="0"/>
      <c r="ADR3591" s="0"/>
      <c r="ADS3591" s="0"/>
      <c r="ADT3591" s="0"/>
      <c r="ADU3591" s="0"/>
      <c r="ADV3591" s="0"/>
      <c r="ADW3591" s="0"/>
      <c r="ADX3591" s="0"/>
      <c r="ADY3591" s="0"/>
      <c r="ADZ3591" s="0"/>
      <c r="AEA3591" s="0"/>
      <c r="AEB3591" s="0"/>
      <c r="AEC3591" s="0"/>
      <c r="AED3591" s="0"/>
      <c r="AEE3591" s="0"/>
      <c r="AEF3591" s="0"/>
      <c r="AEG3591" s="0"/>
      <c r="AEH3591" s="0"/>
      <c r="AEI3591" s="0"/>
      <c r="AEJ3591" s="0"/>
      <c r="AEK3591" s="0"/>
      <c r="AEL3591" s="0"/>
      <c r="AEM3591" s="0"/>
      <c r="AEN3591" s="0"/>
      <c r="AEO3591" s="0"/>
      <c r="AEP3591" s="0"/>
      <c r="AEQ3591" s="0"/>
      <c r="AER3591" s="0"/>
      <c r="AES3591" s="0"/>
      <c r="AET3591" s="0"/>
      <c r="AEU3591" s="0"/>
      <c r="AEV3591" s="0"/>
      <c r="AEW3591" s="0"/>
      <c r="AEX3591" s="0"/>
      <c r="AEY3591" s="0"/>
      <c r="AEZ3591" s="0"/>
      <c r="AFA3591" s="0"/>
      <c r="AFB3591" s="0"/>
      <c r="AFC3591" s="0"/>
      <c r="AFD3591" s="0"/>
      <c r="AFE3591" s="0"/>
      <c r="AFF3591" s="0"/>
      <c r="AFG3591" s="0"/>
      <c r="AFH3591" s="0"/>
      <c r="AFI3591" s="0"/>
      <c r="AFJ3591" s="0"/>
      <c r="AFK3591" s="0"/>
      <c r="AFL3591" s="0"/>
      <c r="AFM3591" s="0"/>
      <c r="AFN3591" s="0"/>
      <c r="AFO3591" s="0"/>
      <c r="AFP3591" s="0"/>
      <c r="AFQ3591" s="0"/>
      <c r="AFR3591" s="0"/>
      <c r="AFS3591" s="0"/>
      <c r="AFT3591" s="0"/>
      <c r="AFU3591" s="0"/>
      <c r="AFV3591" s="0"/>
      <c r="AFW3591" s="0"/>
      <c r="AFX3591" s="0"/>
      <c r="AFY3591" s="0"/>
      <c r="AFZ3591" s="0"/>
      <c r="AGA3591" s="0"/>
      <c r="AGB3591" s="0"/>
      <c r="AGC3591" s="0"/>
      <c r="AGD3591" s="0"/>
      <c r="AGE3591" s="0"/>
      <c r="AGF3591" s="0"/>
      <c r="AGG3591" s="0"/>
      <c r="AGH3591" s="0"/>
      <c r="AGI3591" s="0"/>
      <c r="AGJ3591" s="0"/>
      <c r="AGK3591" s="0"/>
      <c r="AGL3591" s="0"/>
      <c r="AGM3591" s="0"/>
      <c r="AGN3591" s="0"/>
      <c r="AGO3591" s="0"/>
      <c r="AGP3591" s="0"/>
      <c r="AGQ3591" s="0"/>
      <c r="AGR3591" s="0"/>
      <c r="AGS3591" s="0"/>
      <c r="AGT3591" s="0"/>
      <c r="AGU3591" s="0"/>
      <c r="AGV3591" s="0"/>
      <c r="AGW3591" s="0"/>
      <c r="AGX3591" s="0"/>
      <c r="AGY3591" s="0"/>
      <c r="AGZ3591" s="0"/>
      <c r="AHA3591" s="0"/>
      <c r="AHB3591" s="0"/>
      <c r="AHC3591" s="0"/>
      <c r="AHD3591" s="0"/>
      <c r="AHE3591" s="0"/>
      <c r="AHF3591" s="0"/>
      <c r="AHG3591" s="0"/>
      <c r="AHH3591" s="0"/>
      <c r="AHI3591" s="0"/>
      <c r="AHJ3591" s="0"/>
      <c r="AHK3591" s="0"/>
      <c r="AHL3591" s="0"/>
      <c r="AHM3591" s="0"/>
      <c r="AHN3591" s="0"/>
      <c r="AHO3591" s="0"/>
      <c r="AHP3591" s="0"/>
      <c r="AHQ3591" s="0"/>
      <c r="AHR3591" s="0"/>
      <c r="AHS3591" s="0"/>
      <c r="AHT3591" s="0"/>
      <c r="AHU3591" s="0"/>
      <c r="AHV3591" s="0"/>
      <c r="AHW3591" s="0"/>
      <c r="AHX3591" s="0"/>
      <c r="AHY3591" s="0"/>
      <c r="AHZ3591" s="0"/>
      <c r="AIA3591" s="0"/>
      <c r="AIB3591" s="0"/>
      <c r="AIC3591" s="0"/>
      <c r="AID3591" s="0"/>
      <c r="AIE3591" s="0"/>
      <c r="AIF3591" s="0"/>
      <c r="AIG3591" s="0"/>
      <c r="AIH3591" s="0"/>
      <c r="AII3591" s="0"/>
      <c r="AIJ3591" s="0"/>
      <c r="AIK3591" s="0"/>
      <c r="AIL3591" s="0"/>
      <c r="AIM3591" s="0"/>
      <c r="AIN3591" s="0"/>
      <c r="AIO3591" s="0"/>
      <c r="AIP3591" s="0"/>
      <c r="AIQ3591" s="0"/>
      <c r="AIR3591" s="0"/>
      <c r="AIS3591" s="0"/>
      <c r="AIT3591" s="0"/>
      <c r="AIU3591" s="0"/>
      <c r="AIV3591" s="0"/>
      <c r="AIW3591" s="0"/>
      <c r="AIX3591" s="0"/>
      <c r="AIY3591" s="0"/>
      <c r="AIZ3591" s="0"/>
      <c r="AJA3591" s="0"/>
      <c r="AJB3591" s="0"/>
      <c r="AJC3591" s="0"/>
      <c r="AJD3591" s="0"/>
      <c r="AJE3591" s="0"/>
      <c r="AJF3591" s="0"/>
      <c r="AJG3591" s="0"/>
      <c r="AJH3591" s="0"/>
      <c r="AJI3591" s="0"/>
      <c r="AJJ3591" s="0"/>
      <c r="AJK3591" s="0"/>
      <c r="AJL3591" s="0"/>
      <c r="AJM3591" s="0"/>
      <c r="AJN3591" s="0"/>
      <c r="AJO3591" s="0"/>
      <c r="AJP3591" s="0"/>
      <c r="AJQ3591" s="0"/>
      <c r="AJR3591" s="0"/>
      <c r="AJS3591" s="0"/>
      <c r="AJT3591" s="0"/>
      <c r="AJU3591" s="0"/>
      <c r="AJV3591" s="0"/>
      <c r="AJW3591" s="0"/>
      <c r="AJX3591" s="0"/>
      <c r="AJY3591" s="0"/>
      <c r="AJZ3591" s="0"/>
      <c r="AKA3591" s="0"/>
      <c r="AKB3591" s="0"/>
      <c r="AKC3591" s="0"/>
      <c r="AKD3591" s="0"/>
      <c r="AKE3591" s="0"/>
      <c r="AKF3591" s="0"/>
      <c r="AKG3591" s="0"/>
      <c r="AKH3591" s="0"/>
      <c r="AKI3591" s="0"/>
      <c r="AKJ3591" s="0"/>
      <c r="AKK3591" s="0"/>
      <c r="AKL3591" s="0"/>
      <c r="AKM3591" s="0"/>
      <c r="AKN3591" s="0"/>
      <c r="AKO3591" s="0"/>
      <c r="AKP3591" s="0"/>
      <c r="AKQ3591" s="0"/>
      <c r="AKR3591" s="0"/>
      <c r="AKS3591" s="0"/>
      <c r="AKT3591" s="0"/>
      <c r="AKU3591" s="0"/>
      <c r="AKV3591" s="0"/>
      <c r="AKW3591" s="0"/>
      <c r="AKX3591" s="0"/>
      <c r="AKY3591" s="0"/>
      <c r="AKZ3591" s="0"/>
      <c r="ALA3591" s="0"/>
      <c r="ALB3591" s="0"/>
      <c r="ALC3591" s="0"/>
      <c r="ALD3591" s="0"/>
      <c r="ALE3591" s="0"/>
      <c r="ALF3591" s="0"/>
      <c r="ALG3591" s="0"/>
      <c r="ALH3591" s="0"/>
      <c r="ALI3591" s="0"/>
      <c r="ALJ3591" s="0"/>
      <c r="ALK3591" s="0"/>
      <c r="ALL3591" s="0"/>
      <c r="ALM3591" s="0"/>
      <c r="ALN3591" s="0"/>
      <c r="ALO3591" s="0"/>
      <c r="ALP3591" s="0"/>
      <c r="ALQ3591" s="0"/>
      <c r="ALR3591" s="0"/>
      <c r="ALS3591" s="0"/>
      <c r="ALT3591" s="0"/>
      <c r="ALU3591" s="0"/>
      <c r="ALV3591" s="0"/>
      <c r="ALW3591" s="0"/>
      <c r="ALX3591" s="0"/>
      <c r="ALY3591" s="0"/>
      <c r="ALZ3591" s="0"/>
      <c r="AMA3591" s="0"/>
      <c r="AMB3591" s="0"/>
      <c r="AMC3591" s="0"/>
      <c r="AMD3591" s="0"/>
      <c r="AME3591" s="0"/>
      <c r="AMF3591" s="0"/>
      <c r="AMG3591" s="0"/>
      <c r="AMH3591" s="0"/>
      <c r="AMI3591" s="0"/>
    </row>
    <row r="3592" customFormat="false" ht="12.75" hidden="false" customHeight="false" outlineLevel="0" collapsed="false">
      <c r="A3592" s="1" t="s">
        <v>3812</v>
      </c>
      <c r="C3592" s="27" t="s">
        <v>3820</v>
      </c>
      <c r="D3592" s="27" t="s">
        <v>13</v>
      </c>
      <c r="E3592" s="28"/>
      <c r="F3592" s="29"/>
      <c r="G3592" s="27"/>
      <c r="H3592" s="30" t="s">
        <v>168</v>
      </c>
      <c r="I3592" s="31" t="n">
        <v>11.58</v>
      </c>
      <c r="J3592" s="31" t="s">
        <v>3814</v>
      </c>
      <c r="BM3592" s="0"/>
      <c r="BN3592" s="0"/>
      <c r="BO3592" s="0"/>
      <c r="BP3592" s="0"/>
      <c r="BQ3592" s="0"/>
      <c r="BR3592" s="0"/>
      <c r="BS3592" s="0"/>
      <c r="BT3592" s="0"/>
      <c r="BU3592" s="0"/>
      <c r="BV3592" s="0"/>
      <c r="BW3592" s="0"/>
      <c r="BX3592" s="0"/>
      <c r="BY3592" s="0"/>
      <c r="BZ3592" s="0"/>
      <c r="CA3592" s="0"/>
      <c r="CB3592" s="0"/>
      <c r="CC3592" s="0"/>
      <c r="CD3592" s="0"/>
      <c r="CE3592" s="0"/>
      <c r="CF3592" s="0"/>
      <c r="CG3592" s="0"/>
      <c r="CH3592" s="0"/>
      <c r="CI3592" s="0"/>
      <c r="CJ3592" s="0"/>
      <c r="CK3592" s="0"/>
      <c r="CL3592" s="0"/>
      <c r="CM3592" s="0"/>
      <c r="CN3592" s="0"/>
      <c r="CO3592" s="0"/>
      <c r="CP3592" s="0"/>
      <c r="CQ3592" s="0"/>
      <c r="CR3592" s="0"/>
      <c r="CS3592" s="0"/>
      <c r="CT3592" s="0"/>
      <c r="CU3592" s="0"/>
      <c r="CV3592" s="0"/>
      <c r="CW3592" s="0"/>
      <c r="CX3592" s="0"/>
      <c r="CY3592" s="0"/>
      <c r="CZ3592" s="0"/>
      <c r="DA3592" s="0"/>
      <c r="DB3592" s="0"/>
      <c r="DC3592" s="0"/>
      <c r="DD3592" s="0"/>
      <c r="DE3592" s="0"/>
      <c r="DF3592" s="0"/>
      <c r="DG3592" s="0"/>
      <c r="DH3592" s="0"/>
      <c r="DI3592" s="0"/>
      <c r="DJ3592" s="0"/>
      <c r="DK3592" s="0"/>
      <c r="DL3592" s="0"/>
      <c r="DM3592" s="0"/>
      <c r="DN3592" s="0"/>
      <c r="DO3592" s="0"/>
      <c r="DP3592" s="0"/>
      <c r="DQ3592" s="0"/>
      <c r="DR3592" s="0"/>
      <c r="DS3592" s="0"/>
      <c r="DT3592" s="0"/>
      <c r="DU3592" s="0"/>
      <c r="DV3592" s="0"/>
      <c r="DW3592" s="0"/>
      <c r="DX3592" s="0"/>
      <c r="DY3592" s="0"/>
      <c r="DZ3592" s="0"/>
      <c r="EA3592" s="0"/>
      <c r="EB3592" s="0"/>
      <c r="EC3592" s="0"/>
      <c r="ED3592" s="0"/>
      <c r="EE3592" s="0"/>
      <c r="EF3592" s="0"/>
      <c r="EG3592" s="0"/>
      <c r="EH3592" s="0"/>
      <c r="EI3592" s="0"/>
      <c r="EJ3592" s="0"/>
      <c r="EK3592" s="0"/>
      <c r="EL3592" s="0"/>
      <c r="EM3592" s="0"/>
      <c r="EN3592" s="0"/>
      <c r="EO3592" s="0"/>
      <c r="EP3592" s="0"/>
      <c r="EQ3592" s="0"/>
      <c r="ER3592" s="0"/>
      <c r="ES3592" s="0"/>
      <c r="ET3592" s="0"/>
      <c r="EU3592" s="0"/>
      <c r="EV3592" s="0"/>
      <c r="EW3592" s="0"/>
      <c r="EX3592" s="0"/>
      <c r="EY3592" s="0"/>
      <c r="EZ3592" s="0"/>
      <c r="FA3592" s="0"/>
      <c r="FB3592" s="0"/>
      <c r="FC3592" s="0"/>
      <c r="FD3592" s="0"/>
      <c r="FE3592" s="0"/>
      <c r="FF3592" s="0"/>
      <c r="FG3592" s="0"/>
      <c r="FH3592" s="0"/>
      <c r="FI3592" s="0"/>
      <c r="FJ3592" s="0"/>
      <c r="FK3592" s="0"/>
      <c r="FL3592" s="0"/>
      <c r="FM3592" s="0"/>
      <c r="FN3592" s="0"/>
      <c r="FO3592" s="0"/>
      <c r="FP3592" s="0"/>
      <c r="FQ3592" s="0"/>
      <c r="FR3592" s="0"/>
      <c r="FS3592" s="0"/>
      <c r="FT3592" s="0"/>
      <c r="FU3592" s="0"/>
      <c r="FV3592" s="0"/>
      <c r="FW3592" s="0"/>
      <c r="FX3592" s="0"/>
      <c r="FY3592" s="0"/>
      <c r="FZ3592" s="0"/>
      <c r="GA3592" s="0"/>
      <c r="GB3592" s="0"/>
      <c r="GC3592" s="0"/>
      <c r="GD3592" s="0"/>
      <c r="GE3592" s="0"/>
      <c r="GF3592" s="0"/>
      <c r="GG3592" s="0"/>
      <c r="GH3592" s="0"/>
      <c r="GI3592" s="0"/>
      <c r="GJ3592" s="0"/>
      <c r="GK3592" s="0"/>
      <c r="GL3592" s="0"/>
      <c r="GM3592" s="0"/>
      <c r="GN3592" s="0"/>
      <c r="GO3592" s="0"/>
      <c r="GP3592" s="0"/>
      <c r="GQ3592" s="0"/>
      <c r="GR3592" s="0"/>
      <c r="GS3592" s="0"/>
      <c r="GT3592" s="0"/>
      <c r="GU3592" s="0"/>
      <c r="GV3592" s="0"/>
      <c r="GW3592" s="0"/>
      <c r="GX3592" s="0"/>
      <c r="GY3592" s="0"/>
      <c r="GZ3592" s="0"/>
      <c r="HA3592" s="0"/>
      <c r="HB3592" s="0"/>
      <c r="HC3592" s="0"/>
      <c r="HD3592" s="0"/>
      <c r="HE3592" s="0"/>
      <c r="HF3592" s="0"/>
      <c r="HG3592" s="0"/>
      <c r="HH3592" s="0"/>
      <c r="HI3592" s="0"/>
      <c r="HJ3592" s="0"/>
      <c r="HK3592" s="0"/>
      <c r="HL3592" s="0"/>
      <c r="HM3592" s="0"/>
      <c r="HN3592" s="0"/>
      <c r="HO3592" s="0"/>
      <c r="HP3592" s="0"/>
      <c r="HQ3592" s="0"/>
      <c r="HR3592" s="0"/>
      <c r="HS3592" s="0"/>
      <c r="HT3592" s="0"/>
      <c r="HU3592" s="0"/>
      <c r="HV3592" s="0"/>
      <c r="HW3592" s="0"/>
      <c r="HX3592" s="0"/>
      <c r="HY3592" s="0"/>
      <c r="HZ3592" s="0"/>
      <c r="IA3592" s="0"/>
      <c r="IB3592" s="0"/>
      <c r="IC3592" s="0"/>
      <c r="ID3592" s="0"/>
      <c r="IE3592" s="0"/>
      <c r="IF3592" s="0"/>
      <c r="IG3592" s="0"/>
      <c r="IH3592" s="0"/>
      <c r="II3592" s="0"/>
      <c r="IJ3592" s="0"/>
      <c r="IK3592" s="0"/>
      <c r="IL3592" s="0"/>
      <c r="IM3592" s="0"/>
      <c r="IN3592" s="0"/>
      <c r="IO3592" s="0"/>
      <c r="IP3592" s="0"/>
      <c r="IQ3592" s="0"/>
      <c r="IR3592" s="0"/>
      <c r="IS3592" s="0"/>
      <c r="IT3592" s="0"/>
      <c r="IU3592" s="0"/>
      <c r="IV3592" s="0"/>
      <c r="IW3592" s="0"/>
      <c r="IX3592" s="0"/>
      <c r="IY3592" s="0"/>
      <c r="IZ3592" s="0"/>
      <c r="JA3592" s="0"/>
      <c r="JB3592" s="0"/>
      <c r="JC3592" s="0"/>
      <c r="JD3592" s="0"/>
      <c r="JE3592" s="0"/>
      <c r="JF3592" s="0"/>
      <c r="JG3592" s="0"/>
      <c r="JH3592" s="0"/>
      <c r="JI3592" s="0"/>
      <c r="JJ3592" s="0"/>
      <c r="JK3592" s="0"/>
      <c r="JL3592" s="0"/>
      <c r="JM3592" s="0"/>
      <c r="JN3592" s="0"/>
      <c r="JO3592" s="0"/>
      <c r="JP3592" s="0"/>
      <c r="JQ3592" s="0"/>
      <c r="JR3592" s="0"/>
      <c r="JS3592" s="0"/>
      <c r="JT3592" s="0"/>
      <c r="JU3592" s="0"/>
      <c r="JV3592" s="0"/>
      <c r="JW3592" s="0"/>
      <c r="JX3592" s="0"/>
      <c r="JY3592" s="0"/>
      <c r="JZ3592" s="0"/>
      <c r="KA3592" s="0"/>
      <c r="KB3592" s="0"/>
      <c r="KC3592" s="0"/>
      <c r="KD3592" s="0"/>
      <c r="KE3592" s="0"/>
      <c r="KF3592" s="0"/>
      <c r="KG3592" s="0"/>
      <c r="KH3592" s="0"/>
      <c r="KI3592" s="0"/>
      <c r="KJ3592" s="0"/>
      <c r="KK3592" s="0"/>
      <c r="KL3592" s="0"/>
      <c r="KM3592" s="0"/>
      <c r="KN3592" s="0"/>
      <c r="KO3592" s="0"/>
      <c r="KP3592" s="0"/>
      <c r="KQ3592" s="0"/>
      <c r="KR3592" s="0"/>
      <c r="KS3592" s="0"/>
      <c r="KT3592" s="0"/>
      <c r="KU3592" s="0"/>
      <c r="KV3592" s="0"/>
      <c r="KW3592" s="0"/>
      <c r="KX3592" s="0"/>
      <c r="KY3592" s="0"/>
      <c r="KZ3592" s="0"/>
      <c r="LA3592" s="0"/>
      <c r="LB3592" s="0"/>
      <c r="LC3592" s="0"/>
      <c r="LD3592" s="0"/>
      <c r="LE3592" s="0"/>
      <c r="LF3592" s="0"/>
      <c r="LG3592" s="0"/>
      <c r="LH3592" s="0"/>
      <c r="LI3592" s="0"/>
      <c r="LJ3592" s="0"/>
      <c r="LK3592" s="0"/>
      <c r="LL3592" s="0"/>
      <c r="LM3592" s="0"/>
      <c r="LN3592" s="0"/>
      <c r="LO3592" s="0"/>
      <c r="LP3592" s="0"/>
      <c r="LQ3592" s="0"/>
      <c r="LR3592" s="0"/>
      <c r="LS3592" s="0"/>
      <c r="LT3592" s="0"/>
      <c r="LU3592" s="0"/>
      <c r="LV3592" s="0"/>
      <c r="LW3592" s="0"/>
      <c r="LX3592" s="0"/>
      <c r="LY3592" s="0"/>
      <c r="LZ3592" s="0"/>
      <c r="MA3592" s="0"/>
      <c r="MB3592" s="0"/>
      <c r="MC3592" s="0"/>
      <c r="MD3592" s="0"/>
      <c r="ME3592" s="0"/>
      <c r="MF3592" s="0"/>
      <c r="MG3592" s="0"/>
      <c r="MH3592" s="0"/>
      <c r="MI3592" s="0"/>
      <c r="MJ3592" s="0"/>
      <c r="MK3592" s="0"/>
      <c r="ML3592" s="0"/>
      <c r="MM3592" s="0"/>
      <c r="MN3592" s="0"/>
      <c r="MO3592" s="0"/>
      <c r="MP3592" s="0"/>
      <c r="MQ3592" s="0"/>
      <c r="MR3592" s="0"/>
      <c r="MS3592" s="0"/>
      <c r="MT3592" s="0"/>
      <c r="MU3592" s="0"/>
      <c r="MV3592" s="0"/>
      <c r="MW3592" s="0"/>
      <c r="MX3592" s="0"/>
      <c r="MY3592" s="0"/>
      <c r="MZ3592" s="0"/>
      <c r="NA3592" s="0"/>
      <c r="NB3592" s="0"/>
      <c r="NC3592" s="0"/>
      <c r="ND3592" s="0"/>
      <c r="NE3592" s="0"/>
      <c r="NF3592" s="0"/>
      <c r="NG3592" s="0"/>
      <c r="NH3592" s="0"/>
      <c r="NI3592" s="0"/>
      <c r="NJ3592" s="0"/>
      <c r="NK3592" s="0"/>
      <c r="NL3592" s="0"/>
      <c r="NM3592" s="0"/>
      <c r="NN3592" s="0"/>
      <c r="NO3592" s="0"/>
      <c r="NP3592" s="0"/>
      <c r="NQ3592" s="0"/>
      <c r="NR3592" s="0"/>
      <c r="NS3592" s="0"/>
      <c r="NT3592" s="0"/>
      <c r="NU3592" s="0"/>
      <c r="NV3592" s="0"/>
      <c r="NW3592" s="0"/>
      <c r="NX3592" s="0"/>
      <c r="NY3592" s="0"/>
      <c r="NZ3592" s="0"/>
      <c r="OA3592" s="0"/>
      <c r="OB3592" s="0"/>
      <c r="OC3592" s="0"/>
      <c r="OD3592" s="0"/>
      <c r="OE3592" s="0"/>
      <c r="OF3592" s="0"/>
      <c r="OG3592" s="0"/>
      <c r="OH3592" s="0"/>
      <c r="OI3592" s="0"/>
      <c r="OJ3592" s="0"/>
      <c r="OK3592" s="0"/>
      <c r="OL3592" s="0"/>
      <c r="OM3592" s="0"/>
      <c r="ON3592" s="0"/>
      <c r="OO3592" s="0"/>
      <c r="OP3592" s="0"/>
      <c r="OQ3592" s="0"/>
      <c r="OR3592" s="0"/>
      <c r="OS3592" s="0"/>
      <c r="OT3592" s="0"/>
      <c r="OU3592" s="0"/>
      <c r="OV3592" s="0"/>
      <c r="OW3592" s="0"/>
      <c r="OX3592" s="0"/>
      <c r="OY3592" s="0"/>
      <c r="OZ3592" s="0"/>
      <c r="PA3592" s="0"/>
      <c r="PB3592" s="0"/>
      <c r="PC3592" s="0"/>
      <c r="PD3592" s="0"/>
      <c r="PE3592" s="0"/>
      <c r="PF3592" s="0"/>
      <c r="PG3592" s="0"/>
      <c r="PH3592" s="0"/>
      <c r="PI3592" s="0"/>
      <c r="PJ3592" s="0"/>
      <c r="PK3592" s="0"/>
      <c r="PL3592" s="0"/>
      <c r="PM3592" s="0"/>
      <c r="PN3592" s="0"/>
      <c r="PO3592" s="0"/>
      <c r="PP3592" s="0"/>
      <c r="PQ3592" s="0"/>
      <c r="PR3592" s="0"/>
      <c r="PS3592" s="0"/>
      <c r="PT3592" s="0"/>
      <c r="PU3592" s="0"/>
      <c r="PV3592" s="0"/>
      <c r="PW3592" s="0"/>
      <c r="PX3592" s="0"/>
      <c r="PY3592" s="0"/>
      <c r="PZ3592" s="0"/>
      <c r="QA3592" s="0"/>
      <c r="QB3592" s="0"/>
      <c r="QC3592" s="0"/>
      <c r="QD3592" s="0"/>
      <c r="QE3592" s="0"/>
      <c r="QF3592" s="0"/>
      <c r="QG3592" s="0"/>
      <c r="QH3592" s="0"/>
      <c r="QI3592" s="0"/>
      <c r="QJ3592" s="0"/>
      <c r="QK3592" s="0"/>
      <c r="QL3592" s="0"/>
      <c r="QM3592" s="0"/>
      <c r="QN3592" s="0"/>
      <c r="QO3592" s="0"/>
      <c r="QP3592" s="0"/>
      <c r="QQ3592" s="0"/>
      <c r="QR3592" s="0"/>
      <c r="QS3592" s="0"/>
      <c r="QT3592" s="0"/>
      <c r="QU3592" s="0"/>
      <c r="QV3592" s="0"/>
      <c r="QW3592" s="0"/>
      <c r="QX3592" s="0"/>
      <c r="QY3592" s="0"/>
      <c r="QZ3592" s="0"/>
      <c r="RA3592" s="0"/>
      <c r="RB3592" s="0"/>
      <c r="RC3592" s="0"/>
      <c r="RD3592" s="0"/>
      <c r="RE3592" s="0"/>
      <c r="RF3592" s="0"/>
      <c r="RG3592" s="0"/>
      <c r="RH3592" s="0"/>
      <c r="RI3592" s="0"/>
      <c r="RJ3592" s="0"/>
      <c r="RK3592" s="0"/>
      <c r="RL3592" s="0"/>
      <c r="RM3592" s="0"/>
      <c r="RN3592" s="0"/>
      <c r="RO3592" s="0"/>
      <c r="RP3592" s="0"/>
      <c r="RQ3592" s="0"/>
      <c r="RR3592" s="0"/>
      <c r="RS3592" s="0"/>
      <c r="RT3592" s="0"/>
      <c r="RU3592" s="0"/>
      <c r="RV3592" s="0"/>
      <c r="RW3592" s="0"/>
      <c r="RX3592" s="0"/>
      <c r="RY3592" s="0"/>
      <c r="RZ3592" s="0"/>
      <c r="SA3592" s="0"/>
      <c r="SB3592" s="0"/>
      <c r="SC3592" s="0"/>
      <c r="SD3592" s="0"/>
      <c r="SE3592" s="0"/>
      <c r="SF3592" s="0"/>
      <c r="SG3592" s="0"/>
      <c r="SH3592" s="0"/>
      <c r="SI3592" s="0"/>
      <c r="SJ3592" s="0"/>
      <c r="SK3592" s="0"/>
      <c r="SL3592" s="0"/>
      <c r="SM3592" s="0"/>
      <c r="SN3592" s="0"/>
      <c r="SO3592" s="0"/>
      <c r="SP3592" s="0"/>
      <c r="SQ3592" s="0"/>
      <c r="SR3592" s="0"/>
      <c r="SS3592" s="0"/>
      <c r="ST3592" s="0"/>
      <c r="SU3592" s="0"/>
      <c r="SV3592" s="0"/>
      <c r="SW3592" s="0"/>
      <c r="SX3592" s="0"/>
      <c r="SY3592" s="0"/>
      <c r="SZ3592" s="0"/>
      <c r="TA3592" s="0"/>
      <c r="TB3592" s="0"/>
      <c r="TC3592" s="0"/>
      <c r="TD3592" s="0"/>
      <c r="TE3592" s="0"/>
      <c r="TF3592" s="0"/>
      <c r="TG3592" s="0"/>
      <c r="TH3592" s="0"/>
      <c r="TI3592" s="0"/>
      <c r="TJ3592" s="0"/>
      <c r="TK3592" s="0"/>
      <c r="TL3592" s="0"/>
      <c r="TM3592" s="0"/>
      <c r="TN3592" s="0"/>
      <c r="TO3592" s="0"/>
      <c r="TP3592" s="0"/>
      <c r="TQ3592" s="0"/>
      <c r="TR3592" s="0"/>
      <c r="TS3592" s="0"/>
      <c r="TT3592" s="0"/>
      <c r="TU3592" s="0"/>
      <c r="TV3592" s="0"/>
      <c r="TW3592" s="0"/>
      <c r="TX3592" s="0"/>
      <c r="TY3592" s="0"/>
      <c r="TZ3592" s="0"/>
      <c r="UA3592" s="0"/>
      <c r="UB3592" s="0"/>
      <c r="UC3592" s="0"/>
      <c r="UD3592" s="0"/>
      <c r="UE3592" s="0"/>
      <c r="UF3592" s="0"/>
      <c r="UG3592" s="0"/>
      <c r="UH3592" s="0"/>
      <c r="UI3592" s="0"/>
      <c r="UJ3592" s="0"/>
      <c r="UK3592" s="0"/>
      <c r="UL3592" s="0"/>
      <c r="UM3592" s="0"/>
      <c r="UN3592" s="0"/>
      <c r="UO3592" s="0"/>
      <c r="UP3592" s="0"/>
      <c r="UQ3592" s="0"/>
      <c r="UR3592" s="0"/>
      <c r="US3592" s="0"/>
      <c r="UT3592" s="0"/>
      <c r="UU3592" s="0"/>
      <c r="UV3592" s="0"/>
      <c r="UW3592" s="0"/>
      <c r="UX3592" s="0"/>
      <c r="UY3592" s="0"/>
      <c r="UZ3592" s="0"/>
      <c r="VA3592" s="0"/>
      <c r="VB3592" s="0"/>
      <c r="VC3592" s="0"/>
      <c r="VD3592" s="0"/>
      <c r="VE3592" s="0"/>
      <c r="VF3592" s="0"/>
      <c r="VG3592" s="0"/>
      <c r="VH3592" s="0"/>
      <c r="VI3592" s="0"/>
      <c r="VJ3592" s="0"/>
      <c r="VK3592" s="0"/>
      <c r="VL3592" s="0"/>
      <c r="VM3592" s="0"/>
      <c r="VN3592" s="0"/>
      <c r="VO3592" s="0"/>
      <c r="VP3592" s="0"/>
      <c r="VQ3592" s="0"/>
      <c r="VR3592" s="0"/>
      <c r="VS3592" s="0"/>
      <c r="VT3592" s="0"/>
      <c r="VU3592" s="0"/>
      <c r="VV3592" s="0"/>
      <c r="VW3592" s="0"/>
      <c r="VX3592" s="0"/>
      <c r="VY3592" s="0"/>
      <c r="VZ3592" s="0"/>
      <c r="WA3592" s="0"/>
      <c r="WB3592" s="0"/>
      <c r="WC3592" s="0"/>
      <c r="WD3592" s="0"/>
      <c r="WE3592" s="0"/>
      <c r="WF3592" s="0"/>
      <c r="WG3592" s="0"/>
      <c r="WH3592" s="0"/>
      <c r="WI3592" s="0"/>
      <c r="WJ3592" s="0"/>
      <c r="WK3592" s="0"/>
      <c r="WL3592" s="0"/>
      <c r="WM3592" s="0"/>
      <c r="WN3592" s="0"/>
      <c r="WO3592" s="0"/>
      <c r="WP3592" s="0"/>
      <c r="WQ3592" s="0"/>
      <c r="WR3592" s="0"/>
      <c r="WS3592" s="0"/>
      <c r="WT3592" s="0"/>
      <c r="WU3592" s="0"/>
      <c r="WV3592" s="0"/>
      <c r="WW3592" s="0"/>
      <c r="WX3592" s="0"/>
      <c r="WY3592" s="0"/>
      <c r="WZ3592" s="0"/>
      <c r="XA3592" s="0"/>
      <c r="XB3592" s="0"/>
      <c r="XC3592" s="0"/>
      <c r="XD3592" s="0"/>
      <c r="XE3592" s="0"/>
      <c r="XF3592" s="0"/>
      <c r="XG3592" s="0"/>
      <c r="XH3592" s="0"/>
      <c r="XI3592" s="0"/>
      <c r="XJ3592" s="0"/>
      <c r="XK3592" s="0"/>
      <c r="XL3592" s="0"/>
      <c r="XM3592" s="0"/>
      <c r="XN3592" s="0"/>
      <c r="XO3592" s="0"/>
      <c r="XP3592" s="0"/>
      <c r="XQ3592" s="0"/>
      <c r="XR3592" s="0"/>
      <c r="XS3592" s="0"/>
      <c r="XT3592" s="0"/>
      <c r="XU3592" s="0"/>
      <c r="XV3592" s="0"/>
      <c r="XW3592" s="0"/>
      <c r="XX3592" s="0"/>
      <c r="XY3592" s="0"/>
      <c r="XZ3592" s="0"/>
      <c r="YA3592" s="0"/>
      <c r="YB3592" s="0"/>
      <c r="YC3592" s="0"/>
      <c r="YD3592" s="0"/>
      <c r="YE3592" s="0"/>
      <c r="YF3592" s="0"/>
      <c r="YG3592" s="0"/>
      <c r="YH3592" s="0"/>
      <c r="YI3592" s="0"/>
      <c r="YJ3592" s="0"/>
      <c r="YK3592" s="0"/>
      <c r="YL3592" s="0"/>
      <c r="YM3592" s="0"/>
      <c r="YN3592" s="0"/>
      <c r="YO3592" s="0"/>
      <c r="YP3592" s="0"/>
      <c r="YQ3592" s="0"/>
      <c r="YR3592" s="0"/>
      <c r="YS3592" s="0"/>
      <c r="YT3592" s="0"/>
      <c r="YU3592" s="0"/>
      <c r="YV3592" s="0"/>
      <c r="YW3592" s="0"/>
      <c r="YX3592" s="0"/>
      <c r="YY3592" s="0"/>
      <c r="YZ3592" s="0"/>
      <c r="ZA3592" s="0"/>
      <c r="ZB3592" s="0"/>
      <c r="ZC3592" s="0"/>
      <c r="ZD3592" s="0"/>
      <c r="ZE3592" s="0"/>
      <c r="ZF3592" s="0"/>
      <c r="ZG3592" s="0"/>
      <c r="ZH3592" s="0"/>
      <c r="ZI3592" s="0"/>
      <c r="ZJ3592" s="0"/>
      <c r="ZK3592" s="0"/>
      <c r="ZL3592" s="0"/>
      <c r="ZM3592" s="0"/>
      <c r="ZN3592" s="0"/>
      <c r="ZO3592" s="0"/>
      <c r="ZP3592" s="0"/>
      <c r="ZQ3592" s="0"/>
      <c r="ZR3592" s="0"/>
      <c r="ZS3592" s="0"/>
      <c r="ZT3592" s="0"/>
      <c r="ZU3592" s="0"/>
      <c r="ZV3592" s="0"/>
      <c r="ZW3592" s="0"/>
      <c r="ZX3592" s="0"/>
      <c r="ZY3592" s="0"/>
      <c r="ZZ3592" s="0"/>
      <c r="AAA3592" s="0"/>
      <c r="AAB3592" s="0"/>
      <c r="AAC3592" s="0"/>
      <c r="AAD3592" s="0"/>
      <c r="AAE3592" s="0"/>
      <c r="AAF3592" s="0"/>
      <c r="AAG3592" s="0"/>
      <c r="AAH3592" s="0"/>
      <c r="AAI3592" s="0"/>
      <c r="AAJ3592" s="0"/>
      <c r="AAK3592" s="0"/>
      <c r="AAL3592" s="0"/>
      <c r="AAM3592" s="0"/>
      <c r="AAN3592" s="0"/>
      <c r="AAO3592" s="0"/>
      <c r="AAP3592" s="0"/>
      <c r="AAQ3592" s="0"/>
      <c r="AAR3592" s="0"/>
      <c r="AAS3592" s="0"/>
      <c r="AAT3592" s="0"/>
      <c r="AAU3592" s="0"/>
      <c r="AAV3592" s="0"/>
      <c r="AAW3592" s="0"/>
      <c r="AAX3592" s="0"/>
      <c r="AAY3592" s="0"/>
      <c r="AAZ3592" s="0"/>
      <c r="ABA3592" s="0"/>
      <c r="ABB3592" s="0"/>
      <c r="ABC3592" s="0"/>
      <c r="ABD3592" s="0"/>
      <c r="ABE3592" s="0"/>
      <c r="ABF3592" s="0"/>
      <c r="ABG3592" s="0"/>
      <c r="ABH3592" s="0"/>
      <c r="ABI3592" s="0"/>
      <c r="ABJ3592" s="0"/>
      <c r="ABK3592" s="0"/>
      <c r="ABL3592" s="0"/>
      <c r="ABM3592" s="0"/>
      <c r="ABN3592" s="0"/>
      <c r="ABO3592" s="0"/>
      <c r="ABP3592" s="0"/>
      <c r="ABQ3592" s="0"/>
      <c r="ABR3592" s="0"/>
      <c r="ABS3592" s="0"/>
      <c r="ABT3592" s="0"/>
      <c r="ABU3592" s="0"/>
      <c r="ABV3592" s="0"/>
      <c r="ABW3592" s="0"/>
      <c r="ABX3592" s="0"/>
      <c r="ABY3592" s="0"/>
      <c r="ABZ3592" s="0"/>
      <c r="ACA3592" s="0"/>
      <c r="ACB3592" s="0"/>
      <c r="ACC3592" s="0"/>
      <c r="ACD3592" s="0"/>
      <c r="ACE3592" s="0"/>
      <c r="ACF3592" s="0"/>
      <c r="ACG3592" s="0"/>
      <c r="ACH3592" s="0"/>
      <c r="ACI3592" s="0"/>
      <c r="ACJ3592" s="0"/>
      <c r="ACK3592" s="0"/>
      <c r="ACL3592" s="0"/>
      <c r="ACM3592" s="0"/>
      <c r="ACN3592" s="0"/>
      <c r="ACO3592" s="0"/>
      <c r="ACP3592" s="0"/>
      <c r="ACQ3592" s="0"/>
      <c r="ACR3592" s="0"/>
      <c r="ACS3592" s="0"/>
      <c r="ACT3592" s="0"/>
      <c r="ACU3592" s="0"/>
      <c r="ACV3592" s="0"/>
      <c r="ACW3592" s="0"/>
      <c r="ACX3592" s="0"/>
      <c r="ACY3592" s="0"/>
      <c r="ACZ3592" s="0"/>
      <c r="ADA3592" s="0"/>
      <c r="ADB3592" s="0"/>
      <c r="ADC3592" s="0"/>
      <c r="ADD3592" s="0"/>
      <c r="ADE3592" s="0"/>
      <c r="ADF3592" s="0"/>
      <c r="ADG3592" s="0"/>
      <c r="ADH3592" s="0"/>
      <c r="ADI3592" s="0"/>
      <c r="ADJ3592" s="0"/>
      <c r="ADK3592" s="0"/>
      <c r="ADL3592" s="0"/>
      <c r="ADM3592" s="0"/>
      <c r="ADN3592" s="0"/>
      <c r="ADO3592" s="0"/>
      <c r="ADP3592" s="0"/>
      <c r="ADQ3592" s="0"/>
      <c r="ADR3592" s="0"/>
      <c r="ADS3592" s="0"/>
      <c r="ADT3592" s="0"/>
      <c r="ADU3592" s="0"/>
      <c r="ADV3592" s="0"/>
      <c r="ADW3592" s="0"/>
      <c r="ADX3592" s="0"/>
      <c r="ADY3592" s="0"/>
      <c r="ADZ3592" s="0"/>
      <c r="AEA3592" s="0"/>
      <c r="AEB3592" s="0"/>
      <c r="AEC3592" s="0"/>
      <c r="AED3592" s="0"/>
      <c r="AEE3592" s="0"/>
      <c r="AEF3592" s="0"/>
      <c r="AEG3592" s="0"/>
      <c r="AEH3592" s="0"/>
      <c r="AEI3592" s="0"/>
      <c r="AEJ3592" s="0"/>
      <c r="AEK3592" s="0"/>
      <c r="AEL3592" s="0"/>
      <c r="AEM3592" s="0"/>
      <c r="AEN3592" s="0"/>
      <c r="AEO3592" s="0"/>
      <c r="AEP3592" s="0"/>
      <c r="AEQ3592" s="0"/>
      <c r="AER3592" s="0"/>
      <c r="AES3592" s="0"/>
      <c r="AET3592" s="0"/>
      <c r="AEU3592" s="0"/>
      <c r="AEV3592" s="0"/>
      <c r="AEW3592" s="0"/>
      <c r="AEX3592" s="0"/>
      <c r="AEY3592" s="0"/>
      <c r="AEZ3592" s="0"/>
      <c r="AFA3592" s="0"/>
      <c r="AFB3592" s="0"/>
      <c r="AFC3592" s="0"/>
      <c r="AFD3592" s="0"/>
      <c r="AFE3592" s="0"/>
      <c r="AFF3592" s="0"/>
      <c r="AFG3592" s="0"/>
      <c r="AFH3592" s="0"/>
      <c r="AFI3592" s="0"/>
      <c r="AFJ3592" s="0"/>
      <c r="AFK3592" s="0"/>
      <c r="AFL3592" s="0"/>
      <c r="AFM3592" s="0"/>
      <c r="AFN3592" s="0"/>
      <c r="AFO3592" s="0"/>
      <c r="AFP3592" s="0"/>
      <c r="AFQ3592" s="0"/>
      <c r="AFR3592" s="0"/>
      <c r="AFS3592" s="0"/>
      <c r="AFT3592" s="0"/>
      <c r="AFU3592" s="0"/>
      <c r="AFV3592" s="0"/>
      <c r="AFW3592" s="0"/>
      <c r="AFX3592" s="0"/>
      <c r="AFY3592" s="0"/>
      <c r="AFZ3592" s="0"/>
      <c r="AGA3592" s="0"/>
      <c r="AGB3592" s="0"/>
      <c r="AGC3592" s="0"/>
      <c r="AGD3592" s="0"/>
      <c r="AGE3592" s="0"/>
      <c r="AGF3592" s="0"/>
      <c r="AGG3592" s="0"/>
      <c r="AGH3592" s="0"/>
      <c r="AGI3592" s="0"/>
      <c r="AGJ3592" s="0"/>
      <c r="AGK3592" s="0"/>
      <c r="AGL3592" s="0"/>
      <c r="AGM3592" s="0"/>
      <c r="AGN3592" s="0"/>
      <c r="AGO3592" s="0"/>
      <c r="AGP3592" s="0"/>
      <c r="AGQ3592" s="0"/>
      <c r="AGR3592" s="0"/>
      <c r="AGS3592" s="0"/>
      <c r="AGT3592" s="0"/>
      <c r="AGU3592" s="0"/>
      <c r="AGV3592" s="0"/>
      <c r="AGW3592" s="0"/>
      <c r="AGX3592" s="0"/>
      <c r="AGY3592" s="0"/>
      <c r="AGZ3592" s="0"/>
      <c r="AHA3592" s="0"/>
      <c r="AHB3592" s="0"/>
      <c r="AHC3592" s="0"/>
      <c r="AHD3592" s="0"/>
      <c r="AHE3592" s="0"/>
      <c r="AHF3592" s="0"/>
      <c r="AHG3592" s="0"/>
      <c r="AHH3592" s="0"/>
      <c r="AHI3592" s="0"/>
      <c r="AHJ3592" s="0"/>
      <c r="AHK3592" s="0"/>
      <c r="AHL3592" s="0"/>
      <c r="AHM3592" s="0"/>
      <c r="AHN3592" s="0"/>
      <c r="AHO3592" s="0"/>
      <c r="AHP3592" s="0"/>
      <c r="AHQ3592" s="0"/>
      <c r="AHR3592" s="0"/>
      <c r="AHS3592" s="0"/>
      <c r="AHT3592" s="0"/>
      <c r="AHU3592" s="0"/>
      <c r="AHV3592" s="0"/>
      <c r="AHW3592" s="0"/>
      <c r="AHX3592" s="0"/>
      <c r="AHY3592" s="0"/>
      <c r="AHZ3592" s="0"/>
      <c r="AIA3592" s="0"/>
      <c r="AIB3592" s="0"/>
      <c r="AIC3592" s="0"/>
      <c r="AID3592" s="0"/>
      <c r="AIE3592" s="0"/>
      <c r="AIF3592" s="0"/>
      <c r="AIG3592" s="0"/>
      <c r="AIH3592" s="0"/>
      <c r="AII3592" s="0"/>
      <c r="AIJ3592" s="0"/>
      <c r="AIK3592" s="0"/>
      <c r="AIL3592" s="0"/>
      <c r="AIM3592" s="0"/>
      <c r="AIN3592" s="0"/>
      <c r="AIO3592" s="0"/>
      <c r="AIP3592" s="0"/>
      <c r="AIQ3592" s="0"/>
      <c r="AIR3592" s="0"/>
      <c r="AIS3592" s="0"/>
      <c r="AIT3592" s="0"/>
      <c r="AIU3592" s="0"/>
      <c r="AIV3592" s="0"/>
      <c r="AIW3592" s="0"/>
      <c r="AIX3592" s="0"/>
      <c r="AIY3592" s="0"/>
      <c r="AIZ3592" s="0"/>
      <c r="AJA3592" s="0"/>
      <c r="AJB3592" s="0"/>
      <c r="AJC3592" s="0"/>
      <c r="AJD3592" s="0"/>
      <c r="AJE3592" s="0"/>
      <c r="AJF3592" s="0"/>
      <c r="AJG3592" s="0"/>
      <c r="AJH3592" s="0"/>
      <c r="AJI3592" s="0"/>
      <c r="AJJ3592" s="0"/>
      <c r="AJK3592" s="0"/>
      <c r="AJL3592" s="0"/>
      <c r="AJM3592" s="0"/>
      <c r="AJN3592" s="0"/>
      <c r="AJO3592" s="0"/>
      <c r="AJP3592" s="0"/>
      <c r="AJQ3592" s="0"/>
      <c r="AJR3592" s="0"/>
      <c r="AJS3592" s="0"/>
      <c r="AJT3592" s="0"/>
      <c r="AJU3592" s="0"/>
      <c r="AJV3592" s="0"/>
      <c r="AJW3592" s="0"/>
      <c r="AJX3592" s="0"/>
      <c r="AJY3592" s="0"/>
      <c r="AJZ3592" s="0"/>
      <c r="AKA3592" s="0"/>
      <c r="AKB3592" s="0"/>
      <c r="AKC3592" s="0"/>
      <c r="AKD3592" s="0"/>
      <c r="AKE3592" s="0"/>
      <c r="AKF3592" s="0"/>
      <c r="AKG3592" s="0"/>
      <c r="AKH3592" s="0"/>
      <c r="AKI3592" s="0"/>
      <c r="AKJ3592" s="0"/>
      <c r="AKK3592" s="0"/>
      <c r="AKL3592" s="0"/>
      <c r="AKM3592" s="0"/>
      <c r="AKN3592" s="0"/>
      <c r="AKO3592" s="0"/>
      <c r="AKP3592" s="0"/>
      <c r="AKQ3592" s="0"/>
      <c r="AKR3592" s="0"/>
      <c r="AKS3592" s="0"/>
      <c r="AKT3592" s="0"/>
      <c r="AKU3592" s="0"/>
      <c r="AKV3592" s="0"/>
      <c r="AKW3592" s="0"/>
      <c r="AKX3592" s="0"/>
      <c r="AKY3592" s="0"/>
      <c r="AKZ3592" s="0"/>
      <c r="ALA3592" s="0"/>
      <c r="ALB3592" s="0"/>
      <c r="ALC3592" s="0"/>
      <c r="ALD3592" s="0"/>
      <c r="ALE3592" s="0"/>
      <c r="ALF3592" s="0"/>
      <c r="ALG3592" s="0"/>
      <c r="ALH3592" s="0"/>
      <c r="ALI3592" s="0"/>
      <c r="ALJ3592" s="0"/>
      <c r="ALK3592" s="0"/>
      <c r="ALL3592" s="0"/>
      <c r="ALM3592" s="0"/>
      <c r="ALN3592" s="0"/>
      <c r="ALO3592" s="0"/>
      <c r="ALP3592" s="0"/>
      <c r="ALQ3592" s="0"/>
      <c r="ALR3592" s="0"/>
      <c r="ALS3592" s="0"/>
      <c r="ALT3592" s="0"/>
      <c r="ALU3592" s="0"/>
      <c r="ALV3592" s="0"/>
      <c r="ALW3592" s="0"/>
      <c r="ALX3592" s="0"/>
      <c r="ALY3592" s="0"/>
      <c r="ALZ3592" s="0"/>
      <c r="AMA3592" s="0"/>
      <c r="AMB3592" s="0"/>
      <c r="AMC3592" s="0"/>
      <c r="AMD3592" s="0"/>
      <c r="AME3592" s="0"/>
      <c r="AMF3592" s="0"/>
      <c r="AMG3592" s="0"/>
      <c r="AMH3592" s="0"/>
      <c r="AMI3592" s="0"/>
    </row>
    <row r="3593" customFormat="false" ht="12.75" hidden="false" customHeight="false" outlineLevel="0" collapsed="false">
      <c r="A3593" s="1" t="s">
        <v>3812</v>
      </c>
      <c r="C3593" s="27" t="s">
        <v>3821</v>
      </c>
      <c r="D3593" s="27" t="s">
        <v>24</v>
      </c>
      <c r="E3593" s="28"/>
      <c r="F3593" s="29"/>
      <c r="G3593" s="27"/>
      <c r="H3593" s="30" t="s">
        <v>168</v>
      </c>
      <c r="I3593" s="31" t="n">
        <v>3.3</v>
      </c>
      <c r="J3593" s="31" t="s">
        <v>3814</v>
      </c>
      <c r="BM3593" s="0"/>
      <c r="BN3593" s="0"/>
      <c r="BO3593" s="0"/>
      <c r="BP3593" s="0"/>
      <c r="BQ3593" s="0"/>
      <c r="BR3593" s="0"/>
      <c r="BS3593" s="0"/>
      <c r="BT3593" s="0"/>
      <c r="BU3593" s="0"/>
      <c r="BV3593" s="0"/>
      <c r="BW3593" s="0"/>
      <c r="BX3593" s="0"/>
      <c r="BY3593" s="0"/>
      <c r="BZ3593" s="0"/>
      <c r="CA3593" s="0"/>
      <c r="CB3593" s="0"/>
      <c r="CC3593" s="0"/>
      <c r="CD3593" s="0"/>
      <c r="CE3593" s="0"/>
      <c r="CF3593" s="0"/>
      <c r="CG3593" s="0"/>
      <c r="CH3593" s="0"/>
      <c r="CI3593" s="0"/>
      <c r="CJ3593" s="0"/>
      <c r="CK3593" s="0"/>
      <c r="CL3593" s="0"/>
      <c r="CM3593" s="0"/>
      <c r="CN3593" s="0"/>
      <c r="CO3593" s="0"/>
      <c r="CP3593" s="0"/>
      <c r="CQ3593" s="0"/>
      <c r="CR3593" s="0"/>
      <c r="CS3593" s="0"/>
      <c r="CT3593" s="0"/>
      <c r="CU3593" s="0"/>
      <c r="CV3593" s="0"/>
      <c r="CW3593" s="0"/>
      <c r="CX3593" s="0"/>
      <c r="CY3593" s="0"/>
      <c r="CZ3593" s="0"/>
      <c r="DA3593" s="0"/>
      <c r="DB3593" s="0"/>
      <c r="DC3593" s="0"/>
      <c r="DD3593" s="0"/>
      <c r="DE3593" s="0"/>
      <c r="DF3593" s="0"/>
      <c r="DG3593" s="0"/>
      <c r="DH3593" s="0"/>
      <c r="DI3593" s="0"/>
      <c r="DJ3593" s="0"/>
      <c r="DK3593" s="0"/>
      <c r="DL3593" s="0"/>
      <c r="DM3593" s="0"/>
      <c r="DN3593" s="0"/>
      <c r="DO3593" s="0"/>
      <c r="DP3593" s="0"/>
      <c r="DQ3593" s="0"/>
      <c r="DR3593" s="0"/>
      <c r="DS3593" s="0"/>
      <c r="DT3593" s="0"/>
      <c r="DU3593" s="0"/>
      <c r="DV3593" s="0"/>
      <c r="DW3593" s="0"/>
      <c r="DX3593" s="0"/>
      <c r="DY3593" s="0"/>
      <c r="DZ3593" s="0"/>
      <c r="EA3593" s="0"/>
      <c r="EB3593" s="0"/>
      <c r="EC3593" s="0"/>
      <c r="ED3593" s="0"/>
      <c r="EE3593" s="0"/>
      <c r="EF3593" s="0"/>
      <c r="EG3593" s="0"/>
      <c r="EH3593" s="0"/>
      <c r="EI3593" s="0"/>
      <c r="EJ3593" s="0"/>
      <c r="EK3593" s="0"/>
      <c r="EL3593" s="0"/>
      <c r="EM3593" s="0"/>
      <c r="EN3593" s="0"/>
      <c r="EO3593" s="0"/>
      <c r="EP3593" s="0"/>
      <c r="EQ3593" s="0"/>
      <c r="ER3593" s="0"/>
      <c r="ES3593" s="0"/>
      <c r="ET3593" s="0"/>
      <c r="EU3593" s="0"/>
      <c r="EV3593" s="0"/>
      <c r="EW3593" s="0"/>
      <c r="EX3593" s="0"/>
      <c r="EY3593" s="0"/>
      <c r="EZ3593" s="0"/>
      <c r="FA3593" s="0"/>
      <c r="FB3593" s="0"/>
      <c r="FC3593" s="0"/>
      <c r="FD3593" s="0"/>
      <c r="FE3593" s="0"/>
      <c r="FF3593" s="0"/>
      <c r="FG3593" s="0"/>
      <c r="FH3593" s="0"/>
      <c r="FI3593" s="0"/>
      <c r="FJ3593" s="0"/>
      <c r="FK3593" s="0"/>
      <c r="FL3593" s="0"/>
      <c r="FM3593" s="0"/>
      <c r="FN3593" s="0"/>
      <c r="FO3593" s="0"/>
      <c r="FP3593" s="0"/>
      <c r="FQ3593" s="0"/>
      <c r="FR3593" s="0"/>
      <c r="FS3593" s="0"/>
      <c r="FT3593" s="0"/>
      <c r="FU3593" s="0"/>
      <c r="FV3593" s="0"/>
      <c r="FW3593" s="0"/>
      <c r="FX3593" s="0"/>
      <c r="FY3593" s="0"/>
      <c r="FZ3593" s="0"/>
      <c r="GA3593" s="0"/>
      <c r="GB3593" s="0"/>
      <c r="GC3593" s="0"/>
      <c r="GD3593" s="0"/>
      <c r="GE3593" s="0"/>
      <c r="GF3593" s="0"/>
      <c r="GG3593" s="0"/>
      <c r="GH3593" s="0"/>
      <c r="GI3593" s="0"/>
      <c r="GJ3593" s="0"/>
      <c r="GK3593" s="0"/>
      <c r="GL3593" s="0"/>
      <c r="GM3593" s="0"/>
      <c r="GN3593" s="0"/>
      <c r="GO3593" s="0"/>
      <c r="GP3593" s="0"/>
      <c r="GQ3593" s="0"/>
      <c r="GR3593" s="0"/>
      <c r="GS3593" s="0"/>
      <c r="GT3593" s="0"/>
      <c r="GU3593" s="0"/>
      <c r="GV3593" s="0"/>
      <c r="GW3593" s="0"/>
      <c r="GX3593" s="0"/>
      <c r="GY3593" s="0"/>
      <c r="GZ3593" s="0"/>
      <c r="HA3593" s="0"/>
      <c r="HB3593" s="0"/>
      <c r="HC3593" s="0"/>
      <c r="HD3593" s="0"/>
      <c r="HE3593" s="0"/>
      <c r="HF3593" s="0"/>
      <c r="HG3593" s="0"/>
      <c r="HH3593" s="0"/>
      <c r="HI3593" s="0"/>
      <c r="HJ3593" s="0"/>
      <c r="HK3593" s="0"/>
      <c r="HL3593" s="0"/>
      <c r="HM3593" s="0"/>
      <c r="HN3593" s="0"/>
      <c r="HO3593" s="0"/>
      <c r="HP3593" s="0"/>
      <c r="HQ3593" s="0"/>
      <c r="HR3593" s="0"/>
      <c r="HS3593" s="0"/>
      <c r="HT3593" s="0"/>
      <c r="HU3593" s="0"/>
      <c r="HV3593" s="0"/>
      <c r="HW3593" s="0"/>
      <c r="HX3593" s="0"/>
      <c r="HY3593" s="0"/>
      <c r="HZ3593" s="0"/>
      <c r="IA3593" s="0"/>
      <c r="IB3593" s="0"/>
      <c r="IC3593" s="0"/>
      <c r="ID3593" s="0"/>
      <c r="IE3593" s="0"/>
      <c r="IF3593" s="0"/>
      <c r="IG3593" s="0"/>
      <c r="IH3593" s="0"/>
      <c r="II3593" s="0"/>
      <c r="IJ3593" s="0"/>
      <c r="IK3593" s="0"/>
      <c r="IL3593" s="0"/>
      <c r="IM3593" s="0"/>
      <c r="IN3593" s="0"/>
      <c r="IO3593" s="0"/>
      <c r="IP3593" s="0"/>
      <c r="IQ3593" s="0"/>
      <c r="IR3593" s="0"/>
      <c r="IS3593" s="0"/>
      <c r="IT3593" s="0"/>
      <c r="IU3593" s="0"/>
      <c r="IV3593" s="0"/>
      <c r="IW3593" s="0"/>
      <c r="IX3593" s="0"/>
      <c r="IY3593" s="0"/>
      <c r="IZ3593" s="0"/>
      <c r="JA3593" s="0"/>
      <c r="JB3593" s="0"/>
      <c r="JC3593" s="0"/>
      <c r="JD3593" s="0"/>
      <c r="JE3593" s="0"/>
      <c r="JF3593" s="0"/>
      <c r="JG3593" s="0"/>
      <c r="JH3593" s="0"/>
      <c r="JI3593" s="0"/>
      <c r="JJ3593" s="0"/>
      <c r="JK3593" s="0"/>
      <c r="JL3593" s="0"/>
      <c r="JM3593" s="0"/>
      <c r="JN3593" s="0"/>
      <c r="JO3593" s="0"/>
      <c r="JP3593" s="0"/>
      <c r="JQ3593" s="0"/>
      <c r="JR3593" s="0"/>
      <c r="JS3593" s="0"/>
      <c r="JT3593" s="0"/>
      <c r="JU3593" s="0"/>
      <c r="JV3593" s="0"/>
      <c r="JW3593" s="0"/>
      <c r="JX3593" s="0"/>
      <c r="JY3593" s="0"/>
      <c r="JZ3593" s="0"/>
      <c r="KA3593" s="0"/>
      <c r="KB3593" s="0"/>
      <c r="KC3593" s="0"/>
      <c r="KD3593" s="0"/>
      <c r="KE3593" s="0"/>
      <c r="KF3593" s="0"/>
      <c r="KG3593" s="0"/>
      <c r="KH3593" s="0"/>
      <c r="KI3593" s="0"/>
      <c r="KJ3593" s="0"/>
      <c r="KK3593" s="0"/>
      <c r="KL3593" s="0"/>
      <c r="KM3593" s="0"/>
      <c r="KN3593" s="0"/>
      <c r="KO3593" s="0"/>
      <c r="KP3593" s="0"/>
      <c r="KQ3593" s="0"/>
      <c r="KR3593" s="0"/>
      <c r="KS3593" s="0"/>
      <c r="KT3593" s="0"/>
      <c r="KU3593" s="0"/>
      <c r="KV3593" s="0"/>
      <c r="KW3593" s="0"/>
      <c r="KX3593" s="0"/>
      <c r="KY3593" s="0"/>
      <c r="KZ3593" s="0"/>
      <c r="LA3593" s="0"/>
      <c r="LB3593" s="0"/>
      <c r="LC3593" s="0"/>
      <c r="LD3593" s="0"/>
      <c r="LE3593" s="0"/>
      <c r="LF3593" s="0"/>
      <c r="LG3593" s="0"/>
      <c r="LH3593" s="0"/>
      <c r="LI3593" s="0"/>
      <c r="LJ3593" s="0"/>
      <c r="LK3593" s="0"/>
      <c r="LL3593" s="0"/>
      <c r="LM3593" s="0"/>
      <c r="LN3593" s="0"/>
      <c r="LO3593" s="0"/>
      <c r="LP3593" s="0"/>
      <c r="LQ3593" s="0"/>
      <c r="LR3593" s="0"/>
      <c r="LS3593" s="0"/>
      <c r="LT3593" s="0"/>
      <c r="LU3593" s="0"/>
      <c r="LV3593" s="0"/>
      <c r="LW3593" s="0"/>
      <c r="LX3593" s="0"/>
      <c r="LY3593" s="0"/>
      <c r="LZ3593" s="0"/>
      <c r="MA3593" s="0"/>
      <c r="MB3593" s="0"/>
      <c r="MC3593" s="0"/>
      <c r="MD3593" s="0"/>
      <c r="ME3593" s="0"/>
      <c r="MF3593" s="0"/>
      <c r="MG3593" s="0"/>
      <c r="MH3593" s="0"/>
      <c r="MI3593" s="0"/>
      <c r="MJ3593" s="0"/>
      <c r="MK3593" s="0"/>
      <c r="ML3593" s="0"/>
      <c r="MM3593" s="0"/>
      <c r="MN3593" s="0"/>
      <c r="MO3593" s="0"/>
      <c r="MP3593" s="0"/>
      <c r="MQ3593" s="0"/>
      <c r="MR3593" s="0"/>
      <c r="MS3593" s="0"/>
      <c r="MT3593" s="0"/>
      <c r="MU3593" s="0"/>
      <c r="MV3593" s="0"/>
      <c r="MW3593" s="0"/>
      <c r="MX3593" s="0"/>
      <c r="MY3593" s="0"/>
      <c r="MZ3593" s="0"/>
      <c r="NA3593" s="0"/>
      <c r="NB3593" s="0"/>
      <c r="NC3593" s="0"/>
      <c r="ND3593" s="0"/>
      <c r="NE3593" s="0"/>
      <c r="NF3593" s="0"/>
      <c r="NG3593" s="0"/>
      <c r="NH3593" s="0"/>
      <c r="NI3593" s="0"/>
      <c r="NJ3593" s="0"/>
      <c r="NK3593" s="0"/>
      <c r="NL3593" s="0"/>
      <c r="NM3593" s="0"/>
      <c r="NN3593" s="0"/>
      <c r="NO3593" s="0"/>
      <c r="NP3593" s="0"/>
      <c r="NQ3593" s="0"/>
      <c r="NR3593" s="0"/>
      <c r="NS3593" s="0"/>
      <c r="NT3593" s="0"/>
      <c r="NU3593" s="0"/>
      <c r="NV3593" s="0"/>
      <c r="NW3593" s="0"/>
      <c r="NX3593" s="0"/>
      <c r="NY3593" s="0"/>
      <c r="NZ3593" s="0"/>
      <c r="OA3593" s="0"/>
      <c r="OB3593" s="0"/>
      <c r="OC3593" s="0"/>
      <c r="OD3593" s="0"/>
      <c r="OE3593" s="0"/>
      <c r="OF3593" s="0"/>
      <c r="OG3593" s="0"/>
      <c r="OH3593" s="0"/>
      <c r="OI3593" s="0"/>
      <c r="OJ3593" s="0"/>
      <c r="OK3593" s="0"/>
      <c r="OL3593" s="0"/>
      <c r="OM3593" s="0"/>
      <c r="ON3593" s="0"/>
      <c r="OO3593" s="0"/>
      <c r="OP3593" s="0"/>
      <c r="OQ3593" s="0"/>
      <c r="OR3593" s="0"/>
      <c r="OS3593" s="0"/>
      <c r="OT3593" s="0"/>
      <c r="OU3593" s="0"/>
      <c r="OV3593" s="0"/>
      <c r="OW3593" s="0"/>
      <c r="OX3593" s="0"/>
      <c r="OY3593" s="0"/>
      <c r="OZ3593" s="0"/>
      <c r="PA3593" s="0"/>
      <c r="PB3593" s="0"/>
      <c r="PC3593" s="0"/>
      <c r="PD3593" s="0"/>
      <c r="PE3593" s="0"/>
      <c r="PF3593" s="0"/>
      <c r="PG3593" s="0"/>
      <c r="PH3593" s="0"/>
      <c r="PI3593" s="0"/>
      <c r="PJ3593" s="0"/>
      <c r="PK3593" s="0"/>
      <c r="PL3593" s="0"/>
      <c r="PM3593" s="0"/>
      <c r="PN3593" s="0"/>
      <c r="PO3593" s="0"/>
      <c r="PP3593" s="0"/>
      <c r="PQ3593" s="0"/>
      <c r="PR3593" s="0"/>
      <c r="PS3593" s="0"/>
      <c r="PT3593" s="0"/>
      <c r="PU3593" s="0"/>
      <c r="PV3593" s="0"/>
      <c r="PW3593" s="0"/>
      <c r="PX3593" s="0"/>
      <c r="PY3593" s="0"/>
      <c r="PZ3593" s="0"/>
      <c r="QA3593" s="0"/>
      <c r="QB3593" s="0"/>
      <c r="QC3593" s="0"/>
      <c r="QD3593" s="0"/>
      <c r="QE3593" s="0"/>
      <c r="QF3593" s="0"/>
      <c r="QG3593" s="0"/>
      <c r="QH3593" s="0"/>
      <c r="QI3593" s="0"/>
      <c r="QJ3593" s="0"/>
      <c r="QK3593" s="0"/>
      <c r="QL3593" s="0"/>
      <c r="QM3593" s="0"/>
      <c r="QN3593" s="0"/>
      <c r="QO3593" s="0"/>
      <c r="QP3593" s="0"/>
      <c r="QQ3593" s="0"/>
      <c r="QR3593" s="0"/>
      <c r="QS3593" s="0"/>
      <c r="QT3593" s="0"/>
      <c r="QU3593" s="0"/>
      <c r="QV3593" s="0"/>
      <c r="QW3593" s="0"/>
      <c r="QX3593" s="0"/>
      <c r="QY3593" s="0"/>
      <c r="QZ3593" s="0"/>
      <c r="RA3593" s="0"/>
      <c r="RB3593" s="0"/>
      <c r="RC3593" s="0"/>
      <c r="RD3593" s="0"/>
      <c r="RE3593" s="0"/>
      <c r="RF3593" s="0"/>
      <c r="RG3593" s="0"/>
      <c r="RH3593" s="0"/>
      <c r="RI3593" s="0"/>
      <c r="RJ3593" s="0"/>
      <c r="RK3593" s="0"/>
      <c r="RL3593" s="0"/>
      <c r="RM3593" s="0"/>
      <c r="RN3593" s="0"/>
      <c r="RO3593" s="0"/>
      <c r="RP3593" s="0"/>
      <c r="RQ3593" s="0"/>
      <c r="RR3593" s="0"/>
      <c r="RS3593" s="0"/>
      <c r="RT3593" s="0"/>
      <c r="RU3593" s="0"/>
      <c r="RV3593" s="0"/>
      <c r="RW3593" s="0"/>
      <c r="RX3593" s="0"/>
      <c r="RY3593" s="0"/>
      <c r="RZ3593" s="0"/>
      <c r="SA3593" s="0"/>
      <c r="SB3593" s="0"/>
      <c r="SC3593" s="0"/>
      <c r="SD3593" s="0"/>
      <c r="SE3593" s="0"/>
      <c r="SF3593" s="0"/>
      <c r="SG3593" s="0"/>
      <c r="SH3593" s="0"/>
      <c r="SI3593" s="0"/>
      <c r="SJ3593" s="0"/>
      <c r="SK3593" s="0"/>
      <c r="SL3593" s="0"/>
      <c r="SM3593" s="0"/>
      <c r="SN3593" s="0"/>
      <c r="SO3593" s="0"/>
      <c r="SP3593" s="0"/>
      <c r="SQ3593" s="0"/>
      <c r="SR3593" s="0"/>
      <c r="SS3593" s="0"/>
      <c r="ST3593" s="0"/>
      <c r="SU3593" s="0"/>
      <c r="SV3593" s="0"/>
      <c r="SW3593" s="0"/>
      <c r="SX3593" s="0"/>
      <c r="SY3593" s="0"/>
      <c r="SZ3593" s="0"/>
      <c r="TA3593" s="0"/>
      <c r="TB3593" s="0"/>
      <c r="TC3593" s="0"/>
      <c r="TD3593" s="0"/>
      <c r="TE3593" s="0"/>
      <c r="TF3593" s="0"/>
      <c r="TG3593" s="0"/>
      <c r="TH3593" s="0"/>
      <c r="TI3593" s="0"/>
      <c r="TJ3593" s="0"/>
      <c r="TK3593" s="0"/>
      <c r="TL3593" s="0"/>
      <c r="TM3593" s="0"/>
      <c r="TN3593" s="0"/>
      <c r="TO3593" s="0"/>
      <c r="TP3593" s="0"/>
      <c r="TQ3593" s="0"/>
      <c r="TR3593" s="0"/>
      <c r="TS3593" s="0"/>
      <c r="TT3593" s="0"/>
      <c r="TU3593" s="0"/>
      <c r="TV3593" s="0"/>
      <c r="TW3593" s="0"/>
      <c r="TX3593" s="0"/>
      <c r="TY3593" s="0"/>
      <c r="TZ3593" s="0"/>
      <c r="UA3593" s="0"/>
      <c r="UB3593" s="0"/>
      <c r="UC3593" s="0"/>
      <c r="UD3593" s="0"/>
      <c r="UE3593" s="0"/>
      <c r="UF3593" s="0"/>
      <c r="UG3593" s="0"/>
      <c r="UH3593" s="0"/>
      <c r="UI3593" s="0"/>
      <c r="UJ3593" s="0"/>
      <c r="UK3593" s="0"/>
      <c r="UL3593" s="0"/>
      <c r="UM3593" s="0"/>
      <c r="UN3593" s="0"/>
      <c r="UO3593" s="0"/>
      <c r="UP3593" s="0"/>
      <c r="UQ3593" s="0"/>
      <c r="UR3593" s="0"/>
      <c r="US3593" s="0"/>
      <c r="UT3593" s="0"/>
      <c r="UU3593" s="0"/>
      <c r="UV3593" s="0"/>
      <c r="UW3593" s="0"/>
      <c r="UX3593" s="0"/>
      <c r="UY3593" s="0"/>
      <c r="UZ3593" s="0"/>
      <c r="VA3593" s="0"/>
      <c r="VB3593" s="0"/>
      <c r="VC3593" s="0"/>
      <c r="VD3593" s="0"/>
      <c r="VE3593" s="0"/>
      <c r="VF3593" s="0"/>
      <c r="VG3593" s="0"/>
      <c r="VH3593" s="0"/>
      <c r="VI3593" s="0"/>
      <c r="VJ3593" s="0"/>
      <c r="VK3593" s="0"/>
      <c r="VL3593" s="0"/>
      <c r="VM3593" s="0"/>
      <c r="VN3593" s="0"/>
      <c r="VO3593" s="0"/>
      <c r="VP3593" s="0"/>
      <c r="VQ3593" s="0"/>
      <c r="VR3593" s="0"/>
      <c r="VS3593" s="0"/>
      <c r="VT3593" s="0"/>
      <c r="VU3593" s="0"/>
      <c r="VV3593" s="0"/>
      <c r="VW3593" s="0"/>
      <c r="VX3593" s="0"/>
      <c r="VY3593" s="0"/>
      <c r="VZ3593" s="0"/>
      <c r="WA3593" s="0"/>
      <c r="WB3593" s="0"/>
      <c r="WC3593" s="0"/>
      <c r="WD3593" s="0"/>
      <c r="WE3593" s="0"/>
      <c r="WF3593" s="0"/>
      <c r="WG3593" s="0"/>
      <c r="WH3593" s="0"/>
      <c r="WI3593" s="0"/>
      <c r="WJ3593" s="0"/>
      <c r="WK3593" s="0"/>
      <c r="WL3593" s="0"/>
      <c r="WM3593" s="0"/>
      <c r="WN3593" s="0"/>
      <c r="WO3593" s="0"/>
      <c r="WP3593" s="0"/>
      <c r="WQ3593" s="0"/>
      <c r="WR3593" s="0"/>
      <c r="WS3593" s="0"/>
      <c r="WT3593" s="0"/>
      <c r="WU3593" s="0"/>
      <c r="WV3593" s="0"/>
      <c r="WW3593" s="0"/>
      <c r="WX3593" s="0"/>
      <c r="WY3593" s="0"/>
      <c r="WZ3593" s="0"/>
      <c r="XA3593" s="0"/>
      <c r="XB3593" s="0"/>
      <c r="XC3593" s="0"/>
      <c r="XD3593" s="0"/>
      <c r="XE3593" s="0"/>
      <c r="XF3593" s="0"/>
      <c r="XG3593" s="0"/>
      <c r="XH3593" s="0"/>
      <c r="XI3593" s="0"/>
      <c r="XJ3593" s="0"/>
      <c r="XK3593" s="0"/>
      <c r="XL3593" s="0"/>
      <c r="XM3593" s="0"/>
      <c r="XN3593" s="0"/>
      <c r="XO3593" s="0"/>
      <c r="XP3593" s="0"/>
      <c r="XQ3593" s="0"/>
      <c r="XR3593" s="0"/>
      <c r="XS3593" s="0"/>
      <c r="XT3593" s="0"/>
      <c r="XU3593" s="0"/>
      <c r="XV3593" s="0"/>
      <c r="XW3593" s="0"/>
      <c r="XX3593" s="0"/>
      <c r="XY3593" s="0"/>
      <c r="XZ3593" s="0"/>
      <c r="YA3593" s="0"/>
      <c r="YB3593" s="0"/>
      <c r="YC3593" s="0"/>
      <c r="YD3593" s="0"/>
      <c r="YE3593" s="0"/>
      <c r="YF3593" s="0"/>
      <c r="YG3593" s="0"/>
      <c r="YH3593" s="0"/>
      <c r="YI3593" s="0"/>
      <c r="YJ3593" s="0"/>
      <c r="YK3593" s="0"/>
      <c r="YL3593" s="0"/>
      <c r="YM3593" s="0"/>
      <c r="YN3593" s="0"/>
      <c r="YO3593" s="0"/>
      <c r="YP3593" s="0"/>
      <c r="YQ3593" s="0"/>
      <c r="YR3593" s="0"/>
      <c r="YS3593" s="0"/>
      <c r="YT3593" s="0"/>
      <c r="YU3593" s="0"/>
      <c r="YV3593" s="0"/>
      <c r="YW3593" s="0"/>
      <c r="YX3593" s="0"/>
      <c r="YY3593" s="0"/>
      <c r="YZ3593" s="0"/>
      <c r="ZA3593" s="0"/>
      <c r="ZB3593" s="0"/>
      <c r="ZC3593" s="0"/>
      <c r="ZD3593" s="0"/>
      <c r="ZE3593" s="0"/>
      <c r="ZF3593" s="0"/>
      <c r="ZG3593" s="0"/>
      <c r="ZH3593" s="0"/>
      <c r="ZI3593" s="0"/>
      <c r="ZJ3593" s="0"/>
      <c r="ZK3593" s="0"/>
      <c r="ZL3593" s="0"/>
      <c r="ZM3593" s="0"/>
      <c r="ZN3593" s="0"/>
      <c r="ZO3593" s="0"/>
      <c r="ZP3593" s="0"/>
      <c r="ZQ3593" s="0"/>
      <c r="ZR3593" s="0"/>
      <c r="ZS3593" s="0"/>
      <c r="ZT3593" s="0"/>
      <c r="ZU3593" s="0"/>
      <c r="ZV3593" s="0"/>
      <c r="ZW3593" s="0"/>
      <c r="ZX3593" s="0"/>
      <c r="ZY3593" s="0"/>
      <c r="ZZ3593" s="0"/>
      <c r="AAA3593" s="0"/>
      <c r="AAB3593" s="0"/>
      <c r="AAC3593" s="0"/>
      <c r="AAD3593" s="0"/>
      <c r="AAE3593" s="0"/>
      <c r="AAF3593" s="0"/>
      <c r="AAG3593" s="0"/>
      <c r="AAH3593" s="0"/>
      <c r="AAI3593" s="0"/>
      <c r="AAJ3593" s="0"/>
      <c r="AAK3593" s="0"/>
      <c r="AAL3593" s="0"/>
      <c r="AAM3593" s="0"/>
      <c r="AAN3593" s="0"/>
      <c r="AAO3593" s="0"/>
      <c r="AAP3593" s="0"/>
      <c r="AAQ3593" s="0"/>
      <c r="AAR3593" s="0"/>
      <c r="AAS3593" s="0"/>
      <c r="AAT3593" s="0"/>
      <c r="AAU3593" s="0"/>
      <c r="AAV3593" s="0"/>
      <c r="AAW3593" s="0"/>
      <c r="AAX3593" s="0"/>
      <c r="AAY3593" s="0"/>
      <c r="AAZ3593" s="0"/>
      <c r="ABA3593" s="0"/>
      <c r="ABB3593" s="0"/>
      <c r="ABC3593" s="0"/>
      <c r="ABD3593" s="0"/>
      <c r="ABE3593" s="0"/>
      <c r="ABF3593" s="0"/>
      <c r="ABG3593" s="0"/>
      <c r="ABH3593" s="0"/>
      <c r="ABI3593" s="0"/>
      <c r="ABJ3593" s="0"/>
      <c r="ABK3593" s="0"/>
      <c r="ABL3593" s="0"/>
      <c r="ABM3593" s="0"/>
      <c r="ABN3593" s="0"/>
      <c r="ABO3593" s="0"/>
      <c r="ABP3593" s="0"/>
      <c r="ABQ3593" s="0"/>
      <c r="ABR3593" s="0"/>
      <c r="ABS3593" s="0"/>
      <c r="ABT3593" s="0"/>
      <c r="ABU3593" s="0"/>
      <c r="ABV3593" s="0"/>
      <c r="ABW3593" s="0"/>
      <c r="ABX3593" s="0"/>
      <c r="ABY3593" s="0"/>
      <c r="ABZ3593" s="0"/>
      <c r="ACA3593" s="0"/>
      <c r="ACB3593" s="0"/>
      <c r="ACC3593" s="0"/>
      <c r="ACD3593" s="0"/>
      <c r="ACE3593" s="0"/>
      <c r="ACF3593" s="0"/>
      <c r="ACG3593" s="0"/>
      <c r="ACH3593" s="0"/>
      <c r="ACI3593" s="0"/>
      <c r="ACJ3593" s="0"/>
      <c r="ACK3593" s="0"/>
      <c r="ACL3593" s="0"/>
      <c r="ACM3593" s="0"/>
      <c r="ACN3593" s="0"/>
      <c r="ACO3593" s="0"/>
      <c r="ACP3593" s="0"/>
      <c r="ACQ3593" s="0"/>
      <c r="ACR3593" s="0"/>
      <c r="ACS3593" s="0"/>
      <c r="ACT3593" s="0"/>
      <c r="ACU3593" s="0"/>
      <c r="ACV3593" s="0"/>
      <c r="ACW3593" s="0"/>
      <c r="ACX3593" s="0"/>
      <c r="ACY3593" s="0"/>
      <c r="ACZ3593" s="0"/>
      <c r="ADA3593" s="0"/>
      <c r="ADB3593" s="0"/>
      <c r="ADC3593" s="0"/>
      <c r="ADD3593" s="0"/>
      <c r="ADE3593" s="0"/>
      <c r="ADF3593" s="0"/>
      <c r="ADG3593" s="0"/>
      <c r="ADH3593" s="0"/>
      <c r="ADI3593" s="0"/>
      <c r="ADJ3593" s="0"/>
      <c r="ADK3593" s="0"/>
      <c r="ADL3593" s="0"/>
      <c r="ADM3593" s="0"/>
      <c r="ADN3593" s="0"/>
      <c r="ADO3593" s="0"/>
      <c r="ADP3593" s="0"/>
      <c r="ADQ3593" s="0"/>
      <c r="ADR3593" s="0"/>
      <c r="ADS3593" s="0"/>
      <c r="ADT3593" s="0"/>
      <c r="ADU3593" s="0"/>
      <c r="ADV3593" s="0"/>
      <c r="ADW3593" s="0"/>
      <c r="ADX3593" s="0"/>
      <c r="ADY3593" s="0"/>
      <c r="ADZ3593" s="0"/>
      <c r="AEA3593" s="0"/>
      <c r="AEB3593" s="0"/>
      <c r="AEC3593" s="0"/>
      <c r="AED3593" s="0"/>
      <c r="AEE3593" s="0"/>
      <c r="AEF3593" s="0"/>
      <c r="AEG3593" s="0"/>
      <c r="AEH3593" s="0"/>
      <c r="AEI3593" s="0"/>
      <c r="AEJ3593" s="0"/>
      <c r="AEK3593" s="0"/>
      <c r="AEL3593" s="0"/>
      <c r="AEM3593" s="0"/>
      <c r="AEN3593" s="0"/>
      <c r="AEO3593" s="0"/>
      <c r="AEP3593" s="0"/>
      <c r="AEQ3593" s="0"/>
      <c r="AER3593" s="0"/>
      <c r="AES3593" s="0"/>
      <c r="AET3593" s="0"/>
      <c r="AEU3593" s="0"/>
      <c r="AEV3593" s="0"/>
      <c r="AEW3593" s="0"/>
      <c r="AEX3593" s="0"/>
      <c r="AEY3593" s="0"/>
      <c r="AEZ3593" s="0"/>
      <c r="AFA3593" s="0"/>
      <c r="AFB3593" s="0"/>
      <c r="AFC3593" s="0"/>
      <c r="AFD3593" s="0"/>
      <c r="AFE3593" s="0"/>
      <c r="AFF3593" s="0"/>
      <c r="AFG3593" s="0"/>
      <c r="AFH3593" s="0"/>
      <c r="AFI3593" s="0"/>
      <c r="AFJ3593" s="0"/>
      <c r="AFK3593" s="0"/>
      <c r="AFL3593" s="0"/>
      <c r="AFM3593" s="0"/>
      <c r="AFN3593" s="0"/>
      <c r="AFO3593" s="0"/>
      <c r="AFP3593" s="0"/>
      <c r="AFQ3593" s="0"/>
      <c r="AFR3593" s="0"/>
      <c r="AFS3593" s="0"/>
      <c r="AFT3593" s="0"/>
      <c r="AFU3593" s="0"/>
      <c r="AFV3593" s="0"/>
      <c r="AFW3593" s="0"/>
      <c r="AFX3593" s="0"/>
      <c r="AFY3593" s="0"/>
      <c r="AFZ3593" s="0"/>
      <c r="AGA3593" s="0"/>
      <c r="AGB3593" s="0"/>
      <c r="AGC3593" s="0"/>
      <c r="AGD3593" s="0"/>
      <c r="AGE3593" s="0"/>
      <c r="AGF3593" s="0"/>
      <c r="AGG3593" s="0"/>
      <c r="AGH3593" s="0"/>
      <c r="AGI3593" s="0"/>
      <c r="AGJ3593" s="0"/>
      <c r="AGK3593" s="0"/>
      <c r="AGL3593" s="0"/>
      <c r="AGM3593" s="0"/>
      <c r="AGN3593" s="0"/>
      <c r="AGO3593" s="0"/>
      <c r="AGP3593" s="0"/>
      <c r="AGQ3593" s="0"/>
      <c r="AGR3593" s="0"/>
      <c r="AGS3593" s="0"/>
      <c r="AGT3593" s="0"/>
      <c r="AGU3593" s="0"/>
      <c r="AGV3593" s="0"/>
      <c r="AGW3593" s="0"/>
      <c r="AGX3593" s="0"/>
      <c r="AGY3593" s="0"/>
      <c r="AGZ3593" s="0"/>
      <c r="AHA3593" s="0"/>
      <c r="AHB3593" s="0"/>
      <c r="AHC3593" s="0"/>
      <c r="AHD3593" s="0"/>
      <c r="AHE3593" s="0"/>
      <c r="AHF3593" s="0"/>
      <c r="AHG3593" s="0"/>
      <c r="AHH3593" s="0"/>
      <c r="AHI3593" s="0"/>
      <c r="AHJ3593" s="0"/>
      <c r="AHK3593" s="0"/>
      <c r="AHL3593" s="0"/>
      <c r="AHM3593" s="0"/>
      <c r="AHN3593" s="0"/>
      <c r="AHO3593" s="0"/>
      <c r="AHP3593" s="0"/>
      <c r="AHQ3593" s="0"/>
      <c r="AHR3593" s="0"/>
      <c r="AHS3593" s="0"/>
      <c r="AHT3593" s="0"/>
      <c r="AHU3593" s="0"/>
      <c r="AHV3593" s="0"/>
      <c r="AHW3593" s="0"/>
      <c r="AHX3593" s="0"/>
      <c r="AHY3593" s="0"/>
      <c r="AHZ3593" s="0"/>
      <c r="AIA3593" s="0"/>
      <c r="AIB3593" s="0"/>
      <c r="AIC3593" s="0"/>
      <c r="AID3593" s="0"/>
      <c r="AIE3593" s="0"/>
      <c r="AIF3593" s="0"/>
      <c r="AIG3593" s="0"/>
      <c r="AIH3593" s="0"/>
      <c r="AII3593" s="0"/>
      <c r="AIJ3593" s="0"/>
      <c r="AIK3593" s="0"/>
      <c r="AIL3593" s="0"/>
      <c r="AIM3593" s="0"/>
      <c r="AIN3593" s="0"/>
      <c r="AIO3593" s="0"/>
      <c r="AIP3593" s="0"/>
      <c r="AIQ3593" s="0"/>
      <c r="AIR3593" s="0"/>
      <c r="AIS3593" s="0"/>
      <c r="AIT3593" s="0"/>
      <c r="AIU3593" s="0"/>
      <c r="AIV3593" s="0"/>
      <c r="AIW3593" s="0"/>
      <c r="AIX3593" s="0"/>
      <c r="AIY3593" s="0"/>
      <c r="AIZ3593" s="0"/>
      <c r="AJA3593" s="0"/>
      <c r="AJB3593" s="0"/>
      <c r="AJC3593" s="0"/>
      <c r="AJD3593" s="0"/>
      <c r="AJE3593" s="0"/>
      <c r="AJF3593" s="0"/>
      <c r="AJG3593" s="0"/>
      <c r="AJH3593" s="0"/>
      <c r="AJI3593" s="0"/>
      <c r="AJJ3593" s="0"/>
      <c r="AJK3593" s="0"/>
      <c r="AJL3593" s="0"/>
      <c r="AJM3593" s="0"/>
      <c r="AJN3593" s="0"/>
      <c r="AJO3593" s="0"/>
      <c r="AJP3593" s="0"/>
      <c r="AJQ3593" s="0"/>
      <c r="AJR3593" s="0"/>
      <c r="AJS3593" s="0"/>
      <c r="AJT3593" s="0"/>
      <c r="AJU3593" s="0"/>
      <c r="AJV3593" s="0"/>
      <c r="AJW3593" s="0"/>
      <c r="AJX3593" s="0"/>
      <c r="AJY3593" s="0"/>
      <c r="AJZ3593" s="0"/>
      <c r="AKA3593" s="0"/>
      <c r="AKB3593" s="0"/>
      <c r="AKC3593" s="0"/>
      <c r="AKD3593" s="0"/>
      <c r="AKE3593" s="0"/>
      <c r="AKF3593" s="0"/>
      <c r="AKG3593" s="0"/>
      <c r="AKH3593" s="0"/>
      <c r="AKI3593" s="0"/>
      <c r="AKJ3593" s="0"/>
      <c r="AKK3593" s="0"/>
      <c r="AKL3593" s="0"/>
      <c r="AKM3593" s="0"/>
      <c r="AKN3593" s="0"/>
      <c r="AKO3593" s="0"/>
      <c r="AKP3593" s="0"/>
      <c r="AKQ3593" s="0"/>
      <c r="AKR3593" s="0"/>
      <c r="AKS3593" s="0"/>
      <c r="AKT3593" s="0"/>
      <c r="AKU3593" s="0"/>
      <c r="AKV3593" s="0"/>
      <c r="AKW3593" s="0"/>
      <c r="AKX3593" s="0"/>
      <c r="AKY3593" s="0"/>
      <c r="AKZ3593" s="0"/>
      <c r="ALA3593" s="0"/>
      <c r="ALB3593" s="0"/>
      <c r="ALC3593" s="0"/>
      <c r="ALD3593" s="0"/>
      <c r="ALE3593" s="0"/>
      <c r="ALF3593" s="0"/>
      <c r="ALG3593" s="0"/>
      <c r="ALH3593" s="0"/>
      <c r="ALI3593" s="0"/>
      <c r="ALJ3593" s="0"/>
      <c r="ALK3593" s="0"/>
      <c r="ALL3593" s="0"/>
      <c r="ALM3593" s="0"/>
      <c r="ALN3593" s="0"/>
      <c r="ALO3593" s="0"/>
      <c r="ALP3593" s="0"/>
      <c r="ALQ3593" s="0"/>
      <c r="ALR3593" s="0"/>
      <c r="ALS3593" s="0"/>
      <c r="ALT3593" s="0"/>
      <c r="ALU3593" s="0"/>
      <c r="ALV3593" s="0"/>
      <c r="ALW3593" s="0"/>
      <c r="ALX3593" s="0"/>
      <c r="ALY3593" s="0"/>
      <c r="ALZ3593" s="0"/>
      <c r="AMA3593" s="0"/>
      <c r="AMB3593" s="0"/>
      <c r="AMC3593" s="0"/>
      <c r="AMD3593" s="0"/>
      <c r="AME3593" s="0"/>
      <c r="AMF3593" s="0"/>
      <c r="AMG3593" s="0"/>
      <c r="AMH3593" s="0"/>
      <c r="AMI3593" s="0"/>
    </row>
    <row r="3594" customFormat="false" ht="12.75" hidden="false" customHeight="false" outlineLevel="0" collapsed="false">
      <c r="A3594" s="1" t="s">
        <v>3822</v>
      </c>
      <c r="C3594" s="27" t="s">
        <v>3823</v>
      </c>
      <c r="D3594" s="27" t="s">
        <v>70</v>
      </c>
      <c r="E3594" s="28"/>
      <c r="F3594" s="29"/>
      <c r="G3594" s="27"/>
      <c r="H3594" s="30" t="s">
        <v>61</v>
      </c>
      <c r="I3594" s="31" t="n">
        <v>1.39</v>
      </c>
      <c r="J3594" s="31" t="s">
        <v>3814</v>
      </c>
      <c r="BM3594" s="0"/>
      <c r="BN3594" s="0"/>
      <c r="BO3594" s="0"/>
      <c r="BP3594" s="0"/>
      <c r="BQ3594" s="0"/>
      <c r="BR3594" s="0"/>
      <c r="BS3594" s="0"/>
      <c r="BT3594" s="0"/>
      <c r="BU3594" s="0"/>
      <c r="BV3594" s="0"/>
      <c r="BW3594" s="0"/>
      <c r="BX3594" s="0"/>
      <c r="BY3594" s="0"/>
      <c r="BZ3594" s="0"/>
      <c r="CA3594" s="0"/>
      <c r="CB3594" s="0"/>
      <c r="CC3594" s="0"/>
      <c r="CD3594" s="0"/>
      <c r="CE3594" s="0"/>
      <c r="CF3594" s="0"/>
      <c r="CG3594" s="0"/>
      <c r="CH3594" s="0"/>
      <c r="CI3594" s="0"/>
      <c r="CJ3594" s="0"/>
      <c r="CK3594" s="0"/>
      <c r="CL3594" s="0"/>
      <c r="CM3594" s="0"/>
      <c r="CN3594" s="0"/>
      <c r="CO3594" s="0"/>
      <c r="CP3594" s="0"/>
      <c r="CQ3594" s="0"/>
      <c r="CR3594" s="0"/>
      <c r="CS3594" s="0"/>
      <c r="CT3594" s="0"/>
      <c r="CU3594" s="0"/>
      <c r="CV3594" s="0"/>
      <c r="CW3594" s="0"/>
      <c r="CX3594" s="0"/>
      <c r="CY3594" s="0"/>
      <c r="CZ3594" s="0"/>
      <c r="DA3594" s="0"/>
      <c r="DB3594" s="0"/>
      <c r="DC3594" s="0"/>
      <c r="DD3594" s="0"/>
      <c r="DE3594" s="0"/>
      <c r="DF3594" s="0"/>
      <c r="DG3594" s="0"/>
      <c r="DH3594" s="0"/>
      <c r="DI3594" s="0"/>
      <c r="DJ3594" s="0"/>
      <c r="DK3594" s="0"/>
      <c r="DL3594" s="0"/>
      <c r="DM3594" s="0"/>
      <c r="DN3594" s="0"/>
      <c r="DO3594" s="0"/>
      <c r="DP3594" s="0"/>
      <c r="DQ3594" s="0"/>
      <c r="DR3594" s="0"/>
      <c r="DS3594" s="0"/>
      <c r="DT3594" s="0"/>
      <c r="DU3594" s="0"/>
      <c r="DV3594" s="0"/>
      <c r="DW3594" s="0"/>
      <c r="DX3594" s="0"/>
      <c r="DY3594" s="0"/>
      <c r="DZ3594" s="0"/>
      <c r="EA3594" s="0"/>
      <c r="EB3594" s="0"/>
      <c r="EC3594" s="0"/>
      <c r="ED3594" s="0"/>
      <c r="EE3594" s="0"/>
      <c r="EF3594" s="0"/>
      <c r="EG3594" s="0"/>
      <c r="EH3594" s="0"/>
      <c r="EI3594" s="0"/>
      <c r="EJ3594" s="0"/>
      <c r="EK3594" s="0"/>
      <c r="EL3594" s="0"/>
      <c r="EM3594" s="0"/>
      <c r="EN3594" s="0"/>
      <c r="EO3594" s="0"/>
      <c r="EP3594" s="0"/>
      <c r="EQ3594" s="0"/>
      <c r="ER3594" s="0"/>
      <c r="ES3594" s="0"/>
      <c r="ET3594" s="0"/>
      <c r="EU3594" s="0"/>
      <c r="EV3594" s="0"/>
      <c r="EW3594" s="0"/>
      <c r="EX3594" s="0"/>
      <c r="EY3594" s="0"/>
      <c r="EZ3594" s="0"/>
      <c r="FA3594" s="0"/>
      <c r="FB3594" s="0"/>
      <c r="FC3594" s="0"/>
      <c r="FD3594" s="0"/>
      <c r="FE3594" s="0"/>
      <c r="FF3594" s="0"/>
      <c r="FG3594" s="0"/>
      <c r="FH3594" s="0"/>
      <c r="FI3594" s="0"/>
      <c r="FJ3594" s="0"/>
      <c r="FK3594" s="0"/>
      <c r="FL3594" s="0"/>
      <c r="FM3594" s="0"/>
      <c r="FN3594" s="0"/>
      <c r="FO3594" s="0"/>
      <c r="FP3594" s="0"/>
      <c r="FQ3594" s="0"/>
      <c r="FR3594" s="0"/>
      <c r="FS3594" s="0"/>
      <c r="FT3594" s="0"/>
      <c r="FU3594" s="0"/>
      <c r="FV3594" s="0"/>
      <c r="FW3594" s="0"/>
      <c r="FX3594" s="0"/>
      <c r="FY3594" s="0"/>
      <c r="FZ3594" s="0"/>
      <c r="GA3594" s="0"/>
      <c r="GB3594" s="0"/>
      <c r="GC3594" s="0"/>
      <c r="GD3594" s="0"/>
      <c r="GE3594" s="0"/>
      <c r="GF3594" s="0"/>
      <c r="GG3594" s="0"/>
      <c r="GH3594" s="0"/>
      <c r="GI3594" s="0"/>
      <c r="GJ3594" s="0"/>
      <c r="GK3594" s="0"/>
      <c r="GL3594" s="0"/>
      <c r="GM3594" s="0"/>
      <c r="GN3594" s="0"/>
      <c r="GO3594" s="0"/>
      <c r="GP3594" s="0"/>
      <c r="GQ3594" s="0"/>
      <c r="GR3594" s="0"/>
      <c r="GS3594" s="0"/>
      <c r="GT3594" s="0"/>
      <c r="GU3594" s="0"/>
      <c r="GV3594" s="0"/>
      <c r="GW3594" s="0"/>
      <c r="GX3594" s="0"/>
      <c r="GY3594" s="0"/>
      <c r="GZ3594" s="0"/>
      <c r="HA3594" s="0"/>
      <c r="HB3594" s="0"/>
      <c r="HC3594" s="0"/>
      <c r="HD3594" s="0"/>
      <c r="HE3594" s="0"/>
      <c r="HF3594" s="0"/>
      <c r="HG3594" s="0"/>
      <c r="HH3594" s="0"/>
      <c r="HI3594" s="0"/>
      <c r="HJ3594" s="0"/>
      <c r="HK3594" s="0"/>
      <c r="HL3594" s="0"/>
      <c r="HM3594" s="0"/>
      <c r="HN3594" s="0"/>
      <c r="HO3594" s="0"/>
      <c r="HP3594" s="0"/>
      <c r="HQ3594" s="0"/>
      <c r="HR3594" s="0"/>
      <c r="HS3594" s="0"/>
      <c r="HT3594" s="0"/>
      <c r="HU3594" s="0"/>
      <c r="HV3594" s="0"/>
      <c r="HW3594" s="0"/>
      <c r="HX3594" s="0"/>
      <c r="HY3594" s="0"/>
      <c r="HZ3594" s="0"/>
      <c r="IA3594" s="0"/>
      <c r="IB3594" s="0"/>
      <c r="IC3594" s="0"/>
      <c r="ID3594" s="0"/>
      <c r="IE3594" s="0"/>
      <c r="IF3594" s="0"/>
      <c r="IG3594" s="0"/>
      <c r="IH3594" s="0"/>
      <c r="II3594" s="0"/>
      <c r="IJ3594" s="0"/>
      <c r="IK3594" s="0"/>
      <c r="IL3594" s="0"/>
      <c r="IM3594" s="0"/>
      <c r="IN3594" s="0"/>
      <c r="IO3594" s="0"/>
      <c r="IP3594" s="0"/>
      <c r="IQ3594" s="0"/>
      <c r="IR3594" s="0"/>
      <c r="IS3594" s="0"/>
      <c r="IT3594" s="0"/>
      <c r="IU3594" s="0"/>
      <c r="IV3594" s="0"/>
      <c r="IW3594" s="0"/>
      <c r="IX3594" s="0"/>
      <c r="IY3594" s="0"/>
      <c r="IZ3594" s="0"/>
      <c r="JA3594" s="0"/>
      <c r="JB3594" s="0"/>
      <c r="JC3594" s="0"/>
      <c r="JD3594" s="0"/>
      <c r="JE3594" s="0"/>
      <c r="JF3594" s="0"/>
      <c r="JG3594" s="0"/>
      <c r="JH3594" s="0"/>
      <c r="JI3594" s="0"/>
      <c r="JJ3594" s="0"/>
      <c r="JK3594" s="0"/>
      <c r="JL3594" s="0"/>
      <c r="JM3594" s="0"/>
      <c r="JN3594" s="0"/>
      <c r="JO3594" s="0"/>
      <c r="JP3594" s="0"/>
      <c r="JQ3594" s="0"/>
      <c r="JR3594" s="0"/>
      <c r="JS3594" s="0"/>
      <c r="JT3594" s="0"/>
      <c r="JU3594" s="0"/>
      <c r="JV3594" s="0"/>
      <c r="JW3594" s="0"/>
      <c r="JX3594" s="0"/>
      <c r="JY3594" s="0"/>
      <c r="JZ3594" s="0"/>
      <c r="KA3594" s="0"/>
      <c r="KB3594" s="0"/>
      <c r="KC3594" s="0"/>
      <c r="KD3594" s="0"/>
      <c r="KE3594" s="0"/>
      <c r="KF3594" s="0"/>
      <c r="KG3594" s="0"/>
      <c r="KH3594" s="0"/>
      <c r="KI3594" s="0"/>
      <c r="KJ3594" s="0"/>
      <c r="KK3594" s="0"/>
      <c r="KL3594" s="0"/>
      <c r="KM3594" s="0"/>
      <c r="KN3594" s="0"/>
      <c r="KO3594" s="0"/>
      <c r="KP3594" s="0"/>
      <c r="KQ3594" s="0"/>
      <c r="KR3594" s="0"/>
      <c r="KS3594" s="0"/>
      <c r="KT3594" s="0"/>
      <c r="KU3594" s="0"/>
      <c r="KV3594" s="0"/>
      <c r="KW3594" s="0"/>
      <c r="KX3594" s="0"/>
      <c r="KY3594" s="0"/>
      <c r="KZ3594" s="0"/>
      <c r="LA3594" s="0"/>
      <c r="LB3594" s="0"/>
      <c r="LC3594" s="0"/>
      <c r="LD3594" s="0"/>
      <c r="LE3594" s="0"/>
      <c r="LF3594" s="0"/>
      <c r="LG3594" s="0"/>
      <c r="LH3594" s="0"/>
      <c r="LI3594" s="0"/>
      <c r="LJ3594" s="0"/>
      <c r="LK3594" s="0"/>
      <c r="LL3594" s="0"/>
      <c r="LM3594" s="0"/>
      <c r="LN3594" s="0"/>
      <c r="LO3594" s="0"/>
      <c r="LP3594" s="0"/>
      <c r="LQ3594" s="0"/>
      <c r="LR3594" s="0"/>
      <c r="LS3594" s="0"/>
      <c r="LT3594" s="0"/>
      <c r="LU3594" s="0"/>
      <c r="LV3594" s="0"/>
      <c r="LW3594" s="0"/>
      <c r="LX3594" s="0"/>
      <c r="LY3594" s="0"/>
      <c r="LZ3594" s="0"/>
      <c r="MA3594" s="0"/>
      <c r="MB3594" s="0"/>
      <c r="MC3594" s="0"/>
      <c r="MD3594" s="0"/>
      <c r="ME3594" s="0"/>
      <c r="MF3594" s="0"/>
      <c r="MG3594" s="0"/>
      <c r="MH3594" s="0"/>
      <c r="MI3594" s="0"/>
      <c r="MJ3594" s="0"/>
      <c r="MK3594" s="0"/>
      <c r="ML3594" s="0"/>
      <c r="MM3594" s="0"/>
      <c r="MN3594" s="0"/>
      <c r="MO3594" s="0"/>
      <c r="MP3594" s="0"/>
      <c r="MQ3594" s="0"/>
      <c r="MR3594" s="0"/>
      <c r="MS3594" s="0"/>
      <c r="MT3594" s="0"/>
      <c r="MU3594" s="0"/>
      <c r="MV3594" s="0"/>
      <c r="MW3594" s="0"/>
      <c r="MX3594" s="0"/>
      <c r="MY3594" s="0"/>
      <c r="MZ3594" s="0"/>
      <c r="NA3594" s="0"/>
      <c r="NB3594" s="0"/>
      <c r="NC3594" s="0"/>
      <c r="ND3594" s="0"/>
      <c r="NE3594" s="0"/>
      <c r="NF3594" s="0"/>
      <c r="NG3594" s="0"/>
      <c r="NH3594" s="0"/>
      <c r="NI3594" s="0"/>
      <c r="NJ3594" s="0"/>
      <c r="NK3594" s="0"/>
      <c r="NL3594" s="0"/>
      <c r="NM3594" s="0"/>
      <c r="NN3594" s="0"/>
      <c r="NO3594" s="0"/>
      <c r="NP3594" s="0"/>
      <c r="NQ3594" s="0"/>
      <c r="NR3594" s="0"/>
      <c r="NS3594" s="0"/>
      <c r="NT3594" s="0"/>
      <c r="NU3594" s="0"/>
      <c r="NV3594" s="0"/>
      <c r="NW3594" s="0"/>
      <c r="NX3594" s="0"/>
      <c r="NY3594" s="0"/>
      <c r="NZ3594" s="0"/>
      <c r="OA3594" s="0"/>
      <c r="OB3594" s="0"/>
      <c r="OC3594" s="0"/>
      <c r="OD3594" s="0"/>
      <c r="OE3594" s="0"/>
      <c r="OF3594" s="0"/>
      <c r="OG3594" s="0"/>
      <c r="OH3594" s="0"/>
      <c r="OI3594" s="0"/>
      <c r="OJ3594" s="0"/>
      <c r="OK3594" s="0"/>
      <c r="OL3594" s="0"/>
      <c r="OM3594" s="0"/>
      <c r="ON3594" s="0"/>
      <c r="OO3594" s="0"/>
      <c r="OP3594" s="0"/>
      <c r="OQ3594" s="0"/>
      <c r="OR3594" s="0"/>
      <c r="OS3594" s="0"/>
      <c r="OT3594" s="0"/>
      <c r="OU3594" s="0"/>
      <c r="OV3594" s="0"/>
      <c r="OW3594" s="0"/>
      <c r="OX3594" s="0"/>
      <c r="OY3594" s="0"/>
      <c r="OZ3594" s="0"/>
      <c r="PA3594" s="0"/>
      <c r="PB3594" s="0"/>
      <c r="PC3594" s="0"/>
      <c r="PD3594" s="0"/>
      <c r="PE3594" s="0"/>
      <c r="PF3594" s="0"/>
      <c r="PG3594" s="0"/>
      <c r="PH3594" s="0"/>
      <c r="PI3594" s="0"/>
      <c r="PJ3594" s="0"/>
      <c r="PK3594" s="0"/>
      <c r="PL3594" s="0"/>
      <c r="PM3594" s="0"/>
      <c r="PN3594" s="0"/>
      <c r="PO3594" s="0"/>
      <c r="PP3594" s="0"/>
      <c r="PQ3594" s="0"/>
      <c r="PR3594" s="0"/>
      <c r="PS3594" s="0"/>
      <c r="PT3594" s="0"/>
      <c r="PU3594" s="0"/>
      <c r="PV3594" s="0"/>
      <c r="PW3594" s="0"/>
      <c r="PX3594" s="0"/>
      <c r="PY3594" s="0"/>
      <c r="PZ3594" s="0"/>
      <c r="QA3594" s="0"/>
      <c r="QB3594" s="0"/>
      <c r="QC3594" s="0"/>
      <c r="QD3594" s="0"/>
      <c r="QE3594" s="0"/>
      <c r="QF3594" s="0"/>
      <c r="QG3594" s="0"/>
      <c r="QH3594" s="0"/>
      <c r="QI3594" s="0"/>
      <c r="QJ3594" s="0"/>
      <c r="QK3594" s="0"/>
      <c r="QL3594" s="0"/>
      <c r="QM3594" s="0"/>
      <c r="QN3594" s="0"/>
      <c r="QO3594" s="0"/>
      <c r="QP3594" s="0"/>
      <c r="QQ3594" s="0"/>
      <c r="QR3594" s="0"/>
      <c r="QS3594" s="0"/>
      <c r="QT3594" s="0"/>
      <c r="QU3594" s="0"/>
      <c r="QV3594" s="0"/>
      <c r="QW3594" s="0"/>
      <c r="QX3594" s="0"/>
      <c r="QY3594" s="0"/>
      <c r="QZ3594" s="0"/>
      <c r="RA3594" s="0"/>
      <c r="RB3594" s="0"/>
      <c r="RC3594" s="0"/>
      <c r="RD3594" s="0"/>
      <c r="RE3594" s="0"/>
      <c r="RF3594" s="0"/>
      <c r="RG3594" s="0"/>
      <c r="RH3594" s="0"/>
      <c r="RI3594" s="0"/>
      <c r="RJ3594" s="0"/>
      <c r="RK3594" s="0"/>
      <c r="RL3594" s="0"/>
      <c r="RM3594" s="0"/>
      <c r="RN3594" s="0"/>
      <c r="RO3594" s="0"/>
      <c r="RP3594" s="0"/>
      <c r="RQ3594" s="0"/>
      <c r="RR3594" s="0"/>
      <c r="RS3594" s="0"/>
      <c r="RT3594" s="0"/>
      <c r="RU3594" s="0"/>
      <c r="RV3594" s="0"/>
      <c r="RW3594" s="0"/>
      <c r="RX3594" s="0"/>
      <c r="RY3594" s="0"/>
      <c r="RZ3594" s="0"/>
      <c r="SA3594" s="0"/>
      <c r="SB3594" s="0"/>
      <c r="SC3594" s="0"/>
      <c r="SD3594" s="0"/>
      <c r="SE3594" s="0"/>
      <c r="SF3594" s="0"/>
      <c r="SG3594" s="0"/>
      <c r="SH3594" s="0"/>
      <c r="SI3594" s="0"/>
      <c r="SJ3594" s="0"/>
      <c r="SK3594" s="0"/>
      <c r="SL3594" s="0"/>
      <c r="SM3594" s="0"/>
      <c r="SN3594" s="0"/>
      <c r="SO3594" s="0"/>
      <c r="SP3594" s="0"/>
      <c r="SQ3594" s="0"/>
      <c r="SR3594" s="0"/>
      <c r="SS3594" s="0"/>
      <c r="ST3594" s="0"/>
      <c r="SU3594" s="0"/>
      <c r="SV3594" s="0"/>
      <c r="SW3594" s="0"/>
      <c r="SX3594" s="0"/>
      <c r="SY3594" s="0"/>
      <c r="SZ3594" s="0"/>
      <c r="TA3594" s="0"/>
      <c r="TB3594" s="0"/>
      <c r="TC3594" s="0"/>
      <c r="TD3594" s="0"/>
      <c r="TE3594" s="0"/>
      <c r="TF3594" s="0"/>
      <c r="TG3594" s="0"/>
      <c r="TH3594" s="0"/>
      <c r="TI3594" s="0"/>
      <c r="TJ3594" s="0"/>
      <c r="TK3594" s="0"/>
      <c r="TL3594" s="0"/>
      <c r="TM3594" s="0"/>
      <c r="TN3594" s="0"/>
      <c r="TO3594" s="0"/>
      <c r="TP3594" s="0"/>
      <c r="TQ3594" s="0"/>
      <c r="TR3594" s="0"/>
      <c r="TS3594" s="0"/>
      <c r="TT3594" s="0"/>
      <c r="TU3594" s="0"/>
      <c r="TV3594" s="0"/>
      <c r="TW3594" s="0"/>
      <c r="TX3594" s="0"/>
      <c r="TY3594" s="0"/>
      <c r="TZ3594" s="0"/>
      <c r="UA3594" s="0"/>
      <c r="UB3594" s="0"/>
      <c r="UC3594" s="0"/>
      <c r="UD3594" s="0"/>
      <c r="UE3594" s="0"/>
      <c r="UF3594" s="0"/>
      <c r="UG3594" s="0"/>
      <c r="UH3594" s="0"/>
      <c r="UI3594" s="0"/>
      <c r="UJ3594" s="0"/>
      <c r="UK3594" s="0"/>
      <c r="UL3594" s="0"/>
      <c r="UM3594" s="0"/>
      <c r="UN3594" s="0"/>
      <c r="UO3594" s="0"/>
      <c r="UP3594" s="0"/>
      <c r="UQ3594" s="0"/>
      <c r="UR3594" s="0"/>
      <c r="US3594" s="0"/>
      <c r="UT3594" s="0"/>
      <c r="UU3594" s="0"/>
      <c r="UV3594" s="0"/>
      <c r="UW3594" s="0"/>
      <c r="UX3594" s="0"/>
      <c r="UY3594" s="0"/>
      <c r="UZ3594" s="0"/>
      <c r="VA3594" s="0"/>
      <c r="VB3594" s="0"/>
      <c r="VC3594" s="0"/>
      <c r="VD3594" s="0"/>
      <c r="VE3594" s="0"/>
      <c r="VF3594" s="0"/>
      <c r="VG3594" s="0"/>
      <c r="VH3594" s="0"/>
      <c r="VI3594" s="0"/>
      <c r="VJ3594" s="0"/>
      <c r="VK3594" s="0"/>
      <c r="VL3594" s="0"/>
      <c r="VM3594" s="0"/>
      <c r="VN3594" s="0"/>
      <c r="VO3594" s="0"/>
      <c r="VP3594" s="0"/>
      <c r="VQ3594" s="0"/>
      <c r="VR3594" s="0"/>
      <c r="VS3594" s="0"/>
      <c r="VT3594" s="0"/>
      <c r="VU3594" s="0"/>
      <c r="VV3594" s="0"/>
      <c r="VW3594" s="0"/>
      <c r="VX3594" s="0"/>
      <c r="VY3594" s="0"/>
      <c r="VZ3594" s="0"/>
      <c r="WA3594" s="0"/>
      <c r="WB3594" s="0"/>
      <c r="WC3594" s="0"/>
      <c r="WD3594" s="0"/>
      <c r="WE3594" s="0"/>
      <c r="WF3594" s="0"/>
      <c r="WG3594" s="0"/>
      <c r="WH3594" s="0"/>
      <c r="WI3594" s="0"/>
      <c r="WJ3594" s="0"/>
      <c r="WK3594" s="0"/>
      <c r="WL3594" s="0"/>
      <c r="WM3594" s="0"/>
      <c r="WN3594" s="0"/>
      <c r="WO3594" s="0"/>
      <c r="WP3594" s="0"/>
      <c r="WQ3594" s="0"/>
      <c r="WR3594" s="0"/>
      <c r="WS3594" s="0"/>
      <c r="WT3594" s="0"/>
      <c r="WU3594" s="0"/>
      <c r="WV3594" s="0"/>
      <c r="WW3594" s="0"/>
      <c r="WX3594" s="0"/>
      <c r="WY3594" s="0"/>
      <c r="WZ3594" s="0"/>
      <c r="XA3594" s="0"/>
      <c r="XB3594" s="0"/>
      <c r="XC3594" s="0"/>
      <c r="XD3594" s="0"/>
      <c r="XE3594" s="0"/>
      <c r="XF3594" s="0"/>
      <c r="XG3594" s="0"/>
      <c r="XH3594" s="0"/>
      <c r="XI3594" s="0"/>
      <c r="XJ3594" s="0"/>
      <c r="XK3594" s="0"/>
      <c r="XL3594" s="0"/>
      <c r="XM3594" s="0"/>
      <c r="XN3594" s="0"/>
      <c r="XO3594" s="0"/>
      <c r="XP3594" s="0"/>
      <c r="XQ3594" s="0"/>
      <c r="XR3594" s="0"/>
      <c r="XS3594" s="0"/>
      <c r="XT3594" s="0"/>
      <c r="XU3594" s="0"/>
      <c r="XV3594" s="0"/>
      <c r="XW3594" s="0"/>
      <c r="XX3594" s="0"/>
      <c r="XY3594" s="0"/>
      <c r="XZ3594" s="0"/>
      <c r="YA3594" s="0"/>
      <c r="YB3594" s="0"/>
      <c r="YC3594" s="0"/>
      <c r="YD3594" s="0"/>
      <c r="YE3594" s="0"/>
      <c r="YF3594" s="0"/>
      <c r="YG3594" s="0"/>
      <c r="YH3594" s="0"/>
      <c r="YI3594" s="0"/>
      <c r="YJ3594" s="0"/>
      <c r="YK3594" s="0"/>
      <c r="YL3594" s="0"/>
      <c r="YM3594" s="0"/>
      <c r="YN3594" s="0"/>
      <c r="YO3594" s="0"/>
      <c r="YP3594" s="0"/>
      <c r="YQ3594" s="0"/>
      <c r="YR3594" s="0"/>
      <c r="YS3594" s="0"/>
      <c r="YT3594" s="0"/>
      <c r="YU3594" s="0"/>
      <c r="YV3594" s="0"/>
      <c r="YW3594" s="0"/>
      <c r="YX3594" s="0"/>
      <c r="YY3594" s="0"/>
      <c r="YZ3594" s="0"/>
      <c r="ZA3594" s="0"/>
      <c r="ZB3594" s="0"/>
      <c r="ZC3594" s="0"/>
      <c r="ZD3594" s="0"/>
      <c r="ZE3594" s="0"/>
      <c r="ZF3594" s="0"/>
      <c r="ZG3594" s="0"/>
      <c r="ZH3594" s="0"/>
      <c r="ZI3594" s="0"/>
      <c r="ZJ3594" s="0"/>
      <c r="ZK3594" s="0"/>
      <c r="ZL3594" s="0"/>
      <c r="ZM3594" s="0"/>
      <c r="ZN3594" s="0"/>
      <c r="ZO3594" s="0"/>
      <c r="ZP3594" s="0"/>
      <c r="ZQ3594" s="0"/>
      <c r="ZR3594" s="0"/>
      <c r="ZS3594" s="0"/>
      <c r="ZT3594" s="0"/>
      <c r="ZU3594" s="0"/>
      <c r="ZV3594" s="0"/>
      <c r="ZW3594" s="0"/>
      <c r="ZX3594" s="0"/>
      <c r="ZY3594" s="0"/>
      <c r="ZZ3594" s="0"/>
      <c r="AAA3594" s="0"/>
      <c r="AAB3594" s="0"/>
      <c r="AAC3594" s="0"/>
      <c r="AAD3594" s="0"/>
      <c r="AAE3594" s="0"/>
      <c r="AAF3594" s="0"/>
      <c r="AAG3594" s="0"/>
      <c r="AAH3594" s="0"/>
      <c r="AAI3594" s="0"/>
      <c r="AAJ3594" s="0"/>
      <c r="AAK3594" s="0"/>
      <c r="AAL3594" s="0"/>
      <c r="AAM3594" s="0"/>
      <c r="AAN3594" s="0"/>
      <c r="AAO3594" s="0"/>
      <c r="AAP3594" s="0"/>
      <c r="AAQ3594" s="0"/>
      <c r="AAR3594" s="0"/>
      <c r="AAS3594" s="0"/>
      <c r="AAT3594" s="0"/>
      <c r="AAU3594" s="0"/>
      <c r="AAV3594" s="0"/>
      <c r="AAW3594" s="0"/>
      <c r="AAX3594" s="0"/>
      <c r="AAY3594" s="0"/>
      <c r="AAZ3594" s="0"/>
      <c r="ABA3594" s="0"/>
      <c r="ABB3594" s="0"/>
      <c r="ABC3594" s="0"/>
      <c r="ABD3594" s="0"/>
      <c r="ABE3594" s="0"/>
      <c r="ABF3594" s="0"/>
      <c r="ABG3594" s="0"/>
      <c r="ABH3594" s="0"/>
      <c r="ABI3594" s="0"/>
      <c r="ABJ3594" s="0"/>
      <c r="ABK3594" s="0"/>
      <c r="ABL3594" s="0"/>
      <c r="ABM3594" s="0"/>
      <c r="ABN3594" s="0"/>
      <c r="ABO3594" s="0"/>
      <c r="ABP3594" s="0"/>
      <c r="ABQ3594" s="0"/>
      <c r="ABR3594" s="0"/>
      <c r="ABS3594" s="0"/>
      <c r="ABT3594" s="0"/>
      <c r="ABU3594" s="0"/>
      <c r="ABV3594" s="0"/>
      <c r="ABW3594" s="0"/>
      <c r="ABX3594" s="0"/>
      <c r="ABY3594" s="0"/>
      <c r="ABZ3594" s="0"/>
      <c r="ACA3594" s="0"/>
      <c r="ACB3594" s="0"/>
      <c r="ACC3594" s="0"/>
      <c r="ACD3594" s="0"/>
      <c r="ACE3594" s="0"/>
      <c r="ACF3594" s="0"/>
      <c r="ACG3594" s="0"/>
      <c r="ACH3594" s="0"/>
      <c r="ACI3594" s="0"/>
      <c r="ACJ3594" s="0"/>
      <c r="ACK3594" s="0"/>
      <c r="ACL3594" s="0"/>
      <c r="ACM3594" s="0"/>
      <c r="ACN3594" s="0"/>
      <c r="ACO3594" s="0"/>
      <c r="ACP3594" s="0"/>
      <c r="ACQ3594" s="0"/>
      <c r="ACR3594" s="0"/>
      <c r="ACS3594" s="0"/>
      <c r="ACT3594" s="0"/>
      <c r="ACU3594" s="0"/>
      <c r="ACV3594" s="0"/>
      <c r="ACW3594" s="0"/>
      <c r="ACX3594" s="0"/>
      <c r="ACY3594" s="0"/>
      <c r="ACZ3594" s="0"/>
      <c r="ADA3594" s="0"/>
      <c r="ADB3594" s="0"/>
      <c r="ADC3594" s="0"/>
      <c r="ADD3594" s="0"/>
      <c r="ADE3594" s="0"/>
      <c r="ADF3594" s="0"/>
      <c r="ADG3594" s="0"/>
      <c r="ADH3594" s="0"/>
      <c r="ADI3594" s="0"/>
      <c r="ADJ3594" s="0"/>
      <c r="ADK3594" s="0"/>
      <c r="ADL3594" s="0"/>
      <c r="ADM3594" s="0"/>
      <c r="ADN3594" s="0"/>
      <c r="ADO3594" s="0"/>
      <c r="ADP3594" s="0"/>
      <c r="ADQ3594" s="0"/>
      <c r="ADR3594" s="0"/>
      <c r="ADS3594" s="0"/>
      <c r="ADT3594" s="0"/>
      <c r="ADU3594" s="0"/>
      <c r="ADV3594" s="0"/>
      <c r="ADW3594" s="0"/>
      <c r="ADX3594" s="0"/>
      <c r="ADY3594" s="0"/>
      <c r="ADZ3594" s="0"/>
      <c r="AEA3594" s="0"/>
      <c r="AEB3594" s="0"/>
      <c r="AEC3594" s="0"/>
      <c r="AED3594" s="0"/>
      <c r="AEE3594" s="0"/>
      <c r="AEF3594" s="0"/>
      <c r="AEG3594" s="0"/>
      <c r="AEH3594" s="0"/>
      <c r="AEI3594" s="0"/>
      <c r="AEJ3594" s="0"/>
      <c r="AEK3594" s="0"/>
      <c r="AEL3594" s="0"/>
      <c r="AEM3594" s="0"/>
      <c r="AEN3594" s="0"/>
      <c r="AEO3594" s="0"/>
      <c r="AEP3594" s="0"/>
      <c r="AEQ3594" s="0"/>
      <c r="AER3594" s="0"/>
      <c r="AES3594" s="0"/>
      <c r="AET3594" s="0"/>
      <c r="AEU3594" s="0"/>
      <c r="AEV3594" s="0"/>
      <c r="AEW3594" s="0"/>
      <c r="AEX3594" s="0"/>
      <c r="AEY3594" s="0"/>
      <c r="AEZ3594" s="0"/>
      <c r="AFA3594" s="0"/>
      <c r="AFB3594" s="0"/>
      <c r="AFC3594" s="0"/>
      <c r="AFD3594" s="0"/>
      <c r="AFE3594" s="0"/>
      <c r="AFF3594" s="0"/>
      <c r="AFG3594" s="0"/>
      <c r="AFH3594" s="0"/>
      <c r="AFI3594" s="0"/>
      <c r="AFJ3594" s="0"/>
      <c r="AFK3594" s="0"/>
      <c r="AFL3594" s="0"/>
      <c r="AFM3594" s="0"/>
      <c r="AFN3594" s="0"/>
      <c r="AFO3594" s="0"/>
      <c r="AFP3594" s="0"/>
      <c r="AFQ3594" s="0"/>
      <c r="AFR3594" s="0"/>
      <c r="AFS3594" s="0"/>
      <c r="AFT3594" s="0"/>
      <c r="AFU3594" s="0"/>
      <c r="AFV3594" s="0"/>
      <c r="AFW3594" s="0"/>
      <c r="AFX3594" s="0"/>
      <c r="AFY3594" s="0"/>
      <c r="AFZ3594" s="0"/>
      <c r="AGA3594" s="0"/>
      <c r="AGB3594" s="0"/>
      <c r="AGC3594" s="0"/>
      <c r="AGD3594" s="0"/>
      <c r="AGE3594" s="0"/>
      <c r="AGF3594" s="0"/>
      <c r="AGG3594" s="0"/>
      <c r="AGH3594" s="0"/>
      <c r="AGI3594" s="0"/>
      <c r="AGJ3594" s="0"/>
      <c r="AGK3594" s="0"/>
      <c r="AGL3594" s="0"/>
      <c r="AGM3594" s="0"/>
      <c r="AGN3594" s="0"/>
      <c r="AGO3594" s="0"/>
      <c r="AGP3594" s="0"/>
      <c r="AGQ3594" s="0"/>
      <c r="AGR3594" s="0"/>
      <c r="AGS3594" s="0"/>
      <c r="AGT3594" s="0"/>
      <c r="AGU3594" s="0"/>
      <c r="AGV3594" s="0"/>
      <c r="AGW3594" s="0"/>
      <c r="AGX3594" s="0"/>
      <c r="AGY3594" s="0"/>
      <c r="AGZ3594" s="0"/>
      <c r="AHA3594" s="0"/>
      <c r="AHB3594" s="0"/>
      <c r="AHC3594" s="0"/>
      <c r="AHD3594" s="0"/>
      <c r="AHE3594" s="0"/>
      <c r="AHF3594" s="0"/>
      <c r="AHG3594" s="0"/>
      <c r="AHH3594" s="0"/>
      <c r="AHI3594" s="0"/>
      <c r="AHJ3594" s="0"/>
      <c r="AHK3594" s="0"/>
      <c r="AHL3594" s="0"/>
      <c r="AHM3594" s="0"/>
      <c r="AHN3594" s="0"/>
      <c r="AHO3594" s="0"/>
      <c r="AHP3594" s="0"/>
      <c r="AHQ3594" s="0"/>
      <c r="AHR3594" s="0"/>
      <c r="AHS3594" s="0"/>
      <c r="AHT3594" s="0"/>
      <c r="AHU3594" s="0"/>
      <c r="AHV3594" s="0"/>
      <c r="AHW3594" s="0"/>
      <c r="AHX3594" s="0"/>
      <c r="AHY3594" s="0"/>
      <c r="AHZ3594" s="0"/>
      <c r="AIA3594" s="0"/>
      <c r="AIB3594" s="0"/>
      <c r="AIC3594" s="0"/>
      <c r="AID3594" s="0"/>
      <c r="AIE3594" s="0"/>
      <c r="AIF3594" s="0"/>
      <c r="AIG3594" s="0"/>
      <c r="AIH3594" s="0"/>
      <c r="AII3594" s="0"/>
      <c r="AIJ3594" s="0"/>
      <c r="AIK3594" s="0"/>
      <c r="AIL3594" s="0"/>
      <c r="AIM3594" s="0"/>
      <c r="AIN3594" s="0"/>
      <c r="AIO3594" s="0"/>
      <c r="AIP3594" s="0"/>
      <c r="AIQ3594" s="0"/>
      <c r="AIR3594" s="0"/>
      <c r="AIS3594" s="0"/>
      <c r="AIT3594" s="0"/>
      <c r="AIU3594" s="0"/>
      <c r="AIV3594" s="0"/>
      <c r="AIW3594" s="0"/>
      <c r="AIX3594" s="0"/>
      <c r="AIY3594" s="0"/>
      <c r="AIZ3594" s="0"/>
      <c r="AJA3594" s="0"/>
      <c r="AJB3594" s="0"/>
      <c r="AJC3594" s="0"/>
      <c r="AJD3594" s="0"/>
      <c r="AJE3594" s="0"/>
      <c r="AJF3594" s="0"/>
      <c r="AJG3594" s="0"/>
      <c r="AJH3594" s="0"/>
      <c r="AJI3594" s="0"/>
      <c r="AJJ3594" s="0"/>
      <c r="AJK3594" s="0"/>
      <c r="AJL3594" s="0"/>
      <c r="AJM3594" s="0"/>
      <c r="AJN3594" s="0"/>
      <c r="AJO3594" s="0"/>
      <c r="AJP3594" s="0"/>
      <c r="AJQ3594" s="0"/>
      <c r="AJR3594" s="0"/>
      <c r="AJS3594" s="0"/>
      <c r="AJT3594" s="0"/>
      <c r="AJU3594" s="0"/>
      <c r="AJV3594" s="0"/>
      <c r="AJW3594" s="0"/>
      <c r="AJX3594" s="0"/>
      <c r="AJY3594" s="0"/>
      <c r="AJZ3594" s="0"/>
      <c r="AKA3594" s="0"/>
      <c r="AKB3594" s="0"/>
      <c r="AKC3594" s="0"/>
      <c r="AKD3594" s="0"/>
      <c r="AKE3594" s="0"/>
      <c r="AKF3594" s="0"/>
      <c r="AKG3594" s="0"/>
      <c r="AKH3594" s="0"/>
      <c r="AKI3594" s="0"/>
      <c r="AKJ3594" s="0"/>
      <c r="AKK3594" s="0"/>
      <c r="AKL3594" s="0"/>
      <c r="AKM3594" s="0"/>
      <c r="AKN3594" s="0"/>
      <c r="AKO3594" s="0"/>
      <c r="AKP3594" s="0"/>
      <c r="AKQ3594" s="0"/>
      <c r="AKR3594" s="0"/>
      <c r="AKS3594" s="0"/>
      <c r="AKT3594" s="0"/>
      <c r="AKU3594" s="0"/>
      <c r="AKV3594" s="0"/>
      <c r="AKW3594" s="0"/>
      <c r="AKX3594" s="0"/>
      <c r="AKY3594" s="0"/>
      <c r="AKZ3594" s="0"/>
      <c r="ALA3594" s="0"/>
      <c r="ALB3594" s="0"/>
      <c r="ALC3594" s="0"/>
      <c r="ALD3594" s="0"/>
      <c r="ALE3594" s="0"/>
      <c r="ALF3594" s="0"/>
      <c r="ALG3594" s="0"/>
      <c r="ALH3594" s="0"/>
      <c r="ALI3594" s="0"/>
      <c r="ALJ3594" s="0"/>
      <c r="ALK3594" s="0"/>
      <c r="ALL3594" s="0"/>
      <c r="ALM3594" s="0"/>
      <c r="ALN3594" s="0"/>
      <c r="ALO3594" s="0"/>
      <c r="ALP3594" s="0"/>
      <c r="ALQ3594" s="0"/>
      <c r="ALR3594" s="0"/>
      <c r="ALS3594" s="0"/>
      <c r="ALT3594" s="0"/>
      <c r="ALU3594" s="0"/>
      <c r="ALV3594" s="0"/>
      <c r="ALW3594" s="0"/>
      <c r="ALX3594" s="0"/>
      <c r="ALY3594" s="0"/>
      <c r="ALZ3594" s="0"/>
      <c r="AMA3594" s="0"/>
      <c r="AMB3594" s="0"/>
      <c r="AMC3594" s="0"/>
      <c r="AMD3594" s="0"/>
      <c r="AME3594" s="0"/>
      <c r="AMF3594" s="0"/>
      <c r="AMG3594" s="0"/>
      <c r="AMH3594" s="0"/>
      <c r="AMI3594" s="0"/>
    </row>
    <row r="3595" customFormat="false" ht="12.75" hidden="false" customHeight="false" outlineLevel="0" collapsed="false">
      <c r="A3595" s="1" t="s">
        <v>3822</v>
      </c>
      <c r="C3595" s="27" t="s">
        <v>3824</v>
      </c>
      <c r="D3595" s="27" t="s">
        <v>390</v>
      </c>
      <c r="E3595" s="28"/>
      <c r="F3595" s="29"/>
      <c r="G3595" s="27"/>
      <c r="H3595" s="30" t="s">
        <v>61</v>
      </c>
      <c r="I3595" s="31" t="n">
        <v>1.39</v>
      </c>
      <c r="J3595" s="31" t="s">
        <v>3814</v>
      </c>
      <c r="BM3595" s="0"/>
      <c r="BN3595" s="0"/>
      <c r="BO3595" s="0"/>
      <c r="BP3595" s="0"/>
      <c r="BQ3595" s="0"/>
      <c r="BR3595" s="0"/>
      <c r="BS3595" s="0"/>
      <c r="BT3595" s="0"/>
      <c r="BU3595" s="0"/>
      <c r="BV3595" s="0"/>
      <c r="BW3595" s="0"/>
      <c r="BX3595" s="0"/>
      <c r="BY3595" s="0"/>
      <c r="BZ3595" s="0"/>
      <c r="CA3595" s="0"/>
      <c r="CB3595" s="0"/>
      <c r="CC3595" s="0"/>
      <c r="CD3595" s="0"/>
      <c r="CE3595" s="0"/>
      <c r="CF3595" s="0"/>
      <c r="CG3595" s="0"/>
      <c r="CH3595" s="0"/>
      <c r="CI3595" s="0"/>
      <c r="CJ3595" s="0"/>
      <c r="CK3595" s="0"/>
      <c r="CL3595" s="0"/>
      <c r="CM3595" s="0"/>
      <c r="CN3595" s="0"/>
      <c r="CO3595" s="0"/>
      <c r="CP3595" s="0"/>
      <c r="CQ3595" s="0"/>
      <c r="CR3595" s="0"/>
      <c r="CS3595" s="0"/>
      <c r="CT3595" s="0"/>
      <c r="CU3595" s="0"/>
      <c r="CV3595" s="0"/>
      <c r="CW3595" s="0"/>
      <c r="CX3595" s="0"/>
      <c r="CY3595" s="0"/>
      <c r="CZ3595" s="0"/>
      <c r="DA3595" s="0"/>
      <c r="DB3595" s="0"/>
      <c r="DC3595" s="0"/>
      <c r="DD3595" s="0"/>
      <c r="DE3595" s="0"/>
      <c r="DF3595" s="0"/>
      <c r="DG3595" s="0"/>
      <c r="DH3595" s="0"/>
      <c r="DI3595" s="0"/>
      <c r="DJ3595" s="0"/>
      <c r="DK3595" s="0"/>
      <c r="DL3595" s="0"/>
      <c r="DM3595" s="0"/>
      <c r="DN3595" s="0"/>
      <c r="DO3595" s="0"/>
      <c r="DP3595" s="0"/>
      <c r="DQ3595" s="0"/>
      <c r="DR3595" s="0"/>
      <c r="DS3595" s="0"/>
      <c r="DT3595" s="0"/>
      <c r="DU3595" s="0"/>
      <c r="DV3595" s="0"/>
      <c r="DW3595" s="0"/>
      <c r="DX3595" s="0"/>
      <c r="DY3595" s="0"/>
      <c r="DZ3595" s="0"/>
      <c r="EA3595" s="0"/>
      <c r="EB3595" s="0"/>
      <c r="EC3595" s="0"/>
      <c r="ED3595" s="0"/>
      <c r="EE3595" s="0"/>
      <c r="EF3595" s="0"/>
      <c r="EG3595" s="0"/>
      <c r="EH3595" s="0"/>
      <c r="EI3595" s="0"/>
      <c r="EJ3595" s="0"/>
      <c r="EK3595" s="0"/>
      <c r="EL3595" s="0"/>
      <c r="EM3595" s="0"/>
      <c r="EN3595" s="0"/>
      <c r="EO3595" s="0"/>
      <c r="EP3595" s="0"/>
      <c r="EQ3595" s="0"/>
      <c r="ER3595" s="0"/>
      <c r="ES3595" s="0"/>
      <c r="ET3595" s="0"/>
      <c r="EU3595" s="0"/>
      <c r="EV3595" s="0"/>
      <c r="EW3595" s="0"/>
      <c r="EX3595" s="0"/>
      <c r="EY3595" s="0"/>
      <c r="EZ3595" s="0"/>
      <c r="FA3595" s="0"/>
      <c r="FB3595" s="0"/>
      <c r="FC3595" s="0"/>
      <c r="FD3595" s="0"/>
      <c r="FE3595" s="0"/>
      <c r="FF3595" s="0"/>
      <c r="FG3595" s="0"/>
      <c r="FH3595" s="0"/>
      <c r="FI3595" s="0"/>
      <c r="FJ3595" s="0"/>
      <c r="FK3595" s="0"/>
      <c r="FL3595" s="0"/>
      <c r="FM3595" s="0"/>
      <c r="FN3595" s="0"/>
      <c r="FO3595" s="0"/>
      <c r="FP3595" s="0"/>
      <c r="FQ3595" s="0"/>
      <c r="FR3595" s="0"/>
      <c r="FS3595" s="0"/>
      <c r="FT3595" s="0"/>
      <c r="FU3595" s="0"/>
      <c r="FV3595" s="0"/>
      <c r="FW3595" s="0"/>
      <c r="FX3595" s="0"/>
      <c r="FY3595" s="0"/>
      <c r="FZ3595" s="0"/>
      <c r="GA3595" s="0"/>
      <c r="GB3595" s="0"/>
      <c r="GC3595" s="0"/>
      <c r="GD3595" s="0"/>
      <c r="GE3595" s="0"/>
      <c r="GF3595" s="0"/>
      <c r="GG3595" s="0"/>
      <c r="GH3595" s="0"/>
      <c r="GI3595" s="0"/>
      <c r="GJ3595" s="0"/>
      <c r="GK3595" s="0"/>
      <c r="GL3595" s="0"/>
      <c r="GM3595" s="0"/>
      <c r="GN3595" s="0"/>
      <c r="GO3595" s="0"/>
      <c r="GP3595" s="0"/>
      <c r="GQ3595" s="0"/>
      <c r="GR3595" s="0"/>
      <c r="GS3595" s="0"/>
      <c r="GT3595" s="0"/>
      <c r="GU3595" s="0"/>
      <c r="GV3595" s="0"/>
      <c r="GW3595" s="0"/>
      <c r="GX3595" s="0"/>
      <c r="GY3595" s="0"/>
      <c r="GZ3595" s="0"/>
      <c r="HA3595" s="0"/>
      <c r="HB3595" s="0"/>
      <c r="HC3595" s="0"/>
      <c r="HD3595" s="0"/>
      <c r="HE3595" s="0"/>
      <c r="HF3595" s="0"/>
      <c r="HG3595" s="0"/>
      <c r="HH3595" s="0"/>
      <c r="HI3595" s="0"/>
      <c r="HJ3595" s="0"/>
      <c r="HK3595" s="0"/>
      <c r="HL3595" s="0"/>
      <c r="HM3595" s="0"/>
      <c r="HN3595" s="0"/>
      <c r="HO3595" s="0"/>
      <c r="HP3595" s="0"/>
      <c r="HQ3595" s="0"/>
      <c r="HR3595" s="0"/>
      <c r="HS3595" s="0"/>
      <c r="HT3595" s="0"/>
      <c r="HU3595" s="0"/>
      <c r="HV3595" s="0"/>
      <c r="HW3595" s="0"/>
      <c r="HX3595" s="0"/>
      <c r="HY3595" s="0"/>
      <c r="HZ3595" s="0"/>
      <c r="IA3595" s="0"/>
      <c r="IB3595" s="0"/>
      <c r="IC3595" s="0"/>
      <c r="ID3595" s="0"/>
      <c r="IE3595" s="0"/>
      <c r="IF3595" s="0"/>
      <c r="IG3595" s="0"/>
      <c r="IH3595" s="0"/>
      <c r="II3595" s="0"/>
      <c r="IJ3595" s="0"/>
      <c r="IK3595" s="0"/>
      <c r="IL3595" s="0"/>
      <c r="IM3595" s="0"/>
      <c r="IN3595" s="0"/>
      <c r="IO3595" s="0"/>
      <c r="IP3595" s="0"/>
      <c r="IQ3595" s="0"/>
      <c r="IR3595" s="0"/>
      <c r="IS3595" s="0"/>
      <c r="IT3595" s="0"/>
      <c r="IU3595" s="0"/>
      <c r="IV3595" s="0"/>
      <c r="IW3595" s="0"/>
      <c r="IX3595" s="0"/>
      <c r="IY3595" s="0"/>
      <c r="IZ3595" s="0"/>
      <c r="JA3595" s="0"/>
      <c r="JB3595" s="0"/>
      <c r="JC3595" s="0"/>
      <c r="JD3595" s="0"/>
      <c r="JE3595" s="0"/>
      <c r="JF3595" s="0"/>
      <c r="JG3595" s="0"/>
      <c r="JH3595" s="0"/>
      <c r="JI3595" s="0"/>
      <c r="JJ3595" s="0"/>
      <c r="JK3595" s="0"/>
      <c r="JL3595" s="0"/>
      <c r="JM3595" s="0"/>
      <c r="JN3595" s="0"/>
      <c r="JO3595" s="0"/>
      <c r="JP3595" s="0"/>
      <c r="JQ3595" s="0"/>
      <c r="JR3595" s="0"/>
      <c r="JS3595" s="0"/>
      <c r="JT3595" s="0"/>
      <c r="JU3595" s="0"/>
      <c r="JV3595" s="0"/>
      <c r="JW3595" s="0"/>
      <c r="JX3595" s="0"/>
      <c r="JY3595" s="0"/>
      <c r="JZ3595" s="0"/>
      <c r="KA3595" s="0"/>
      <c r="KB3595" s="0"/>
      <c r="KC3595" s="0"/>
      <c r="KD3595" s="0"/>
      <c r="KE3595" s="0"/>
      <c r="KF3595" s="0"/>
      <c r="KG3595" s="0"/>
      <c r="KH3595" s="0"/>
      <c r="KI3595" s="0"/>
      <c r="KJ3595" s="0"/>
      <c r="KK3595" s="0"/>
      <c r="KL3595" s="0"/>
      <c r="KM3595" s="0"/>
      <c r="KN3595" s="0"/>
      <c r="KO3595" s="0"/>
      <c r="KP3595" s="0"/>
      <c r="KQ3595" s="0"/>
      <c r="KR3595" s="0"/>
      <c r="KS3595" s="0"/>
      <c r="KT3595" s="0"/>
      <c r="KU3595" s="0"/>
      <c r="KV3595" s="0"/>
      <c r="KW3595" s="0"/>
      <c r="KX3595" s="0"/>
      <c r="KY3595" s="0"/>
      <c r="KZ3595" s="0"/>
      <c r="LA3595" s="0"/>
      <c r="LB3595" s="0"/>
      <c r="LC3595" s="0"/>
      <c r="LD3595" s="0"/>
      <c r="LE3595" s="0"/>
      <c r="LF3595" s="0"/>
      <c r="LG3595" s="0"/>
      <c r="LH3595" s="0"/>
      <c r="LI3595" s="0"/>
      <c r="LJ3595" s="0"/>
      <c r="LK3595" s="0"/>
      <c r="LL3595" s="0"/>
      <c r="LM3595" s="0"/>
      <c r="LN3595" s="0"/>
      <c r="LO3595" s="0"/>
      <c r="LP3595" s="0"/>
      <c r="LQ3595" s="0"/>
      <c r="LR3595" s="0"/>
      <c r="LS3595" s="0"/>
      <c r="LT3595" s="0"/>
      <c r="LU3595" s="0"/>
      <c r="LV3595" s="0"/>
      <c r="LW3595" s="0"/>
      <c r="LX3595" s="0"/>
      <c r="LY3595" s="0"/>
      <c r="LZ3595" s="0"/>
      <c r="MA3595" s="0"/>
      <c r="MB3595" s="0"/>
      <c r="MC3595" s="0"/>
      <c r="MD3595" s="0"/>
      <c r="ME3595" s="0"/>
      <c r="MF3595" s="0"/>
      <c r="MG3595" s="0"/>
      <c r="MH3595" s="0"/>
      <c r="MI3595" s="0"/>
      <c r="MJ3595" s="0"/>
      <c r="MK3595" s="0"/>
      <c r="ML3595" s="0"/>
      <c r="MM3595" s="0"/>
      <c r="MN3595" s="0"/>
      <c r="MO3595" s="0"/>
      <c r="MP3595" s="0"/>
      <c r="MQ3595" s="0"/>
      <c r="MR3595" s="0"/>
      <c r="MS3595" s="0"/>
      <c r="MT3595" s="0"/>
      <c r="MU3595" s="0"/>
      <c r="MV3595" s="0"/>
      <c r="MW3595" s="0"/>
      <c r="MX3595" s="0"/>
      <c r="MY3595" s="0"/>
      <c r="MZ3595" s="0"/>
      <c r="NA3595" s="0"/>
      <c r="NB3595" s="0"/>
      <c r="NC3595" s="0"/>
      <c r="ND3595" s="0"/>
      <c r="NE3595" s="0"/>
      <c r="NF3595" s="0"/>
      <c r="NG3595" s="0"/>
      <c r="NH3595" s="0"/>
      <c r="NI3595" s="0"/>
      <c r="NJ3595" s="0"/>
      <c r="NK3595" s="0"/>
      <c r="NL3595" s="0"/>
      <c r="NM3595" s="0"/>
      <c r="NN3595" s="0"/>
      <c r="NO3595" s="0"/>
      <c r="NP3595" s="0"/>
      <c r="NQ3595" s="0"/>
      <c r="NR3595" s="0"/>
      <c r="NS3595" s="0"/>
      <c r="NT3595" s="0"/>
      <c r="NU3595" s="0"/>
      <c r="NV3595" s="0"/>
      <c r="NW3595" s="0"/>
      <c r="NX3595" s="0"/>
      <c r="NY3595" s="0"/>
      <c r="NZ3595" s="0"/>
      <c r="OA3595" s="0"/>
      <c r="OB3595" s="0"/>
      <c r="OC3595" s="0"/>
      <c r="OD3595" s="0"/>
      <c r="OE3595" s="0"/>
      <c r="OF3595" s="0"/>
      <c r="OG3595" s="0"/>
      <c r="OH3595" s="0"/>
      <c r="OI3595" s="0"/>
      <c r="OJ3595" s="0"/>
      <c r="OK3595" s="0"/>
      <c r="OL3595" s="0"/>
      <c r="OM3595" s="0"/>
      <c r="ON3595" s="0"/>
      <c r="OO3595" s="0"/>
      <c r="OP3595" s="0"/>
      <c r="OQ3595" s="0"/>
      <c r="OR3595" s="0"/>
      <c r="OS3595" s="0"/>
      <c r="OT3595" s="0"/>
      <c r="OU3595" s="0"/>
      <c r="OV3595" s="0"/>
      <c r="OW3595" s="0"/>
      <c r="OX3595" s="0"/>
      <c r="OY3595" s="0"/>
      <c r="OZ3595" s="0"/>
      <c r="PA3595" s="0"/>
      <c r="PB3595" s="0"/>
      <c r="PC3595" s="0"/>
      <c r="PD3595" s="0"/>
      <c r="PE3595" s="0"/>
      <c r="PF3595" s="0"/>
      <c r="PG3595" s="0"/>
      <c r="PH3595" s="0"/>
      <c r="PI3595" s="0"/>
      <c r="PJ3595" s="0"/>
      <c r="PK3595" s="0"/>
      <c r="PL3595" s="0"/>
      <c r="PM3595" s="0"/>
      <c r="PN3595" s="0"/>
      <c r="PO3595" s="0"/>
      <c r="PP3595" s="0"/>
      <c r="PQ3595" s="0"/>
      <c r="PR3595" s="0"/>
      <c r="PS3595" s="0"/>
      <c r="PT3595" s="0"/>
      <c r="PU3595" s="0"/>
      <c r="PV3595" s="0"/>
      <c r="PW3595" s="0"/>
      <c r="PX3595" s="0"/>
      <c r="PY3595" s="0"/>
      <c r="PZ3595" s="0"/>
      <c r="QA3595" s="0"/>
      <c r="QB3595" s="0"/>
      <c r="QC3595" s="0"/>
      <c r="QD3595" s="0"/>
      <c r="QE3595" s="0"/>
      <c r="QF3595" s="0"/>
      <c r="QG3595" s="0"/>
      <c r="QH3595" s="0"/>
      <c r="QI3595" s="0"/>
      <c r="QJ3595" s="0"/>
      <c r="QK3595" s="0"/>
      <c r="QL3595" s="0"/>
      <c r="QM3595" s="0"/>
      <c r="QN3595" s="0"/>
      <c r="QO3595" s="0"/>
      <c r="QP3595" s="0"/>
      <c r="QQ3595" s="0"/>
      <c r="QR3595" s="0"/>
      <c r="QS3595" s="0"/>
      <c r="QT3595" s="0"/>
      <c r="QU3595" s="0"/>
      <c r="QV3595" s="0"/>
      <c r="QW3595" s="0"/>
      <c r="QX3595" s="0"/>
      <c r="QY3595" s="0"/>
      <c r="QZ3595" s="0"/>
      <c r="RA3595" s="0"/>
      <c r="RB3595" s="0"/>
      <c r="RC3595" s="0"/>
      <c r="RD3595" s="0"/>
      <c r="RE3595" s="0"/>
      <c r="RF3595" s="0"/>
      <c r="RG3595" s="0"/>
      <c r="RH3595" s="0"/>
      <c r="RI3595" s="0"/>
      <c r="RJ3595" s="0"/>
      <c r="RK3595" s="0"/>
      <c r="RL3595" s="0"/>
      <c r="RM3595" s="0"/>
      <c r="RN3595" s="0"/>
      <c r="RO3595" s="0"/>
      <c r="RP3595" s="0"/>
      <c r="RQ3595" s="0"/>
      <c r="RR3595" s="0"/>
      <c r="RS3595" s="0"/>
      <c r="RT3595" s="0"/>
      <c r="RU3595" s="0"/>
      <c r="RV3595" s="0"/>
      <c r="RW3595" s="0"/>
      <c r="RX3595" s="0"/>
      <c r="RY3595" s="0"/>
      <c r="RZ3595" s="0"/>
      <c r="SA3595" s="0"/>
      <c r="SB3595" s="0"/>
      <c r="SC3595" s="0"/>
      <c r="SD3595" s="0"/>
      <c r="SE3595" s="0"/>
      <c r="SF3595" s="0"/>
      <c r="SG3595" s="0"/>
      <c r="SH3595" s="0"/>
      <c r="SI3595" s="0"/>
      <c r="SJ3595" s="0"/>
      <c r="SK3595" s="0"/>
      <c r="SL3595" s="0"/>
      <c r="SM3595" s="0"/>
      <c r="SN3595" s="0"/>
      <c r="SO3595" s="0"/>
      <c r="SP3595" s="0"/>
      <c r="SQ3595" s="0"/>
      <c r="SR3595" s="0"/>
      <c r="SS3595" s="0"/>
      <c r="ST3595" s="0"/>
      <c r="SU3595" s="0"/>
      <c r="SV3595" s="0"/>
      <c r="SW3595" s="0"/>
      <c r="SX3595" s="0"/>
      <c r="SY3595" s="0"/>
      <c r="SZ3595" s="0"/>
      <c r="TA3595" s="0"/>
      <c r="TB3595" s="0"/>
      <c r="TC3595" s="0"/>
      <c r="TD3595" s="0"/>
      <c r="TE3595" s="0"/>
      <c r="TF3595" s="0"/>
      <c r="TG3595" s="0"/>
      <c r="TH3595" s="0"/>
      <c r="TI3595" s="0"/>
      <c r="TJ3595" s="0"/>
      <c r="TK3595" s="0"/>
      <c r="TL3595" s="0"/>
      <c r="TM3595" s="0"/>
      <c r="TN3595" s="0"/>
      <c r="TO3595" s="0"/>
      <c r="TP3595" s="0"/>
      <c r="TQ3595" s="0"/>
      <c r="TR3595" s="0"/>
      <c r="TS3595" s="0"/>
      <c r="TT3595" s="0"/>
      <c r="TU3595" s="0"/>
      <c r="TV3595" s="0"/>
      <c r="TW3595" s="0"/>
      <c r="TX3595" s="0"/>
      <c r="TY3595" s="0"/>
      <c r="TZ3595" s="0"/>
      <c r="UA3595" s="0"/>
      <c r="UB3595" s="0"/>
      <c r="UC3595" s="0"/>
      <c r="UD3595" s="0"/>
      <c r="UE3595" s="0"/>
      <c r="UF3595" s="0"/>
      <c r="UG3595" s="0"/>
      <c r="UH3595" s="0"/>
      <c r="UI3595" s="0"/>
      <c r="UJ3595" s="0"/>
      <c r="UK3595" s="0"/>
      <c r="UL3595" s="0"/>
      <c r="UM3595" s="0"/>
      <c r="UN3595" s="0"/>
      <c r="UO3595" s="0"/>
      <c r="UP3595" s="0"/>
      <c r="UQ3595" s="0"/>
      <c r="UR3595" s="0"/>
      <c r="US3595" s="0"/>
      <c r="UT3595" s="0"/>
      <c r="UU3595" s="0"/>
      <c r="UV3595" s="0"/>
      <c r="UW3595" s="0"/>
      <c r="UX3595" s="0"/>
      <c r="UY3595" s="0"/>
      <c r="UZ3595" s="0"/>
      <c r="VA3595" s="0"/>
      <c r="VB3595" s="0"/>
      <c r="VC3595" s="0"/>
      <c r="VD3595" s="0"/>
      <c r="VE3595" s="0"/>
      <c r="VF3595" s="0"/>
      <c r="VG3595" s="0"/>
      <c r="VH3595" s="0"/>
      <c r="VI3595" s="0"/>
      <c r="VJ3595" s="0"/>
      <c r="VK3595" s="0"/>
      <c r="VL3595" s="0"/>
      <c r="VM3595" s="0"/>
      <c r="VN3595" s="0"/>
      <c r="VO3595" s="0"/>
      <c r="VP3595" s="0"/>
      <c r="VQ3595" s="0"/>
      <c r="VR3595" s="0"/>
      <c r="VS3595" s="0"/>
      <c r="VT3595" s="0"/>
      <c r="VU3595" s="0"/>
      <c r="VV3595" s="0"/>
      <c r="VW3595" s="0"/>
      <c r="VX3595" s="0"/>
      <c r="VY3595" s="0"/>
      <c r="VZ3595" s="0"/>
      <c r="WA3595" s="0"/>
      <c r="WB3595" s="0"/>
      <c r="WC3595" s="0"/>
      <c r="WD3595" s="0"/>
      <c r="WE3595" s="0"/>
      <c r="WF3595" s="0"/>
      <c r="WG3595" s="0"/>
      <c r="WH3595" s="0"/>
      <c r="WI3595" s="0"/>
      <c r="WJ3595" s="0"/>
      <c r="WK3595" s="0"/>
      <c r="WL3595" s="0"/>
      <c r="WM3595" s="0"/>
      <c r="WN3595" s="0"/>
      <c r="WO3595" s="0"/>
      <c r="WP3595" s="0"/>
      <c r="WQ3595" s="0"/>
      <c r="WR3595" s="0"/>
      <c r="WS3595" s="0"/>
      <c r="WT3595" s="0"/>
      <c r="WU3595" s="0"/>
      <c r="WV3595" s="0"/>
      <c r="WW3595" s="0"/>
      <c r="WX3595" s="0"/>
      <c r="WY3595" s="0"/>
      <c r="WZ3595" s="0"/>
      <c r="XA3595" s="0"/>
      <c r="XB3595" s="0"/>
      <c r="XC3595" s="0"/>
      <c r="XD3595" s="0"/>
      <c r="XE3595" s="0"/>
      <c r="XF3595" s="0"/>
      <c r="XG3595" s="0"/>
      <c r="XH3595" s="0"/>
      <c r="XI3595" s="0"/>
      <c r="XJ3595" s="0"/>
      <c r="XK3595" s="0"/>
      <c r="XL3595" s="0"/>
      <c r="XM3595" s="0"/>
      <c r="XN3595" s="0"/>
      <c r="XO3595" s="0"/>
      <c r="XP3595" s="0"/>
      <c r="XQ3595" s="0"/>
      <c r="XR3595" s="0"/>
      <c r="XS3595" s="0"/>
      <c r="XT3595" s="0"/>
      <c r="XU3595" s="0"/>
      <c r="XV3595" s="0"/>
      <c r="XW3595" s="0"/>
      <c r="XX3595" s="0"/>
      <c r="XY3595" s="0"/>
      <c r="XZ3595" s="0"/>
      <c r="YA3595" s="0"/>
      <c r="YB3595" s="0"/>
      <c r="YC3595" s="0"/>
      <c r="YD3595" s="0"/>
      <c r="YE3595" s="0"/>
      <c r="YF3595" s="0"/>
      <c r="YG3595" s="0"/>
      <c r="YH3595" s="0"/>
      <c r="YI3595" s="0"/>
      <c r="YJ3595" s="0"/>
      <c r="YK3595" s="0"/>
      <c r="YL3595" s="0"/>
      <c r="YM3595" s="0"/>
      <c r="YN3595" s="0"/>
      <c r="YO3595" s="0"/>
      <c r="YP3595" s="0"/>
      <c r="YQ3595" s="0"/>
      <c r="YR3595" s="0"/>
      <c r="YS3595" s="0"/>
      <c r="YT3595" s="0"/>
      <c r="YU3595" s="0"/>
      <c r="YV3595" s="0"/>
      <c r="YW3595" s="0"/>
      <c r="YX3595" s="0"/>
      <c r="YY3595" s="0"/>
      <c r="YZ3595" s="0"/>
      <c r="ZA3595" s="0"/>
      <c r="ZB3595" s="0"/>
      <c r="ZC3595" s="0"/>
      <c r="ZD3595" s="0"/>
      <c r="ZE3595" s="0"/>
      <c r="ZF3595" s="0"/>
      <c r="ZG3595" s="0"/>
      <c r="ZH3595" s="0"/>
      <c r="ZI3595" s="0"/>
      <c r="ZJ3595" s="0"/>
      <c r="ZK3595" s="0"/>
      <c r="ZL3595" s="0"/>
      <c r="ZM3595" s="0"/>
      <c r="ZN3595" s="0"/>
      <c r="ZO3595" s="0"/>
      <c r="ZP3595" s="0"/>
      <c r="ZQ3595" s="0"/>
      <c r="ZR3595" s="0"/>
      <c r="ZS3595" s="0"/>
      <c r="ZT3595" s="0"/>
      <c r="ZU3595" s="0"/>
      <c r="ZV3595" s="0"/>
      <c r="ZW3595" s="0"/>
      <c r="ZX3595" s="0"/>
      <c r="ZY3595" s="0"/>
      <c r="ZZ3595" s="0"/>
      <c r="AAA3595" s="0"/>
      <c r="AAB3595" s="0"/>
      <c r="AAC3595" s="0"/>
      <c r="AAD3595" s="0"/>
      <c r="AAE3595" s="0"/>
      <c r="AAF3595" s="0"/>
      <c r="AAG3595" s="0"/>
      <c r="AAH3595" s="0"/>
      <c r="AAI3595" s="0"/>
      <c r="AAJ3595" s="0"/>
      <c r="AAK3595" s="0"/>
      <c r="AAL3595" s="0"/>
      <c r="AAM3595" s="0"/>
      <c r="AAN3595" s="0"/>
      <c r="AAO3595" s="0"/>
      <c r="AAP3595" s="0"/>
      <c r="AAQ3595" s="0"/>
      <c r="AAR3595" s="0"/>
      <c r="AAS3595" s="0"/>
      <c r="AAT3595" s="0"/>
      <c r="AAU3595" s="0"/>
      <c r="AAV3595" s="0"/>
      <c r="AAW3595" s="0"/>
      <c r="AAX3595" s="0"/>
      <c r="AAY3595" s="0"/>
      <c r="AAZ3595" s="0"/>
      <c r="ABA3595" s="0"/>
      <c r="ABB3595" s="0"/>
      <c r="ABC3595" s="0"/>
      <c r="ABD3595" s="0"/>
      <c r="ABE3595" s="0"/>
      <c r="ABF3595" s="0"/>
      <c r="ABG3595" s="0"/>
      <c r="ABH3595" s="0"/>
      <c r="ABI3595" s="0"/>
      <c r="ABJ3595" s="0"/>
      <c r="ABK3595" s="0"/>
      <c r="ABL3595" s="0"/>
      <c r="ABM3595" s="0"/>
      <c r="ABN3595" s="0"/>
      <c r="ABO3595" s="0"/>
      <c r="ABP3595" s="0"/>
      <c r="ABQ3595" s="0"/>
      <c r="ABR3595" s="0"/>
      <c r="ABS3595" s="0"/>
      <c r="ABT3595" s="0"/>
      <c r="ABU3595" s="0"/>
      <c r="ABV3595" s="0"/>
      <c r="ABW3595" s="0"/>
      <c r="ABX3595" s="0"/>
      <c r="ABY3595" s="0"/>
      <c r="ABZ3595" s="0"/>
      <c r="ACA3595" s="0"/>
      <c r="ACB3595" s="0"/>
      <c r="ACC3595" s="0"/>
      <c r="ACD3595" s="0"/>
      <c r="ACE3595" s="0"/>
      <c r="ACF3595" s="0"/>
      <c r="ACG3595" s="0"/>
      <c r="ACH3595" s="0"/>
      <c r="ACI3595" s="0"/>
      <c r="ACJ3595" s="0"/>
      <c r="ACK3595" s="0"/>
      <c r="ACL3595" s="0"/>
      <c r="ACM3595" s="0"/>
      <c r="ACN3595" s="0"/>
      <c r="ACO3595" s="0"/>
      <c r="ACP3595" s="0"/>
      <c r="ACQ3595" s="0"/>
      <c r="ACR3595" s="0"/>
      <c r="ACS3595" s="0"/>
      <c r="ACT3595" s="0"/>
      <c r="ACU3595" s="0"/>
      <c r="ACV3595" s="0"/>
      <c r="ACW3595" s="0"/>
      <c r="ACX3595" s="0"/>
      <c r="ACY3595" s="0"/>
      <c r="ACZ3595" s="0"/>
      <c r="ADA3595" s="0"/>
      <c r="ADB3595" s="0"/>
      <c r="ADC3595" s="0"/>
      <c r="ADD3595" s="0"/>
      <c r="ADE3595" s="0"/>
      <c r="ADF3595" s="0"/>
      <c r="ADG3595" s="0"/>
      <c r="ADH3595" s="0"/>
      <c r="ADI3595" s="0"/>
      <c r="ADJ3595" s="0"/>
      <c r="ADK3595" s="0"/>
      <c r="ADL3595" s="0"/>
      <c r="ADM3595" s="0"/>
      <c r="ADN3595" s="0"/>
      <c r="ADO3595" s="0"/>
      <c r="ADP3595" s="0"/>
      <c r="ADQ3595" s="0"/>
      <c r="ADR3595" s="0"/>
      <c r="ADS3595" s="0"/>
      <c r="ADT3595" s="0"/>
      <c r="ADU3595" s="0"/>
      <c r="ADV3595" s="0"/>
      <c r="ADW3595" s="0"/>
      <c r="ADX3595" s="0"/>
      <c r="ADY3595" s="0"/>
      <c r="ADZ3595" s="0"/>
      <c r="AEA3595" s="0"/>
      <c r="AEB3595" s="0"/>
      <c r="AEC3595" s="0"/>
      <c r="AED3595" s="0"/>
      <c r="AEE3595" s="0"/>
      <c r="AEF3595" s="0"/>
      <c r="AEG3595" s="0"/>
      <c r="AEH3595" s="0"/>
      <c r="AEI3595" s="0"/>
      <c r="AEJ3595" s="0"/>
      <c r="AEK3595" s="0"/>
      <c r="AEL3595" s="0"/>
      <c r="AEM3595" s="0"/>
      <c r="AEN3595" s="0"/>
      <c r="AEO3595" s="0"/>
      <c r="AEP3595" s="0"/>
      <c r="AEQ3595" s="0"/>
      <c r="AER3595" s="0"/>
      <c r="AES3595" s="0"/>
      <c r="AET3595" s="0"/>
      <c r="AEU3595" s="0"/>
      <c r="AEV3595" s="0"/>
      <c r="AEW3595" s="0"/>
      <c r="AEX3595" s="0"/>
      <c r="AEY3595" s="0"/>
      <c r="AEZ3595" s="0"/>
      <c r="AFA3595" s="0"/>
      <c r="AFB3595" s="0"/>
      <c r="AFC3595" s="0"/>
      <c r="AFD3595" s="0"/>
      <c r="AFE3595" s="0"/>
      <c r="AFF3595" s="0"/>
      <c r="AFG3595" s="0"/>
      <c r="AFH3595" s="0"/>
      <c r="AFI3595" s="0"/>
      <c r="AFJ3595" s="0"/>
      <c r="AFK3595" s="0"/>
      <c r="AFL3595" s="0"/>
      <c r="AFM3595" s="0"/>
      <c r="AFN3595" s="0"/>
      <c r="AFO3595" s="0"/>
      <c r="AFP3595" s="0"/>
      <c r="AFQ3595" s="0"/>
      <c r="AFR3595" s="0"/>
      <c r="AFS3595" s="0"/>
      <c r="AFT3595" s="0"/>
      <c r="AFU3595" s="0"/>
      <c r="AFV3595" s="0"/>
      <c r="AFW3595" s="0"/>
      <c r="AFX3595" s="0"/>
      <c r="AFY3595" s="0"/>
      <c r="AFZ3595" s="0"/>
      <c r="AGA3595" s="0"/>
      <c r="AGB3595" s="0"/>
      <c r="AGC3595" s="0"/>
      <c r="AGD3595" s="0"/>
      <c r="AGE3595" s="0"/>
      <c r="AGF3595" s="0"/>
      <c r="AGG3595" s="0"/>
      <c r="AGH3595" s="0"/>
      <c r="AGI3595" s="0"/>
      <c r="AGJ3595" s="0"/>
      <c r="AGK3595" s="0"/>
      <c r="AGL3595" s="0"/>
      <c r="AGM3595" s="0"/>
      <c r="AGN3595" s="0"/>
      <c r="AGO3595" s="0"/>
      <c r="AGP3595" s="0"/>
      <c r="AGQ3595" s="0"/>
      <c r="AGR3595" s="0"/>
      <c r="AGS3595" s="0"/>
      <c r="AGT3595" s="0"/>
      <c r="AGU3595" s="0"/>
      <c r="AGV3595" s="0"/>
      <c r="AGW3595" s="0"/>
      <c r="AGX3595" s="0"/>
      <c r="AGY3595" s="0"/>
      <c r="AGZ3595" s="0"/>
      <c r="AHA3595" s="0"/>
      <c r="AHB3595" s="0"/>
      <c r="AHC3595" s="0"/>
      <c r="AHD3595" s="0"/>
      <c r="AHE3595" s="0"/>
      <c r="AHF3595" s="0"/>
      <c r="AHG3595" s="0"/>
      <c r="AHH3595" s="0"/>
      <c r="AHI3595" s="0"/>
      <c r="AHJ3595" s="0"/>
      <c r="AHK3595" s="0"/>
      <c r="AHL3595" s="0"/>
      <c r="AHM3595" s="0"/>
      <c r="AHN3595" s="0"/>
      <c r="AHO3595" s="0"/>
      <c r="AHP3595" s="0"/>
      <c r="AHQ3595" s="0"/>
      <c r="AHR3595" s="0"/>
      <c r="AHS3595" s="0"/>
      <c r="AHT3595" s="0"/>
      <c r="AHU3595" s="0"/>
      <c r="AHV3595" s="0"/>
      <c r="AHW3595" s="0"/>
      <c r="AHX3595" s="0"/>
      <c r="AHY3595" s="0"/>
      <c r="AHZ3595" s="0"/>
      <c r="AIA3595" s="0"/>
      <c r="AIB3595" s="0"/>
      <c r="AIC3595" s="0"/>
      <c r="AID3595" s="0"/>
      <c r="AIE3595" s="0"/>
      <c r="AIF3595" s="0"/>
      <c r="AIG3595" s="0"/>
      <c r="AIH3595" s="0"/>
      <c r="AII3595" s="0"/>
      <c r="AIJ3595" s="0"/>
      <c r="AIK3595" s="0"/>
      <c r="AIL3595" s="0"/>
      <c r="AIM3595" s="0"/>
      <c r="AIN3595" s="0"/>
      <c r="AIO3595" s="0"/>
      <c r="AIP3595" s="0"/>
      <c r="AIQ3595" s="0"/>
      <c r="AIR3595" s="0"/>
      <c r="AIS3595" s="0"/>
      <c r="AIT3595" s="0"/>
      <c r="AIU3595" s="0"/>
      <c r="AIV3595" s="0"/>
      <c r="AIW3595" s="0"/>
      <c r="AIX3595" s="0"/>
      <c r="AIY3595" s="0"/>
      <c r="AIZ3595" s="0"/>
      <c r="AJA3595" s="0"/>
      <c r="AJB3595" s="0"/>
      <c r="AJC3595" s="0"/>
      <c r="AJD3595" s="0"/>
      <c r="AJE3595" s="0"/>
      <c r="AJF3595" s="0"/>
      <c r="AJG3595" s="0"/>
      <c r="AJH3595" s="0"/>
      <c r="AJI3595" s="0"/>
      <c r="AJJ3595" s="0"/>
      <c r="AJK3595" s="0"/>
      <c r="AJL3595" s="0"/>
      <c r="AJM3595" s="0"/>
      <c r="AJN3595" s="0"/>
      <c r="AJO3595" s="0"/>
      <c r="AJP3595" s="0"/>
      <c r="AJQ3595" s="0"/>
      <c r="AJR3595" s="0"/>
      <c r="AJS3595" s="0"/>
      <c r="AJT3595" s="0"/>
      <c r="AJU3595" s="0"/>
      <c r="AJV3595" s="0"/>
      <c r="AJW3595" s="0"/>
      <c r="AJX3595" s="0"/>
      <c r="AJY3595" s="0"/>
      <c r="AJZ3595" s="0"/>
      <c r="AKA3595" s="0"/>
      <c r="AKB3595" s="0"/>
      <c r="AKC3595" s="0"/>
      <c r="AKD3595" s="0"/>
      <c r="AKE3595" s="0"/>
      <c r="AKF3595" s="0"/>
      <c r="AKG3595" s="0"/>
      <c r="AKH3595" s="0"/>
      <c r="AKI3595" s="0"/>
      <c r="AKJ3595" s="0"/>
      <c r="AKK3595" s="0"/>
      <c r="AKL3595" s="0"/>
      <c r="AKM3595" s="0"/>
      <c r="AKN3595" s="0"/>
      <c r="AKO3595" s="0"/>
      <c r="AKP3595" s="0"/>
      <c r="AKQ3595" s="0"/>
      <c r="AKR3595" s="0"/>
      <c r="AKS3595" s="0"/>
      <c r="AKT3595" s="0"/>
      <c r="AKU3595" s="0"/>
      <c r="AKV3595" s="0"/>
      <c r="AKW3595" s="0"/>
      <c r="AKX3595" s="0"/>
      <c r="AKY3595" s="0"/>
      <c r="AKZ3595" s="0"/>
      <c r="ALA3595" s="0"/>
      <c r="ALB3595" s="0"/>
      <c r="ALC3595" s="0"/>
      <c r="ALD3595" s="0"/>
      <c r="ALE3595" s="0"/>
      <c r="ALF3595" s="0"/>
      <c r="ALG3595" s="0"/>
      <c r="ALH3595" s="0"/>
      <c r="ALI3595" s="0"/>
      <c r="ALJ3595" s="0"/>
      <c r="ALK3595" s="0"/>
      <c r="ALL3595" s="0"/>
      <c r="ALM3595" s="0"/>
      <c r="ALN3595" s="0"/>
      <c r="ALO3595" s="0"/>
      <c r="ALP3595" s="0"/>
      <c r="ALQ3595" s="0"/>
      <c r="ALR3595" s="0"/>
      <c r="ALS3595" s="0"/>
      <c r="ALT3595" s="0"/>
      <c r="ALU3595" s="0"/>
      <c r="ALV3595" s="0"/>
      <c r="ALW3595" s="0"/>
      <c r="ALX3595" s="0"/>
      <c r="ALY3595" s="0"/>
      <c r="ALZ3595" s="0"/>
      <c r="AMA3595" s="0"/>
      <c r="AMB3595" s="0"/>
      <c r="AMC3595" s="0"/>
      <c r="AMD3595" s="0"/>
      <c r="AME3595" s="0"/>
      <c r="AMF3595" s="0"/>
      <c r="AMG3595" s="0"/>
      <c r="AMH3595" s="0"/>
      <c r="AMI3595" s="0"/>
    </row>
    <row r="3596" customFormat="false" ht="12.75" hidden="false" customHeight="false" outlineLevel="0" collapsed="false">
      <c r="A3596" s="1" t="s">
        <v>3822</v>
      </c>
      <c r="C3596" s="27" t="s">
        <v>3825</v>
      </c>
      <c r="D3596" s="27" t="s">
        <v>13</v>
      </c>
      <c r="E3596" s="28"/>
      <c r="F3596" s="29"/>
      <c r="G3596" s="27"/>
      <c r="H3596" s="30" t="s">
        <v>61</v>
      </c>
      <c r="I3596" s="31" t="n">
        <v>5.05</v>
      </c>
      <c r="J3596" s="31" t="s">
        <v>3814</v>
      </c>
      <c r="BM3596" s="0"/>
      <c r="BN3596" s="0"/>
      <c r="BO3596" s="0"/>
      <c r="BP3596" s="0"/>
      <c r="BQ3596" s="0"/>
      <c r="BR3596" s="0"/>
      <c r="BS3596" s="0"/>
      <c r="BT3596" s="0"/>
      <c r="BU3596" s="0"/>
      <c r="BV3596" s="0"/>
      <c r="BW3596" s="0"/>
      <c r="BX3596" s="0"/>
      <c r="BY3596" s="0"/>
      <c r="BZ3596" s="0"/>
      <c r="CA3596" s="0"/>
      <c r="CB3596" s="0"/>
      <c r="CC3596" s="0"/>
      <c r="CD3596" s="0"/>
      <c r="CE3596" s="0"/>
      <c r="CF3596" s="0"/>
      <c r="CG3596" s="0"/>
      <c r="CH3596" s="0"/>
      <c r="CI3596" s="0"/>
      <c r="CJ3596" s="0"/>
      <c r="CK3596" s="0"/>
      <c r="CL3596" s="0"/>
      <c r="CM3596" s="0"/>
      <c r="CN3596" s="0"/>
      <c r="CO3596" s="0"/>
      <c r="CP3596" s="0"/>
      <c r="CQ3596" s="0"/>
      <c r="CR3596" s="0"/>
      <c r="CS3596" s="0"/>
      <c r="CT3596" s="0"/>
      <c r="CU3596" s="0"/>
      <c r="CV3596" s="0"/>
      <c r="CW3596" s="0"/>
      <c r="CX3596" s="0"/>
      <c r="CY3596" s="0"/>
      <c r="CZ3596" s="0"/>
      <c r="DA3596" s="0"/>
      <c r="DB3596" s="0"/>
      <c r="DC3596" s="0"/>
      <c r="DD3596" s="0"/>
      <c r="DE3596" s="0"/>
      <c r="DF3596" s="0"/>
      <c r="DG3596" s="0"/>
      <c r="DH3596" s="0"/>
      <c r="DI3596" s="0"/>
      <c r="DJ3596" s="0"/>
      <c r="DK3596" s="0"/>
      <c r="DL3596" s="0"/>
      <c r="DM3596" s="0"/>
      <c r="DN3596" s="0"/>
      <c r="DO3596" s="0"/>
      <c r="DP3596" s="0"/>
      <c r="DQ3596" s="0"/>
      <c r="DR3596" s="0"/>
      <c r="DS3596" s="0"/>
      <c r="DT3596" s="0"/>
      <c r="DU3596" s="0"/>
      <c r="DV3596" s="0"/>
      <c r="DW3596" s="0"/>
      <c r="DX3596" s="0"/>
      <c r="DY3596" s="0"/>
      <c r="DZ3596" s="0"/>
      <c r="EA3596" s="0"/>
      <c r="EB3596" s="0"/>
      <c r="EC3596" s="0"/>
      <c r="ED3596" s="0"/>
      <c r="EE3596" s="0"/>
      <c r="EF3596" s="0"/>
      <c r="EG3596" s="0"/>
      <c r="EH3596" s="0"/>
      <c r="EI3596" s="0"/>
      <c r="EJ3596" s="0"/>
      <c r="EK3596" s="0"/>
      <c r="EL3596" s="0"/>
      <c r="EM3596" s="0"/>
      <c r="EN3596" s="0"/>
      <c r="EO3596" s="0"/>
      <c r="EP3596" s="0"/>
      <c r="EQ3596" s="0"/>
      <c r="ER3596" s="0"/>
      <c r="ES3596" s="0"/>
      <c r="ET3596" s="0"/>
      <c r="EU3596" s="0"/>
      <c r="EV3596" s="0"/>
      <c r="EW3596" s="0"/>
      <c r="EX3596" s="0"/>
      <c r="EY3596" s="0"/>
      <c r="EZ3596" s="0"/>
      <c r="FA3596" s="0"/>
      <c r="FB3596" s="0"/>
      <c r="FC3596" s="0"/>
      <c r="FD3596" s="0"/>
      <c r="FE3596" s="0"/>
      <c r="FF3596" s="0"/>
      <c r="FG3596" s="0"/>
      <c r="FH3596" s="0"/>
      <c r="FI3596" s="0"/>
      <c r="FJ3596" s="0"/>
      <c r="FK3596" s="0"/>
      <c r="FL3596" s="0"/>
      <c r="FM3596" s="0"/>
      <c r="FN3596" s="0"/>
      <c r="FO3596" s="0"/>
      <c r="FP3596" s="0"/>
      <c r="FQ3596" s="0"/>
      <c r="FR3596" s="0"/>
      <c r="FS3596" s="0"/>
      <c r="FT3596" s="0"/>
      <c r="FU3596" s="0"/>
      <c r="FV3596" s="0"/>
      <c r="FW3596" s="0"/>
      <c r="FX3596" s="0"/>
      <c r="FY3596" s="0"/>
      <c r="FZ3596" s="0"/>
      <c r="GA3596" s="0"/>
      <c r="GB3596" s="0"/>
      <c r="GC3596" s="0"/>
      <c r="GD3596" s="0"/>
      <c r="GE3596" s="0"/>
      <c r="GF3596" s="0"/>
      <c r="GG3596" s="0"/>
      <c r="GH3596" s="0"/>
      <c r="GI3596" s="0"/>
      <c r="GJ3596" s="0"/>
      <c r="GK3596" s="0"/>
      <c r="GL3596" s="0"/>
      <c r="GM3596" s="0"/>
      <c r="GN3596" s="0"/>
      <c r="GO3596" s="0"/>
      <c r="GP3596" s="0"/>
      <c r="GQ3596" s="0"/>
      <c r="GR3596" s="0"/>
      <c r="GS3596" s="0"/>
      <c r="GT3596" s="0"/>
      <c r="GU3596" s="0"/>
      <c r="GV3596" s="0"/>
      <c r="GW3596" s="0"/>
      <c r="GX3596" s="0"/>
      <c r="GY3596" s="0"/>
      <c r="GZ3596" s="0"/>
      <c r="HA3596" s="0"/>
      <c r="HB3596" s="0"/>
      <c r="HC3596" s="0"/>
      <c r="HD3596" s="0"/>
      <c r="HE3596" s="0"/>
      <c r="HF3596" s="0"/>
      <c r="HG3596" s="0"/>
      <c r="HH3596" s="0"/>
      <c r="HI3596" s="0"/>
      <c r="HJ3596" s="0"/>
      <c r="HK3596" s="0"/>
      <c r="HL3596" s="0"/>
      <c r="HM3596" s="0"/>
      <c r="HN3596" s="0"/>
      <c r="HO3596" s="0"/>
      <c r="HP3596" s="0"/>
      <c r="HQ3596" s="0"/>
      <c r="HR3596" s="0"/>
      <c r="HS3596" s="0"/>
      <c r="HT3596" s="0"/>
      <c r="HU3596" s="0"/>
      <c r="HV3596" s="0"/>
      <c r="HW3596" s="0"/>
      <c r="HX3596" s="0"/>
      <c r="HY3596" s="0"/>
      <c r="HZ3596" s="0"/>
      <c r="IA3596" s="0"/>
      <c r="IB3596" s="0"/>
      <c r="IC3596" s="0"/>
      <c r="ID3596" s="0"/>
      <c r="IE3596" s="0"/>
      <c r="IF3596" s="0"/>
      <c r="IG3596" s="0"/>
      <c r="IH3596" s="0"/>
      <c r="II3596" s="0"/>
      <c r="IJ3596" s="0"/>
      <c r="IK3596" s="0"/>
      <c r="IL3596" s="0"/>
      <c r="IM3596" s="0"/>
      <c r="IN3596" s="0"/>
      <c r="IO3596" s="0"/>
      <c r="IP3596" s="0"/>
      <c r="IQ3596" s="0"/>
      <c r="IR3596" s="0"/>
      <c r="IS3596" s="0"/>
      <c r="IT3596" s="0"/>
      <c r="IU3596" s="0"/>
      <c r="IV3596" s="0"/>
      <c r="IW3596" s="0"/>
      <c r="IX3596" s="0"/>
      <c r="IY3596" s="0"/>
      <c r="IZ3596" s="0"/>
      <c r="JA3596" s="0"/>
      <c r="JB3596" s="0"/>
      <c r="JC3596" s="0"/>
      <c r="JD3596" s="0"/>
      <c r="JE3596" s="0"/>
      <c r="JF3596" s="0"/>
      <c r="JG3596" s="0"/>
      <c r="JH3596" s="0"/>
      <c r="JI3596" s="0"/>
      <c r="JJ3596" s="0"/>
      <c r="JK3596" s="0"/>
      <c r="JL3596" s="0"/>
      <c r="JM3596" s="0"/>
      <c r="JN3596" s="0"/>
      <c r="JO3596" s="0"/>
      <c r="JP3596" s="0"/>
      <c r="JQ3596" s="0"/>
      <c r="JR3596" s="0"/>
      <c r="JS3596" s="0"/>
      <c r="JT3596" s="0"/>
      <c r="JU3596" s="0"/>
      <c r="JV3596" s="0"/>
      <c r="JW3596" s="0"/>
      <c r="JX3596" s="0"/>
      <c r="JY3596" s="0"/>
      <c r="JZ3596" s="0"/>
      <c r="KA3596" s="0"/>
      <c r="KB3596" s="0"/>
      <c r="KC3596" s="0"/>
      <c r="KD3596" s="0"/>
      <c r="KE3596" s="0"/>
      <c r="KF3596" s="0"/>
      <c r="KG3596" s="0"/>
      <c r="KH3596" s="0"/>
      <c r="KI3596" s="0"/>
      <c r="KJ3596" s="0"/>
      <c r="KK3596" s="0"/>
      <c r="KL3596" s="0"/>
      <c r="KM3596" s="0"/>
      <c r="KN3596" s="0"/>
      <c r="KO3596" s="0"/>
      <c r="KP3596" s="0"/>
      <c r="KQ3596" s="0"/>
      <c r="KR3596" s="0"/>
      <c r="KS3596" s="0"/>
      <c r="KT3596" s="0"/>
      <c r="KU3596" s="0"/>
      <c r="KV3596" s="0"/>
      <c r="KW3596" s="0"/>
      <c r="KX3596" s="0"/>
      <c r="KY3596" s="0"/>
      <c r="KZ3596" s="0"/>
      <c r="LA3596" s="0"/>
      <c r="LB3596" s="0"/>
      <c r="LC3596" s="0"/>
      <c r="LD3596" s="0"/>
      <c r="LE3596" s="0"/>
      <c r="LF3596" s="0"/>
      <c r="LG3596" s="0"/>
      <c r="LH3596" s="0"/>
      <c r="LI3596" s="0"/>
      <c r="LJ3596" s="0"/>
      <c r="LK3596" s="0"/>
      <c r="LL3596" s="0"/>
      <c r="LM3596" s="0"/>
      <c r="LN3596" s="0"/>
      <c r="LO3596" s="0"/>
      <c r="LP3596" s="0"/>
      <c r="LQ3596" s="0"/>
      <c r="LR3596" s="0"/>
      <c r="LS3596" s="0"/>
      <c r="LT3596" s="0"/>
      <c r="LU3596" s="0"/>
      <c r="LV3596" s="0"/>
      <c r="LW3596" s="0"/>
      <c r="LX3596" s="0"/>
      <c r="LY3596" s="0"/>
      <c r="LZ3596" s="0"/>
      <c r="MA3596" s="0"/>
      <c r="MB3596" s="0"/>
      <c r="MC3596" s="0"/>
      <c r="MD3596" s="0"/>
      <c r="ME3596" s="0"/>
      <c r="MF3596" s="0"/>
      <c r="MG3596" s="0"/>
      <c r="MH3596" s="0"/>
      <c r="MI3596" s="0"/>
      <c r="MJ3596" s="0"/>
      <c r="MK3596" s="0"/>
      <c r="ML3596" s="0"/>
      <c r="MM3596" s="0"/>
      <c r="MN3596" s="0"/>
      <c r="MO3596" s="0"/>
      <c r="MP3596" s="0"/>
      <c r="MQ3596" s="0"/>
      <c r="MR3596" s="0"/>
      <c r="MS3596" s="0"/>
      <c r="MT3596" s="0"/>
      <c r="MU3596" s="0"/>
      <c r="MV3596" s="0"/>
      <c r="MW3596" s="0"/>
      <c r="MX3596" s="0"/>
      <c r="MY3596" s="0"/>
      <c r="MZ3596" s="0"/>
      <c r="NA3596" s="0"/>
      <c r="NB3596" s="0"/>
      <c r="NC3596" s="0"/>
      <c r="ND3596" s="0"/>
      <c r="NE3596" s="0"/>
      <c r="NF3596" s="0"/>
      <c r="NG3596" s="0"/>
      <c r="NH3596" s="0"/>
      <c r="NI3596" s="0"/>
      <c r="NJ3596" s="0"/>
      <c r="NK3596" s="0"/>
      <c r="NL3596" s="0"/>
      <c r="NM3596" s="0"/>
      <c r="NN3596" s="0"/>
      <c r="NO3596" s="0"/>
      <c r="NP3596" s="0"/>
      <c r="NQ3596" s="0"/>
      <c r="NR3596" s="0"/>
      <c r="NS3596" s="0"/>
      <c r="NT3596" s="0"/>
      <c r="NU3596" s="0"/>
      <c r="NV3596" s="0"/>
      <c r="NW3596" s="0"/>
      <c r="NX3596" s="0"/>
      <c r="NY3596" s="0"/>
      <c r="NZ3596" s="0"/>
      <c r="OA3596" s="0"/>
      <c r="OB3596" s="0"/>
      <c r="OC3596" s="0"/>
      <c r="OD3596" s="0"/>
      <c r="OE3596" s="0"/>
      <c r="OF3596" s="0"/>
      <c r="OG3596" s="0"/>
      <c r="OH3596" s="0"/>
      <c r="OI3596" s="0"/>
      <c r="OJ3596" s="0"/>
      <c r="OK3596" s="0"/>
      <c r="OL3596" s="0"/>
      <c r="OM3596" s="0"/>
      <c r="ON3596" s="0"/>
      <c r="OO3596" s="0"/>
      <c r="OP3596" s="0"/>
      <c r="OQ3596" s="0"/>
      <c r="OR3596" s="0"/>
      <c r="OS3596" s="0"/>
      <c r="OT3596" s="0"/>
      <c r="OU3596" s="0"/>
      <c r="OV3596" s="0"/>
      <c r="OW3596" s="0"/>
      <c r="OX3596" s="0"/>
      <c r="OY3596" s="0"/>
      <c r="OZ3596" s="0"/>
      <c r="PA3596" s="0"/>
      <c r="PB3596" s="0"/>
      <c r="PC3596" s="0"/>
      <c r="PD3596" s="0"/>
      <c r="PE3596" s="0"/>
      <c r="PF3596" s="0"/>
      <c r="PG3596" s="0"/>
      <c r="PH3596" s="0"/>
      <c r="PI3596" s="0"/>
      <c r="PJ3596" s="0"/>
      <c r="PK3596" s="0"/>
      <c r="PL3596" s="0"/>
      <c r="PM3596" s="0"/>
      <c r="PN3596" s="0"/>
      <c r="PO3596" s="0"/>
      <c r="PP3596" s="0"/>
      <c r="PQ3596" s="0"/>
      <c r="PR3596" s="0"/>
      <c r="PS3596" s="0"/>
      <c r="PT3596" s="0"/>
      <c r="PU3596" s="0"/>
      <c r="PV3596" s="0"/>
      <c r="PW3596" s="0"/>
      <c r="PX3596" s="0"/>
      <c r="PY3596" s="0"/>
      <c r="PZ3596" s="0"/>
      <c r="QA3596" s="0"/>
      <c r="QB3596" s="0"/>
      <c r="QC3596" s="0"/>
      <c r="QD3596" s="0"/>
      <c r="QE3596" s="0"/>
      <c r="QF3596" s="0"/>
      <c r="QG3596" s="0"/>
      <c r="QH3596" s="0"/>
      <c r="QI3596" s="0"/>
      <c r="QJ3596" s="0"/>
      <c r="QK3596" s="0"/>
      <c r="QL3596" s="0"/>
      <c r="QM3596" s="0"/>
      <c r="QN3596" s="0"/>
      <c r="QO3596" s="0"/>
      <c r="QP3596" s="0"/>
      <c r="QQ3596" s="0"/>
      <c r="QR3596" s="0"/>
      <c r="QS3596" s="0"/>
      <c r="QT3596" s="0"/>
      <c r="QU3596" s="0"/>
      <c r="QV3596" s="0"/>
      <c r="QW3596" s="0"/>
      <c r="QX3596" s="0"/>
      <c r="QY3596" s="0"/>
      <c r="QZ3596" s="0"/>
      <c r="RA3596" s="0"/>
      <c r="RB3596" s="0"/>
      <c r="RC3596" s="0"/>
      <c r="RD3596" s="0"/>
      <c r="RE3596" s="0"/>
      <c r="RF3596" s="0"/>
      <c r="RG3596" s="0"/>
      <c r="RH3596" s="0"/>
      <c r="RI3596" s="0"/>
      <c r="RJ3596" s="0"/>
      <c r="RK3596" s="0"/>
      <c r="RL3596" s="0"/>
      <c r="RM3596" s="0"/>
      <c r="RN3596" s="0"/>
      <c r="RO3596" s="0"/>
      <c r="RP3596" s="0"/>
      <c r="RQ3596" s="0"/>
      <c r="RR3596" s="0"/>
      <c r="RS3596" s="0"/>
      <c r="RT3596" s="0"/>
      <c r="RU3596" s="0"/>
      <c r="RV3596" s="0"/>
      <c r="RW3596" s="0"/>
      <c r="RX3596" s="0"/>
      <c r="RY3596" s="0"/>
      <c r="RZ3596" s="0"/>
      <c r="SA3596" s="0"/>
      <c r="SB3596" s="0"/>
      <c r="SC3596" s="0"/>
      <c r="SD3596" s="0"/>
      <c r="SE3596" s="0"/>
      <c r="SF3596" s="0"/>
      <c r="SG3596" s="0"/>
      <c r="SH3596" s="0"/>
      <c r="SI3596" s="0"/>
      <c r="SJ3596" s="0"/>
      <c r="SK3596" s="0"/>
      <c r="SL3596" s="0"/>
      <c r="SM3596" s="0"/>
      <c r="SN3596" s="0"/>
      <c r="SO3596" s="0"/>
      <c r="SP3596" s="0"/>
      <c r="SQ3596" s="0"/>
      <c r="SR3596" s="0"/>
      <c r="SS3596" s="0"/>
      <c r="ST3596" s="0"/>
      <c r="SU3596" s="0"/>
      <c r="SV3596" s="0"/>
      <c r="SW3596" s="0"/>
      <c r="SX3596" s="0"/>
      <c r="SY3596" s="0"/>
      <c r="SZ3596" s="0"/>
      <c r="TA3596" s="0"/>
      <c r="TB3596" s="0"/>
      <c r="TC3596" s="0"/>
      <c r="TD3596" s="0"/>
      <c r="TE3596" s="0"/>
      <c r="TF3596" s="0"/>
      <c r="TG3596" s="0"/>
      <c r="TH3596" s="0"/>
      <c r="TI3596" s="0"/>
      <c r="TJ3596" s="0"/>
      <c r="TK3596" s="0"/>
      <c r="TL3596" s="0"/>
      <c r="TM3596" s="0"/>
      <c r="TN3596" s="0"/>
      <c r="TO3596" s="0"/>
      <c r="TP3596" s="0"/>
      <c r="TQ3596" s="0"/>
      <c r="TR3596" s="0"/>
      <c r="TS3596" s="0"/>
      <c r="TT3596" s="0"/>
      <c r="TU3596" s="0"/>
      <c r="TV3596" s="0"/>
      <c r="TW3596" s="0"/>
      <c r="TX3596" s="0"/>
      <c r="TY3596" s="0"/>
      <c r="TZ3596" s="0"/>
      <c r="UA3596" s="0"/>
      <c r="UB3596" s="0"/>
      <c r="UC3596" s="0"/>
      <c r="UD3596" s="0"/>
      <c r="UE3596" s="0"/>
      <c r="UF3596" s="0"/>
      <c r="UG3596" s="0"/>
      <c r="UH3596" s="0"/>
      <c r="UI3596" s="0"/>
      <c r="UJ3596" s="0"/>
      <c r="UK3596" s="0"/>
      <c r="UL3596" s="0"/>
      <c r="UM3596" s="0"/>
      <c r="UN3596" s="0"/>
      <c r="UO3596" s="0"/>
      <c r="UP3596" s="0"/>
      <c r="UQ3596" s="0"/>
      <c r="UR3596" s="0"/>
      <c r="US3596" s="0"/>
      <c r="UT3596" s="0"/>
      <c r="UU3596" s="0"/>
      <c r="UV3596" s="0"/>
      <c r="UW3596" s="0"/>
      <c r="UX3596" s="0"/>
      <c r="UY3596" s="0"/>
      <c r="UZ3596" s="0"/>
      <c r="VA3596" s="0"/>
      <c r="VB3596" s="0"/>
      <c r="VC3596" s="0"/>
      <c r="VD3596" s="0"/>
      <c r="VE3596" s="0"/>
      <c r="VF3596" s="0"/>
      <c r="VG3596" s="0"/>
      <c r="VH3596" s="0"/>
      <c r="VI3596" s="0"/>
      <c r="VJ3596" s="0"/>
      <c r="VK3596" s="0"/>
      <c r="VL3596" s="0"/>
      <c r="VM3596" s="0"/>
      <c r="VN3596" s="0"/>
      <c r="VO3596" s="0"/>
      <c r="VP3596" s="0"/>
      <c r="VQ3596" s="0"/>
      <c r="VR3596" s="0"/>
      <c r="VS3596" s="0"/>
      <c r="VT3596" s="0"/>
      <c r="VU3596" s="0"/>
      <c r="VV3596" s="0"/>
      <c r="VW3596" s="0"/>
      <c r="VX3596" s="0"/>
      <c r="VY3596" s="0"/>
      <c r="VZ3596" s="0"/>
      <c r="WA3596" s="0"/>
      <c r="WB3596" s="0"/>
      <c r="WC3596" s="0"/>
      <c r="WD3596" s="0"/>
      <c r="WE3596" s="0"/>
      <c r="WF3596" s="0"/>
      <c r="WG3596" s="0"/>
      <c r="WH3596" s="0"/>
      <c r="WI3596" s="0"/>
      <c r="WJ3596" s="0"/>
      <c r="WK3596" s="0"/>
      <c r="WL3596" s="0"/>
      <c r="WM3596" s="0"/>
      <c r="WN3596" s="0"/>
      <c r="WO3596" s="0"/>
      <c r="WP3596" s="0"/>
      <c r="WQ3596" s="0"/>
      <c r="WR3596" s="0"/>
      <c r="WS3596" s="0"/>
      <c r="WT3596" s="0"/>
      <c r="WU3596" s="0"/>
      <c r="WV3596" s="0"/>
      <c r="WW3596" s="0"/>
      <c r="WX3596" s="0"/>
      <c r="WY3596" s="0"/>
      <c r="WZ3596" s="0"/>
      <c r="XA3596" s="0"/>
      <c r="XB3596" s="0"/>
      <c r="XC3596" s="0"/>
      <c r="XD3596" s="0"/>
      <c r="XE3596" s="0"/>
      <c r="XF3596" s="0"/>
      <c r="XG3596" s="0"/>
      <c r="XH3596" s="0"/>
      <c r="XI3596" s="0"/>
      <c r="XJ3596" s="0"/>
      <c r="XK3596" s="0"/>
      <c r="XL3596" s="0"/>
      <c r="XM3596" s="0"/>
      <c r="XN3596" s="0"/>
      <c r="XO3596" s="0"/>
      <c r="XP3596" s="0"/>
      <c r="XQ3596" s="0"/>
      <c r="XR3596" s="0"/>
      <c r="XS3596" s="0"/>
      <c r="XT3596" s="0"/>
      <c r="XU3596" s="0"/>
      <c r="XV3596" s="0"/>
      <c r="XW3596" s="0"/>
      <c r="XX3596" s="0"/>
      <c r="XY3596" s="0"/>
      <c r="XZ3596" s="0"/>
      <c r="YA3596" s="0"/>
      <c r="YB3596" s="0"/>
      <c r="YC3596" s="0"/>
      <c r="YD3596" s="0"/>
      <c r="YE3596" s="0"/>
      <c r="YF3596" s="0"/>
      <c r="YG3596" s="0"/>
      <c r="YH3596" s="0"/>
      <c r="YI3596" s="0"/>
      <c r="YJ3596" s="0"/>
      <c r="YK3596" s="0"/>
      <c r="YL3596" s="0"/>
      <c r="YM3596" s="0"/>
      <c r="YN3596" s="0"/>
      <c r="YO3596" s="0"/>
      <c r="YP3596" s="0"/>
      <c r="YQ3596" s="0"/>
      <c r="YR3596" s="0"/>
      <c r="YS3596" s="0"/>
      <c r="YT3596" s="0"/>
      <c r="YU3596" s="0"/>
      <c r="YV3596" s="0"/>
      <c r="YW3596" s="0"/>
      <c r="YX3596" s="0"/>
      <c r="YY3596" s="0"/>
      <c r="YZ3596" s="0"/>
      <c r="ZA3596" s="0"/>
      <c r="ZB3596" s="0"/>
      <c r="ZC3596" s="0"/>
      <c r="ZD3596" s="0"/>
      <c r="ZE3596" s="0"/>
      <c r="ZF3596" s="0"/>
      <c r="ZG3596" s="0"/>
      <c r="ZH3596" s="0"/>
      <c r="ZI3596" s="0"/>
      <c r="ZJ3596" s="0"/>
      <c r="ZK3596" s="0"/>
      <c r="ZL3596" s="0"/>
      <c r="ZM3596" s="0"/>
      <c r="ZN3596" s="0"/>
      <c r="ZO3596" s="0"/>
      <c r="ZP3596" s="0"/>
      <c r="ZQ3596" s="0"/>
      <c r="ZR3596" s="0"/>
      <c r="ZS3596" s="0"/>
      <c r="ZT3596" s="0"/>
      <c r="ZU3596" s="0"/>
      <c r="ZV3596" s="0"/>
      <c r="ZW3596" s="0"/>
      <c r="ZX3596" s="0"/>
      <c r="ZY3596" s="0"/>
      <c r="ZZ3596" s="0"/>
      <c r="AAA3596" s="0"/>
      <c r="AAB3596" s="0"/>
      <c r="AAC3596" s="0"/>
      <c r="AAD3596" s="0"/>
      <c r="AAE3596" s="0"/>
      <c r="AAF3596" s="0"/>
      <c r="AAG3596" s="0"/>
      <c r="AAH3596" s="0"/>
      <c r="AAI3596" s="0"/>
      <c r="AAJ3596" s="0"/>
      <c r="AAK3596" s="0"/>
      <c r="AAL3596" s="0"/>
      <c r="AAM3596" s="0"/>
      <c r="AAN3596" s="0"/>
      <c r="AAO3596" s="0"/>
      <c r="AAP3596" s="0"/>
      <c r="AAQ3596" s="0"/>
      <c r="AAR3596" s="0"/>
      <c r="AAS3596" s="0"/>
      <c r="AAT3596" s="0"/>
      <c r="AAU3596" s="0"/>
      <c r="AAV3596" s="0"/>
      <c r="AAW3596" s="0"/>
      <c r="AAX3596" s="0"/>
      <c r="AAY3596" s="0"/>
      <c r="AAZ3596" s="0"/>
      <c r="ABA3596" s="0"/>
      <c r="ABB3596" s="0"/>
      <c r="ABC3596" s="0"/>
      <c r="ABD3596" s="0"/>
      <c r="ABE3596" s="0"/>
      <c r="ABF3596" s="0"/>
      <c r="ABG3596" s="0"/>
      <c r="ABH3596" s="0"/>
      <c r="ABI3596" s="0"/>
      <c r="ABJ3596" s="0"/>
      <c r="ABK3596" s="0"/>
      <c r="ABL3596" s="0"/>
      <c r="ABM3596" s="0"/>
      <c r="ABN3596" s="0"/>
      <c r="ABO3596" s="0"/>
      <c r="ABP3596" s="0"/>
      <c r="ABQ3596" s="0"/>
      <c r="ABR3596" s="0"/>
      <c r="ABS3596" s="0"/>
      <c r="ABT3596" s="0"/>
      <c r="ABU3596" s="0"/>
      <c r="ABV3596" s="0"/>
      <c r="ABW3596" s="0"/>
      <c r="ABX3596" s="0"/>
      <c r="ABY3596" s="0"/>
      <c r="ABZ3596" s="0"/>
      <c r="ACA3596" s="0"/>
      <c r="ACB3596" s="0"/>
      <c r="ACC3596" s="0"/>
      <c r="ACD3596" s="0"/>
      <c r="ACE3596" s="0"/>
      <c r="ACF3596" s="0"/>
      <c r="ACG3596" s="0"/>
      <c r="ACH3596" s="0"/>
      <c r="ACI3596" s="0"/>
      <c r="ACJ3596" s="0"/>
      <c r="ACK3596" s="0"/>
      <c r="ACL3596" s="0"/>
      <c r="ACM3596" s="0"/>
      <c r="ACN3596" s="0"/>
      <c r="ACO3596" s="0"/>
      <c r="ACP3596" s="0"/>
      <c r="ACQ3596" s="0"/>
      <c r="ACR3596" s="0"/>
      <c r="ACS3596" s="0"/>
      <c r="ACT3596" s="0"/>
      <c r="ACU3596" s="0"/>
      <c r="ACV3596" s="0"/>
      <c r="ACW3596" s="0"/>
      <c r="ACX3596" s="0"/>
      <c r="ACY3596" s="0"/>
      <c r="ACZ3596" s="0"/>
      <c r="ADA3596" s="0"/>
      <c r="ADB3596" s="0"/>
      <c r="ADC3596" s="0"/>
      <c r="ADD3596" s="0"/>
      <c r="ADE3596" s="0"/>
      <c r="ADF3596" s="0"/>
      <c r="ADG3596" s="0"/>
      <c r="ADH3596" s="0"/>
      <c r="ADI3596" s="0"/>
      <c r="ADJ3596" s="0"/>
      <c r="ADK3596" s="0"/>
      <c r="ADL3596" s="0"/>
      <c r="ADM3596" s="0"/>
      <c r="ADN3596" s="0"/>
      <c r="ADO3596" s="0"/>
      <c r="ADP3596" s="0"/>
      <c r="ADQ3596" s="0"/>
      <c r="ADR3596" s="0"/>
      <c r="ADS3596" s="0"/>
      <c r="ADT3596" s="0"/>
      <c r="ADU3596" s="0"/>
      <c r="ADV3596" s="0"/>
      <c r="ADW3596" s="0"/>
      <c r="ADX3596" s="0"/>
      <c r="ADY3596" s="0"/>
      <c r="ADZ3596" s="0"/>
      <c r="AEA3596" s="0"/>
      <c r="AEB3596" s="0"/>
      <c r="AEC3596" s="0"/>
      <c r="AED3596" s="0"/>
      <c r="AEE3596" s="0"/>
      <c r="AEF3596" s="0"/>
      <c r="AEG3596" s="0"/>
      <c r="AEH3596" s="0"/>
      <c r="AEI3596" s="0"/>
      <c r="AEJ3596" s="0"/>
      <c r="AEK3596" s="0"/>
      <c r="AEL3596" s="0"/>
      <c r="AEM3596" s="0"/>
      <c r="AEN3596" s="0"/>
      <c r="AEO3596" s="0"/>
      <c r="AEP3596" s="0"/>
      <c r="AEQ3596" s="0"/>
      <c r="AER3596" s="0"/>
      <c r="AES3596" s="0"/>
      <c r="AET3596" s="0"/>
      <c r="AEU3596" s="0"/>
      <c r="AEV3596" s="0"/>
      <c r="AEW3596" s="0"/>
      <c r="AEX3596" s="0"/>
      <c r="AEY3596" s="0"/>
      <c r="AEZ3596" s="0"/>
      <c r="AFA3596" s="0"/>
      <c r="AFB3596" s="0"/>
      <c r="AFC3596" s="0"/>
      <c r="AFD3596" s="0"/>
      <c r="AFE3596" s="0"/>
      <c r="AFF3596" s="0"/>
      <c r="AFG3596" s="0"/>
      <c r="AFH3596" s="0"/>
      <c r="AFI3596" s="0"/>
      <c r="AFJ3596" s="0"/>
      <c r="AFK3596" s="0"/>
      <c r="AFL3596" s="0"/>
      <c r="AFM3596" s="0"/>
      <c r="AFN3596" s="0"/>
      <c r="AFO3596" s="0"/>
      <c r="AFP3596" s="0"/>
      <c r="AFQ3596" s="0"/>
      <c r="AFR3596" s="0"/>
      <c r="AFS3596" s="0"/>
      <c r="AFT3596" s="0"/>
      <c r="AFU3596" s="0"/>
      <c r="AFV3596" s="0"/>
      <c r="AFW3596" s="0"/>
      <c r="AFX3596" s="0"/>
      <c r="AFY3596" s="0"/>
      <c r="AFZ3596" s="0"/>
      <c r="AGA3596" s="0"/>
      <c r="AGB3596" s="0"/>
      <c r="AGC3596" s="0"/>
      <c r="AGD3596" s="0"/>
      <c r="AGE3596" s="0"/>
      <c r="AGF3596" s="0"/>
      <c r="AGG3596" s="0"/>
      <c r="AGH3596" s="0"/>
      <c r="AGI3596" s="0"/>
      <c r="AGJ3596" s="0"/>
      <c r="AGK3596" s="0"/>
      <c r="AGL3596" s="0"/>
      <c r="AGM3596" s="0"/>
      <c r="AGN3596" s="0"/>
      <c r="AGO3596" s="0"/>
      <c r="AGP3596" s="0"/>
      <c r="AGQ3596" s="0"/>
      <c r="AGR3596" s="0"/>
      <c r="AGS3596" s="0"/>
      <c r="AGT3596" s="0"/>
      <c r="AGU3596" s="0"/>
      <c r="AGV3596" s="0"/>
      <c r="AGW3596" s="0"/>
      <c r="AGX3596" s="0"/>
      <c r="AGY3596" s="0"/>
      <c r="AGZ3596" s="0"/>
      <c r="AHA3596" s="0"/>
      <c r="AHB3596" s="0"/>
      <c r="AHC3596" s="0"/>
      <c r="AHD3596" s="0"/>
      <c r="AHE3596" s="0"/>
      <c r="AHF3596" s="0"/>
      <c r="AHG3596" s="0"/>
      <c r="AHH3596" s="0"/>
      <c r="AHI3596" s="0"/>
      <c r="AHJ3596" s="0"/>
      <c r="AHK3596" s="0"/>
      <c r="AHL3596" s="0"/>
      <c r="AHM3596" s="0"/>
      <c r="AHN3596" s="0"/>
      <c r="AHO3596" s="0"/>
      <c r="AHP3596" s="0"/>
      <c r="AHQ3596" s="0"/>
      <c r="AHR3596" s="0"/>
      <c r="AHS3596" s="0"/>
      <c r="AHT3596" s="0"/>
      <c r="AHU3596" s="0"/>
      <c r="AHV3596" s="0"/>
      <c r="AHW3596" s="0"/>
      <c r="AHX3596" s="0"/>
      <c r="AHY3596" s="0"/>
      <c r="AHZ3596" s="0"/>
      <c r="AIA3596" s="0"/>
      <c r="AIB3596" s="0"/>
      <c r="AIC3596" s="0"/>
      <c r="AID3596" s="0"/>
      <c r="AIE3596" s="0"/>
      <c r="AIF3596" s="0"/>
      <c r="AIG3596" s="0"/>
      <c r="AIH3596" s="0"/>
      <c r="AII3596" s="0"/>
      <c r="AIJ3596" s="0"/>
      <c r="AIK3596" s="0"/>
      <c r="AIL3596" s="0"/>
      <c r="AIM3596" s="0"/>
      <c r="AIN3596" s="0"/>
      <c r="AIO3596" s="0"/>
      <c r="AIP3596" s="0"/>
      <c r="AIQ3596" s="0"/>
      <c r="AIR3596" s="0"/>
      <c r="AIS3596" s="0"/>
      <c r="AIT3596" s="0"/>
      <c r="AIU3596" s="0"/>
      <c r="AIV3596" s="0"/>
      <c r="AIW3596" s="0"/>
      <c r="AIX3596" s="0"/>
      <c r="AIY3596" s="0"/>
      <c r="AIZ3596" s="0"/>
      <c r="AJA3596" s="0"/>
      <c r="AJB3596" s="0"/>
      <c r="AJC3596" s="0"/>
      <c r="AJD3596" s="0"/>
      <c r="AJE3596" s="0"/>
      <c r="AJF3596" s="0"/>
      <c r="AJG3596" s="0"/>
      <c r="AJH3596" s="0"/>
      <c r="AJI3596" s="0"/>
      <c r="AJJ3596" s="0"/>
      <c r="AJK3596" s="0"/>
      <c r="AJL3596" s="0"/>
      <c r="AJM3596" s="0"/>
      <c r="AJN3596" s="0"/>
      <c r="AJO3596" s="0"/>
      <c r="AJP3596" s="0"/>
      <c r="AJQ3596" s="0"/>
      <c r="AJR3596" s="0"/>
      <c r="AJS3596" s="0"/>
      <c r="AJT3596" s="0"/>
      <c r="AJU3596" s="0"/>
      <c r="AJV3596" s="0"/>
      <c r="AJW3596" s="0"/>
      <c r="AJX3596" s="0"/>
      <c r="AJY3596" s="0"/>
      <c r="AJZ3596" s="0"/>
      <c r="AKA3596" s="0"/>
      <c r="AKB3596" s="0"/>
      <c r="AKC3596" s="0"/>
      <c r="AKD3596" s="0"/>
      <c r="AKE3596" s="0"/>
      <c r="AKF3596" s="0"/>
      <c r="AKG3596" s="0"/>
      <c r="AKH3596" s="0"/>
      <c r="AKI3596" s="0"/>
      <c r="AKJ3596" s="0"/>
      <c r="AKK3596" s="0"/>
      <c r="AKL3596" s="0"/>
      <c r="AKM3596" s="0"/>
      <c r="AKN3596" s="0"/>
      <c r="AKO3596" s="0"/>
      <c r="AKP3596" s="0"/>
      <c r="AKQ3596" s="0"/>
      <c r="AKR3596" s="0"/>
      <c r="AKS3596" s="0"/>
      <c r="AKT3596" s="0"/>
      <c r="AKU3596" s="0"/>
      <c r="AKV3596" s="0"/>
      <c r="AKW3596" s="0"/>
      <c r="AKX3596" s="0"/>
      <c r="AKY3596" s="0"/>
      <c r="AKZ3596" s="0"/>
      <c r="ALA3596" s="0"/>
      <c r="ALB3596" s="0"/>
      <c r="ALC3596" s="0"/>
      <c r="ALD3596" s="0"/>
      <c r="ALE3596" s="0"/>
      <c r="ALF3596" s="0"/>
      <c r="ALG3596" s="0"/>
      <c r="ALH3596" s="0"/>
      <c r="ALI3596" s="0"/>
      <c r="ALJ3596" s="0"/>
      <c r="ALK3596" s="0"/>
      <c r="ALL3596" s="0"/>
      <c r="ALM3596" s="0"/>
      <c r="ALN3596" s="0"/>
      <c r="ALO3596" s="0"/>
      <c r="ALP3596" s="0"/>
      <c r="ALQ3596" s="0"/>
      <c r="ALR3596" s="0"/>
      <c r="ALS3596" s="0"/>
      <c r="ALT3596" s="0"/>
      <c r="ALU3596" s="0"/>
      <c r="ALV3596" s="0"/>
      <c r="ALW3596" s="0"/>
      <c r="ALX3596" s="0"/>
      <c r="ALY3596" s="0"/>
      <c r="ALZ3596" s="0"/>
      <c r="AMA3596" s="0"/>
      <c r="AMB3596" s="0"/>
      <c r="AMC3596" s="0"/>
      <c r="AMD3596" s="0"/>
      <c r="AME3596" s="0"/>
      <c r="AMF3596" s="0"/>
      <c r="AMG3596" s="0"/>
      <c r="AMH3596" s="0"/>
      <c r="AMI3596" s="0"/>
    </row>
    <row r="3597" customFormat="false" ht="12.75" hidden="false" customHeight="false" outlineLevel="0" collapsed="false">
      <c r="A3597" s="1" t="s">
        <v>3822</v>
      </c>
      <c r="C3597" s="27" t="s">
        <v>3826</v>
      </c>
      <c r="D3597" s="27" t="s">
        <v>16</v>
      </c>
      <c r="E3597" s="28"/>
      <c r="F3597" s="29"/>
      <c r="G3597" s="27"/>
      <c r="H3597" s="30" t="s">
        <v>61</v>
      </c>
      <c r="I3597" s="31" t="n">
        <v>1.39</v>
      </c>
      <c r="J3597" s="31" t="s">
        <v>3814</v>
      </c>
      <c r="BM3597" s="0"/>
      <c r="BN3597" s="0"/>
      <c r="BO3597" s="0"/>
      <c r="BP3597" s="0"/>
      <c r="BQ3597" s="0"/>
      <c r="BR3597" s="0"/>
      <c r="BS3597" s="0"/>
      <c r="BT3597" s="0"/>
      <c r="BU3597" s="0"/>
      <c r="BV3597" s="0"/>
      <c r="BW3597" s="0"/>
      <c r="BX3597" s="0"/>
      <c r="BY3597" s="0"/>
      <c r="BZ3597" s="0"/>
      <c r="CA3597" s="0"/>
      <c r="CB3597" s="0"/>
      <c r="CC3597" s="0"/>
      <c r="CD3597" s="0"/>
      <c r="CE3597" s="0"/>
      <c r="CF3597" s="0"/>
      <c r="CG3597" s="0"/>
      <c r="CH3597" s="0"/>
      <c r="CI3597" s="0"/>
      <c r="CJ3597" s="0"/>
      <c r="CK3597" s="0"/>
      <c r="CL3597" s="0"/>
      <c r="CM3597" s="0"/>
      <c r="CN3597" s="0"/>
      <c r="CO3597" s="0"/>
      <c r="CP3597" s="0"/>
      <c r="CQ3597" s="0"/>
      <c r="CR3597" s="0"/>
      <c r="CS3597" s="0"/>
      <c r="CT3597" s="0"/>
      <c r="CU3597" s="0"/>
      <c r="CV3597" s="0"/>
      <c r="CW3597" s="0"/>
      <c r="CX3597" s="0"/>
      <c r="CY3597" s="0"/>
      <c r="CZ3597" s="0"/>
      <c r="DA3597" s="0"/>
      <c r="DB3597" s="0"/>
      <c r="DC3597" s="0"/>
      <c r="DD3597" s="0"/>
      <c r="DE3597" s="0"/>
      <c r="DF3597" s="0"/>
      <c r="DG3597" s="0"/>
      <c r="DH3597" s="0"/>
      <c r="DI3597" s="0"/>
      <c r="DJ3597" s="0"/>
      <c r="DK3597" s="0"/>
      <c r="DL3597" s="0"/>
      <c r="DM3597" s="0"/>
      <c r="DN3597" s="0"/>
      <c r="DO3597" s="0"/>
      <c r="DP3597" s="0"/>
      <c r="DQ3597" s="0"/>
      <c r="DR3597" s="0"/>
      <c r="DS3597" s="0"/>
      <c r="DT3597" s="0"/>
      <c r="DU3597" s="0"/>
      <c r="DV3597" s="0"/>
      <c r="DW3597" s="0"/>
      <c r="DX3597" s="0"/>
      <c r="DY3597" s="0"/>
      <c r="DZ3597" s="0"/>
      <c r="EA3597" s="0"/>
      <c r="EB3597" s="0"/>
      <c r="EC3597" s="0"/>
      <c r="ED3597" s="0"/>
      <c r="EE3597" s="0"/>
      <c r="EF3597" s="0"/>
      <c r="EG3597" s="0"/>
      <c r="EH3597" s="0"/>
      <c r="EI3597" s="0"/>
      <c r="EJ3597" s="0"/>
      <c r="EK3597" s="0"/>
      <c r="EL3597" s="0"/>
      <c r="EM3597" s="0"/>
      <c r="EN3597" s="0"/>
      <c r="EO3597" s="0"/>
      <c r="EP3597" s="0"/>
      <c r="EQ3597" s="0"/>
      <c r="ER3597" s="0"/>
      <c r="ES3597" s="0"/>
      <c r="ET3597" s="0"/>
      <c r="EU3597" s="0"/>
      <c r="EV3597" s="0"/>
      <c r="EW3597" s="0"/>
      <c r="EX3597" s="0"/>
      <c r="EY3597" s="0"/>
      <c r="EZ3597" s="0"/>
      <c r="FA3597" s="0"/>
      <c r="FB3597" s="0"/>
      <c r="FC3597" s="0"/>
      <c r="FD3597" s="0"/>
      <c r="FE3597" s="0"/>
      <c r="FF3597" s="0"/>
      <c r="FG3597" s="0"/>
      <c r="FH3597" s="0"/>
      <c r="FI3597" s="0"/>
      <c r="FJ3597" s="0"/>
      <c r="FK3597" s="0"/>
      <c r="FL3597" s="0"/>
      <c r="FM3597" s="0"/>
      <c r="FN3597" s="0"/>
      <c r="FO3597" s="0"/>
      <c r="FP3597" s="0"/>
      <c r="FQ3597" s="0"/>
      <c r="FR3597" s="0"/>
      <c r="FS3597" s="0"/>
      <c r="FT3597" s="0"/>
      <c r="FU3597" s="0"/>
      <c r="FV3597" s="0"/>
      <c r="FW3597" s="0"/>
      <c r="FX3597" s="0"/>
      <c r="FY3597" s="0"/>
      <c r="FZ3597" s="0"/>
      <c r="GA3597" s="0"/>
      <c r="GB3597" s="0"/>
      <c r="GC3597" s="0"/>
      <c r="GD3597" s="0"/>
      <c r="GE3597" s="0"/>
      <c r="GF3597" s="0"/>
      <c r="GG3597" s="0"/>
      <c r="GH3597" s="0"/>
      <c r="GI3597" s="0"/>
      <c r="GJ3597" s="0"/>
      <c r="GK3597" s="0"/>
      <c r="GL3597" s="0"/>
      <c r="GM3597" s="0"/>
      <c r="GN3597" s="0"/>
      <c r="GO3597" s="0"/>
      <c r="GP3597" s="0"/>
      <c r="GQ3597" s="0"/>
      <c r="GR3597" s="0"/>
      <c r="GS3597" s="0"/>
      <c r="GT3597" s="0"/>
      <c r="GU3597" s="0"/>
      <c r="GV3597" s="0"/>
      <c r="GW3597" s="0"/>
      <c r="GX3597" s="0"/>
      <c r="GY3597" s="0"/>
      <c r="GZ3597" s="0"/>
      <c r="HA3597" s="0"/>
      <c r="HB3597" s="0"/>
      <c r="HC3597" s="0"/>
      <c r="HD3597" s="0"/>
      <c r="HE3597" s="0"/>
      <c r="HF3597" s="0"/>
      <c r="HG3597" s="0"/>
      <c r="HH3597" s="0"/>
      <c r="HI3597" s="0"/>
      <c r="HJ3597" s="0"/>
      <c r="HK3597" s="0"/>
      <c r="HL3597" s="0"/>
      <c r="HM3597" s="0"/>
      <c r="HN3597" s="0"/>
      <c r="HO3597" s="0"/>
      <c r="HP3597" s="0"/>
      <c r="HQ3597" s="0"/>
      <c r="HR3597" s="0"/>
      <c r="HS3597" s="0"/>
      <c r="HT3597" s="0"/>
      <c r="HU3597" s="0"/>
      <c r="HV3597" s="0"/>
      <c r="HW3597" s="0"/>
      <c r="HX3597" s="0"/>
      <c r="HY3597" s="0"/>
      <c r="HZ3597" s="0"/>
      <c r="IA3597" s="0"/>
      <c r="IB3597" s="0"/>
      <c r="IC3597" s="0"/>
      <c r="ID3597" s="0"/>
      <c r="IE3597" s="0"/>
      <c r="IF3597" s="0"/>
      <c r="IG3597" s="0"/>
      <c r="IH3597" s="0"/>
      <c r="II3597" s="0"/>
      <c r="IJ3597" s="0"/>
      <c r="IK3597" s="0"/>
      <c r="IL3597" s="0"/>
      <c r="IM3597" s="0"/>
      <c r="IN3597" s="0"/>
      <c r="IO3597" s="0"/>
      <c r="IP3597" s="0"/>
      <c r="IQ3597" s="0"/>
      <c r="IR3597" s="0"/>
      <c r="IS3597" s="0"/>
      <c r="IT3597" s="0"/>
      <c r="IU3597" s="0"/>
      <c r="IV3597" s="0"/>
      <c r="IW3597" s="0"/>
      <c r="IX3597" s="0"/>
      <c r="IY3597" s="0"/>
      <c r="IZ3597" s="0"/>
      <c r="JA3597" s="0"/>
      <c r="JB3597" s="0"/>
      <c r="JC3597" s="0"/>
      <c r="JD3597" s="0"/>
      <c r="JE3597" s="0"/>
      <c r="JF3597" s="0"/>
      <c r="JG3597" s="0"/>
      <c r="JH3597" s="0"/>
      <c r="JI3597" s="0"/>
      <c r="JJ3597" s="0"/>
      <c r="JK3597" s="0"/>
      <c r="JL3597" s="0"/>
      <c r="JM3597" s="0"/>
      <c r="JN3597" s="0"/>
      <c r="JO3597" s="0"/>
      <c r="JP3597" s="0"/>
      <c r="JQ3597" s="0"/>
      <c r="JR3597" s="0"/>
      <c r="JS3597" s="0"/>
      <c r="JT3597" s="0"/>
      <c r="JU3597" s="0"/>
      <c r="JV3597" s="0"/>
      <c r="JW3597" s="0"/>
      <c r="JX3597" s="0"/>
      <c r="JY3597" s="0"/>
      <c r="JZ3597" s="0"/>
      <c r="KA3597" s="0"/>
      <c r="KB3597" s="0"/>
      <c r="KC3597" s="0"/>
      <c r="KD3597" s="0"/>
      <c r="KE3597" s="0"/>
      <c r="KF3597" s="0"/>
      <c r="KG3597" s="0"/>
      <c r="KH3597" s="0"/>
      <c r="KI3597" s="0"/>
      <c r="KJ3597" s="0"/>
      <c r="KK3597" s="0"/>
      <c r="KL3597" s="0"/>
      <c r="KM3597" s="0"/>
      <c r="KN3597" s="0"/>
      <c r="KO3597" s="0"/>
      <c r="KP3597" s="0"/>
      <c r="KQ3597" s="0"/>
      <c r="KR3597" s="0"/>
      <c r="KS3597" s="0"/>
      <c r="KT3597" s="0"/>
      <c r="KU3597" s="0"/>
      <c r="KV3597" s="0"/>
      <c r="KW3597" s="0"/>
      <c r="KX3597" s="0"/>
      <c r="KY3597" s="0"/>
      <c r="KZ3597" s="0"/>
      <c r="LA3597" s="0"/>
      <c r="LB3597" s="0"/>
      <c r="LC3597" s="0"/>
      <c r="LD3597" s="0"/>
      <c r="LE3597" s="0"/>
      <c r="LF3597" s="0"/>
      <c r="LG3597" s="0"/>
      <c r="LH3597" s="0"/>
      <c r="LI3597" s="0"/>
      <c r="LJ3597" s="0"/>
      <c r="LK3597" s="0"/>
      <c r="LL3597" s="0"/>
      <c r="LM3597" s="0"/>
      <c r="LN3597" s="0"/>
      <c r="LO3597" s="0"/>
      <c r="LP3597" s="0"/>
      <c r="LQ3597" s="0"/>
      <c r="LR3597" s="0"/>
      <c r="LS3597" s="0"/>
      <c r="LT3597" s="0"/>
      <c r="LU3597" s="0"/>
      <c r="LV3597" s="0"/>
      <c r="LW3597" s="0"/>
      <c r="LX3597" s="0"/>
      <c r="LY3597" s="0"/>
      <c r="LZ3597" s="0"/>
      <c r="MA3597" s="0"/>
      <c r="MB3597" s="0"/>
      <c r="MC3597" s="0"/>
      <c r="MD3597" s="0"/>
      <c r="ME3597" s="0"/>
      <c r="MF3597" s="0"/>
      <c r="MG3597" s="0"/>
      <c r="MH3597" s="0"/>
      <c r="MI3597" s="0"/>
      <c r="MJ3597" s="0"/>
      <c r="MK3597" s="0"/>
      <c r="ML3597" s="0"/>
      <c r="MM3597" s="0"/>
      <c r="MN3597" s="0"/>
      <c r="MO3597" s="0"/>
      <c r="MP3597" s="0"/>
      <c r="MQ3597" s="0"/>
      <c r="MR3597" s="0"/>
      <c r="MS3597" s="0"/>
      <c r="MT3597" s="0"/>
      <c r="MU3597" s="0"/>
      <c r="MV3597" s="0"/>
      <c r="MW3597" s="0"/>
      <c r="MX3597" s="0"/>
      <c r="MY3597" s="0"/>
      <c r="MZ3597" s="0"/>
      <c r="NA3597" s="0"/>
      <c r="NB3597" s="0"/>
      <c r="NC3597" s="0"/>
      <c r="ND3597" s="0"/>
      <c r="NE3597" s="0"/>
      <c r="NF3597" s="0"/>
      <c r="NG3597" s="0"/>
      <c r="NH3597" s="0"/>
      <c r="NI3597" s="0"/>
      <c r="NJ3597" s="0"/>
      <c r="NK3597" s="0"/>
      <c r="NL3597" s="0"/>
      <c r="NM3597" s="0"/>
      <c r="NN3597" s="0"/>
      <c r="NO3597" s="0"/>
      <c r="NP3597" s="0"/>
      <c r="NQ3597" s="0"/>
      <c r="NR3597" s="0"/>
      <c r="NS3597" s="0"/>
      <c r="NT3597" s="0"/>
      <c r="NU3597" s="0"/>
      <c r="NV3597" s="0"/>
      <c r="NW3597" s="0"/>
      <c r="NX3597" s="0"/>
      <c r="NY3597" s="0"/>
      <c r="NZ3597" s="0"/>
      <c r="OA3597" s="0"/>
      <c r="OB3597" s="0"/>
      <c r="OC3597" s="0"/>
      <c r="OD3597" s="0"/>
      <c r="OE3597" s="0"/>
      <c r="OF3597" s="0"/>
      <c r="OG3597" s="0"/>
      <c r="OH3597" s="0"/>
      <c r="OI3597" s="0"/>
      <c r="OJ3597" s="0"/>
      <c r="OK3597" s="0"/>
      <c r="OL3597" s="0"/>
      <c r="OM3597" s="0"/>
      <c r="ON3597" s="0"/>
      <c r="OO3597" s="0"/>
      <c r="OP3597" s="0"/>
      <c r="OQ3597" s="0"/>
      <c r="OR3597" s="0"/>
      <c r="OS3597" s="0"/>
      <c r="OT3597" s="0"/>
      <c r="OU3597" s="0"/>
      <c r="OV3597" s="0"/>
      <c r="OW3597" s="0"/>
      <c r="OX3597" s="0"/>
      <c r="OY3597" s="0"/>
      <c r="OZ3597" s="0"/>
      <c r="PA3597" s="0"/>
      <c r="PB3597" s="0"/>
      <c r="PC3597" s="0"/>
      <c r="PD3597" s="0"/>
      <c r="PE3597" s="0"/>
      <c r="PF3597" s="0"/>
      <c r="PG3597" s="0"/>
      <c r="PH3597" s="0"/>
      <c r="PI3597" s="0"/>
      <c r="PJ3597" s="0"/>
      <c r="PK3597" s="0"/>
      <c r="PL3597" s="0"/>
      <c r="PM3597" s="0"/>
      <c r="PN3597" s="0"/>
      <c r="PO3597" s="0"/>
      <c r="PP3597" s="0"/>
      <c r="PQ3597" s="0"/>
      <c r="PR3597" s="0"/>
      <c r="PS3597" s="0"/>
      <c r="PT3597" s="0"/>
      <c r="PU3597" s="0"/>
      <c r="PV3597" s="0"/>
      <c r="PW3597" s="0"/>
      <c r="PX3597" s="0"/>
      <c r="PY3597" s="0"/>
      <c r="PZ3597" s="0"/>
      <c r="QA3597" s="0"/>
      <c r="QB3597" s="0"/>
      <c r="QC3597" s="0"/>
      <c r="QD3597" s="0"/>
      <c r="QE3597" s="0"/>
      <c r="QF3597" s="0"/>
      <c r="QG3597" s="0"/>
      <c r="QH3597" s="0"/>
      <c r="QI3597" s="0"/>
      <c r="QJ3597" s="0"/>
      <c r="QK3597" s="0"/>
      <c r="QL3597" s="0"/>
      <c r="QM3597" s="0"/>
      <c r="QN3597" s="0"/>
      <c r="QO3597" s="0"/>
      <c r="QP3597" s="0"/>
      <c r="QQ3597" s="0"/>
      <c r="QR3597" s="0"/>
      <c r="QS3597" s="0"/>
      <c r="QT3597" s="0"/>
      <c r="QU3597" s="0"/>
      <c r="QV3597" s="0"/>
      <c r="QW3597" s="0"/>
      <c r="QX3597" s="0"/>
      <c r="QY3597" s="0"/>
      <c r="QZ3597" s="0"/>
      <c r="RA3597" s="0"/>
      <c r="RB3597" s="0"/>
      <c r="RC3597" s="0"/>
      <c r="RD3597" s="0"/>
      <c r="RE3597" s="0"/>
      <c r="RF3597" s="0"/>
      <c r="RG3597" s="0"/>
      <c r="RH3597" s="0"/>
      <c r="RI3597" s="0"/>
      <c r="RJ3597" s="0"/>
      <c r="RK3597" s="0"/>
      <c r="RL3597" s="0"/>
      <c r="RM3597" s="0"/>
      <c r="RN3597" s="0"/>
      <c r="RO3597" s="0"/>
      <c r="RP3597" s="0"/>
      <c r="RQ3597" s="0"/>
      <c r="RR3597" s="0"/>
      <c r="RS3597" s="0"/>
      <c r="RT3597" s="0"/>
      <c r="RU3597" s="0"/>
      <c r="RV3597" s="0"/>
      <c r="RW3597" s="0"/>
      <c r="RX3597" s="0"/>
      <c r="RY3597" s="0"/>
      <c r="RZ3597" s="0"/>
      <c r="SA3597" s="0"/>
      <c r="SB3597" s="0"/>
      <c r="SC3597" s="0"/>
      <c r="SD3597" s="0"/>
      <c r="SE3597" s="0"/>
      <c r="SF3597" s="0"/>
      <c r="SG3597" s="0"/>
      <c r="SH3597" s="0"/>
      <c r="SI3597" s="0"/>
      <c r="SJ3597" s="0"/>
      <c r="SK3597" s="0"/>
      <c r="SL3597" s="0"/>
      <c r="SM3597" s="0"/>
      <c r="SN3597" s="0"/>
      <c r="SO3597" s="0"/>
      <c r="SP3597" s="0"/>
      <c r="SQ3597" s="0"/>
      <c r="SR3597" s="0"/>
      <c r="SS3597" s="0"/>
      <c r="ST3597" s="0"/>
      <c r="SU3597" s="0"/>
      <c r="SV3597" s="0"/>
      <c r="SW3597" s="0"/>
      <c r="SX3597" s="0"/>
      <c r="SY3597" s="0"/>
      <c r="SZ3597" s="0"/>
      <c r="TA3597" s="0"/>
      <c r="TB3597" s="0"/>
      <c r="TC3597" s="0"/>
      <c r="TD3597" s="0"/>
      <c r="TE3597" s="0"/>
      <c r="TF3597" s="0"/>
      <c r="TG3597" s="0"/>
      <c r="TH3597" s="0"/>
      <c r="TI3597" s="0"/>
      <c r="TJ3597" s="0"/>
      <c r="TK3597" s="0"/>
      <c r="TL3597" s="0"/>
      <c r="TM3597" s="0"/>
      <c r="TN3597" s="0"/>
      <c r="TO3597" s="0"/>
      <c r="TP3597" s="0"/>
      <c r="TQ3597" s="0"/>
      <c r="TR3597" s="0"/>
      <c r="TS3597" s="0"/>
      <c r="TT3597" s="0"/>
      <c r="TU3597" s="0"/>
      <c r="TV3597" s="0"/>
      <c r="TW3597" s="0"/>
      <c r="TX3597" s="0"/>
      <c r="TY3597" s="0"/>
      <c r="TZ3597" s="0"/>
      <c r="UA3597" s="0"/>
      <c r="UB3597" s="0"/>
      <c r="UC3597" s="0"/>
      <c r="UD3597" s="0"/>
      <c r="UE3597" s="0"/>
      <c r="UF3597" s="0"/>
      <c r="UG3597" s="0"/>
      <c r="UH3597" s="0"/>
      <c r="UI3597" s="0"/>
      <c r="UJ3597" s="0"/>
      <c r="UK3597" s="0"/>
      <c r="UL3597" s="0"/>
      <c r="UM3597" s="0"/>
      <c r="UN3597" s="0"/>
      <c r="UO3597" s="0"/>
      <c r="UP3597" s="0"/>
      <c r="UQ3597" s="0"/>
      <c r="UR3597" s="0"/>
      <c r="US3597" s="0"/>
      <c r="UT3597" s="0"/>
      <c r="UU3597" s="0"/>
      <c r="UV3597" s="0"/>
      <c r="UW3597" s="0"/>
      <c r="UX3597" s="0"/>
      <c r="UY3597" s="0"/>
      <c r="UZ3597" s="0"/>
      <c r="VA3597" s="0"/>
      <c r="VB3597" s="0"/>
      <c r="VC3597" s="0"/>
      <c r="VD3597" s="0"/>
      <c r="VE3597" s="0"/>
      <c r="VF3597" s="0"/>
      <c r="VG3597" s="0"/>
      <c r="VH3597" s="0"/>
      <c r="VI3597" s="0"/>
      <c r="VJ3597" s="0"/>
      <c r="VK3597" s="0"/>
      <c r="VL3597" s="0"/>
      <c r="VM3597" s="0"/>
      <c r="VN3597" s="0"/>
      <c r="VO3597" s="0"/>
      <c r="VP3597" s="0"/>
      <c r="VQ3597" s="0"/>
      <c r="VR3597" s="0"/>
      <c r="VS3597" s="0"/>
      <c r="VT3597" s="0"/>
      <c r="VU3597" s="0"/>
      <c r="VV3597" s="0"/>
      <c r="VW3597" s="0"/>
      <c r="VX3597" s="0"/>
      <c r="VY3597" s="0"/>
      <c r="VZ3597" s="0"/>
      <c r="WA3597" s="0"/>
      <c r="WB3597" s="0"/>
      <c r="WC3597" s="0"/>
      <c r="WD3597" s="0"/>
      <c r="WE3597" s="0"/>
      <c r="WF3597" s="0"/>
      <c r="WG3597" s="0"/>
      <c r="WH3597" s="0"/>
      <c r="WI3597" s="0"/>
      <c r="WJ3597" s="0"/>
      <c r="WK3597" s="0"/>
      <c r="WL3597" s="0"/>
      <c r="WM3597" s="0"/>
      <c r="WN3597" s="0"/>
      <c r="WO3597" s="0"/>
      <c r="WP3597" s="0"/>
      <c r="WQ3597" s="0"/>
      <c r="WR3597" s="0"/>
      <c r="WS3597" s="0"/>
      <c r="WT3597" s="0"/>
      <c r="WU3597" s="0"/>
      <c r="WV3597" s="0"/>
      <c r="WW3597" s="0"/>
      <c r="WX3597" s="0"/>
      <c r="WY3597" s="0"/>
      <c r="WZ3597" s="0"/>
      <c r="XA3597" s="0"/>
      <c r="XB3597" s="0"/>
      <c r="XC3597" s="0"/>
      <c r="XD3597" s="0"/>
      <c r="XE3597" s="0"/>
      <c r="XF3597" s="0"/>
      <c r="XG3597" s="0"/>
      <c r="XH3597" s="0"/>
      <c r="XI3597" s="0"/>
      <c r="XJ3597" s="0"/>
      <c r="XK3597" s="0"/>
      <c r="XL3597" s="0"/>
      <c r="XM3597" s="0"/>
      <c r="XN3597" s="0"/>
      <c r="XO3597" s="0"/>
      <c r="XP3597" s="0"/>
      <c r="XQ3597" s="0"/>
      <c r="XR3597" s="0"/>
      <c r="XS3597" s="0"/>
      <c r="XT3597" s="0"/>
      <c r="XU3597" s="0"/>
      <c r="XV3597" s="0"/>
      <c r="XW3597" s="0"/>
      <c r="XX3597" s="0"/>
      <c r="XY3597" s="0"/>
      <c r="XZ3597" s="0"/>
      <c r="YA3597" s="0"/>
      <c r="YB3597" s="0"/>
      <c r="YC3597" s="0"/>
      <c r="YD3597" s="0"/>
      <c r="YE3597" s="0"/>
      <c r="YF3597" s="0"/>
      <c r="YG3597" s="0"/>
      <c r="YH3597" s="0"/>
      <c r="YI3597" s="0"/>
      <c r="YJ3597" s="0"/>
      <c r="YK3597" s="0"/>
      <c r="YL3597" s="0"/>
      <c r="YM3597" s="0"/>
      <c r="YN3597" s="0"/>
      <c r="YO3597" s="0"/>
      <c r="YP3597" s="0"/>
      <c r="YQ3597" s="0"/>
      <c r="YR3597" s="0"/>
      <c r="YS3597" s="0"/>
      <c r="YT3597" s="0"/>
      <c r="YU3597" s="0"/>
      <c r="YV3597" s="0"/>
      <c r="YW3597" s="0"/>
      <c r="YX3597" s="0"/>
      <c r="YY3597" s="0"/>
      <c r="YZ3597" s="0"/>
      <c r="ZA3597" s="0"/>
      <c r="ZB3597" s="0"/>
      <c r="ZC3597" s="0"/>
      <c r="ZD3597" s="0"/>
      <c r="ZE3597" s="0"/>
      <c r="ZF3597" s="0"/>
      <c r="ZG3597" s="0"/>
      <c r="ZH3597" s="0"/>
      <c r="ZI3597" s="0"/>
      <c r="ZJ3597" s="0"/>
      <c r="ZK3597" s="0"/>
      <c r="ZL3597" s="0"/>
      <c r="ZM3597" s="0"/>
      <c r="ZN3597" s="0"/>
      <c r="ZO3597" s="0"/>
      <c r="ZP3597" s="0"/>
      <c r="ZQ3597" s="0"/>
      <c r="ZR3597" s="0"/>
      <c r="ZS3597" s="0"/>
      <c r="ZT3597" s="0"/>
      <c r="ZU3597" s="0"/>
      <c r="ZV3597" s="0"/>
      <c r="ZW3597" s="0"/>
      <c r="ZX3597" s="0"/>
      <c r="ZY3597" s="0"/>
      <c r="ZZ3597" s="0"/>
      <c r="AAA3597" s="0"/>
      <c r="AAB3597" s="0"/>
      <c r="AAC3597" s="0"/>
      <c r="AAD3597" s="0"/>
      <c r="AAE3597" s="0"/>
      <c r="AAF3597" s="0"/>
      <c r="AAG3597" s="0"/>
      <c r="AAH3597" s="0"/>
      <c r="AAI3597" s="0"/>
      <c r="AAJ3597" s="0"/>
      <c r="AAK3597" s="0"/>
      <c r="AAL3597" s="0"/>
      <c r="AAM3597" s="0"/>
      <c r="AAN3597" s="0"/>
      <c r="AAO3597" s="0"/>
      <c r="AAP3597" s="0"/>
      <c r="AAQ3597" s="0"/>
      <c r="AAR3597" s="0"/>
      <c r="AAS3597" s="0"/>
      <c r="AAT3597" s="0"/>
      <c r="AAU3597" s="0"/>
      <c r="AAV3597" s="0"/>
      <c r="AAW3597" s="0"/>
      <c r="AAX3597" s="0"/>
      <c r="AAY3597" s="0"/>
      <c r="AAZ3597" s="0"/>
      <c r="ABA3597" s="0"/>
      <c r="ABB3597" s="0"/>
      <c r="ABC3597" s="0"/>
      <c r="ABD3597" s="0"/>
      <c r="ABE3597" s="0"/>
      <c r="ABF3597" s="0"/>
      <c r="ABG3597" s="0"/>
      <c r="ABH3597" s="0"/>
      <c r="ABI3597" s="0"/>
      <c r="ABJ3597" s="0"/>
      <c r="ABK3597" s="0"/>
      <c r="ABL3597" s="0"/>
      <c r="ABM3597" s="0"/>
      <c r="ABN3597" s="0"/>
      <c r="ABO3597" s="0"/>
      <c r="ABP3597" s="0"/>
      <c r="ABQ3597" s="0"/>
      <c r="ABR3597" s="0"/>
      <c r="ABS3597" s="0"/>
      <c r="ABT3597" s="0"/>
      <c r="ABU3597" s="0"/>
      <c r="ABV3597" s="0"/>
      <c r="ABW3597" s="0"/>
      <c r="ABX3597" s="0"/>
      <c r="ABY3597" s="0"/>
      <c r="ABZ3597" s="0"/>
      <c r="ACA3597" s="0"/>
      <c r="ACB3597" s="0"/>
      <c r="ACC3597" s="0"/>
      <c r="ACD3597" s="0"/>
      <c r="ACE3597" s="0"/>
      <c r="ACF3597" s="0"/>
      <c r="ACG3597" s="0"/>
      <c r="ACH3597" s="0"/>
      <c r="ACI3597" s="0"/>
      <c r="ACJ3597" s="0"/>
      <c r="ACK3597" s="0"/>
      <c r="ACL3597" s="0"/>
      <c r="ACM3597" s="0"/>
      <c r="ACN3597" s="0"/>
      <c r="ACO3597" s="0"/>
      <c r="ACP3597" s="0"/>
      <c r="ACQ3597" s="0"/>
      <c r="ACR3597" s="0"/>
      <c r="ACS3597" s="0"/>
      <c r="ACT3597" s="0"/>
      <c r="ACU3597" s="0"/>
      <c r="ACV3597" s="0"/>
      <c r="ACW3597" s="0"/>
      <c r="ACX3597" s="0"/>
      <c r="ACY3597" s="0"/>
      <c r="ACZ3597" s="0"/>
      <c r="ADA3597" s="0"/>
      <c r="ADB3597" s="0"/>
      <c r="ADC3597" s="0"/>
      <c r="ADD3597" s="0"/>
      <c r="ADE3597" s="0"/>
      <c r="ADF3597" s="0"/>
      <c r="ADG3597" s="0"/>
      <c r="ADH3597" s="0"/>
      <c r="ADI3597" s="0"/>
      <c r="ADJ3597" s="0"/>
      <c r="ADK3597" s="0"/>
      <c r="ADL3597" s="0"/>
      <c r="ADM3597" s="0"/>
      <c r="ADN3597" s="0"/>
      <c r="ADO3597" s="0"/>
      <c r="ADP3597" s="0"/>
      <c r="ADQ3597" s="0"/>
      <c r="ADR3597" s="0"/>
      <c r="ADS3597" s="0"/>
      <c r="ADT3597" s="0"/>
      <c r="ADU3597" s="0"/>
      <c r="ADV3597" s="0"/>
      <c r="ADW3597" s="0"/>
      <c r="ADX3597" s="0"/>
      <c r="ADY3597" s="0"/>
      <c r="ADZ3597" s="0"/>
      <c r="AEA3597" s="0"/>
      <c r="AEB3597" s="0"/>
      <c r="AEC3597" s="0"/>
      <c r="AED3597" s="0"/>
      <c r="AEE3597" s="0"/>
      <c r="AEF3597" s="0"/>
      <c r="AEG3597" s="0"/>
      <c r="AEH3597" s="0"/>
      <c r="AEI3597" s="0"/>
      <c r="AEJ3597" s="0"/>
      <c r="AEK3597" s="0"/>
      <c r="AEL3597" s="0"/>
      <c r="AEM3597" s="0"/>
      <c r="AEN3597" s="0"/>
      <c r="AEO3597" s="0"/>
      <c r="AEP3597" s="0"/>
      <c r="AEQ3597" s="0"/>
      <c r="AER3597" s="0"/>
      <c r="AES3597" s="0"/>
      <c r="AET3597" s="0"/>
      <c r="AEU3597" s="0"/>
      <c r="AEV3597" s="0"/>
      <c r="AEW3597" s="0"/>
      <c r="AEX3597" s="0"/>
      <c r="AEY3597" s="0"/>
      <c r="AEZ3597" s="0"/>
      <c r="AFA3597" s="0"/>
      <c r="AFB3597" s="0"/>
      <c r="AFC3597" s="0"/>
      <c r="AFD3597" s="0"/>
      <c r="AFE3597" s="0"/>
      <c r="AFF3597" s="0"/>
      <c r="AFG3597" s="0"/>
      <c r="AFH3597" s="0"/>
      <c r="AFI3597" s="0"/>
      <c r="AFJ3597" s="0"/>
      <c r="AFK3597" s="0"/>
      <c r="AFL3597" s="0"/>
      <c r="AFM3597" s="0"/>
      <c r="AFN3597" s="0"/>
      <c r="AFO3597" s="0"/>
      <c r="AFP3597" s="0"/>
      <c r="AFQ3597" s="0"/>
      <c r="AFR3597" s="0"/>
      <c r="AFS3597" s="0"/>
      <c r="AFT3597" s="0"/>
      <c r="AFU3597" s="0"/>
      <c r="AFV3597" s="0"/>
      <c r="AFW3597" s="0"/>
      <c r="AFX3597" s="0"/>
      <c r="AFY3597" s="0"/>
      <c r="AFZ3597" s="0"/>
      <c r="AGA3597" s="0"/>
      <c r="AGB3597" s="0"/>
      <c r="AGC3597" s="0"/>
      <c r="AGD3597" s="0"/>
      <c r="AGE3597" s="0"/>
      <c r="AGF3597" s="0"/>
      <c r="AGG3597" s="0"/>
      <c r="AGH3597" s="0"/>
      <c r="AGI3597" s="0"/>
      <c r="AGJ3597" s="0"/>
      <c r="AGK3597" s="0"/>
      <c r="AGL3597" s="0"/>
      <c r="AGM3597" s="0"/>
      <c r="AGN3597" s="0"/>
      <c r="AGO3597" s="0"/>
      <c r="AGP3597" s="0"/>
      <c r="AGQ3597" s="0"/>
      <c r="AGR3597" s="0"/>
      <c r="AGS3597" s="0"/>
      <c r="AGT3597" s="0"/>
      <c r="AGU3597" s="0"/>
      <c r="AGV3597" s="0"/>
      <c r="AGW3597" s="0"/>
      <c r="AGX3597" s="0"/>
      <c r="AGY3597" s="0"/>
      <c r="AGZ3597" s="0"/>
      <c r="AHA3597" s="0"/>
      <c r="AHB3597" s="0"/>
      <c r="AHC3597" s="0"/>
      <c r="AHD3597" s="0"/>
      <c r="AHE3597" s="0"/>
      <c r="AHF3597" s="0"/>
      <c r="AHG3597" s="0"/>
      <c r="AHH3597" s="0"/>
      <c r="AHI3597" s="0"/>
      <c r="AHJ3597" s="0"/>
      <c r="AHK3597" s="0"/>
      <c r="AHL3597" s="0"/>
      <c r="AHM3597" s="0"/>
      <c r="AHN3597" s="0"/>
      <c r="AHO3597" s="0"/>
      <c r="AHP3597" s="0"/>
      <c r="AHQ3597" s="0"/>
      <c r="AHR3597" s="0"/>
      <c r="AHS3597" s="0"/>
      <c r="AHT3597" s="0"/>
      <c r="AHU3597" s="0"/>
      <c r="AHV3597" s="0"/>
      <c r="AHW3597" s="0"/>
      <c r="AHX3597" s="0"/>
      <c r="AHY3597" s="0"/>
      <c r="AHZ3597" s="0"/>
      <c r="AIA3597" s="0"/>
      <c r="AIB3597" s="0"/>
      <c r="AIC3597" s="0"/>
      <c r="AID3597" s="0"/>
      <c r="AIE3597" s="0"/>
      <c r="AIF3597" s="0"/>
      <c r="AIG3597" s="0"/>
      <c r="AIH3597" s="0"/>
      <c r="AII3597" s="0"/>
      <c r="AIJ3597" s="0"/>
      <c r="AIK3597" s="0"/>
      <c r="AIL3597" s="0"/>
      <c r="AIM3597" s="0"/>
      <c r="AIN3597" s="0"/>
      <c r="AIO3597" s="0"/>
      <c r="AIP3597" s="0"/>
      <c r="AIQ3597" s="0"/>
      <c r="AIR3597" s="0"/>
      <c r="AIS3597" s="0"/>
      <c r="AIT3597" s="0"/>
      <c r="AIU3597" s="0"/>
      <c r="AIV3597" s="0"/>
      <c r="AIW3597" s="0"/>
      <c r="AIX3597" s="0"/>
      <c r="AIY3597" s="0"/>
      <c r="AIZ3597" s="0"/>
      <c r="AJA3597" s="0"/>
      <c r="AJB3597" s="0"/>
      <c r="AJC3597" s="0"/>
      <c r="AJD3597" s="0"/>
      <c r="AJE3597" s="0"/>
      <c r="AJF3597" s="0"/>
      <c r="AJG3597" s="0"/>
      <c r="AJH3597" s="0"/>
      <c r="AJI3597" s="0"/>
      <c r="AJJ3597" s="0"/>
      <c r="AJK3597" s="0"/>
      <c r="AJL3597" s="0"/>
      <c r="AJM3597" s="0"/>
      <c r="AJN3597" s="0"/>
      <c r="AJO3597" s="0"/>
      <c r="AJP3597" s="0"/>
      <c r="AJQ3597" s="0"/>
      <c r="AJR3597" s="0"/>
      <c r="AJS3597" s="0"/>
      <c r="AJT3597" s="0"/>
      <c r="AJU3597" s="0"/>
      <c r="AJV3597" s="0"/>
      <c r="AJW3597" s="0"/>
      <c r="AJX3597" s="0"/>
      <c r="AJY3597" s="0"/>
      <c r="AJZ3597" s="0"/>
      <c r="AKA3597" s="0"/>
      <c r="AKB3597" s="0"/>
      <c r="AKC3597" s="0"/>
      <c r="AKD3597" s="0"/>
      <c r="AKE3597" s="0"/>
      <c r="AKF3597" s="0"/>
      <c r="AKG3597" s="0"/>
      <c r="AKH3597" s="0"/>
      <c r="AKI3597" s="0"/>
      <c r="AKJ3597" s="0"/>
      <c r="AKK3597" s="0"/>
      <c r="AKL3597" s="0"/>
      <c r="AKM3597" s="0"/>
      <c r="AKN3597" s="0"/>
      <c r="AKO3597" s="0"/>
      <c r="AKP3597" s="0"/>
      <c r="AKQ3597" s="0"/>
      <c r="AKR3597" s="0"/>
      <c r="AKS3597" s="0"/>
      <c r="AKT3597" s="0"/>
      <c r="AKU3597" s="0"/>
      <c r="AKV3597" s="0"/>
      <c r="AKW3597" s="0"/>
      <c r="AKX3597" s="0"/>
      <c r="AKY3597" s="0"/>
      <c r="AKZ3597" s="0"/>
      <c r="ALA3597" s="0"/>
      <c r="ALB3597" s="0"/>
      <c r="ALC3597" s="0"/>
      <c r="ALD3597" s="0"/>
      <c r="ALE3597" s="0"/>
      <c r="ALF3597" s="0"/>
      <c r="ALG3597" s="0"/>
      <c r="ALH3597" s="0"/>
      <c r="ALI3597" s="0"/>
      <c r="ALJ3597" s="0"/>
      <c r="ALK3597" s="0"/>
      <c r="ALL3597" s="0"/>
      <c r="ALM3597" s="0"/>
      <c r="ALN3597" s="0"/>
      <c r="ALO3597" s="0"/>
      <c r="ALP3597" s="0"/>
      <c r="ALQ3597" s="0"/>
      <c r="ALR3597" s="0"/>
      <c r="ALS3597" s="0"/>
      <c r="ALT3597" s="0"/>
      <c r="ALU3597" s="0"/>
      <c r="ALV3597" s="0"/>
      <c r="ALW3597" s="0"/>
      <c r="ALX3597" s="0"/>
      <c r="ALY3597" s="0"/>
      <c r="ALZ3597" s="0"/>
      <c r="AMA3597" s="0"/>
      <c r="AMB3597" s="0"/>
      <c r="AMC3597" s="0"/>
      <c r="AMD3597" s="0"/>
      <c r="AME3597" s="0"/>
      <c r="AMF3597" s="0"/>
      <c r="AMG3597" s="0"/>
      <c r="AMH3597" s="0"/>
      <c r="AMI3597" s="0"/>
    </row>
    <row r="3598" customFormat="false" ht="12.75" hidden="false" customHeight="false" outlineLevel="0" collapsed="false">
      <c r="A3598" s="1" t="s">
        <v>3822</v>
      </c>
      <c r="C3598" s="27" t="s">
        <v>95</v>
      </c>
      <c r="D3598" s="27" t="s">
        <v>13</v>
      </c>
      <c r="E3598" s="28"/>
      <c r="F3598" s="29"/>
      <c r="G3598" s="27"/>
      <c r="H3598" s="30" t="s">
        <v>61</v>
      </c>
      <c r="I3598" s="31" t="n">
        <v>6.12</v>
      </c>
      <c r="J3598" s="31" t="s">
        <v>3814</v>
      </c>
      <c r="BM3598" s="0"/>
      <c r="BN3598" s="0"/>
      <c r="BO3598" s="0"/>
      <c r="BP3598" s="0"/>
      <c r="BQ3598" s="0"/>
      <c r="BR3598" s="0"/>
      <c r="BS3598" s="0"/>
      <c r="BT3598" s="0"/>
      <c r="BU3598" s="0"/>
      <c r="BV3598" s="0"/>
      <c r="BW3598" s="0"/>
      <c r="BX3598" s="0"/>
      <c r="BY3598" s="0"/>
      <c r="BZ3598" s="0"/>
      <c r="CA3598" s="0"/>
      <c r="CB3598" s="0"/>
      <c r="CC3598" s="0"/>
      <c r="CD3598" s="0"/>
      <c r="CE3598" s="0"/>
      <c r="CF3598" s="0"/>
      <c r="CG3598" s="0"/>
      <c r="CH3598" s="0"/>
      <c r="CI3598" s="0"/>
      <c r="CJ3598" s="0"/>
      <c r="CK3598" s="0"/>
      <c r="CL3598" s="0"/>
      <c r="CM3598" s="0"/>
      <c r="CN3598" s="0"/>
      <c r="CO3598" s="0"/>
      <c r="CP3598" s="0"/>
      <c r="CQ3598" s="0"/>
      <c r="CR3598" s="0"/>
      <c r="CS3598" s="0"/>
      <c r="CT3598" s="0"/>
      <c r="CU3598" s="0"/>
      <c r="CV3598" s="0"/>
      <c r="CW3598" s="0"/>
      <c r="CX3598" s="0"/>
      <c r="CY3598" s="0"/>
      <c r="CZ3598" s="0"/>
      <c r="DA3598" s="0"/>
      <c r="DB3598" s="0"/>
      <c r="DC3598" s="0"/>
      <c r="DD3598" s="0"/>
      <c r="DE3598" s="0"/>
      <c r="DF3598" s="0"/>
      <c r="DG3598" s="0"/>
      <c r="DH3598" s="0"/>
      <c r="DI3598" s="0"/>
      <c r="DJ3598" s="0"/>
      <c r="DK3598" s="0"/>
      <c r="DL3598" s="0"/>
      <c r="DM3598" s="0"/>
      <c r="DN3598" s="0"/>
      <c r="DO3598" s="0"/>
      <c r="DP3598" s="0"/>
      <c r="DQ3598" s="0"/>
      <c r="DR3598" s="0"/>
      <c r="DS3598" s="0"/>
      <c r="DT3598" s="0"/>
      <c r="DU3598" s="0"/>
      <c r="DV3598" s="0"/>
      <c r="DW3598" s="0"/>
      <c r="DX3598" s="0"/>
      <c r="DY3598" s="0"/>
      <c r="DZ3598" s="0"/>
      <c r="EA3598" s="0"/>
      <c r="EB3598" s="0"/>
      <c r="EC3598" s="0"/>
      <c r="ED3598" s="0"/>
      <c r="EE3598" s="0"/>
      <c r="EF3598" s="0"/>
      <c r="EG3598" s="0"/>
      <c r="EH3598" s="0"/>
      <c r="EI3598" s="0"/>
      <c r="EJ3598" s="0"/>
      <c r="EK3598" s="0"/>
      <c r="EL3598" s="0"/>
      <c r="EM3598" s="0"/>
      <c r="EN3598" s="0"/>
      <c r="EO3598" s="0"/>
      <c r="EP3598" s="0"/>
      <c r="EQ3598" s="0"/>
      <c r="ER3598" s="0"/>
      <c r="ES3598" s="0"/>
      <c r="ET3598" s="0"/>
      <c r="EU3598" s="0"/>
      <c r="EV3598" s="0"/>
      <c r="EW3598" s="0"/>
      <c r="EX3598" s="0"/>
      <c r="EY3598" s="0"/>
      <c r="EZ3598" s="0"/>
      <c r="FA3598" s="0"/>
      <c r="FB3598" s="0"/>
      <c r="FC3598" s="0"/>
      <c r="FD3598" s="0"/>
      <c r="FE3598" s="0"/>
      <c r="FF3598" s="0"/>
      <c r="FG3598" s="0"/>
      <c r="FH3598" s="0"/>
      <c r="FI3598" s="0"/>
      <c r="FJ3598" s="0"/>
      <c r="FK3598" s="0"/>
      <c r="FL3598" s="0"/>
      <c r="FM3598" s="0"/>
      <c r="FN3598" s="0"/>
      <c r="FO3598" s="0"/>
      <c r="FP3598" s="0"/>
      <c r="FQ3598" s="0"/>
      <c r="FR3598" s="0"/>
      <c r="FS3598" s="0"/>
      <c r="FT3598" s="0"/>
      <c r="FU3598" s="0"/>
      <c r="FV3598" s="0"/>
      <c r="FW3598" s="0"/>
      <c r="FX3598" s="0"/>
      <c r="FY3598" s="0"/>
      <c r="FZ3598" s="0"/>
      <c r="GA3598" s="0"/>
      <c r="GB3598" s="0"/>
      <c r="GC3598" s="0"/>
      <c r="GD3598" s="0"/>
      <c r="GE3598" s="0"/>
      <c r="GF3598" s="0"/>
      <c r="GG3598" s="0"/>
      <c r="GH3598" s="0"/>
      <c r="GI3598" s="0"/>
      <c r="GJ3598" s="0"/>
      <c r="GK3598" s="0"/>
      <c r="GL3598" s="0"/>
      <c r="GM3598" s="0"/>
      <c r="GN3598" s="0"/>
      <c r="GO3598" s="0"/>
      <c r="GP3598" s="0"/>
      <c r="GQ3598" s="0"/>
      <c r="GR3598" s="0"/>
      <c r="GS3598" s="0"/>
      <c r="GT3598" s="0"/>
      <c r="GU3598" s="0"/>
      <c r="GV3598" s="0"/>
      <c r="GW3598" s="0"/>
      <c r="GX3598" s="0"/>
      <c r="GY3598" s="0"/>
      <c r="GZ3598" s="0"/>
      <c r="HA3598" s="0"/>
      <c r="HB3598" s="0"/>
      <c r="HC3598" s="0"/>
      <c r="HD3598" s="0"/>
      <c r="HE3598" s="0"/>
      <c r="HF3598" s="0"/>
      <c r="HG3598" s="0"/>
      <c r="HH3598" s="0"/>
      <c r="HI3598" s="0"/>
      <c r="HJ3598" s="0"/>
      <c r="HK3598" s="0"/>
      <c r="HL3598" s="0"/>
      <c r="HM3598" s="0"/>
      <c r="HN3598" s="0"/>
      <c r="HO3598" s="0"/>
      <c r="HP3598" s="0"/>
      <c r="HQ3598" s="0"/>
      <c r="HR3598" s="0"/>
      <c r="HS3598" s="0"/>
      <c r="HT3598" s="0"/>
      <c r="HU3598" s="0"/>
      <c r="HV3598" s="0"/>
      <c r="HW3598" s="0"/>
      <c r="HX3598" s="0"/>
      <c r="HY3598" s="0"/>
      <c r="HZ3598" s="0"/>
      <c r="IA3598" s="0"/>
      <c r="IB3598" s="0"/>
      <c r="IC3598" s="0"/>
      <c r="ID3598" s="0"/>
      <c r="IE3598" s="0"/>
      <c r="IF3598" s="0"/>
      <c r="IG3598" s="0"/>
      <c r="IH3598" s="0"/>
      <c r="II3598" s="0"/>
      <c r="IJ3598" s="0"/>
      <c r="IK3598" s="0"/>
      <c r="IL3598" s="0"/>
      <c r="IM3598" s="0"/>
      <c r="IN3598" s="0"/>
      <c r="IO3598" s="0"/>
      <c r="IP3598" s="0"/>
      <c r="IQ3598" s="0"/>
      <c r="IR3598" s="0"/>
      <c r="IS3598" s="0"/>
      <c r="IT3598" s="0"/>
      <c r="IU3598" s="0"/>
      <c r="IV3598" s="0"/>
      <c r="IW3598" s="0"/>
      <c r="IX3598" s="0"/>
      <c r="IY3598" s="0"/>
      <c r="IZ3598" s="0"/>
      <c r="JA3598" s="0"/>
      <c r="JB3598" s="0"/>
      <c r="JC3598" s="0"/>
      <c r="JD3598" s="0"/>
      <c r="JE3598" s="0"/>
      <c r="JF3598" s="0"/>
      <c r="JG3598" s="0"/>
      <c r="JH3598" s="0"/>
      <c r="JI3598" s="0"/>
      <c r="JJ3598" s="0"/>
      <c r="JK3598" s="0"/>
      <c r="JL3598" s="0"/>
      <c r="JM3598" s="0"/>
      <c r="JN3598" s="0"/>
      <c r="JO3598" s="0"/>
      <c r="JP3598" s="0"/>
      <c r="JQ3598" s="0"/>
      <c r="JR3598" s="0"/>
      <c r="JS3598" s="0"/>
      <c r="JT3598" s="0"/>
      <c r="JU3598" s="0"/>
      <c r="JV3598" s="0"/>
      <c r="JW3598" s="0"/>
      <c r="JX3598" s="0"/>
      <c r="JY3598" s="0"/>
      <c r="JZ3598" s="0"/>
      <c r="KA3598" s="0"/>
      <c r="KB3598" s="0"/>
      <c r="KC3598" s="0"/>
      <c r="KD3598" s="0"/>
      <c r="KE3598" s="0"/>
      <c r="KF3598" s="0"/>
      <c r="KG3598" s="0"/>
      <c r="KH3598" s="0"/>
      <c r="KI3598" s="0"/>
      <c r="KJ3598" s="0"/>
      <c r="KK3598" s="0"/>
      <c r="KL3598" s="0"/>
      <c r="KM3598" s="0"/>
      <c r="KN3598" s="0"/>
      <c r="KO3598" s="0"/>
      <c r="KP3598" s="0"/>
      <c r="KQ3598" s="0"/>
      <c r="KR3598" s="0"/>
      <c r="KS3598" s="0"/>
      <c r="KT3598" s="0"/>
      <c r="KU3598" s="0"/>
      <c r="KV3598" s="0"/>
      <c r="KW3598" s="0"/>
      <c r="KX3598" s="0"/>
      <c r="KY3598" s="0"/>
      <c r="KZ3598" s="0"/>
      <c r="LA3598" s="0"/>
      <c r="LB3598" s="0"/>
      <c r="LC3598" s="0"/>
      <c r="LD3598" s="0"/>
      <c r="LE3598" s="0"/>
      <c r="LF3598" s="0"/>
      <c r="LG3598" s="0"/>
      <c r="LH3598" s="0"/>
      <c r="LI3598" s="0"/>
      <c r="LJ3598" s="0"/>
      <c r="LK3598" s="0"/>
      <c r="LL3598" s="0"/>
      <c r="LM3598" s="0"/>
      <c r="LN3598" s="0"/>
      <c r="LO3598" s="0"/>
      <c r="LP3598" s="0"/>
      <c r="LQ3598" s="0"/>
      <c r="LR3598" s="0"/>
      <c r="LS3598" s="0"/>
      <c r="LT3598" s="0"/>
      <c r="LU3598" s="0"/>
      <c r="LV3598" s="0"/>
      <c r="LW3598" s="0"/>
      <c r="LX3598" s="0"/>
      <c r="LY3598" s="0"/>
      <c r="LZ3598" s="0"/>
      <c r="MA3598" s="0"/>
      <c r="MB3598" s="0"/>
      <c r="MC3598" s="0"/>
      <c r="MD3598" s="0"/>
      <c r="ME3598" s="0"/>
      <c r="MF3598" s="0"/>
      <c r="MG3598" s="0"/>
      <c r="MH3598" s="0"/>
      <c r="MI3598" s="0"/>
      <c r="MJ3598" s="0"/>
      <c r="MK3598" s="0"/>
      <c r="ML3598" s="0"/>
      <c r="MM3598" s="0"/>
      <c r="MN3598" s="0"/>
      <c r="MO3598" s="0"/>
      <c r="MP3598" s="0"/>
      <c r="MQ3598" s="0"/>
      <c r="MR3598" s="0"/>
      <c r="MS3598" s="0"/>
      <c r="MT3598" s="0"/>
      <c r="MU3598" s="0"/>
      <c r="MV3598" s="0"/>
      <c r="MW3598" s="0"/>
      <c r="MX3598" s="0"/>
      <c r="MY3598" s="0"/>
      <c r="MZ3598" s="0"/>
      <c r="NA3598" s="0"/>
      <c r="NB3598" s="0"/>
      <c r="NC3598" s="0"/>
      <c r="ND3598" s="0"/>
      <c r="NE3598" s="0"/>
      <c r="NF3598" s="0"/>
      <c r="NG3598" s="0"/>
      <c r="NH3598" s="0"/>
      <c r="NI3598" s="0"/>
      <c r="NJ3598" s="0"/>
      <c r="NK3598" s="0"/>
      <c r="NL3598" s="0"/>
      <c r="NM3598" s="0"/>
      <c r="NN3598" s="0"/>
      <c r="NO3598" s="0"/>
      <c r="NP3598" s="0"/>
      <c r="NQ3598" s="0"/>
      <c r="NR3598" s="0"/>
      <c r="NS3598" s="0"/>
      <c r="NT3598" s="0"/>
      <c r="NU3598" s="0"/>
      <c r="NV3598" s="0"/>
      <c r="NW3598" s="0"/>
      <c r="NX3598" s="0"/>
      <c r="NY3598" s="0"/>
      <c r="NZ3598" s="0"/>
      <c r="OA3598" s="0"/>
      <c r="OB3598" s="0"/>
      <c r="OC3598" s="0"/>
      <c r="OD3598" s="0"/>
      <c r="OE3598" s="0"/>
      <c r="OF3598" s="0"/>
      <c r="OG3598" s="0"/>
      <c r="OH3598" s="0"/>
      <c r="OI3598" s="0"/>
      <c r="OJ3598" s="0"/>
      <c r="OK3598" s="0"/>
      <c r="OL3598" s="0"/>
      <c r="OM3598" s="0"/>
      <c r="ON3598" s="0"/>
      <c r="OO3598" s="0"/>
      <c r="OP3598" s="0"/>
      <c r="OQ3598" s="0"/>
      <c r="OR3598" s="0"/>
      <c r="OS3598" s="0"/>
      <c r="OT3598" s="0"/>
      <c r="OU3598" s="0"/>
      <c r="OV3598" s="0"/>
      <c r="OW3598" s="0"/>
      <c r="OX3598" s="0"/>
      <c r="OY3598" s="0"/>
      <c r="OZ3598" s="0"/>
      <c r="PA3598" s="0"/>
      <c r="PB3598" s="0"/>
      <c r="PC3598" s="0"/>
      <c r="PD3598" s="0"/>
      <c r="PE3598" s="0"/>
      <c r="PF3598" s="0"/>
      <c r="PG3598" s="0"/>
      <c r="PH3598" s="0"/>
      <c r="PI3598" s="0"/>
      <c r="PJ3598" s="0"/>
      <c r="PK3598" s="0"/>
      <c r="PL3598" s="0"/>
      <c r="PM3598" s="0"/>
      <c r="PN3598" s="0"/>
      <c r="PO3598" s="0"/>
      <c r="PP3598" s="0"/>
      <c r="PQ3598" s="0"/>
      <c r="PR3598" s="0"/>
      <c r="PS3598" s="0"/>
      <c r="PT3598" s="0"/>
      <c r="PU3598" s="0"/>
      <c r="PV3598" s="0"/>
      <c r="PW3598" s="0"/>
      <c r="PX3598" s="0"/>
      <c r="PY3598" s="0"/>
      <c r="PZ3598" s="0"/>
      <c r="QA3598" s="0"/>
      <c r="QB3598" s="0"/>
      <c r="QC3598" s="0"/>
      <c r="QD3598" s="0"/>
      <c r="QE3598" s="0"/>
      <c r="QF3598" s="0"/>
      <c r="QG3598" s="0"/>
      <c r="QH3598" s="0"/>
      <c r="QI3598" s="0"/>
      <c r="QJ3598" s="0"/>
      <c r="QK3598" s="0"/>
      <c r="QL3598" s="0"/>
      <c r="QM3598" s="0"/>
      <c r="QN3598" s="0"/>
      <c r="QO3598" s="0"/>
      <c r="QP3598" s="0"/>
      <c r="QQ3598" s="0"/>
      <c r="QR3598" s="0"/>
      <c r="QS3598" s="0"/>
      <c r="QT3598" s="0"/>
      <c r="QU3598" s="0"/>
      <c r="QV3598" s="0"/>
      <c r="QW3598" s="0"/>
      <c r="QX3598" s="0"/>
      <c r="QY3598" s="0"/>
      <c r="QZ3598" s="0"/>
      <c r="RA3598" s="0"/>
      <c r="RB3598" s="0"/>
      <c r="RC3598" s="0"/>
      <c r="RD3598" s="0"/>
      <c r="RE3598" s="0"/>
      <c r="RF3598" s="0"/>
      <c r="RG3598" s="0"/>
      <c r="RH3598" s="0"/>
      <c r="RI3598" s="0"/>
      <c r="RJ3598" s="0"/>
      <c r="RK3598" s="0"/>
      <c r="RL3598" s="0"/>
      <c r="RM3598" s="0"/>
      <c r="RN3598" s="0"/>
      <c r="RO3598" s="0"/>
      <c r="RP3598" s="0"/>
      <c r="RQ3598" s="0"/>
      <c r="RR3598" s="0"/>
      <c r="RS3598" s="0"/>
      <c r="RT3598" s="0"/>
      <c r="RU3598" s="0"/>
      <c r="RV3598" s="0"/>
      <c r="RW3598" s="0"/>
      <c r="RX3598" s="0"/>
      <c r="RY3598" s="0"/>
      <c r="RZ3598" s="0"/>
      <c r="SA3598" s="0"/>
      <c r="SB3598" s="0"/>
      <c r="SC3598" s="0"/>
      <c r="SD3598" s="0"/>
      <c r="SE3598" s="0"/>
      <c r="SF3598" s="0"/>
      <c r="SG3598" s="0"/>
      <c r="SH3598" s="0"/>
      <c r="SI3598" s="0"/>
      <c r="SJ3598" s="0"/>
      <c r="SK3598" s="0"/>
      <c r="SL3598" s="0"/>
      <c r="SM3598" s="0"/>
      <c r="SN3598" s="0"/>
      <c r="SO3598" s="0"/>
      <c r="SP3598" s="0"/>
      <c r="SQ3598" s="0"/>
      <c r="SR3598" s="0"/>
      <c r="SS3598" s="0"/>
      <c r="ST3598" s="0"/>
      <c r="SU3598" s="0"/>
      <c r="SV3598" s="0"/>
      <c r="SW3598" s="0"/>
      <c r="SX3598" s="0"/>
      <c r="SY3598" s="0"/>
      <c r="SZ3598" s="0"/>
      <c r="TA3598" s="0"/>
      <c r="TB3598" s="0"/>
      <c r="TC3598" s="0"/>
      <c r="TD3598" s="0"/>
      <c r="TE3598" s="0"/>
      <c r="TF3598" s="0"/>
      <c r="TG3598" s="0"/>
      <c r="TH3598" s="0"/>
      <c r="TI3598" s="0"/>
      <c r="TJ3598" s="0"/>
      <c r="TK3598" s="0"/>
      <c r="TL3598" s="0"/>
      <c r="TM3598" s="0"/>
      <c r="TN3598" s="0"/>
      <c r="TO3598" s="0"/>
      <c r="TP3598" s="0"/>
      <c r="TQ3598" s="0"/>
      <c r="TR3598" s="0"/>
      <c r="TS3598" s="0"/>
      <c r="TT3598" s="0"/>
      <c r="TU3598" s="0"/>
      <c r="TV3598" s="0"/>
      <c r="TW3598" s="0"/>
      <c r="TX3598" s="0"/>
      <c r="TY3598" s="0"/>
      <c r="TZ3598" s="0"/>
      <c r="UA3598" s="0"/>
      <c r="UB3598" s="0"/>
      <c r="UC3598" s="0"/>
      <c r="UD3598" s="0"/>
      <c r="UE3598" s="0"/>
      <c r="UF3598" s="0"/>
      <c r="UG3598" s="0"/>
      <c r="UH3598" s="0"/>
      <c r="UI3598" s="0"/>
      <c r="UJ3598" s="0"/>
      <c r="UK3598" s="0"/>
      <c r="UL3598" s="0"/>
      <c r="UM3598" s="0"/>
      <c r="UN3598" s="0"/>
      <c r="UO3598" s="0"/>
      <c r="UP3598" s="0"/>
      <c r="UQ3598" s="0"/>
      <c r="UR3598" s="0"/>
      <c r="US3598" s="0"/>
      <c r="UT3598" s="0"/>
      <c r="UU3598" s="0"/>
      <c r="UV3598" s="0"/>
      <c r="UW3598" s="0"/>
      <c r="UX3598" s="0"/>
      <c r="UY3598" s="0"/>
      <c r="UZ3598" s="0"/>
      <c r="VA3598" s="0"/>
      <c r="VB3598" s="0"/>
      <c r="VC3598" s="0"/>
      <c r="VD3598" s="0"/>
      <c r="VE3598" s="0"/>
      <c r="VF3598" s="0"/>
      <c r="VG3598" s="0"/>
      <c r="VH3598" s="0"/>
      <c r="VI3598" s="0"/>
      <c r="VJ3598" s="0"/>
      <c r="VK3598" s="0"/>
      <c r="VL3598" s="0"/>
      <c r="VM3598" s="0"/>
      <c r="VN3598" s="0"/>
      <c r="VO3598" s="0"/>
      <c r="VP3598" s="0"/>
      <c r="VQ3598" s="0"/>
      <c r="VR3598" s="0"/>
      <c r="VS3598" s="0"/>
      <c r="VT3598" s="0"/>
      <c r="VU3598" s="0"/>
      <c r="VV3598" s="0"/>
      <c r="VW3598" s="0"/>
      <c r="VX3598" s="0"/>
      <c r="VY3598" s="0"/>
      <c r="VZ3598" s="0"/>
      <c r="WA3598" s="0"/>
      <c r="WB3598" s="0"/>
      <c r="WC3598" s="0"/>
      <c r="WD3598" s="0"/>
      <c r="WE3598" s="0"/>
      <c r="WF3598" s="0"/>
      <c r="WG3598" s="0"/>
      <c r="WH3598" s="0"/>
      <c r="WI3598" s="0"/>
      <c r="WJ3598" s="0"/>
      <c r="WK3598" s="0"/>
      <c r="WL3598" s="0"/>
      <c r="WM3598" s="0"/>
      <c r="WN3598" s="0"/>
      <c r="WO3598" s="0"/>
      <c r="WP3598" s="0"/>
      <c r="WQ3598" s="0"/>
      <c r="WR3598" s="0"/>
      <c r="WS3598" s="0"/>
      <c r="WT3598" s="0"/>
      <c r="WU3598" s="0"/>
      <c r="WV3598" s="0"/>
      <c r="WW3598" s="0"/>
      <c r="WX3598" s="0"/>
      <c r="WY3598" s="0"/>
      <c r="WZ3598" s="0"/>
      <c r="XA3598" s="0"/>
      <c r="XB3598" s="0"/>
      <c r="XC3598" s="0"/>
      <c r="XD3598" s="0"/>
      <c r="XE3598" s="0"/>
      <c r="XF3598" s="0"/>
      <c r="XG3598" s="0"/>
      <c r="XH3598" s="0"/>
      <c r="XI3598" s="0"/>
      <c r="XJ3598" s="0"/>
      <c r="XK3598" s="0"/>
      <c r="XL3598" s="0"/>
      <c r="XM3598" s="0"/>
      <c r="XN3598" s="0"/>
      <c r="XO3598" s="0"/>
      <c r="XP3598" s="0"/>
      <c r="XQ3598" s="0"/>
      <c r="XR3598" s="0"/>
      <c r="XS3598" s="0"/>
      <c r="XT3598" s="0"/>
      <c r="XU3598" s="0"/>
      <c r="XV3598" s="0"/>
      <c r="XW3598" s="0"/>
      <c r="XX3598" s="0"/>
      <c r="XY3598" s="0"/>
      <c r="XZ3598" s="0"/>
      <c r="YA3598" s="0"/>
      <c r="YB3598" s="0"/>
      <c r="YC3598" s="0"/>
      <c r="YD3598" s="0"/>
      <c r="YE3598" s="0"/>
      <c r="YF3598" s="0"/>
      <c r="YG3598" s="0"/>
      <c r="YH3598" s="0"/>
      <c r="YI3598" s="0"/>
      <c r="YJ3598" s="0"/>
      <c r="YK3598" s="0"/>
      <c r="YL3598" s="0"/>
      <c r="YM3598" s="0"/>
      <c r="YN3598" s="0"/>
      <c r="YO3598" s="0"/>
      <c r="YP3598" s="0"/>
      <c r="YQ3598" s="0"/>
      <c r="YR3598" s="0"/>
      <c r="YS3598" s="0"/>
      <c r="YT3598" s="0"/>
      <c r="YU3598" s="0"/>
      <c r="YV3598" s="0"/>
      <c r="YW3598" s="0"/>
      <c r="YX3598" s="0"/>
      <c r="YY3598" s="0"/>
      <c r="YZ3598" s="0"/>
      <c r="ZA3598" s="0"/>
      <c r="ZB3598" s="0"/>
      <c r="ZC3598" s="0"/>
      <c r="ZD3598" s="0"/>
      <c r="ZE3598" s="0"/>
      <c r="ZF3598" s="0"/>
      <c r="ZG3598" s="0"/>
      <c r="ZH3598" s="0"/>
      <c r="ZI3598" s="0"/>
      <c r="ZJ3598" s="0"/>
      <c r="ZK3598" s="0"/>
      <c r="ZL3598" s="0"/>
      <c r="ZM3598" s="0"/>
      <c r="ZN3598" s="0"/>
      <c r="ZO3598" s="0"/>
      <c r="ZP3598" s="0"/>
      <c r="ZQ3598" s="0"/>
      <c r="ZR3598" s="0"/>
      <c r="ZS3598" s="0"/>
      <c r="ZT3598" s="0"/>
      <c r="ZU3598" s="0"/>
      <c r="ZV3598" s="0"/>
      <c r="ZW3598" s="0"/>
      <c r="ZX3598" s="0"/>
      <c r="ZY3598" s="0"/>
      <c r="ZZ3598" s="0"/>
      <c r="AAA3598" s="0"/>
      <c r="AAB3598" s="0"/>
      <c r="AAC3598" s="0"/>
      <c r="AAD3598" s="0"/>
      <c r="AAE3598" s="0"/>
      <c r="AAF3598" s="0"/>
      <c r="AAG3598" s="0"/>
      <c r="AAH3598" s="0"/>
      <c r="AAI3598" s="0"/>
      <c r="AAJ3598" s="0"/>
      <c r="AAK3598" s="0"/>
      <c r="AAL3598" s="0"/>
      <c r="AAM3598" s="0"/>
      <c r="AAN3598" s="0"/>
      <c r="AAO3598" s="0"/>
      <c r="AAP3598" s="0"/>
      <c r="AAQ3598" s="0"/>
      <c r="AAR3598" s="0"/>
      <c r="AAS3598" s="0"/>
      <c r="AAT3598" s="0"/>
      <c r="AAU3598" s="0"/>
      <c r="AAV3598" s="0"/>
      <c r="AAW3598" s="0"/>
      <c r="AAX3598" s="0"/>
      <c r="AAY3598" s="0"/>
      <c r="AAZ3598" s="0"/>
      <c r="ABA3598" s="0"/>
      <c r="ABB3598" s="0"/>
      <c r="ABC3598" s="0"/>
      <c r="ABD3598" s="0"/>
      <c r="ABE3598" s="0"/>
      <c r="ABF3598" s="0"/>
      <c r="ABG3598" s="0"/>
      <c r="ABH3598" s="0"/>
      <c r="ABI3598" s="0"/>
      <c r="ABJ3598" s="0"/>
      <c r="ABK3598" s="0"/>
      <c r="ABL3598" s="0"/>
      <c r="ABM3598" s="0"/>
      <c r="ABN3598" s="0"/>
      <c r="ABO3598" s="0"/>
      <c r="ABP3598" s="0"/>
      <c r="ABQ3598" s="0"/>
      <c r="ABR3598" s="0"/>
      <c r="ABS3598" s="0"/>
      <c r="ABT3598" s="0"/>
      <c r="ABU3598" s="0"/>
      <c r="ABV3598" s="0"/>
      <c r="ABW3598" s="0"/>
      <c r="ABX3598" s="0"/>
      <c r="ABY3598" s="0"/>
      <c r="ABZ3598" s="0"/>
      <c r="ACA3598" s="0"/>
      <c r="ACB3598" s="0"/>
      <c r="ACC3598" s="0"/>
      <c r="ACD3598" s="0"/>
      <c r="ACE3598" s="0"/>
      <c r="ACF3598" s="0"/>
      <c r="ACG3598" s="0"/>
      <c r="ACH3598" s="0"/>
      <c r="ACI3598" s="0"/>
      <c r="ACJ3598" s="0"/>
      <c r="ACK3598" s="0"/>
      <c r="ACL3598" s="0"/>
      <c r="ACM3598" s="0"/>
      <c r="ACN3598" s="0"/>
      <c r="ACO3598" s="0"/>
      <c r="ACP3598" s="0"/>
      <c r="ACQ3598" s="0"/>
      <c r="ACR3598" s="0"/>
      <c r="ACS3598" s="0"/>
      <c r="ACT3598" s="0"/>
      <c r="ACU3598" s="0"/>
      <c r="ACV3598" s="0"/>
      <c r="ACW3598" s="0"/>
      <c r="ACX3598" s="0"/>
      <c r="ACY3598" s="0"/>
      <c r="ACZ3598" s="0"/>
      <c r="ADA3598" s="0"/>
      <c r="ADB3598" s="0"/>
      <c r="ADC3598" s="0"/>
      <c r="ADD3598" s="0"/>
      <c r="ADE3598" s="0"/>
      <c r="ADF3598" s="0"/>
      <c r="ADG3598" s="0"/>
      <c r="ADH3598" s="0"/>
      <c r="ADI3598" s="0"/>
      <c r="ADJ3598" s="0"/>
      <c r="ADK3598" s="0"/>
      <c r="ADL3598" s="0"/>
      <c r="ADM3598" s="0"/>
      <c r="ADN3598" s="0"/>
      <c r="ADO3598" s="0"/>
      <c r="ADP3598" s="0"/>
      <c r="ADQ3598" s="0"/>
      <c r="ADR3598" s="0"/>
      <c r="ADS3598" s="0"/>
      <c r="ADT3598" s="0"/>
      <c r="ADU3598" s="0"/>
      <c r="ADV3598" s="0"/>
      <c r="ADW3598" s="0"/>
      <c r="ADX3598" s="0"/>
      <c r="ADY3598" s="0"/>
      <c r="ADZ3598" s="0"/>
      <c r="AEA3598" s="0"/>
      <c r="AEB3598" s="0"/>
      <c r="AEC3598" s="0"/>
      <c r="AED3598" s="0"/>
      <c r="AEE3598" s="0"/>
      <c r="AEF3598" s="0"/>
      <c r="AEG3598" s="0"/>
      <c r="AEH3598" s="0"/>
      <c r="AEI3598" s="0"/>
      <c r="AEJ3598" s="0"/>
      <c r="AEK3598" s="0"/>
      <c r="AEL3598" s="0"/>
      <c r="AEM3598" s="0"/>
      <c r="AEN3598" s="0"/>
      <c r="AEO3598" s="0"/>
      <c r="AEP3598" s="0"/>
      <c r="AEQ3598" s="0"/>
      <c r="AER3598" s="0"/>
      <c r="AES3598" s="0"/>
      <c r="AET3598" s="0"/>
      <c r="AEU3598" s="0"/>
      <c r="AEV3598" s="0"/>
      <c r="AEW3598" s="0"/>
      <c r="AEX3598" s="0"/>
      <c r="AEY3598" s="0"/>
      <c r="AEZ3598" s="0"/>
      <c r="AFA3598" s="0"/>
      <c r="AFB3598" s="0"/>
      <c r="AFC3598" s="0"/>
      <c r="AFD3598" s="0"/>
      <c r="AFE3598" s="0"/>
      <c r="AFF3598" s="0"/>
      <c r="AFG3598" s="0"/>
      <c r="AFH3598" s="0"/>
      <c r="AFI3598" s="0"/>
      <c r="AFJ3598" s="0"/>
      <c r="AFK3598" s="0"/>
      <c r="AFL3598" s="0"/>
      <c r="AFM3598" s="0"/>
      <c r="AFN3598" s="0"/>
      <c r="AFO3598" s="0"/>
      <c r="AFP3598" s="0"/>
      <c r="AFQ3598" s="0"/>
      <c r="AFR3598" s="0"/>
      <c r="AFS3598" s="0"/>
      <c r="AFT3598" s="0"/>
      <c r="AFU3598" s="0"/>
      <c r="AFV3598" s="0"/>
      <c r="AFW3598" s="0"/>
      <c r="AFX3598" s="0"/>
      <c r="AFY3598" s="0"/>
      <c r="AFZ3598" s="0"/>
      <c r="AGA3598" s="0"/>
      <c r="AGB3598" s="0"/>
      <c r="AGC3598" s="0"/>
      <c r="AGD3598" s="0"/>
      <c r="AGE3598" s="0"/>
      <c r="AGF3598" s="0"/>
      <c r="AGG3598" s="0"/>
      <c r="AGH3598" s="0"/>
      <c r="AGI3598" s="0"/>
      <c r="AGJ3598" s="0"/>
      <c r="AGK3598" s="0"/>
      <c r="AGL3598" s="0"/>
      <c r="AGM3598" s="0"/>
      <c r="AGN3598" s="0"/>
      <c r="AGO3598" s="0"/>
      <c r="AGP3598" s="0"/>
      <c r="AGQ3598" s="0"/>
      <c r="AGR3598" s="0"/>
      <c r="AGS3598" s="0"/>
      <c r="AGT3598" s="0"/>
      <c r="AGU3598" s="0"/>
      <c r="AGV3598" s="0"/>
      <c r="AGW3598" s="0"/>
      <c r="AGX3598" s="0"/>
      <c r="AGY3598" s="0"/>
      <c r="AGZ3598" s="0"/>
      <c r="AHA3598" s="0"/>
      <c r="AHB3598" s="0"/>
      <c r="AHC3598" s="0"/>
      <c r="AHD3598" s="0"/>
      <c r="AHE3598" s="0"/>
      <c r="AHF3598" s="0"/>
      <c r="AHG3598" s="0"/>
      <c r="AHH3598" s="0"/>
      <c r="AHI3598" s="0"/>
      <c r="AHJ3598" s="0"/>
      <c r="AHK3598" s="0"/>
      <c r="AHL3598" s="0"/>
      <c r="AHM3598" s="0"/>
      <c r="AHN3598" s="0"/>
      <c r="AHO3598" s="0"/>
      <c r="AHP3598" s="0"/>
      <c r="AHQ3598" s="0"/>
      <c r="AHR3598" s="0"/>
      <c r="AHS3598" s="0"/>
      <c r="AHT3598" s="0"/>
      <c r="AHU3598" s="0"/>
      <c r="AHV3598" s="0"/>
      <c r="AHW3598" s="0"/>
      <c r="AHX3598" s="0"/>
      <c r="AHY3598" s="0"/>
      <c r="AHZ3598" s="0"/>
      <c r="AIA3598" s="0"/>
      <c r="AIB3598" s="0"/>
      <c r="AIC3598" s="0"/>
      <c r="AID3598" s="0"/>
      <c r="AIE3598" s="0"/>
      <c r="AIF3598" s="0"/>
      <c r="AIG3598" s="0"/>
      <c r="AIH3598" s="0"/>
      <c r="AII3598" s="0"/>
      <c r="AIJ3598" s="0"/>
      <c r="AIK3598" s="0"/>
      <c r="AIL3598" s="0"/>
      <c r="AIM3598" s="0"/>
      <c r="AIN3598" s="0"/>
      <c r="AIO3598" s="0"/>
      <c r="AIP3598" s="0"/>
      <c r="AIQ3598" s="0"/>
      <c r="AIR3598" s="0"/>
      <c r="AIS3598" s="0"/>
      <c r="AIT3598" s="0"/>
      <c r="AIU3598" s="0"/>
      <c r="AIV3598" s="0"/>
      <c r="AIW3598" s="0"/>
      <c r="AIX3598" s="0"/>
      <c r="AIY3598" s="0"/>
      <c r="AIZ3598" s="0"/>
      <c r="AJA3598" s="0"/>
      <c r="AJB3598" s="0"/>
      <c r="AJC3598" s="0"/>
      <c r="AJD3598" s="0"/>
      <c r="AJE3598" s="0"/>
      <c r="AJF3598" s="0"/>
      <c r="AJG3598" s="0"/>
      <c r="AJH3598" s="0"/>
      <c r="AJI3598" s="0"/>
      <c r="AJJ3598" s="0"/>
      <c r="AJK3598" s="0"/>
      <c r="AJL3598" s="0"/>
      <c r="AJM3598" s="0"/>
      <c r="AJN3598" s="0"/>
      <c r="AJO3598" s="0"/>
      <c r="AJP3598" s="0"/>
      <c r="AJQ3598" s="0"/>
      <c r="AJR3598" s="0"/>
      <c r="AJS3598" s="0"/>
      <c r="AJT3598" s="0"/>
      <c r="AJU3598" s="0"/>
      <c r="AJV3598" s="0"/>
      <c r="AJW3598" s="0"/>
      <c r="AJX3598" s="0"/>
      <c r="AJY3598" s="0"/>
      <c r="AJZ3598" s="0"/>
      <c r="AKA3598" s="0"/>
      <c r="AKB3598" s="0"/>
      <c r="AKC3598" s="0"/>
      <c r="AKD3598" s="0"/>
      <c r="AKE3598" s="0"/>
      <c r="AKF3598" s="0"/>
      <c r="AKG3598" s="0"/>
      <c r="AKH3598" s="0"/>
      <c r="AKI3598" s="0"/>
      <c r="AKJ3598" s="0"/>
      <c r="AKK3598" s="0"/>
      <c r="AKL3598" s="0"/>
      <c r="AKM3598" s="0"/>
      <c r="AKN3598" s="0"/>
      <c r="AKO3598" s="0"/>
      <c r="AKP3598" s="0"/>
      <c r="AKQ3598" s="0"/>
      <c r="AKR3598" s="0"/>
      <c r="AKS3598" s="0"/>
      <c r="AKT3598" s="0"/>
      <c r="AKU3598" s="0"/>
      <c r="AKV3598" s="0"/>
      <c r="AKW3598" s="0"/>
      <c r="AKX3598" s="0"/>
      <c r="AKY3598" s="0"/>
      <c r="AKZ3598" s="0"/>
      <c r="ALA3598" s="0"/>
      <c r="ALB3598" s="0"/>
      <c r="ALC3598" s="0"/>
      <c r="ALD3598" s="0"/>
      <c r="ALE3598" s="0"/>
      <c r="ALF3598" s="0"/>
      <c r="ALG3598" s="0"/>
      <c r="ALH3598" s="0"/>
      <c r="ALI3598" s="0"/>
      <c r="ALJ3598" s="0"/>
      <c r="ALK3598" s="0"/>
      <c r="ALL3598" s="0"/>
      <c r="ALM3598" s="0"/>
      <c r="ALN3598" s="0"/>
      <c r="ALO3598" s="0"/>
      <c r="ALP3598" s="0"/>
      <c r="ALQ3598" s="0"/>
      <c r="ALR3598" s="0"/>
      <c r="ALS3598" s="0"/>
      <c r="ALT3598" s="0"/>
      <c r="ALU3598" s="0"/>
      <c r="ALV3598" s="0"/>
      <c r="ALW3598" s="0"/>
      <c r="ALX3598" s="0"/>
      <c r="ALY3598" s="0"/>
      <c r="ALZ3598" s="0"/>
      <c r="AMA3598" s="0"/>
      <c r="AMB3598" s="0"/>
      <c r="AMC3598" s="0"/>
      <c r="AMD3598" s="0"/>
      <c r="AME3598" s="0"/>
      <c r="AMF3598" s="0"/>
      <c r="AMG3598" s="0"/>
      <c r="AMH3598" s="0"/>
      <c r="AMI3598" s="0"/>
    </row>
    <row r="3599" customFormat="false" ht="12.75" hidden="false" customHeight="false" outlineLevel="0" collapsed="false">
      <c r="A3599" s="1" t="s">
        <v>3822</v>
      </c>
      <c r="C3599" s="27" t="s">
        <v>3827</v>
      </c>
      <c r="D3599" s="27" t="s">
        <v>583</v>
      </c>
      <c r="E3599" s="28"/>
      <c r="F3599" s="29"/>
      <c r="G3599" s="27"/>
      <c r="H3599" s="30" t="s">
        <v>61</v>
      </c>
      <c r="I3599" s="31" t="n">
        <v>4.65</v>
      </c>
      <c r="J3599" s="31" t="s">
        <v>3814</v>
      </c>
      <c r="BM3599" s="0"/>
      <c r="BN3599" s="0"/>
      <c r="BO3599" s="0"/>
      <c r="BP3599" s="0"/>
      <c r="BQ3599" s="0"/>
      <c r="BR3599" s="0"/>
      <c r="BS3599" s="0"/>
      <c r="BT3599" s="0"/>
      <c r="BU3599" s="0"/>
      <c r="BV3599" s="0"/>
      <c r="BW3599" s="0"/>
      <c r="BX3599" s="0"/>
      <c r="BY3599" s="0"/>
      <c r="BZ3599" s="0"/>
      <c r="CA3599" s="0"/>
      <c r="CB3599" s="0"/>
      <c r="CC3599" s="0"/>
      <c r="CD3599" s="0"/>
      <c r="CE3599" s="0"/>
      <c r="CF3599" s="0"/>
      <c r="CG3599" s="0"/>
      <c r="CH3599" s="0"/>
      <c r="CI3599" s="0"/>
      <c r="CJ3599" s="0"/>
      <c r="CK3599" s="0"/>
      <c r="CL3599" s="0"/>
      <c r="CM3599" s="0"/>
      <c r="CN3599" s="0"/>
      <c r="CO3599" s="0"/>
      <c r="CP3599" s="0"/>
      <c r="CQ3599" s="0"/>
      <c r="CR3599" s="0"/>
      <c r="CS3599" s="0"/>
      <c r="CT3599" s="0"/>
      <c r="CU3599" s="0"/>
      <c r="CV3599" s="0"/>
      <c r="CW3599" s="0"/>
      <c r="CX3599" s="0"/>
      <c r="CY3599" s="0"/>
      <c r="CZ3599" s="0"/>
      <c r="DA3599" s="0"/>
      <c r="DB3599" s="0"/>
      <c r="DC3599" s="0"/>
      <c r="DD3599" s="0"/>
      <c r="DE3599" s="0"/>
      <c r="DF3599" s="0"/>
      <c r="DG3599" s="0"/>
      <c r="DH3599" s="0"/>
      <c r="DI3599" s="0"/>
      <c r="DJ3599" s="0"/>
      <c r="DK3599" s="0"/>
      <c r="DL3599" s="0"/>
      <c r="DM3599" s="0"/>
      <c r="DN3599" s="0"/>
      <c r="DO3599" s="0"/>
      <c r="DP3599" s="0"/>
      <c r="DQ3599" s="0"/>
      <c r="DR3599" s="0"/>
      <c r="DS3599" s="0"/>
      <c r="DT3599" s="0"/>
      <c r="DU3599" s="0"/>
      <c r="DV3599" s="0"/>
      <c r="DW3599" s="0"/>
      <c r="DX3599" s="0"/>
      <c r="DY3599" s="0"/>
      <c r="DZ3599" s="0"/>
      <c r="EA3599" s="0"/>
      <c r="EB3599" s="0"/>
      <c r="EC3599" s="0"/>
      <c r="ED3599" s="0"/>
      <c r="EE3599" s="0"/>
      <c r="EF3599" s="0"/>
      <c r="EG3599" s="0"/>
      <c r="EH3599" s="0"/>
      <c r="EI3599" s="0"/>
      <c r="EJ3599" s="0"/>
      <c r="EK3599" s="0"/>
      <c r="EL3599" s="0"/>
      <c r="EM3599" s="0"/>
      <c r="EN3599" s="0"/>
      <c r="EO3599" s="0"/>
      <c r="EP3599" s="0"/>
      <c r="EQ3599" s="0"/>
      <c r="ER3599" s="0"/>
      <c r="ES3599" s="0"/>
      <c r="ET3599" s="0"/>
      <c r="EU3599" s="0"/>
      <c r="EV3599" s="0"/>
      <c r="EW3599" s="0"/>
      <c r="EX3599" s="0"/>
      <c r="EY3599" s="0"/>
      <c r="EZ3599" s="0"/>
      <c r="FA3599" s="0"/>
      <c r="FB3599" s="0"/>
      <c r="FC3599" s="0"/>
      <c r="FD3599" s="0"/>
      <c r="FE3599" s="0"/>
      <c r="FF3599" s="0"/>
      <c r="FG3599" s="0"/>
      <c r="FH3599" s="0"/>
      <c r="FI3599" s="0"/>
      <c r="FJ3599" s="0"/>
      <c r="FK3599" s="0"/>
      <c r="FL3599" s="0"/>
      <c r="FM3599" s="0"/>
      <c r="FN3599" s="0"/>
      <c r="FO3599" s="0"/>
      <c r="FP3599" s="0"/>
      <c r="FQ3599" s="0"/>
      <c r="FR3599" s="0"/>
      <c r="FS3599" s="0"/>
      <c r="FT3599" s="0"/>
      <c r="FU3599" s="0"/>
      <c r="FV3599" s="0"/>
      <c r="FW3599" s="0"/>
      <c r="FX3599" s="0"/>
      <c r="FY3599" s="0"/>
      <c r="FZ3599" s="0"/>
      <c r="GA3599" s="0"/>
      <c r="GB3599" s="0"/>
      <c r="GC3599" s="0"/>
      <c r="GD3599" s="0"/>
      <c r="GE3599" s="0"/>
      <c r="GF3599" s="0"/>
      <c r="GG3599" s="0"/>
      <c r="GH3599" s="0"/>
      <c r="GI3599" s="0"/>
      <c r="GJ3599" s="0"/>
      <c r="GK3599" s="0"/>
      <c r="GL3599" s="0"/>
      <c r="GM3599" s="0"/>
      <c r="GN3599" s="0"/>
      <c r="GO3599" s="0"/>
      <c r="GP3599" s="0"/>
      <c r="GQ3599" s="0"/>
      <c r="GR3599" s="0"/>
      <c r="GS3599" s="0"/>
      <c r="GT3599" s="0"/>
      <c r="GU3599" s="0"/>
      <c r="GV3599" s="0"/>
      <c r="GW3599" s="0"/>
      <c r="GX3599" s="0"/>
      <c r="GY3599" s="0"/>
      <c r="GZ3599" s="0"/>
      <c r="HA3599" s="0"/>
      <c r="HB3599" s="0"/>
      <c r="HC3599" s="0"/>
      <c r="HD3599" s="0"/>
      <c r="HE3599" s="0"/>
      <c r="HF3599" s="0"/>
      <c r="HG3599" s="0"/>
      <c r="HH3599" s="0"/>
      <c r="HI3599" s="0"/>
      <c r="HJ3599" s="0"/>
      <c r="HK3599" s="0"/>
      <c r="HL3599" s="0"/>
      <c r="HM3599" s="0"/>
      <c r="HN3599" s="0"/>
      <c r="HO3599" s="0"/>
      <c r="HP3599" s="0"/>
      <c r="HQ3599" s="0"/>
      <c r="HR3599" s="0"/>
      <c r="HS3599" s="0"/>
      <c r="HT3599" s="0"/>
      <c r="HU3599" s="0"/>
      <c r="HV3599" s="0"/>
      <c r="HW3599" s="0"/>
      <c r="HX3599" s="0"/>
      <c r="HY3599" s="0"/>
      <c r="HZ3599" s="0"/>
      <c r="IA3599" s="0"/>
      <c r="IB3599" s="0"/>
      <c r="IC3599" s="0"/>
      <c r="ID3599" s="0"/>
      <c r="IE3599" s="0"/>
      <c r="IF3599" s="0"/>
      <c r="IG3599" s="0"/>
      <c r="IH3599" s="0"/>
      <c r="II3599" s="0"/>
      <c r="IJ3599" s="0"/>
      <c r="IK3599" s="0"/>
      <c r="IL3599" s="0"/>
      <c r="IM3599" s="0"/>
      <c r="IN3599" s="0"/>
      <c r="IO3599" s="0"/>
      <c r="IP3599" s="0"/>
      <c r="IQ3599" s="0"/>
      <c r="IR3599" s="0"/>
      <c r="IS3599" s="0"/>
      <c r="IT3599" s="0"/>
      <c r="IU3599" s="0"/>
      <c r="IV3599" s="0"/>
      <c r="IW3599" s="0"/>
      <c r="IX3599" s="0"/>
      <c r="IY3599" s="0"/>
      <c r="IZ3599" s="0"/>
      <c r="JA3599" s="0"/>
      <c r="JB3599" s="0"/>
      <c r="JC3599" s="0"/>
      <c r="JD3599" s="0"/>
      <c r="JE3599" s="0"/>
      <c r="JF3599" s="0"/>
      <c r="JG3599" s="0"/>
      <c r="JH3599" s="0"/>
      <c r="JI3599" s="0"/>
      <c r="JJ3599" s="0"/>
      <c r="JK3599" s="0"/>
      <c r="JL3599" s="0"/>
      <c r="JM3599" s="0"/>
      <c r="JN3599" s="0"/>
      <c r="JO3599" s="0"/>
      <c r="JP3599" s="0"/>
      <c r="JQ3599" s="0"/>
      <c r="JR3599" s="0"/>
      <c r="JS3599" s="0"/>
      <c r="JT3599" s="0"/>
      <c r="JU3599" s="0"/>
      <c r="JV3599" s="0"/>
      <c r="JW3599" s="0"/>
      <c r="JX3599" s="0"/>
      <c r="JY3599" s="0"/>
      <c r="JZ3599" s="0"/>
      <c r="KA3599" s="0"/>
      <c r="KB3599" s="0"/>
      <c r="KC3599" s="0"/>
      <c r="KD3599" s="0"/>
      <c r="KE3599" s="0"/>
      <c r="KF3599" s="0"/>
      <c r="KG3599" s="0"/>
      <c r="KH3599" s="0"/>
      <c r="KI3599" s="0"/>
      <c r="KJ3599" s="0"/>
      <c r="KK3599" s="0"/>
      <c r="KL3599" s="0"/>
      <c r="KM3599" s="0"/>
      <c r="KN3599" s="0"/>
      <c r="KO3599" s="0"/>
      <c r="KP3599" s="0"/>
      <c r="KQ3599" s="0"/>
      <c r="KR3599" s="0"/>
      <c r="KS3599" s="0"/>
      <c r="KT3599" s="0"/>
      <c r="KU3599" s="0"/>
      <c r="KV3599" s="0"/>
      <c r="KW3599" s="0"/>
      <c r="KX3599" s="0"/>
      <c r="KY3599" s="0"/>
      <c r="KZ3599" s="0"/>
      <c r="LA3599" s="0"/>
      <c r="LB3599" s="0"/>
      <c r="LC3599" s="0"/>
      <c r="LD3599" s="0"/>
      <c r="LE3599" s="0"/>
      <c r="LF3599" s="0"/>
      <c r="LG3599" s="0"/>
      <c r="LH3599" s="0"/>
      <c r="LI3599" s="0"/>
      <c r="LJ3599" s="0"/>
      <c r="LK3599" s="0"/>
      <c r="LL3599" s="0"/>
      <c r="LM3599" s="0"/>
      <c r="LN3599" s="0"/>
      <c r="LO3599" s="0"/>
      <c r="LP3599" s="0"/>
      <c r="LQ3599" s="0"/>
      <c r="LR3599" s="0"/>
      <c r="LS3599" s="0"/>
      <c r="LT3599" s="0"/>
      <c r="LU3599" s="0"/>
      <c r="LV3599" s="0"/>
      <c r="LW3599" s="0"/>
      <c r="LX3599" s="0"/>
      <c r="LY3599" s="0"/>
      <c r="LZ3599" s="0"/>
      <c r="MA3599" s="0"/>
      <c r="MB3599" s="0"/>
      <c r="MC3599" s="0"/>
      <c r="MD3599" s="0"/>
      <c r="ME3599" s="0"/>
      <c r="MF3599" s="0"/>
      <c r="MG3599" s="0"/>
      <c r="MH3599" s="0"/>
      <c r="MI3599" s="0"/>
      <c r="MJ3599" s="0"/>
      <c r="MK3599" s="0"/>
      <c r="ML3599" s="0"/>
      <c r="MM3599" s="0"/>
      <c r="MN3599" s="0"/>
      <c r="MO3599" s="0"/>
      <c r="MP3599" s="0"/>
      <c r="MQ3599" s="0"/>
      <c r="MR3599" s="0"/>
      <c r="MS3599" s="0"/>
      <c r="MT3599" s="0"/>
      <c r="MU3599" s="0"/>
      <c r="MV3599" s="0"/>
      <c r="MW3599" s="0"/>
      <c r="MX3599" s="0"/>
      <c r="MY3599" s="0"/>
      <c r="MZ3599" s="0"/>
      <c r="NA3599" s="0"/>
      <c r="NB3599" s="0"/>
      <c r="NC3599" s="0"/>
      <c r="ND3599" s="0"/>
      <c r="NE3599" s="0"/>
      <c r="NF3599" s="0"/>
      <c r="NG3599" s="0"/>
      <c r="NH3599" s="0"/>
      <c r="NI3599" s="0"/>
      <c r="NJ3599" s="0"/>
      <c r="NK3599" s="0"/>
      <c r="NL3599" s="0"/>
      <c r="NM3599" s="0"/>
      <c r="NN3599" s="0"/>
      <c r="NO3599" s="0"/>
      <c r="NP3599" s="0"/>
      <c r="NQ3599" s="0"/>
      <c r="NR3599" s="0"/>
      <c r="NS3599" s="0"/>
      <c r="NT3599" s="0"/>
      <c r="NU3599" s="0"/>
      <c r="NV3599" s="0"/>
      <c r="NW3599" s="0"/>
      <c r="NX3599" s="0"/>
      <c r="NY3599" s="0"/>
      <c r="NZ3599" s="0"/>
      <c r="OA3599" s="0"/>
      <c r="OB3599" s="0"/>
      <c r="OC3599" s="0"/>
      <c r="OD3599" s="0"/>
      <c r="OE3599" s="0"/>
      <c r="OF3599" s="0"/>
      <c r="OG3599" s="0"/>
      <c r="OH3599" s="0"/>
      <c r="OI3599" s="0"/>
      <c r="OJ3599" s="0"/>
      <c r="OK3599" s="0"/>
      <c r="OL3599" s="0"/>
      <c r="OM3599" s="0"/>
      <c r="ON3599" s="0"/>
      <c r="OO3599" s="0"/>
      <c r="OP3599" s="0"/>
      <c r="OQ3599" s="0"/>
      <c r="OR3599" s="0"/>
      <c r="OS3599" s="0"/>
      <c r="OT3599" s="0"/>
      <c r="OU3599" s="0"/>
      <c r="OV3599" s="0"/>
      <c r="OW3599" s="0"/>
      <c r="OX3599" s="0"/>
      <c r="OY3599" s="0"/>
      <c r="OZ3599" s="0"/>
      <c r="PA3599" s="0"/>
      <c r="PB3599" s="0"/>
      <c r="PC3599" s="0"/>
      <c r="PD3599" s="0"/>
      <c r="PE3599" s="0"/>
      <c r="PF3599" s="0"/>
      <c r="PG3599" s="0"/>
      <c r="PH3599" s="0"/>
      <c r="PI3599" s="0"/>
      <c r="PJ3599" s="0"/>
      <c r="PK3599" s="0"/>
      <c r="PL3599" s="0"/>
      <c r="PM3599" s="0"/>
      <c r="PN3599" s="0"/>
      <c r="PO3599" s="0"/>
      <c r="PP3599" s="0"/>
      <c r="PQ3599" s="0"/>
      <c r="PR3599" s="0"/>
      <c r="PS3599" s="0"/>
      <c r="PT3599" s="0"/>
      <c r="PU3599" s="0"/>
      <c r="PV3599" s="0"/>
      <c r="PW3599" s="0"/>
      <c r="PX3599" s="0"/>
      <c r="PY3599" s="0"/>
      <c r="PZ3599" s="0"/>
      <c r="QA3599" s="0"/>
      <c r="QB3599" s="0"/>
      <c r="QC3599" s="0"/>
      <c r="QD3599" s="0"/>
      <c r="QE3599" s="0"/>
      <c r="QF3599" s="0"/>
      <c r="QG3599" s="0"/>
      <c r="QH3599" s="0"/>
      <c r="QI3599" s="0"/>
      <c r="QJ3599" s="0"/>
      <c r="QK3599" s="0"/>
      <c r="QL3599" s="0"/>
      <c r="QM3599" s="0"/>
      <c r="QN3599" s="0"/>
      <c r="QO3599" s="0"/>
      <c r="QP3599" s="0"/>
      <c r="QQ3599" s="0"/>
      <c r="QR3599" s="0"/>
      <c r="QS3599" s="0"/>
      <c r="QT3599" s="0"/>
      <c r="QU3599" s="0"/>
      <c r="QV3599" s="0"/>
      <c r="QW3599" s="0"/>
      <c r="QX3599" s="0"/>
      <c r="QY3599" s="0"/>
      <c r="QZ3599" s="0"/>
      <c r="RA3599" s="0"/>
      <c r="RB3599" s="0"/>
      <c r="RC3599" s="0"/>
      <c r="RD3599" s="0"/>
      <c r="RE3599" s="0"/>
      <c r="RF3599" s="0"/>
      <c r="RG3599" s="0"/>
      <c r="RH3599" s="0"/>
      <c r="RI3599" s="0"/>
      <c r="RJ3599" s="0"/>
      <c r="RK3599" s="0"/>
      <c r="RL3599" s="0"/>
      <c r="RM3599" s="0"/>
      <c r="RN3599" s="0"/>
      <c r="RO3599" s="0"/>
      <c r="RP3599" s="0"/>
      <c r="RQ3599" s="0"/>
      <c r="RR3599" s="0"/>
      <c r="RS3599" s="0"/>
      <c r="RT3599" s="0"/>
      <c r="RU3599" s="0"/>
      <c r="RV3599" s="0"/>
      <c r="RW3599" s="0"/>
      <c r="RX3599" s="0"/>
      <c r="RY3599" s="0"/>
      <c r="RZ3599" s="0"/>
      <c r="SA3599" s="0"/>
      <c r="SB3599" s="0"/>
      <c r="SC3599" s="0"/>
      <c r="SD3599" s="0"/>
      <c r="SE3599" s="0"/>
      <c r="SF3599" s="0"/>
      <c r="SG3599" s="0"/>
      <c r="SH3599" s="0"/>
      <c r="SI3599" s="0"/>
      <c r="SJ3599" s="0"/>
      <c r="SK3599" s="0"/>
      <c r="SL3599" s="0"/>
      <c r="SM3599" s="0"/>
      <c r="SN3599" s="0"/>
      <c r="SO3599" s="0"/>
      <c r="SP3599" s="0"/>
      <c r="SQ3599" s="0"/>
      <c r="SR3599" s="0"/>
      <c r="SS3599" s="0"/>
      <c r="ST3599" s="0"/>
      <c r="SU3599" s="0"/>
      <c r="SV3599" s="0"/>
      <c r="SW3599" s="0"/>
      <c r="SX3599" s="0"/>
      <c r="SY3599" s="0"/>
      <c r="SZ3599" s="0"/>
      <c r="TA3599" s="0"/>
      <c r="TB3599" s="0"/>
      <c r="TC3599" s="0"/>
      <c r="TD3599" s="0"/>
      <c r="TE3599" s="0"/>
      <c r="TF3599" s="0"/>
      <c r="TG3599" s="0"/>
      <c r="TH3599" s="0"/>
      <c r="TI3599" s="0"/>
      <c r="TJ3599" s="0"/>
      <c r="TK3599" s="0"/>
      <c r="TL3599" s="0"/>
      <c r="TM3599" s="0"/>
      <c r="TN3599" s="0"/>
      <c r="TO3599" s="0"/>
      <c r="TP3599" s="0"/>
      <c r="TQ3599" s="0"/>
      <c r="TR3599" s="0"/>
      <c r="TS3599" s="0"/>
      <c r="TT3599" s="0"/>
      <c r="TU3599" s="0"/>
      <c r="TV3599" s="0"/>
      <c r="TW3599" s="0"/>
      <c r="TX3599" s="0"/>
      <c r="TY3599" s="0"/>
      <c r="TZ3599" s="0"/>
      <c r="UA3599" s="0"/>
      <c r="UB3599" s="0"/>
      <c r="UC3599" s="0"/>
      <c r="UD3599" s="0"/>
      <c r="UE3599" s="0"/>
      <c r="UF3599" s="0"/>
      <c r="UG3599" s="0"/>
      <c r="UH3599" s="0"/>
      <c r="UI3599" s="0"/>
      <c r="UJ3599" s="0"/>
      <c r="UK3599" s="0"/>
      <c r="UL3599" s="0"/>
      <c r="UM3599" s="0"/>
      <c r="UN3599" s="0"/>
      <c r="UO3599" s="0"/>
      <c r="UP3599" s="0"/>
      <c r="UQ3599" s="0"/>
      <c r="UR3599" s="0"/>
      <c r="US3599" s="0"/>
      <c r="UT3599" s="0"/>
      <c r="UU3599" s="0"/>
      <c r="UV3599" s="0"/>
      <c r="UW3599" s="0"/>
      <c r="UX3599" s="0"/>
      <c r="UY3599" s="0"/>
      <c r="UZ3599" s="0"/>
      <c r="VA3599" s="0"/>
      <c r="VB3599" s="0"/>
      <c r="VC3599" s="0"/>
      <c r="VD3599" s="0"/>
      <c r="VE3599" s="0"/>
      <c r="VF3599" s="0"/>
      <c r="VG3599" s="0"/>
      <c r="VH3599" s="0"/>
      <c r="VI3599" s="0"/>
      <c r="VJ3599" s="0"/>
      <c r="VK3599" s="0"/>
      <c r="VL3599" s="0"/>
      <c r="VM3599" s="0"/>
      <c r="VN3599" s="0"/>
      <c r="VO3599" s="0"/>
      <c r="VP3599" s="0"/>
      <c r="VQ3599" s="0"/>
      <c r="VR3599" s="0"/>
      <c r="VS3599" s="0"/>
      <c r="VT3599" s="0"/>
      <c r="VU3599" s="0"/>
      <c r="VV3599" s="0"/>
      <c r="VW3599" s="0"/>
      <c r="VX3599" s="0"/>
      <c r="VY3599" s="0"/>
      <c r="VZ3599" s="0"/>
      <c r="WA3599" s="0"/>
      <c r="WB3599" s="0"/>
      <c r="WC3599" s="0"/>
      <c r="WD3599" s="0"/>
      <c r="WE3599" s="0"/>
      <c r="WF3599" s="0"/>
      <c r="WG3599" s="0"/>
      <c r="WH3599" s="0"/>
      <c r="WI3599" s="0"/>
      <c r="WJ3599" s="0"/>
      <c r="WK3599" s="0"/>
      <c r="WL3599" s="0"/>
      <c r="WM3599" s="0"/>
      <c r="WN3599" s="0"/>
      <c r="WO3599" s="0"/>
      <c r="WP3599" s="0"/>
      <c r="WQ3599" s="0"/>
      <c r="WR3599" s="0"/>
      <c r="WS3599" s="0"/>
      <c r="WT3599" s="0"/>
      <c r="WU3599" s="0"/>
      <c r="WV3599" s="0"/>
      <c r="WW3599" s="0"/>
      <c r="WX3599" s="0"/>
      <c r="WY3599" s="0"/>
      <c r="WZ3599" s="0"/>
      <c r="XA3599" s="0"/>
      <c r="XB3599" s="0"/>
      <c r="XC3599" s="0"/>
      <c r="XD3599" s="0"/>
      <c r="XE3599" s="0"/>
      <c r="XF3599" s="0"/>
      <c r="XG3599" s="0"/>
      <c r="XH3599" s="0"/>
      <c r="XI3599" s="0"/>
      <c r="XJ3599" s="0"/>
      <c r="XK3599" s="0"/>
      <c r="XL3599" s="0"/>
      <c r="XM3599" s="0"/>
      <c r="XN3599" s="0"/>
      <c r="XO3599" s="0"/>
      <c r="XP3599" s="0"/>
      <c r="XQ3599" s="0"/>
      <c r="XR3599" s="0"/>
      <c r="XS3599" s="0"/>
      <c r="XT3599" s="0"/>
      <c r="XU3599" s="0"/>
      <c r="XV3599" s="0"/>
      <c r="XW3599" s="0"/>
      <c r="XX3599" s="0"/>
      <c r="XY3599" s="0"/>
      <c r="XZ3599" s="0"/>
      <c r="YA3599" s="0"/>
      <c r="YB3599" s="0"/>
      <c r="YC3599" s="0"/>
      <c r="YD3599" s="0"/>
      <c r="YE3599" s="0"/>
      <c r="YF3599" s="0"/>
      <c r="YG3599" s="0"/>
      <c r="YH3599" s="0"/>
      <c r="YI3599" s="0"/>
      <c r="YJ3599" s="0"/>
      <c r="YK3599" s="0"/>
      <c r="YL3599" s="0"/>
      <c r="YM3599" s="0"/>
      <c r="YN3599" s="0"/>
      <c r="YO3599" s="0"/>
      <c r="YP3599" s="0"/>
      <c r="YQ3599" s="0"/>
      <c r="YR3599" s="0"/>
      <c r="YS3599" s="0"/>
      <c r="YT3599" s="0"/>
      <c r="YU3599" s="0"/>
      <c r="YV3599" s="0"/>
      <c r="YW3599" s="0"/>
      <c r="YX3599" s="0"/>
      <c r="YY3599" s="0"/>
      <c r="YZ3599" s="0"/>
      <c r="ZA3599" s="0"/>
      <c r="ZB3599" s="0"/>
      <c r="ZC3599" s="0"/>
      <c r="ZD3599" s="0"/>
      <c r="ZE3599" s="0"/>
      <c r="ZF3599" s="0"/>
      <c r="ZG3599" s="0"/>
      <c r="ZH3599" s="0"/>
      <c r="ZI3599" s="0"/>
      <c r="ZJ3599" s="0"/>
      <c r="ZK3599" s="0"/>
      <c r="ZL3599" s="0"/>
      <c r="ZM3599" s="0"/>
      <c r="ZN3599" s="0"/>
      <c r="ZO3599" s="0"/>
      <c r="ZP3599" s="0"/>
      <c r="ZQ3599" s="0"/>
      <c r="ZR3599" s="0"/>
      <c r="ZS3599" s="0"/>
      <c r="ZT3599" s="0"/>
      <c r="ZU3599" s="0"/>
      <c r="ZV3599" s="0"/>
      <c r="ZW3599" s="0"/>
      <c r="ZX3599" s="0"/>
      <c r="ZY3599" s="0"/>
      <c r="ZZ3599" s="0"/>
      <c r="AAA3599" s="0"/>
      <c r="AAB3599" s="0"/>
      <c r="AAC3599" s="0"/>
      <c r="AAD3599" s="0"/>
      <c r="AAE3599" s="0"/>
      <c r="AAF3599" s="0"/>
      <c r="AAG3599" s="0"/>
      <c r="AAH3599" s="0"/>
      <c r="AAI3599" s="0"/>
      <c r="AAJ3599" s="0"/>
      <c r="AAK3599" s="0"/>
      <c r="AAL3599" s="0"/>
      <c r="AAM3599" s="0"/>
      <c r="AAN3599" s="0"/>
      <c r="AAO3599" s="0"/>
      <c r="AAP3599" s="0"/>
      <c r="AAQ3599" s="0"/>
      <c r="AAR3599" s="0"/>
      <c r="AAS3599" s="0"/>
      <c r="AAT3599" s="0"/>
      <c r="AAU3599" s="0"/>
      <c r="AAV3599" s="0"/>
      <c r="AAW3599" s="0"/>
      <c r="AAX3599" s="0"/>
      <c r="AAY3599" s="0"/>
      <c r="AAZ3599" s="0"/>
      <c r="ABA3599" s="0"/>
      <c r="ABB3599" s="0"/>
      <c r="ABC3599" s="0"/>
      <c r="ABD3599" s="0"/>
      <c r="ABE3599" s="0"/>
      <c r="ABF3599" s="0"/>
      <c r="ABG3599" s="0"/>
      <c r="ABH3599" s="0"/>
      <c r="ABI3599" s="0"/>
      <c r="ABJ3599" s="0"/>
      <c r="ABK3599" s="0"/>
      <c r="ABL3599" s="0"/>
      <c r="ABM3599" s="0"/>
      <c r="ABN3599" s="0"/>
      <c r="ABO3599" s="0"/>
      <c r="ABP3599" s="0"/>
      <c r="ABQ3599" s="0"/>
      <c r="ABR3599" s="0"/>
      <c r="ABS3599" s="0"/>
      <c r="ABT3599" s="0"/>
      <c r="ABU3599" s="0"/>
      <c r="ABV3599" s="0"/>
      <c r="ABW3599" s="0"/>
      <c r="ABX3599" s="0"/>
      <c r="ABY3599" s="0"/>
      <c r="ABZ3599" s="0"/>
      <c r="ACA3599" s="0"/>
      <c r="ACB3599" s="0"/>
      <c r="ACC3599" s="0"/>
      <c r="ACD3599" s="0"/>
      <c r="ACE3599" s="0"/>
      <c r="ACF3599" s="0"/>
      <c r="ACG3599" s="0"/>
      <c r="ACH3599" s="0"/>
      <c r="ACI3599" s="0"/>
      <c r="ACJ3599" s="0"/>
      <c r="ACK3599" s="0"/>
      <c r="ACL3599" s="0"/>
      <c r="ACM3599" s="0"/>
      <c r="ACN3599" s="0"/>
      <c r="ACO3599" s="0"/>
      <c r="ACP3599" s="0"/>
      <c r="ACQ3599" s="0"/>
      <c r="ACR3599" s="0"/>
      <c r="ACS3599" s="0"/>
      <c r="ACT3599" s="0"/>
      <c r="ACU3599" s="0"/>
      <c r="ACV3599" s="0"/>
      <c r="ACW3599" s="0"/>
      <c r="ACX3599" s="0"/>
      <c r="ACY3599" s="0"/>
      <c r="ACZ3599" s="0"/>
      <c r="ADA3599" s="0"/>
      <c r="ADB3599" s="0"/>
      <c r="ADC3599" s="0"/>
      <c r="ADD3599" s="0"/>
      <c r="ADE3599" s="0"/>
      <c r="ADF3599" s="0"/>
      <c r="ADG3599" s="0"/>
      <c r="ADH3599" s="0"/>
      <c r="ADI3599" s="0"/>
      <c r="ADJ3599" s="0"/>
      <c r="ADK3599" s="0"/>
      <c r="ADL3599" s="0"/>
      <c r="ADM3599" s="0"/>
      <c r="ADN3599" s="0"/>
      <c r="ADO3599" s="0"/>
      <c r="ADP3599" s="0"/>
      <c r="ADQ3599" s="0"/>
      <c r="ADR3599" s="0"/>
      <c r="ADS3599" s="0"/>
      <c r="ADT3599" s="0"/>
      <c r="ADU3599" s="0"/>
      <c r="ADV3599" s="0"/>
      <c r="ADW3599" s="0"/>
      <c r="ADX3599" s="0"/>
      <c r="ADY3599" s="0"/>
      <c r="ADZ3599" s="0"/>
      <c r="AEA3599" s="0"/>
      <c r="AEB3599" s="0"/>
      <c r="AEC3599" s="0"/>
      <c r="AED3599" s="0"/>
      <c r="AEE3599" s="0"/>
      <c r="AEF3599" s="0"/>
      <c r="AEG3599" s="0"/>
      <c r="AEH3599" s="0"/>
      <c r="AEI3599" s="0"/>
      <c r="AEJ3599" s="0"/>
      <c r="AEK3599" s="0"/>
      <c r="AEL3599" s="0"/>
      <c r="AEM3599" s="0"/>
      <c r="AEN3599" s="0"/>
      <c r="AEO3599" s="0"/>
      <c r="AEP3599" s="0"/>
      <c r="AEQ3599" s="0"/>
      <c r="AER3599" s="0"/>
      <c r="AES3599" s="0"/>
      <c r="AET3599" s="0"/>
      <c r="AEU3599" s="0"/>
      <c r="AEV3599" s="0"/>
      <c r="AEW3599" s="0"/>
      <c r="AEX3599" s="0"/>
      <c r="AEY3599" s="0"/>
      <c r="AEZ3599" s="0"/>
      <c r="AFA3599" s="0"/>
      <c r="AFB3599" s="0"/>
      <c r="AFC3599" s="0"/>
      <c r="AFD3599" s="0"/>
      <c r="AFE3599" s="0"/>
      <c r="AFF3599" s="0"/>
      <c r="AFG3599" s="0"/>
      <c r="AFH3599" s="0"/>
      <c r="AFI3599" s="0"/>
      <c r="AFJ3599" s="0"/>
      <c r="AFK3599" s="0"/>
      <c r="AFL3599" s="0"/>
      <c r="AFM3599" s="0"/>
      <c r="AFN3599" s="0"/>
      <c r="AFO3599" s="0"/>
      <c r="AFP3599" s="0"/>
      <c r="AFQ3599" s="0"/>
      <c r="AFR3599" s="0"/>
      <c r="AFS3599" s="0"/>
      <c r="AFT3599" s="0"/>
      <c r="AFU3599" s="0"/>
      <c r="AFV3599" s="0"/>
      <c r="AFW3599" s="0"/>
      <c r="AFX3599" s="0"/>
      <c r="AFY3599" s="0"/>
      <c r="AFZ3599" s="0"/>
      <c r="AGA3599" s="0"/>
      <c r="AGB3599" s="0"/>
      <c r="AGC3599" s="0"/>
      <c r="AGD3599" s="0"/>
      <c r="AGE3599" s="0"/>
      <c r="AGF3599" s="0"/>
      <c r="AGG3599" s="0"/>
      <c r="AGH3599" s="0"/>
      <c r="AGI3599" s="0"/>
      <c r="AGJ3599" s="0"/>
      <c r="AGK3599" s="0"/>
      <c r="AGL3599" s="0"/>
      <c r="AGM3599" s="0"/>
      <c r="AGN3599" s="0"/>
      <c r="AGO3599" s="0"/>
      <c r="AGP3599" s="0"/>
      <c r="AGQ3599" s="0"/>
      <c r="AGR3599" s="0"/>
      <c r="AGS3599" s="0"/>
      <c r="AGT3599" s="0"/>
      <c r="AGU3599" s="0"/>
      <c r="AGV3599" s="0"/>
      <c r="AGW3599" s="0"/>
      <c r="AGX3599" s="0"/>
      <c r="AGY3599" s="0"/>
      <c r="AGZ3599" s="0"/>
      <c r="AHA3599" s="0"/>
      <c r="AHB3599" s="0"/>
      <c r="AHC3599" s="0"/>
      <c r="AHD3599" s="0"/>
      <c r="AHE3599" s="0"/>
      <c r="AHF3599" s="0"/>
      <c r="AHG3599" s="0"/>
      <c r="AHH3599" s="0"/>
      <c r="AHI3599" s="0"/>
      <c r="AHJ3599" s="0"/>
      <c r="AHK3599" s="0"/>
      <c r="AHL3599" s="0"/>
      <c r="AHM3599" s="0"/>
      <c r="AHN3599" s="0"/>
      <c r="AHO3599" s="0"/>
      <c r="AHP3599" s="0"/>
      <c r="AHQ3599" s="0"/>
      <c r="AHR3599" s="0"/>
      <c r="AHS3599" s="0"/>
      <c r="AHT3599" s="0"/>
      <c r="AHU3599" s="0"/>
      <c r="AHV3599" s="0"/>
      <c r="AHW3599" s="0"/>
      <c r="AHX3599" s="0"/>
      <c r="AHY3599" s="0"/>
      <c r="AHZ3599" s="0"/>
      <c r="AIA3599" s="0"/>
      <c r="AIB3599" s="0"/>
      <c r="AIC3599" s="0"/>
      <c r="AID3599" s="0"/>
      <c r="AIE3599" s="0"/>
      <c r="AIF3599" s="0"/>
      <c r="AIG3599" s="0"/>
      <c r="AIH3599" s="0"/>
      <c r="AII3599" s="0"/>
      <c r="AIJ3599" s="0"/>
      <c r="AIK3599" s="0"/>
      <c r="AIL3599" s="0"/>
      <c r="AIM3599" s="0"/>
      <c r="AIN3599" s="0"/>
      <c r="AIO3599" s="0"/>
      <c r="AIP3599" s="0"/>
      <c r="AIQ3599" s="0"/>
      <c r="AIR3599" s="0"/>
      <c r="AIS3599" s="0"/>
      <c r="AIT3599" s="0"/>
      <c r="AIU3599" s="0"/>
      <c r="AIV3599" s="0"/>
      <c r="AIW3599" s="0"/>
      <c r="AIX3599" s="0"/>
      <c r="AIY3599" s="0"/>
      <c r="AIZ3599" s="0"/>
      <c r="AJA3599" s="0"/>
      <c r="AJB3599" s="0"/>
      <c r="AJC3599" s="0"/>
      <c r="AJD3599" s="0"/>
      <c r="AJE3599" s="0"/>
      <c r="AJF3599" s="0"/>
      <c r="AJG3599" s="0"/>
      <c r="AJH3599" s="0"/>
      <c r="AJI3599" s="0"/>
      <c r="AJJ3599" s="0"/>
      <c r="AJK3599" s="0"/>
      <c r="AJL3599" s="0"/>
      <c r="AJM3599" s="0"/>
      <c r="AJN3599" s="0"/>
      <c r="AJO3599" s="0"/>
      <c r="AJP3599" s="0"/>
      <c r="AJQ3599" s="0"/>
      <c r="AJR3599" s="0"/>
      <c r="AJS3599" s="0"/>
      <c r="AJT3599" s="0"/>
      <c r="AJU3599" s="0"/>
      <c r="AJV3599" s="0"/>
      <c r="AJW3599" s="0"/>
      <c r="AJX3599" s="0"/>
      <c r="AJY3599" s="0"/>
      <c r="AJZ3599" s="0"/>
      <c r="AKA3599" s="0"/>
      <c r="AKB3599" s="0"/>
      <c r="AKC3599" s="0"/>
      <c r="AKD3599" s="0"/>
      <c r="AKE3599" s="0"/>
      <c r="AKF3599" s="0"/>
      <c r="AKG3599" s="0"/>
      <c r="AKH3599" s="0"/>
      <c r="AKI3599" s="0"/>
      <c r="AKJ3599" s="0"/>
      <c r="AKK3599" s="0"/>
      <c r="AKL3599" s="0"/>
      <c r="AKM3599" s="0"/>
      <c r="AKN3599" s="0"/>
      <c r="AKO3599" s="0"/>
      <c r="AKP3599" s="0"/>
      <c r="AKQ3599" s="0"/>
      <c r="AKR3599" s="0"/>
      <c r="AKS3599" s="0"/>
      <c r="AKT3599" s="0"/>
      <c r="AKU3599" s="0"/>
      <c r="AKV3599" s="0"/>
      <c r="AKW3599" s="0"/>
      <c r="AKX3599" s="0"/>
      <c r="AKY3599" s="0"/>
      <c r="AKZ3599" s="0"/>
      <c r="ALA3599" s="0"/>
      <c r="ALB3599" s="0"/>
      <c r="ALC3599" s="0"/>
      <c r="ALD3599" s="0"/>
      <c r="ALE3599" s="0"/>
      <c r="ALF3599" s="0"/>
      <c r="ALG3599" s="0"/>
      <c r="ALH3599" s="0"/>
      <c r="ALI3599" s="0"/>
      <c r="ALJ3599" s="0"/>
      <c r="ALK3599" s="0"/>
      <c r="ALL3599" s="0"/>
      <c r="ALM3599" s="0"/>
      <c r="ALN3599" s="0"/>
      <c r="ALO3599" s="0"/>
      <c r="ALP3599" s="0"/>
      <c r="ALQ3599" s="0"/>
      <c r="ALR3599" s="0"/>
      <c r="ALS3599" s="0"/>
      <c r="ALT3599" s="0"/>
      <c r="ALU3599" s="0"/>
      <c r="ALV3599" s="0"/>
      <c r="ALW3599" s="0"/>
      <c r="ALX3599" s="0"/>
      <c r="ALY3599" s="0"/>
      <c r="ALZ3599" s="0"/>
      <c r="AMA3599" s="0"/>
      <c r="AMB3599" s="0"/>
      <c r="AMC3599" s="0"/>
      <c r="AMD3599" s="0"/>
      <c r="AME3599" s="0"/>
      <c r="AMF3599" s="0"/>
      <c r="AMG3599" s="0"/>
      <c r="AMH3599" s="0"/>
      <c r="AMI3599" s="0"/>
    </row>
    <row r="3600" customFormat="false" ht="12.75" hidden="false" customHeight="false" outlineLevel="0" collapsed="false">
      <c r="A3600" s="1" t="s">
        <v>3822</v>
      </c>
      <c r="C3600" s="27" t="s">
        <v>3828</v>
      </c>
      <c r="D3600" s="27" t="s">
        <v>26</v>
      </c>
      <c r="E3600" s="28"/>
      <c r="F3600" s="29"/>
      <c r="G3600" s="27"/>
      <c r="H3600" s="30" t="s">
        <v>61</v>
      </c>
      <c r="I3600" s="31" t="n">
        <v>1.39</v>
      </c>
      <c r="J3600" s="31" t="s">
        <v>3814</v>
      </c>
      <c r="BM3600" s="0"/>
      <c r="BN3600" s="0"/>
      <c r="BO3600" s="0"/>
      <c r="BP3600" s="0"/>
      <c r="BQ3600" s="0"/>
      <c r="BR3600" s="0"/>
      <c r="BS3600" s="0"/>
      <c r="BT3600" s="0"/>
      <c r="BU3600" s="0"/>
      <c r="BV3600" s="0"/>
      <c r="BW3600" s="0"/>
      <c r="BX3600" s="0"/>
      <c r="BY3600" s="0"/>
      <c r="BZ3600" s="0"/>
      <c r="CA3600" s="0"/>
      <c r="CB3600" s="0"/>
      <c r="CC3600" s="0"/>
      <c r="CD3600" s="0"/>
      <c r="CE3600" s="0"/>
      <c r="CF3600" s="0"/>
      <c r="CG3600" s="0"/>
      <c r="CH3600" s="0"/>
      <c r="CI3600" s="0"/>
      <c r="CJ3600" s="0"/>
      <c r="CK3600" s="0"/>
      <c r="CL3600" s="0"/>
      <c r="CM3600" s="0"/>
      <c r="CN3600" s="0"/>
      <c r="CO3600" s="0"/>
      <c r="CP3600" s="0"/>
      <c r="CQ3600" s="0"/>
      <c r="CR3600" s="0"/>
      <c r="CS3600" s="0"/>
      <c r="CT3600" s="0"/>
      <c r="CU3600" s="0"/>
      <c r="CV3600" s="0"/>
      <c r="CW3600" s="0"/>
      <c r="CX3600" s="0"/>
      <c r="CY3600" s="0"/>
      <c r="CZ3600" s="0"/>
      <c r="DA3600" s="0"/>
      <c r="DB3600" s="0"/>
      <c r="DC3600" s="0"/>
      <c r="DD3600" s="0"/>
      <c r="DE3600" s="0"/>
      <c r="DF3600" s="0"/>
      <c r="DG3600" s="0"/>
      <c r="DH3600" s="0"/>
      <c r="DI3600" s="0"/>
      <c r="DJ3600" s="0"/>
      <c r="DK3600" s="0"/>
      <c r="DL3600" s="0"/>
      <c r="DM3600" s="0"/>
      <c r="DN3600" s="0"/>
      <c r="DO3600" s="0"/>
      <c r="DP3600" s="0"/>
      <c r="DQ3600" s="0"/>
      <c r="DR3600" s="0"/>
      <c r="DS3600" s="0"/>
      <c r="DT3600" s="0"/>
      <c r="DU3600" s="0"/>
      <c r="DV3600" s="0"/>
      <c r="DW3600" s="0"/>
      <c r="DX3600" s="0"/>
      <c r="DY3600" s="0"/>
      <c r="DZ3600" s="0"/>
      <c r="EA3600" s="0"/>
      <c r="EB3600" s="0"/>
      <c r="EC3600" s="0"/>
      <c r="ED3600" s="0"/>
      <c r="EE3600" s="0"/>
      <c r="EF3600" s="0"/>
      <c r="EG3600" s="0"/>
      <c r="EH3600" s="0"/>
      <c r="EI3600" s="0"/>
      <c r="EJ3600" s="0"/>
      <c r="EK3600" s="0"/>
      <c r="EL3600" s="0"/>
      <c r="EM3600" s="0"/>
      <c r="EN3600" s="0"/>
      <c r="EO3600" s="0"/>
      <c r="EP3600" s="0"/>
      <c r="EQ3600" s="0"/>
      <c r="ER3600" s="0"/>
      <c r="ES3600" s="0"/>
      <c r="ET3600" s="0"/>
      <c r="EU3600" s="0"/>
      <c r="EV3600" s="0"/>
      <c r="EW3600" s="0"/>
      <c r="EX3600" s="0"/>
      <c r="EY3600" s="0"/>
      <c r="EZ3600" s="0"/>
      <c r="FA3600" s="0"/>
      <c r="FB3600" s="0"/>
      <c r="FC3600" s="0"/>
      <c r="FD3600" s="0"/>
      <c r="FE3600" s="0"/>
      <c r="FF3600" s="0"/>
      <c r="FG3600" s="0"/>
      <c r="FH3600" s="0"/>
      <c r="FI3600" s="0"/>
      <c r="FJ3600" s="0"/>
      <c r="FK3600" s="0"/>
      <c r="FL3600" s="0"/>
      <c r="FM3600" s="0"/>
      <c r="FN3600" s="0"/>
      <c r="FO3600" s="0"/>
      <c r="FP3600" s="0"/>
      <c r="FQ3600" s="0"/>
      <c r="FR3600" s="0"/>
      <c r="FS3600" s="0"/>
      <c r="FT3600" s="0"/>
      <c r="FU3600" s="0"/>
      <c r="FV3600" s="0"/>
      <c r="FW3600" s="0"/>
      <c r="FX3600" s="0"/>
      <c r="FY3600" s="0"/>
      <c r="FZ3600" s="0"/>
      <c r="GA3600" s="0"/>
      <c r="GB3600" s="0"/>
      <c r="GC3600" s="0"/>
      <c r="GD3600" s="0"/>
      <c r="GE3600" s="0"/>
      <c r="GF3600" s="0"/>
      <c r="GG3600" s="0"/>
      <c r="GH3600" s="0"/>
      <c r="GI3600" s="0"/>
      <c r="GJ3600" s="0"/>
      <c r="GK3600" s="0"/>
      <c r="GL3600" s="0"/>
      <c r="GM3600" s="0"/>
      <c r="GN3600" s="0"/>
      <c r="GO3600" s="0"/>
      <c r="GP3600" s="0"/>
      <c r="GQ3600" s="0"/>
      <c r="GR3600" s="0"/>
      <c r="GS3600" s="0"/>
      <c r="GT3600" s="0"/>
      <c r="GU3600" s="0"/>
      <c r="GV3600" s="0"/>
      <c r="GW3600" s="0"/>
      <c r="GX3600" s="0"/>
      <c r="GY3600" s="0"/>
      <c r="GZ3600" s="0"/>
      <c r="HA3600" s="0"/>
      <c r="HB3600" s="0"/>
      <c r="HC3600" s="0"/>
      <c r="HD3600" s="0"/>
      <c r="HE3600" s="0"/>
      <c r="HF3600" s="0"/>
      <c r="HG3600" s="0"/>
      <c r="HH3600" s="0"/>
      <c r="HI3600" s="0"/>
      <c r="HJ3600" s="0"/>
      <c r="HK3600" s="0"/>
      <c r="HL3600" s="0"/>
      <c r="HM3600" s="0"/>
      <c r="HN3600" s="0"/>
      <c r="HO3600" s="0"/>
      <c r="HP3600" s="0"/>
      <c r="HQ3600" s="0"/>
      <c r="HR3600" s="0"/>
      <c r="HS3600" s="0"/>
      <c r="HT3600" s="0"/>
      <c r="HU3600" s="0"/>
      <c r="HV3600" s="0"/>
      <c r="HW3600" s="0"/>
      <c r="HX3600" s="0"/>
      <c r="HY3600" s="0"/>
      <c r="HZ3600" s="0"/>
      <c r="IA3600" s="0"/>
      <c r="IB3600" s="0"/>
      <c r="IC3600" s="0"/>
      <c r="ID3600" s="0"/>
      <c r="IE3600" s="0"/>
      <c r="IF3600" s="0"/>
      <c r="IG3600" s="0"/>
      <c r="IH3600" s="0"/>
      <c r="II3600" s="0"/>
      <c r="IJ3600" s="0"/>
      <c r="IK3600" s="0"/>
      <c r="IL3600" s="0"/>
      <c r="IM3600" s="0"/>
      <c r="IN3600" s="0"/>
      <c r="IO3600" s="0"/>
      <c r="IP3600" s="0"/>
      <c r="IQ3600" s="0"/>
      <c r="IR3600" s="0"/>
      <c r="IS3600" s="0"/>
      <c r="IT3600" s="0"/>
      <c r="IU3600" s="0"/>
      <c r="IV3600" s="0"/>
      <c r="IW3600" s="0"/>
      <c r="IX3600" s="0"/>
      <c r="IY3600" s="0"/>
      <c r="IZ3600" s="0"/>
      <c r="JA3600" s="0"/>
      <c r="JB3600" s="0"/>
      <c r="JC3600" s="0"/>
      <c r="JD3600" s="0"/>
      <c r="JE3600" s="0"/>
      <c r="JF3600" s="0"/>
      <c r="JG3600" s="0"/>
      <c r="JH3600" s="0"/>
      <c r="JI3600" s="0"/>
      <c r="JJ3600" s="0"/>
      <c r="JK3600" s="0"/>
      <c r="JL3600" s="0"/>
      <c r="JM3600" s="0"/>
      <c r="JN3600" s="0"/>
      <c r="JO3600" s="0"/>
      <c r="JP3600" s="0"/>
      <c r="JQ3600" s="0"/>
      <c r="JR3600" s="0"/>
      <c r="JS3600" s="0"/>
      <c r="JT3600" s="0"/>
      <c r="JU3600" s="0"/>
      <c r="JV3600" s="0"/>
      <c r="JW3600" s="0"/>
      <c r="JX3600" s="0"/>
      <c r="JY3600" s="0"/>
      <c r="JZ3600" s="0"/>
      <c r="KA3600" s="0"/>
      <c r="KB3600" s="0"/>
      <c r="KC3600" s="0"/>
      <c r="KD3600" s="0"/>
      <c r="KE3600" s="0"/>
      <c r="KF3600" s="0"/>
      <c r="KG3600" s="0"/>
      <c r="KH3600" s="0"/>
      <c r="KI3600" s="0"/>
      <c r="KJ3600" s="0"/>
      <c r="KK3600" s="0"/>
      <c r="KL3600" s="0"/>
      <c r="KM3600" s="0"/>
      <c r="KN3600" s="0"/>
      <c r="KO3600" s="0"/>
      <c r="KP3600" s="0"/>
      <c r="KQ3600" s="0"/>
      <c r="KR3600" s="0"/>
      <c r="KS3600" s="0"/>
      <c r="KT3600" s="0"/>
      <c r="KU3600" s="0"/>
      <c r="KV3600" s="0"/>
      <c r="KW3600" s="0"/>
      <c r="KX3600" s="0"/>
      <c r="KY3600" s="0"/>
      <c r="KZ3600" s="0"/>
      <c r="LA3600" s="0"/>
      <c r="LB3600" s="0"/>
      <c r="LC3600" s="0"/>
      <c r="LD3600" s="0"/>
      <c r="LE3600" s="0"/>
      <c r="LF3600" s="0"/>
      <c r="LG3600" s="0"/>
      <c r="LH3600" s="0"/>
      <c r="LI3600" s="0"/>
      <c r="LJ3600" s="0"/>
      <c r="LK3600" s="0"/>
      <c r="LL3600" s="0"/>
      <c r="LM3600" s="0"/>
      <c r="LN3600" s="0"/>
      <c r="LO3600" s="0"/>
      <c r="LP3600" s="0"/>
      <c r="LQ3600" s="0"/>
      <c r="LR3600" s="0"/>
      <c r="LS3600" s="0"/>
      <c r="LT3600" s="0"/>
      <c r="LU3600" s="0"/>
      <c r="LV3600" s="0"/>
      <c r="LW3600" s="0"/>
      <c r="LX3600" s="0"/>
      <c r="LY3600" s="0"/>
      <c r="LZ3600" s="0"/>
      <c r="MA3600" s="0"/>
      <c r="MB3600" s="0"/>
      <c r="MC3600" s="0"/>
      <c r="MD3600" s="0"/>
      <c r="ME3600" s="0"/>
      <c r="MF3600" s="0"/>
      <c r="MG3600" s="0"/>
      <c r="MH3600" s="0"/>
      <c r="MI3600" s="0"/>
      <c r="MJ3600" s="0"/>
      <c r="MK3600" s="0"/>
      <c r="ML3600" s="0"/>
      <c r="MM3600" s="0"/>
      <c r="MN3600" s="0"/>
      <c r="MO3600" s="0"/>
      <c r="MP3600" s="0"/>
      <c r="MQ3600" s="0"/>
      <c r="MR3600" s="0"/>
      <c r="MS3600" s="0"/>
      <c r="MT3600" s="0"/>
      <c r="MU3600" s="0"/>
      <c r="MV3600" s="0"/>
      <c r="MW3600" s="0"/>
      <c r="MX3600" s="0"/>
      <c r="MY3600" s="0"/>
      <c r="MZ3600" s="0"/>
      <c r="NA3600" s="0"/>
      <c r="NB3600" s="0"/>
      <c r="NC3600" s="0"/>
      <c r="ND3600" s="0"/>
      <c r="NE3600" s="0"/>
      <c r="NF3600" s="0"/>
      <c r="NG3600" s="0"/>
      <c r="NH3600" s="0"/>
      <c r="NI3600" s="0"/>
      <c r="NJ3600" s="0"/>
      <c r="NK3600" s="0"/>
      <c r="NL3600" s="0"/>
      <c r="NM3600" s="0"/>
      <c r="NN3600" s="0"/>
      <c r="NO3600" s="0"/>
      <c r="NP3600" s="0"/>
      <c r="NQ3600" s="0"/>
      <c r="NR3600" s="0"/>
      <c r="NS3600" s="0"/>
      <c r="NT3600" s="0"/>
      <c r="NU3600" s="0"/>
      <c r="NV3600" s="0"/>
      <c r="NW3600" s="0"/>
      <c r="NX3600" s="0"/>
      <c r="NY3600" s="0"/>
      <c r="NZ3600" s="0"/>
      <c r="OA3600" s="0"/>
      <c r="OB3600" s="0"/>
      <c r="OC3600" s="0"/>
      <c r="OD3600" s="0"/>
      <c r="OE3600" s="0"/>
      <c r="OF3600" s="0"/>
      <c r="OG3600" s="0"/>
      <c r="OH3600" s="0"/>
      <c r="OI3600" s="0"/>
      <c r="OJ3600" s="0"/>
      <c r="OK3600" s="0"/>
      <c r="OL3600" s="0"/>
      <c r="OM3600" s="0"/>
      <c r="ON3600" s="0"/>
      <c r="OO3600" s="0"/>
      <c r="OP3600" s="0"/>
      <c r="OQ3600" s="0"/>
      <c r="OR3600" s="0"/>
      <c r="OS3600" s="0"/>
      <c r="OT3600" s="0"/>
      <c r="OU3600" s="0"/>
      <c r="OV3600" s="0"/>
      <c r="OW3600" s="0"/>
      <c r="OX3600" s="0"/>
      <c r="OY3600" s="0"/>
      <c r="OZ3600" s="0"/>
      <c r="PA3600" s="0"/>
      <c r="PB3600" s="0"/>
      <c r="PC3600" s="0"/>
      <c r="PD3600" s="0"/>
      <c r="PE3600" s="0"/>
      <c r="PF3600" s="0"/>
      <c r="PG3600" s="0"/>
      <c r="PH3600" s="0"/>
      <c r="PI3600" s="0"/>
      <c r="PJ3600" s="0"/>
      <c r="PK3600" s="0"/>
      <c r="PL3600" s="0"/>
      <c r="PM3600" s="0"/>
      <c r="PN3600" s="0"/>
      <c r="PO3600" s="0"/>
      <c r="PP3600" s="0"/>
      <c r="PQ3600" s="0"/>
      <c r="PR3600" s="0"/>
      <c r="PS3600" s="0"/>
      <c r="PT3600" s="0"/>
      <c r="PU3600" s="0"/>
      <c r="PV3600" s="0"/>
      <c r="PW3600" s="0"/>
      <c r="PX3600" s="0"/>
      <c r="PY3600" s="0"/>
      <c r="PZ3600" s="0"/>
      <c r="QA3600" s="0"/>
      <c r="QB3600" s="0"/>
      <c r="QC3600" s="0"/>
      <c r="QD3600" s="0"/>
      <c r="QE3600" s="0"/>
      <c r="QF3600" s="0"/>
      <c r="QG3600" s="0"/>
      <c r="QH3600" s="0"/>
      <c r="QI3600" s="0"/>
      <c r="QJ3600" s="0"/>
      <c r="QK3600" s="0"/>
      <c r="QL3600" s="0"/>
      <c r="QM3600" s="0"/>
      <c r="QN3600" s="0"/>
      <c r="QO3600" s="0"/>
      <c r="QP3600" s="0"/>
      <c r="QQ3600" s="0"/>
      <c r="QR3600" s="0"/>
      <c r="QS3600" s="0"/>
      <c r="QT3600" s="0"/>
      <c r="QU3600" s="0"/>
      <c r="QV3600" s="0"/>
      <c r="QW3600" s="0"/>
      <c r="QX3600" s="0"/>
      <c r="QY3600" s="0"/>
      <c r="QZ3600" s="0"/>
      <c r="RA3600" s="0"/>
      <c r="RB3600" s="0"/>
      <c r="RC3600" s="0"/>
      <c r="RD3600" s="0"/>
      <c r="RE3600" s="0"/>
      <c r="RF3600" s="0"/>
      <c r="RG3600" s="0"/>
      <c r="RH3600" s="0"/>
      <c r="RI3600" s="0"/>
      <c r="RJ3600" s="0"/>
      <c r="RK3600" s="0"/>
      <c r="RL3600" s="0"/>
      <c r="RM3600" s="0"/>
      <c r="RN3600" s="0"/>
      <c r="RO3600" s="0"/>
      <c r="RP3600" s="0"/>
      <c r="RQ3600" s="0"/>
      <c r="RR3600" s="0"/>
      <c r="RS3600" s="0"/>
      <c r="RT3600" s="0"/>
      <c r="RU3600" s="0"/>
      <c r="RV3600" s="0"/>
      <c r="RW3600" s="0"/>
      <c r="RX3600" s="0"/>
      <c r="RY3600" s="0"/>
      <c r="RZ3600" s="0"/>
      <c r="SA3600" s="0"/>
      <c r="SB3600" s="0"/>
      <c r="SC3600" s="0"/>
      <c r="SD3600" s="0"/>
      <c r="SE3600" s="0"/>
      <c r="SF3600" s="0"/>
      <c r="SG3600" s="0"/>
      <c r="SH3600" s="0"/>
      <c r="SI3600" s="0"/>
      <c r="SJ3600" s="0"/>
      <c r="SK3600" s="0"/>
      <c r="SL3600" s="0"/>
      <c r="SM3600" s="0"/>
      <c r="SN3600" s="0"/>
      <c r="SO3600" s="0"/>
      <c r="SP3600" s="0"/>
      <c r="SQ3600" s="0"/>
      <c r="SR3600" s="0"/>
      <c r="SS3600" s="0"/>
      <c r="ST3600" s="0"/>
      <c r="SU3600" s="0"/>
      <c r="SV3600" s="0"/>
      <c r="SW3600" s="0"/>
      <c r="SX3600" s="0"/>
      <c r="SY3600" s="0"/>
      <c r="SZ3600" s="0"/>
      <c r="TA3600" s="0"/>
      <c r="TB3600" s="0"/>
      <c r="TC3600" s="0"/>
      <c r="TD3600" s="0"/>
      <c r="TE3600" s="0"/>
      <c r="TF3600" s="0"/>
      <c r="TG3600" s="0"/>
      <c r="TH3600" s="0"/>
      <c r="TI3600" s="0"/>
      <c r="TJ3600" s="0"/>
      <c r="TK3600" s="0"/>
      <c r="TL3600" s="0"/>
      <c r="TM3600" s="0"/>
      <c r="TN3600" s="0"/>
      <c r="TO3600" s="0"/>
      <c r="TP3600" s="0"/>
      <c r="TQ3600" s="0"/>
      <c r="TR3600" s="0"/>
      <c r="TS3600" s="0"/>
      <c r="TT3600" s="0"/>
      <c r="TU3600" s="0"/>
      <c r="TV3600" s="0"/>
      <c r="TW3600" s="0"/>
      <c r="TX3600" s="0"/>
      <c r="TY3600" s="0"/>
      <c r="TZ3600" s="0"/>
      <c r="UA3600" s="0"/>
      <c r="UB3600" s="0"/>
      <c r="UC3600" s="0"/>
      <c r="UD3600" s="0"/>
      <c r="UE3600" s="0"/>
      <c r="UF3600" s="0"/>
      <c r="UG3600" s="0"/>
      <c r="UH3600" s="0"/>
      <c r="UI3600" s="0"/>
      <c r="UJ3600" s="0"/>
      <c r="UK3600" s="0"/>
      <c r="UL3600" s="0"/>
      <c r="UM3600" s="0"/>
      <c r="UN3600" s="0"/>
      <c r="UO3600" s="0"/>
      <c r="UP3600" s="0"/>
      <c r="UQ3600" s="0"/>
      <c r="UR3600" s="0"/>
      <c r="US3600" s="0"/>
      <c r="UT3600" s="0"/>
      <c r="UU3600" s="0"/>
      <c r="UV3600" s="0"/>
      <c r="UW3600" s="0"/>
      <c r="UX3600" s="0"/>
      <c r="UY3600" s="0"/>
      <c r="UZ3600" s="0"/>
      <c r="VA3600" s="0"/>
      <c r="VB3600" s="0"/>
      <c r="VC3600" s="0"/>
      <c r="VD3600" s="0"/>
      <c r="VE3600" s="0"/>
      <c r="VF3600" s="0"/>
      <c r="VG3600" s="0"/>
      <c r="VH3600" s="0"/>
      <c r="VI3600" s="0"/>
      <c r="VJ3600" s="0"/>
      <c r="VK3600" s="0"/>
      <c r="VL3600" s="0"/>
      <c r="VM3600" s="0"/>
      <c r="VN3600" s="0"/>
      <c r="VO3600" s="0"/>
      <c r="VP3600" s="0"/>
      <c r="VQ3600" s="0"/>
      <c r="VR3600" s="0"/>
      <c r="VS3600" s="0"/>
      <c r="VT3600" s="0"/>
      <c r="VU3600" s="0"/>
      <c r="VV3600" s="0"/>
      <c r="VW3600" s="0"/>
      <c r="VX3600" s="0"/>
      <c r="VY3600" s="0"/>
      <c r="VZ3600" s="0"/>
      <c r="WA3600" s="0"/>
      <c r="WB3600" s="0"/>
      <c r="WC3600" s="0"/>
      <c r="WD3600" s="0"/>
      <c r="WE3600" s="0"/>
      <c r="WF3600" s="0"/>
      <c r="WG3600" s="0"/>
      <c r="WH3600" s="0"/>
      <c r="WI3600" s="0"/>
      <c r="WJ3600" s="0"/>
      <c r="WK3600" s="0"/>
      <c r="WL3600" s="0"/>
      <c r="WM3600" s="0"/>
      <c r="WN3600" s="0"/>
      <c r="WO3600" s="0"/>
      <c r="WP3600" s="0"/>
      <c r="WQ3600" s="0"/>
      <c r="WR3600" s="0"/>
      <c r="WS3600" s="0"/>
      <c r="WT3600" s="0"/>
      <c r="WU3600" s="0"/>
      <c r="WV3600" s="0"/>
      <c r="WW3600" s="0"/>
      <c r="WX3600" s="0"/>
      <c r="WY3600" s="0"/>
      <c r="WZ3600" s="0"/>
      <c r="XA3600" s="0"/>
      <c r="XB3600" s="0"/>
      <c r="XC3600" s="0"/>
      <c r="XD3600" s="0"/>
      <c r="XE3600" s="0"/>
      <c r="XF3600" s="0"/>
      <c r="XG3600" s="0"/>
      <c r="XH3600" s="0"/>
      <c r="XI3600" s="0"/>
      <c r="XJ3600" s="0"/>
      <c r="XK3600" s="0"/>
      <c r="XL3600" s="0"/>
      <c r="XM3600" s="0"/>
      <c r="XN3600" s="0"/>
      <c r="XO3600" s="0"/>
      <c r="XP3600" s="0"/>
      <c r="XQ3600" s="0"/>
      <c r="XR3600" s="0"/>
      <c r="XS3600" s="0"/>
      <c r="XT3600" s="0"/>
      <c r="XU3600" s="0"/>
      <c r="XV3600" s="0"/>
      <c r="XW3600" s="0"/>
      <c r="XX3600" s="0"/>
      <c r="XY3600" s="0"/>
      <c r="XZ3600" s="0"/>
      <c r="YA3600" s="0"/>
      <c r="YB3600" s="0"/>
      <c r="YC3600" s="0"/>
      <c r="YD3600" s="0"/>
      <c r="YE3600" s="0"/>
      <c r="YF3600" s="0"/>
      <c r="YG3600" s="0"/>
      <c r="YH3600" s="0"/>
      <c r="YI3600" s="0"/>
      <c r="YJ3600" s="0"/>
      <c r="YK3600" s="0"/>
      <c r="YL3600" s="0"/>
      <c r="YM3600" s="0"/>
      <c r="YN3600" s="0"/>
      <c r="YO3600" s="0"/>
      <c r="YP3600" s="0"/>
      <c r="YQ3600" s="0"/>
      <c r="YR3600" s="0"/>
      <c r="YS3600" s="0"/>
      <c r="YT3600" s="0"/>
      <c r="YU3600" s="0"/>
      <c r="YV3600" s="0"/>
      <c r="YW3600" s="0"/>
      <c r="YX3600" s="0"/>
      <c r="YY3600" s="0"/>
      <c r="YZ3600" s="0"/>
      <c r="ZA3600" s="0"/>
      <c r="ZB3600" s="0"/>
      <c r="ZC3600" s="0"/>
      <c r="ZD3600" s="0"/>
      <c r="ZE3600" s="0"/>
      <c r="ZF3600" s="0"/>
      <c r="ZG3600" s="0"/>
      <c r="ZH3600" s="0"/>
      <c r="ZI3600" s="0"/>
      <c r="ZJ3600" s="0"/>
      <c r="ZK3600" s="0"/>
      <c r="ZL3600" s="0"/>
      <c r="ZM3600" s="0"/>
      <c r="ZN3600" s="0"/>
      <c r="ZO3600" s="0"/>
      <c r="ZP3600" s="0"/>
      <c r="ZQ3600" s="0"/>
      <c r="ZR3600" s="0"/>
      <c r="ZS3600" s="0"/>
      <c r="ZT3600" s="0"/>
      <c r="ZU3600" s="0"/>
      <c r="ZV3600" s="0"/>
      <c r="ZW3600" s="0"/>
      <c r="ZX3600" s="0"/>
      <c r="ZY3600" s="0"/>
      <c r="ZZ3600" s="0"/>
      <c r="AAA3600" s="0"/>
      <c r="AAB3600" s="0"/>
      <c r="AAC3600" s="0"/>
      <c r="AAD3600" s="0"/>
      <c r="AAE3600" s="0"/>
      <c r="AAF3600" s="0"/>
      <c r="AAG3600" s="0"/>
      <c r="AAH3600" s="0"/>
      <c r="AAI3600" s="0"/>
      <c r="AAJ3600" s="0"/>
      <c r="AAK3600" s="0"/>
      <c r="AAL3600" s="0"/>
      <c r="AAM3600" s="0"/>
      <c r="AAN3600" s="0"/>
      <c r="AAO3600" s="0"/>
      <c r="AAP3600" s="0"/>
      <c r="AAQ3600" s="0"/>
      <c r="AAR3600" s="0"/>
      <c r="AAS3600" s="0"/>
      <c r="AAT3600" s="0"/>
      <c r="AAU3600" s="0"/>
      <c r="AAV3600" s="0"/>
      <c r="AAW3600" s="0"/>
      <c r="AAX3600" s="0"/>
      <c r="AAY3600" s="0"/>
      <c r="AAZ3600" s="0"/>
      <c r="ABA3600" s="0"/>
      <c r="ABB3600" s="0"/>
      <c r="ABC3600" s="0"/>
      <c r="ABD3600" s="0"/>
      <c r="ABE3600" s="0"/>
      <c r="ABF3600" s="0"/>
      <c r="ABG3600" s="0"/>
      <c r="ABH3600" s="0"/>
      <c r="ABI3600" s="0"/>
      <c r="ABJ3600" s="0"/>
      <c r="ABK3600" s="0"/>
      <c r="ABL3600" s="0"/>
      <c r="ABM3600" s="0"/>
      <c r="ABN3600" s="0"/>
      <c r="ABO3600" s="0"/>
      <c r="ABP3600" s="0"/>
      <c r="ABQ3600" s="0"/>
      <c r="ABR3600" s="0"/>
      <c r="ABS3600" s="0"/>
      <c r="ABT3600" s="0"/>
      <c r="ABU3600" s="0"/>
      <c r="ABV3600" s="0"/>
      <c r="ABW3600" s="0"/>
      <c r="ABX3600" s="0"/>
      <c r="ABY3600" s="0"/>
      <c r="ABZ3600" s="0"/>
      <c r="ACA3600" s="0"/>
      <c r="ACB3600" s="0"/>
      <c r="ACC3600" s="0"/>
      <c r="ACD3600" s="0"/>
      <c r="ACE3600" s="0"/>
      <c r="ACF3600" s="0"/>
      <c r="ACG3600" s="0"/>
      <c r="ACH3600" s="0"/>
      <c r="ACI3600" s="0"/>
      <c r="ACJ3600" s="0"/>
      <c r="ACK3600" s="0"/>
      <c r="ACL3600" s="0"/>
      <c r="ACM3600" s="0"/>
      <c r="ACN3600" s="0"/>
      <c r="ACO3600" s="0"/>
      <c r="ACP3600" s="0"/>
      <c r="ACQ3600" s="0"/>
      <c r="ACR3600" s="0"/>
      <c r="ACS3600" s="0"/>
      <c r="ACT3600" s="0"/>
      <c r="ACU3600" s="0"/>
      <c r="ACV3600" s="0"/>
      <c r="ACW3600" s="0"/>
      <c r="ACX3600" s="0"/>
      <c r="ACY3600" s="0"/>
      <c r="ACZ3600" s="0"/>
      <c r="ADA3600" s="0"/>
      <c r="ADB3600" s="0"/>
      <c r="ADC3600" s="0"/>
      <c r="ADD3600" s="0"/>
      <c r="ADE3600" s="0"/>
      <c r="ADF3600" s="0"/>
      <c r="ADG3600" s="0"/>
      <c r="ADH3600" s="0"/>
      <c r="ADI3600" s="0"/>
      <c r="ADJ3600" s="0"/>
      <c r="ADK3600" s="0"/>
      <c r="ADL3600" s="0"/>
      <c r="ADM3600" s="0"/>
      <c r="ADN3600" s="0"/>
      <c r="ADO3600" s="0"/>
      <c r="ADP3600" s="0"/>
      <c r="ADQ3600" s="0"/>
      <c r="ADR3600" s="0"/>
      <c r="ADS3600" s="0"/>
      <c r="ADT3600" s="0"/>
      <c r="ADU3600" s="0"/>
      <c r="ADV3600" s="0"/>
      <c r="ADW3600" s="0"/>
      <c r="ADX3600" s="0"/>
      <c r="ADY3600" s="0"/>
      <c r="ADZ3600" s="0"/>
      <c r="AEA3600" s="0"/>
      <c r="AEB3600" s="0"/>
      <c r="AEC3600" s="0"/>
      <c r="AED3600" s="0"/>
      <c r="AEE3600" s="0"/>
      <c r="AEF3600" s="0"/>
      <c r="AEG3600" s="0"/>
      <c r="AEH3600" s="0"/>
      <c r="AEI3600" s="0"/>
      <c r="AEJ3600" s="0"/>
      <c r="AEK3600" s="0"/>
      <c r="AEL3600" s="0"/>
      <c r="AEM3600" s="0"/>
      <c r="AEN3600" s="0"/>
      <c r="AEO3600" s="0"/>
      <c r="AEP3600" s="0"/>
      <c r="AEQ3600" s="0"/>
      <c r="AER3600" s="0"/>
      <c r="AES3600" s="0"/>
      <c r="AET3600" s="0"/>
      <c r="AEU3600" s="0"/>
      <c r="AEV3600" s="0"/>
      <c r="AEW3600" s="0"/>
      <c r="AEX3600" s="0"/>
      <c r="AEY3600" s="0"/>
      <c r="AEZ3600" s="0"/>
      <c r="AFA3600" s="0"/>
      <c r="AFB3600" s="0"/>
      <c r="AFC3600" s="0"/>
      <c r="AFD3600" s="0"/>
      <c r="AFE3600" s="0"/>
      <c r="AFF3600" s="0"/>
      <c r="AFG3600" s="0"/>
      <c r="AFH3600" s="0"/>
      <c r="AFI3600" s="0"/>
      <c r="AFJ3600" s="0"/>
      <c r="AFK3600" s="0"/>
      <c r="AFL3600" s="0"/>
      <c r="AFM3600" s="0"/>
      <c r="AFN3600" s="0"/>
      <c r="AFO3600" s="0"/>
      <c r="AFP3600" s="0"/>
      <c r="AFQ3600" s="0"/>
      <c r="AFR3600" s="0"/>
      <c r="AFS3600" s="0"/>
      <c r="AFT3600" s="0"/>
      <c r="AFU3600" s="0"/>
      <c r="AFV3600" s="0"/>
      <c r="AFW3600" s="0"/>
      <c r="AFX3600" s="0"/>
      <c r="AFY3600" s="0"/>
      <c r="AFZ3600" s="0"/>
      <c r="AGA3600" s="0"/>
      <c r="AGB3600" s="0"/>
      <c r="AGC3600" s="0"/>
      <c r="AGD3600" s="0"/>
      <c r="AGE3600" s="0"/>
      <c r="AGF3600" s="0"/>
      <c r="AGG3600" s="0"/>
      <c r="AGH3600" s="0"/>
      <c r="AGI3600" s="0"/>
      <c r="AGJ3600" s="0"/>
      <c r="AGK3600" s="0"/>
      <c r="AGL3600" s="0"/>
      <c r="AGM3600" s="0"/>
      <c r="AGN3600" s="0"/>
      <c r="AGO3600" s="0"/>
      <c r="AGP3600" s="0"/>
      <c r="AGQ3600" s="0"/>
      <c r="AGR3600" s="0"/>
      <c r="AGS3600" s="0"/>
      <c r="AGT3600" s="0"/>
      <c r="AGU3600" s="0"/>
      <c r="AGV3600" s="0"/>
      <c r="AGW3600" s="0"/>
      <c r="AGX3600" s="0"/>
      <c r="AGY3600" s="0"/>
      <c r="AGZ3600" s="0"/>
      <c r="AHA3600" s="0"/>
      <c r="AHB3600" s="0"/>
      <c r="AHC3600" s="0"/>
      <c r="AHD3600" s="0"/>
      <c r="AHE3600" s="0"/>
      <c r="AHF3600" s="0"/>
      <c r="AHG3600" s="0"/>
      <c r="AHH3600" s="0"/>
      <c r="AHI3600" s="0"/>
      <c r="AHJ3600" s="0"/>
      <c r="AHK3600" s="0"/>
      <c r="AHL3600" s="0"/>
      <c r="AHM3600" s="0"/>
      <c r="AHN3600" s="0"/>
      <c r="AHO3600" s="0"/>
      <c r="AHP3600" s="0"/>
      <c r="AHQ3600" s="0"/>
      <c r="AHR3600" s="0"/>
      <c r="AHS3600" s="0"/>
      <c r="AHT3600" s="0"/>
      <c r="AHU3600" s="0"/>
      <c r="AHV3600" s="0"/>
      <c r="AHW3600" s="0"/>
      <c r="AHX3600" s="0"/>
      <c r="AHY3600" s="0"/>
      <c r="AHZ3600" s="0"/>
      <c r="AIA3600" s="0"/>
      <c r="AIB3600" s="0"/>
      <c r="AIC3600" s="0"/>
      <c r="AID3600" s="0"/>
      <c r="AIE3600" s="0"/>
      <c r="AIF3600" s="0"/>
      <c r="AIG3600" s="0"/>
      <c r="AIH3600" s="0"/>
      <c r="AII3600" s="0"/>
      <c r="AIJ3600" s="0"/>
      <c r="AIK3600" s="0"/>
      <c r="AIL3600" s="0"/>
      <c r="AIM3600" s="0"/>
      <c r="AIN3600" s="0"/>
      <c r="AIO3600" s="0"/>
      <c r="AIP3600" s="0"/>
      <c r="AIQ3600" s="0"/>
      <c r="AIR3600" s="0"/>
      <c r="AIS3600" s="0"/>
      <c r="AIT3600" s="0"/>
      <c r="AIU3600" s="0"/>
      <c r="AIV3600" s="0"/>
      <c r="AIW3600" s="0"/>
      <c r="AIX3600" s="0"/>
      <c r="AIY3600" s="0"/>
      <c r="AIZ3600" s="0"/>
      <c r="AJA3600" s="0"/>
      <c r="AJB3600" s="0"/>
      <c r="AJC3600" s="0"/>
      <c r="AJD3600" s="0"/>
      <c r="AJE3600" s="0"/>
      <c r="AJF3600" s="0"/>
      <c r="AJG3600" s="0"/>
      <c r="AJH3600" s="0"/>
      <c r="AJI3600" s="0"/>
      <c r="AJJ3600" s="0"/>
      <c r="AJK3600" s="0"/>
      <c r="AJL3600" s="0"/>
      <c r="AJM3600" s="0"/>
      <c r="AJN3600" s="0"/>
      <c r="AJO3600" s="0"/>
      <c r="AJP3600" s="0"/>
      <c r="AJQ3600" s="0"/>
      <c r="AJR3600" s="0"/>
      <c r="AJS3600" s="0"/>
      <c r="AJT3600" s="0"/>
      <c r="AJU3600" s="0"/>
      <c r="AJV3600" s="0"/>
      <c r="AJW3600" s="0"/>
      <c r="AJX3600" s="0"/>
      <c r="AJY3600" s="0"/>
      <c r="AJZ3600" s="0"/>
      <c r="AKA3600" s="0"/>
      <c r="AKB3600" s="0"/>
      <c r="AKC3600" s="0"/>
      <c r="AKD3600" s="0"/>
      <c r="AKE3600" s="0"/>
      <c r="AKF3600" s="0"/>
      <c r="AKG3600" s="0"/>
      <c r="AKH3600" s="0"/>
      <c r="AKI3600" s="0"/>
      <c r="AKJ3600" s="0"/>
      <c r="AKK3600" s="0"/>
      <c r="AKL3600" s="0"/>
      <c r="AKM3600" s="0"/>
      <c r="AKN3600" s="0"/>
      <c r="AKO3600" s="0"/>
      <c r="AKP3600" s="0"/>
      <c r="AKQ3600" s="0"/>
      <c r="AKR3600" s="0"/>
      <c r="AKS3600" s="0"/>
      <c r="AKT3600" s="0"/>
      <c r="AKU3600" s="0"/>
      <c r="AKV3600" s="0"/>
      <c r="AKW3600" s="0"/>
      <c r="AKX3600" s="0"/>
      <c r="AKY3600" s="0"/>
      <c r="AKZ3600" s="0"/>
      <c r="ALA3600" s="0"/>
      <c r="ALB3600" s="0"/>
      <c r="ALC3600" s="0"/>
      <c r="ALD3600" s="0"/>
      <c r="ALE3600" s="0"/>
      <c r="ALF3600" s="0"/>
      <c r="ALG3600" s="0"/>
      <c r="ALH3600" s="0"/>
      <c r="ALI3600" s="0"/>
      <c r="ALJ3600" s="0"/>
      <c r="ALK3600" s="0"/>
      <c r="ALL3600" s="0"/>
      <c r="ALM3600" s="0"/>
      <c r="ALN3600" s="0"/>
      <c r="ALO3600" s="0"/>
      <c r="ALP3600" s="0"/>
      <c r="ALQ3600" s="0"/>
      <c r="ALR3600" s="0"/>
      <c r="ALS3600" s="0"/>
      <c r="ALT3600" s="0"/>
      <c r="ALU3600" s="0"/>
      <c r="ALV3600" s="0"/>
      <c r="ALW3600" s="0"/>
      <c r="ALX3600" s="0"/>
      <c r="ALY3600" s="0"/>
      <c r="ALZ3600" s="0"/>
      <c r="AMA3600" s="0"/>
      <c r="AMB3600" s="0"/>
      <c r="AMC3600" s="0"/>
      <c r="AMD3600" s="0"/>
      <c r="AME3600" s="0"/>
      <c r="AMF3600" s="0"/>
      <c r="AMG3600" s="0"/>
      <c r="AMH3600" s="0"/>
      <c r="AMI3600" s="0"/>
    </row>
    <row r="3601" customFormat="false" ht="12.75" hidden="false" customHeight="false" outlineLevel="0" collapsed="false">
      <c r="A3601" s="1" t="s">
        <v>3822</v>
      </c>
      <c r="C3601" s="27" t="s">
        <v>3829</v>
      </c>
      <c r="D3601" s="27" t="s">
        <v>49</v>
      </c>
      <c r="E3601" s="28"/>
      <c r="F3601" s="29"/>
      <c r="G3601" s="27"/>
      <c r="H3601" s="30" t="s">
        <v>61</v>
      </c>
      <c r="I3601" s="31" t="n">
        <v>1.39</v>
      </c>
      <c r="J3601" s="31" t="s">
        <v>3814</v>
      </c>
      <c r="BM3601" s="0"/>
      <c r="BN3601" s="0"/>
      <c r="BO3601" s="0"/>
      <c r="BP3601" s="0"/>
      <c r="BQ3601" s="0"/>
      <c r="BR3601" s="0"/>
      <c r="BS3601" s="0"/>
      <c r="BT3601" s="0"/>
      <c r="BU3601" s="0"/>
      <c r="BV3601" s="0"/>
      <c r="BW3601" s="0"/>
      <c r="BX3601" s="0"/>
      <c r="BY3601" s="0"/>
      <c r="BZ3601" s="0"/>
      <c r="CA3601" s="0"/>
      <c r="CB3601" s="0"/>
      <c r="CC3601" s="0"/>
      <c r="CD3601" s="0"/>
      <c r="CE3601" s="0"/>
      <c r="CF3601" s="0"/>
      <c r="CG3601" s="0"/>
      <c r="CH3601" s="0"/>
      <c r="CI3601" s="0"/>
      <c r="CJ3601" s="0"/>
      <c r="CK3601" s="0"/>
      <c r="CL3601" s="0"/>
      <c r="CM3601" s="0"/>
      <c r="CN3601" s="0"/>
      <c r="CO3601" s="0"/>
      <c r="CP3601" s="0"/>
      <c r="CQ3601" s="0"/>
      <c r="CR3601" s="0"/>
      <c r="CS3601" s="0"/>
      <c r="CT3601" s="0"/>
      <c r="CU3601" s="0"/>
      <c r="CV3601" s="0"/>
      <c r="CW3601" s="0"/>
      <c r="CX3601" s="0"/>
      <c r="CY3601" s="0"/>
      <c r="CZ3601" s="0"/>
      <c r="DA3601" s="0"/>
      <c r="DB3601" s="0"/>
      <c r="DC3601" s="0"/>
      <c r="DD3601" s="0"/>
      <c r="DE3601" s="0"/>
      <c r="DF3601" s="0"/>
      <c r="DG3601" s="0"/>
      <c r="DH3601" s="0"/>
      <c r="DI3601" s="0"/>
      <c r="DJ3601" s="0"/>
      <c r="DK3601" s="0"/>
      <c r="DL3601" s="0"/>
      <c r="DM3601" s="0"/>
      <c r="DN3601" s="0"/>
      <c r="DO3601" s="0"/>
      <c r="DP3601" s="0"/>
      <c r="DQ3601" s="0"/>
      <c r="DR3601" s="0"/>
      <c r="DS3601" s="0"/>
      <c r="DT3601" s="0"/>
      <c r="DU3601" s="0"/>
      <c r="DV3601" s="0"/>
      <c r="DW3601" s="0"/>
      <c r="DX3601" s="0"/>
      <c r="DY3601" s="0"/>
      <c r="DZ3601" s="0"/>
      <c r="EA3601" s="0"/>
      <c r="EB3601" s="0"/>
      <c r="EC3601" s="0"/>
      <c r="ED3601" s="0"/>
      <c r="EE3601" s="0"/>
      <c r="EF3601" s="0"/>
      <c r="EG3601" s="0"/>
      <c r="EH3601" s="0"/>
      <c r="EI3601" s="0"/>
      <c r="EJ3601" s="0"/>
      <c r="EK3601" s="0"/>
      <c r="EL3601" s="0"/>
      <c r="EM3601" s="0"/>
      <c r="EN3601" s="0"/>
      <c r="EO3601" s="0"/>
      <c r="EP3601" s="0"/>
      <c r="EQ3601" s="0"/>
      <c r="ER3601" s="0"/>
      <c r="ES3601" s="0"/>
      <c r="ET3601" s="0"/>
      <c r="EU3601" s="0"/>
      <c r="EV3601" s="0"/>
      <c r="EW3601" s="0"/>
      <c r="EX3601" s="0"/>
      <c r="EY3601" s="0"/>
      <c r="EZ3601" s="0"/>
      <c r="FA3601" s="0"/>
      <c r="FB3601" s="0"/>
      <c r="FC3601" s="0"/>
      <c r="FD3601" s="0"/>
      <c r="FE3601" s="0"/>
      <c r="FF3601" s="0"/>
      <c r="FG3601" s="0"/>
      <c r="FH3601" s="0"/>
      <c r="FI3601" s="0"/>
      <c r="FJ3601" s="0"/>
      <c r="FK3601" s="0"/>
      <c r="FL3601" s="0"/>
      <c r="FM3601" s="0"/>
      <c r="FN3601" s="0"/>
      <c r="FO3601" s="0"/>
      <c r="FP3601" s="0"/>
      <c r="FQ3601" s="0"/>
      <c r="FR3601" s="0"/>
      <c r="FS3601" s="0"/>
      <c r="FT3601" s="0"/>
      <c r="FU3601" s="0"/>
      <c r="FV3601" s="0"/>
      <c r="FW3601" s="0"/>
      <c r="FX3601" s="0"/>
      <c r="FY3601" s="0"/>
      <c r="FZ3601" s="0"/>
      <c r="GA3601" s="0"/>
      <c r="GB3601" s="0"/>
      <c r="GC3601" s="0"/>
      <c r="GD3601" s="0"/>
      <c r="GE3601" s="0"/>
      <c r="GF3601" s="0"/>
      <c r="GG3601" s="0"/>
      <c r="GH3601" s="0"/>
      <c r="GI3601" s="0"/>
      <c r="GJ3601" s="0"/>
      <c r="GK3601" s="0"/>
      <c r="GL3601" s="0"/>
      <c r="GM3601" s="0"/>
      <c r="GN3601" s="0"/>
      <c r="GO3601" s="0"/>
      <c r="GP3601" s="0"/>
      <c r="GQ3601" s="0"/>
      <c r="GR3601" s="0"/>
      <c r="GS3601" s="0"/>
      <c r="GT3601" s="0"/>
      <c r="GU3601" s="0"/>
      <c r="GV3601" s="0"/>
      <c r="GW3601" s="0"/>
      <c r="GX3601" s="0"/>
      <c r="GY3601" s="0"/>
      <c r="GZ3601" s="0"/>
      <c r="HA3601" s="0"/>
      <c r="HB3601" s="0"/>
      <c r="HC3601" s="0"/>
      <c r="HD3601" s="0"/>
      <c r="HE3601" s="0"/>
      <c r="HF3601" s="0"/>
      <c r="HG3601" s="0"/>
      <c r="HH3601" s="0"/>
      <c r="HI3601" s="0"/>
      <c r="HJ3601" s="0"/>
      <c r="HK3601" s="0"/>
      <c r="HL3601" s="0"/>
      <c r="HM3601" s="0"/>
      <c r="HN3601" s="0"/>
      <c r="HO3601" s="0"/>
      <c r="HP3601" s="0"/>
      <c r="HQ3601" s="0"/>
      <c r="HR3601" s="0"/>
      <c r="HS3601" s="0"/>
      <c r="HT3601" s="0"/>
      <c r="HU3601" s="0"/>
      <c r="HV3601" s="0"/>
      <c r="HW3601" s="0"/>
      <c r="HX3601" s="0"/>
      <c r="HY3601" s="0"/>
      <c r="HZ3601" s="0"/>
      <c r="IA3601" s="0"/>
      <c r="IB3601" s="0"/>
      <c r="IC3601" s="0"/>
      <c r="ID3601" s="0"/>
      <c r="IE3601" s="0"/>
      <c r="IF3601" s="0"/>
      <c r="IG3601" s="0"/>
      <c r="IH3601" s="0"/>
      <c r="II3601" s="0"/>
      <c r="IJ3601" s="0"/>
      <c r="IK3601" s="0"/>
      <c r="IL3601" s="0"/>
      <c r="IM3601" s="0"/>
      <c r="IN3601" s="0"/>
      <c r="IO3601" s="0"/>
      <c r="IP3601" s="0"/>
      <c r="IQ3601" s="0"/>
      <c r="IR3601" s="0"/>
      <c r="IS3601" s="0"/>
      <c r="IT3601" s="0"/>
      <c r="IU3601" s="0"/>
      <c r="IV3601" s="0"/>
      <c r="IW3601" s="0"/>
      <c r="IX3601" s="0"/>
      <c r="IY3601" s="0"/>
      <c r="IZ3601" s="0"/>
      <c r="JA3601" s="0"/>
      <c r="JB3601" s="0"/>
      <c r="JC3601" s="0"/>
      <c r="JD3601" s="0"/>
      <c r="JE3601" s="0"/>
      <c r="JF3601" s="0"/>
      <c r="JG3601" s="0"/>
      <c r="JH3601" s="0"/>
      <c r="JI3601" s="0"/>
      <c r="JJ3601" s="0"/>
      <c r="JK3601" s="0"/>
      <c r="JL3601" s="0"/>
      <c r="JM3601" s="0"/>
      <c r="JN3601" s="0"/>
      <c r="JO3601" s="0"/>
      <c r="JP3601" s="0"/>
      <c r="JQ3601" s="0"/>
      <c r="JR3601" s="0"/>
      <c r="JS3601" s="0"/>
      <c r="JT3601" s="0"/>
      <c r="JU3601" s="0"/>
      <c r="JV3601" s="0"/>
      <c r="JW3601" s="0"/>
      <c r="JX3601" s="0"/>
      <c r="JY3601" s="0"/>
      <c r="JZ3601" s="0"/>
      <c r="KA3601" s="0"/>
      <c r="KB3601" s="0"/>
      <c r="KC3601" s="0"/>
      <c r="KD3601" s="0"/>
      <c r="KE3601" s="0"/>
      <c r="KF3601" s="0"/>
      <c r="KG3601" s="0"/>
      <c r="KH3601" s="0"/>
      <c r="KI3601" s="0"/>
      <c r="KJ3601" s="0"/>
      <c r="KK3601" s="0"/>
      <c r="KL3601" s="0"/>
      <c r="KM3601" s="0"/>
      <c r="KN3601" s="0"/>
      <c r="KO3601" s="0"/>
      <c r="KP3601" s="0"/>
      <c r="KQ3601" s="0"/>
      <c r="KR3601" s="0"/>
      <c r="KS3601" s="0"/>
      <c r="KT3601" s="0"/>
      <c r="KU3601" s="0"/>
      <c r="KV3601" s="0"/>
      <c r="KW3601" s="0"/>
      <c r="KX3601" s="0"/>
      <c r="KY3601" s="0"/>
      <c r="KZ3601" s="0"/>
      <c r="LA3601" s="0"/>
      <c r="LB3601" s="0"/>
      <c r="LC3601" s="0"/>
      <c r="LD3601" s="0"/>
      <c r="LE3601" s="0"/>
      <c r="LF3601" s="0"/>
      <c r="LG3601" s="0"/>
      <c r="LH3601" s="0"/>
      <c r="LI3601" s="0"/>
      <c r="LJ3601" s="0"/>
      <c r="LK3601" s="0"/>
      <c r="LL3601" s="0"/>
      <c r="LM3601" s="0"/>
      <c r="LN3601" s="0"/>
      <c r="LO3601" s="0"/>
      <c r="LP3601" s="0"/>
      <c r="LQ3601" s="0"/>
      <c r="LR3601" s="0"/>
      <c r="LS3601" s="0"/>
      <c r="LT3601" s="0"/>
      <c r="LU3601" s="0"/>
      <c r="LV3601" s="0"/>
      <c r="LW3601" s="0"/>
      <c r="LX3601" s="0"/>
      <c r="LY3601" s="0"/>
      <c r="LZ3601" s="0"/>
      <c r="MA3601" s="0"/>
      <c r="MB3601" s="0"/>
      <c r="MC3601" s="0"/>
      <c r="MD3601" s="0"/>
      <c r="ME3601" s="0"/>
      <c r="MF3601" s="0"/>
      <c r="MG3601" s="0"/>
      <c r="MH3601" s="0"/>
      <c r="MI3601" s="0"/>
      <c r="MJ3601" s="0"/>
      <c r="MK3601" s="0"/>
      <c r="ML3601" s="0"/>
      <c r="MM3601" s="0"/>
      <c r="MN3601" s="0"/>
      <c r="MO3601" s="0"/>
      <c r="MP3601" s="0"/>
      <c r="MQ3601" s="0"/>
      <c r="MR3601" s="0"/>
      <c r="MS3601" s="0"/>
      <c r="MT3601" s="0"/>
      <c r="MU3601" s="0"/>
      <c r="MV3601" s="0"/>
      <c r="MW3601" s="0"/>
      <c r="MX3601" s="0"/>
      <c r="MY3601" s="0"/>
      <c r="MZ3601" s="0"/>
      <c r="NA3601" s="0"/>
      <c r="NB3601" s="0"/>
      <c r="NC3601" s="0"/>
      <c r="ND3601" s="0"/>
      <c r="NE3601" s="0"/>
      <c r="NF3601" s="0"/>
      <c r="NG3601" s="0"/>
      <c r="NH3601" s="0"/>
      <c r="NI3601" s="0"/>
      <c r="NJ3601" s="0"/>
      <c r="NK3601" s="0"/>
      <c r="NL3601" s="0"/>
      <c r="NM3601" s="0"/>
      <c r="NN3601" s="0"/>
      <c r="NO3601" s="0"/>
      <c r="NP3601" s="0"/>
      <c r="NQ3601" s="0"/>
      <c r="NR3601" s="0"/>
      <c r="NS3601" s="0"/>
      <c r="NT3601" s="0"/>
      <c r="NU3601" s="0"/>
      <c r="NV3601" s="0"/>
      <c r="NW3601" s="0"/>
      <c r="NX3601" s="0"/>
      <c r="NY3601" s="0"/>
      <c r="NZ3601" s="0"/>
      <c r="OA3601" s="0"/>
      <c r="OB3601" s="0"/>
      <c r="OC3601" s="0"/>
      <c r="OD3601" s="0"/>
      <c r="OE3601" s="0"/>
      <c r="OF3601" s="0"/>
      <c r="OG3601" s="0"/>
      <c r="OH3601" s="0"/>
      <c r="OI3601" s="0"/>
      <c r="OJ3601" s="0"/>
      <c r="OK3601" s="0"/>
      <c r="OL3601" s="0"/>
      <c r="OM3601" s="0"/>
      <c r="ON3601" s="0"/>
      <c r="OO3601" s="0"/>
      <c r="OP3601" s="0"/>
      <c r="OQ3601" s="0"/>
      <c r="OR3601" s="0"/>
      <c r="OS3601" s="0"/>
      <c r="OT3601" s="0"/>
      <c r="OU3601" s="0"/>
      <c r="OV3601" s="0"/>
      <c r="OW3601" s="0"/>
      <c r="OX3601" s="0"/>
      <c r="OY3601" s="0"/>
      <c r="OZ3601" s="0"/>
      <c r="PA3601" s="0"/>
      <c r="PB3601" s="0"/>
      <c r="PC3601" s="0"/>
      <c r="PD3601" s="0"/>
      <c r="PE3601" s="0"/>
      <c r="PF3601" s="0"/>
      <c r="PG3601" s="0"/>
      <c r="PH3601" s="0"/>
      <c r="PI3601" s="0"/>
      <c r="PJ3601" s="0"/>
      <c r="PK3601" s="0"/>
      <c r="PL3601" s="0"/>
      <c r="PM3601" s="0"/>
      <c r="PN3601" s="0"/>
      <c r="PO3601" s="0"/>
      <c r="PP3601" s="0"/>
      <c r="PQ3601" s="0"/>
      <c r="PR3601" s="0"/>
      <c r="PS3601" s="0"/>
      <c r="PT3601" s="0"/>
      <c r="PU3601" s="0"/>
      <c r="PV3601" s="0"/>
      <c r="PW3601" s="0"/>
      <c r="PX3601" s="0"/>
      <c r="PY3601" s="0"/>
      <c r="PZ3601" s="0"/>
      <c r="QA3601" s="0"/>
      <c r="QB3601" s="0"/>
      <c r="QC3601" s="0"/>
      <c r="QD3601" s="0"/>
      <c r="QE3601" s="0"/>
      <c r="QF3601" s="0"/>
      <c r="QG3601" s="0"/>
      <c r="QH3601" s="0"/>
      <c r="QI3601" s="0"/>
      <c r="QJ3601" s="0"/>
      <c r="QK3601" s="0"/>
      <c r="QL3601" s="0"/>
      <c r="QM3601" s="0"/>
      <c r="QN3601" s="0"/>
      <c r="QO3601" s="0"/>
      <c r="QP3601" s="0"/>
      <c r="QQ3601" s="0"/>
      <c r="QR3601" s="0"/>
      <c r="QS3601" s="0"/>
      <c r="QT3601" s="0"/>
      <c r="QU3601" s="0"/>
      <c r="QV3601" s="0"/>
      <c r="QW3601" s="0"/>
      <c r="QX3601" s="0"/>
      <c r="QY3601" s="0"/>
      <c r="QZ3601" s="0"/>
      <c r="RA3601" s="0"/>
      <c r="RB3601" s="0"/>
      <c r="RC3601" s="0"/>
      <c r="RD3601" s="0"/>
      <c r="RE3601" s="0"/>
      <c r="RF3601" s="0"/>
      <c r="RG3601" s="0"/>
      <c r="RH3601" s="0"/>
      <c r="RI3601" s="0"/>
      <c r="RJ3601" s="0"/>
      <c r="RK3601" s="0"/>
      <c r="RL3601" s="0"/>
      <c r="RM3601" s="0"/>
      <c r="RN3601" s="0"/>
      <c r="RO3601" s="0"/>
      <c r="RP3601" s="0"/>
      <c r="RQ3601" s="0"/>
      <c r="RR3601" s="0"/>
      <c r="RS3601" s="0"/>
      <c r="RT3601" s="0"/>
      <c r="RU3601" s="0"/>
      <c r="RV3601" s="0"/>
      <c r="RW3601" s="0"/>
      <c r="RX3601" s="0"/>
      <c r="RY3601" s="0"/>
      <c r="RZ3601" s="0"/>
      <c r="SA3601" s="0"/>
      <c r="SB3601" s="0"/>
      <c r="SC3601" s="0"/>
      <c r="SD3601" s="0"/>
      <c r="SE3601" s="0"/>
      <c r="SF3601" s="0"/>
      <c r="SG3601" s="0"/>
      <c r="SH3601" s="0"/>
      <c r="SI3601" s="0"/>
      <c r="SJ3601" s="0"/>
      <c r="SK3601" s="0"/>
      <c r="SL3601" s="0"/>
      <c r="SM3601" s="0"/>
      <c r="SN3601" s="0"/>
      <c r="SO3601" s="0"/>
      <c r="SP3601" s="0"/>
      <c r="SQ3601" s="0"/>
      <c r="SR3601" s="0"/>
      <c r="SS3601" s="0"/>
      <c r="ST3601" s="0"/>
      <c r="SU3601" s="0"/>
      <c r="SV3601" s="0"/>
      <c r="SW3601" s="0"/>
      <c r="SX3601" s="0"/>
      <c r="SY3601" s="0"/>
      <c r="SZ3601" s="0"/>
      <c r="TA3601" s="0"/>
      <c r="TB3601" s="0"/>
      <c r="TC3601" s="0"/>
      <c r="TD3601" s="0"/>
      <c r="TE3601" s="0"/>
      <c r="TF3601" s="0"/>
      <c r="TG3601" s="0"/>
      <c r="TH3601" s="0"/>
      <c r="TI3601" s="0"/>
      <c r="TJ3601" s="0"/>
      <c r="TK3601" s="0"/>
      <c r="TL3601" s="0"/>
      <c r="TM3601" s="0"/>
      <c r="TN3601" s="0"/>
      <c r="TO3601" s="0"/>
      <c r="TP3601" s="0"/>
      <c r="TQ3601" s="0"/>
      <c r="TR3601" s="0"/>
      <c r="TS3601" s="0"/>
      <c r="TT3601" s="0"/>
      <c r="TU3601" s="0"/>
      <c r="TV3601" s="0"/>
      <c r="TW3601" s="0"/>
      <c r="TX3601" s="0"/>
      <c r="TY3601" s="0"/>
      <c r="TZ3601" s="0"/>
      <c r="UA3601" s="0"/>
      <c r="UB3601" s="0"/>
      <c r="UC3601" s="0"/>
      <c r="UD3601" s="0"/>
      <c r="UE3601" s="0"/>
      <c r="UF3601" s="0"/>
      <c r="UG3601" s="0"/>
      <c r="UH3601" s="0"/>
      <c r="UI3601" s="0"/>
      <c r="UJ3601" s="0"/>
      <c r="UK3601" s="0"/>
      <c r="UL3601" s="0"/>
      <c r="UM3601" s="0"/>
      <c r="UN3601" s="0"/>
      <c r="UO3601" s="0"/>
      <c r="UP3601" s="0"/>
      <c r="UQ3601" s="0"/>
      <c r="UR3601" s="0"/>
      <c r="US3601" s="0"/>
      <c r="UT3601" s="0"/>
      <c r="UU3601" s="0"/>
      <c r="UV3601" s="0"/>
      <c r="UW3601" s="0"/>
      <c r="UX3601" s="0"/>
      <c r="UY3601" s="0"/>
      <c r="UZ3601" s="0"/>
      <c r="VA3601" s="0"/>
      <c r="VB3601" s="0"/>
      <c r="VC3601" s="0"/>
      <c r="VD3601" s="0"/>
      <c r="VE3601" s="0"/>
      <c r="VF3601" s="0"/>
      <c r="VG3601" s="0"/>
      <c r="VH3601" s="0"/>
      <c r="VI3601" s="0"/>
      <c r="VJ3601" s="0"/>
      <c r="VK3601" s="0"/>
      <c r="VL3601" s="0"/>
      <c r="VM3601" s="0"/>
      <c r="VN3601" s="0"/>
      <c r="VO3601" s="0"/>
      <c r="VP3601" s="0"/>
      <c r="VQ3601" s="0"/>
      <c r="VR3601" s="0"/>
      <c r="VS3601" s="0"/>
      <c r="VT3601" s="0"/>
      <c r="VU3601" s="0"/>
      <c r="VV3601" s="0"/>
      <c r="VW3601" s="0"/>
      <c r="VX3601" s="0"/>
      <c r="VY3601" s="0"/>
      <c r="VZ3601" s="0"/>
      <c r="WA3601" s="0"/>
      <c r="WB3601" s="0"/>
      <c r="WC3601" s="0"/>
      <c r="WD3601" s="0"/>
      <c r="WE3601" s="0"/>
      <c r="WF3601" s="0"/>
      <c r="WG3601" s="0"/>
      <c r="WH3601" s="0"/>
      <c r="WI3601" s="0"/>
      <c r="WJ3601" s="0"/>
      <c r="WK3601" s="0"/>
      <c r="WL3601" s="0"/>
      <c r="WM3601" s="0"/>
      <c r="WN3601" s="0"/>
      <c r="WO3601" s="0"/>
      <c r="WP3601" s="0"/>
      <c r="WQ3601" s="0"/>
      <c r="WR3601" s="0"/>
      <c r="WS3601" s="0"/>
      <c r="WT3601" s="0"/>
      <c r="WU3601" s="0"/>
      <c r="WV3601" s="0"/>
      <c r="WW3601" s="0"/>
      <c r="WX3601" s="0"/>
      <c r="WY3601" s="0"/>
      <c r="WZ3601" s="0"/>
      <c r="XA3601" s="0"/>
      <c r="XB3601" s="0"/>
      <c r="XC3601" s="0"/>
      <c r="XD3601" s="0"/>
      <c r="XE3601" s="0"/>
      <c r="XF3601" s="0"/>
      <c r="XG3601" s="0"/>
      <c r="XH3601" s="0"/>
      <c r="XI3601" s="0"/>
      <c r="XJ3601" s="0"/>
      <c r="XK3601" s="0"/>
      <c r="XL3601" s="0"/>
      <c r="XM3601" s="0"/>
      <c r="XN3601" s="0"/>
      <c r="XO3601" s="0"/>
      <c r="XP3601" s="0"/>
      <c r="XQ3601" s="0"/>
      <c r="XR3601" s="0"/>
      <c r="XS3601" s="0"/>
      <c r="XT3601" s="0"/>
      <c r="XU3601" s="0"/>
      <c r="XV3601" s="0"/>
      <c r="XW3601" s="0"/>
      <c r="XX3601" s="0"/>
      <c r="XY3601" s="0"/>
      <c r="XZ3601" s="0"/>
      <c r="YA3601" s="0"/>
      <c r="YB3601" s="0"/>
      <c r="YC3601" s="0"/>
      <c r="YD3601" s="0"/>
      <c r="YE3601" s="0"/>
      <c r="YF3601" s="0"/>
      <c r="YG3601" s="0"/>
      <c r="YH3601" s="0"/>
      <c r="YI3601" s="0"/>
      <c r="YJ3601" s="0"/>
      <c r="YK3601" s="0"/>
      <c r="YL3601" s="0"/>
      <c r="YM3601" s="0"/>
      <c r="YN3601" s="0"/>
      <c r="YO3601" s="0"/>
      <c r="YP3601" s="0"/>
      <c r="YQ3601" s="0"/>
      <c r="YR3601" s="0"/>
      <c r="YS3601" s="0"/>
      <c r="YT3601" s="0"/>
      <c r="YU3601" s="0"/>
      <c r="YV3601" s="0"/>
      <c r="YW3601" s="0"/>
      <c r="YX3601" s="0"/>
      <c r="YY3601" s="0"/>
      <c r="YZ3601" s="0"/>
      <c r="ZA3601" s="0"/>
      <c r="ZB3601" s="0"/>
      <c r="ZC3601" s="0"/>
      <c r="ZD3601" s="0"/>
      <c r="ZE3601" s="0"/>
      <c r="ZF3601" s="0"/>
      <c r="ZG3601" s="0"/>
      <c r="ZH3601" s="0"/>
      <c r="ZI3601" s="0"/>
      <c r="ZJ3601" s="0"/>
      <c r="ZK3601" s="0"/>
      <c r="ZL3601" s="0"/>
      <c r="ZM3601" s="0"/>
      <c r="ZN3601" s="0"/>
      <c r="ZO3601" s="0"/>
      <c r="ZP3601" s="0"/>
      <c r="ZQ3601" s="0"/>
      <c r="ZR3601" s="0"/>
      <c r="ZS3601" s="0"/>
      <c r="ZT3601" s="0"/>
      <c r="ZU3601" s="0"/>
      <c r="ZV3601" s="0"/>
      <c r="ZW3601" s="0"/>
      <c r="ZX3601" s="0"/>
      <c r="ZY3601" s="0"/>
      <c r="ZZ3601" s="0"/>
      <c r="AAA3601" s="0"/>
      <c r="AAB3601" s="0"/>
      <c r="AAC3601" s="0"/>
      <c r="AAD3601" s="0"/>
      <c r="AAE3601" s="0"/>
      <c r="AAF3601" s="0"/>
      <c r="AAG3601" s="0"/>
      <c r="AAH3601" s="0"/>
      <c r="AAI3601" s="0"/>
      <c r="AAJ3601" s="0"/>
      <c r="AAK3601" s="0"/>
      <c r="AAL3601" s="0"/>
      <c r="AAM3601" s="0"/>
      <c r="AAN3601" s="0"/>
      <c r="AAO3601" s="0"/>
      <c r="AAP3601" s="0"/>
      <c r="AAQ3601" s="0"/>
      <c r="AAR3601" s="0"/>
      <c r="AAS3601" s="0"/>
      <c r="AAT3601" s="0"/>
      <c r="AAU3601" s="0"/>
      <c r="AAV3601" s="0"/>
      <c r="AAW3601" s="0"/>
      <c r="AAX3601" s="0"/>
      <c r="AAY3601" s="0"/>
      <c r="AAZ3601" s="0"/>
      <c r="ABA3601" s="0"/>
      <c r="ABB3601" s="0"/>
      <c r="ABC3601" s="0"/>
      <c r="ABD3601" s="0"/>
      <c r="ABE3601" s="0"/>
      <c r="ABF3601" s="0"/>
      <c r="ABG3601" s="0"/>
      <c r="ABH3601" s="0"/>
      <c r="ABI3601" s="0"/>
      <c r="ABJ3601" s="0"/>
      <c r="ABK3601" s="0"/>
      <c r="ABL3601" s="0"/>
      <c r="ABM3601" s="0"/>
      <c r="ABN3601" s="0"/>
      <c r="ABO3601" s="0"/>
      <c r="ABP3601" s="0"/>
      <c r="ABQ3601" s="0"/>
      <c r="ABR3601" s="0"/>
      <c r="ABS3601" s="0"/>
      <c r="ABT3601" s="0"/>
      <c r="ABU3601" s="0"/>
      <c r="ABV3601" s="0"/>
      <c r="ABW3601" s="0"/>
      <c r="ABX3601" s="0"/>
      <c r="ABY3601" s="0"/>
      <c r="ABZ3601" s="0"/>
      <c r="ACA3601" s="0"/>
      <c r="ACB3601" s="0"/>
      <c r="ACC3601" s="0"/>
      <c r="ACD3601" s="0"/>
      <c r="ACE3601" s="0"/>
      <c r="ACF3601" s="0"/>
      <c r="ACG3601" s="0"/>
      <c r="ACH3601" s="0"/>
      <c r="ACI3601" s="0"/>
      <c r="ACJ3601" s="0"/>
      <c r="ACK3601" s="0"/>
      <c r="ACL3601" s="0"/>
      <c r="ACM3601" s="0"/>
      <c r="ACN3601" s="0"/>
      <c r="ACO3601" s="0"/>
      <c r="ACP3601" s="0"/>
      <c r="ACQ3601" s="0"/>
      <c r="ACR3601" s="0"/>
      <c r="ACS3601" s="0"/>
      <c r="ACT3601" s="0"/>
      <c r="ACU3601" s="0"/>
      <c r="ACV3601" s="0"/>
      <c r="ACW3601" s="0"/>
      <c r="ACX3601" s="0"/>
      <c r="ACY3601" s="0"/>
      <c r="ACZ3601" s="0"/>
      <c r="ADA3601" s="0"/>
      <c r="ADB3601" s="0"/>
      <c r="ADC3601" s="0"/>
      <c r="ADD3601" s="0"/>
      <c r="ADE3601" s="0"/>
      <c r="ADF3601" s="0"/>
      <c r="ADG3601" s="0"/>
      <c r="ADH3601" s="0"/>
      <c r="ADI3601" s="0"/>
      <c r="ADJ3601" s="0"/>
      <c r="ADK3601" s="0"/>
      <c r="ADL3601" s="0"/>
      <c r="ADM3601" s="0"/>
      <c r="ADN3601" s="0"/>
      <c r="ADO3601" s="0"/>
      <c r="ADP3601" s="0"/>
      <c r="ADQ3601" s="0"/>
      <c r="ADR3601" s="0"/>
      <c r="ADS3601" s="0"/>
      <c r="ADT3601" s="0"/>
      <c r="ADU3601" s="0"/>
      <c r="ADV3601" s="0"/>
      <c r="ADW3601" s="0"/>
      <c r="ADX3601" s="0"/>
      <c r="ADY3601" s="0"/>
      <c r="ADZ3601" s="0"/>
      <c r="AEA3601" s="0"/>
      <c r="AEB3601" s="0"/>
      <c r="AEC3601" s="0"/>
      <c r="AED3601" s="0"/>
      <c r="AEE3601" s="0"/>
      <c r="AEF3601" s="0"/>
      <c r="AEG3601" s="0"/>
      <c r="AEH3601" s="0"/>
      <c r="AEI3601" s="0"/>
      <c r="AEJ3601" s="0"/>
      <c r="AEK3601" s="0"/>
      <c r="AEL3601" s="0"/>
      <c r="AEM3601" s="0"/>
      <c r="AEN3601" s="0"/>
      <c r="AEO3601" s="0"/>
      <c r="AEP3601" s="0"/>
      <c r="AEQ3601" s="0"/>
      <c r="AER3601" s="0"/>
      <c r="AES3601" s="0"/>
      <c r="AET3601" s="0"/>
      <c r="AEU3601" s="0"/>
      <c r="AEV3601" s="0"/>
      <c r="AEW3601" s="0"/>
      <c r="AEX3601" s="0"/>
      <c r="AEY3601" s="0"/>
      <c r="AEZ3601" s="0"/>
      <c r="AFA3601" s="0"/>
      <c r="AFB3601" s="0"/>
      <c r="AFC3601" s="0"/>
      <c r="AFD3601" s="0"/>
      <c r="AFE3601" s="0"/>
      <c r="AFF3601" s="0"/>
      <c r="AFG3601" s="0"/>
      <c r="AFH3601" s="0"/>
      <c r="AFI3601" s="0"/>
      <c r="AFJ3601" s="0"/>
      <c r="AFK3601" s="0"/>
      <c r="AFL3601" s="0"/>
      <c r="AFM3601" s="0"/>
      <c r="AFN3601" s="0"/>
      <c r="AFO3601" s="0"/>
      <c r="AFP3601" s="0"/>
      <c r="AFQ3601" s="0"/>
      <c r="AFR3601" s="0"/>
      <c r="AFS3601" s="0"/>
      <c r="AFT3601" s="0"/>
      <c r="AFU3601" s="0"/>
      <c r="AFV3601" s="0"/>
      <c r="AFW3601" s="0"/>
      <c r="AFX3601" s="0"/>
      <c r="AFY3601" s="0"/>
      <c r="AFZ3601" s="0"/>
      <c r="AGA3601" s="0"/>
      <c r="AGB3601" s="0"/>
      <c r="AGC3601" s="0"/>
      <c r="AGD3601" s="0"/>
      <c r="AGE3601" s="0"/>
      <c r="AGF3601" s="0"/>
      <c r="AGG3601" s="0"/>
      <c r="AGH3601" s="0"/>
      <c r="AGI3601" s="0"/>
      <c r="AGJ3601" s="0"/>
      <c r="AGK3601" s="0"/>
      <c r="AGL3601" s="0"/>
      <c r="AGM3601" s="0"/>
      <c r="AGN3601" s="0"/>
      <c r="AGO3601" s="0"/>
      <c r="AGP3601" s="0"/>
      <c r="AGQ3601" s="0"/>
      <c r="AGR3601" s="0"/>
      <c r="AGS3601" s="0"/>
      <c r="AGT3601" s="0"/>
      <c r="AGU3601" s="0"/>
      <c r="AGV3601" s="0"/>
      <c r="AGW3601" s="0"/>
      <c r="AGX3601" s="0"/>
      <c r="AGY3601" s="0"/>
      <c r="AGZ3601" s="0"/>
      <c r="AHA3601" s="0"/>
      <c r="AHB3601" s="0"/>
      <c r="AHC3601" s="0"/>
      <c r="AHD3601" s="0"/>
      <c r="AHE3601" s="0"/>
      <c r="AHF3601" s="0"/>
      <c r="AHG3601" s="0"/>
      <c r="AHH3601" s="0"/>
      <c r="AHI3601" s="0"/>
      <c r="AHJ3601" s="0"/>
      <c r="AHK3601" s="0"/>
      <c r="AHL3601" s="0"/>
      <c r="AHM3601" s="0"/>
      <c r="AHN3601" s="0"/>
      <c r="AHO3601" s="0"/>
      <c r="AHP3601" s="0"/>
      <c r="AHQ3601" s="0"/>
      <c r="AHR3601" s="0"/>
      <c r="AHS3601" s="0"/>
      <c r="AHT3601" s="0"/>
      <c r="AHU3601" s="0"/>
      <c r="AHV3601" s="0"/>
      <c r="AHW3601" s="0"/>
      <c r="AHX3601" s="0"/>
      <c r="AHY3601" s="0"/>
      <c r="AHZ3601" s="0"/>
      <c r="AIA3601" s="0"/>
      <c r="AIB3601" s="0"/>
      <c r="AIC3601" s="0"/>
      <c r="AID3601" s="0"/>
      <c r="AIE3601" s="0"/>
      <c r="AIF3601" s="0"/>
      <c r="AIG3601" s="0"/>
      <c r="AIH3601" s="0"/>
      <c r="AII3601" s="0"/>
      <c r="AIJ3601" s="0"/>
      <c r="AIK3601" s="0"/>
      <c r="AIL3601" s="0"/>
      <c r="AIM3601" s="0"/>
      <c r="AIN3601" s="0"/>
      <c r="AIO3601" s="0"/>
      <c r="AIP3601" s="0"/>
      <c r="AIQ3601" s="0"/>
      <c r="AIR3601" s="0"/>
      <c r="AIS3601" s="0"/>
      <c r="AIT3601" s="0"/>
      <c r="AIU3601" s="0"/>
      <c r="AIV3601" s="0"/>
      <c r="AIW3601" s="0"/>
      <c r="AIX3601" s="0"/>
      <c r="AIY3601" s="0"/>
      <c r="AIZ3601" s="0"/>
      <c r="AJA3601" s="0"/>
      <c r="AJB3601" s="0"/>
      <c r="AJC3601" s="0"/>
      <c r="AJD3601" s="0"/>
      <c r="AJE3601" s="0"/>
      <c r="AJF3601" s="0"/>
      <c r="AJG3601" s="0"/>
      <c r="AJH3601" s="0"/>
      <c r="AJI3601" s="0"/>
      <c r="AJJ3601" s="0"/>
      <c r="AJK3601" s="0"/>
      <c r="AJL3601" s="0"/>
      <c r="AJM3601" s="0"/>
      <c r="AJN3601" s="0"/>
      <c r="AJO3601" s="0"/>
      <c r="AJP3601" s="0"/>
      <c r="AJQ3601" s="0"/>
      <c r="AJR3601" s="0"/>
      <c r="AJS3601" s="0"/>
      <c r="AJT3601" s="0"/>
      <c r="AJU3601" s="0"/>
      <c r="AJV3601" s="0"/>
      <c r="AJW3601" s="0"/>
      <c r="AJX3601" s="0"/>
      <c r="AJY3601" s="0"/>
      <c r="AJZ3601" s="0"/>
      <c r="AKA3601" s="0"/>
      <c r="AKB3601" s="0"/>
      <c r="AKC3601" s="0"/>
      <c r="AKD3601" s="0"/>
      <c r="AKE3601" s="0"/>
      <c r="AKF3601" s="0"/>
      <c r="AKG3601" s="0"/>
      <c r="AKH3601" s="0"/>
      <c r="AKI3601" s="0"/>
      <c r="AKJ3601" s="0"/>
      <c r="AKK3601" s="0"/>
      <c r="AKL3601" s="0"/>
      <c r="AKM3601" s="0"/>
      <c r="AKN3601" s="0"/>
      <c r="AKO3601" s="0"/>
      <c r="AKP3601" s="0"/>
      <c r="AKQ3601" s="0"/>
      <c r="AKR3601" s="0"/>
      <c r="AKS3601" s="0"/>
      <c r="AKT3601" s="0"/>
      <c r="AKU3601" s="0"/>
      <c r="AKV3601" s="0"/>
      <c r="AKW3601" s="0"/>
      <c r="AKX3601" s="0"/>
      <c r="AKY3601" s="0"/>
      <c r="AKZ3601" s="0"/>
      <c r="ALA3601" s="0"/>
      <c r="ALB3601" s="0"/>
      <c r="ALC3601" s="0"/>
      <c r="ALD3601" s="0"/>
      <c r="ALE3601" s="0"/>
      <c r="ALF3601" s="0"/>
      <c r="ALG3601" s="0"/>
      <c r="ALH3601" s="0"/>
      <c r="ALI3601" s="0"/>
      <c r="ALJ3601" s="0"/>
      <c r="ALK3601" s="0"/>
      <c r="ALL3601" s="0"/>
      <c r="ALM3601" s="0"/>
      <c r="ALN3601" s="0"/>
      <c r="ALO3601" s="0"/>
      <c r="ALP3601" s="0"/>
      <c r="ALQ3601" s="0"/>
      <c r="ALR3601" s="0"/>
      <c r="ALS3601" s="0"/>
      <c r="ALT3601" s="0"/>
      <c r="ALU3601" s="0"/>
      <c r="ALV3601" s="0"/>
      <c r="ALW3601" s="0"/>
      <c r="ALX3601" s="0"/>
      <c r="ALY3601" s="0"/>
      <c r="ALZ3601" s="0"/>
      <c r="AMA3601" s="0"/>
      <c r="AMB3601" s="0"/>
      <c r="AMC3601" s="0"/>
      <c r="AMD3601" s="0"/>
      <c r="AME3601" s="0"/>
      <c r="AMF3601" s="0"/>
      <c r="AMG3601" s="0"/>
      <c r="AMH3601" s="0"/>
      <c r="AMI3601" s="0"/>
    </row>
    <row r="3602" customFormat="false" ht="12.75" hidden="false" customHeight="false" outlineLevel="0" collapsed="false">
      <c r="A3602" s="1" t="s">
        <v>3822</v>
      </c>
      <c r="C3602" s="27" t="s">
        <v>3830</v>
      </c>
      <c r="D3602" s="27" t="s">
        <v>13</v>
      </c>
      <c r="E3602" s="28"/>
      <c r="F3602" s="29"/>
      <c r="G3602" s="27"/>
      <c r="H3602" s="30" t="s">
        <v>168</v>
      </c>
      <c r="I3602" s="31" t="n">
        <v>5.32</v>
      </c>
      <c r="J3602" s="31" t="s">
        <v>3814</v>
      </c>
      <c r="BM3602" s="0"/>
      <c r="BN3602" s="0"/>
      <c r="BO3602" s="0"/>
      <c r="BP3602" s="0"/>
      <c r="BQ3602" s="0"/>
      <c r="BR3602" s="0"/>
      <c r="BS3602" s="0"/>
      <c r="BT3602" s="0"/>
      <c r="BU3602" s="0"/>
      <c r="BV3602" s="0"/>
      <c r="BW3602" s="0"/>
      <c r="BX3602" s="0"/>
      <c r="BY3602" s="0"/>
      <c r="BZ3602" s="0"/>
      <c r="CA3602" s="0"/>
      <c r="CB3602" s="0"/>
      <c r="CC3602" s="0"/>
      <c r="CD3602" s="0"/>
      <c r="CE3602" s="0"/>
      <c r="CF3602" s="0"/>
      <c r="CG3602" s="0"/>
      <c r="CH3602" s="0"/>
      <c r="CI3602" s="0"/>
      <c r="CJ3602" s="0"/>
      <c r="CK3602" s="0"/>
      <c r="CL3602" s="0"/>
      <c r="CM3602" s="0"/>
      <c r="CN3602" s="0"/>
      <c r="CO3602" s="0"/>
      <c r="CP3602" s="0"/>
      <c r="CQ3602" s="0"/>
      <c r="CR3602" s="0"/>
      <c r="CS3602" s="0"/>
      <c r="CT3602" s="0"/>
      <c r="CU3602" s="0"/>
      <c r="CV3602" s="0"/>
      <c r="CW3602" s="0"/>
      <c r="CX3602" s="0"/>
      <c r="CY3602" s="0"/>
      <c r="CZ3602" s="0"/>
      <c r="DA3602" s="0"/>
      <c r="DB3602" s="0"/>
      <c r="DC3602" s="0"/>
      <c r="DD3602" s="0"/>
      <c r="DE3602" s="0"/>
      <c r="DF3602" s="0"/>
      <c r="DG3602" s="0"/>
      <c r="DH3602" s="0"/>
      <c r="DI3602" s="0"/>
      <c r="DJ3602" s="0"/>
      <c r="DK3602" s="0"/>
      <c r="DL3602" s="0"/>
      <c r="DM3602" s="0"/>
      <c r="DN3602" s="0"/>
      <c r="DO3602" s="0"/>
      <c r="DP3602" s="0"/>
      <c r="DQ3602" s="0"/>
      <c r="DR3602" s="0"/>
      <c r="DS3602" s="0"/>
      <c r="DT3602" s="0"/>
      <c r="DU3602" s="0"/>
      <c r="DV3602" s="0"/>
      <c r="DW3602" s="0"/>
      <c r="DX3602" s="0"/>
      <c r="DY3602" s="0"/>
      <c r="DZ3602" s="0"/>
      <c r="EA3602" s="0"/>
      <c r="EB3602" s="0"/>
      <c r="EC3602" s="0"/>
      <c r="ED3602" s="0"/>
      <c r="EE3602" s="0"/>
      <c r="EF3602" s="0"/>
      <c r="EG3602" s="0"/>
      <c r="EH3602" s="0"/>
      <c r="EI3602" s="0"/>
      <c r="EJ3602" s="0"/>
      <c r="EK3602" s="0"/>
      <c r="EL3602" s="0"/>
      <c r="EM3602" s="0"/>
      <c r="EN3602" s="0"/>
      <c r="EO3602" s="0"/>
      <c r="EP3602" s="0"/>
      <c r="EQ3602" s="0"/>
      <c r="ER3602" s="0"/>
      <c r="ES3602" s="0"/>
      <c r="ET3602" s="0"/>
      <c r="EU3602" s="0"/>
      <c r="EV3602" s="0"/>
      <c r="EW3602" s="0"/>
      <c r="EX3602" s="0"/>
      <c r="EY3602" s="0"/>
      <c r="EZ3602" s="0"/>
      <c r="FA3602" s="0"/>
      <c r="FB3602" s="0"/>
      <c r="FC3602" s="0"/>
      <c r="FD3602" s="0"/>
      <c r="FE3602" s="0"/>
      <c r="FF3602" s="0"/>
      <c r="FG3602" s="0"/>
      <c r="FH3602" s="0"/>
      <c r="FI3602" s="0"/>
      <c r="FJ3602" s="0"/>
      <c r="FK3602" s="0"/>
      <c r="FL3602" s="0"/>
      <c r="FM3602" s="0"/>
      <c r="FN3602" s="0"/>
      <c r="FO3602" s="0"/>
      <c r="FP3602" s="0"/>
      <c r="FQ3602" s="0"/>
      <c r="FR3602" s="0"/>
      <c r="FS3602" s="0"/>
      <c r="FT3602" s="0"/>
      <c r="FU3602" s="0"/>
      <c r="FV3602" s="0"/>
      <c r="FW3602" s="0"/>
      <c r="FX3602" s="0"/>
      <c r="FY3602" s="0"/>
      <c r="FZ3602" s="0"/>
      <c r="GA3602" s="0"/>
      <c r="GB3602" s="0"/>
      <c r="GC3602" s="0"/>
      <c r="GD3602" s="0"/>
      <c r="GE3602" s="0"/>
      <c r="GF3602" s="0"/>
      <c r="GG3602" s="0"/>
      <c r="GH3602" s="0"/>
      <c r="GI3602" s="0"/>
      <c r="GJ3602" s="0"/>
      <c r="GK3602" s="0"/>
      <c r="GL3602" s="0"/>
      <c r="GM3602" s="0"/>
      <c r="GN3602" s="0"/>
      <c r="GO3602" s="0"/>
      <c r="GP3602" s="0"/>
      <c r="GQ3602" s="0"/>
      <c r="GR3602" s="0"/>
      <c r="GS3602" s="0"/>
      <c r="GT3602" s="0"/>
      <c r="GU3602" s="0"/>
      <c r="GV3602" s="0"/>
      <c r="GW3602" s="0"/>
      <c r="GX3602" s="0"/>
      <c r="GY3602" s="0"/>
      <c r="GZ3602" s="0"/>
      <c r="HA3602" s="0"/>
      <c r="HB3602" s="0"/>
      <c r="HC3602" s="0"/>
      <c r="HD3602" s="0"/>
      <c r="HE3602" s="0"/>
      <c r="HF3602" s="0"/>
      <c r="HG3602" s="0"/>
      <c r="HH3602" s="0"/>
      <c r="HI3602" s="0"/>
      <c r="HJ3602" s="0"/>
      <c r="HK3602" s="0"/>
      <c r="HL3602" s="0"/>
      <c r="HM3602" s="0"/>
      <c r="HN3602" s="0"/>
      <c r="HO3602" s="0"/>
      <c r="HP3602" s="0"/>
      <c r="HQ3602" s="0"/>
      <c r="HR3602" s="0"/>
      <c r="HS3602" s="0"/>
      <c r="HT3602" s="0"/>
      <c r="HU3602" s="0"/>
      <c r="HV3602" s="0"/>
      <c r="HW3602" s="0"/>
      <c r="HX3602" s="0"/>
      <c r="HY3602" s="0"/>
      <c r="HZ3602" s="0"/>
      <c r="IA3602" s="0"/>
      <c r="IB3602" s="0"/>
      <c r="IC3602" s="0"/>
      <c r="ID3602" s="0"/>
      <c r="IE3602" s="0"/>
      <c r="IF3602" s="0"/>
      <c r="IG3602" s="0"/>
      <c r="IH3602" s="0"/>
      <c r="II3602" s="0"/>
      <c r="IJ3602" s="0"/>
      <c r="IK3602" s="0"/>
      <c r="IL3602" s="0"/>
      <c r="IM3602" s="0"/>
      <c r="IN3602" s="0"/>
      <c r="IO3602" s="0"/>
      <c r="IP3602" s="0"/>
      <c r="IQ3602" s="0"/>
      <c r="IR3602" s="0"/>
      <c r="IS3602" s="0"/>
      <c r="IT3602" s="0"/>
      <c r="IU3602" s="0"/>
      <c r="IV3602" s="0"/>
      <c r="IW3602" s="0"/>
      <c r="IX3602" s="0"/>
      <c r="IY3602" s="0"/>
      <c r="IZ3602" s="0"/>
      <c r="JA3602" s="0"/>
      <c r="JB3602" s="0"/>
      <c r="JC3602" s="0"/>
      <c r="JD3602" s="0"/>
      <c r="JE3602" s="0"/>
      <c r="JF3602" s="0"/>
      <c r="JG3602" s="0"/>
      <c r="JH3602" s="0"/>
      <c r="JI3602" s="0"/>
      <c r="JJ3602" s="0"/>
      <c r="JK3602" s="0"/>
      <c r="JL3602" s="0"/>
      <c r="JM3602" s="0"/>
      <c r="JN3602" s="0"/>
      <c r="JO3602" s="0"/>
      <c r="JP3602" s="0"/>
      <c r="JQ3602" s="0"/>
      <c r="JR3602" s="0"/>
      <c r="JS3602" s="0"/>
      <c r="JT3602" s="0"/>
      <c r="JU3602" s="0"/>
      <c r="JV3602" s="0"/>
      <c r="JW3602" s="0"/>
      <c r="JX3602" s="0"/>
      <c r="JY3602" s="0"/>
      <c r="JZ3602" s="0"/>
      <c r="KA3602" s="0"/>
      <c r="KB3602" s="0"/>
      <c r="KC3602" s="0"/>
      <c r="KD3602" s="0"/>
      <c r="KE3602" s="0"/>
      <c r="KF3602" s="0"/>
      <c r="KG3602" s="0"/>
      <c r="KH3602" s="0"/>
      <c r="KI3602" s="0"/>
      <c r="KJ3602" s="0"/>
      <c r="KK3602" s="0"/>
      <c r="KL3602" s="0"/>
      <c r="KM3602" s="0"/>
      <c r="KN3602" s="0"/>
      <c r="KO3602" s="0"/>
      <c r="KP3602" s="0"/>
      <c r="KQ3602" s="0"/>
      <c r="KR3602" s="0"/>
      <c r="KS3602" s="0"/>
      <c r="KT3602" s="0"/>
      <c r="KU3602" s="0"/>
      <c r="KV3602" s="0"/>
      <c r="KW3602" s="0"/>
      <c r="KX3602" s="0"/>
      <c r="KY3602" s="0"/>
      <c r="KZ3602" s="0"/>
      <c r="LA3602" s="0"/>
      <c r="LB3602" s="0"/>
      <c r="LC3602" s="0"/>
      <c r="LD3602" s="0"/>
      <c r="LE3602" s="0"/>
      <c r="LF3602" s="0"/>
      <c r="LG3602" s="0"/>
      <c r="LH3602" s="0"/>
      <c r="LI3602" s="0"/>
      <c r="LJ3602" s="0"/>
      <c r="LK3602" s="0"/>
      <c r="LL3602" s="0"/>
      <c r="LM3602" s="0"/>
      <c r="LN3602" s="0"/>
      <c r="LO3602" s="0"/>
      <c r="LP3602" s="0"/>
      <c r="LQ3602" s="0"/>
      <c r="LR3602" s="0"/>
      <c r="LS3602" s="0"/>
      <c r="LT3602" s="0"/>
      <c r="LU3602" s="0"/>
      <c r="LV3602" s="0"/>
      <c r="LW3602" s="0"/>
      <c r="LX3602" s="0"/>
      <c r="LY3602" s="0"/>
      <c r="LZ3602" s="0"/>
      <c r="MA3602" s="0"/>
      <c r="MB3602" s="0"/>
      <c r="MC3602" s="0"/>
      <c r="MD3602" s="0"/>
      <c r="ME3602" s="0"/>
      <c r="MF3602" s="0"/>
      <c r="MG3602" s="0"/>
      <c r="MH3602" s="0"/>
      <c r="MI3602" s="0"/>
      <c r="MJ3602" s="0"/>
      <c r="MK3602" s="0"/>
      <c r="ML3602" s="0"/>
      <c r="MM3602" s="0"/>
      <c r="MN3602" s="0"/>
      <c r="MO3602" s="0"/>
      <c r="MP3602" s="0"/>
      <c r="MQ3602" s="0"/>
      <c r="MR3602" s="0"/>
      <c r="MS3602" s="0"/>
      <c r="MT3602" s="0"/>
      <c r="MU3602" s="0"/>
      <c r="MV3602" s="0"/>
      <c r="MW3602" s="0"/>
      <c r="MX3602" s="0"/>
      <c r="MY3602" s="0"/>
      <c r="MZ3602" s="0"/>
      <c r="NA3602" s="0"/>
      <c r="NB3602" s="0"/>
      <c r="NC3602" s="0"/>
      <c r="ND3602" s="0"/>
      <c r="NE3602" s="0"/>
      <c r="NF3602" s="0"/>
      <c r="NG3602" s="0"/>
      <c r="NH3602" s="0"/>
      <c r="NI3602" s="0"/>
      <c r="NJ3602" s="0"/>
      <c r="NK3602" s="0"/>
      <c r="NL3602" s="0"/>
      <c r="NM3602" s="0"/>
      <c r="NN3602" s="0"/>
      <c r="NO3602" s="0"/>
      <c r="NP3602" s="0"/>
      <c r="NQ3602" s="0"/>
      <c r="NR3602" s="0"/>
      <c r="NS3602" s="0"/>
      <c r="NT3602" s="0"/>
      <c r="NU3602" s="0"/>
      <c r="NV3602" s="0"/>
      <c r="NW3602" s="0"/>
      <c r="NX3602" s="0"/>
      <c r="NY3602" s="0"/>
      <c r="NZ3602" s="0"/>
      <c r="OA3602" s="0"/>
      <c r="OB3602" s="0"/>
      <c r="OC3602" s="0"/>
      <c r="OD3602" s="0"/>
      <c r="OE3602" s="0"/>
      <c r="OF3602" s="0"/>
      <c r="OG3602" s="0"/>
      <c r="OH3602" s="0"/>
      <c r="OI3602" s="0"/>
      <c r="OJ3602" s="0"/>
      <c r="OK3602" s="0"/>
      <c r="OL3602" s="0"/>
      <c r="OM3602" s="0"/>
      <c r="ON3602" s="0"/>
      <c r="OO3602" s="0"/>
      <c r="OP3602" s="0"/>
      <c r="OQ3602" s="0"/>
      <c r="OR3602" s="0"/>
      <c r="OS3602" s="0"/>
      <c r="OT3602" s="0"/>
      <c r="OU3602" s="0"/>
      <c r="OV3602" s="0"/>
      <c r="OW3602" s="0"/>
      <c r="OX3602" s="0"/>
      <c r="OY3602" s="0"/>
      <c r="OZ3602" s="0"/>
      <c r="PA3602" s="0"/>
      <c r="PB3602" s="0"/>
      <c r="PC3602" s="0"/>
      <c r="PD3602" s="0"/>
      <c r="PE3602" s="0"/>
      <c r="PF3602" s="0"/>
      <c r="PG3602" s="0"/>
      <c r="PH3602" s="0"/>
      <c r="PI3602" s="0"/>
      <c r="PJ3602" s="0"/>
      <c r="PK3602" s="0"/>
      <c r="PL3602" s="0"/>
      <c r="PM3602" s="0"/>
      <c r="PN3602" s="0"/>
      <c r="PO3602" s="0"/>
      <c r="PP3602" s="0"/>
      <c r="PQ3602" s="0"/>
      <c r="PR3602" s="0"/>
      <c r="PS3602" s="0"/>
      <c r="PT3602" s="0"/>
      <c r="PU3602" s="0"/>
      <c r="PV3602" s="0"/>
      <c r="PW3602" s="0"/>
      <c r="PX3602" s="0"/>
      <c r="PY3602" s="0"/>
      <c r="PZ3602" s="0"/>
      <c r="QA3602" s="0"/>
      <c r="QB3602" s="0"/>
      <c r="QC3602" s="0"/>
      <c r="QD3602" s="0"/>
      <c r="QE3602" s="0"/>
      <c r="QF3602" s="0"/>
      <c r="QG3602" s="0"/>
      <c r="QH3602" s="0"/>
      <c r="QI3602" s="0"/>
      <c r="QJ3602" s="0"/>
      <c r="QK3602" s="0"/>
      <c r="QL3602" s="0"/>
      <c r="QM3602" s="0"/>
      <c r="QN3602" s="0"/>
      <c r="QO3602" s="0"/>
      <c r="QP3602" s="0"/>
      <c r="QQ3602" s="0"/>
      <c r="QR3602" s="0"/>
      <c r="QS3602" s="0"/>
      <c r="QT3602" s="0"/>
      <c r="QU3602" s="0"/>
      <c r="QV3602" s="0"/>
      <c r="QW3602" s="0"/>
      <c r="QX3602" s="0"/>
      <c r="QY3602" s="0"/>
      <c r="QZ3602" s="0"/>
      <c r="RA3602" s="0"/>
      <c r="RB3602" s="0"/>
      <c r="RC3602" s="0"/>
      <c r="RD3602" s="0"/>
      <c r="RE3602" s="0"/>
      <c r="RF3602" s="0"/>
      <c r="RG3602" s="0"/>
      <c r="RH3602" s="0"/>
      <c r="RI3602" s="0"/>
      <c r="RJ3602" s="0"/>
      <c r="RK3602" s="0"/>
      <c r="RL3602" s="0"/>
      <c r="RM3602" s="0"/>
      <c r="RN3602" s="0"/>
      <c r="RO3602" s="0"/>
      <c r="RP3602" s="0"/>
      <c r="RQ3602" s="0"/>
      <c r="RR3602" s="0"/>
      <c r="RS3602" s="0"/>
      <c r="RT3602" s="0"/>
      <c r="RU3602" s="0"/>
      <c r="RV3602" s="0"/>
      <c r="RW3602" s="0"/>
      <c r="RX3602" s="0"/>
      <c r="RY3602" s="0"/>
      <c r="RZ3602" s="0"/>
      <c r="SA3602" s="0"/>
      <c r="SB3602" s="0"/>
      <c r="SC3602" s="0"/>
      <c r="SD3602" s="0"/>
      <c r="SE3602" s="0"/>
      <c r="SF3602" s="0"/>
      <c r="SG3602" s="0"/>
      <c r="SH3602" s="0"/>
      <c r="SI3602" s="0"/>
      <c r="SJ3602" s="0"/>
      <c r="SK3602" s="0"/>
      <c r="SL3602" s="0"/>
      <c r="SM3602" s="0"/>
      <c r="SN3602" s="0"/>
      <c r="SO3602" s="0"/>
      <c r="SP3602" s="0"/>
      <c r="SQ3602" s="0"/>
      <c r="SR3602" s="0"/>
      <c r="SS3602" s="0"/>
      <c r="ST3602" s="0"/>
      <c r="SU3602" s="0"/>
      <c r="SV3602" s="0"/>
      <c r="SW3602" s="0"/>
      <c r="SX3602" s="0"/>
      <c r="SY3602" s="0"/>
      <c r="SZ3602" s="0"/>
      <c r="TA3602" s="0"/>
      <c r="TB3602" s="0"/>
      <c r="TC3602" s="0"/>
      <c r="TD3602" s="0"/>
      <c r="TE3602" s="0"/>
      <c r="TF3602" s="0"/>
      <c r="TG3602" s="0"/>
      <c r="TH3602" s="0"/>
      <c r="TI3602" s="0"/>
      <c r="TJ3602" s="0"/>
      <c r="TK3602" s="0"/>
      <c r="TL3602" s="0"/>
      <c r="TM3602" s="0"/>
      <c r="TN3602" s="0"/>
      <c r="TO3602" s="0"/>
      <c r="TP3602" s="0"/>
      <c r="TQ3602" s="0"/>
      <c r="TR3602" s="0"/>
      <c r="TS3602" s="0"/>
      <c r="TT3602" s="0"/>
      <c r="TU3602" s="0"/>
      <c r="TV3602" s="0"/>
      <c r="TW3602" s="0"/>
      <c r="TX3602" s="0"/>
      <c r="TY3602" s="0"/>
      <c r="TZ3602" s="0"/>
      <c r="UA3602" s="0"/>
      <c r="UB3602" s="0"/>
      <c r="UC3602" s="0"/>
      <c r="UD3602" s="0"/>
      <c r="UE3602" s="0"/>
      <c r="UF3602" s="0"/>
      <c r="UG3602" s="0"/>
      <c r="UH3602" s="0"/>
      <c r="UI3602" s="0"/>
      <c r="UJ3602" s="0"/>
      <c r="UK3602" s="0"/>
      <c r="UL3602" s="0"/>
      <c r="UM3602" s="0"/>
      <c r="UN3602" s="0"/>
      <c r="UO3602" s="0"/>
      <c r="UP3602" s="0"/>
      <c r="UQ3602" s="0"/>
      <c r="UR3602" s="0"/>
      <c r="US3602" s="0"/>
      <c r="UT3602" s="0"/>
      <c r="UU3602" s="0"/>
      <c r="UV3602" s="0"/>
      <c r="UW3602" s="0"/>
      <c r="UX3602" s="0"/>
      <c r="UY3602" s="0"/>
      <c r="UZ3602" s="0"/>
      <c r="VA3602" s="0"/>
      <c r="VB3602" s="0"/>
      <c r="VC3602" s="0"/>
      <c r="VD3602" s="0"/>
      <c r="VE3602" s="0"/>
      <c r="VF3602" s="0"/>
      <c r="VG3602" s="0"/>
      <c r="VH3602" s="0"/>
      <c r="VI3602" s="0"/>
      <c r="VJ3602" s="0"/>
      <c r="VK3602" s="0"/>
      <c r="VL3602" s="0"/>
      <c r="VM3602" s="0"/>
      <c r="VN3602" s="0"/>
      <c r="VO3602" s="0"/>
      <c r="VP3602" s="0"/>
      <c r="VQ3602" s="0"/>
      <c r="VR3602" s="0"/>
      <c r="VS3602" s="0"/>
      <c r="VT3602" s="0"/>
      <c r="VU3602" s="0"/>
      <c r="VV3602" s="0"/>
      <c r="VW3602" s="0"/>
      <c r="VX3602" s="0"/>
      <c r="VY3602" s="0"/>
      <c r="VZ3602" s="0"/>
      <c r="WA3602" s="0"/>
      <c r="WB3602" s="0"/>
      <c r="WC3602" s="0"/>
      <c r="WD3602" s="0"/>
      <c r="WE3602" s="0"/>
      <c r="WF3602" s="0"/>
      <c r="WG3602" s="0"/>
      <c r="WH3602" s="0"/>
      <c r="WI3602" s="0"/>
      <c r="WJ3602" s="0"/>
      <c r="WK3602" s="0"/>
      <c r="WL3602" s="0"/>
      <c r="WM3602" s="0"/>
      <c r="WN3602" s="0"/>
      <c r="WO3602" s="0"/>
      <c r="WP3602" s="0"/>
      <c r="WQ3602" s="0"/>
      <c r="WR3602" s="0"/>
      <c r="WS3602" s="0"/>
      <c r="WT3602" s="0"/>
      <c r="WU3602" s="0"/>
      <c r="WV3602" s="0"/>
      <c r="WW3602" s="0"/>
      <c r="WX3602" s="0"/>
      <c r="WY3602" s="0"/>
      <c r="WZ3602" s="0"/>
      <c r="XA3602" s="0"/>
      <c r="XB3602" s="0"/>
      <c r="XC3602" s="0"/>
      <c r="XD3602" s="0"/>
      <c r="XE3602" s="0"/>
      <c r="XF3602" s="0"/>
      <c r="XG3602" s="0"/>
      <c r="XH3602" s="0"/>
      <c r="XI3602" s="0"/>
      <c r="XJ3602" s="0"/>
      <c r="XK3602" s="0"/>
      <c r="XL3602" s="0"/>
      <c r="XM3602" s="0"/>
      <c r="XN3602" s="0"/>
      <c r="XO3602" s="0"/>
      <c r="XP3602" s="0"/>
      <c r="XQ3602" s="0"/>
      <c r="XR3602" s="0"/>
      <c r="XS3602" s="0"/>
      <c r="XT3602" s="0"/>
      <c r="XU3602" s="0"/>
      <c r="XV3602" s="0"/>
      <c r="XW3602" s="0"/>
      <c r="XX3602" s="0"/>
      <c r="XY3602" s="0"/>
      <c r="XZ3602" s="0"/>
      <c r="YA3602" s="0"/>
      <c r="YB3602" s="0"/>
      <c r="YC3602" s="0"/>
      <c r="YD3602" s="0"/>
      <c r="YE3602" s="0"/>
      <c r="YF3602" s="0"/>
      <c r="YG3602" s="0"/>
      <c r="YH3602" s="0"/>
      <c r="YI3602" s="0"/>
      <c r="YJ3602" s="0"/>
      <c r="YK3602" s="0"/>
      <c r="YL3602" s="0"/>
      <c r="YM3602" s="0"/>
      <c r="YN3602" s="0"/>
      <c r="YO3602" s="0"/>
      <c r="YP3602" s="0"/>
      <c r="YQ3602" s="0"/>
      <c r="YR3602" s="0"/>
      <c r="YS3602" s="0"/>
      <c r="YT3602" s="0"/>
      <c r="YU3602" s="0"/>
      <c r="YV3602" s="0"/>
      <c r="YW3602" s="0"/>
      <c r="YX3602" s="0"/>
      <c r="YY3602" s="0"/>
      <c r="YZ3602" s="0"/>
      <c r="ZA3602" s="0"/>
      <c r="ZB3602" s="0"/>
      <c r="ZC3602" s="0"/>
      <c r="ZD3602" s="0"/>
      <c r="ZE3602" s="0"/>
      <c r="ZF3602" s="0"/>
      <c r="ZG3602" s="0"/>
      <c r="ZH3602" s="0"/>
      <c r="ZI3602" s="0"/>
      <c r="ZJ3602" s="0"/>
      <c r="ZK3602" s="0"/>
      <c r="ZL3602" s="0"/>
      <c r="ZM3602" s="0"/>
      <c r="ZN3602" s="0"/>
      <c r="ZO3602" s="0"/>
      <c r="ZP3602" s="0"/>
      <c r="ZQ3602" s="0"/>
      <c r="ZR3602" s="0"/>
      <c r="ZS3602" s="0"/>
      <c r="ZT3602" s="0"/>
      <c r="ZU3602" s="0"/>
      <c r="ZV3602" s="0"/>
      <c r="ZW3602" s="0"/>
      <c r="ZX3602" s="0"/>
      <c r="ZY3602" s="0"/>
      <c r="ZZ3602" s="0"/>
      <c r="AAA3602" s="0"/>
      <c r="AAB3602" s="0"/>
      <c r="AAC3602" s="0"/>
      <c r="AAD3602" s="0"/>
      <c r="AAE3602" s="0"/>
      <c r="AAF3602" s="0"/>
      <c r="AAG3602" s="0"/>
      <c r="AAH3602" s="0"/>
      <c r="AAI3602" s="0"/>
      <c r="AAJ3602" s="0"/>
      <c r="AAK3602" s="0"/>
      <c r="AAL3602" s="0"/>
      <c r="AAM3602" s="0"/>
      <c r="AAN3602" s="0"/>
      <c r="AAO3602" s="0"/>
      <c r="AAP3602" s="0"/>
      <c r="AAQ3602" s="0"/>
      <c r="AAR3602" s="0"/>
      <c r="AAS3602" s="0"/>
      <c r="AAT3602" s="0"/>
      <c r="AAU3602" s="0"/>
      <c r="AAV3602" s="0"/>
      <c r="AAW3602" s="0"/>
      <c r="AAX3602" s="0"/>
      <c r="AAY3602" s="0"/>
      <c r="AAZ3602" s="0"/>
      <c r="ABA3602" s="0"/>
      <c r="ABB3602" s="0"/>
      <c r="ABC3602" s="0"/>
      <c r="ABD3602" s="0"/>
      <c r="ABE3602" s="0"/>
      <c r="ABF3602" s="0"/>
      <c r="ABG3602" s="0"/>
      <c r="ABH3602" s="0"/>
      <c r="ABI3602" s="0"/>
      <c r="ABJ3602" s="0"/>
      <c r="ABK3602" s="0"/>
      <c r="ABL3602" s="0"/>
      <c r="ABM3602" s="0"/>
      <c r="ABN3602" s="0"/>
      <c r="ABO3602" s="0"/>
      <c r="ABP3602" s="0"/>
      <c r="ABQ3602" s="0"/>
      <c r="ABR3602" s="0"/>
      <c r="ABS3602" s="0"/>
      <c r="ABT3602" s="0"/>
      <c r="ABU3602" s="0"/>
      <c r="ABV3602" s="0"/>
      <c r="ABW3602" s="0"/>
      <c r="ABX3602" s="0"/>
      <c r="ABY3602" s="0"/>
      <c r="ABZ3602" s="0"/>
      <c r="ACA3602" s="0"/>
      <c r="ACB3602" s="0"/>
      <c r="ACC3602" s="0"/>
      <c r="ACD3602" s="0"/>
      <c r="ACE3602" s="0"/>
      <c r="ACF3602" s="0"/>
      <c r="ACG3602" s="0"/>
      <c r="ACH3602" s="0"/>
      <c r="ACI3602" s="0"/>
      <c r="ACJ3602" s="0"/>
      <c r="ACK3602" s="0"/>
      <c r="ACL3602" s="0"/>
      <c r="ACM3602" s="0"/>
      <c r="ACN3602" s="0"/>
      <c r="ACO3602" s="0"/>
      <c r="ACP3602" s="0"/>
      <c r="ACQ3602" s="0"/>
      <c r="ACR3602" s="0"/>
      <c r="ACS3602" s="0"/>
      <c r="ACT3602" s="0"/>
      <c r="ACU3602" s="0"/>
      <c r="ACV3602" s="0"/>
      <c r="ACW3602" s="0"/>
      <c r="ACX3602" s="0"/>
      <c r="ACY3602" s="0"/>
      <c r="ACZ3602" s="0"/>
      <c r="ADA3602" s="0"/>
      <c r="ADB3602" s="0"/>
      <c r="ADC3602" s="0"/>
      <c r="ADD3602" s="0"/>
      <c r="ADE3602" s="0"/>
      <c r="ADF3602" s="0"/>
      <c r="ADG3602" s="0"/>
      <c r="ADH3602" s="0"/>
      <c r="ADI3602" s="0"/>
      <c r="ADJ3602" s="0"/>
      <c r="ADK3602" s="0"/>
      <c r="ADL3602" s="0"/>
      <c r="ADM3602" s="0"/>
      <c r="ADN3602" s="0"/>
      <c r="ADO3602" s="0"/>
      <c r="ADP3602" s="0"/>
      <c r="ADQ3602" s="0"/>
      <c r="ADR3602" s="0"/>
      <c r="ADS3602" s="0"/>
      <c r="ADT3602" s="0"/>
      <c r="ADU3602" s="0"/>
      <c r="ADV3602" s="0"/>
      <c r="ADW3602" s="0"/>
      <c r="ADX3602" s="0"/>
      <c r="ADY3602" s="0"/>
      <c r="ADZ3602" s="0"/>
      <c r="AEA3602" s="0"/>
      <c r="AEB3602" s="0"/>
      <c r="AEC3602" s="0"/>
      <c r="AED3602" s="0"/>
      <c r="AEE3602" s="0"/>
      <c r="AEF3602" s="0"/>
      <c r="AEG3602" s="0"/>
      <c r="AEH3602" s="0"/>
      <c r="AEI3602" s="0"/>
      <c r="AEJ3602" s="0"/>
      <c r="AEK3602" s="0"/>
      <c r="AEL3602" s="0"/>
      <c r="AEM3602" s="0"/>
      <c r="AEN3602" s="0"/>
      <c r="AEO3602" s="0"/>
      <c r="AEP3602" s="0"/>
      <c r="AEQ3602" s="0"/>
      <c r="AER3602" s="0"/>
      <c r="AES3602" s="0"/>
      <c r="AET3602" s="0"/>
      <c r="AEU3602" s="0"/>
      <c r="AEV3602" s="0"/>
      <c r="AEW3602" s="0"/>
      <c r="AEX3602" s="0"/>
      <c r="AEY3602" s="0"/>
      <c r="AEZ3602" s="0"/>
      <c r="AFA3602" s="0"/>
      <c r="AFB3602" s="0"/>
      <c r="AFC3602" s="0"/>
      <c r="AFD3602" s="0"/>
      <c r="AFE3602" s="0"/>
      <c r="AFF3602" s="0"/>
      <c r="AFG3602" s="0"/>
      <c r="AFH3602" s="0"/>
      <c r="AFI3602" s="0"/>
      <c r="AFJ3602" s="0"/>
      <c r="AFK3602" s="0"/>
      <c r="AFL3602" s="0"/>
      <c r="AFM3602" s="0"/>
      <c r="AFN3602" s="0"/>
      <c r="AFO3602" s="0"/>
      <c r="AFP3602" s="0"/>
      <c r="AFQ3602" s="0"/>
      <c r="AFR3602" s="0"/>
      <c r="AFS3602" s="0"/>
      <c r="AFT3602" s="0"/>
      <c r="AFU3602" s="0"/>
      <c r="AFV3602" s="0"/>
      <c r="AFW3602" s="0"/>
      <c r="AFX3602" s="0"/>
      <c r="AFY3602" s="0"/>
      <c r="AFZ3602" s="0"/>
      <c r="AGA3602" s="0"/>
      <c r="AGB3602" s="0"/>
      <c r="AGC3602" s="0"/>
      <c r="AGD3602" s="0"/>
      <c r="AGE3602" s="0"/>
      <c r="AGF3602" s="0"/>
      <c r="AGG3602" s="0"/>
      <c r="AGH3602" s="0"/>
      <c r="AGI3602" s="0"/>
      <c r="AGJ3602" s="0"/>
      <c r="AGK3602" s="0"/>
      <c r="AGL3602" s="0"/>
      <c r="AGM3602" s="0"/>
      <c r="AGN3602" s="0"/>
      <c r="AGO3602" s="0"/>
      <c r="AGP3602" s="0"/>
      <c r="AGQ3602" s="0"/>
      <c r="AGR3602" s="0"/>
      <c r="AGS3602" s="0"/>
      <c r="AGT3602" s="0"/>
      <c r="AGU3602" s="0"/>
      <c r="AGV3602" s="0"/>
      <c r="AGW3602" s="0"/>
      <c r="AGX3602" s="0"/>
      <c r="AGY3602" s="0"/>
      <c r="AGZ3602" s="0"/>
      <c r="AHA3602" s="0"/>
      <c r="AHB3602" s="0"/>
      <c r="AHC3602" s="0"/>
      <c r="AHD3602" s="0"/>
      <c r="AHE3602" s="0"/>
      <c r="AHF3602" s="0"/>
      <c r="AHG3602" s="0"/>
      <c r="AHH3602" s="0"/>
      <c r="AHI3602" s="0"/>
      <c r="AHJ3602" s="0"/>
      <c r="AHK3602" s="0"/>
      <c r="AHL3602" s="0"/>
      <c r="AHM3602" s="0"/>
      <c r="AHN3602" s="0"/>
      <c r="AHO3602" s="0"/>
      <c r="AHP3602" s="0"/>
      <c r="AHQ3602" s="0"/>
      <c r="AHR3602" s="0"/>
      <c r="AHS3602" s="0"/>
      <c r="AHT3602" s="0"/>
      <c r="AHU3602" s="0"/>
      <c r="AHV3602" s="0"/>
      <c r="AHW3602" s="0"/>
      <c r="AHX3602" s="0"/>
      <c r="AHY3602" s="0"/>
      <c r="AHZ3602" s="0"/>
      <c r="AIA3602" s="0"/>
      <c r="AIB3602" s="0"/>
      <c r="AIC3602" s="0"/>
      <c r="AID3602" s="0"/>
      <c r="AIE3602" s="0"/>
      <c r="AIF3602" s="0"/>
      <c r="AIG3602" s="0"/>
      <c r="AIH3602" s="0"/>
      <c r="AII3602" s="0"/>
      <c r="AIJ3602" s="0"/>
      <c r="AIK3602" s="0"/>
      <c r="AIL3602" s="0"/>
      <c r="AIM3602" s="0"/>
      <c r="AIN3602" s="0"/>
      <c r="AIO3602" s="0"/>
      <c r="AIP3602" s="0"/>
      <c r="AIQ3602" s="0"/>
      <c r="AIR3602" s="0"/>
      <c r="AIS3602" s="0"/>
      <c r="AIT3602" s="0"/>
      <c r="AIU3602" s="0"/>
      <c r="AIV3602" s="0"/>
      <c r="AIW3602" s="0"/>
      <c r="AIX3602" s="0"/>
      <c r="AIY3602" s="0"/>
      <c r="AIZ3602" s="0"/>
      <c r="AJA3602" s="0"/>
      <c r="AJB3602" s="0"/>
      <c r="AJC3602" s="0"/>
      <c r="AJD3602" s="0"/>
      <c r="AJE3602" s="0"/>
      <c r="AJF3602" s="0"/>
      <c r="AJG3602" s="0"/>
      <c r="AJH3602" s="0"/>
      <c r="AJI3602" s="0"/>
      <c r="AJJ3602" s="0"/>
      <c r="AJK3602" s="0"/>
      <c r="AJL3602" s="0"/>
      <c r="AJM3602" s="0"/>
      <c r="AJN3602" s="0"/>
      <c r="AJO3602" s="0"/>
      <c r="AJP3602" s="0"/>
      <c r="AJQ3602" s="0"/>
      <c r="AJR3602" s="0"/>
      <c r="AJS3602" s="0"/>
      <c r="AJT3602" s="0"/>
      <c r="AJU3602" s="0"/>
      <c r="AJV3602" s="0"/>
      <c r="AJW3602" s="0"/>
      <c r="AJX3602" s="0"/>
      <c r="AJY3602" s="0"/>
      <c r="AJZ3602" s="0"/>
      <c r="AKA3602" s="0"/>
      <c r="AKB3602" s="0"/>
      <c r="AKC3602" s="0"/>
      <c r="AKD3602" s="0"/>
      <c r="AKE3602" s="0"/>
      <c r="AKF3602" s="0"/>
      <c r="AKG3602" s="0"/>
      <c r="AKH3602" s="0"/>
      <c r="AKI3602" s="0"/>
      <c r="AKJ3602" s="0"/>
      <c r="AKK3602" s="0"/>
      <c r="AKL3602" s="0"/>
      <c r="AKM3602" s="0"/>
      <c r="AKN3602" s="0"/>
      <c r="AKO3602" s="0"/>
      <c r="AKP3602" s="0"/>
      <c r="AKQ3602" s="0"/>
      <c r="AKR3602" s="0"/>
      <c r="AKS3602" s="0"/>
      <c r="AKT3602" s="0"/>
      <c r="AKU3602" s="0"/>
      <c r="AKV3602" s="0"/>
      <c r="AKW3602" s="0"/>
      <c r="AKX3602" s="0"/>
      <c r="AKY3602" s="0"/>
      <c r="AKZ3602" s="0"/>
      <c r="ALA3602" s="0"/>
      <c r="ALB3602" s="0"/>
      <c r="ALC3602" s="0"/>
      <c r="ALD3602" s="0"/>
      <c r="ALE3602" s="0"/>
      <c r="ALF3602" s="0"/>
      <c r="ALG3602" s="0"/>
      <c r="ALH3602" s="0"/>
      <c r="ALI3602" s="0"/>
      <c r="ALJ3602" s="0"/>
      <c r="ALK3602" s="0"/>
      <c r="ALL3602" s="0"/>
      <c r="ALM3602" s="0"/>
      <c r="ALN3602" s="0"/>
      <c r="ALO3602" s="0"/>
      <c r="ALP3602" s="0"/>
      <c r="ALQ3602" s="0"/>
      <c r="ALR3602" s="0"/>
      <c r="ALS3602" s="0"/>
      <c r="ALT3602" s="0"/>
      <c r="ALU3602" s="0"/>
      <c r="ALV3602" s="0"/>
      <c r="ALW3602" s="0"/>
      <c r="ALX3602" s="0"/>
      <c r="ALY3602" s="0"/>
      <c r="ALZ3602" s="0"/>
      <c r="AMA3602" s="0"/>
      <c r="AMB3602" s="0"/>
      <c r="AMC3602" s="0"/>
      <c r="AMD3602" s="0"/>
      <c r="AME3602" s="0"/>
      <c r="AMF3602" s="0"/>
      <c r="AMG3602" s="0"/>
      <c r="AMH3602" s="0"/>
      <c r="AMI3602" s="0"/>
    </row>
    <row r="3603" customFormat="false" ht="12.75" hidden="false" customHeight="false" outlineLevel="0" collapsed="false">
      <c r="I3603" s="3"/>
      <c r="BM3603" s="0"/>
      <c r="BN3603" s="0"/>
      <c r="BO3603" s="0"/>
      <c r="BP3603" s="0"/>
      <c r="BQ3603" s="0"/>
      <c r="BR3603" s="0"/>
      <c r="BS3603" s="0"/>
      <c r="BT3603" s="0"/>
      <c r="BU3603" s="0"/>
      <c r="BV3603" s="0"/>
      <c r="BW3603" s="0"/>
      <c r="BX3603" s="0"/>
      <c r="BY3603" s="0"/>
      <c r="BZ3603" s="0"/>
      <c r="CA3603" s="0"/>
      <c r="CB3603" s="0"/>
      <c r="CC3603" s="0"/>
      <c r="CD3603" s="0"/>
      <c r="CE3603" s="0"/>
      <c r="CF3603" s="0"/>
      <c r="CG3603" s="0"/>
      <c r="CH3603" s="0"/>
      <c r="CI3603" s="0"/>
      <c r="CJ3603" s="0"/>
      <c r="CK3603" s="0"/>
      <c r="CL3603" s="0"/>
      <c r="CM3603" s="0"/>
      <c r="CN3603" s="0"/>
      <c r="CO3603" s="0"/>
      <c r="CP3603" s="0"/>
      <c r="CQ3603" s="0"/>
      <c r="CR3603" s="0"/>
      <c r="CS3603" s="0"/>
      <c r="CT3603" s="0"/>
      <c r="CU3603" s="0"/>
      <c r="CV3603" s="0"/>
      <c r="CW3603" s="0"/>
      <c r="CX3603" s="0"/>
      <c r="CY3603" s="0"/>
      <c r="CZ3603" s="0"/>
      <c r="DA3603" s="0"/>
      <c r="DB3603" s="0"/>
      <c r="DC3603" s="0"/>
      <c r="DD3603" s="0"/>
      <c r="DE3603" s="0"/>
      <c r="DF3603" s="0"/>
      <c r="DG3603" s="0"/>
      <c r="DH3603" s="0"/>
      <c r="DI3603" s="0"/>
      <c r="DJ3603" s="0"/>
      <c r="DK3603" s="0"/>
      <c r="DL3603" s="0"/>
      <c r="DM3603" s="0"/>
      <c r="DN3603" s="0"/>
      <c r="DO3603" s="0"/>
      <c r="DP3603" s="0"/>
      <c r="DQ3603" s="0"/>
      <c r="DR3603" s="0"/>
      <c r="DS3603" s="0"/>
      <c r="DT3603" s="0"/>
      <c r="DU3603" s="0"/>
      <c r="DV3603" s="0"/>
      <c r="DW3603" s="0"/>
      <c r="DX3603" s="0"/>
      <c r="DY3603" s="0"/>
      <c r="DZ3603" s="0"/>
      <c r="EA3603" s="0"/>
      <c r="EB3603" s="0"/>
      <c r="EC3603" s="0"/>
      <c r="ED3603" s="0"/>
      <c r="EE3603" s="0"/>
      <c r="EF3603" s="0"/>
      <c r="EG3603" s="0"/>
      <c r="EH3603" s="0"/>
      <c r="EI3603" s="0"/>
      <c r="EJ3603" s="0"/>
      <c r="EK3603" s="0"/>
      <c r="EL3603" s="0"/>
      <c r="EM3603" s="0"/>
      <c r="EN3603" s="0"/>
      <c r="EO3603" s="0"/>
      <c r="EP3603" s="0"/>
      <c r="EQ3603" s="0"/>
      <c r="ER3603" s="0"/>
      <c r="ES3603" s="0"/>
      <c r="ET3603" s="0"/>
      <c r="EU3603" s="0"/>
      <c r="EV3603" s="0"/>
      <c r="EW3603" s="0"/>
      <c r="EX3603" s="0"/>
      <c r="EY3603" s="0"/>
      <c r="EZ3603" s="0"/>
      <c r="FA3603" s="0"/>
      <c r="FB3603" s="0"/>
      <c r="FC3603" s="0"/>
      <c r="FD3603" s="0"/>
      <c r="FE3603" s="0"/>
      <c r="FF3603" s="0"/>
      <c r="FG3603" s="0"/>
      <c r="FH3603" s="0"/>
      <c r="FI3603" s="0"/>
      <c r="FJ3603" s="0"/>
      <c r="FK3603" s="0"/>
      <c r="FL3603" s="0"/>
      <c r="FM3603" s="0"/>
      <c r="FN3603" s="0"/>
      <c r="FO3603" s="0"/>
      <c r="FP3603" s="0"/>
      <c r="FQ3603" s="0"/>
      <c r="FR3603" s="0"/>
      <c r="FS3603" s="0"/>
      <c r="FT3603" s="0"/>
      <c r="FU3603" s="0"/>
      <c r="FV3603" s="0"/>
      <c r="FW3603" s="0"/>
      <c r="FX3603" s="0"/>
      <c r="FY3603" s="0"/>
      <c r="FZ3603" s="0"/>
      <c r="GA3603" s="0"/>
      <c r="GB3603" s="0"/>
      <c r="GC3603" s="0"/>
      <c r="GD3603" s="0"/>
      <c r="GE3603" s="0"/>
      <c r="GF3603" s="0"/>
      <c r="GG3603" s="0"/>
      <c r="GH3603" s="0"/>
      <c r="GI3603" s="0"/>
      <c r="GJ3603" s="0"/>
      <c r="GK3603" s="0"/>
      <c r="GL3603" s="0"/>
      <c r="GM3603" s="0"/>
      <c r="GN3603" s="0"/>
      <c r="GO3603" s="0"/>
      <c r="GP3603" s="0"/>
      <c r="GQ3603" s="0"/>
      <c r="GR3603" s="0"/>
      <c r="GS3603" s="0"/>
      <c r="GT3603" s="0"/>
      <c r="GU3603" s="0"/>
      <c r="GV3603" s="0"/>
      <c r="GW3603" s="0"/>
      <c r="GX3603" s="0"/>
      <c r="GY3603" s="0"/>
      <c r="GZ3603" s="0"/>
      <c r="HA3603" s="0"/>
      <c r="HB3603" s="0"/>
      <c r="HC3603" s="0"/>
      <c r="HD3603" s="0"/>
      <c r="HE3603" s="0"/>
      <c r="HF3603" s="0"/>
      <c r="HG3603" s="0"/>
      <c r="HH3603" s="0"/>
      <c r="HI3603" s="0"/>
      <c r="HJ3603" s="0"/>
      <c r="HK3603" s="0"/>
      <c r="HL3603" s="0"/>
      <c r="HM3603" s="0"/>
      <c r="HN3603" s="0"/>
      <c r="HO3603" s="0"/>
      <c r="HP3603" s="0"/>
      <c r="HQ3603" s="0"/>
      <c r="HR3603" s="0"/>
      <c r="HS3603" s="0"/>
      <c r="HT3603" s="0"/>
      <c r="HU3603" s="0"/>
      <c r="HV3603" s="0"/>
      <c r="HW3603" s="0"/>
      <c r="HX3603" s="0"/>
      <c r="HY3603" s="0"/>
      <c r="HZ3603" s="0"/>
      <c r="IA3603" s="0"/>
      <c r="IB3603" s="0"/>
      <c r="IC3603" s="0"/>
      <c r="ID3603" s="0"/>
      <c r="IE3603" s="0"/>
      <c r="IF3603" s="0"/>
      <c r="IG3603" s="0"/>
      <c r="IH3603" s="0"/>
      <c r="II3603" s="0"/>
      <c r="IJ3603" s="0"/>
      <c r="IK3603" s="0"/>
      <c r="IL3603" s="0"/>
      <c r="IM3603" s="0"/>
      <c r="IN3603" s="0"/>
      <c r="IO3603" s="0"/>
      <c r="IP3603" s="0"/>
      <c r="IQ3603" s="0"/>
      <c r="IR3603" s="0"/>
      <c r="IS3603" s="0"/>
      <c r="IT3603" s="0"/>
      <c r="IU3603" s="0"/>
      <c r="IV3603" s="0"/>
      <c r="IW3603" s="0"/>
      <c r="IX3603" s="0"/>
      <c r="IY3603" s="0"/>
      <c r="IZ3603" s="0"/>
      <c r="JA3603" s="0"/>
      <c r="JB3603" s="0"/>
      <c r="JC3603" s="0"/>
      <c r="JD3603" s="0"/>
      <c r="JE3603" s="0"/>
      <c r="JF3603" s="0"/>
      <c r="JG3603" s="0"/>
      <c r="JH3603" s="0"/>
      <c r="JI3603" s="0"/>
      <c r="JJ3603" s="0"/>
      <c r="JK3603" s="0"/>
      <c r="JL3603" s="0"/>
      <c r="JM3603" s="0"/>
      <c r="JN3603" s="0"/>
      <c r="JO3603" s="0"/>
      <c r="JP3603" s="0"/>
      <c r="JQ3603" s="0"/>
      <c r="JR3603" s="0"/>
      <c r="JS3603" s="0"/>
      <c r="JT3603" s="0"/>
      <c r="JU3603" s="0"/>
      <c r="JV3603" s="0"/>
      <c r="JW3603" s="0"/>
      <c r="JX3603" s="0"/>
      <c r="JY3603" s="0"/>
      <c r="JZ3603" s="0"/>
      <c r="KA3603" s="0"/>
      <c r="KB3603" s="0"/>
      <c r="KC3603" s="0"/>
      <c r="KD3603" s="0"/>
      <c r="KE3603" s="0"/>
      <c r="KF3603" s="0"/>
      <c r="KG3603" s="0"/>
      <c r="KH3603" s="0"/>
      <c r="KI3603" s="0"/>
      <c r="KJ3603" s="0"/>
      <c r="KK3603" s="0"/>
      <c r="KL3603" s="0"/>
      <c r="KM3603" s="0"/>
      <c r="KN3603" s="0"/>
      <c r="KO3603" s="0"/>
      <c r="KP3603" s="0"/>
      <c r="KQ3603" s="0"/>
      <c r="KR3603" s="0"/>
      <c r="KS3603" s="0"/>
      <c r="KT3603" s="0"/>
      <c r="KU3603" s="0"/>
      <c r="KV3603" s="0"/>
      <c r="KW3603" s="0"/>
      <c r="KX3603" s="0"/>
      <c r="KY3603" s="0"/>
      <c r="KZ3603" s="0"/>
      <c r="LA3603" s="0"/>
      <c r="LB3603" s="0"/>
      <c r="LC3603" s="0"/>
      <c r="LD3603" s="0"/>
      <c r="LE3603" s="0"/>
      <c r="LF3603" s="0"/>
      <c r="LG3603" s="0"/>
      <c r="LH3603" s="0"/>
      <c r="LI3603" s="0"/>
      <c r="LJ3603" s="0"/>
      <c r="LK3603" s="0"/>
      <c r="LL3603" s="0"/>
      <c r="LM3603" s="0"/>
      <c r="LN3603" s="0"/>
      <c r="LO3603" s="0"/>
      <c r="LP3603" s="0"/>
      <c r="LQ3603" s="0"/>
      <c r="LR3603" s="0"/>
      <c r="LS3603" s="0"/>
      <c r="LT3603" s="0"/>
      <c r="LU3603" s="0"/>
      <c r="LV3603" s="0"/>
      <c r="LW3603" s="0"/>
      <c r="LX3603" s="0"/>
      <c r="LY3603" s="0"/>
      <c r="LZ3603" s="0"/>
      <c r="MA3603" s="0"/>
      <c r="MB3603" s="0"/>
      <c r="MC3603" s="0"/>
      <c r="MD3603" s="0"/>
      <c r="ME3603" s="0"/>
      <c r="MF3603" s="0"/>
      <c r="MG3603" s="0"/>
      <c r="MH3603" s="0"/>
      <c r="MI3603" s="0"/>
      <c r="MJ3603" s="0"/>
      <c r="MK3603" s="0"/>
      <c r="ML3603" s="0"/>
      <c r="MM3603" s="0"/>
      <c r="MN3603" s="0"/>
      <c r="MO3603" s="0"/>
      <c r="MP3603" s="0"/>
      <c r="MQ3603" s="0"/>
      <c r="MR3603" s="0"/>
      <c r="MS3603" s="0"/>
      <c r="MT3603" s="0"/>
      <c r="MU3603" s="0"/>
      <c r="MV3603" s="0"/>
      <c r="MW3603" s="0"/>
      <c r="MX3603" s="0"/>
      <c r="MY3603" s="0"/>
      <c r="MZ3603" s="0"/>
      <c r="NA3603" s="0"/>
      <c r="NB3603" s="0"/>
      <c r="NC3603" s="0"/>
      <c r="ND3603" s="0"/>
      <c r="NE3603" s="0"/>
      <c r="NF3603" s="0"/>
      <c r="NG3603" s="0"/>
      <c r="NH3603" s="0"/>
      <c r="NI3603" s="0"/>
      <c r="NJ3603" s="0"/>
      <c r="NK3603" s="0"/>
      <c r="NL3603" s="0"/>
      <c r="NM3603" s="0"/>
      <c r="NN3603" s="0"/>
      <c r="NO3603" s="0"/>
      <c r="NP3603" s="0"/>
      <c r="NQ3603" s="0"/>
      <c r="NR3603" s="0"/>
      <c r="NS3603" s="0"/>
      <c r="NT3603" s="0"/>
      <c r="NU3603" s="0"/>
      <c r="NV3603" s="0"/>
      <c r="NW3603" s="0"/>
      <c r="NX3603" s="0"/>
      <c r="NY3603" s="0"/>
      <c r="NZ3603" s="0"/>
      <c r="OA3603" s="0"/>
      <c r="OB3603" s="0"/>
      <c r="OC3603" s="0"/>
      <c r="OD3603" s="0"/>
      <c r="OE3603" s="0"/>
      <c r="OF3603" s="0"/>
      <c r="OG3603" s="0"/>
      <c r="OH3603" s="0"/>
      <c r="OI3603" s="0"/>
      <c r="OJ3603" s="0"/>
      <c r="OK3603" s="0"/>
      <c r="OL3603" s="0"/>
      <c r="OM3603" s="0"/>
      <c r="ON3603" s="0"/>
      <c r="OO3603" s="0"/>
      <c r="OP3603" s="0"/>
      <c r="OQ3603" s="0"/>
      <c r="OR3603" s="0"/>
      <c r="OS3603" s="0"/>
      <c r="OT3603" s="0"/>
      <c r="OU3603" s="0"/>
      <c r="OV3603" s="0"/>
      <c r="OW3603" s="0"/>
      <c r="OX3603" s="0"/>
      <c r="OY3603" s="0"/>
      <c r="OZ3603" s="0"/>
      <c r="PA3603" s="0"/>
      <c r="PB3603" s="0"/>
      <c r="PC3603" s="0"/>
      <c r="PD3603" s="0"/>
      <c r="PE3603" s="0"/>
      <c r="PF3603" s="0"/>
      <c r="PG3603" s="0"/>
      <c r="PH3603" s="0"/>
      <c r="PI3603" s="0"/>
      <c r="PJ3603" s="0"/>
      <c r="PK3603" s="0"/>
      <c r="PL3603" s="0"/>
      <c r="PM3603" s="0"/>
      <c r="PN3603" s="0"/>
      <c r="PO3603" s="0"/>
      <c r="PP3603" s="0"/>
      <c r="PQ3603" s="0"/>
      <c r="PR3603" s="0"/>
      <c r="PS3603" s="0"/>
      <c r="PT3603" s="0"/>
      <c r="PU3603" s="0"/>
      <c r="PV3603" s="0"/>
      <c r="PW3603" s="0"/>
      <c r="PX3603" s="0"/>
      <c r="PY3603" s="0"/>
      <c r="PZ3603" s="0"/>
      <c r="QA3603" s="0"/>
      <c r="QB3603" s="0"/>
      <c r="QC3603" s="0"/>
      <c r="QD3603" s="0"/>
      <c r="QE3603" s="0"/>
      <c r="QF3603" s="0"/>
      <c r="QG3603" s="0"/>
      <c r="QH3603" s="0"/>
      <c r="QI3603" s="0"/>
      <c r="QJ3603" s="0"/>
      <c r="QK3603" s="0"/>
      <c r="QL3603" s="0"/>
      <c r="QM3603" s="0"/>
      <c r="QN3603" s="0"/>
      <c r="QO3603" s="0"/>
      <c r="QP3603" s="0"/>
      <c r="QQ3603" s="0"/>
      <c r="QR3603" s="0"/>
      <c r="QS3603" s="0"/>
      <c r="QT3603" s="0"/>
      <c r="QU3603" s="0"/>
      <c r="QV3603" s="0"/>
      <c r="QW3603" s="0"/>
      <c r="QX3603" s="0"/>
      <c r="QY3603" s="0"/>
      <c r="QZ3603" s="0"/>
      <c r="RA3603" s="0"/>
      <c r="RB3603" s="0"/>
      <c r="RC3603" s="0"/>
      <c r="RD3603" s="0"/>
      <c r="RE3603" s="0"/>
      <c r="RF3603" s="0"/>
      <c r="RG3603" s="0"/>
      <c r="RH3603" s="0"/>
      <c r="RI3603" s="0"/>
      <c r="RJ3603" s="0"/>
      <c r="RK3603" s="0"/>
      <c r="RL3603" s="0"/>
      <c r="RM3603" s="0"/>
      <c r="RN3603" s="0"/>
      <c r="RO3603" s="0"/>
      <c r="RP3603" s="0"/>
      <c r="RQ3603" s="0"/>
      <c r="RR3603" s="0"/>
      <c r="RS3603" s="0"/>
      <c r="RT3603" s="0"/>
      <c r="RU3603" s="0"/>
      <c r="RV3603" s="0"/>
      <c r="RW3603" s="0"/>
      <c r="RX3603" s="0"/>
      <c r="RY3603" s="0"/>
      <c r="RZ3603" s="0"/>
      <c r="SA3603" s="0"/>
      <c r="SB3603" s="0"/>
      <c r="SC3603" s="0"/>
      <c r="SD3603" s="0"/>
      <c r="SE3603" s="0"/>
      <c r="SF3603" s="0"/>
      <c r="SG3603" s="0"/>
      <c r="SH3603" s="0"/>
      <c r="SI3603" s="0"/>
      <c r="SJ3603" s="0"/>
      <c r="SK3603" s="0"/>
      <c r="SL3603" s="0"/>
      <c r="SM3603" s="0"/>
      <c r="SN3603" s="0"/>
      <c r="SO3603" s="0"/>
      <c r="SP3603" s="0"/>
      <c r="SQ3603" s="0"/>
      <c r="SR3603" s="0"/>
      <c r="SS3603" s="0"/>
      <c r="ST3603" s="0"/>
      <c r="SU3603" s="0"/>
      <c r="SV3603" s="0"/>
      <c r="SW3603" s="0"/>
      <c r="SX3603" s="0"/>
      <c r="SY3603" s="0"/>
      <c r="SZ3603" s="0"/>
      <c r="TA3603" s="0"/>
      <c r="TB3603" s="0"/>
      <c r="TC3603" s="0"/>
      <c r="TD3603" s="0"/>
      <c r="TE3603" s="0"/>
      <c r="TF3603" s="0"/>
      <c r="TG3603" s="0"/>
      <c r="TH3603" s="0"/>
      <c r="TI3603" s="0"/>
      <c r="TJ3603" s="0"/>
      <c r="TK3603" s="0"/>
      <c r="TL3603" s="0"/>
      <c r="TM3603" s="0"/>
      <c r="TN3603" s="0"/>
      <c r="TO3603" s="0"/>
      <c r="TP3603" s="0"/>
      <c r="TQ3603" s="0"/>
      <c r="TR3603" s="0"/>
      <c r="TS3603" s="0"/>
      <c r="TT3603" s="0"/>
      <c r="TU3603" s="0"/>
      <c r="TV3603" s="0"/>
      <c r="TW3603" s="0"/>
      <c r="TX3603" s="0"/>
      <c r="TY3603" s="0"/>
      <c r="TZ3603" s="0"/>
      <c r="UA3603" s="0"/>
      <c r="UB3603" s="0"/>
      <c r="UC3603" s="0"/>
      <c r="UD3603" s="0"/>
      <c r="UE3603" s="0"/>
      <c r="UF3603" s="0"/>
      <c r="UG3603" s="0"/>
      <c r="UH3603" s="0"/>
      <c r="UI3603" s="0"/>
      <c r="UJ3603" s="0"/>
      <c r="UK3603" s="0"/>
      <c r="UL3603" s="0"/>
      <c r="UM3603" s="0"/>
      <c r="UN3603" s="0"/>
      <c r="UO3603" s="0"/>
      <c r="UP3603" s="0"/>
      <c r="UQ3603" s="0"/>
      <c r="UR3603" s="0"/>
      <c r="US3603" s="0"/>
      <c r="UT3603" s="0"/>
      <c r="UU3603" s="0"/>
      <c r="UV3603" s="0"/>
      <c r="UW3603" s="0"/>
      <c r="UX3603" s="0"/>
      <c r="UY3603" s="0"/>
      <c r="UZ3603" s="0"/>
      <c r="VA3603" s="0"/>
      <c r="VB3603" s="0"/>
      <c r="VC3603" s="0"/>
      <c r="VD3603" s="0"/>
      <c r="VE3603" s="0"/>
      <c r="VF3603" s="0"/>
      <c r="VG3603" s="0"/>
      <c r="VH3603" s="0"/>
      <c r="VI3603" s="0"/>
      <c r="VJ3603" s="0"/>
      <c r="VK3603" s="0"/>
      <c r="VL3603" s="0"/>
      <c r="VM3603" s="0"/>
      <c r="VN3603" s="0"/>
      <c r="VO3603" s="0"/>
      <c r="VP3603" s="0"/>
      <c r="VQ3603" s="0"/>
      <c r="VR3603" s="0"/>
      <c r="VS3603" s="0"/>
      <c r="VT3603" s="0"/>
      <c r="VU3603" s="0"/>
      <c r="VV3603" s="0"/>
      <c r="VW3603" s="0"/>
      <c r="VX3603" s="0"/>
      <c r="VY3603" s="0"/>
      <c r="VZ3603" s="0"/>
      <c r="WA3603" s="0"/>
      <c r="WB3603" s="0"/>
      <c r="WC3603" s="0"/>
      <c r="WD3603" s="0"/>
      <c r="WE3603" s="0"/>
      <c r="WF3603" s="0"/>
      <c r="WG3603" s="0"/>
      <c r="WH3603" s="0"/>
      <c r="WI3603" s="0"/>
      <c r="WJ3603" s="0"/>
      <c r="WK3603" s="0"/>
      <c r="WL3603" s="0"/>
      <c r="WM3603" s="0"/>
      <c r="WN3603" s="0"/>
      <c r="WO3603" s="0"/>
      <c r="WP3603" s="0"/>
      <c r="WQ3603" s="0"/>
      <c r="WR3603" s="0"/>
      <c r="WS3603" s="0"/>
      <c r="WT3603" s="0"/>
      <c r="WU3603" s="0"/>
      <c r="WV3603" s="0"/>
      <c r="WW3603" s="0"/>
      <c r="WX3603" s="0"/>
      <c r="WY3603" s="0"/>
      <c r="WZ3603" s="0"/>
      <c r="XA3603" s="0"/>
      <c r="XB3603" s="0"/>
      <c r="XC3603" s="0"/>
      <c r="XD3603" s="0"/>
      <c r="XE3603" s="0"/>
      <c r="XF3603" s="0"/>
      <c r="XG3603" s="0"/>
      <c r="XH3603" s="0"/>
      <c r="XI3603" s="0"/>
      <c r="XJ3603" s="0"/>
      <c r="XK3603" s="0"/>
      <c r="XL3603" s="0"/>
      <c r="XM3603" s="0"/>
      <c r="XN3603" s="0"/>
      <c r="XO3603" s="0"/>
      <c r="XP3603" s="0"/>
      <c r="XQ3603" s="0"/>
      <c r="XR3603" s="0"/>
      <c r="XS3603" s="0"/>
      <c r="XT3603" s="0"/>
      <c r="XU3603" s="0"/>
      <c r="XV3603" s="0"/>
      <c r="XW3603" s="0"/>
      <c r="XX3603" s="0"/>
      <c r="XY3603" s="0"/>
      <c r="XZ3603" s="0"/>
      <c r="YA3603" s="0"/>
      <c r="YB3603" s="0"/>
      <c r="YC3603" s="0"/>
      <c r="YD3603" s="0"/>
      <c r="YE3603" s="0"/>
      <c r="YF3603" s="0"/>
      <c r="YG3603" s="0"/>
      <c r="YH3603" s="0"/>
      <c r="YI3603" s="0"/>
      <c r="YJ3603" s="0"/>
      <c r="YK3603" s="0"/>
      <c r="YL3603" s="0"/>
      <c r="YM3603" s="0"/>
      <c r="YN3603" s="0"/>
      <c r="YO3603" s="0"/>
      <c r="YP3603" s="0"/>
      <c r="YQ3603" s="0"/>
      <c r="YR3603" s="0"/>
      <c r="YS3603" s="0"/>
      <c r="YT3603" s="0"/>
      <c r="YU3603" s="0"/>
      <c r="YV3603" s="0"/>
      <c r="YW3603" s="0"/>
      <c r="YX3603" s="0"/>
      <c r="YY3603" s="0"/>
      <c r="YZ3603" s="0"/>
      <c r="ZA3603" s="0"/>
      <c r="ZB3603" s="0"/>
      <c r="ZC3603" s="0"/>
      <c r="ZD3603" s="0"/>
      <c r="ZE3603" s="0"/>
      <c r="ZF3603" s="0"/>
      <c r="ZG3603" s="0"/>
      <c r="ZH3603" s="0"/>
      <c r="ZI3603" s="0"/>
      <c r="ZJ3603" s="0"/>
      <c r="ZK3603" s="0"/>
      <c r="ZL3603" s="0"/>
      <c r="ZM3603" s="0"/>
      <c r="ZN3603" s="0"/>
      <c r="ZO3603" s="0"/>
      <c r="ZP3603" s="0"/>
      <c r="ZQ3603" s="0"/>
      <c r="ZR3603" s="0"/>
      <c r="ZS3603" s="0"/>
      <c r="ZT3603" s="0"/>
      <c r="ZU3603" s="0"/>
      <c r="ZV3603" s="0"/>
      <c r="ZW3603" s="0"/>
      <c r="ZX3603" s="0"/>
      <c r="ZY3603" s="0"/>
      <c r="ZZ3603" s="0"/>
      <c r="AAA3603" s="0"/>
      <c r="AAB3603" s="0"/>
      <c r="AAC3603" s="0"/>
      <c r="AAD3603" s="0"/>
      <c r="AAE3603" s="0"/>
      <c r="AAF3603" s="0"/>
      <c r="AAG3603" s="0"/>
      <c r="AAH3603" s="0"/>
      <c r="AAI3603" s="0"/>
      <c r="AAJ3603" s="0"/>
      <c r="AAK3603" s="0"/>
      <c r="AAL3603" s="0"/>
      <c r="AAM3603" s="0"/>
      <c r="AAN3603" s="0"/>
      <c r="AAO3603" s="0"/>
      <c r="AAP3603" s="0"/>
      <c r="AAQ3603" s="0"/>
      <c r="AAR3603" s="0"/>
      <c r="AAS3603" s="0"/>
      <c r="AAT3603" s="0"/>
      <c r="AAU3603" s="0"/>
      <c r="AAV3603" s="0"/>
      <c r="AAW3603" s="0"/>
      <c r="AAX3603" s="0"/>
      <c r="AAY3603" s="0"/>
      <c r="AAZ3603" s="0"/>
      <c r="ABA3603" s="0"/>
      <c r="ABB3603" s="0"/>
      <c r="ABC3603" s="0"/>
      <c r="ABD3603" s="0"/>
      <c r="ABE3603" s="0"/>
      <c r="ABF3603" s="0"/>
      <c r="ABG3603" s="0"/>
      <c r="ABH3603" s="0"/>
      <c r="ABI3603" s="0"/>
      <c r="ABJ3603" s="0"/>
      <c r="ABK3603" s="0"/>
      <c r="ABL3603" s="0"/>
      <c r="ABM3603" s="0"/>
      <c r="ABN3603" s="0"/>
      <c r="ABO3603" s="0"/>
      <c r="ABP3603" s="0"/>
      <c r="ABQ3603" s="0"/>
      <c r="ABR3603" s="0"/>
      <c r="ABS3603" s="0"/>
      <c r="ABT3603" s="0"/>
      <c r="ABU3603" s="0"/>
      <c r="ABV3603" s="0"/>
      <c r="ABW3603" s="0"/>
      <c r="ABX3603" s="0"/>
      <c r="ABY3603" s="0"/>
      <c r="ABZ3603" s="0"/>
      <c r="ACA3603" s="0"/>
      <c r="ACB3603" s="0"/>
      <c r="ACC3603" s="0"/>
      <c r="ACD3603" s="0"/>
      <c r="ACE3603" s="0"/>
      <c r="ACF3603" s="0"/>
      <c r="ACG3603" s="0"/>
      <c r="ACH3603" s="0"/>
      <c r="ACI3603" s="0"/>
      <c r="ACJ3603" s="0"/>
      <c r="ACK3603" s="0"/>
      <c r="ACL3603" s="0"/>
      <c r="ACM3603" s="0"/>
      <c r="ACN3603" s="0"/>
      <c r="ACO3603" s="0"/>
      <c r="ACP3603" s="0"/>
      <c r="ACQ3603" s="0"/>
      <c r="ACR3603" s="0"/>
      <c r="ACS3603" s="0"/>
      <c r="ACT3603" s="0"/>
      <c r="ACU3603" s="0"/>
      <c r="ACV3603" s="0"/>
      <c r="ACW3603" s="0"/>
      <c r="ACX3603" s="0"/>
      <c r="ACY3603" s="0"/>
      <c r="ACZ3603" s="0"/>
      <c r="ADA3603" s="0"/>
      <c r="ADB3603" s="0"/>
      <c r="ADC3603" s="0"/>
      <c r="ADD3603" s="0"/>
      <c r="ADE3603" s="0"/>
      <c r="ADF3603" s="0"/>
      <c r="ADG3603" s="0"/>
      <c r="ADH3603" s="0"/>
      <c r="ADI3603" s="0"/>
      <c r="ADJ3603" s="0"/>
      <c r="ADK3603" s="0"/>
      <c r="ADL3603" s="0"/>
      <c r="ADM3603" s="0"/>
      <c r="ADN3603" s="0"/>
      <c r="ADO3603" s="0"/>
      <c r="ADP3603" s="0"/>
      <c r="ADQ3603" s="0"/>
      <c r="ADR3603" s="0"/>
      <c r="ADS3603" s="0"/>
      <c r="ADT3603" s="0"/>
      <c r="ADU3603" s="0"/>
      <c r="ADV3603" s="0"/>
      <c r="ADW3603" s="0"/>
      <c r="ADX3603" s="0"/>
      <c r="ADY3603" s="0"/>
      <c r="ADZ3603" s="0"/>
      <c r="AEA3603" s="0"/>
      <c r="AEB3603" s="0"/>
      <c r="AEC3603" s="0"/>
      <c r="AED3603" s="0"/>
      <c r="AEE3603" s="0"/>
      <c r="AEF3603" s="0"/>
      <c r="AEG3603" s="0"/>
      <c r="AEH3603" s="0"/>
      <c r="AEI3603" s="0"/>
      <c r="AEJ3603" s="0"/>
      <c r="AEK3603" s="0"/>
      <c r="AEL3603" s="0"/>
      <c r="AEM3603" s="0"/>
      <c r="AEN3603" s="0"/>
      <c r="AEO3603" s="0"/>
      <c r="AEP3603" s="0"/>
      <c r="AEQ3603" s="0"/>
      <c r="AER3603" s="0"/>
      <c r="AES3603" s="0"/>
      <c r="AET3603" s="0"/>
      <c r="AEU3603" s="0"/>
      <c r="AEV3603" s="0"/>
      <c r="AEW3603" s="0"/>
      <c r="AEX3603" s="0"/>
      <c r="AEY3603" s="0"/>
      <c r="AEZ3603" s="0"/>
      <c r="AFA3603" s="0"/>
      <c r="AFB3603" s="0"/>
      <c r="AFC3603" s="0"/>
      <c r="AFD3603" s="0"/>
      <c r="AFE3603" s="0"/>
      <c r="AFF3603" s="0"/>
      <c r="AFG3603" s="0"/>
      <c r="AFH3603" s="0"/>
      <c r="AFI3603" s="0"/>
      <c r="AFJ3603" s="0"/>
      <c r="AFK3603" s="0"/>
      <c r="AFL3603" s="0"/>
      <c r="AFM3603" s="0"/>
      <c r="AFN3603" s="0"/>
      <c r="AFO3603" s="0"/>
      <c r="AFP3603" s="0"/>
      <c r="AFQ3603" s="0"/>
      <c r="AFR3603" s="0"/>
      <c r="AFS3603" s="0"/>
      <c r="AFT3603" s="0"/>
      <c r="AFU3603" s="0"/>
      <c r="AFV3603" s="0"/>
      <c r="AFW3603" s="0"/>
      <c r="AFX3603" s="0"/>
      <c r="AFY3603" s="0"/>
      <c r="AFZ3603" s="0"/>
      <c r="AGA3603" s="0"/>
      <c r="AGB3603" s="0"/>
      <c r="AGC3603" s="0"/>
      <c r="AGD3603" s="0"/>
      <c r="AGE3603" s="0"/>
      <c r="AGF3603" s="0"/>
      <c r="AGG3603" s="0"/>
      <c r="AGH3603" s="0"/>
      <c r="AGI3603" s="0"/>
      <c r="AGJ3603" s="0"/>
      <c r="AGK3603" s="0"/>
      <c r="AGL3603" s="0"/>
      <c r="AGM3603" s="0"/>
      <c r="AGN3603" s="0"/>
      <c r="AGO3603" s="0"/>
      <c r="AGP3603" s="0"/>
      <c r="AGQ3603" s="0"/>
      <c r="AGR3603" s="0"/>
      <c r="AGS3603" s="0"/>
      <c r="AGT3603" s="0"/>
      <c r="AGU3603" s="0"/>
      <c r="AGV3603" s="0"/>
      <c r="AGW3603" s="0"/>
      <c r="AGX3603" s="0"/>
      <c r="AGY3603" s="0"/>
      <c r="AGZ3603" s="0"/>
      <c r="AHA3603" s="0"/>
      <c r="AHB3603" s="0"/>
      <c r="AHC3603" s="0"/>
      <c r="AHD3603" s="0"/>
      <c r="AHE3603" s="0"/>
      <c r="AHF3603" s="0"/>
      <c r="AHG3603" s="0"/>
      <c r="AHH3603" s="0"/>
      <c r="AHI3603" s="0"/>
      <c r="AHJ3603" s="0"/>
      <c r="AHK3603" s="0"/>
      <c r="AHL3603" s="0"/>
      <c r="AHM3603" s="0"/>
      <c r="AHN3603" s="0"/>
      <c r="AHO3603" s="0"/>
      <c r="AHP3603" s="0"/>
      <c r="AHQ3603" s="0"/>
      <c r="AHR3603" s="0"/>
      <c r="AHS3603" s="0"/>
      <c r="AHT3603" s="0"/>
      <c r="AHU3603" s="0"/>
      <c r="AHV3603" s="0"/>
      <c r="AHW3603" s="0"/>
      <c r="AHX3603" s="0"/>
      <c r="AHY3603" s="0"/>
      <c r="AHZ3603" s="0"/>
      <c r="AIA3603" s="0"/>
      <c r="AIB3603" s="0"/>
      <c r="AIC3603" s="0"/>
      <c r="AID3603" s="0"/>
      <c r="AIE3603" s="0"/>
      <c r="AIF3603" s="0"/>
      <c r="AIG3603" s="0"/>
      <c r="AIH3603" s="0"/>
      <c r="AII3603" s="0"/>
      <c r="AIJ3603" s="0"/>
      <c r="AIK3603" s="0"/>
      <c r="AIL3603" s="0"/>
      <c r="AIM3603" s="0"/>
      <c r="AIN3603" s="0"/>
      <c r="AIO3603" s="0"/>
      <c r="AIP3603" s="0"/>
      <c r="AIQ3603" s="0"/>
      <c r="AIR3603" s="0"/>
      <c r="AIS3603" s="0"/>
      <c r="AIT3603" s="0"/>
      <c r="AIU3603" s="0"/>
      <c r="AIV3603" s="0"/>
      <c r="AIW3603" s="0"/>
      <c r="AIX3603" s="0"/>
      <c r="AIY3603" s="0"/>
      <c r="AIZ3603" s="0"/>
      <c r="AJA3603" s="0"/>
      <c r="AJB3603" s="0"/>
      <c r="AJC3603" s="0"/>
      <c r="AJD3603" s="0"/>
      <c r="AJE3603" s="0"/>
      <c r="AJF3603" s="0"/>
      <c r="AJG3603" s="0"/>
      <c r="AJH3603" s="0"/>
      <c r="AJI3603" s="0"/>
      <c r="AJJ3603" s="0"/>
      <c r="AJK3603" s="0"/>
      <c r="AJL3603" s="0"/>
      <c r="AJM3603" s="0"/>
      <c r="AJN3603" s="0"/>
      <c r="AJO3603" s="0"/>
      <c r="AJP3603" s="0"/>
      <c r="AJQ3603" s="0"/>
      <c r="AJR3603" s="0"/>
      <c r="AJS3603" s="0"/>
      <c r="AJT3603" s="0"/>
      <c r="AJU3603" s="0"/>
      <c r="AJV3603" s="0"/>
      <c r="AJW3603" s="0"/>
      <c r="AJX3603" s="0"/>
      <c r="AJY3603" s="0"/>
      <c r="AJZ3603" s="0"/>
      <c r="AKA3603" s="0"/>
      <c r="AKB3603" s="0"/>
      <c r="AKC3603" s="0"/>
      <c r="AKD3603" s="0"/>
      <c r="AKE3603" s="0"/>
      <c r="AKF3603" s="0"/>
      <c r="AKG3603" s="0"/>
      <c r="AKH3603" s="0"/>
      <c r="AKI3603" s="0"/>
      <c r="AKJ3603" s="0"/>
      <c r="AKK3603" s="0"/>
      <c r="AKL3603" s="0"/>
      <c r="AKM3603" s="0"/>
      <c r="AKN3603" s="0"/>
      <c r="AKO3603" s="0"/>
      <c r="AKP3603" s="0"/>
      <c r="AKQ3603" s="0"/>
      <c r="AKR3603" s="0"/>
      <c r="AKS3603" s="0"/>
      <c r="AKT3603" s="0"/>
      <c r="AKU3603" s="0"/>
      <c r="AKV3603" s="0"/>
      <c r="AKW3603" s="0"/>
      <c r="AKX3603" s="0"/>
      <c r="AKY3603" s="0"/>
      <c r="AKZ3603" s="0"/>
      <c r="ALA3603" s="0"/>
      <c r="ALB3603" s="0"/>
      <c r="ALC3603" s="0"/>
      <c r="ALD3603" s="0"/>
      <c r="ALE3603" s="0"/>
      <c r="ALF3603" s="0"/>
      <c r="ALG3603" s="0"/>
      <c r="ALH3603" s="0"/>
      <c r="ALI3603" s="0"/>
      <c r="ALJ3603" s="0"/>
      <c r="ALK3603" s="0"/>
      <c r="ALL3603" s="0"/>
      <c r="ALM3603" s="0"/>
      <c r="ALN3603" s="0"/>
      <c r="ALO3603" s="0"/>
      <c r="ALP3603" s="0"/>
      <c r="ALQ3603" s="0"/>
      <c r="ALR3603" s="0"/>
      <c r="ALS3603" s="0"/>
      <c r="ALT3603" s="0"/>
      <c r="ALU3603" s="0"/>
      <c r="ALV3603" s="0"/>
      <c r="ALW3603" s="0"/>
      <c r="ALX3603" s="0"/>
      <c r="ALY3603" s="0"/>
      <c r="ALZ3603" s="0"/>
      <c r="AMA3603" s="0"/>
      <c r="AMB3603" s="0"/>
      <c r="AMC3603" s="0"/>
      <c r="AMD3603" s="0"/>
      <c r="AME3603" s="0"/>
      <c r="AMF3603" s="0"/>
      <c r="AMG3603" s="0"/>
      <c r="AMH3603" s="0"/>
      <c r="AMI3603" s="0"/>
    </row>
    <row r="3604" customFormat="false" ht="17.35" hidden="false" customHeight="false" outlineLevel="0" collapsed="false">
      <c r="C3604" s="15" t="s">
        <v>3831</v>
      </c>
      <c r="D3604" s="45" t="s">
        <v>1</v>
      </c>
      <c r="I3604" s="3"/>
      <c r="BM3604" s="0"/>
      <c r="BN3604" s="0"/>
      <c r="BO3604" s="0"/>
      <c r="BP3604" s="0"/>
      <c r="BQ3604" s="0"/>
      <c r="BR3604" s="0"/>
      <c r="BS3604" s="0"/>
      <c r="BT3604" s="0"/>
      <c r="BU3604" s="0"/>
      <c r="BV3604" s="0"/>
      <c r="BW3604" s="0"/>
      <c r="BX3604" s="0"/>
      <c r="BY3604" s="0"/>
      <c r="BZ3604" s="0"/>
      <c r="CA3604" s="0"/>
      <c r="CB3604" s="0"/>
      <c r="CC3604" s="0"/>
      <c r="CD3604" s="0"/>
      <c r="CE3604" s="0"/>
      <c r="CF3604" s="0"/>
      <c r="CG3604" s="0"/>
      <c r="CH3604" s="0"/>
      <c r="CI3604" s="0"/>
      <c r="CJ3604" s="0"/>
      <c r="CK3604" s="0"/>
      <c r="CL3604" s="0"/>
      <c r="CM3604" s="0"/>
      <c r="CN3604" s="0"/>
      <c r="CO3604" s="0"/>
      <c r="CP3604" s="0"/>
      <c r="CQ3604" s="0"/>
      <c r="CR3604" s="0"/>
      <c r="CS3604" s="0"/>
      <c r="CT3604" s="0"/>
      <c r="CU3604" s="0"/>
      <c r="CV3604" s="0"/>
      <c r="CW3604" s="0"/>
      <c r="CX3604" s="0"/>
      <c r="CY3604" s="0"/>
      <c r="CZ3604" s="0"/>
      <c r="DA3604" s="0"/>
      <c r="DB3604" s="0"/>
      <c r="DC3604" s="0"/>
      <c r="DD3604" s="0"/>
      <c r="DE3604" s="0"/>
      <c r="DF3604" s="0"/>
      <c r="DG3604" s="0"/>
      <c r="DH3604" s="0"/>
      <c r="DI3604" s="0"/>
      <c r="DJ3604" s="0"/>
      <c r="DK3604" s="0"/>
      <c r="DL3604" s="0"/>
      <c r="DM3604" s="0"/>
      <c r="DN3604" s="0"/>
      <c r="DO3604" s="0"/>
      <c r="DP3604" s="0"/>
      <c r="DQ3604" s="0"/>
      <c r="DR3604" s="0"/>
      <c r="DS3604" s="0"/>
      <c r="DT3604" s="0"/>
      <c r="DU3604" s="0"/>
      <c r="DV3604" s="0"/>
      <c r="DW3604" s="0"/>
      <c r="DX3604" s="0"/>
      <c r="DY3604" s="0"/>
      <c r="DZ3604" s="0"/>
      <c r="EA3604" s="0"/>
      <c r="EB3604" s="0"/>
      <c r="EC3604" s="0"/>
      <c r="ED3604" s="0"/>
      <c r="EE3604" s="0"/>
      <c r="EF3604" s="0"/>
      <c r="EG3604" s="0"/>
      <c r="EH3604" s="0"/>
      <c r="EI3604" s="0"/>
      <c r="EJ3604" s="0"/>
      <c r="EK3604" s="0"/>
      <c r="EL3604" s="0"/>
      <c r="EM3604" s="0"/>
      <c r="EN3604" s="0"/>
      <c r="EO3604" s="0"/>
      <c r="EP3604" s="0"/>
      <c r="EQ3604" s="0"/>
      <c r="ER3604" s="0"/>
      <c r="ES3604" s="0"/>
      <c r="ET3604" s="0"/>
      <c r="EU3604" s="0"/>
      <c r="EV3604" s="0"/>
      <c r="EW3604" s="0"/>
      <c r="EX3604" s="0"/>
      <c r="EY3604" s="0"/>
      <c r="EZ3604" s="0"/>
      <c r="FA3604" s="0"/>
      <c r="FB3604" s="0"/>
      <c r="FC3604" s="0"/>
      <c r="FD3604" s="0"/>
      <c r="FE3604" s="0"/>
      <c r="FF3604" s="0"/>
      <c r="FG3604" s="0"/>
      <c r="FH3604" s="0"/>
      <c r="FI3604" s="0"/>
      <c r="FJ3604" s="0"/>
      <c r="FK3604" s="0"/>
      <c r="FL3604" s="0"/>
      <c r="FM3604" s="0"/>
      <c r="FN3604" s="0"/>
      <c r="FO3604" s="0"/>
      <c r="FP3604" s="0"/>
      <c r="FQ3604" s="0"/>
      <c r="FR3604" s="0"/>
      <c r="FS3604" s="0"/>
      <c r="FT3604" s="0"/>
      <c r="FU3604" s="0"/>
      <c r="FV3604" s="0"/>
      <c r="FW3604" s="0"/>
      <c r="FX3604" s="0"/>
      <c r="FY3604" s="0"/>
      <c r="FZ3604" s="0"/>
      <c r="GA3604" s="0"/>
      <c r="GB3604" s="0"/>
      <c r="GC3604" s="0"/>
      <c r="GD3604" s="0"/>
      <c r="GE3604" s="0"/>
      <c r="GF3604" s="0"/>
      <c r="GG3604" s="0"/>
      <c r="GH3604" s="0"/>
      <c r="GI3604" s="0"/>
      <c r="GJ3604" s="0"/>
      <c r="GK3604" s="0"/>
      <c r="GL3604" s="0"/>
      <c r="GM3604" s="0"/>
      <c r="GN3604" s="0"/>
      <c r="GO3604" s="0"/>
      <c r="GP3604" s="0"/>
      <c r="GQ3604" s="0"/>
      <c r="GR3604" s="0"/>
      <c r="GS3604" s="0"/>
      <c r="GT3604" s="0"/>
      <c r="GU3604" s="0"/>
      <c r="GV3604" s="0"/>
      <c r="GW3604" s="0"/>
      <c r="GX3604" s="0"/>
      <c r="GY3604" s="0"/>
      <c r="GZ3604" s="0"/>
      <c r="HA3604" s="0"/>
      <c r="HB3604" s="0"/>
      <c r="HC3604" s="0"/>
      <c r="HD3604" s="0"/>
      <c r="HE3604" s="0"/>
      <c r="HF3604" s="0"/>
      <c r="HG3604" s="0"/>
      <c r="HH3604" s="0"/>
      <c r="HI3604" s="0"/>
      <c r="HJ3604" s="0"/>
      <c r="HK3604" s="0"/>
      <c r="HL3604" s="0"/>
      <c r="HM3604" s="0"/>
      <c r="HN3604" s="0"/>
      <c r="HO3604" s="0"/>
      <c r="HP3604" s="0"/>
      <c r="HQ3604" s="0"/>
      <c r="HR3604" s="0"/>
      <c r="HS3604" s="0"/>
      <c r="HT3604" s="0"/>
      <c r="HU3604" s="0"/>
      <c r="HV3604" s="0"/>
      <c r="HW3604" s="0"/>
      <c r="HX3604" s="0"/>
      <c r="HY3604" s="0"/>
      <c r="HZ3604" s="0"/>
      <c r="IA3604" s="0"/>
      <c r="IB3604" s="0"/>
      <c r="IC3604" s="0"/>
      <c r="ID3604" s="0"/>
      <c r="IE3604" s="0"/>
      <c r="IF3604" s="0"/>
      <c r="IG3604" s="0"/>
      <c r="IH3604" s="0"/>
      <c r="II3604" s="0"/>
      <c r="IJ3604" s="0"/>
      <c r="IK3604" s="0"/>
      <c r="IL3604" s="0"/>
      <c r="IM3604" s="0"/>
      <c r="IN3604" s="0"/>
      <c r="IO3604" s="0"/>
      <c r="IP3604" s="0"/>
      <c r="IQ3604" s="0"/>
      <c r="IR3604" s="0"/>
      <c r="IS3604" s="0"/>
      <c r="IT3604" s="0"/>
      <c r="IU3604" s="0"/>
      <c r="IV3604" s="0"/>
      <c r="IW3604" s="0"/>
      <c r="IX3604" s="0"/>
      <c r="IY3604" s="0"/>
      <c r="IZ3604" s="0"/>
      <c r="JA3604" s="0"/>
      <c r="JB3604" s="0"/>
      <c r="JC3604" s="0"/>
      <c r="JD3604" s="0"/>
      <c r="JE3604" s="0"/>
      <c r="JF3604" s="0"/>
      <c r="JG3604" s="0"/>
      <c r="JH3604" s="0"/>
      <c r="JI3604" s="0"/>
      <c r="JJ3604" s="0"/>
      <c r="JK3604" s="0"/>
      <c r="JL3604" s="0"/>
      <c r="JM3604" s="0"/>
      <c r="JN3604" s="0"/>
      <c r="JO3604" s="0"/>
      <c r="JP3604" s="0"/>
      <c r="JQ3604" s="0"/>
      <c r="JR3604" s="0"/>
      <c r="JS3604" s="0"/>
      <c r="JT3604" s="0"/>
      <c r="JU3604" s="0"/>
      <c r="JV3604" s="0"/>
      <c r="JW3604" s="0"/>
      <c r="JX3604" s="0"/>
      <c r="JY3604" s="0"/>
      <c r="JZ3604" s="0"/>
      <c r="KA3604" s="0"/>
      <c r="KB3604" s="0"/>
      <c r="KC3604" s="0"/>
      <c r="KD3604" s="0"/>
      <c r="KE3604" s="0"/>
      <c r="KF3604" s="0"/>
      <c r="KG3604" s="0"/>
      <c r="KH3604" s="0"/>
      <c r="KI3604" s="0"/>
      <c r="KJ3604" s="0"/>
      <c r="KK3604" s="0"/>
      <c r="KL3604" s="0"/>
      <c r="KM3604" s="0"/>
      <c r="KN3604" s="0"/>
      <c r="KO3604" s="0"/>
      <c r="KP3604" s="0"/>
      <c r="KQ3604" s="0"/>
      <c r="KR3604" s="0"/>
      <c r="KS3604" s="0"/>
      <c r="KT3604" s="0"/>
      <c r="KU3604" s="0"/>
      <c r="KV3604" s="0"/>
      <c r="KW3604" s="0"/>
      <c r="KX3604" s="0"/>
      <c r="KY3604" s="0"/>
      <c r="KZ3604" s="0"/>
      <c r="LA3604" s="0"/>
      <c r="LB3604" s="0"/>
      <c r="LC3604" s="0"/>
      <c r="LD3604" s="0"/>
      <c r="LE3604" s="0"/>
      <c r="LF3604" s="0"/>
      <c r="LG3604" s="0"/>
      <c r="LH3604" s="0"/>
      <c r="LI3604" s="0"/>
      <c r="LJ3604" s="0"/>
      <c r="LK3604" s="0"/>
      <c r="LL3604" s="0"/>
      <c r="LM3604" s="0"/>
      <c r="LN3604" s="0"/>
      <c r="LO3604" s="0"/>
      <c r="LP3604" s="0"/>
      <c r="LQ3604" s="0"/>
      <c r="LR3604" s="0"/>
      <c r="LS3604" s="0"/>
      <c r="LT3604" s="0"/>
      <c r="LU3604" s="0"/>
      <c r="LV3604" s="0"/>
      <c r="LW3604" s="0"/>
      <c r="LX3604" s="0"/>
      <c r="LY3604" s="0"/>
      <c r="LZ3604" s="0"/>
      <c r="MA3604" s="0"/>
      <c r="MB3604" s="0"/>
      <c r="MC3604" s="0"/>
      <c r="MD3604" s="0"/>
      <c r="ME3604" s="0"/>
      <c r="MF3604" s="0"/>
      <c r="MG3604" s="0"/>
      <c r="MH3604" s="0"/>
      <c r="MI3604" s="0"/>
      <c r="MJ3604" s="0"/>
      <c r="MK3604" s="0"/>
      <c r="ML3604" s="0"/>
      <c r="MM3604" s="0"/>
      <c r="MN3604" s="0"/>
      <c r="MO3604" s="0"/>
      <c r="MP3604" s="0"/>
      <c r="MQ3604" s="0"/>
      <c r="MR3604" s="0"/>
      <c r="MS3604" s="0"/>
      <c r="MT3604" s="0"/>
      <c r="MU3604" s="0"/>
      <c r="MV3604" s="0"/>
      <c r="MW3604" s="0"/>
      <c r="MX3604" s="0"/>
      <c r="MY3604" s="0"/>
      <c r="MZ3604" s="0"/>
      <c r="NA3604" s="0"/>
      <c r="NB3604" s="0"/>
      <c r="NC3604" s="0"/>
      <c r="ND3604" s="0"/>
      <c r="NE3604" s="0"/>
      <c r="NF3604" s="0"/>
      <c r="NG3604" s="0"/>
      <c r="NH3604" s="0"/>
      <c r="NI3604" s="0"/>
      <c r="NJ3604" s="0"/>
      <c r="NK3604" s="0"/>
      <c r="NL3604" s="0"/>
      <c r="NM3604" s="0"/>
      <c r="NN3604" s="0"/>
      <c r="NO3604" s="0"/>
      <c r="NP3604" s="0"/>
      <c r="NQ3604" s="0"/>
      <c r="NR3604" s="0"/>
      <c r="NS3604" s="0"/>
      <c r="NT3604" s="0"/>
      <c r="NU3604" s="0"/>
      <c r="NV3604" s="0"/>
      <c r="NW3604" s="0"/>
      <c r="NX3604" s="0"/>
      <c r="NY3604" s="0"/>
      <c r="NZ3604" s="0"/>
      <c r="OA3604" s="0"/>
      <c r="OB3604" s="0"/>
      <c r="OC3604" s="0"/>
      <c r="OD3604" s="0"/>
      <c r="OE3604" s="0"/>
      <c r="OF3604" s="0"/>
      <c r="OG3604" s="0"/>
      <c r="OH3604" s="0"/>
      <c r="OI3604" s="0"/>
      <c r="OJ3604" s="0"/>
      <c r="OK3604" s="0"/>
      <c r="OL3604" s="0"/>
      <c r="OM3604" s="0"/>
      <c r="ON3604" s="0"/>
      <c r="OO3604" s="0"/>
      <c r="OP3604" s="0"/>
      <c r="OQ3604" s="0"/>
      <c r="OR3604" s="0"/>
      <c r="OS3604" s="0"/>
      <c r="OT3604" s="0"/>
      <c r="OU3604" s="0"/>
      <c r="OV3604" s="0"/>
      <c r="OW3604" s="0"/>
      <c r="OX3604" s="0"/>
      <c r="OY3604" s="0"/>
      <c r="OZ3604" s="0"/>
      <c r="PA3604" s="0"/>
      <c r="PB3604" s="0"/>
      <c r="PC3604" s="0"/>
      <c r="PD3604" s="0"/>
      <c r="PE3604" s="0"/>
      <c r="PF3604" s="0"/>
      <c r="PG3604" s="0"/>
      <c r="PH3604" s="0"/>
      <c r="PI3604" s="0"/>
      <c r="PJ3604" s="0"/>
      <c r="PK3604" s="0"/>
      <c r="PL3604" s="0"/>
      <c r="PM3604" s="0"/>
      <c r="PN3604" s="0"/>
      <c r="PO3604" s="0"/>
      <c r="PP3604" s="0"/>
      <c r="PQ3604" s="0"/>
      <c r="PR3604" s="0"/>
      <c r="PS3604" s="0"/>
      <c r="PT3604" s="0"/>
      <c r="PU3604" s="0"/>
      <c r="PV3604" s="0"/>
      <c r="PW3604" s="0"/>
      <c r="PX3604" s="0"/>
      <c r="PY3604" s="0"/>
      <c r="PZ3604" s="0"/>
      <c r="QA3604" s="0"/>
      <c r="QB3604" s="0"/>
      <c r="QC3604" s="0"/>
      <c r="QD3604" s="0"/>
      <c r="QE3604" s="0"/>
      <c r="QF3604" s="0"/>
      <c r="QG3604" s="0"/>
      <c r="QH3604" s="0"/>
      <c r="QI3604" s="0"/>
      <c r="QJ3604" s="0"/>
      <c r="QK3604" s="0"/>
      <c r="QL3604" s="0"/>
      <c r="QM3604" s="0"/>
      <c r="QN3604" s="0"/>
      <c r="QO3604" s="0"/>
      <c r="QP3604" s="0"/>
      <c r="QQ3604" s="0"/>
      <c r="QR3604" s="0"/>
      <c r="QS3604" s="0"/>
      <c r="QT3604" s="0"/>
      <c r="QU3604" s="0"/>
      <c r="QV3604" s="0"/>
      <c r="QW3604" s="0"/>
      <c r="QX3604" s="0"/>
      <c r="QY3604" s="0"/>
      <c r="QZ3604" s="0"/>
      <c r="RA3604" s="0"/>
      <c r="RB3604" s="0"/>
      <c r="RC3604" s="0"/>
      <c r="RD3604" s="0"/>
      <c r="RE3604" s="0"/>
      <c r="RF3604" s="0"/>
      <c r="RG3604" s="0"/>
      <c r="RH3604" s="0"/>
      <c r="RI3604" s="0"/>
      <c r="RJ3604" s="0"/>
      <c r="RK3604" s="0"/>
      <c r="RL3604" s="0"/>
      <c r="RM3604" s="0"/>
      <c r="RN3604" s="0"/>
      <c r="RO3604" s="0"/>
      <c r="RP3604" s="0"/>
      <c r="RQ3604" s="0"/>
      <c r="RR3604" s="0"/>
      <c r="RS3604" s="0"/>
      <c r="RT3604" s="0"/>
      <c r="RU3604" s="0"/>
      <c r="RV3604" s="0"/>
      <c r="RW3604" s="0"/>
      <c r="RX3604" s="0"/>
      <c r="RY3604" s="0"/>
      <c r="RZ3604" s="0"/>
      <c r="SA3604" s="0"/>
      <c r="SB3604" s="0"/>
      <c r="SC3604" s="0"/>
      <c r="SD3604" s="0"/>
      <c r="SE3604" s="0"/>
      <c r="SF3604" s="0"/>
      <c r="SG3604" s="0"/>
      <c r="SH3604" s="0"/>
      <c r="SI3604" s="0"/>
      <c r="SJ3604" s="0"/>
      <c r="SK3604" s="0"/>
      <c r="SL3604" s="0"/>
      <c r="SM3604" s="0"/>
      <c r="SN3604" s="0"/>
      <c r="SO3604" s="0"/>
      <c r="SP3604" s="0"/>
      <c r="SQ3604" s="0"/>
      <c r="SR3604" s="0"/>
      <c r="SS3604" s="0"/>
      <c r="ST3604" s="0"/>
      <c r="SU3604" s="0"/>
      <c r="SV3604" s="0"/>
      <c r="SW3604" s="0"/>
      <c r="SX3604" s="0"/>
      <c r="SY3604" s="0"/>
      <c r="SZ3604" s="0"/>
      <c r="TA3604" s="0"/>
      <c r="TB3604" s="0"/>
      <c r="TC3604" s="0"/>
      <c r="TD3604" s="0"/>
      <c r="TE3604" s="0"/>
      <c r="TF3604" s="0"/>
      <c r="TG3604" s="0"/>
      <c r="TH3604" s="0"/>
      <c r="TI3604" s="0"/>
      <c r="TJ3604" s="0"/>
      <c r="TK3604" s="0"/>
      <c r="TL3604" s="0"/>
      <c r="TM3604" s="0"/>
      <c r="TN3604" s="0"/>
      <c r="TO3604" s="0"/>
      <c r="TP3604" s="0"/>
      <c r="TQ3604" s="0"/>
      <c r="TR3604" s="0"/>
      <c r="TS3604" s="0"/>
      <c r="TT3604" s="0"/>
      <c r="TU3604" s="0"/>
      <c r="TV3604" s="0"/>
      <c r="TW3604" s="0"/>
      <c r="TX3604" s="0"/>
      <c r="TY3604" s="0"/>
      <c r="TZ3604" s="0"/>
      <c r="UA3604" s="0"/>
      <c r="UB3604" s="0"/>
      <c r="UC3604" s="0"/>
      <c r="UD3604" s="0"/>
      <c r="UE3604" s="0"/>
      <c r="UF3604" s="0"/>
      <c r="UG3604" s="0"/>
      <c r="UH3604" s="0"/>
      <c r="UI3604" s="0"/>
      <c r="UJ3604" s="0"/>
      <c r="UK3604" s="0"/>
      <c r="UL3604" s="0"/>
      <c r="UM3604" s="0"/>
      <c r="UN3604" s="0"/>
      <c r="UO3604" s="0"/>
      <c r="UP3604" s="0"/>
      <c r="UQ3604" s="0"/>
      <c r="UR3604" s="0"/>
      <c r="US3604" s="0"/>
      <c r="UT3604" s="0"/>
      <c r="UU3604" s="0"/>
      <c r="UV3604" s="0"/>
      <c r="UW3604" s="0"/>
      <c r="UX3604" s="0"/>
      <c r="UY3604" s="0"/>
      <c r="UZ3604" s="0"/>
      <c r="VA3604" s="0"/>
      <c r="VB3604" s="0"/>
      <c r="VC3604" s="0"/>
      <c r="VD3604" s="0"/>
      <c r="VE3604" s="0"/>
      <c r="VF3604" s="0"/>
      <c r="VG3604" s="0"/>
      <c r="VH3604" s="0"/>
      <c r="VI3604" s="0"/>
      <c r="VJ3604" s="0"/>
      <c r="VK3604" s="0"/>
      <c r="VL3604" s="0"/>
      <c r="VM3604" s="0"/>
      <c r="VN3604" s="0"/>
      <c r="VO3604" s="0"/>
      <c r="VP3604" s="0"/>
      <c r="VQ3604" s="0"/>
      <c r="VR3604" s="0"/>
      <c r="VS3604" s="0"/>
      <c r="VT3604" s="0"/>
      <c r="VU3604" s="0"/>
      <c r="VV3604" s="0"/>
      <c r="VW3604" s="0"/>
      <c r="VX3604" s="0"/>
      <c r="VY3604" s="0"/>
      <c r="VZ3604" s="0"/>
      <c r="WA3604" s="0"/>
      <c r="WB3604" s="0"/>
      <c r="WC3604" s="0"/>
      <c r="WD3604" s="0"/>
      <c r="WE3604" s="0"/>
      <c r="WF3604" s="0"/>
      <c r="WG3604" s="0"/>
      <c r="WH3604" s="0"/>
      <c r="WI3604" s="0"/>
      <c r="WJ3604" s="0"/>
      <c r="WK3604" s="0"/>
      <c r="WL3604" s="0"/>
      <c r="WM3604" s="0"/>
      <c r="WN3604" s="0"/>
      <c r="WO3604" s="0"/>
      <c r="WP3604" s="0"/>
      <c r="WQ3604" s="0"/>
      <c r="WR3604" s="0"/>
      <c r="WS3604" s="0"/>
      <c r="WT3604" s="0"/>
      <c r="WU3604" s="0"/>
      <c r="WV3604" s="0"/>
      <c r="WW3604" s="0"/>
      <c r="WX3604" s="0"/>
      <c r="WY3604" s="0"/>
      <c r="WZ3604" s="0"/>
      <c r="XA3604" s="0"/>
      <c r="XB3604" s="0"/>
      <c r="XC3604" s="0"/>
      <c r="XD3604" s="0"/>
      <c r="XE3604" s="0"/>
      <c r="XF3604" s="0"/>
      <c r="XG3604" s="0"/>
      <c r="XH3604" s="0"/>
      <c r="XI3604" s="0"/>
      <c r="XJ3604" s="0"/>
      <c r="XK3604" s="0"/>
      <c r="XL3604" s="0"/>
      <c r="XM3604" s="0"/>
      <c r="XN3604" s="0"/>
      <c r="XO3604" s="0"/>
      <c r="XP3604" s="0"/>
      <c r="XQ3604" s="0"/>
      <c r="XR3604" s="0"/>
      <c r="XS3604" s="0"/>
      <c r="XT3604" s="0"/>
      <c r="XU3604" s="0"/>
      <c r="XV3604" s="0"/>
      <c r="XW3604" s="0"/>
      <c r="XX3604" s="0"/>
      <c r="XY3604" s="0"/>
      <c r="XZ3604" s="0"/>
      <c r="YA3604" s="0"/>
      <c r="YB3604" s="0"/>
      <c r="YC3604" s="0"/>
      <c r="YD3604" s="0"/>
      <c r="YE3604" s="0"/>
      <c r="YF3604" s="0"/>
      <c r="YG3604" s="0"/>
      <c r="YH3604" s="0"/>
      <c r="YI3604" s="0"/>
      <c r="YJ3604" s="0"/>
      <c r="YK3604" s="0"/>
      <c r="YL3604" s="0"/>
      <c r="YM3604" s="0"/>
      <c r="YN3604" s="0"/>
      <c r="YO3604" s="0"/>
      <c r="YP3604" s="0"/>
      <c r="YQ3604" s="0"/>
      <c r="YR3604" s="0"/>
      <c r="YS3604" s="0"/>
      <c r="YT3604" s="0"/>
      <c r="YU3604" s="0"/>
      <c r="YV3604" s="0"/>
      <c r="YW3604" s="0"/>
      <c r="YX3604" s="0"/>
      <c r="YY3604" s="0"/>
      <c r="YZ3604" s="0"/>
      <c r="ZA3604" s="0"/>
      <c r="ZB3604" s="0"/>
      <c r="ZC3604" s="0"/>
      <c r="ZD3604" s="0"/>
      <c r="ZE3604" s="0"/>
      <c r="ZF3604" s="0"/>
      <c r="ZG3604" s="0"/>
      <c r="ZH3604" s="0"/>
      <c r="ZI3604" s="0"/>
      <c r="ZJ3604" s="0"/>
      <c r="ZK3604" s="0"/>
      <c r="ZL3604" s="0"/>
      <c r="ZM3604" s="0"/>
      <c r="ZN3604" s="0"/>
      <c r="ZO3604" s="0"/>
      <c r="ZP3604" s="0"/>
      <c r="ZQ3604" s="0"/>
      <c r="ZR3604" s="0"/>
      <c r="ZS3604" s="0"/>
      <c r="ZT3604" s="0"/>
      <c r="ZU3604" s="0"/>
      <c r="ZV3604" s="0"/>
      <c r="ZW3604" s="0"/>
      <c r="ZX3604" s="0"/>
      <c r="ZY3604" s="0"/>
      <c r="ZZ3604" s="0"/>
      <c r="AAA3604" s="0"/>
      <c r="AAB3604" s="0"/>
      <c r="AAC3604" s="0"/>
      <c r="AAD3604" s="0"/>
      <c r="AAE3604" s="0"/>
      <c r="AAF3604" s="0"/>
      <c r="AAG3604" s="0"/>
      <c r="AAH3604" s="0"/>
      <c r="AAI3604" s="0"/>
      <c r="AAJ3604" s="0"/>
      <c r="AAK3604" s="0"/>
      <c r="AAL3604" s="0"/>
      <c r="AAM3604" s="0"/>
      <c r="AAN3604" s="0"/>
      <c r="AAO3604" s="0"/>
      <c r="AAP3604" s="0"/>
      <c r="AAQ3604" s="0"/>
      <c r="AAR3604" s="0"/>
      <c r="AAS3604" s="0"/>
      <c r="AAT3604" s="0"/>
      <c r="AAU3604" s="0"/>
      <c r="AAV3604" s="0"/>
      <c r="AAW3604" s="0"/>
      <c r="AAX3604" s="0"/>
      <c r="AAY3604" s="0"/>
      <c r="AAZ3604" s="0"/>
      <c r="ABA3604" s="0"/>
      <c r="ABB3604" s="0"/>
      <c r="ABC3604" s="0"/>
      <c r="ABD3604" s="0"/>
      <c r="ABE3604" s="0"/>
      <c r="ABF3604" s="0"/>
      <c r="ABG3604" s="0"/>
      <c r="ABH3604" s="0"/>
      <c r="ABI3604" s="0"/>
      <c r="ABJ3604" s="0"/>
      <c r="ABK3604" s="0"/>
      <c r="ABL3604" s="0"/>
      <c r="ABM3604" s="0"/>
      <c r="ABN3604" s="0"/>
      <c r="ABO3604" s="0"/>
      <c r="ABP3604" s="0"/>
      <c r="ABQ3604" s="0"/>
      <c r="ABR3604" s="0"/>
      <c r="ABS3604" s="0"/>
      <c r="ABT3604" s="0"/>
      <c r="ABU3604" s="0"/>
      <c r="ABV3604" s="0"/>
      <c r="ABW3604" s="0"/>
      <c r="ABX3604" s="0"/>
      <c r="ABY3604" s="0"/>
      <c r="ABZ3604" s="0"/>
      <c r="ACA3604" s="0"/>
      <c r="ACB3604" s="0"/>
      <c r="ACC3604" s="0"/>
      <c r="ACD3604" s="0"/>
      <c r="ACE3604" s="0"/>
      <c r="ACF3604" s="0"/>
      <c r="ACG3604" s="0"/>
      <c r="ACH3604" s="0"/>
      <c r="ACI3604" s="0"/>
      <c r="ACJ3604" s="0"/>
      <c r="ACK3604" s="0"/>
      <c r="ACL3604" s="0"/>
      <c r="ACM3604" s="0"/>
      <c r="ACN3604" s="0"/>
      <c r="ACO3604" s="0"/>
      <c r="ACP3604" s="0"/>
      <c r="ACQ3604" s="0"/>
      <c r="ACR3604" s="0"/>
      <c r="ACS3604" s="0"/>
      <c r="ACT3604" s="0"/>
      <c r="ACU3604" s="0"/>
      <c r="ACV3604" s="0"/>
      <c r="ACW3604" s="0"/>
      <c r="ACX3604" s="0"/>
      <c r="ACY3604" s="0"/>
      <c r="ACZ3604" s="0"/>
      <c r="ADA3604" s="0"/>
      <c r="ADB3604" s="0"/>
      <c r="ADC3604" s="0"/>
      <c r="ADD3604" s="0"/>
      <c r="ADE3604" s="0"/>
      <c r="ADF3604" s="0"/>
      <c r="ADG3604" s="0"/>
      <c r="ADH3604" s="0"/>
      <c r="ADI3604" s="0"/>
      <c r="ADJ3604" s="0"/>
      <c r="ADK3604" s="0"/>
      <c r="ADL3604" s="0"/>
      <c r="ADM3604" s="0"/>
      <c r="ADN3604" s="0"/>
      <c r="ADO3604" s="0"/>
      <c r="ADP3604" s="0"/>
      <c r="ADQ3604" s="0"/>
      <c r="ADR3604" s="0"/>
      <c r="ADS3604" s="0"/>
      <c r="ADT3604" s="0"/>
      <c r="ADU3604" s="0"/>
      <c r="ADV3604" s="0"/>
      <c r="ADW3604" s="0"/>
      <c r="ADX3604" s="0"/>
      <c r="ADY3604" s="0"/>
      <c r="ADZ3604" s="0"/>
      <c r="AEA3604" s="0"/>
      <c r="AEB3604" s="0"/>
      <c r="AEC3604" s="0"/>
      <c r="AED3604" s="0"/>
      <c r="AEE3604" s="0"/>
      <c r="AEF3604" s="0"/>
      <c r="AEG3604" s="0"/>
      <c r="AEH3604" s="0"/>
      <c r="AEI3604" s="0"/>
      <c r="AEJ3604" s="0"/>
      <c r="AEK3604" s="0"/>
      <c r="AEL3604" s="0"/>
      <c r="AEM3604" s="0"/>
      <c r="AEN3604" s="0"/>
      <c r="AEO3604" s="0"/>
      <c r="AEP3604" s="0"/>
      <c r="AEQ3604" s="0"/>
      <c r="AER3604" s="0"/>
      <c r="AES3604" s="0"/>
      <c r="AET3604" s="0"/>
      <c r="AEU3604" s="0"/>
      <c r="AEV3604" s="0"/>
      <c r="AEW3604" s="0"/>
      <c r="AEX3604" s="0"/>
      <c r="AEY3604" s="0"/>
      <c r="AEZ3604" s="0"/>
      <c r="AFA3604" s="0"/>
      <c r="AFB3604" s="0"/>
      <c r="AFC3604" s="0"/>
      <c r="AFD3604" s="0"/>
      <c r="AFE3604" s="0"/>
      <c r="AFF3604" s="0"/>
      <c r="AFG3604" s="0"/>
      <c r="AFH3604" s="0"/>
      <c r="AFI3604" s="0"/>
      <c r="AFJ3604" s="0"/>
      <c r="AFK3604" s="0"/>
      <c r="AFL3604" s="0"/>
      <c r="AFM3604" s="0"/>
      <c r="AFN3604" s="0"/>
      <c r="AFO3604" s="0"/>
      <c r="AFP3604" s="0"/>
      <c r="AFQ3604" s="0"/>
      <c r="AFR3604" s="0"/>
      <c r="AFS3604" s="0"/>
      <c r="AFT3604" s="0"/>
      <c r="AFU3604" s="0"/>
      <c r="AFV3604" s="0"/>
      <c r="AFW3604" s="0"/>
      <c r="AFX3604" s="0"/>
      <c r="AFY3604" s="0"/>
      <c r="AFZ3604" s="0"/>
      <c r="AGA3604" s="0"/>
      <c r="AGB3604" s="0"/>
      <c r="AGC3604" s="0"/>
      <c r="AGD3604" s="0"/>
      <c r="AGE3604" s="0"/>
      <c r="AGF3604" s="0"/>
      <c r="AGG3604" s="0"/>
      <c r="AGH3604" s="0"/>
      <c r="AGI3604" s="0"/>
      <c r="AGJ3604" s="0"/>
      <c r="AGK3604" s="0"/>
      <c r="AGL3604" s="0"/>
      <c r="AGM3604" s="0"/>
      <c r="AGN3604" s="0"/>
      <c r="AGO3604" s="0"/>
      <c r="AGP3604" s="0"/>
      <c r="AGQ3604" s="0"/>
      <c r="AGR3604" s="0"/>
      <c r="AGS3604" s="0"/>
      <c r="AGT3604" s="0"/>
      <c r="AGU3604" s="0"/>
      <c r="AGV3604" s="0"/>
      <c r="AGW3604" s="0"/>
      <c r="AGX3604" s="0"/>
      <c r="AGY3604" s="0"/>
      <c r="AGZ3604" s="0"/>
      <c r="AHA3604" s="0"/>
      <c r="AHB3604" s="0"/>
      <c r="AHC3604" s="0"/>
      <c r="AHD3604" s="0"/>
      <c r="AHE3604" s="0"/>
      <c r="AHF3604" s="0"/>
      <c r="AHG3604" s="0"/>
      <c r="AHH3604" s="0"/>
      <c r="AHI3604" s="0"/>
      <c r="AHJ3604" s="0"/>
      <c r="AHK3604" s="0"/>
      <c r="AHL3604" s="0"/>
      <c r="AHM3604" s="0"/>
      <c r="AHN3604" s="0"/>
      <c r="AHO3604" s="0"/>
      <c r="AHP3604" s="0"/>
      <c r="AHQ3604" s="0"/>
      <c r="AHR3604" s="0"/>
      <c r="AHS3604" s="0"/>
      <c r="AHT3604" s="0"/>
      <c r="AHU3604" s="0"/>
      <c r="AHV3604" s="0"/>
      <c r="AHW3604" s="0"/>
      <c r="AHX3604" s="0"/>
      <c r="AHY3604" s="0"/>
      <c r="AHZ3604" s="0"/>
      <c r="AIA3604" s="0"/>
      <c r="AIB3604" s="0"/>
      <c r="AIC3604" s="0"/>
      <c r="AID3604" s="0"/>
      <c r="AIE3604" s="0"/>
      <c r="AIF3604" s="0"/>
      <c r="AIG3604" s="0"/>
      <c r="AIH3604" s="0"/>
      <c r="AII3604" s="0"/>
      <c r="AIJ3604" s="0"/>
      <c r="AIK3604" s="0"/>
      <c r="AIL3604" s="0"/>
      <c r="AIM3604" s="0"/>
      <c r="AIN3604" s="0"/>
      <c r="AIO3604" s="0"/>
      <c r="AIP3604" s="0"/>
      <c r="AIQ3604" s="0"/>
      <c r="AIR3604" s="0"/>
      <c r="AIS3604" s="0"/>
      <c r="AIT3604" s="0"/>
      <c r="AIU3604" s="0"/>
      <c r="AIV3604" s="0"/>
      <c r="AIW3604" s="0"/>
      <c r="AIX3604" s="0"/>
      <c r="AIY3604" s="0"/>
      <c r="AIZ3604" s="0"/>
      <c r="AJA3604" s="0"/>
      <c r="AJB3604" s="0"/>
      <c r="AJC3604" s="0"/>
      <c r="AJD3604" s="0"/>
      <c r="AJE3604" s="0"/>
      <c r="AJF3604" s="0"/>
      <c r="AJG3604" s="0"/>
      <c r="AJH3604" s="0"/>
      <c r="AJI3604" s="0"/>
      <c r="AJJ3604" s="0"/>
      <c r="AJK3604" s="0"/>
      <c r="AJL3604" s="0"/>
      <c r="AJM3604" s="0"/>
      <c r="AJN3604" s="0"/>
      <c r="AJO3604" s="0"/>
      <c r="AJP3604" s="0"/>
      <c r="AJQ3604" s="0"/>
      <c r="AJR3604" s="0"/>
      <c r="AJS3604" s="0"/>
      <c r="AJT3604" s="0"/>
      <c r="AJU3604" s="0"/>
      <c r="AJV3604" s="0"/>
      <c r="AJW3604" s="0"/>
      <c r="AJX3604" s="0"/>
      <c r="AJY3604" s="0"/>
      <c r="AJZ3604" s="0"/>
      <c r="AKA3604" s="0"/>
      <c r="AKB3604" s="0"/>
      <c r="AKC3604" s="0"/>
      <c r="AKD3604" s="0"/>
      <c r="AKE3604" s="0"/>
      <c r="AKF3604" s="0"/>
      <c r="AKG3604" s="0"/>
      <c r="AKH3604" s="0"/>
      <c r="AKI3604" s="0"/>
      <c r="AKJ3604" s="0"/>
      <c r="AKK3604" s="0"/>
      <c r="AKL3604" s="0"/>
      <c r="AKM3604" s="0"/>
      <c r="AKN3604" s="0"/>
      <c r="AKO3604" s="0"/>
      <c r="AKP3604" s="0"/>
      <c r="AKQ3604" s="0"/>
      <c r="AKR3604" s="0"/>
      <c r="AKS3604" s="0"/>
      <c r="AKT3604" s="0"/>
      <c r="AKU3604" s="0"/>
      <c r="AKV3604" s="0"/>
      <c r="AKW3604" s="0"/>
      <c r="AKX3604" s="0"/>
      <c r="AKY3604" s="0"/>
      <c r="AKZ3604" s="0"/>
      <c r="ALA3604" s="0"/>
      <c r="ALB3604" s="0"/>
      <c r="ALC3604" s="0"/>
      <c r="ALD3604" s="0"/>
      <c r="ALE3604" s="0"/>
      <c r="ALF3604" s="0"/>
      <c r="ALG3604" s="0"/>
      <c r="ALH3604" s="0"/>
      <c r="ALI3604" s="0"/>
      <c r="ALJ3604" s="0"/>
      <c r="ALK3604" s="0"/>
      <c r="ALL3604" s="0"/>
      <c r="ALM3604" s="0"/>
      <c r="ALN3604" s="0"/>
      <c r="ALO3604" s="0"/>
      <c r="ALP3604" s="0"/>
      <c r="ALQ3604" s="0"/>
      <c r="ALR3604" s="0"/>
      <c r="ALS3604" s="0"/>
      <c r="ALT3604" s="0"/>
      <c r="ALU3604" s="0"/>
      <c r="ALV3604" s="0"/>
      <c r="ALW3604" s="0"/>
      <c r="ALX3604" s="0"/>
      <c r="ALY3604" s="0"/>
      <c r="ALZ3604" s="0"/>
      <c r="AMA3604" s="0"/>
      <c r="AMB3604" s="0"/>
      <c r="AMC3604" s="0"/>
      <c r="AMD3604" s="0"/>
      <c r="AME3604" s="0"/>
      <c r="AMF3604" s="0"/>
      <c r="AMG3604" s="0"/>
      <c r="AMH3604" s="0"/>
      <c r="AMI3604" s="0"/>
    </row>
    <row r="3605" customFormat="false" ht="12.75" hidden="false" customHeight="false" outlineLevel="0" collapsed="false">
      <c r="A3605" s="1" t="s">
        <v>3832</v>
      </c>
      <c r="C3605" s="27" t="s">
        <v>3833</v>
      </c>
      <c r="D3605" s="27" t="s">
        <v>13</v>
      </c>
      <c r="E3605" s="28"/>
      <c r="F3605" s="29"/>
      <c r="G3605" s="27"/>
      <c r="H3605" s="30" t="s">
        <v>61</v>
      </c>
      <c r="I3605" s="31" t="n">
        <v>1.73</v>
      </c>
      <c r="J3605" s="31" t="s">
        <v>3814</v>
      </c>
      <c r="BM3605" s="0"/>
      <c r="BN3605" s="0"/>
      <c r="BO3605" s="0"/>
      <c r="BP3605" s="0"/>
      <c r="BQ3605" s="0"/>
      <c r="BR3605" s="0"/>
      <c r="BS3605" s="0"/>
      <c r="BT3605" s="0"/>
      <c r="BU3605" s="0"/>
      <c r="BV3605" s="0"/>
      <c r="BW3605" s="0"/>
      <c r="BX3605" s="0"/>
      <c r="BY3605" s="0"/>
      <c r="BZ3605" s="0"/>
      <c r="CA3605" s="0"/>
      <c r="CB3605" s="0"/>
      <c r="CC3605" s="0"/>
      <c r="CD3605" s="0"/>
      <c r="CE3605" s="0"/>
      <c r="CF3605" s="0"/>
      <c r="CG3605" s="0"/>
      <c r="CH3605" s="0"/>
      <c r="CI3605" s="0"/>
      <c r="CJ3605" s="0"/>
      <c r="CK3605" s="0"/>
      <c r="CL3605" s="0"/>
      <c r="CM3605" s="0"/>
      <c r="CN3605" s="0"/>
      <c r="CO3605" s="0"/>
      <c r="CP3605" s="0"/>
      <c r="CQ3605" s="0"/>
      <c r="CR3605" s="0"/>
      <c r="CS3605" s="0"/>
      <c r="CT3605" s="0"/>
      <c r="CU3605" s="0"/>
      <c r="CV3605" s="0"/>
      <c r="CW3605" s="0"/>
      <c r="CX3605" s="0"/>
      <c r="CY3605" s="0"/>
      <c r="CZ3605" s="0"/>
      <c r="DA3605" s="0"/>
      <c r="DB3605" s="0"/>
      <c r="DC3605" s="0"/>
      <c r="DD3605" s="0"/>
      <c r="DE3605" s="0"/>
      <c r="DF3605" s="0"/>
      <c r="DG3605" s="0"/>
      <c r="DH3605" s="0"/>
      <c r="DI3605" s="0"/>
      <c r="DJ3605" s="0"/>
      <c r="DK3605" s="0"/>
      <c r="DL3605" s="0"/>
      <c r="DM3605" s="0"/>
      <c r="DN3605" s="0"/>
      <c r="DO3605" s="0"/>
      <c r="DP3605" s="0"/>
      <c r="DQ3605" s="0"/>
      <c r="DR3605" s="0"/>
      <c r="DS3605" s="0"/>
      <c r="DT3605" s="0"/>
      <c r="DU3605" s="0"/>
      <c r="DV3605" s="0"/>
      <c r="DW3605" s="0"/>
      <c r="DX3605" s="0"/>
      <c r="DY3605" s="0"/>
      <c r="DZ3605" s="0"/>
      <c r="EA3605" s="0"/>
      <c r="EB3605" s="0"/>
      <c r="EC3605" s="0"/>
      <c r="ED3605" s="0"/>
      <c r="EE3605" s="0"/>
      <c r="EF3605" s="0"/>
      <c r="EG3605" s="0"/>
      <c r="EH3605" s="0"/>
      <c r="EI3605" s="0"/>
      <c r="EJ3605" s="0"/>
      <c r="EK3605" s="0"/>
      <c r="EL3605" s="0"/>
      <c r="EM3605" s="0"/>
      <c r="EN3605" s="0"/>
      <c r="EO3605" s="0"/>
      <c r="EP3605" s="0"/>
      <c r="EQ3605" s="0"/>
      <c r="ER3605" s="0"/>
      <c r="ES3605" s="0"/>
      <c r="ET3605" s="0"/>
      <c r="EU3605" s="0"/>
      <c r="EV3605" s="0"/>
      <c r="EW3605" s="0"/>
      <c r="EX3605" s="0"/>
      <c r="EY3605" s="0"/>
      <c r="EZ3605" s="0"/>
      <c r="FA3605" s="0"/>
      <c r="FB3605" s="0"/>
      <c r="FC3605" s="0"/>
      <c r="FD3605" s="0"/>
      <c r="FE3605" s="0"/>
      <c r="FF3605" s="0"/>
      <c r="FG3605" s="0"/>
      <c r="FH3605" s="0"/>
      <c r="FI3605" s="0"/>
      <c r="FJ3605" s="0"/>
      <c r="FK3605" s="0"/>
      <c r="FL3605" s="0"/>
      <c r="FM3605" s="0"/>
      <c r="FN3605" s="0"/>
      <c r="FO3605" s="0"/>
      <c r="FP3605" s="0"/>
      <c r="FQ3605" s="0"/>
      <c r="FR3605" s="0"/>
      <c r="FS3605" s="0"/>
      <c r="FT3605" s="0"/>
      <c r="FU3605" s="0"/>
      <c r="FV3605" s="0"/>
      <c r="FW3605" s="0"/>
      <c r="FX3605" s="0"/>
      <c r="FY3605" s="0"/>
      <c r="FZ3605" s="0"/>
      <c r="GA3605" s="0"/>
      <c r="GB3605" s="0"/>
      <c r="GC3605" s="0"/>
      <c r="GD3605" s="0"/>
      <c r="GE3605" s="0"/>
      <c r="GF3605" s="0"/>
      <c r="GG3605" s="0"/>
      <c r="GH3605" s="0"/>
      <c r="GI3605" s="0"/>
      <c r="GJ3605" s="0"/>
      <c r="GK3605" s="0"/>
      <c r="GL3605" s="0"/>
      <c r="GM3605" s="0"/>
      <c r="GN3605" s="0"/>
      <c r="GO3605" s="0"/>
      <c r="GP3605" s="0"/>
      <c r="GQ3605" s="0"/>
      <c r="GR3605" s="0"/>
      <c r="GS3605" s="0"/>
      <c r="GT3605" s="0"/>
      <c r="GU3605" s="0"/>
      <c r="GV3605" s="0"/>
      <c r="GW3605" s="0"/>
      <c r="GX3605" s="0"/>
      <c r="GY3605" s="0"/>
      <c r="GZ3605" s="0"/>
      <c r="HA3605" s="0"/>
      <c r="HB3605" s="0"/>
      <c r="HC3605" s="0"/>
      <c r="HD3605" s="0"/>
      <c r="HE3605" s="0"/>
      <c r="HF3605" s="0"/>
      <c r="HG3605" s="0"/>
      <c r="HH3605" s="0"/>
      <c r="HI3605" s="0"/>
      <c r="HJ3605" s="0"/>
      <c r="HK3605" s="0"/>
      <c r="HL3605" s="0"/>
      <c r="HM3605" s="0"/>
      <c r="HN3605" s="0"/>
      <c r="HO3605" s="0"/>
      <c r="HP3605" s="0"/>
      <c r="HQ3605" s="0"/>
      <c r="HR3605" s="0"/>
      <c r="HS3605" s="0"/>
      <c r="HT3605" s="0"/>
      <c r="HU3605" s="0"/>
      <c r="HV3605" s="0"/>
      <c r="HW3605" s="0"/>
      <c r="HX3605" s="0"/>
      <c r="HY3605" s="0"/>
      <c r="HZ3605" s="0"/>
      <c r="IA3605" s="0"/>
      <c r="IB3605" s="0"/>
      <c r="IC3605" s="0"/>
      <c r="ID3605" s="0"/>
      <c r="IE3605" s="0"/>
      <c r="IF3605" s="0"/>
      <c r="IG3605" s="0"/>
      <c r="IH3605" s="0"/>
      <c r="II3605" s="0"/>
      <c r="IJ3605" s="0"/>
      <c r="IK3605" s="0"/>
      <c r="IL3605" s="0"/>
      <c r="IM3605" s="0"/>
      <c r="IN3605" s="0"/>
      <c r="IO3605" s="0"/>
      <c r="IP3605" s="0"/>
      <c r="IQ3605" s="0"/>
      <c r="IR3605" s="0"/>
      <c r="IS3605" s="0"/>
      <c r="IT3605" s="0"/>
      <c r="IU3605" s="0"/>
      <c r="IV3605" s="0"/>
      <c r="IW3605" s="0"/>
      <c r="IX3605" s="0"/>
      <c r="IY3605" s="0"/>
      <c r="IZ3605" s="0"/>
      <c r="JA3605" s="0"/>
      <c r="JB3605" s="0"/>
      <c r="JC3605" s="0"/>
      <c r="JD3605" s="0"/>
      <c r="JE3605" s="0"/>
      <c r="JF3605" s="0"/>
      <c r="JG3605" s="0"/>
      <c r="JH3605" s="0"/>
      <c r="JI3605" s="0"/>
      <c r="JJ3605" s="0"/>
      <c r="JK3605" s="0"/>
      <c r="JL3605" s="0"/>
      <c r="JM3605" s="0"/>
      <c r="JN3605" s="0"/>
      <c r="JO3605" s="0"/>
      <c r="JP3605" s="0"/>
      <c r="JQ3605" s="0"/>
      <c r="JR3605" s="0"/>
      <c r="JS3605" s="0"/>
      <c r="JT3605" s="0"/>
      <c r="JU3605" s="0"/>
      <c r="JV3605" s="0"/>
      <c r="JW3605" s="0"/>
      <c r="JX3605" s="0"/>
      <c r="JY3605" s="0"/>
      <c r="JZ3605" s="0"/>
      <c r="KA3605" s="0"/>
      <c r="KB3605" s="0"/>
      <c r="KC3605" s="0"/>
      <c r="KD3605" s="0"/>
      <c r="KE3605" s="0"/>
      <c r="KF3605" s="0"/>
      <c r="KG3605" s="0"/>
      <c r="KH3605" s="0"/>
      <c r="KI3605" s="0"/>
      <c r="KJ3605" s="0"/>
      <c r="KK3605" s="0"/>
      <c r="KL3605" s="0"/>
      <c r="KM3605" s="0"/>
      <c r="KN3605" s="0"/>
      <c r="KO3605" s="0"/>
      <c r="KP3605" s="0"/>
      <c r="KQ3605" s="0"/>
      <c r="KR3605" s="0"/>
      <c r="KS3605" s="0"/>
      <c r="KT3605" s="0"/>
      <c r="KU3605" s="0"/>
      <c r="KV3605" s="0"/>
      <c r="KW3605" s="0"/>
      <c r="KX3605" s="0"/>
      <c r="KY3605" s="0"/>
      <c r="KZ3605" s="0"/>
      <c r="LA3605" s="0"/>
      <c r="LB3605" s="0"/>
      <c r="LC3605" s="0"/>
      <c r="LD3605" s="0"/>
      <c r="LE3605" s="0"/>
      <c r="LF3605" s="0"/>
      <c r="LG3605" s="0"/>
      <c r="LH3605" s="0"/>
      <c r="LI3605" s="0"/>
      <c r="LJ3605" s="0"/>
      <c r="LK3605" s="0"/>
      <c r="LL3605" s="0"/>
      <c r="LM3605" s="0"/>
      <c r="LN3605" s="0"/>
      <c r="LO3605" s="0"/>
      <c r="LP3605" s="0"/>
      <c r="LQ3605" s="0"/>
      <c r="LR3605" s="0"/>
      <c r="LS3605" s="0"/>
      <c r="LT3605" s="0"/>
      <c r="LU3605" s="0"/>
      <c r="LV3605" s="0"/>
      <c r="LW3605" s="0"/>
      <c r="LX3605" s="0"/>
      <c r="LY3605" s="0"/>
      <c r="LZ3605" s="0"/>
      <c r="MA3605" s="0"/>
      <c r="MB3605" s="0"/>
      <c r="MC3605" s="0"/>
      <c r="MD3605" s="0"/>
      <c r="ME3605" s="0"/>
      <c r="MF3605" s="0"/>
      <c r="MG3605" s="0"/>
      <c r="MH3605" s="0"/>
      <c r="MI3605" s="0"/>
      <c r="MJ3605" s="0"/>
      <c r="MK3605" s="0"/>
      <c r="ML3605" s="0"/>
      <c r="MM3605" s="0"/>
      <c r="MN3605" s="0"/>
      <c r="MO3605" s="0"/>
      <c r="MP3605" s="0"/>
      <c r="MQ3605" s="0"/>
      <c r="MR3605" s="0"/>
      <c r="MS3605" s="0"/>
      <c r="MT3605" s="0"/>
      <c r="MU3605" s="0"/>
      <c r="MV3605" s="0"/>
      <c r="MW3605" s="0"/>
      <c r="MX3605" s="0"/>
      <c r="MY3605" s="0"/>
      <c r="MZ3605" s="0"/>
      <c r="NA3605" s="0"/>
      <c r="NB3605" s="0"/>
      <c r="NC3605" s="0"/>
      <c r="ND3605" s="0"/>
      <c r="NE3605" s="0"/>
      <c r="NF3605" s="0"/>
      <c r="NG3605" s="0"/>
      <c r="NH3605" s="0"/>
      <c r="NI3605" s="0"/>
      <c r="NJ3605" s="0"/>
      <c r="NK3605" s="0"/>
      <c r="NL3605" s="0"/>
      <c r="NM3605" s="0"/>
      <c r="NN3605" s="0"/>
      <c r="NO3605" s="0"/>
      <c r="NP3605" s="0"/>
      <c r="NQ3605" s="0"/>
      <c r="NR3605" s="0"/>
      <c r="NS3605" s="0"/>
      <c r="NT3605" s="0"/>
      <c r="NU3605" s="0"/>
      <c r="NV3605" s="0"/>
      <c r="NW3605" s="0"/>
      <c r="NX3605" s="0"/>
      <c r="NY3605" s="0"/>
      <c r="NZ3605" s="0"/>
      <c r="OA3605" s="0"/>
      <c r="OB3605" s="0"/>
      <c r="OC3605" s="0"/>
      <c r="OD3605" s="0"/>
      <c r="OE3605" s="0"/>
      <c r="OF3605" s="0"/>
      <c r="OG3605" s="0"/>
      <c r="OH3605" s="0"/>
      <c r="OI3605" s="0"/>
      <c r="OJ3605" s="0"/>
      <c r="OK3605" s="0"/>
      <c r="OL3605" s="0"/>
      <c r="OM3605" s="0"/>
      <c r="ON3605" s="0"/>
      <c r="OO3605" s="0"/>
      <c r="OP3605" s="0"/>
      <c r="OQ3605" s="0"/>
      <c r="OR3605" s="0"/>
      <c r="OS3605" s="0"/>
      <c r="OT3605" s="0"/>
      <c r="OU3605" s="0"/>
      <c r="OV3605" s="0"/>
      <c r="OW3605" s="0"/>
      <c r="OX3605" s="0"/>
      <c r="OY3605" s="0"/>
      <c r="OZ3605" s="0"/>
      <c r="PA3605" s="0"/>
      <c r="PB3605" s="0"/>
      <c r="PC3605" s="0"/>
      <c r="PD3605" s="0"/>
      <c r="PE3605" s="0"/>
      <c r="PF3605" s="0"/>
      <c r="PG3605" s="0"/>
      <c r="PH3605" s="0"/>
      <c r="PI3605" s="0"/>
      <c r="PJ3605" s="0"/>
      <c r="PK3605" s="0"/>
      <c r="PL3605" s="0"/>
      <c r="PM3605" s="0"/>
      <c r="PN3605" s="0"/>
      <c r="PO3605" s="0"/>
      <c r="PP3605" s="0"/>
      <c r="PQ3605" s="0"/>
      <c r="PR3605" s="0"/>
      <c r="PS3605" s="0"/>
      <c r="PT3605" s="0"/>
      <c r="PU3605" s="0"/>
      <c r="PV3605" s="0"/>
      <c r="PW3605" s="0"/>
      <c r="PX3605" s="0"/>
      <c r="PY3605" s="0"/>
      <c r="PZ3605" s="0"/>
      <c r="QA3605" s="0"/>
      <c r="QB3605" s="0"/>
      <c r="QC3605" s="0"/>
      <c r="QD3605" s="0"/>
      <c r="QE3605" s="0"/>
      <c r="QF3605" s="0"/>
      <c r="QG3605" s="0"/>
      <c r="QH3605" s="0"/>
      <c r="QI3605" s="0"/>
      <c r="QJ3605" s="0"/>
      <c r="QK3605" s="0"/>
      <c r="QL3605" s="0"/>
      <c r="QM3605" s="0"/>
      <c r="QN3605" s="0"/>
      <c r="QO3605" s="0"/>
      <c r="QP3605" s="0"/>
      <c r="QQ3605" s="0"/>
      <c r="QR3605" s="0"/>
      <c r="QS3605" s="0"/>
      <c r="QT3605" s="0"/>
      <c r="QU3605" s="0"/>
      <c r="QV3605" s="0"/>
      <c r="QW3605" s="0"/>
      <c r="QX3605" s="0"/>
      <c r="QY3605" s="0"/>
      <c r="QZ3605" s="0"/>
      <c r="RA3605" s="0"/>
      <c r="RB3605" s="0"/>
      <c r="RC3605" s="0"/>
      <c r="RD3605" s="0"/>
      <c r="RE3605" s="0"/>
      <c r="RF3605" s="0"/>
      <c r="RG3605" s="0"/>
      <c r="RH3605" s="0"/>
      <c r="RI3605" s="0"/>
      <c r="RJ3605" s="0"/>
      <c r="RK3605" s="0"/>
      <c r="RL3605" s="0"/>
      <c r="RM3605" s="0"/>
      <c r="RN3605" s="0"/>
      <c r="RO3605" s="0"/>
      <c r="RP3605" s="0"/>
      <c r="RQ3605" s="0"/>
      <c r="RR3605" s="0"/>
      <c r="RS3605" s="0"/>
      <c r="RT3605" s="0"/>
      <c r="RU3605" s="0"/>
      <c r="RV3605" s="0"/>
      <c r="RW3605" s="0"/>
      <c r="RX3605" s="0"/>
      <c r="RY3605" s="0"/>
      <c r="RZ3605" s="0"/>
      <c r="SA3605" s="0"/>
      <c r="SB3605" s="0"/>
      <c r="SC3605" s="0"/>
      <c r="SD3605" s="0"/>
      <c r="SE3605" s="0"/>
      <c r="SF3605" s="0"/>
      <c r="SG3605" s="0"/>
      <c r="SH3605" s="0"/>
      <c r="SI3605" s="0"/>
      <c r="SJ3605" s="0"/>
      <c r="SK3605" s="0"/>
      <c r="SL3605" s="0"/>
      <c r="SM3605" s="0"/>
      <c r="SN3605" s="0"/>
      <c r="SO3605" s="0"/>
      <c r="SP3605" s="0"/>
      <c r="SQ3605" s="0"/>
      <c r="SR3605" s="0"/>
      <c r="SS3605" s="0"/>
      <c r="ST3605" s="0"/>
      <c r="SU3605" s="0"/>
      <c r="SV3605" s="0"/>
      <c r="SW3605" s="0"/>
      <c r="SX3605" s="0"/>
      <c r="SY3605" s="0"/>
      <c r="SZ3605" s="0"/>
      <c r="TA3605" s="0"/>
      <c r="TB3605" s="0"/>
      <c r="TC3605" s="0"/>
      <c r="TD3605" s="0"/>
      <c r="TE3605" s="0"/>
      <c r="TF3605" s="0"/>
      <c r="TG3605" s="0"/>
      <c r="TH3605" s="0"/>
      <c r="TI3605" s="0"/>
      <c r="TJ3605" s="0"/>
      <c r="TK3605" s="0"/>
      <c r="TL3605" s="0"/>
      <c r="TM3605" s="0"/>
      <c r="TN3605" s="0"/>
      <c r="TO3605" s="0"/>
      <c r="TP3605" s="0"/>
      <c r="TQ3605" s="0"/>
      <c r="TR3605" s="0"/>
      <c r="TS3605" s="0"/>
      <c r="TT3605" s="0"/>
      <c r="TU3605" s="0"/>
      <c r="TV3605" s="0"/>
      <c r="TW3605" s="0"/>
      <c r="TX3605" s="0"/>
      <c r="TY3605" s="0"/>
      <c r="TZ3605" s="0"/>
      <c r="UA3605" s="0"/>
      <c r="UB3605" s="0"/>
      <c r="UC3605" s="0"/>
      <c r="UD3605" s="0"/>
      <c r="UE3605" s="0"/>
      <c r="UF3605" s="0"/>
      <c r="UG3605" s="0"/>
      <c r="UH3605" s="0"/>
      <c r="UI3605" s="0"/>
      <c r="UJ3605" s="0"/>
      <c r="UK3605" s="0"/>
      <c r="UL3605" s="0"/>
      <c r="UM3605" s="0"/>
      <c r="UN3605" s="0"/>
      <c r="UO3605" s="0"/>
      <c r="UP3605" s="0"/>
      <c r="UQ3605" s="0"/>
      <c r="UR3605" s="0"/>
      <c r="US3605" s="0"/>
      <c r="UT3605" s="0"/>
      <c r="UU3605" s="0"/>
      <c r="UV3605" s="0"/>
      <c r="UW3605" s="0"/>
      <c r="UX3605" s="0"/>
      <c r="UY3605" s="0"/>
      <c r="UZ3605" s="0"/>
      <c r="VA3605" s="0"/>
      <c r="VB3605" s="0"/>
      <c r="VC3605" s="0"/>
      <c r="VD3605" s="0"/>
      <c r="VE3605" s="0"/>
      <c r="VF3605" s="0"/>
      <c r="VG3605" s="0"/>
      <c r="VH3605" s="0"/>
      <c r="VI3605" s="0"/>
      <c r="VJ3605" s="0"/>
      <c r="VK3605" s="0"/>
      <c r="VL3605" s="0"/>
      <c r="VM3605" s="0"/>
      <c r="VN3605" s="0"/>
      <c r="VO3605" s="0"/>
      <c r="VP3605" s="0"/>
      <c r="VQ3605" s="0"/>
      <c r="VR3605" s="0"/>
      <c r="VS3605" s="0"/>
      <c r="VT3605" s="0"/>
      <c r="VU3605" s="0"/>
      <c r="VV3605" s="0"/>
      <c r="VW3605" s="0"/>
      <c r="VX3605" s="0"/>
      <c r="VY3605" s="0"/>
      <c r="VZ3605" s="0"/>
      <c r="WA3605" s="0"/>
      <c r="WB3605" s="0"/>
      <c r="WC3605" s="0"/>
      <c r="WD3605" s="0"/>
      <c r="WE3605" s="0"/>
      <c r="WF3605" s="0"/>
      <c r="WG3605" s="0"/>
      <c r="WH3605" s="0"/>
      <c r="WI3605" s="0"/>
      <c r="WJ3605" s="0"/>
      <c r="WK3605" s="0"/>
      <c r="WL3605" s="0"/>
      <c r="WM3605" s="0"/>
      <c r="WN3605" s="0"/>
      <c r="WO3605" s="0"/>
      <c r="WP3605" s="0"/>
      <c r="WQ3605" s="0"/>
      <c r="WR3605" s="0"/>
      <c r="WS3605" s="0"/>
      <c r="WT3605" s="0"/>
      <c r="WU3605" s="0"/>
      <c r="WV3605" s="0"/>
      <c r="WW3605" s="0"/>
      <c r="WX3605" s="0"/>
      <c r="WY3605" s="0"/>
      <c r="WZ3605" s="0"/>
      <c r="XA3605" s="0"/>
      <c r="XB3605" s="0"/>
      <c r="XC3605" s="0"/>
      <c r="XD3605" s="0"/>
      <c r="XE3605" s="0"/>
      <c r="XF3605" s="0"/>
      <c r="XG3605" s="0"/>
      <c r="XH3605" s="0"/>
      <c r="XI3605" s="0"/>
      <c r="XJ3605" s="0"/>
      <c r="XK3605" s="0"/>
      <c r="XL3605" s="0"/>
      <c r="XM3605" s="0"/>
      <c r="XN3605" s="0"/>
      <c r="XO3605" s="0"/>
      <c r="XP3605" s="0"/>
      <c r="XQ3605" s="0"/>
      <c r="XR3605" s="0"/>
      <c r="XS3605" s="0"/>
      <c r="XT3605" s="0"/>
      <c r="XU3605" s="0"/>
      <c r="XV3605" s="0"/>
      <c r="XW3605" s="0"/>
      <c r="XX3605" s="0"/>
      <c r="XY3605" s="0"/>
      <c r="XZ3605" s="0"/>
      <c r="YA3605" s="0"/>
      <c r="YB3605" s="0"/>
      <c r="YC3605" s="0"/>
      <c r="YD3605" s="0"/>
      <c r="YE3605" s="0"/>
      <c r="YF3605" s="0"/>
      <c r="YG3605" s="0"/>
      <c r="YH3605" s="0"/>
      <c r="YI3605" s="0"/>
      <c r="YJ3605" s="0"/>
      <c r="YK3605" s="0"/>
      <c r="YL3605" s="0"/>
      <c r="YM3605" s="0"/>
      <c r="YN3605" s="0"/>
      <c r="YO3605" s="0"/>
      <c r="YP3605" s="0"/>
      <c r="YQ3605" s="0"/>
      <c r="YR3605" s="0"/>
      <c r="YS3605" s="0"/>
      <c r="YT3605" s="0"/>
      <c r="YU3605" s="0"/>
      <c r="YV3605" s="0"/>
      <c r="YW3605" s="0"/>
      <c r="YX3605" s="0"/>
      <c r="YY3605" s="0"/>
      <c r="YZ3605" s="0"/>
      <c r="ZA3605" s="0"/>
      <c r="ZB3605" s="0"/>
      <c r="ZC3605" s="0"/>
      <c r="ZD3605" s="0"/>
      <c r="ZE3605" s="0"/>
      <c r="ZF3605" s="0"/>
      <c r="ZG3605" s="0"/>
      <c r="ZH3605" s="0"/>
      <c r="ZI3605" s="0"/>
      <c r="ZJ3605" s="0"/>
      <c r="ZK3605" s="0"/>
      <c r="ZL3605" s="0"/>
      <c r="ZM3605" s="0"/>
      <c r="ZN3605" s="0"/>
      <c r="ZO3605" s="0"/>
      <c r="ZP3605" s="0"/>
      <c r="ZQ3605" s="0"/>
      <c r="ZR3605" s="0"/>
      <c r="ZS3605" s="0"/>
      <c r="ZT3605" s="0"/>
      <c r="ZU3605" s="0"/>
      <c r="ZV3605" s="0"/>
      <c r="ZW3605" s="0"/>
      <c r="ZX3605" s="0"/>
      <c r="ZY3605" s="0"/>
      <c r="ZZ3605" s="0"/>
      <c r="AAA3605" s="0"/>
      <c r="AAB3605" s="0"/>
      <c r="AAC3605" s="0"/>
      <c r="AAD3605" s="0"/>
      <c r="AAE3605" s="0"/>
      <c r="AAF3605" s="0"/>
      <c r="AAG3605" s="0"/>
      <c r="AAH3605" s="0"/>
      <c r="AAI3605" s="0"/>
      <c r="AAJ3605" s="0"/>
      <c r="AAK3605" s="0"/>
      <c r="AAL3605" s="0"/>
      <c r="AAM3605" s="0"/>
      <c r="AAN3605" s="0"/>
      <c r="AAO3605" s="0"/>
      <c r="AAP3605" s="0"/>
      <c r="AAQ3605" s="0"/>
      <c r="AAR3605" s="0"/>
      <c r="AAS3605" s="0"/>
      <c r="AAT3605" s="0"/>
      <c r="AAU3605" s="0"/>
      <c r="AAV3605" s="0"/>
      <c r="AAW3605" s="0"/>
      <c r="AAX3605" s="0"/>
      <c r="AAY3605" s="0"/>
      <c r="AAZ3605" s="0"/>
      <c r="ABA3605" s="0"/>
      <c r="ABB3605" s="0"/>
      <c r="ABC3605" s="0"/>
      <c r="ABD3605" s="0"/>
      <c r="ABE3605" s="0"/>
      <c r="ABF3605" s="0"/>
      <c r="ABG3605" s="0"/>
      <c r="ABH3605" s="0"/>
      <c r="ABI3605" s="0"/>
      <c r="ABJ3605" s="0"/>
      <c r="ABK3605" s="0"/>
      <c r="ABL3605" s="0"/>
      <c r="ABM3605" s="0"/>
      <c r="ABN3605" s="0"/>
      <c r="ABO3605" s="0"/>
      <c r="ABP3605" s="0"/>
      <c r="ABQ3605" s="0"/>
      <c r="ABR3605" s="0"/>
      <c r="ABS3605" s="0"/>
      <c r="ABT3605" s="0"/>
      <c r="ABU3605" s="0"/>
      <c r="ABV3605" s="0"/>
      <c r="ABW3605" s="0"/>
      <c r="ABX3605" s="0"/>
      <c r="ABY3605" s="0"/>
      <c r="ABZ3605" s="0"/>
      <c r="ACA3605" s="0"/>
      <c r="ACB3605" s="0"/>
      <c r="ACC3605" s="0"/>
      <c r="ACD3605" s="0"/>
      <c r="ACE3605" s="0"/>
      <c r="ACF3605" s="0"/>
      <c r="ACG3605" s="0"/>
      <c r="ACH3605" s="0"/>
      <c r="ACI3605" s="0"/>
      <c r="ACJ3605" s="0"/>
      <c r="ACK3605" s="0"/>
      <c r="ACL3605" s="0"/>
      <c r="ACM3605" s="0"/>
      <c r="ACN3605" s="0"/>
      <c r="ACO3605" s="0"/>
      <c r="ACP3605" s="0"/>
      <c r="ACQ3605" s="0"/>
      <c r="ACR3605" s="0"/>
      <c r="ACS3605" s="0"/>
      <c r="ACT3605" s="0"/>
      <c r="ACU3605" s="0"/>
      <c r="ACV3605" s="0"/>
      <c r="ACW3605" s="0"/>
      <c r="ACX3605" s="0"/>
      <c r="ACY3605" s="0"/>
      <c r="ACZ3605" s="0"/>
      <c r="ADA3605" s="0"/>
      <c r="ADB3605" s="0"/>
      <c r="ADC3605" s="0"/>
      <c r="ADD3605" s="0"/>
      <c r="ADE3605" s="0"/>
      <c r="ADF3605" s="0"/>
      <c r="ADG3605" s="0"/>
      <c r="ADH3605" s="0"/>
      <c r="ADI3605" s="0"/>
      <c r="ADJ3605" s="0"/>
      <c r="ADK3605" s="0"/>
      <c r="ADL3605" s="0"/>
      <c r="ADM3605" s="0"/>
      <c r="ADN3605" s="0"/>
      <c r="ADO3605" s="0"/>
      <c r="ADP3605" s="0"/>
      <c r="ADQ3605" s="0"/>
      <c r="ADR3605" s="0"/>
      <c r="ADS3605" s="0"/>
      <c r="ADT3605" s="0"/>
      <c r="ADU3605" s="0"/>
      <c r="ADV3605" s="0"/>
      <c r="ADW3605" s="0"/>
      <c r="ADX3605" s="0"/>
      <c r="ADY3605" s="0"/>
      <c r="ADZ3605" s="0"/>
      <c r="AEA3605" s="0"/>
      <c r="AEB3605" s="0"/>
      <c r="AEC3605" s="0"/>
      <c r="AED3605" s="0"/>
      <c r="AEE3605" s="0"/>
      <c r="AEF3605" s="0"/>
      <c r="AEG3605" s="0"/>
      <c r="AEH3605" s="0"/>
      <c r="AEI3605" s="0"/>
      <c r="AEJ3605" s="0"/>
      <c r="AEK3605" s="0"/>
      <c r="AEL3605" s="0"/>
      <c r="AEM3605" s="0"/>
      <c r="AEN3605" s="0"/>
      <c r="AEO3605" s="0"/>
      <c r="AEP3605" s="0"/>
      <c r="AEQ3605" s="0"/>
      <c r="AER3605" s="0"/>
      <c r="AES3605" s="0"/>
      <c r="AET3605" s="0"/>
      <c r="AEU3605" s="0"/>
      <c r="AEV3605" s="0"/>
      <c r="AEW3605" s="0"/>
      <c r="AEX3605" s="0"/>
      <c r="AEY3605" s="0"/>
      <c r="AEZ3605" s="0"/>
      <c r="AFA3605" s="0"/>
      <c r="AFB3605" s="0"/>
      <c r="AFC3605" s="0"/>
      <c r="AFD3605" s="0"/>
      <c r="AFE3605" s="0"/>
      <c r="AFF3605" s="0"/>
      <c r="AFG3605" s="0"/>
      <c r="AFH3605" s="0"/>
      <c r="AFI3605" s="0"/>
      <c r="AFJ3605" s="0"/>
      <c r="AFK3605" s="0"/>
      <c r="AFL3605" s="0"/>
      <c r="AFM3605" s="0"/>
      <c r="AFN3605" s="0"/>
      <c r="AFO3605" s="0"/>
      <c r="AFP3605" s="0"/>
      <c r="AFQ3605" s="0"/>
      <c r="AFR3605" s="0"/>
      <c r="AFS3605" s="0"/>
      <c r="AFT3605" s="0"/>
      <c r="AFU3605" s="0"/>
      <c r="AFV3605" s="0"/>
      <c r="AFW3605" s="0"/>
      <c r="AFX3605" s="0"/>
      <c r="AFY3605" s="0"/>
      <c r="AFZ3605" s="0"/>
      <c r="AGA3605" s="0"/>
      <c r="AGB3605" s="0"/>
      <c r="AGC3605" s="0"/>
      <c r="AGD3605" s="0"/>
      <c r="AGE3605" s="0"/>
      <c r="AGF3605" s="0"/>
      <c r="AGG3605" s="0"/>
      <c r="AGH3605" s="0"/>
      <c r="AGI3605" s="0"/>
      <c r="AGJ3605" s="0"/>
      <c r="AGK3605" s="0"/>
      <c r="AGL3605" s="0"/>
      <c r="AGM3605" s="0"/>
      <c r="AGN3605" s="0"/>
      <c r="AGO3605" s="0"/>
      <c r="AGP3605" s="0"/>
      <c r="AGQ3605" s="0"/>
      <c r="AGR3605" s="0"/>
      <c r="AGS3605" s="0"/>
      <c r="AGT3605" s="0"/>
      <c r="AGU3605" s="0"/>
      <c r="AGV3605" s="0"/>
      <c r="AGW3605" s="0"/>
      <c r="AGX3605" s="0"/>
      <c r="AGY3605" s="0"/>
      <c r="AGZ3605" s="0"/>
      <c r="AHA3605" s="0"/>
      <c r="AHB3605" s="0"/>
      <c r="AHC3605" s="0"/>
      <c r="AHD3605" s="0"/>
      <c r="AHE3605" s="0"/>
      <c r="AHF3605" s="0"/>
      <c r="AHG3605" s="0"/>
      <c r="AHH3605" s="0"/>
      <c r="AHI3605" s="0"/>
      <c r="AHJ3605" s="0"/>
      <c r="AHK3605" s="0"/>
      <c r="AHL3605" s="0"/>
      <c r="AHM3605" s="0"/>
      <c r="AHN3605" s="0"/>
      <c r="AHO3605" s="0"/>
      <c r="AHP3605" s="0"/>
      <c r="AHQ3605" s="0"/>
      <c r="AHR3605" s="0"/>
      <c r="AHS3605" s="0"/>
      <c r="AHT3605" s="0"/>
      <c r="AHU3605" s="0"/>
      <c r="AHV3605" s="0"/>
      <c r="AHW3605" s="0"/>
      <c r="AHX3605" s="0"/>
      <c r="AHY3605" s="0"/>
      <c r="AHZ3605" s="0"/>
      <c r="AIA3605" s="0"/>
      <c r="AIB3605" s="0"/>
      <c r="AIC3605" s="0"/>
      <c r="AID3605" s="0"/>
      <c r="AIE3605" s="0"/>
      <c r="AIF3605" s="0"/>
      <c r="AIG3605" s="0"/>
      <c r="AIH3605" s="0"/>
      <c r="AII3605" s="0"/>
      <c r="AIJ3605" s="0"/>
      <c r="AIK3605" s="0"/>
      <c r="AIL3605" s="0"/>
      <c r="AIM3605" s="0"/>
      <c r="AIN3605" s="0"/>
      <c r="AIO3605" s="0"/>
      <c r="AIP3605" s="0"/>
      <c r="AIQ3605" s="0"/>
      <c r="AIR3605" s="0"/>
      <c r="AIS3605" s="0"/>
      <c r="AIT3605" s="0"/>
      <c r="AIU3605" s="0"/>
      <c r="AIV3605" s="0"/>
      <c r="AIW3605" s="0"/>
      <c r="AIX3605" s="0"/>
      <c r="AIY3605" s="0"/>
      <c r="AIZ3605" s="0"/>
      <c r="AJA3605" s="0"/>
      <c r="AJB3605" s="0"/>
      <c r="AJC3605" s="0"/>
      <c r="AJD3605" s="0"/>
      <c r="AJE3605" s="0"/>
      <c r="AJF3605" s="0"/>
      <c r="AJG3605" s="0"/>
      <c r="AJH3605" s="0"/>
      <c r="AJI3605" s="0"/>
      <c r="AJJ3605" s="0"/>
      <c r="AJK3605" s="0"/>
      <c r="AJL3605" s="0"/>
      <c r="AJM3605" s="0"/>
      <c r="AJN3605" s="0"/>
      <c r="AJO3605" s="0"/>
      <c r="AJP3605" s="0"/>
      <c r="AJQ3605" s="0"/>
      <c r="AJR3605" s="0"/>
      <c r="AJS3605" s="0"/>
      <c r="AJT3605" s="0"/>
      <c r="AJU3605" s="0"/>
      <c r="AJV3605" s="0"/>
      <c r="AJW3605" s="0"/>
      <c r="AJX3605" s="0"/>
      <c r="AJY3605" s="0"/>
      <c r="AJZ3605" s="0"/>
      <c r="AKA3605" s="0"/>
      <c r="AKB3605" s="0"/>
      <c r="AKC3605" s="0"/>
      <c r="AKD3605" s="0"/>
      <c r="AKE3605" s="0"/>
      <c r="AKF3605" s="0"/>
      <c r="AKG3605" s="0"/>
      <c r="AKH3605" s="0"/>
      <c r="AKI3605" s="0"/>
      <c r="AKJ3605" s="0"/>
      <c r="AKK3605" s="0"/>
      <c r="AKL3605" s="0"/>
      <c r="AKM3605" s="0"/>
      <c r="AKN3605" s="0"/>
      <c r="AKO3605" s="0"/>
      <c r="AKP3605" s="0"/>
      <c r="AKQ3605" s="0"/>
      <c r="AKR3605" s="0"/>
      <c r="AKS3605" s="0"/>
      <c r="AKT3605" s="0"/>
      <c r="AKU3605" s="0"/>
      <c r="AKV3605" s="0"/>
      <c r="AKW3605" s="0"/>
      <c r="AKX3605" s="0"/>
      <c r="AKY3605" s="0"/>
      <c r="AKZ3605" s="0"/>
      <c r="ALA3605" s="0"/>
      <c r="ALB3605" s="0"/>
      <c r="ALC3605" s="0"/>
      <c r="ALD3605" s="0"/>
      <c r="ALE3605" s="0"/>
      <c r="ALF3605" s="0"/>
      <c r="ALG3605" s="0"/>
      <c r="ALH3605" s="0"/>
      <c r="ALI3605" s="0"/>
      <c r="ALJ3605" s="0"/>
      <c r="ALK3605" s="0"/>
      <c r="ALL3605" s="0"/>
      <c r="ALM3605" s="0"/>
      <c r="ALN3605" s="0"/>
      <c r="ALO3605" s="0"/>
      <c r="ALP3605" s="0"/>
      <c r="ALQ3605" s="0"/>
      <c r="ALR3605" s="0"/>
      <c r="ALS3605" s="0"/>
      <c r="ALT3605" s="0"/>
      <c r="ALU3605" s="0"/>
      <c r="ALV3605" s="0"/>
      <c r="ALW3605" s="0"/>
      <c r="ALX3605" s="0"/>
      <c r="ALY3605" s="0"/>
      <c r="ALZ3605" s="0"/>
      <c r="AMA3605" s="0"/>
      <c r="AMB3605" s="0"/>
      <c r="AMC3605" s="0"/>
      <c r="AMD3605" s="0"/>
      <c r="AME3605" s="0"/>
      <c r="AMF3605" s="0"/>
      <c r="AMG3605" s="0"/>
      <c r="AMH3605" s="0"/>
      <c r="AMI3605" s="0"/>
    </row>
    <row r="3606" customFormat="false" ht="12.75" hidden="false" customHeight="false" outlineLevel="0" collapsed="false">
      <c r="A3606" s="1" t="s">
        <v>3832</v>
      </c>
      <c r="C3606" s="27" t="s">
        <v>3834</v>
      </c>
      <c r="D3606" s="27" t="s">
        <v>507</v>
      </c>
      <c r="E3606" s="28"/>
      <c r="F3606" s="29"/>
      <c r="G3606" s="27"/>
      <c r="H3606" s="30" t="s">
        <v>61</v>
      </c>
      <c r="I3606" s="31" t="n">
        <v>1.29</v>
      </c>
      <c r="J3606" s="31" t="s">
        <v>3814</v>
      </c>
      <c r="BM3606" s="0"/>
      <c r="BN3606" s="0"/>
      <c r="BO3606" s="0"/>
      <c r="BP3606" s="0"/>
      <c r="BQ3606" s="0"/>
      <c r="BR3606" s="0"/>
      <c r="BS3606" s="0"/>
      <c r="BT3606" s="0"/>
      <c r="BU3606" s="0"/>
      <c r="BV3606" s="0"/>
      <c r="BW3606" s="0"/>
      <c r="BX3606" s="0"/>
      <c r="BY3606" s="0"/>
      <c r="BZ3606" s="0"/>
      <c r="CA3606" s="0"/>
      <c r="CB3606" s="0"/>
      <c r="CC3606" s="0"/>
      <c r="CD3606" s="0"/>
      <c r="CE3606" s="0"/>
      <c r="CF3606" s="0"/>
      <c r="CG3606" s="0"/>
      <c r="CH3606" s="0"/>
      <c r="CI3606" s="0"/>
      <c r="CJ3606" s="0"/>
      <c r="CK3606" s="0"/>
      <c r="CL3606" s="0"/>
      <c r="CM3606" s="0"/>
      <c r="CN3606" s="0"/>
      <c r="CO3606" s="0"/>
      <c r="CP3606" s="0"/>
      <c r="CQ3606" s="0"/>
      <c r="CR3606" s="0"/>
      <c r="CS3606" s="0"/>
      <c r="CT3606" s="0"/>
      <c r="CU3606" s="0"/>
      <c r="CV3606" s="0"/>
      <c r="CW3606" s="0"/>
      <c r="CX3606" s="0"/>
      <c r="CY3606" s="0"/>
      <c r="CZ3606" s="0"/>
      <c r="DA3606" s="0"/>
      <c r="DB3606" s="0"/>
      <c r="DC3606" s="0"/>
      <c r="DD3606" s="0"/>
      <c r="DE3606" s="0"/>
      <c r="DF3606" s="0"/>
      <c r="DG3606" s="0"/>
      <c r="DH3606" s="0"/>
      <c r="DI3606" s="0"/>
      <c r="DJ3606" s="0"/>
      <c r="DK3606" s="0"/>
      <c r="DL3606" s="0"/>
      <c r="DM3606" s="0"/>
      <c r="DN3606" s="0"/>
      <c r="DO3606" s="0"/>
      <c r="DP3606" s="0"/>
      <c r="DQ3606" s="0"/>
      <c r="DR3606" s="0"/>
      <c r="DS3606" s="0"/>
      <c r="DT3606" s="0"/>
      <c r="DU3606" s="0"/>
      <c r="DV3606" s="0"/>
      <c r="DW3606" s="0"/>
      <c r="DX3606" s="0"/>
      <c r="DY3606" s="0"/>
      <c r="DZ3606" s="0"/>
      <c r="EA3606" s="0"/>
      <c r="EB3606" s="0"/>
      <c r="EC3606" s="0"/>
      <c r="ED3606" s="0"/>
      <c r="EE3606" s="0"/>
      <c r="EF3606" s="0"/>
      <c r="EG3606" s="0"/>
      <c r="EH3606" s="0"/>
      <c r="EI3606" s="0"/>
      <c r="EJ3606" s="0"/>
      <c r="EK3606" s="0"/>
      <c r="EL3606" s="0"/>
      <c r="EM3606" s="0"/>
      <c r="EN3606" s="0"/>
      <c r="EO3606" s="0"/>
      <c r="EP3606" s="0"/>
      <c r="EQ3606" s="0"/>
      <c r="ER3606" s="0"/>
      <c r="ES3606" s="0"/>
      <c r="ET3606" s="0"/>
      <c r="EU3606" s="0"/>
      <c r="EV3606" s="0"/>
      <c r="EW3606" s="0"/>
      <c r="EX3606" s="0"/>
      <c r="EY3606" s="0"/>
      <c r="EZ3606" s="0"/>
      <c r="FA3606" s="0"/>
      <c r="FB3606" s="0"/>
      <c r="FC3606" s="0"/>
      <c r="FD3606" s="0"/>
      <c r="FE3606" s="0"/>
      <c r="FF3606" s="0"/>
      <c r="FG3606" s="0"/>
      <c r="FH3606" s="0"/>
      <c r="FI3606" s="0"/>
      <c r="FJ3606" s="0"/>
      <c r="FK3606" s="0"/>
      <c r="FL3606" s="0"/>
      <c r="FM3606" s="0"/>
      <c r="FN3606" s="0"/>
      <c r="FO3606" s="0"/>
      <c r="FP3606" s="0"/>
      <c r="FQ3606" s="0"/>
      <c r="FR3606" s="0"/>
      <c r="FS3606" s="0"/>
      <c r="FT3606" s="0"/>
      <c r="FU3606" s="0"/>
      <c r="FV3606" s="0"/>
      <c r="FW3606" s="0"/>
      <c r="FX3606" s="0"/>
      <c r="FY3606" s="0"/>
      <c r="FZ3606" s="0"/>
      <c r="GA3606" s="0"/>
      <c r="GB3606" s="0"/>
      <c r="GC3606" s="0"/>
      <c r="GD3606" s="0"/>
      <c r="GE3606" s="0"/>
      <c r="GF3606" s="0"/>
      <c r="GG3606" s="0"/>
      <c r="GH3606" s="0"/>
      <c r="GI3606" s="0"/>
      <c r="GJ3606" s="0"/>
      <c r="GK3606" s="0"/>
      <c r="GL3606" s="0"/>
      <c r="GM3606" s="0"/>
      <c r="GN3606" s="0"/>
      <c r="GO3606" s="0"/>
      <c r="GP3606" s="0"/>
      <c r="GQ3606" s="0"/>
      <c r="GR3606" s="0"/>
      <c r="GS3606" s="0"/>
      <c r="GT3606" s="0"/>
      <c r="GU3606" s="0"/>
      <c r="GV3606" s="0"/>
      <c r="GW3606" s="0"/>
      <c r="GX3606" s="0"/>
      <c r="GY3606" s="0"/>
      <c r="GZ3606" s="0"/>
      <c r="HA3606" s="0"/>
      <c r="HB3606" s="0"/>
      <c r="HC3606" s="0"/>
      <c r="HD3606" s="0"/>
      <c r="HE3606" s="0"/>
      <c r="HF3606" s="0"/>
      <c r="HG3606" s="0"/>
      <c r="HH3606" s="0"/>
      <c r="HI3606" s="0"/>
      <c r="HJ3606" s="0"/>
      <c r="HK3606" s="0"/>
      <c r="HL3606" s="0"/>
      <c r="HM3606" s="0"/>
      <c r="HN3606" s="0"/>
      <c r="HO3606" s="0"/>
      <c r="HP3606" s="0"/>
      <c r="HQ3606" s="0"/>
      <c r="HR3606" s="0"/>
      <c r="HS3606" s="0"/>
      <c r="HT3606" s="0"/>
      <c r="HU3606" s="0"/>
      <c r="HV3606" s="0"/>
      <c r="HW3606" s="0"/>
      <c r="HX3606" s="0"/>
      <c r="HY3606" s="0"/>
      <c r="HZ3606" s="0"/>
      <c r="IA3606" s="0"/>
      <c r="IB3606" s="0"/>
      <c r="IC3606" s="0"/>
      <c r="ID3606" s="0"/>
      <c r="IE3606" s="0"/>
      <c r="IF3606" s="0"/>
      <c r="IG3606" s="0"/>
      <c r="IH3606" s="0"/>
      <c r="II3606" s="0"/>
      <c r="IJ3606" s="0"/>
      <c r="IK3606" s="0"/>
      <c r="IL3606" s="0"/>
      <c r="IM3606" s="0"/>
      <c r="IN3606" s="0"/>
      <c r="IO3606" s="0"/>
      <c r="IP3606" s="0"/>
      <c r="IQ3606" s="0"/>
      <c r="IR3606" s="0"/>
      <c r="IS3606" s="0"/>
      <c r="IT3606" s="0"/>
      <c r="IU3606" s="0"/>
      <c r="IV3606" s="0"/>
      <c r="IW3606" s="0"/>
      <c r="IX3606" s="0"/>
      <c r="IY3606" s="0"/>
      <c r="IZ3606" s="0"/>
      <c r="JA3606" s="0"/>
      <c r="JB3606" s="0"/>
      <c r="JC3606" s="0"/>
      <c r="JD3606" s="0"/>
      <c r="JE3606" s="0"/>
      <c r="JF3606" s="0"/>
      <c r="JG3606" s="0"/>
      <c r="JH3606" s="0"/>
      <c r="JI3606" s="0"/>
      <c r="JJ3606" s="0"/>
      <c r="JK3606" s="0"/>
      <c r="JL3606" s="0"/>
      <c r="JM3606" s="0"/>
      <c r="JN3606" s="0"/>
      <c r="JO3606" s="0"/>
      <c r="JP3606" s="0"/>
      <c r="JQ3606" s="0"/>
      <c r="JR3606" s="0"/>
      <c r="JS3606" s="0"/>
      <c r="JT3606" s="0"/>
      <c r="JU3606" s="0"/>
      <c r="JV3606" s="0"/>
      <c r="JW3606" s="0"/>
      <c r="JX3606" s="0"/>
      <c r="JY3606" s="0"/>
      <c r="JZ3606" s="0"/>
      <c r="KA3606" s="0"/>
      <c r="KB3606" s="0"/>
      <c r="KC3606" s="0"/>
      <c r="KD3606" s="0"/>
      <c r="KE3606" s="0"/>
      <c r="KF3606" s="0"/>
      <c r="KG3606" s="0"/>
      <c r="KH3606" s="0"/>
      <c r="KI3606" s="0"/>
      <c r="KJ3606" s="0"/>
      <c r="KK3606" s="0"/>
      <c r="KL3606" s="0"/>
      <c r="KM3606" s="0"/>
      <c r="KN3606" s="0"/>
      <c r="KO3606" s="0"/>
      <c r="KP3606" s="0"/>
      <c r="KQ3606" s="0"/>
      <c r="KR3606" s="0"/>
      <c r="KS3606" s="0"/>
      <c r="KT3606" s="0"/>
      <c r="KU3606" s="0"/>
      <c r="KV3606" s="0"/>
      <c r="KW3606" s="0"/>
      <c r="KX3606" s="0"/>
      <c r="KY3606" s="0"/>
      <c r="KZ3606" s="0"/>
      <c r="LA3606" s="0"/>
      <c r="LB3606" s="0"/>
      <c r="LC3606" s="0"/>
      <c r="LD3606" s="0"/>
      <c r="LE3606" s="0"/>
      <c r="LF3606" s="0"/>
      <c r="LG3606" s="0"/>
      <c r="LH3606" s="0"/>
      <c r="LI3606" s="0"/>
      <c r="LJ3606" s="0"/>
      <c r="LK3606" s="0"/>
      <c r="LL3606" s="0"/>
      <c r="LM3606" s="0"/>
      <c r="LN3606" s="0"/>
      <c r="LO3606" s="0"/>
      <c r="LP3606" s="0"/>
      <c r="LQ3606" s="0"/>
      <c r="LR3606" s="0"/>
      <c r="LS3606" s="0"/>
      <c r="LT3606" s="0"/>
      <c r="LU3606" s="0"/>
      <c r="LV3606" s="0"/>
      <c r="LW3606" s="0"/>
      <c r="LX3606" s="0"/>
      <c r="LY3606" s="0"/>
      <c r="LZ3606" s="0"/>
      <c r="MA3606" s="0"/>
      <c r="MB3606" s="0"/>
      <c r="MC3606" s="0"/>
      <c r="MD3606" s="0"/>
      <c r="ME3606" s="0"/>
      <c r="MF3606" s="0"/>
      <c r="MG3606" s="0"/>
      <c r="MH3606" s="0"/>
      <c r="MI3606" s="0"/>
      <c r="MJ3606" s="0"/>
      <c r="MK3606" s="0"/>
      <c r="ML3606" s="0"/>
      <c r="MM3606" s="0"/>
      <c r="MN3606" s="0"/>
      <c r="MO3606" s="0"/>
      <c r="MP3606" s="0"/>
      <c r="MQ3606" s="0"/>
      <c r="MR3606" s="0"/>
      <c r="MS3606" s="0"/>
      <c r="MT3606" s="0"/>
      <c r="MU3606" s="0"/>
      <c r="MV3606" s="0"/>
      <c r="MW3606" s="0"/>
      <c r="MX3606" s="0"/>
      <c r="MY3606" s="0"/>
      <c r="MZ3606" s="0"/>
      <c r="NA3606" s="0"/>
      <c r="NB3606" s="0"/>
      <c r="NC3606" s="0"/>
      <c r="ND3606" s="0"/>
      <c r="NE3606" s="0"/>
      <c r="NF3606" s="0"/>
      <c r="NG3606" s="0"/>
      <c r="NH3606" s="0"/>
      <c r="NI3606" s="0"/>
      <c r="NJ3606" s="0"/>
      <c r="NK3606" s="0"/>
      <c r="NL3606" s="0"/>
      <c r="NM3606" s="0"/>
      <c r="NN3606" s="0"/>
      <c r="NO3606" s="0"/>
      <c r="NP3606" s="0"/>
      <c r="NQ3606" s="0"/>
      <c r="NR3606" s="0"/>
      <c r="NS3606" s="0"/>
      <c r="NT3606" s="0"/>
      <c r="NU3606" s="0"/>
      <c r="NV3606" s="0"/>
      <c r="NW3606" s="0"/>
      <c r="NX3606" s="0"/>
      <c r="NY3606" s="0"/>
      <c r="NZ3606" s="0"/>
      <c r="OA3606" s="0"/>
      <c r="OB3606" s="0"/>
      <c r="OC3606" s="0"/>
      <c r="OD3606" s="0"/>
      <c r="OE3606" s="0"/>
      <c r="OF3606" s="0"/>
      <c r="OG3606" s="0"/>
      <c r="OH3606" s="0"/>
      <c r="OI3606" s="0"/>
      <c r="OJ3606" s="0"/>
      <c r="OK3606" s="0"/>
      <c r="OL3606" s="0"/>
      <c r="OM3606" s="0"/>
      <c r="ON3606" s="0"/>
      <c r="OO3606" s="0"/>
      <c r="OP3606" s="0"/>
      <c r="OQ3606" s="0"/>
      <c r="OR3606" s="0"/>
      <c r="OS3606" s="0"/>
      <c r="OT3606" s="0"/>
      <c r="OU3606" s="0"/>
      <c r="OV3606" s="0"/>
      <c r="OW3606" s="0"/>
      <c r="OX3606" s="0"/>
      <c r="OY3606" s="0"/>
      <c r="OZ3606" s="0"/>
      <c r="PA3606" s="0"/>
      <c r="PB3606" s="0"/>
      <c r="PC3606" s="0"/>
      <c r="PD3606" s="0"/>
      <c r="PE3606" s="0"/>
      <c r="PF3606" s="0"/>
      <c r="PG3606" s="0"/>
      <c r="PH3606" s="0"/>
      <c r="PI3606" s="0"/>
      <c r="PJ3606" s="0"/>
      <c r="PK3606" s="0"/>
      <c r="PL3606" s="0"/>
      <c r="PM3606" s="0"/>
      <c r="PN3606" s="0"/>
      <c r="PO3606" s="0"/>
      <c r="PP3606" s="0"/>
      <c r="PQ3606" s="0"/>
      <c r="PR3606" s="0"/>
      <c r="PS3606" s="0"/>
      <c r="PT3606" s="0"/>
      <c r="PU3606" s="0"/>
      <c r="PV3606" s="0"/>
      <c r="PW3606" s="0"/>
      <c r="PX3606" s="0"/>
      <c r="PY3606" s="0"/>
      <c r="PZ3606" s="0"/>
      <c r="QA3606" s="0"/>
      <c r="QB3606" s="0"/>
      <c r="QC3606" s="0"/>
      <c r="QD3606" s="0"/>
      <c r="QE3606" s="0"/>
      <c r="QF3606" s="0"/>
      <c r="QG3606" s="0"/>
      <c r="QH3606" s="0"/>
      <c r="QI3606" s="0"/>
      <c r="QJ3606" s="0"/>
      <c r="QK3606" s="0"/>
      <c r="QL3606" s="0"/>
      <c r="QM3606" s="0"/>
      <c r="QN3606" s="0"/>
      <c r="QO3606" s="0"/>
      <c r="QP3606" s="0"/>
      <c r="QQ3606" s="0"/>
      <c r="QR3606" s="0"/>
      <c r="QS3606" s="0"/>
      <c r="QT3606" s="0"/>
      <c r="QU3606" s="0"/>
      <c r="QV3606" s="0"/>
      <c r="QW3606" s="0"/>
      <c r="QX3606" s="0"/>
      <c r="QY3606" s="0"/>
      <c r="QZ3606" s="0"/>
      <c r="RA3606" s="0"/>
      <c r="RB3606" s="0"/>
      <c r="RC3606" s="0"/>
      <c r="RD3606" s="0"/>
      <c r="RE3606" s="0"/>
      <c r="RF3606" s="0"/>
      <c r="RG3606" s="0"/>
      <c r="RH3606" s="0"/>
      <c r="RI3606" s="0"/>
      <c r="RJ3606" s="0"/>
      <c r="RK3606" s="0"/>
      <c r="RL3606" s="0"/>
      <c r="RM3606" s="0"/>
      <c r="RN3606" s="0"/>
      <c r="RO3606" s="0"/>
      <c r="RP3606" s="0"/>
      <c r="RQ3606" s="0"/>
      <c r="RR3606" s="0"/>
      <c r="RS3606" s="0"/>
      <c r="RT3606" s="0"/>
      <c r="RU3606" s="0"/>
      <c r="RV3606" s="0"/>
      <c r="RW3606" s="0"/>
      <c r="RX3606" s="0"/>
      <c r="RY3606" s="0"/>
      <c r="RZ3606" s="0"/>
      <c r="SA3606" s="0"/>
      <c r="SB3606" s="0"/>
      <c r="SC3606" s="0"/>
      <c r="SD3606" s="0"/>
      <c r="SE3606" s="0"/>
      <c r="SF3606" s="0"/>
      <c r="SG3606" s="0"/>
      <c r="SH3606" s="0"/>
      <c r="SI3606" s="0"/>
      <c r="SJ3606" s="0"/>
      <c r="SK3606" s="0"/>
      <c r="SL3606" s="0"/>
      <c r="SM3606" s="0"/>
      <c r="SN3606" s="0"/>
      <c r="SO3606" s="0"/>
      <c r="SP3606" s="0"/>
      <c r="SQ3606" s="0"/>
      <c r="SR3606" s="0"/>
      <c r="SS3606" s="0"/>
      <c r="ST3606" s="0"/>
      <c r="SU3606" s="0"/>
      <c r="SV3606" s="0"/>
      <c r="SW3606" s="0"/>
      <c r="SX3606" s="0"/>
      <c r="SY3606" s="0"/>
      <c r="SZ3606" s="0"/>
      <c r="TA3606" s="0"/>
      <c r="TB3606" s="0"/>
      <c r="TC3606" s="0"/>
      <c r="TD3606" s="0"/>
      <c r="TE3606" s="0"/>
      <c r="TF3606" s="0"/>
      <c r="TG3606" s="0"/>
      <c r="TH3606" s="0"/>
      <c r="TI3606" s="0"/>
      <c r="TJ3606" s="0"/>
      <c r="TK3606" s="0"/>
      <c r="TL3606" s="0"/>
      <c r="TM3606" s="0"/>
      <c r="TN3606" s="0"/>
      <c r="TO3606" s="0"/>
      <c r="TP3606" s="0"/>
      <c r="TQ3606" s="0"/>
      <c r="TR3606" s="0"/>
      <c r="TS3606" s="0"/>
      <c r="TT3606" s="0"/>
      <c r="TU3606" s="0"/>
      <c r="TV3606" s="0"/>
      <c r="TW3606" s="0"/>
      <c r="TX3606" s="0"/>
      <c r="TY3606" s="0"/>
      <c r="TZ3606" s="0"/>
      <c r="UA3606" s="0"/>
      <c r="UB3606" s="0"/>
      <c r="UC3606" s="0"/>
      <c r="UD3606" s="0"/>
      <c r="UE3606" s="0"/>
      <c r="UF3606" s="0"/>
      <c r="UG3606" s="0"/>
      <c r="UH3606" s="0"/>
      <c r="UI3606" s="0"/>
      <c r="UJ3606" s="0"/>
      <c r="UK3606" s="0"/>
      <c r="UL3606" s="0"/>
      <c r="UM3606" s="0"/>
      <c r="UN3606" s="0"/>
      <c r="UO3606" s="0"/>
      <c r="UP3606" s="0"/>
      <c r="UQ3606" s="0"/>
      <c r="UR3606" s="0"/>
      <c r="US3606" s="0"/>
      <c r="UT3606" s="0"/>
      <c r="UU3606" s="0"/>
      <c r="UV3606" s="0"/>
      <c r="UW3606" s="0"/>
      <c r="UX3606" s="0"/>
      <c r="UY3606" s="0"/>
      <c r="UZ3606" s="0"/>
      <c r="VA3606" s="0"/>
      <c r="VB3606" s="0"/>
      <c r="VC3606" s="0"/>
      <c r="VD3606" s="0"/>
      <c r="VE3606" s="0"/>
      <c r="VF3606" s="0"/>
      <c r="VG3606" s="0"/>
      <c r="VH3606" s="0"/>
      <c r="VI3606" s="0"/>
      <c r="VJ3606" s="0"/>
      <c r="VK3606" s="0"/>
      <c r="VL3606" s="0"/>
      <c r="VM3606" s="0"/>
      <c r="VN3606" s="0"/>
      <c r="VO3606" s="0"/>
      <c r="VP3606" s="0"/>
      <c r="VQ3606" s="0"/>
      <c r="VR3606" s="0"/>
      <c r="VS3606" s="0"/>
      <c r="VT3606" s="0"/>
      <c r="VU3606" s="0"/>
      <c r="VV3606" s="0"/>
      <c r="VW3606" s="0"/>
      <c r="VX3606" s="0"/>
      <c r="VY3606" s="0"/>
      <c r="VZ3606" s="0"/>
      <c r="WA3606" s="0"/>
      <c r="WB3606" s="0"/>
      <c r="WC3606" s="0"/>
      <c r="WD3606" s="0"/>
      <c r="WE3606" s="0"/>
      <c r="WF3606" s="0"/>
      <c r="WG3606" s="0"/>
      <c r="WH3606" s="0"/>
      <c r="WI3606" s="0"/>
      <c r="WJ3606" s="0"/>
      <c r="WK3606" s="0"/>
      <c r="WL3606" s="0"/>
      <c r="WM3606" s="0"/>
      <c r="WN3606" s="0"/>
      <c r="WO3606" s="0"/>
      <c r="WP3606" s="0"/>
      <c r="WQ3606" s="0"/>
      <c r="WR3606" s="0"/>
      <c r="WS3606" s="0"/>
      <c r="WT3606" s="0"/>
      <c r="WU3606" s="0"/>
      <c r="WV3606" s="0"/>
      <c r="WW3606" s="0"/>
      <c r="WX3606" s="0"/>
      <c r="WY3606" s="0"/>
      <c r="WZ3606" s="0"/>
      <c r="XA3606" s="0"/>
      <c r="XB3606" s="0"/>
      <c r="XC3606" s="0"/>
      <c r="XD3606" s="0"/>
      <c r="XE3606" s="0"/>
      <c r="XF3606" s="0"/>
      <c r="XG3606" s="0"/>
      <c r="XH3606" s="0"/>
      <c r="XI3606" s="0"/>
      <c r="XJ3606" s="0"/>
      <c r="XK3606" s="0"/>
      <c r="XL3606" s="0"/>
      <c r="XM3606" s="0"/>
      <c r="XN3606" s="0"/>
      <c r="XO3606" s="0"/>
      <c r="XP3606" s="0"/>
      <c r="XQ3606" s="0"/>
      <c r="XR3606" s="0"/>
      <c r="XS3606" s="0"/>
      <c r="XT3606" s="0"/>
      <c r="XU3606" s="0"/>
      <c r="XV3606" s="0"/>
      <c r="XW3606" s="0"/>
      <c r="XX3606" s="0"/>
      <c r="XY3606" s="0"/>
      <c r="XZ3606" s="0"/>
      <c r="YA3606" s="0"/>
      <c r="YB3606" s="0"/>
      <c r="YC3606" s="0"/>
      <c r="YD3606" s="0"/>
      <c r="YE3606" s="0"/>
      <c r="YF3606" s="0"/>
      <c r="YG3606" s="0"/>
      <c r="YH3606" s="0"/>
      <c r="YI3606" s="0"/>
      <c r="YJ3606" s="0"/>
      <c r="YK3606" s="0"/>
      <c r="YL3606" s="0"/>
      <c r="YM3606" s="0"/>
      <c r="YN3606" s="0"/>
      <c r="YO3606" s="0"/>
      <c r="YP3606" s="0"/>
      <c r="YQ3606" s="0"/>
      <c r="YR3606" s="0"/>
      <c r="YS3606" s="0"/>
      <c r="YT3606" s="0"/>
      <c r="YU3606" s="0"/>
      <c r="YV3606" s="0"/>
      <c r="YW3606" s="0"/>
      <c r="YX3606" s="0"/>
      <c r="YY3606" s="0"/>
      <c r="YZ3606" s="0"/>
      <c r="ZA3606" s="0"/>
      <c r="ZB3606" s="0"/>
      <c r="ZC3606" s="0"/>
      <c r="ZD3606" s="0"/>
      <c r="ZE3606" s="0"/>
      <c r="ZF3606" s="0"/>
      <c r="ZG3606" s="0"/>
      <c r="ZH3606" s="0"/>
      <c r="ZI3606" s="0"/>
      <c r="ZJ3606" s="0"/>
      <c r="ZK3606" s="0"/>
      <c r="ZL3606" s="0"/>
      <c r="ZM3606" s="0"/>
      <c r="ZN3606" s="0"/>
      <c r="ZO3606" s="0"/>
      <c r="ZP3606" s="0"/>
      <c r="ZQ3606" s="0"/>
      <c r="ZR3606" s="0"/>
      <c r="ZS3606" s="0"/>
      <c r="ZT3606" s="0"/>
      <c r="ZU3606" s="0"/>
      <c r="ZV3606" s="0"/>
      <c r="ZW3606" s="0"/>
      <c r="ZX3606" s="0"/>
      <c r="ZY3606" s="0"/>
      <c r="ZZ3606" s="0"/>
      <c r="AAA3606" s="0"/>
      <c r="AAB3606" s="0"/>
      <c r="AAC3606" s="0"/>
      <c r="AAD3606" s="0"/>
      <c r="AAE3606" s="0"/>
      <c r="AAF3606" s="0"/>
      <c r="AAG3606" s="0"/>
      <c r="AAH3606" s="0"/>
      <c r="AAI3606" s="0"/>
      <c r="AAJ3606" s="0"/>
      <c r="AAK3606" s="0"/>
      <c r="AAL3606" s="0"/>
      <c r="AAM3606" s="0"/>
      <c r="AAN3606" s="0"/>
      <c r="AAO3606" s="0"/>
      <c r="AAP3606" s="0"/>
      <c r="AAQ3606" s="0"/>
      <c r="AAR3606" s="0"/>
      <c r="AAS3606" s="0"/>
      <c r="AAT3606" s="0"/>
      <c r="AAU3606" s="0"/>
      <c r="AAV3606" s="0"/>
      <c r="AAW3606" s="0"/>
      <c r="AAX3606" s="0"/>
      <c r="AAY3606" s="0"/>
      <c r="AAZ3606" s="0"/>
      <c r="ABA3606" s="0"/>
      <c r="ABB3606" s="0"/>
      <c r="ABC3606" s="0"/>
      <c r="ABD3606" s="0"/>
      <c r="ABE3606" s="0"/>
      <c r="ABF3606" s="0"/>
      <c r="ABG3606" s="0"/>
      <c r="ABH3606" s="0"/>
      <c r="ABI3606" s="0"/>
      <c r="ABJ3606" s="0"/>
      <c r="ABK3606" s="0"/>
      <c r="ABL3606" s="0"/>
      <c r="ABM3606" s="0"/>
      <c r="ABN3606" s="0"/>
      <c r="ABO3606" s="0"/>
      <c r="ABP3606" s="0"/>
      <c r="ABQ3606" s="0"/>
      <c r="ABR3606" s="0"/>
      <c r="ABS3606" s="0"/>
      <c r="ABT3606" s="0"/>
      <c r="ABU3606" s="0"/>
      <c r="ABV3606" s="0"/>
      <c r="ABW3606" s="0"/>
      <c r="ABX3606" s="0"/>
      <c r="ABY3606" s="0"/>
      <c r="ABZ3606" s="0"/>
      <c r="ACA3606" s="0"/>
      <c r="ACB3606" s="0"/>
      <c r="ACC3606" s="0"/>
      <c r="ACD3606" s="0"/>
      <c r="ACE3606" s="0"/>
      <c r="ACF3606" s="0"/>
      <c r="ACG3606" s="0"/>
      <c r="ACH3606" s="0"/>
      <c r="ACI3606" s="0"/>
      <c r="ACJ3606" s="0"/>
      <c r="ACK3606" s="0"/>
      <c r="ACL3606" s="0"/>
      <c r="ACM3606" s="0"/>
      <c r="ACN3606" s="0"/>
      <c r="ACO3606" s="0"/>
      <c r="ACP3606" s="0"/>
      <c r="ACQ3606" s="0"/>
      <c r="ACR3606" s="0"/>
      <c r="ACS3606" s="0"/>
      <c r="ACT3606" s="0"/>
      <c r="ACU3606" s="0"/>
      <c r="ACV3606" s="0"/>
      <c r="ACW3606" s="0"/>
      <c r="ACX3606" s="0"/>
      <c r="ACY3606" s="0"/>
      <c r="ACZ3606" s="0"/>
      <c r="ADA3606" s="0"/>
      <c r="ADB3606" s="0"/>
      <c r="ADC3606" s="0"/>
      <c r="ADD3606" s="0"/>
      <c r="ADE3606" s="0"/>
      <c r="ADF3606" s="0"/>
      <c r="ADG3606" s="0"/>
      <c r="ADH3606" s="0"/>
      <c r="ADI3606" s="0"/>
      <c r="ADJ3606" s="0"/>
      <c r="ADK3606" s="0"/>
      <c r="ADL3606" s="0"/>
      <c r="ADM3606" s="0"/>
      <c r="ADN3606" s="0"/>
      <c r="ADO3606" s="0"/>
      <c r="ADP3606" s="0"/>
      <c r="ADQ3606" s="0"/>
      <c r="ADR3606" s="0"/>
      <c r="ADS3606" s="0"/>
      <c r="ADT3606" s="0"/>
      <c r="ADU3606" s="0"/>
      <c r="ADV3606" s="0"/>
      <c r="ADW3606" s="0"/>
      <c r="ADX3606" s="0"/>
      <c r="ADY3606" s="0"/>
      <c r="ADZ3606" s="0"/>
      <c r="AEA3606" s="0"/>
      <c r="AEB3606" s="0"/>
      <c r="AEC3606" s="0"/>
      <c r="AED3606" s="0"/>
      <c r="AEE3606" s="0"/>
      <c r="AEF3606" s="0"/>
      <c r="AEG3606" s="0"/>
      <c r="AEH3606" s="0"/>
      <c r="AEI3606" s="0"/>
      <c r="AEJ3606" s="0"/>
      <c r="AEK3606" s="0"/>
      <c r="AEL3606" s="0"/>
      <c r="AEM3606" s="0"/>
      <c r="AEN3606" s="0"/>
      <c r="AEO3606" s="0"/>
      <c r="AEP3606" s="0"/>
      <c r="AEQ3606" s="0"/>
      <c r="AER3606" s="0"/>
      <c r="AES3606" s="0"/>
      <c r="AET3606" s="0"/>
      <c r="AEU3606" s="0"/>
      <c r="AEV3606" s="0"/>
      <c r="AEW3606" s="0"/>
      <c r="AEX3606" s="0"/>
      <c r="AEY3606" s="0"/>
      <c r="AEZ3606" s="0"/>
      <c r="AFA3606" s="0"/>
      <c r="AFB3606" s="0"/>
      <c r="AFC3606" s="0"/>
      <c r="AFD3606" s="0"/>
      <c r="AFE3606" s="0"/>
      <c r="AFF3606" s="0"/>
      <c r="AFG3606" s="0"/>
      <c r="AFH3606" s="0"/>
      <c r="AFI3606" s="0"/>
      <c r="AFJ3606" s="0"/>
      <c r="AFK3606" s="0"/>
      <c r="AFL3606" s="0"/>
      <c r="AFM3606" s="0"/>
      <c r="AFN3606" s="0"/>
      <c r="AFO3606" s="0"/>
      <c r="AFP3606" s="0"/>
      <c r="AFQ3606" s="0"/>
      <c r="AFR3606" s="0"/>
      <c r="AFS3606" s="0"/>
      <c r="AFT3606" s="0"/>
      <c r="AFU3606" s="0"/>
      <c r="AFV3606" s="0"/>
      <c r="AFW3606" s="0"/>
      <c r="AFX3606" s="0"/>
      <c r="AFY3606" s="0"/>
      <c r="AFZ3606" s="0"/>
      <c r="AGA3606" s="0"/>
      <c r="AGB3606" s="0"/>
      <c r="AGC3606" s="0"/>
      <c r="AGD3606" s="0"/>
      <c r="AGE3606" s="0"/>
      <c r="AGF3606" s="0"/>
      <c r="AGG3606" s="0"/>
      <c r="AGH3606" s="0"/>
      <c r="AGI3606" s="0"/>
      <c r="AGJ3606" s="0"/>
      <c r="AGK3606" s="0"/>
      <c r="AGL3606" s="0"/>
      <c r="AGM3606" s="0"/>
      <c r="AGN3606" s="0"/>
      <c r="AGO3606" s="0"/>
      <c r="AGP3606" s="0"/>
      <c r="AGQ3606" s="0"/>
      <c r="AGR3606" s="0"/>
      <c r="AGS3606" s="0"/>
      <c r="AGT3606" s="0"/>
      <c r="AGU3606" s="0"/>
      <c r="AGV3606" s="0"/>
      <c r="AGW3606" s="0"/>
      <c r="AGX3606" s="0"/>
      <c r="AGY3606" s="0"/>
      <c r="AGZ3606" s="0"/>
      <c r="AHA3606" s="0"/>
      <c r="AHB3606" s="0"/>
      <c r="AHC3606" s="0"/>
      <c r="AHD3606" s="0"/>
      <c r="AHE3606" s="0"/>
      <c r="AHF3606" s="0"/>
      <c r="AHG3606" s="0"/>
      <c r="AHH3606" s="0"/>
      <c r="AHI3606" s="0"/>
      <c r="AHJ3606" s="0"/>
      <c r="AHK3606" s="0"/>
      <c r="AHL3606" s="0"/>
      <c r="AHM3606" s="0"/>
      <c r="AHN3606" s="0"/>
      <c r="AHO3606" s="0"/>
      <c r="AHP3606" s="0"/>
      <c r="AHQ3606" s="0"/>
      <c r="AHR3606" s="0"/>
      <c r="AHS3606" s="0"/>
      <c r="AHT3606" s="0"/>
      <c r="AHU3606" s="0"/>
      <c r="AHV3606" s="0"/>
      <c r="AHW3606" s="0"/>
      <c r="AHX3606" s="0"/>
      <c r="AHY3606" s="0"/>
      <c r="AHZ3606" s="0"/>
      <c r="AIA3606" s="0"/>
      <c r="AIB3606" s="0"/>
      <c r="AIC3606" s="0"/>
      <c r="AID3606" s="0"/>
      <c r="AIE3606" s="0"/>
      <c r="AIF3606" s="0"/>
      <c r="AIG3606" s="0"/>
      <c r="AIH3606" s="0"/>
      <c r="AII3606" s="0"/>
      <c r="AIJ3606" s="0"/>
      <c r="AIK3606" s="0"/>
      <c r="AIL3606" s="0"/>
      <c r="AIM3606" s="0"/>
      <c r="AIN3606" s="0"/>
      <c r="AIO3606" s="0"/>
      <c r="AIP3606" s="0"/>
      <c r="AIQ3606" s="0"/>
      <c r="AIR3606" s="0"/>
      <c r="AIS3606" s="0"/>
      <c r="AIT3606" s="0"/>
      <c r="AIU3606" s="0"/>
      <c r="AIV3606" s="0"/>
      <c r="AIW3606" s="0"/>
      <c r="AIX3606" s="0"/>
      <c r="AIY3606" s="0"/>
      <c r="AIZ3606" s="0"/>
      <c r="AJA3606" s="0"/>
      <c r="AJB3606" s="0"/>
      <c r="AJC3606" s="0"/>
      <c r="AJD3606" s="0"/>
      <c r="AJE3606" s="0"/>
      <c r="AJF3606" s="0"/>
      <c r="AJG3606" s="0"/>
      <c r="AJH3606" s="0"/>
      <c r="AJI3606" s="0"/>
      <c r="AJJ3606" s="0"/>
      <c r="AJK3606" s="0"/>
      <c r="AJL3606" s="0"/>
      <c r="AJM3606" s="0"/>
      <c r="AJN3606" s="0"/>
      <c r="AJO3606" s="0"/>
      <c r="AJP3606" s="0"/>
      <c r="AJQ3606" s="0"/>
      <c r="AJR3606" s="0"/>
      <c r="AJS3606" s="0"/>
      <c r="AJT3606" s="0"/>
      <c r="AJU3606" s="0"/>
      <c r="AJV3606" s="0"/>
      <c r="AJW3606" s="0"/>
      <c r="AJX3606" s="0"/>
      <c r="AJY3606" s="0"/>
      <c r="AJZ3606" s="0"/>
      <c r="AKA3606" s="0"/>
      <c r="AKB3606" s="0"/>
      <c r="AKC3606" s="0"/>
      <c r="AKD3606" s="0"/>
      <c r="AKE3606" s="0"/>
      <c r="AKF3606" s="0"/>
      <c r="AKG3606" s="0"/>
      <c r="AKH3606" s="0"/>
      <c r="AKI3606" s="0"/>
      <c r="AKJ3606" s="0"/>
      <c r="AKK3606" s="0"/>
      <c r="AKL3606" s="0"/>
      <c r="AKM3606" s="0"/>
      <c r="AKN3606" s="0"/>
      <c r="AKO3606" s="0"/>
      <c r="AKP3606" s="0"/>
      <c r="AKQ3606" s="0"/>
      <c r="AKR3606" s="0"/>
      <c r="AKS3606" s="0"/>
      <c r="AKT3606" s="0"/>
      <c r="AKU3606" s="0"/>
      <c r="AKV3606" s="0"/>
      <c r="AKW3606" s="0"/>
      <c r="AKX3606" s="0"/>
      <c r="AKY3606" s="0"/>
      <c r="AKZ3606" s="0"/>
      <c r="ALA3606" s="0"/>
      <c r="ALB3606" s="0"/>
      <c r="ALC3606" s="0"/>
      <c r="ALD3606" s="0"/>
      <c r="ALE3606" s="0"/>
      <c r="ALF3606" s="0"/>
      <c r="ALG3606" s="0"/>
      <c r="ALH3606" s="0"/>
      <c r="ALI3606" s="0"/>
      <c r="ALJ3606" s="0"/>
      <c r="ALK3606" s="0"/>
      <c r="ALL3606" s="0"/>
      <c r="ALM3606" s="0"/>
      <c r="ALN3606" s="0"/>
      <c r="ALO3606" s="0"/>
      <c r="ALP3606" s="0"/>
      <c r="ALQ3606" s="0"/>
      <c r="ALR3606" s="0"/>
      <c r="ALS3606" s="0"/>
      <c r="ALT3606" s="0"/>
      <c r="ALU3606" s="0"/>
      <c r="ALV3606" s="0"/>
      <c r="ALW3606" s="0"/>
      <c r="ALX3606" s="0"/>
      <c r="ALY3606" s="0"/>
      <c r="ALZ3606" s="0"/>
      <c r="AMA3606" s="0"/>
      <c r="AMB3606" s="0"/>
      <c r="AMC3606" s="0"/>
      <c r="AMD3606" s="0"/>
      <c r="AME3606" s="0"/>
      <c r="AMF3606" s="0"/>
      <c r="AMG3606" s="0"/>
      <c r="AMH3606" s="0"/>
      <c r="AMI3606" s="0"/>
    </row>
    <row r="3607" customFormat="false" ht="12.75" hidden="false" customHeight="false" outlineLevel="0" collapsed="false">
      <c r="A3607" s="1" t="s">
        <v>3832</v>
      </c>
      <c r="C3607" s="27" t="s">
        <v>3835</v>
      </c>
      <c r="D3607" s="27" t="s">
        <v>88</v>
      </c>
      <c r="E3607" s="28"/>
      <c r="F3607" s="29"/>
      <c r="G3607" s="27"/>
      <c r="H3607" s="30" t="s">
        <v>61</v>
      </c>
      <c r="I3607" s="31" t="n">
        <v>0.92</v>
      </c>
      <c r="J3607" s="31" t="s">
        <v>3814</v>
      </c>
      <c r="BM3607" s="0"/>
      <c r="BN3607" s="0"/>
      <c r="BO3607" s="0"/>
      <c r="BP3607" s="0"/>
      <c r="BQ3607" s="0"/>
      <c r="BR3607" s="0"/>
      <c r="BS3607" s="0"/>
      <c r="BT3607" s="0"/>
      <c r="BU3607" s="0"/>
      <c r="BV3607" s="0"/>
      <c r="BW3607" s="0"/>
      <c r="BX3607" s="0"/>
      <c r="BY3607" s="0"/>
      <c r="BZ3607" s="0"/>
      <c r="CA3607" s="0"/>
      <c r="CB3607" s="0"/>
      <c r="CC3607" s="0"/>
      <c r="CD3607" s="0"/>
      <c r="CE3607" s="0"/>
      <c r="CF3607" s="0"/>
      <c r="CG3607" s="0"/>
      <c r="CH3607" s="0"/>
      <c r="CI3607" s="0"/>
      <c r="CJ3607" s="0"/>
      <c r="CK3607" s="0"/>
      <c r="CL3607" s="0"/>
      <c r="CM3607" s="0"/>
      <c r="CN3607" s="0"/>
      <c r="CO3607" s="0"/>
      <c r="CP3607" s="0"/>
      <c r="CQ3607" s="0"/>
      <c r="CR3607" s="0"/>
      <c r="CS3607" s="0"/>
      <c r="CT3607" s="0"/>
      <c r="CU3607" s="0"/>
      <c r="CV3607" s="0"/>
      <c r="CW3607" s="0"/>
      <c r="CX3607" s="0"/>
      <c r="CY3607" s="0"/>
      <c r="CZ3607" s="0"/>
      <c r="DA3607" s="0"/>
      <c r="DB3607" s="0"/>
      <c r="DC3607" s="0"/>
      <c r="DD3607" s="0"/>
      <c r="DE3607" s="0"/>
      <c r="DF3607" s="0"/>
      <c r="DG3607" s="0"/>
      <c r="DH3607" s="0"/>
      <c r="DI3607" s="0"/>
      <c r="DJ3607" s="0"/>
      <c r="DK3607" s="0"/>
      <c r="DL3607" s="0"/>
      <c r="DM3607" s="0"/>
      <c r="DN3607" s="0"/>
      <c r="DO3607" s="0"/>
      <c r="DP3607" s="0"/>
      <c r="DQ3607" s="0"/>
      <c r="DR3607" s="0"/>
      <c r="DS3607" s="0"/>
      <c r="DT3607" s="0"/>
      <c r="DU3607" s="0"/>
      <c r="DV3607" s="0"/>
      <c r="DW3607" s="0"/>
      <c r="DX3607" s="0"/>
      <c r="DY3607" s="0"/>
      <c r="DZ3607" s="0"/>
      <c r="EA3607" s="0"/>
      <c r="EB3607" s="0"/>
      <c r="EC3607" s="0"/>
      <c r="ED3607" s="0"/>
      <c r="EE3607" s="0"/>
      <c r="EF3607" s="0"/>
      <c r="EG3607" s="0"/>
      <c r="EH3607" s="0"/>
      <c r="EI3607" s="0"/>
      <c r="EJ3607" s="0"/>
      <c r="EK3607" s="0"/>
      <c r="EL3607" s="0"/>
      <c r="EM3607" s="0"/>
      <c r="EN3607" s="0"/>
      <c r="EO3607" s="0"/>
      <c r="EP3607" s="0"/>
      <c r="EQ3607" s="0"/>
      <c r="ER3607" s="0"/>
      <c r="ES3607" s="0"/>
      <c r="ET3607" s="0"/>
      <c r="EU3607" s="0"/>
      <c r="EV3607" s="0"/>
      <c r="EW3607" s="0"/>
      <c r="EX3607" s="0"/>
      <c r="EY3607" s="0"/>
      <c r="EZ3607" s="0"/>
      <c r="FA3607" s="0"/>
      <c r="FB3607" s="0"/>
      <c r="FC3607" s="0"/>
      <c r="FD3607" s="0"/>
      <c r="FE3607" s="0"/>
      <c r="FF3607" s="0"/>
      <c r="FG3607" s="0"/>
      <c r="FH3607" s="0"/>
      <c r="FI3607" s="0"/>
      <c r="FJ3607" s="0"/>
      <c r="FK3607" s="0"/>
      <c r="FL3607" s="0"/>
      <c r="FM3607" s="0"/>
      <c r="FN3607" s="0"/>
      <c r="FO3607" s="0"/>
      <c r="FP3607" s="0"/>
      <c r="FQ3607" s="0"/>
      <c r="FR3607" s="0"/>
      <c r="FS3607" s="0"/>
      <c r="FT3607" s="0"/>
      <c r="FU3607" s="0"/>
      <c r="FV3607" s="0"/>
      <c r="FW3607" s="0"/>
      <c r="FX3607" s="0"/>
      <c r="FY3607" s="0"/>
      <c r="FZ3607" s="0"/>
      <c r="GA3607" s="0"/>
      <c r="GB3607" s="0"/>
      <c r="GC3607" s="0"/>
      <c r="GD3607" s="0"/>
      <c r="GE3607" s="0"/>
      <c r="GF3607" s="0"/>
      <c r="GG3607" s="0"/>
      <c r="GH3607" s="0"/>
      <c r="GI3607" s="0"/>
      <c r="GJ3607" s="0"/>
      <c r="GK3607" s="0"/>
      <c r="GL3607" s="0"/>
      <c r="GM3607" s="0"/>
      <c r="GN3607" s="0"/>
      <c r="GO3607" s="0"/>
      <c r="GP3607" s="0"/>
      <c r="GQ3607" s="0"/>
      <c r="GR3607" s="0"/>
      <c r="GS3607" s="0"/>
      <c r="GT3607" s="0"/>
      <c r="GU3607" s="0"/>
      <c r="GV3607" s="0"/>
      <c r="GW3607" s="0"/>
      <c r="GX3607" s="0"/>
      <c r="GY3607" s="0"/>
      <c r="GZ3607" s="0"/>
      <c r="HA3607" s="0"/>
      <c r="HB3607" s="0"/>
      <c r="HC3607" s="0"/>
      <c r="HD3607" s="0"/>
      <c r="HE3607" s="0"/>
      <c r="HF3607" s="0"/>
      <c r="HG3607" s="0"/>
      <c r="HH3607" s="0"/>
      <c r="HI3607" s="0"/>
      <c r="HJ3607" s="0"/>
      <c r="HK3607" s="0"/>
      <c r="HL3607" s="0"/>
      <c r="HM3607" s="0"/>
      <c r="HN3607" s="0"/>
      <c r="HO3607" s="0"/>
      <c r="HP3607" s="0"/>
      <c r="HQ3607" s="0"/>
      <c r="HR3607" s="0"/>
      <c r="HS3607" s="0"/>
      <c r="HT3607" s="0"/>
      <c r="HU3607" s="0"/>
      <c r="HV3607" s="0"/>
      <c r="HW3607" s="0"/>
      <c r="HX3607" s="0"/>
      <c r="HY3607" s="0"/>
      <c r="HZ3607" s="0"/>
      <c r="IA3607" s="0"/>
      <c r="IB3607" s="0"/>
      <c r="IC3607" s="0"/>
      <c r="ID3607" s="0"/>
      <c r="IE3607" s="0"/>
      <c r="IF3607" s="0"/>
      <c r="IG3607" s="0"/>
      <c r="IH3607" s="0"/>
      <c r="II3607" s="0"/>
      <c r="IJ3607" s="0"/>
      <c r="IK3607" s="0"/>
      <c r="IL3607" s="0"/>
      <c r="IM3607" s="0"/>
      <c r="IN3607" s="0"/>
      <c r="IO3607" s="0"/>
      <c r="IP3607" s="0"/>
      <c r="IQ3607" s="0"/>
      <c r="IR3607" s="0"/>
      <c r="IS3607" s="0"/>
      <c r="IT3607" s="0"/>
      <c r="IU3607" s="0"/>
      <c r="IV3607" s="0"/>
      <c r="IW3607" s="0"/>
      <c r="IX3607" s="0"/>
      <c r="IY3607" s="0"/>
      <c r="IZ3607" s="0"/>
      <c r="JA3607" s="0"/>
      <c r="JB3607" s="0"/>
      <c r="JC3607" s="0"/>
      <c r="JD3607" s="0"/>
      <c r="JE3607" s="0"/>
      <c r="JF3607" s="0"/>
      <c r="JG3607" s="0"/>
      <c r="JH3607" s="0"/>
      <c r="JI3607" s="0"/>
      <c r="JJ3607" s="0"/>
      <c r="JK3607" s="0"/>
      <c r="JL3607" s="0"/>
      <c r="JM3607" s="0"/>
      <c r="JN3607" s="0"/>
      <c r="JO3607" s="0"/>
      <c r="JP3607" s="0"/>
      <c r="JQ3607" s="0"/>
      <c r="JR3607" s="0"/>
      <c r="JS3607" s="0"/>
      <c r="JT3607" s="0"/>
      <c r="JU3607" s="0"/>
      <c r="JV3607" s="0"/>
      <c r="JW3607" s="0"/>
      <c r="JX3607" s="0"/>
      <c r="JY3607" s="0"/>
      <c r="JZ3607" s="0"/>
      <c r="KA3607" s="0"/>
      <c r="KB3607" s="0"/>
      <c r="KC3607" s="0"/>
      <c r="KD3607" s="0"/>
      <c r="KE3607" s="0"/>
      <c r="KF3607" s="0"/>
      <c r="KG3607" s="0"/>
      <c r="KH3607" s="0"/>
      <c r="KI3607" s="0"/>
      <c r="KJ3607" s="0"/>
      <c r="KK3607" s="0"/>
      <c r="KL3607" s="0"/>
      <c r="KM3607" s="0"/>
      <c r="KN3607" s="0"/>
      <c r="KO3607" s="0"/>
      <c r="KP3607" s="0"/>
      <c r="KQ3607" s="0"/>
      <c r="KR3607" s="0"/>
      <c r="KS3607" s="0"/>
      <c r="KT3607" s="0"/>
      <c r="KU3607" s="0"/>
      <c r="KV3607" s="0"/>
      <c r="KW3607" s="0"/>
      <c r="KX3607" s="0"/>
      <c r="KY3607" s="0"/>
      <c r="KZ3607" s="0"/>
      <c r="LA3607" s="0"/>
      <c r="LB3607" s="0"/>
      <c r="LC3607" s="0"/>
      <c r="LD3607" s="0"/>
      <c r="LE3607" s="0"/>
      <c r="LF3607" s="0"/>
      <c r="LG3607" s="0"/>
      <c r="LH3607" s="0"/>
      <c r="LI3607" s="0"/>
      <c r="LJ3607" s="0"/>
      <c r="LK3607" s="0"/>
      <c r="LL3607" s="0"/>
      <c r="LM3607" s="0"/>
      <c r="LN3607" s="0"/>
      <c r="LO3607" s="0"/>
      <c r="LP3607" s="0"/>
      <c r="LQ3607" s="0"/>
      <c r="LR3607" s="0"/>
      <c r="LS3607" s="0"/>
      <c r="LT3607" s="0"/>
      <c r="LU3607" s="0"/>
      <c r="LV3607" s="0"/>
      <c r="LW3607" s="0"/>
      <c r="LX3607" s="0"/>
      <c r="LY3607" s="0"/>
      <c r="LZ3607" s="0"/>
      <c r="MA3607" s="0"/>
      <c r="MB3607" s="0"/>
      <c r="MC3607" s="0"/>
      <c r="MD3607" s="0"/>
      <c r="ME3607" s="0"/>
      <c r="MF3607" s="0"/>
      <c r="MG3607" s="0"/>
      <c r="MH3607" s="0"/>
      <c r="MI3607" s="0"/>
      <c r="MJ3607" s="0"/>
      <c r="MK3607" s="0"/>
      <c r="ML3607" s="0"/>
      <c r="MM3607" s="0"/>
      <c r="MN3607" s="0"/>
      <c r="MO3607" s="0"/>
      <c r="MP3607" s="0"/>
      <c r="MQ3607" s="0"/>
      <c r="MR3607" s="0"/>
      <c r="MS3607" s="0"/>
      <c r="MT3607" s="0"/>
      <c r="MU3607" s="0"/>
      <c r="MV3607" s="0"/>
      <c r="MW3607" s="0"/>
      <c r="MX3607" s="0"/>
      <c r="MY3607" s="0"/>
      <c r="MZ3607" s="0"/>
      <c r="NA3607" s="0"/>
      <c r="NB3607" s="0"/>
      <c r="NC3607" s="0"/>
      <c r="ND3607" s="0"/>
      <c r="NE3607" s="0"/>
      <c r="NF3607" s="0"/>
      <c r="NG3607" s="0"/>
      <c r="NH3607" s="0"/>
      <c r="NI3607" s="0"/>
      <c r="NJ3607" s="0"/>
      <c r="NK3607" s="0"/>
      <c r="NL3607" s="0"/>
      <c r="NM3607" s="0"/>
      <c r="NN3607" s="0"/>
      <c r="NO3607" s="0"/>
      <c r="NP3607" s="0"/>
      <c r="NQ3607" s="0"/>
      <c r="NR3607" s="0"/>
      <c r="NS3607" s="0"/>
      <c r="NT3607" s="0"/>
      <c r="NU3607" s="0"/>
      <c r="NV3607" s="0"/>
      <c r="NW3607" s="0"/>
      <c r="NX3607" s="0"/>
      <c r="NY3607" s="0"/>
      <c r="NZ3607" s="0"/>
      <c r="OA3607" s="0"/>
      <c r="OB3607" s="0"/>
      <c r="OC3607" s="0"/>
      <c r="OD3607" s="0"/>
      <c r="OE3607" s="0"/>
      <c r="OF3607" s="0"/>
      <c r="OG3607" s="0"/>
      <c r="OH3607" s="0"/>
      <c r="OI3607" s="0"/>
      <c r="OJ3607" s="0"/>
      <c r="OK3607" s="0"/>
      <c r="OL3607" s="0"/>
      <c r="OM3607" s="0"/>
      <c r="ON3607" s="0"/>
      <c r="OO3607" s="0"/>
      <c r="OP3607" s="0"/>
      <c r="OQ3607" s="0"/>
      <c r="OR3607" s="0"/>
      <c r="OS3607" s="0"/>
      <c r="OT3607" s="0"/>
      <c r="OU3607" s="0"/>
      <c r="OV3607" s="0"/>
      <c r="OW3607" s="0"/>
      <c r="OX3607" s="0"/>
      <c r="OY3607" s="0"/>
      <c r="OZ3607" s="0"/>
      <c r="PA3607" s="0"/>
      <c r="PB3607" s="0"/>
      <c r="PC3607" s="0"/>
      <c r="PD3607" s="0"/>
      <c r="PE3607" s="0"/>
      <c r="PF3607" s="0"/>
      <c r="PG3607" s="0"/>
      <c r="PH3607" s="0"/>
      <c r="PI3607" s="0"/>
      <c r="PJ3607" s="0"/>
      <c r="PK3607" s="0"/>
      <c r="PL3607" s="0"/>
      <c r="PM3607" s="0"/>
      <c r="PN3607" s="0"/>
      <c r="PO3607" s="0"/>
      <c r="PP3607" s="0"/>
      <c r="PQ3607" s="0"/>
      <c r="PR3607" s="0"/>
      <c r="PS3607" s="0"/>
      <c r="PT3607" s="0"/>
      <c r="PU3607" s="0"/>
      <c r="PV3607" s="0"/>
      <c r="PW3607" s="0"/>
      <c r="PX3607" s="0"/>
      <c r="PY3607" s="0"/>
      <c r="PZ3607" s="0"/>
      <c r="QA3607" s="0"/>
      <c r="QB3607" s="0"/>
      <c r="QC3607" s="0"/>
      <c r="QD3607" s="0"/>
      <c r="QE3607" s="0"/>
      <c r="QF3607" s="0"/>
      <c r="QG3607" s="0"/>
      <c r="QH3607" s="0"/>
      <c r="QI3607" s="0"/>
      <c r="QJ3607" s="0"/>
      <c r="QK3607" s="0"/>
      <c r="QL3607" s="0"/>
      <c r="QM3607" s="0"/>
      <c r="QN3607" s="0"/>
      <c r="QO3607" s="0"/>
      <c r="QP3607" s="0"/>
      <c r="QQ3607" s="0"/>
      <c r="QR3607" s="0"/>
      <c r="QS3607" s="0"/>
      <c r="QT3607" s="0"/>
      <c r="QU3607" s="0"/>
      <c r="QV3607" s="0"/>
      <c r="QW3607" s="0"/>
      <c r="QX3607" s="0"/>
      <c r="QY3607" s="0"/>
      <c r="QZ3607" s="0"/>
      <c r="RA3607" s="0"/>
      <c r="RB3607" s="0"/>
      <c r="RC3607" s="0"/>
      <c r="RD3607" s="0"/>
      <c r="RE3607" s="0"/>
      <c r="RF3607" s="0"/>
      <c r="RG3607" s="0"/>
      <c r="RH3607" s="0"/>
      <c r="RI3607" s="0"/>
      <c r="RJ3607" s="0"/>
      <c r="RK3607" s="0"/>
      <c r="RL3607" s="0"/>
      <c r="RM3607" s="0"/>
      <c r="RN3607" s="0"/>
      <c r="RO3607" s="0"/>
      <c r="RP3607" s="0"/>
      <c r="RQ3607" s="0"/>
      <c r="RR3607" s="0"/>
      <c r="RS3607" s="0"/>
      <c r="RT3607" s="0"/>
      <c r="RU3607" s="0"/>
      <c r="RV3607" s="0"/>
      <c r="RW3607" s="0"/>
      <c r="RX3607" s="0"/>
      <c r="RY3607" s="0"/>
      <c r="RZ3607" s="0"/>
      <c r="SA3607" s="0"/>
      <c r="SB3607" s="0"/>
      <c r="SC3607" s="0"/>
      <c r="SD3607" s="0"/>
      <c r="SE3607" s="0"/>
      <c r="SF3607" s="0"/>
      <c r="SG3607" s="0"/>
      <c r="SH3607" s="0"/>
      <c r="SI3607" s="0"/>
      <c r="SJ3607" s="0"/>
      <c r="SK3607" s="0"/>
      <c r="SL3607" s="0"/>
      <c r="SM3607" s="0"/>
      <c r="SN3607" s="0"/>
      <c r="SO3607" s="0"/>
      <c r="SP3607" s="0"/>
      <c r="SQ3607" s="0"/>
      <c r="SR3607" s="0"/>
      <c r="SS3607" s="0"/>
      <c r="ST3607" s="0"/>
      <c r="SU3607" s="0"/>
      <c r="SV3607" s="0"/>
      <c r="SW3607" s="0"/>
      <c r="SX3607" s="0"/>
      <c r="SY3607" s="0"/>
      <c r="SZ3607" s="0"/>
      <c r="TA3607" s="0"/>
      <c r="TB3607" s="0"/>
      <c r="TC3607" s="0"/>
      <c r="TD3607" s="0"/>
      <c r="TE3607" s="0"/>
      <c r="TF3607" s="0"/>
      <c r="TG3607" s="0"/>
      <c r="TH3607" s="0"/>
      <c r="TI3607" s="0"/>
      <c r="TJ3607" s="0"/>
      <c r="TK3607" s="0"/>
      <c r="TL3607" s="0"/>
      <c r="TM3607" s="0"/>
      <c r="TN3607" s="0"/>
      <c r="TO3607" s="0"/>
      <c r="TP3607" s="0"/>
      <c r="TQ3607" s="0"/>
      <c r="TR3607" s="0"/>
      <c r="TS3607" s="0"/>
      <c r="TT3607" s="0"/>
      <c r="TU3607" s="0"/>
      <c r="TV3607" s="0"/>
      <c r="TW3607" s="0"/>
      <c r="TX3607" s="0"/>
      <c r="TY3607" s="0"/>
      <c r="TZ3607" s="0"/>
      <c r="UA3607" s="0"/>
      <c r="UB3607" s="0"/>
      <c r="UC3607" s="0"/>
      <c r="UD3607" s="0"/>
      <c r="UE3607" s="0"/>
      <c r="UF3607" s="0"/>
      <c r="UG3607" s="0"/>
      <c r="UH3607" s="0"/>
      <c r="UI3607" s="0"/>
      <c r="UJ3607" s="0"/>
      <c r="UK3607" s="0"/>
      <c r="UL3607" s="0"/>
      <c r="UM3607" s="0"/>
      <c r="UN3607" s="0"/>
      <c r="UO3607" s="0"/>
      <c r="UP3607" s="0"/>
      <c r="UQ3607" s="0"/>
      <c r="UR3607" s="0"/>
      <c r="US3607" s="0"/>
      <c r="UT3607" s="0"/>
      <c r="UU3607" s="0"/>
      <c r="UV3607" s="0"/>
      <c r="UW3607" s="0"/>
      <c r="UX3607" s="0"/>
      <c r="UY3607" s="0"/>
      <c r="UZ3607" s="0"/>
      <c r="VA3607" s="0"/>
      <c r="VB3607" s="0"/>
      <c r="VC3607" s="0"/>
      <c r="VD3607" s="0"/>
      <c r="VE3607" s="0"/>
      <c r="VF3607" s="0"/>
      <c r="VG3607" s="0"/>
      <c r="VH3607" s="0"/>
      <c r="VI3607" s="0"/>
      <c r="VJ3607" s="0"/>
      <c r="VK3607" s="0"/>
      <c r="VL3607" s="0"/>
      <c r="VM3607" s="0"/>
      <c r="VN3607" s="0"/>
      <c r="VO3607" s="0"/>
      <c r="VP3607" s="0"/>
      <c r="VQ3607" s="0"/>
      <c r="VR3607" s="0"/>
      <c r="VS3607" s="0"/>
      <c r="VT3607" s="0"/>
      <c r="VU3607" s="0"/>
      <c r="VV3607" s="0"/>
      <c r="VW3607" s="0"/>
      <c r="VX3607" s="0"/>
      <c r="VY3607" s="0"/>
      <c r="VZ3607" s="0"/>
      <c r="WA3607" s="0"/>
      <c r="WB3607" s="0"/>
      <c r="WC3607" s="0"/>
      <c r="WD3607" s="0"/>
      <c r="WE3607" s="0"/>
      <c r="WF3607" s="0"/>
      <c r="WG3607" s="0"/>
      <c r="WH3607" s="0"/>
      <c r="WI3607" s="0"/>
      <c r="WJ3607" s="0"/>
      <c r="WK3607" s="0"/>
      <c r="WL3607" s="0"/>
      <c r="WM3607" s="0"/>
      <c r="WN3607" s="0"/>
      <c r="WO3607" s="0"/>
      <c r="WP3607" s="0"/>
      <c r="WQ3607" s="0"/>
      <c r="WR3607" s="0"/>
      <c r="WS3607" s="0"/>
      <c r="WT3607" s="0"/>
      <c r="WU3607" s="0"/>
      <c r="WV3607" s="0"/>
      <c r="WW3607" s="0"/>
      <c r="WX3607" s="0"/>
      <c r="WY3607" s="0"/>
      <c r="WZ3607" s="0"/>
      <c r="XA3607" s="0"/>
      <c r="XB3607" s="0"/>
      <c r="XC3607" s="0"/>
      <c r="XD3607" s="0"/>
      <c r="XE3607" s="0"/>
      <c r="XF3607" s="0"/>
      <c r="XG3607" s="0"/>
      <c r="XH3607" s="0"/>
      <c r="XI3607" s="0"/>
      <c r="XJ3607" s="0"/>
      <c r="XK3607" s="0"/>
      <c r="XL3607" s="0"/>
      <c r="XM3607" s="0"/>
      <c r="XN3607" s="0"/>
      <c r="XO3607" s="0"/>
      <c r="XP3607" s="0"/>
      <c r="XQ3607" s="0"/>
      <c r="XR3607" s="0"/>
      <c r="XS3607" s="0"/>
      <c r="XT3607" s="0"/>
      <c r="XU3607" s="0"/>
      <c r="XV3607" s="0"/>
      <c r="XW3607" s="0"/>
      <c r="XX3607" s="0"/>
      <c r="XY3607" s="0"/>
      <c r="XZ3607" s="0"/>
      <c r="YA3607" s="0"/>
      <c r="YB3607" s="0"/>
      <c r="YC3607" s="0"/>
      <c r="YD3607" s="0"/>
      <c r="YE3607" s="0"/>
      <c r="YF3607" s="0"/>
      <c r="YG3607" s="0"/>
      <c r="YH3607" s="0"/>
      <c r="YI3607" s="0"/>
      <c r="YJ3607" s="0"/>
      <c r="YK3607" s="0"/>
      <c r="YL3607" s="0"/>
      <c r="YM3607" s="0"/>
      <c r="YN3607" s="0"/>
      <c r="YO3607" s="0"/>
      <c r="YP3607" s="0"/>
      <c r="YQ3607" s="0"/>
      <c r="YR3607" s="0"/>
      <c r="YS3607" s="0"/>
      <c r="YT3607" s="0"/>
      <c r="YU3607" s="0"/>
      <c r="YV3607" s="0"/>
      <c r="YW3607" s="0"/>
      <c r="YX3607" s="0"/>
      <c r="YY3607" s="0"/>
      <c r="YZ3607" s="0"/>
      <c r="ZA3607" s="0"/>
      <c r="ZB3607" s="0"/>
      <c r="ZC3607" s="0"/>
      <c r="ZD3607" s="0"/>
      <c r="ZE3607" s="0"/>
      <c r="ZF3607" s="0"/>
      <c r="ZG3607" s="0"/>
      <c r="ZH3607" s="0"/>
      <c r="ZI3607" s="0"/>
      <c r="ZJ3607" s="0"/>
      <c r="ZK3607" s="0"/>
      <c r="ZL3607" s="0"/>
      <c r="ZM3607" s="0"/>
      <c r="ZN3607" s="0"/>
      <c r="ZO3607" s="0"/>
      <c r="ZP3607" s="0"/>
      <c r="ZQ3607" s="0"/>
      <c r="ZR3607" s="0"/>
      <c r="ZS3607" s="0"/>
      <c r="ZT3607" s="0"/>
      <c r="ZU3607" s="0"/>
      <c r="ZV3607" s="0"/>
      <c r="ZW3607" s="0"/>
      <c r="ZX3607" s="0"/>
      <c r="ZY3607" s="0"/>
      <c r="ZZ3607" s="0"/>
      <c r="AAA3607" s="0"/>
      <c r="AAB3607" s="0"/>
      <c r="AAC3607" s="0"/>
      <c r="AAD3607" s="0"/>
      <c r="AAE3607" s="0"/>
      <c r="AAF3607" s="0"/>
      <c r="AAG3607" s="0"/>
      <c r="AAH3607" s="0"/>
      <c r="AAI3607" s="0"/>
      <c r="AAJ3607" s="0"/>
      <c r="AAK3607" s="0"/>
      <c r="AAL3607" s="0"/>
      <c r="AAM3607" s="0"/>
      <c r="AAN3607" s="0"/>
      <c r="AAO3607" s="0"/>
      <c r="AAP3607" s="0"/>
      <c r="AAQ3607" s="0"/>
      <c r="AAR3607" s="0"/>
      <c r="AAS3607" s="0"/>
      <c r="AAT3607" s="0"/>
      <c r="AAU3607" s="0"/>
      <c r="AAV3607" s="0"/>
      <c r="AAW3607" s="0"/>
      <c r="AAX3607" s="0"/>
      <c r="AAY3607" s="0"/>
      <c r="AAZ3607" s="0"/>
      <c r="ABA3607" s="0"/>
      <c r="ABB3607" s="0"/>
      <c r="ABC3607" s="0"/>
      <c r="ABD3607" s="0"/>
      <c r="ABE3607" s="0"/>
      <c r="ABF3607" s="0"/>
      <c r="ABG3607" s="0"/>
      <c r="ABH3607" s="0"/>
      <c r="ABI3607" s="0"/>
      <c r="ABJ3607" s="0"/>
      <c r="ABK3607" s="0"/>
      <c r="ABL3607" s="0"/>
      <c r="ABM3607" s="0"/>
      <c r="ABN3607" s="0"/>
      <c r="ABO3607" s="0"/>
      <c r="ABP3607" s="0"/>
      <c r="ABQ3607" s="0"/>
      <c r="ABR3607" s="0"/>
      <c r="ABS3607" s="0"/>
      <c r="ABT3607" s="0"/>
      <c r="ABU3607" s="0"/>
      <c r="ABV3607" s="0"/>
      <c r="ABW3607" s="0"/>
      <c r="ABX3607" s="0"/>
      <c r="ABY3607" s="0"/>
      <c r="ABZ3607" s="0"/>
      <c r="ACA3607" s="0"/>
      <c r="ACB3607" s="0"/>
      <c r="ACC3607" s="0"/>
      <c r="ACD3607" s="0"/>
      <c r="ACE3607" s="0"/>
      <c r="ACF3607" s="0"/>
      <c r="ACG3607" s="0"/>
      <c r="ACH3607" s="0"/>
      <c r="ACI3607" s="0"/>
      <c r="ACJ3607" s="0"/>
      <c r="ACK3607" s="0"/>
      <c r="ACL3607" s="0"/>
      <c r="ACM3607" s="0"/>
      <c r="ACN3607" s="0"/>
      <c r="ACO3607" s="0"/>
      <c r="ACP3607" s="0"/>
      <c r="ACQ3607" s="0"/>
      <c r="ACR3607" s="0"/>
      <c r="ACS3607" s="0"/>
      <c r="ACT3607" s="0"/>
      <c r="ACU3607" s="0"/>
      <c r="ACV3607" s="0"/>
      <c r="ACW3607" s="0"/>
      <c r="ACX3607" s="0"/>
      <c r="ACY3607" s="0"/>
      <c r="ACZ3607" s="0"/>
      <c r="ADA3607" s="0"/>
      <c r="ADB3607" s="0"/>
      <c r="ADC3607" s="0"/>
      <c r="ADD3607" s="0"/>
      <c r="ADE3607" s="0"/>
      <c r="ADF3607" s="0"/>
      <c r="ADG3607" s="0"/>
      <c r="ADH3607" s="0"/>
      <c r="ADI3607" s="0"/>
      <c r="ADJ3607" s="0"/>
      <c r="ADK3607" s="0"/>
      <c r="ADL3607" s="0"/>
      <c r="ADM3607" s="0"/>
      <c r="ADN3607" s="0"/>
      <c r="ADO3607" s="0"/>
      <c r="ADP3607" s="0"/>
      <c r="ADQ3607" s="0"/>
      <c r="ADR3607" s="0"/>
      <c r="ADS3607" s="0"/>
      <c r="ADT3607" s="0"/>
      <c r="ADU3607" s="0"/>
      <c r="ADV3607" s="0"/>
      <c r="ADW3607" s="0"/>
      <c r="ADX3607" s="0"/>
      <c r="ADY3607" s="0"/>
      <c r="ADZ3607" s="0"/>
      <c r="AEA3607" s="0"/>
      <c r="AEB3607" s="0"/>
      <c r="AEC3607" s="0"/>
      <c r="AED3607" s="0"/>
      <c r="AEE3607" s="0"/>
      <c r="AEF3607" s="0"/>
      <c r="AEG3607" s="0"/>
      <c r="AEH3607" s="0"/>
      <c r="AEI3607" s="0"/>
      <c r="AEJ3607" s="0"/>
      <c r="AEK3607" s="0"/>
      <c r="AEL3607" s="0"/>
      <c r="AEM3607" s="0"/>
      <c r="AEN3607" s="0"/>
      <c r="AEO3607" s="0"/>
      <c r="AEP3607" s="0"/>
      <c r="AEQ3607" s="0"/>
      <c r="AER3607" s="0"/>
      <c r="AES3607" s="0"/>
      <c r="AET3607" s="0"/>
      <c r="AEU3607" s="0"/>
      <c r="AEV3607" s="0"/>
      <c r="AEW3607" s="0"/>
      <c r="AEX3607" s="0"/>
      <c r="AEY3607" s="0"/>
      <c r="AEZ3607" s="0"/>
      <c r="AFA3607" s="0"/>
      <c r="AFB3607" s="0"/>
      <c r="AFC3607" s="0"/>
      <c r="AFD3607" s="0"/>
      <c r="AFE3607" s="0"/>
      <c r="AFF3607" s="0"/>
      <c r="AFG3607" s="0"/>
      <c r="AFH3607" s="0"/>
      <c r="AFI3607" s="0"/>
      <c r="AFJ3607" s="0"/>
      <c r="AFK3607" s="0"/>
      <c r="AFL3607" s="0"/>
      <c r="AFM3607" s="0"/>
      <c r="AFN3607" s="0"/>
      <c r="AFO3607" s="0"/>
      <c r="AFP3607" s="0"/>
      <c r="AFQ3607" s="0"/>
      <c r="AFR3607" s="0"/>
      <c r="AFS3607" s="0"/>
      <c r="AFT3607" s="0"/>
      <c r="AFU3607" s="0"/>
      <c r="AFV3607" s="0"/>
      <c r="AFW3607" s="0"/>
      <c r="AFX3607" s="0"/>
      <c r="AFY3607" s="0"/>
      <c r="AFZ3607" s="0"/>
      <c r="AGA3607" s="0"/>
      <c r="AGB3607" s="0"/>
      <c r="AGC3607" s="0"/>
      <c r="AGD3607" s="0"/>
      <c r="AGE3607" s="0"/>
      <c r="AGF3607" s="0"/>
      <c r="AGG3607" s="0"/>
      <c r="AGH3607" s="0"/>
      <c r="AGI3607" s="0"/>
      <c r="AGJ3607" s="0"/>
      <c r="AGK3607" s="0"/>
      <c r="AGL3607" s="0"/>
      <c r="AGM3607" s="0"/>
      <c r="AGN3607" s="0"/>
      <c r="AGO3607" s="0"/>
      <c r="AGP3607" s="0"/>
      <c r="AGQ3607" s="0"/>
      <c r="AGR3607" s="0"/>
      <c r="AGS3607" s="0"/>
      <c r="AGT3607" s="0"/>
      <c r="AGU3607" s="0"/>
      <c r="AGV3607" s="0"/>
      <c r="AGW3607" s="0"/>
      <c r="AGX3607" s="0"/>
      <c r="AGY3607" s="0"/>
      <c r="AGZ3607" s="0"/>
      <c r="AHA3607" s="0"/>
      <c r="AHB3607" s="0"/>
      <c r="AHC3607" s="0"/>
      <c r="AHD3607" s="0"/>
      <c r="AHE3607" s="0"/>
      <c r="AHF3607" s="0"/>
      <c r="AHG3607" s="0"/>
      <c r="AHH3607" s="0"/>
      <c r="AHI3607" s="0"/>
      <c r="AHJ3607" s="0"/>
      <c r="AHK3607" s="0"/>
      <c r="AHL3607" s="0"/>
      <c r="AHM3607" s="0"/>
      <c r="AHN3607" s="0"/>
      <c r="AHO3607" s="0"/>
      <c r="AHP3607" s="0"/>
      <c r="AHQ3607" s="0"/>
      <c r="AHR3607" s="0"/>
      <c r="AHS3607" s="0"/>
      <c r="AHT3607" s="0"/>
      <c r="AHU3607" s="0"/>
      <c r="AHV3607" s="0"/>
      <c r="AHW3607" s="0"/>
      <c r="AHX3607" s="0"/>
      <c r="AHY3607" s="0"/>
      <c r="AHZ3607" s="0"/>
      <c r="AIA3607" s="0"/>
      <c r="AIB3607" s="0"/>
      <c r="AIC3607" s="0"/>
      <c r="AID3607" s="0"/>
      <c r="AIE3607" s="0"/>
      <c r="AIF3607" s="0"/>
      <c r="AIG3607" s="0"/>
      <c r="AIH3607" s="0"/>
      <c r="AII3607" s="0"/>
      <c r="AIJ3607" s="0"/>
      <c r="AIK3607" s="0"/>
      <c r="AIL3607" s="0"/>
      <c r="AIM3607" s="0"/>
      <c r="AIN3607" s="0"/>
      <c r="AIO3607" s="0"/>
      <c r="AIP3607" s="0"/>
      <c r="AIQ3607" s="0"/>
      <c r="AIR3607" s="0"/>
      <c r="AIS3607" s="0"/>
      <c r="AIT3607" s="0"/>
      <c r="AIU3607" s="0"/>
      <c r="AIV3607" s="0"/>
      <c r="AIW3607" s="0"/>
      <c r="AIX3607" s="0"/>
      <c r="AIY3607" s="0"/>
      <c r="AIZ3607" s="0"/>
      <c r="AJA3607" s="0"/>
      <c r="AJB3607" s="0"/>
      <c r="AJC3607" s="0"/>
      <c r="AJD3607" s="0"/>
      <c r="AJE3607" s="0"/>
      <c r="AJF3607" s="0"/>
      <c r="AJG3607" s="0"/>
      <c r="AJH3607" s="0"/>
      <c r="AJI3607" s="0"/>
      <c r="AJJ3607" s="0"/>
      <c r="AJK3607" s="0"/>
      <c r="AJL3607" s="0"/>
      <c r="AJM3607" s="0"/>
      <c r="AJN3607" s="0"/>
      <c r="AJO3607" s="0"/>
      <c r="AJP3607" s="0"/>
      <c r="AJQ3607" s="0"/>
      <c r="AJR3607" s="0"/>
      <c r="AJS3607" s="0"/>
      <c r="AJT3607" s="0"/>
      <c r="AJU3607" s="0"/>
      <c r="AJV3607" s="0"/>
      <c r="AJW3607" s="0"/>
      <c r="AJX3607" s="0"/>
      <c r="AJY3607" s="0"/>
      <c r="AJZ3607" s="0"/>
      <c r="AKA3607" s="0"/>
      <c r="AKB3607" s="0"/>
      <c r="AKC3607" s="0"/>
      <c r="AKD3607" s="0"/>
      <c r="AKE3607" s="0"/>
      <c r="AKF3607" s="0"/>
      <c r="AKG3607" s="0"/>
      <c r="AKH3607" s="0"/>
      <c r="AKI3607" s="0"/>
      <c r="AKJ3607" s="0"/>
      <c r="AKK3607" s="0"/>
      <c r="AKL3607" s="0"/>
      <c r="AKM3607" s="0"/>
      <c r="AKN3607" s="0"/>
      <c r="AKO3607" s="0"/>
      <c r="AKP3607" s="0"/>
      <c r="AKQ3607" s="0"/>
      <c r="AKR3607" s="0"/>
      <c r="AKS3607" s="0"/>
      <c r="AKT3607" s="0"/>
      <c r="AKU3607" s="0"/>
      <c r="AKV3607" s="0"/>
      <c r="AKW3607" s="0"/>
      <c r="AKX3607" s="0"/>
      <c r="AKY3607" s="0"/>
      <c r="AKZ3607" s="0"/>
      <c r="ALA3607" s="0"/>
      <c r="ALB3607" s="0"/>
      <c r="ALC3607" s="0"/>
      <c r="ALD3607" s="0"/>
      <c r="ALE3607" s="0"/>
      <c r="ALF3607" s="0"/>
      <c r="ALG3607" s="0"/>
      <c r="ALH3607" s="0"/>
      <c r="ALI3607" s="0"/>
      <c r="ALJ3607" s="0"/>
      <c r="ALK3607" s="0"/>
      <c r="ALL3607" s="0"/>
      <c r="ALM3607" s="0"/>
      <c r="ALN3607" s="0"/>
      <c r="ALO3607" s="0"/>
      <c r="ALP3607" s="0"/>
      <c r="ALQ3607" s="0"/>
      <c r="ALR3607" s="0"/>
      <c r="ALS3607" s="0"/>
      <c r="ALT3607" s="0"/>
      <c r="ALU3607" s="0"/>
      <c r="ALV3607" s="0"/>
      <c r="ALW3607" s="0"/>
      <c r="ALX3607" s="0"/>
      <c r="ALY3607" s="0"/>
      <c r="ALZ3607" s="0"/>
      <c r="AMA3607" s="0"/>
      <c r="AMB3607" s="0"/>
      <c r="AMC3607" s="0"/>
      <c r="AMD3607" s="0"/>
      <c r="AME3607" s="0"/>
      <c r="AMF3607" s="0"/>
      <c r="AMG3607" s="0"/>
      <c r="AMH3607" s="0"/>
      <c r="AMI3607" s="0"/>
    </row>
    <row r="3608" customFormat="false" ht="12.75" hidden="false" customHeight="false" outlineLevel="0" collapsed="false">
      <c r="A3608" s="1" t="s">
        <v>3832</v>
      </c>
      <c r="C3608" s="27" t="s">
        <v>3836</v>
      </c>
      <c r="D3608" s="27" t="s">
        <v>20</v>
      </c>
      <c r="E3608" s="28"/>
      <c r="F3608" s="29"/>
      <c r="G3608" s="27"/>
      <c r="H3608" s="30" t="s">
        <v>61</v>
      </c>
      <c r="I3608" s="31" t="n">
        <v>1.03</v>
      </c>
      <c r="J3608" s="31" t="s">
        <v>3814</v>
      </c>
      <c r="BM3608" s="0"/>
      <c r="BN3608" s="0"/>
      <c r="BO3608" s="0"/>
      <c r="BP3608" s="0"/>
      <c r="BQ3608" s="0"/>
      <c r="BR3608" s="0"/>
      <c r="BS3608" s="0"/>
      <c r="BT3608" s="0"/>
      <c r="BU3608" s="0"/>
      <c r="BV3608" s="0"/>
      <c r="BW3608" s="0"/>
      <c r="BX3608" s="0"/>
      <c r="BY3608" s="0"/>
      <c r="BZ3608" s="0"/>
      <c r="CA3608" s="0"/>
      <c r="CB3608" s="0"/>
      <c r="CC3608" s="0"/>
      <c r="CD3608" s="0"/>
      <c r="CE3608" s="0"/>
      <c r="CF3608" s="0"/>
      <c r="CG3608" s="0"/>
      <c r="CH3608" s="0"/>
      <c r="CI3608" s="0"/>
      <c r="CJ3608" s="0"/>
      <c r="CK3608" s="0"/>
      <c r="CL3608" s="0"/>
      <c r="CM3608" s="0"/>
      <c r="CN3608" s="0"/>
      <c r="CO3608" s="0"/>
      <c r="CP3608" s="0"/>
      <c r="CQ3608" s="0"/>
      <c r="CR3608" s="0"/>
      <c r="CS3608" s="0"/>
      <c r="CT3608" s="0"/>
      <c r="CU3608" s="0"/>
      <c r="CV3608" s="0"/>
      <c r="CW3608" s="0"/>
      <c r="CX3608" s="0"/>
      <c r="CY3608" s="0"/>
      <c r="CZ3608" s="0"/>
      <c r="DA3608" s="0"/>
      <c r="DB3608" s="0"/>
      <c r="DC3608" s="0"/>
      <c r="DD3608" s="0"/>
      <c r="DE3608" s="0"/>
      <c r="DF3608" s="0"/>
      <c r="DG3608" s="0"/>
      <c r="DH3608" s="0"/>
      <c r="DI3608" s="0"/>
      <c r="DJ3608" s="0"/>
      <c r="DK3608" s="0"/>
      <c r="DL3608" s="0"/>
      <c r="DM3608" s="0"/>
      <c r="DN3608" s="0"/>
      <c r="DO3608" s="0"/>
      <c r="DP3608" s="0"/>
      <c r="DQ3608" s="0"/>
      <c r="DR3608" s="0"/>
      <c r="DS3608" s="0"/>
      <c r="DT3608" s="0"/>
      <c r="DU3608" s="0"/>
      <c r="DV3608" s="0"/>
      <c r="DW3608" s="0"/>
      <c r="DX3608" s="0"/>
      <c r="DY3608" s="0"/>
      <c r="DZ3608" s="0"/>
      <c r="EA3608" s="0"/>
      <c r="EB3608" s="0"/>
      <c r="EC3608" s="0"/>
      <c r="ED3608" s="0"/>
      <c r="EE3608" s="0"/>
      <c r="EF3608" s="0"/>
      <c r="EG3608" s="0"/>
      <c r="EH3608" s="0"/>
      <c r="EI3608" s="0"/>
      <c r="EJ3608" s="0"/>
      <c r="EK3608" s="0"/>
      <c r="EL3608" s="0"/>
      <c r="EM3608" s="0"/>
      <c r="EN3608" s="0"/>
      <c r="EO3608" s="0"/>
      <c r="EP3608" s="0"/>
      <c r="EQ3608" s="0"/>
      <c r="ER3608" s="0"/>
      <c r="ES3608" s="0"/>
      <c r="ET3608" s="0"/>
      <c r="EU3608" s="0"/>
      <c r="EV3608" s="0"/>
      <c r="EW3608" s="0"/>
      <c r="EX3608" s="0"/>
      <c r="EY3608" s="0"/>
      <c r="EZ3608" s="0"/>
      <c r="FA3608" s="0"/>
      <c r="FB3608" s="0"/>
      <c r="FC3608" s="0"/>
      <c r="FD3608" s="0"/>
      <c r="FE3608" s="0"/>
      <c r="FF3608" s="0"/>
      <c r="FG3608" s="0"/>
      <c r="FH3608" s="0"/>
      <c r="FI3608" s="0"/>
      <c r="FJ3608" s="0"/>
      <c r="FK3608" s="0"/>
      <c r="FL3608" s="0"/>
      <c r="FM3608" s="0"/>
      <c r="FN3608" s="0"/>
      <c r="FO3608" s="0"/>
      <c r="FP3608" s="0"/>
      <c r="FQ3608" s="0"/>
      <c r="FR3608" s="0"/>
      <c r="FS3608" s="0"/>
      <c r="FT3608" s="0"/>
      <c r="FU3608" s="0"/>
      <c r="FV3608" s="0"/>
      <c r="FW3608" s="0"/>
      <c r="FX3608" s="0"/>
      <c r="FY3608" s="0"/>
      <c r="FZ3608" s="0"/>
      <c r="GA3608" s="0"/>
      <c r="GB3608" s="0"/>
      <c r="GC3608" s="0"/>
      <c r="GD3608" s="0"/>
      <c r="GE3608" s="0"/>
      <c r="GF3608" s="0"/>
      <c r="GG3608" s="0"/>
      <c r="GH3608" s="0"/>
      <c r="GI3608" s="0"/>
      <c r="GJ3608" s="0"/>
      <c r="GK3608" s="0"/>
      <c r="GL3608" s="0"/>
      <c r="GM3608" s="0"/>
      <c r="GN3608" s="0"/>
      <c r="GO3608" s="0"/>
      <c r="GP3608" s="0"/>
      <c r="GQ3608" s="0"/>
      <c r="GR3608" s="0"/>
      <c r="GS3608" s="0"/>
      <c r="GT3608" s="0"/>
      <c r="GU3608" s="0"/>
      <c r="GV3608" s="0"/>
      <c r="GW3608" s="0"/>
      <c r="GX3608" s="0"/>
      <c r="GY3608" s="0"/>
      <c r="GZ3608" s="0"/>
      <c r="HA3608" s="0"/>
      <c r="HB3608" s="0"/>
      <c r="HC3608" s="0"/>
      <c r="HD3608" s="0"/>
      <c r="HE3608" s="0"/>
      <c r="HF3608" s="0"/>
      <c r="HG3608" s="0"/>
      <c r="HH3608" s="0"/>
      <c r="HI3608" s="0"/>
      <c r="HJ3608" s="0"/>
      <c r="HK3608" s="0"/>
      <c r="HL3608" s="0"/>
      <c r="HM3608" s="0"/>
      <c r="HN3608" s="0"/>
      <c r="HO3608" s="0"/>
      <c r="HP3608" s="0"/>
      <c r="HQ3608" s="0"/>
      <c r="HR3608" s="0"/>
      <c r="HS3608" s="0"/>
      <c r="HT3608" s="0"/>
      <c r="HU3608" s="0"/>
      <c r="HV3608" s="0"/>
      <c r="HW3608" s="0"/>
      <c r="HX3608" s="0"/>
      <c r="HY3608" s="0"/>
      <c r="HZ3608" s="0"/>
      <c r="IA3608" s="0"/>
      <c r="IB3608" s="0"/>
      <c r="IC3608" s="0"/>
      <c r="ID3608" s="0"/>
      <c r="IE3608" s="0"/>
      <c r="IF3608" s="0"/>
      <c r="IG3608" s="0"/>
      <c r="IH3608" s="0"/>
      <c r="II3608" s="0"/>
      <c r="IJ3608" s="0"/>
      <c r="IK3608" s="0"/>
      <c r="IL3608" s="0"/>
      <c r="IM3608" s="0"/>
      <c r="IN3608" s="0"/>
      <c r="IO3608" s="0"/>
      <c r="IP3608" s="0"/>
      <c r="IQ3608" s="0"/>
      <c r="IR3608" s="0"/>
      <c r="IS3608" s="0"/>
      <c r="IT3608" s="0"/>
      <c r="IU3608" s="0"/>
      <c r="IV3608" s="0"/>
      <c r="IW3608" s="0"/>
      <c r="IX3608" s="0"/>
      <c r="IY3608" s="0"/>
      <c r="IZ3608" s="0"/>
      <c r="JA3608" s="0"/>
      <c r="JB3608" s="0"/>
      <c r="JC3608" s="0"/>
      <c r="JD3608" s="0"/>
      <c r="JE3608" s="0"/>
      <c r="JF3608" s="0"/>
      <c r="JG3608" s="0"/>
      <c r="JH3608" s="0"/>
      <c r="JI3608" s="0"/>
      <c r="JJ3608" s="0"/>
      <c r="JK3608" s="0"/>
      <c r="JL3608" s="0"/>
      <c r="JM3608" s="0"/>
      <c r="JN3608" s="0"/>
      <c r="JO3608" s="0"/>
      <c r="JP3608" s="0"/>
      <c r="JQ3608" s="0"/>
      <c r="JR3608" s="0"/>
      <c r="JS3608" s="0"/>
      <c r="JT3608" s="0"/>
      <c r="JU3608" s="0"/>
      <c r="JV3608" s="0"/>
      <c r="JW3608" s="0"/>
      <c r="JX3608" s="0"/>
      <c r="JY3608" s="0"/>
      <c r="JZ3608" s="0"/>
      <c r="KA3608" s="0"/>
      <c r="KB3608" s="0"/>
      <c r="KC3608" s="0"/>
      <c r="KD3608" s="0"/>
      <c r="KE3608" s="0"/>
      <c r="KF3608" s="0"/>
      <c r="KG3608" s="0"/>
      <c r="KH3608" s="0"/>
      <c r="KI3608" s="0"/>
      <c r="KJ3608" s="0"/>
      <c r="KK3608" s="0"/>
      <c r="KL3608" s="0"/>
      <c r="KM3608" s="0"/>
      <c r="KN3608" s="0"/>
      <c r="KO3608" s="0"/>
      <c r="KP3608" s="0"/>
      <c r="KQ3608" s="0"/>
      <c r="KR3608" s="0"/>
      <c r="KS3608" s="0"/>
      <c r="KT3608" s="0"/>
      <c r="KU3608" s="0"/>
      <c r="KV3608" s="0"/>
      <c r="KW3608" s="0"/>
      <c r="KX3608" s="0"/>
      <c r="KY3608" s="0"/>
      <c r="KZ3608" s="0"/>
      <c r="LA3608" s="0"/>
      <c r="LB3608" s="0"/>
      <c r="LC3608" s="0"/>
      <c r="LD3608" s="0"/>
      <c r="LE3608" s="0"/>
      <c r="LF3608" s="0"/>
      <c r="LG3608" s="0"/>
      <c r="LH3608" s="0"/>
      <c r="LI3608" s="0"/>
      <c r="LJ3608" s="0"/>
      <c r="LK3608" s="0"/>
      <c r="LL3608" s="0"/>
      <c r="LM3608" s="0"/>
      <c r="LN3608" s="0"/>
      <c r="LO3608" s="0"/>
      <c r="LP3608" s="0"/>
      <c r="LQ3608" s="0"/>
      <c r="LR3608" s="0"/>
      <c r="LS3608" s="0"/>
      <c r="LT3608" s="0"/>
      <c r="LU3608" s="0"/>
      <c r="LV3608" s="0"/>
      <c r="LW3608" s="0"/>
      <c r="LX3608" s="0"/>
      <c r="LY3608" s="0"/>
      <c r="LZ3608" s="0"/>
      <c r="MA3608" s="0"/>
      <c r="MB3608" s="0"/>
      <c r="MC3608" s="0"/>
      <c r="MD3608" s="0"/>
      <c r="ME3608" s="0"/>
      <c r="MF3608" s="0"/>
      <c r="MG3608" s="0"/>
      <c r="MH3608" s="0"/>
      <c r="MI3608" s="0"/>
      <c r="MJ3608" s="0"/>
      <c r="MK3608" s="0"/>
      <c r="ML3608" s="0"/>
      <c r="MM3608" s="0"/>
      <c r="MN3608" s="0"/>
      <c r="MO3608" s="0"/>
      <c r="MP3608" s="0"/>
      <c r="MQ3608" s="0"/>
      <c r="MR3608" s="0"/>
      <c r="MS3608" s="0"/>
      <c r="MT3608" s="0"/>
      <c r="MU3608" s="0"/>
      <c r="MV3608" s="0"/>
      <c r="MW3608" s="0"/>
      <c r="MX3608" s="0"/>
      <c r="MY3608" s="0"/>
      <c r="MZ3608" s="0"/>
      <c r="NA3608" s="0"/>
      <c r="NB3608" s="0"/>
      <c r="NC3608" s="0"/>
      <c r="ND3608" s="0"/>
      <c r="NE3608" s="0"/>
      <c r="NF3608" s="0"/>
      <c r="NG3608" s="0"/>
      <c r="NH3608" s="0"/>
      <c r="NI3608" s="0"/>
      <c r="NJ3608" s="0"/>
      <c r="NK3608" s="0"/>
      <c r="NL3608" s="0"/>
      <c r="NM3608" s="0"/>
      <c r="NN3608" s="0"/>
      <c r="NO3608" s="0"/>
      <c r="NP3608" s="0"/>
      <c r="NQ3608" s="0"/>
      <c r="NR3608" s="0"/>
      <c r="NS3608" s="0"/>
      <c r="NT3608" s="0"/>
      <c r="NU3608" s="0"/>
      <c r="NV3608" s="0"/>
      <c r="NW3608" s="0"/>
      <c r="NX3608" s="0"/>
      <c r="NY3608" s="0"/>
      <c r="NZ3608" s="0"/>
      <c r="OA3608" s="0"/>
      <c r="OB3608" s="0"/>
      <c r="OC3608" s="0"/>
      <c r="OD3608" s="0"/>
      <c r="OE3608" s="0"/>
      <c r="OF3608" s="0"/>
      <c r="OG3608" s="0"/>
      <c r="OH3608" s="0"/>
      <c r="OI3608" s="0"/>
      <c r="OJ3608" s="0"/>
      <c r="OK3608" s="0"/>
      <c r="OL3608" s="0"/>
      <c r="OM3608" s="0"/>
      <c r="ON3608" s="0"/>
      <c r="OO3608" s="0"/>
      <c r="OP3608" s="0"/>
      <c r="OQ3608" s="0"/>
      <c r="OR3608" s="0"/>
      <c r="OS3608" s="0"/>
      <c r="OT3608" s="0"/>
      <c r="OU3608" s="0"/>
      <c r="OV3608" s="0"/>
      <c r="OW3608" s="0"/>
      <c r="OX3608" s="0"/>
      <c r="OY3608" s="0"/>
      <c r="OZ3608" s="0"/>
      <c r="PA3608" s="0"/>
      <c r="PB3608" s="0"/>
      <c r="PC3608" s="0"/>
      <c r="PD3608" s="0"/>
      <c r="PE3608" s="0"/>
      <c r="PF3608" s="0"/>
      <c r="PG3608" s="0"/>
      <c r="PH3608" s="0"/>
      <c r="PI3608" s="0"/>
      <c r="PJ3608" s="0"/>
      <c r="PK3608" s="0"/>
      <c r="PL3608" s="0"/>
      <c r="PM3608" s="0"/>
      <c r="PN3608" s="0"/>
      <c r="PO3608" s="0"/>
      <c r="PP3608" s="0"/>
      <c r="PQ3608" s="0"/>
      <c r="PR3608" s="0"/>
      <c r="PS3608" s="0"/>
      <c r="PT3608" s="0"/>
      <c r="PU3608" s="0"/>
      <c r="PV3608" s="0"/>
      <c r="PW3608" s="0"/>
      <c r="PX3608" s="0"/>
      <c r="PY3608" s="0"/>
      <c r="PZ3608" s="0"/>
      <c r="QA3608" s="0"/>
      <c r="QB3608" s="0"/>
      <c r="QC3608" s="0"/>
      <c r="QD3608" s="0"/>
      <c r="QE3608" s="0"/>
      <c r="QF3608" s="0"/>
      <c r="QG3608" s="0"/>
      <c r="QH3608" s="0"/>
      <c r="QI3608" s="0"/>
      <c r="QJ3608" s="0"/>
      <c r="QK3608" s="0"/>
      <c r="QL3608" s="0"/>
      <c r="QM3608" s="0"/>
      <c r="QN3608" s="0"/>
      <c r="QO3608" s="0"/>
      <c r="QP3608" s="0"/>
      <c r="QQ3608" s="0"/>
      <c r="QR3608" s="0"/>
      <c r="QS3608" s="0"/>
      <c r="QT3608" s="0"/>
      <c r="QU3608" s="0"/>
      <c r="QV3608" s="0"/>
      <c r="QW3608" s="0"/>
      <c r="QX3608" s="0"/>
      <c r="QY3608" s="0"/>
      <c r="QZ3608" s="0"/>
      <c r="RA3608" s="0"/>
      <c r="RB3608" s="0"/>
      <c r="RC3608" s="0"/>
      <c r="RD3608" s="0"/>
      <c r="RE3608" s="0"/>
      <c r="RF3608" s="0"/>
      <c r="RG3608" s="0"/>
      <c r="RH3608" s="0"/>
      <c r="RI3608" s="0"/>
      <c r="RJ3608" s="0"/>
      <c r="RK3608" s="0"/>
      <c r="RL3608" s="0"/>
      <c r="RM3608" s="0"/>
      <c r="RN3608" s="0"/>
      <c r="RO3608" s="0"/>
      <c r="RP3608" s="0"/>
      <c r="RQ3608" s="0"/>
      <c r="RR3608" s="0"/>
      <c r="RS3608" s="0"/>
      <c r="RT3608" s="0"/>
      <c r="RU3608" s="0"/>
      <c r="RV3608" s="0"/>
      <c r="RW3608" s="0"/>
      <c r="RX3608" s="0"/>
      <c r="RY3608" s="0"/>
      <c r="RZ3608" s="0"/>
      <c r="SA3608" s="0"/>
      <c r="SB3608" s="0"/>
      <c r="SC3608" s="0"/>
      <c r="SD3608" s="0"/>
      <c r="SE3608" s="0"/>
      <c r="SF3608" s="0"/>
      <c r="SG3608" s="0"/>
      <c r="SH3608" s="0"/>
      <c r="SI3608" s="0"/>
      <c r="SJ3608" s="0"/>
      <c r="SK3608" s="0"/>
      <c r="SL3608" s="0"/>
      <c r="SM3608" s="0"/>
      <c r="SN3608" s="0"/>
      <c r="SO3608" s="0"/>
      <c r="SP3608" s="0"/>
      <c r="SQ3608" s="0"/>
      <c r="SR3608" s="0"/>
      <c r="SS3608" s="0"/>
      <c r="ST3608" s="0"/>
      <c r="SU3608" s="0"/>
      <c r="SV3608" s="0"/>
      <c r="SW3608" s="0"/>
      <c r="SX3608" s="0"/>
      <c r="SY3608" s="0"/>
      <c r="SZ3608" s="0"/>
      <c r="TA3608" s="0"/>
      <c r="TB3608" s="0"/>
      <c r="TC3608" s="0"/>
      <c r="TD3608" s="0"/>
      <c r="TE3608" s="0"/>
      <c r="TF3608" s="0"/>
      <c r="TG3608" s="0"/>
      <c r="TH3608" s="0"/>
      <c r="TI3608" s="0"/>
      <c r="TJ3608" s="0"/>
      <c r="TK3608" s="0"/>
      <c r="TL3608" s="0"/>
      <c r="TM3608" s="0"/>
      <c r="TN3608" s="0"/>
      <c r="TO3608" s="0"/>
      <c r="TP3608" s="0"/>
      <c r="TQ3608" s="0"/>
      <c r="TR3608" s="0"/>
      <c r="TS3608" s="0"/>
      <c r="TT3608" s="0"/>
      <c r="TU3608" s="0"/>
      <c r="TV3608" s="0"/>
      <c r="TW3608" s="0"/>
      <c r="TX3608" s="0"/>
      <c r="TY3608" s="0"/>
      <c r="TZ3608" s="0"/>
      <c r="UA3608" s="0"/>
      <c r="UB3608" s="0"/>
      <c r="UC3608" s="0"/>
      <c r="UD3608" s="0"/>
      <c r="UE3608" s="0"/>
      <c r="UF3608" s="0"/>
      <c r="UG3608" s="0"/>
      <c r="UH3608" s="0"/>
      <c r="UI3608" s="0"/>
      <c r="UJ3608" s="0"/>
      <c r="UK3608" s="0"/>
      <c r="UL3608" s="0"/>
      <c r="UM3608" s="0"/>
      <c r="UN3608" s="0"/>
      <c r="UO3608" s="0"/>
      <c r="UP3608" s="0"/>
      <c r="UQ3608" s="0"/>
      <c r="UR3608" s="0"/>
      <c r="US3608" s="0"/>
      <c r="UT3608" s="0"/>
      <c r="UU3608" s="0"/>
      <c r="UV3608" s="0"/>
      <c r="UW3608" s="0"/>
      <c r="UX3608" s="0"/>
      <c r="UY3608" s="0"/>
      <c r="UZ3608" s="0"/>
      <c r="VA3608" s="0"/>
      <c r="VB3608" s="0"/>
      <c r="VC3608" s="0"/>
      <c r="VD3608" s="0"/>
      <c r="VE3608" s="0"/>
      <c r="VF3608" s="0"/>
      <c r="VG3608" s="0"/>
      <c r="VH3608" s="0"/>
      <c r="VI3608" s="0"/>
      <c r="VJ3608" s="0"/>
      <c r="VK3608" s="0"/>
      <c r="VL3608" s="0"/>
      <c r="VM3608" s="0"/>
      <c r="VN3608" s="0"/>
      <c r="VO3608" s="0"/>
      <c r="VP3608" s="0"/>
      <c r="VQ3608" s="0"/>
      <c r="VR3608" s="0"/>
      <c r="VS3608" s="0"/>
      <c r="VT3608" s="0"/>
      <c r="VU3608" s="0"/>
      <c r="VV3608" s="0"/>
      <c r="VW3608" s="0"/>
      <c r="VX3608" s="0"/>
      <c r="VY3608" s="0"/>
      <c r="VZ3608" s="0"/>
      <c r="WA3608" s="0"/>
      <c r="WB3608" s="0"/>
      <c r="WC3608" s="0"/>
      <c r="WD3608" s="0"/>
      <c r="WE3608" s="0"/>
      <c r="WF3608" s="0"/>
      <c r="WG3608" s="0"/>
      <c r="WH3608" s="0"/>
      <c r="WI3608" s="0"/>
      <c r="WJ3608" s="0"/>
      <c r="WK3608" s="0"/>
      <c r="WL3608" s="0"/>
      <c r="WM3608" s="0"/>
      <c r="WN3608" s="0"/>
      <c r="WO3608" s="0"/>
      <c r="WP3608" s="0"/>
      <c r="WQ3608" s="0"/>
      <c r="WR3608" s="0"/>
      <c r="WS3608" s="0"/>
      <c r="WT3608" s="0"/>
      <c r="WU3608" s="0"/>
      <c r="WV3608" s="0"/>
      <c r="WW3608" s="0"/>
      <c r="WX3608" s="0"/>
      <c r="WY3608" s="0"/>
      <c r="WZ3608" s="0"/>
      <c r="XA3608" s="0"/>
      <c r="XB3608" s="0"/>
      <c r="XC3608" s="0"/>
      <c r="XD3608" s="0"/>
      <c r="XE3608" s="0"/>
      <c r="XF3608" s="0"/>
      <c r="XG3608" s="0"/>
      <c r="XH3608" s="0"/>
      <c r="XI3608" s="0"/>
      <c r="XJ3608" s="0"/>
      <c r="XK3608" s="0"/>
      <c r="XL3608" s="0"/>
      <c r="XM3608" s="0"/>
      <c r="XN3608" s="0"/>
      <c r="XO3608" s="0"/>
      <c r="XP3608" s="0"/>
      <c r="XQ3608" s="0"/>
      <c r="XR3608" s="0"/>
      <c r="XS3608" s="0"/>
      <c r="XT3608" s="0"/>
      <c r="XU3608" s="0"/>
      <c r="XV3608" s="0"/>
      <c r="XW3608" s="0"/>
      <c r="XX3608" s="0"/>
      <c r="XY3608" s="0"/>
      <c r="XZ3608" s="0"/>
      <c r="YA3608" s="0"/>
      <c r="YB3608" s="0"/>
      <c r="YC3608" s="0"/>
      <c r="YD3608" s="0"/>
      <c r="YE3608" s="0"/>
      <c r="YF3608" s="0"/>
      <c r="YG3608" s="0"/>
      <c r="YH3608" s="0"/>
      <c r="YI3608" s="0"/>
      <c r="YJ3608" s="0"/>
      <c r="YK3608" s="0"/>
      <c r="YL3608" s="0"/>
      <c r="YM3608" s="0"/>
      <c r="YN3608" s="0"/>
      <c r="YO3608" s="0"/>
      <c r="YP3608" s="0"/>
      <c r="YQ3608" s="0"/>
      <c r="YR3608" s="0"/>
      <c r="YS3608" s="0"/>
      <c r="YT3608" s="0"/>
      <c r="YU3608" s="0"/>
      <c r="YV3608" s="0"/>
      <c r="YW3608" s="0"/>
      <c r="YX3608" s="0"/>
      <c r="YY3608" s="0"/>
      <c r="YZ3608" s="0"/>
      <c r="ZA3608" s="0"/>
      <c r="ZB3608" s="0"/>
      <c r="ZC3608" s="0"/>
      <c r="ZD3608" s="0"/>
      <c r="ZE3608" s="0"/>
      <c r="ZF3608" s="0"/>
      <c r="ZG3608" s="0"/>
      <c r="ZH3608" s="0"/>
      <c r="ZI3608" s="0"/>
      <c r="ZJ3608" s="0"/>
      <c r="ZK3608" s="0"/>
      <c r="ZL3608" s="0"/>
      <c r="ZM3608" s="0"/>
      <c r="ZN3608" s="0"/>
      <c r="ZO3608" s="0"/>
      <c r="ZP3608" s="0"/>
      <c r="ZQ3608" s="0"/>
      <c r="ZR3608" s="0"/>
      <c r="ZS3608" s="0"/>
      <c r="ZT3608" s="0"/>
      <c r="ZU3608" s="0"/>
      <c r="ZV3608" s="0"/>
      <c r="ZW3608" s="0"/>
      <c r="ZX3608" s="0"/>
      <c r="ZY3608" s="0"/>
      <c r="ZZ3608" s="0"/>
      <c r="AAA3608" s="0"/>
      <c r="AAB3608" s="0"/>
      <c r="AAC3608" s="0"/>
      <c r="AAD3608" s="0"/>
      <c r="AAE3608" s="0"/>
      <c r="AAF3608" s="0"/>
      <c r="AAG3608" s="0"/>
      <c r="AAH3608" s="0"/>
      <c r="AAI3608" s="0"/>
      <c r="AAJ3608" s="0"/>
      <c r="AAK3608" s="0"/>
      <c r="AAL3608" s="0"/>
      <c r="AAM3608" s="0"/>
      <c r="AAN3608" s="0"/>
      <c r="AAO3608" s="0"/>
      <c r="AAP3608" s="0"/>
      <c r="AAQ3608" s="0"/>
      <c r="AAR3608" s="0"/>
      <c r="AAS3608" s="0"/>
      <c r="AAT3608" s="0"/>
      <c r="AAU3608" s="0"/>
      <c r="AAV3608" s="0"/>
      <c r="AAW3608" s="0"/>
      <c r="AAX3608" s="0"/>
      <c r="AAY3608" s="0"/>
      <c r="AAZ3608" s="0"/>
      <c r="ABA3608" s="0"/>
      <c r="ABB3608" s="0"/>
      <c r="ABC3608" s="0"/>
      <c r="ABD3608" s="0"/>
      <c r="ABE3608" s="0"/>
      <c r="ABF3608" s="0"/>
      <c r="ABG3608" s="0"/>
      <c r="ABH3608" s="0"/>
      <c r="ABI3608" s="0"/>
      <c r="ABJ3608" s="0"/>
      <c r="ABK3608" s="0"/>
      <c r="ABL3608" s="0"/>
      <c r="ABM3608" s="0"/>
      <c r="ABN3608" s="0"/>
      <c r="ABO3608" s="0"/>
      <c r="ABP3608" s="0"/>
      <c r="ABQ3608" s="0"/>
      <c r="ABR3608" s="0"/>
      <c r="ABS3608" s="0"/>
      <c r="ABT3608" s="0"/>
      <c r="ABU3608" s="0"/>
      <c r="ABV3608" s="0"/>
      <c r="ABW3608" s="0"/>
      <c r="ABX3608" s="0"/>
      <c r="ABY3608" s="0"/>
      <c r="ABZ3608" s="0"/>
      <c r="ACA3608" s="0"/>
      <c r="ACB3608" s="0"/>
      <c r="ACC3608" s="0"/>
      <c r="ACD3608" s="0"/>
      <c r="ACE3608" s="0"/>
      <c r="ACF3608" s="0"/>
      <c r="ACG3608" s="0"/>
      <c r="ACH3608" s="0"/>
      <c r="ACI3608" s="0"/>
      <c r="ACJ3608" s="0"/>
      <c r="ACK3608" s="0"/>
      <c r="ACL3608" s="0"/>
      <c r="ACM3608" s="0"/>
      <c r="ACN3608" s="0"/>
      <c r="ACO3608" s="0"/>
      <c r="ACP3608" s="0"/>
      <c r="ACQ3608" s="0"/>
      <c r="ACR3608" s="0"/>
      <c r="ACS3608" s="0"/>
      <c r="ACT3608" s="0"/>
      <c r="ACU3608" s="0"/>
      <c r="ACV3608" s="0"/>
      <c r="ACW3608" s="0"/>
      <c r="ACX3608" s="0"/>
      <c r="ACY3608" s="0"/>
      <c r="ACZ3608" s="0"/>
      <c r="ADA3608" s="0"/>
      <c r="ADB3608" s="0"/>
      <c r="ADC3608" s="0"/>
      <c r="ADD3608" s="0"/>
      <c r="ADE3608" s="0"/>
      <c r="ADF3608" s="0"/>
      <c r="ADG3608" s="0"/>
      <c r="ADH3608" s="0"/>
      <c r="ADI3608" s="0"/>
      <c r="ADJ3608" s="0"/>
      <c r="ADK3608" s="0"/>
      <c r="ADL3608" s="0"/>
      <c r="ADM3608" s="0"/>
      <c r="ADN3608" s="0"/>
      <c r="ADO3608" s="0"/>
      <c r="ADP3608" s="0"/>
      <c r="ADQ3608" s="0"/>
      <c r="ADR3608" s="0"/>
      <c r="ADS3608" s="0"/>
      <c r="ADT3608" s="0"/>
      <c r="ADU3608" s="0"/>
      <c r="ADV3608" s="0"/>
      <c r="ADW3608" s="0"/>
      <c r="ADX3608" s="0"/>
      <c r="ADY3608" s="0"/>
      <c r="ADZ3608" s="0"/>
      <c r="AEA3608" s="0"/>
      <c r="AEB3608" s="0"/>
      <c r="AEC3608" s="0"/>
      <c r="AED3608" s="0"/>
      <c r="AEE3608" s="0"/>
      <c r="AEF3608" s="0"/>
      <c r="AEG3608" s="0"/>
      <c r="AEH3608" s="0"/>
      <c r="AEI3608" s="0"/>
      <c r="AEJ3608" s="0"/>
      <c r="AEK3608" s="0"/>
      <c r="AEL3608" s="0"/>
      <c r="AEM3608" s="0"/>
      <c r="AEN3608" s="0"/>
      <c r="AEO3608" s="0"/>
      <c r="AEP3608" s="0"/>
      <c r="AEQ3608" s="0"/>
      <c r="AER3608" s="0"/>
      <c r="AES3608" s="0"/>
      <c r="AET3608" s="0"/>
      <c r="AEU3608" s="0"/>
      <c r="AEV3608" s="0"/>
      <c r="AEW3608" s="0"/>
      <c r="AEX3608" s="0"/>
      <c r="AEY3608" s="0"/>
      <c r="AEZ3608" s="0"/>
      <c r="AFA3608" s="0"/>
      <c r="AFB3608" s="0"/>
      <c r="AFC3608" s="0"/>
      <c r="AFD3608" s="0"/>
      <c r="AFE3608" s="0"/>
      <c r="AFF3608" s="0"/>
      <c r="AFG3608" s="0"/>
      <c r="AFH3608" s="0"/>
      <c r="AFI3608" s="0"/>
      <c r="AFJ3608" s="0"/>
      <c r="AFK3608" s="0"/>
      <c r="AFL3608" s="0"/>
      <c r="AFM3608" s="0"/>
      <c r="AFN3608" s="0"/>
      <c r="AFO3608" s="0"/>
      <c r="AFP3608" s="0"/>
      <c r="AFQ3608" s="0"/>
      <c r="AFR3608" s="0"/>
      <c r="AFS3608" s="0"/>
      <c r="AFT3608" s="0"/>
      <c r="AFU3608" s="0"/>
      <c r="AFV3608" s="0"/>
      <c r="AFW3608" s="0"/>
      <c r="AFX3608" s="0"/>
      <c r="AFY3608" s="0"/>
      <c r="AFZ3608" s="0"/>
      <c r="AGA3608" s="0"/>
      <c r="AGB3608" s="0"/>
      <c r="AGC3608" s="0"/>
      <c r="AGD3608" s="0"/>
      <c r="AGE3608" s="0"/>
      <c r="AGF3608" s="0"/>
      <c r="AGG3608" s="0"/>
      <c r="AGH3608" s="0"/>
      <c r="AGI3608" s="0"/>
      <c r="AGJ3608" s="0"/>
      <c r="AGK3608" s="0"/>
      <c r="AGL3608" s="0"/>
      <c r="AGM3608" s="0"/>
      <c r="AGN3608" s="0"/>
      <c r="AGO3608" s="0"/>
      <c r="AGP3608" s="0"/>
      <c r="AGQ3608" s="0"/>
      <c r="AGR3608" s="0"/>
      <c r="AGS3608" s="0"/>
      <c r="AGT3608" s="0"/>
      <c r="AGU3608" s="0"/>
      <c r="AGV3608" s="0"/>
      <c r="AGW3608" s="0"/>
      <c r="AGX3608" s="0"/>
      <c r="AGY3608" s="0"/>
      <c r="AGZ3608" s="0"/>
      <c r="AHA3608" s="0"/>
      <c r="AHB3608" s="0"/>
      <c r="AHC3608" s="0"/>
      <c r="AHD3608" s="0"/>
      <c r="AHE3608" s="0"/>
      <c r="AHF3608" s="0"/>
      <c r="AHG3608" s="0"/>
      <c r="AHH3608" s="0"/>
      <c r="AHI3608" s="0"/>
      <c r="AHJ3608" s="0"/>
      <c r="AHK3608" s="0"/>
      <c r="AHL3608" s="0"/>
      <c r="AHM3608" s="0"/>
      <c r="AHN3608" s="0"/>
      <c r="AHO3608" s="0"/>
      <c r="AHP3608" s="0"/>
      <c r="AHQ3608" s="0"/>
      <c r="AHR3608" s="0"/>
      <c r="AHS3608" s="0"/>
      <c r="AHT3608" s="0"/>
      <c r="AHU3608" s="0"/>
      <c r="AHV3608" s="0"/>
      <c r="AHW3608" s="0"/>
      <c r="AHX3608" s="0"/>
      <c r="AHY3608" s="0"/>
      <c r="AHZ3608" s="0"/>
      <c r="AIA3608" s="0"/>
      <c r="AIB3608" s="0"/>
      <c r="AIC3608" s="0"/>
      <c r="AID3608" s="0"/>
      <c r="AIE3608" s="0"/>
      <c r="AIF3608" s="0"/>
      <c r="AIG3608" s="0"/>
      <c r="AIH3608" s="0"/>
      <c r="AII3608" s="0"/>
      <c r="AIJ3608" s="0"/>
      <c r="AIK3608" s="0"/>
      <c r="AIL3608" s="0"/>
      <c r="AIM3608" s="0"/>
      <c r="AIN3608" s="0"/>
      <c r="AIO3608" s="0"/>
      <c r="AIP3608" s="0"/>
      <c r="AIQ3608" s="0"/>
      <c r="AIR3608" s="0"/>
      <c r="AIS3608" s="0"/>
      <c r="AIT3608" s="0"/>
      <c r="AIU3608" s="0"/>
      <c r="AIV3608" s="0"/>
      <c r="AIW3608" s="0"/>
      <c r="AIX3608" s="0"/>
      <c r="AIY3608" s="0"/>
      <c r="AIZ3608" s="0"/>
      <c r="AJA3608" s="0"/>
      <c r="AJB3608" s="0"/>
      <c r="AJC3608" s="0"/>
      <c r="AJD3608" s="0"/>
      <c r="AJE3608" s="0"/>
      <c r="AJF3608" s="0"/>
      <c r="AJG3608" s="0"/>
      <c r="AJH3608" s="0"/>
      <c r="AJI3608" s="0"/>
      <c r="AJJ3608" s="0"/>
      <c r="AJK3608" s="0"/>
      <c r="AJL3608" s="0"/>
      <c r="AJM3608" s="0"/>
      <c r="AJN3608" s="0"/>
      <c r="AJO3608" s="0"/>
      <c r="AJP3608" s="0"/>
      <c r="AJQ3608" s="0"/>
      <c r="AJR3608" s="0"/>
      <c r="AJS3608" s="0"/>
      <c r="AJT3608" s="0"/>
      <c r="AJU3608" s="0"/>
      <c r="AJV3608" s="0"/>
      <c r="AJW3608" s="0"/>
      <c r="AJX3608" s="0"/>
      <c r="AJY3608" s="0"/>
      <c r="AJZ3608" s="0"/>
      <c r="AKA3608" s="0"/>
      <c r="AKB3608" s="0"/>
      <c r="AKC3608" s="0"/>
      <c r="AKD3608" s="0"/>
      <c r="AKE3608" s="0"/>
      <c r="AKF3608" s="0"/>
      <c r="AKG3608" s="0"/>
      <c r="AKH3608" s="0"/>
      <c r="AKI3608" s="0"/>
      <c r="AKJ3608" s="0"/>
      <c r="AKK3608" s="0"/>
      <c r="AKL3608" s="0"/>
      <c r="AKM3608" s="0"/>
      <c r="AKN3608" s="0"/>
      <c r="AKO3608" s="0"/>
      <c r="AKP3608" s="0"/>
      <c r="AKQ3608" s="0"/>
      <c r="AKR3608" s="0"/>
      <c r="AKS3608" s="0"/>
      <c r="AKT3608" s="0"/>
      <c r="AKU3608" s="0"/>
      <c r="AKV3608" s="0"/>
      <c r="AKW3608" s="0"/>
      <c r="AKX3608" s="0"/>
      <c r="AKY3608" s="0"/>
      <c r="AKZ3608" s="0"/>
      <c r="ALA3608" s="0"/>
      <c r="ALB3608" s="0"/>
      <c r="ALC3608" s="0"/>
      <c r="ALD3608" s="0"/>
      <c r="ALE3608" s="0"/>
      <c r="ALF3608" s="0"/>
      <c r="ALG3608" s="0"/>
      <c r="ALH3608" s="0"/>
      <c r="ALI3608" s="0"/>
      <c r="ALJ3608" s="0"/>
      <c r="ALK3608" s="0"/>
      <c r="ALL3608" s="0"/>
      <c r="ALM3608" s="0"/>
      <c r="ALN3608" s="0"/>
      <c r="ALO3608" s="0"/>
      <c r="ALP3608" s="0"/>
      <c r="ALQ3608" s="0"/>
      <c r="ALR3608" s="0"/>
      <c r="ALS3608" s="0"/>
      <c r="ALT3608" s="0"/>
      <c r="ALU3608" s="0"/>
      <c r="ALV3608" s="0"/>
      <c r="ALW3608" s="0"/>
      <c r="ALX3608" s="0"/>
      <c r="ALY3608" s="0"/>
      <c r="ALZ3608" s="0"/>
      <c r="AMA3608" s="0"/>
      <c r="AMB3608" s="0"/>
      <c r="AMC3608" s="0"/>
      <c r="AMD3608" s="0"/>
      <c r="AME3608" s="0"/>
      <c r="AMF3608" s="0"/>
      <c r="AMG3608" s="0"/>
      <c r="AMH3608" s="0"/>
      <c r="AMI3608" s="0"/>
    </row>
    <row r="3609" customFormat="false" ht="12.75" hidden="false" customHeight="false" outlineLevel="0" collapsed="false">
      <c r="A3609" s="1" t="s">
        <v>3832</v>
      </c>
      <c r="C3609" s="27" t="s">
        <v>3837</v>
      </c>
      <c r="D3609" s="27" t="s">
        <v>13</v>
      </c>
      <c r="E3609" s="28"/>
      <c r="F3609" s="29"/>
      <c r="G3609" s="27"/>
      <c r="H3609" s="30" t="s">
        <v>61</v>
      </c>
      <c r="I3609" s="31" t="n">
        <v>2.16</v>
      </c>
      <c r="J3609" s="31" t="s">
        <v>3814</v>
      </c>
      <c r="BM3609" s="0"/>
      <c r="BN3609" s="0"/>
      <c r="BO3609" s="0"/>
      <c r="BP3609" s="0"/>
      <c r="BQ3609" s="0"/>
      <c r="BR3609" s="0"/>
      <c r="BS3609" s="0"/>
      <c r="BT3609" s="0"/>
      <c r="BU3609" s="0"/>
      <c r="BV3609" s="0"/>
      <c r="BW3609" s="0"/>
      <c r="BX3609" s="0"/>
      <c r="BY3609" s="0"/>
      <c r="BZ3609" s="0"/>
      <c r="CA3609" s="0"/>
      <c r="CB3609" s="0"/>
      <c r="CC3609" s="0"/>
      <c r="CD3609" s="0"/>
      <c r="CE3609" s="0"/>
      <c r="CF3609" s="0"/>
      <c r="CG3609" s="0"/>
      <c r="CH3609" s="0"/>
      <c r="CI3609" s="0"/>
      <c r="CJ3609" s="0"/>
      <c r="CK3609" s="0"/>
      <c r="CL3609" s="0"/>
      <c r="CM3609" s="0"/>
      <c r="CN3609" s="0"/>
      <c r="CO3609" s="0"/>
      <c r="CP3609" s="0"/>
      <c r="CQ3609" s="0"/>
      <c r="CR3609" s="0"/>
      <c r="CS3609" s="0"/>
      <c r="CT3609" s="0"/>
      <c r="CU3609" s="0"/>
      <c r="CV3609" s="0"/>
      <c r="CW3609" s="0"/>
      <c r="CX3609" s="0"/>
      <c r="CY3609" s="0"/>
      <c r="CZ3609" s="0"/>
      <c r="DA3609" s="0"/>
      <c r="DB3609" s="0"/>
      <c r="DC3609" s="0"/>
      <c r="DD3609" s="0"/>
      <c r="DE3609" s="0"/>
      <c r="DF3609" s="0"/>
      <c r="DG3609" s="0"/>
      <c r="DH3609" s="0"/>
      <c r="DI3609" s="0"/>
      <c r="DJ3609" s="0"/>
      <c r="DK3609" s="0"/>
      <c r="DL3609" s="0"/>
      <c r="DM3609" s="0"/>
      <c r="DN3609" s="0"/>
      <c r="DO3609" s="0"/>
      <c r="DP3609" s="0"/>
      <c r="DQ3609" s="0"/>
      <c r="DR3609" s="0"/>
      <c r="DS3609" s="0"/>
      <c r="DT3609" s="0"/>
      <c r="DU3609" s="0"/>
      <c r="DV3609" s="0"/>
      <c r="DW3609" s="0"/>
      <c r="DX3609" s="0"/>
      <c r="DY3609" s="0"/>
      <c r="DZ3609" s="0"/>
      <c r="EA3609" s="0"/>
      <c r="EB3609" s="0"/>
      <c r="EC3609" s="0"/>
      <c r="ED3609" s="0"/>
      <c r="EE3609" s="0"/>
      <c r="EF3609" s="0"/>
      <c r="EG3609" s="0"/>
      <c r="EH3609" s="0"/>
      <c r="EI3609" s="0"/>
      <c r="EJ3609" s="0"/>
      <c r="EK3609" s="0"/>
      <c r="EL3609" s="0"/>
      <c r="EM3609" s="0"/>
      <c r="EN3609" s="0"/>
      <c r="EO3609" s="0"/>
      <c r="EP3609" s="0"/>
      <c r="EQ3609" s="0"/>
      <c r="ER3609" s="0"/>
      <c r="ES3609" s="0"/>
      <c r="ET3609" s="0"/>
      <c r="EU3609" s="0"/>
      <c r="EV3609" s="0"/>
      <c r="EW3609" s="0"/>
      <c r="EX3609" s="0"/>
      <c r="EY3609" s="0"/>
      <c r="EZ3609" s="0"/>
      <c r="FA3609" s="0"/>
      <c r="FB3609" s="0"/>
      <c r="FC3609" s="0"/>
      <c r="FD3609" s="0"/>
      <c r="FE3609" s="0"/>
      <c r="FF3609" s="0"/>
      <c r="FG3609" s="0"/>
      <c r="FH3609" s="0"/>
      <c r="FI3609" s="0"/>
      <c r="FJ3609" s="0"/>
      <c r="FK3609" s="0"/>
      <c r="FL3609" s="0"/>
      <c r="FM3609" s="0"/>
      <c r="FN3609" s="0"/>
      <c r="FO3609" s="0"/>
      <c r="FP3609" s="0"/>
      <c r="FQ3609" s="0"/>
      <c r="FR3609" s="0"/>
      <c r="FS3609" s="0"/>
      <c r="FT3609" s="0"/>
      <c r="FU3609" s="0"/>
      <c r="FV3609" s="0"/>
      <c r="FW3609" s="0"/>
      <c r="FX3609" s="0"/>
      <c r="FY3609" s="0"/>
      <c r="FZ3609" s="0"/>
      <c r="GA3609" s="0"/>
      <c r="GB3609" s="0"/>
      <c r="GC3609" s="0"/>
      <c r="GD3609" s="0"/>
      <c r="GE3609" s="0"/>
      <c r="GF3609" s="0"/>
      <c r="GG3609" s="0"/>
      <c r="GH3609" s="0"/>
      <c r="GI3609" s="0"/>
      <c r="GJ3609" s="0"/>
      <c r="GK3609" s="0"/>
      <c r="GL3609" s="0"/>
      <c r="GM3609" s="0"/>
      <c r="GN3609" s="0"/>
      <c r="GO3609" s="0"/>
      <c r="GP3609" s="0"/>
      <c r="GQ3609" s="0"/>
      <c r="GR3609" s="0"/>
      <c r="GS3609" s="0"/>
      <c r="GT3609" s="0"/>
      <c r="GU3609" s="0"/>
      <c r="GV3609" s="0"/>
      <c r="GW3609" s="0"/>
      <c r="GX3609" s="0"/>
      <c r="GY3609" s="0"/>
      <c r="GZ3609" s="0"/>
      <c r="HA3609" s="0"/>
      <c r="HB3609" s="0"/>
      <c r="HC3609" s="0"/>
      <c r="HD3609" s="0"/>
      <c r="HE3609" s="0"/>
      <c r="HF3609" s="0"/>
      <c r="HG3609" s="0"/>
      <c r="HH3609" s="0"/>
      <c r="HI3609" s="0"/>
      <c r="HJ3609" s="0"/>
      <c r="HK3609" s="0"/>
      <c r="HL3609" s="0"/>
      <c r="HM3609" s="0"/>
      <c r="HN3609" s="0"/>
      <c r="HO3609" s="0"/>
      <c r="HP3609" s="0"/>
      <c r="HQ3609" s="0"/>
      <c r="HR3609" s="0"/>
      <c r="HS3609" s="0"/>
      <c r="HT3609" s="0"/>
      <c r="HU3609" s="0"/>
      <c r="HV3609" s="0"/>
      <c r="HW3609" s="0"/>
      <c r="HX3609" s="0"/>
      <c r="HY3609" s="0"/>
      <c r="HZ3609" s="0"/>
      <c r="IA3609" s="0"/>
      <c r="IB3609" s="0"/>
      <c r="IC3609" s="0"/>
      <c r="ID3609" s="0"/>
      <c r="IE3609" s="0"/>
      <c r="IF3609" s="0"/>
      <c r="IG3609" s="0"/>
      <c r="IH3609" s="0"/>
      <c r="II3609" s="0"/>
      <c r="IJ3609" s="0"/>
      <c r="IK3609" s="0"/>
      <c r="IL3609" s="0"/>
      <c r="IM3609" s="0"/>
      <c r="IN3609" s="0"/>
      <c r="IO3609" s="0"/>
      <c r="IP3609" s="0"/>
      <c r="IQ3609" s="0"/>
      <c r="IR3609" s="0"/>
      <c r="IS3609" s="0"/>
      <c r="IT3609" s="0"/>
      <c r="IU3609" s="0"/>
      <c r="IV3609" s="0"/>
      <c r="IW3609" s="0"/>
      <c r="IX3609" s="0"/>
      <c r="IY3609" s="0"/>
      <c r="IZ3609" s="0"/>
      <c r="JA3609" s="0"/>
      <c r="JB3609" s="0"/>
      <c r="JC3609" s="0"/>
      <c r="JD3609" s="0"/>
      <c r="JE3609" s="0"/>
      <c r="JF3609" s="0"/>
      <c r="JG3609" s="0"/>
      <c r="JH3609" s="0"/>
      <c r="JI3609" s="0"/>
      <c r="JJ3609" s="0"/>
      <c r="JK3609" s="0"/>
      <c r="JL3609" s="0"/>
      <c r="JM3609" s="0"/>
      <c r="JN3609" s="0"/>
      <c r="JO3609" s="0"/>
      <c r="JP3609" s="0"/>
      <c r="JQ3609" s="0"/>
      <c r="JR3609" s="0"/>
      <c r="JS3609" s="0"/>
      <c r="JT3609" s="0"/>
      <c r="JU3609" s="0"/>
      <c r="JV3609" s="0"/>
      <c r="JW3609" s="0"/>
      <c r="JX3609" s="0"/>
      <c r="JY3609" s="0"/>
      <c r="JZ3609" s="0"/>
      <c r="KA3609" s="0"/>
      <c r="KB3609" s="0"/>
      <c r="KC3609" s="0"/>
      <c r="KD3609" s="0"/>
      <c r="KE3609" s="0"/>
      <c r="KF3609" s="0"/>
      <c r="KG3609" s="0"/>
      <c r="KH3609" s="0"/>
      <c r="KI3609" s="0"/>
      <c r="KJ3609" s="0"/>
      <c r="KK3609" s="0"/>
      <c r="KL3609" s="0"/>
      <c r="KM3609" s="0"/>
      <c r="KN3609" s="0"/>
      <c r="KO3609" s="0"/>
      <c r="KP3609" s="0"/>
      <c r="KQ3609" s="0"/>
      <c r="KR3609" s="0"/>
      <c r="KS3609" s="0"/>
      <c r="KT3609" s="0"/>
      <c r="KU3609" s="0"/>
      <c r="KV3609" s="0"/>
      <c r="KW3609" s="0"/>
      <c r="KX3609" s="0"/>
      <c r="KY3609" s="0"/>
      <c r="KZ3609" s="0"/>
      <c r="LA3609" s="0"/>
      <c r="LB3609" s="0"/>
      <c r="LC3609" s="0"/>
      <c r="LD3609" s="0"/>
      <c r="LE3609" s="0"/>
      <c r="LF3609" s="0"/>
      <c r="LG3609" s="0"/>
      <c r="LH3609" s="0"/>
      <c r="LI3609" s="0"/>
      <c r="LJ3609" s="0"/>
      <c r="LK3609" s="0"/>
      <c r="LL3609" s="0"/>
      <c r="LM3609" s="0"/>
      <c r="LN3609" s="0"/>
      <c r="LO3609" s="0"/>
      <c r="LP3609" s="0"/>
      <c r="LQ3609" s="0"/>
      <c r="LR3609" s="0"/>
      <c r="LS3609" s="0"/>
      <c r="LT3609" s="0"/>
      <c r="LU3609" s="0"/>
      <c r="LV3609" s="0"/>
      <c r="LW3609" s="0"/>
      <c r="LX3609" s="0"/>
      <c r="LY3609" s="0"/>
      <c r="LZ3609" s="0"/>
      <c r="MA3609" s="0"/>
      <c r="MB3609" s="0"/>
      <c r="MC3609" s="0"/>
      <c r="MD3609" s="0"/>
      <c r="ME3609" s="0"/>
      <c r="MF3609" s="0"/>
      <c r="MG3609" s="0"/>
      <c r="MH3609" s="0"/>
      <c r="MI3609" s="0"/>
      <c r="MJ3609" s="0"/>
      <c r="MK3609" s="0"/>
      <c r="ML3609" s="0"/>
      <c r="MM3609" s="0"/>
      <c r="MN3609" s="0"/>
      <c r="MO3609" s="0"/>
      <c r="MP3609" s="0"/>
      <c r="MQ3609" s="0"/>
      <c r="MR3609" s="0"/>
      <c r="MS3609" s="0"/>
      <c r="MT3609" s="0"/>
      <c r="MU3609" s="0"/>
      <c r="MV3609" s="0"/>
      <c r="MW3609" s="0"/>
      <c r="MX3609" s="0"/>
      <c r="MY3609" s="0"/>
      <c r="MZ3609" s="0"/>
      <c r="NA3609" s="0"/>
      <c r="NB3609" s="0"/>
      <c r="NC3609" s="0"/>
      <c r="ND3609" s="0"/>
      <c r="NE3609" s="0"/>
      <c r="NF3609" s="0"/>
      <c r="NG3609" s="0"/>
      <c r="NH3609" s="0"/>
      <c r="NI3609" s="0"/>
      <c r="NJ3609" s="0"/>
      <c r="NK3609" s="0"/>
      <c r="NL3609" s="0"/>
      <c r="NM3609" s="0"/>
      <c r="NN3609" s="0"/>
      <c r="NO3609" s="0"/>
      <c r="NP3609" s="0"/>
      <c r="NQ3609" s="0"/>
      <c r="NR3609" s="0"/>
      <c r="NS3609" s="0"/>
      <c r="NT3609" s="0"/>
      <c r="NU3609" s="0"/>
      <c r="NV3609" s="0"/>
      <c r="NW3609" s="0"/>
      <c r="NX3609" s="0"/>
      <c r="NY3609" s="0"/>
      <c r="NZ3609" s="0"/>
      <c r="OA3609" s="0"/>
      <c r="OB3609" s="0"/>
      <c r="OC3609" s="0"/>
      <c r="OD3609" s="0"/>
      <c r="OE3609" s="0"/>
      <c r="OF3609" s="0"/>
      <c r="OG3609" s="0"/>
      <c r="OH3609" s="0"/>
      <c r="OI3609" s="0"/>
      <c r="OJ3609" s="0"/>
      <c r="OK3609" s="0"/>
      <c r="OL3609" s="0"/>
      <c r="OM3609" s="0"/>
      <c r="ON3609" s="0"/>
      <c r="OO3609" s="0"/>
      <c r="OP3609" s="0"/>
      <c r="OQ3609" s="0"/>
      <c r="OR3609" s="0"/>
      <c r="OS3609" s="0"/>
      <c r="OT3609" s="0"/>
      <c r="OU3609" s="0"/>
      <c r="OV3609" s="0"/>
      <c r="OW3609" s="0"/>
      <c r="OX3609" s="0"/>
      <c r="OY3609" s="0"/>
      <c r="OZ3609" s="0"/>
      <c r="PA3609" s="0"/>
      <c r="PB3609" s="0"/>
      <c r="PC3609" s="0"/>
      <c r="PD3609" s="0"/>
      <c r="PE3609" s="0"/>
      <c r="PF3609" s="0"/>
      <c r="PG3609" s="0"/>
      <c r="PH3609" s="0"/>
      <c r="PI3609" s="0"/>
      <c r="PJ3609" s="0"/>
      <c r="PK3609" s="0"/>
      <c r="PL3609" s="0"/>
      <c r="PM3609" s="0"/>
      <c r="PN3609" s="0"/>
      <c r="PO3609" s="0"/>
      <c r="PP3609" s="0"/>
      <c r="PQ3609" s="0"/>
      <c r="PR3609" s="0"/>
      <c r="PS3609" s="0"/>
      <c r="PT3609" s="0"/>
      <c r="PU3609" s="0"/>
      <c r="PV3609" s="0"/>
      <c r="PW3609" s="0"/>
      <c r="PX3609" s="0"/>
      <c r="PY3609" s="0"/>
      <c r="PZ3609" s="0"/>
      <c r="QA3609" s="0"/>
      <c r="QB3609" s="0"/>
      <c r="QC3609" s="0"/>
      <c r="QD3609" s="0"/>
      <c r="QE3609" s="0"/>
      <c r="QF3609" s="0"/>
      <c r="QG3609" s="0"/>
      <c r="QH3609" s="0"/>
      <c r="QI3609" s="0"/>
      <c r="QJ3609" s="0"/>
      <c r="QK3609" s="0"/>
      <c r="QL3609" s="0"/>
      <c r="QM3609" s="0"/>
      <c r="QN3609" s="0"/>
      <c r="QO3609" s="0"/>
      <c r="QP3609" s="0"/>
      <c r="QQ3609" s="0"/>
      <c r="QR3609" s="0"/>
      <c r="QS3609" s="0"/>
      <c r="QT3609" s="0"/>
      <c r="QU3609" s="0"/>
      <c r="QV3609" s="0"/>
      <c r="QW3609" s="0"/>
      <c r="QX3609" s="0"/>
      <c r="QY3609" s="0"/>
      <c r="QZ3609" s="0"/>
      <c r="RA3609" s="0"/>
      <c r="RB3609" s="0"/>
      <c r="RC3609" s="0"/>
      <c r="RD3609" s="0"/>
      <c r="RE3609" s="0"/>
      <c r="RF3609" s="0"/>
      <c r="RG3609" s="0"/>
      <c r="RH3609" s="0"/>
      <c r="RI3609" s="0"/>
      <c r="RJ3609" s="0"/>
      <c r="RK3609" s="0"/>
      <c r="RL3609" s="0"/>
      <c r="RM3609" s="0"/>
      <c r="RN3609" s="0"/>
      <c r="RO3609" s="0"/>
      <c r="RP3609" s="0"/>
      <c r="RQ3609" s="0"/>
      <c r="RR3609" s="0"/>
      <c r="RS3609" s="0"/>
      <c r="RT3609" s="0"/>
      <c r="RU3609" s="0"/>
      <c r="RV3609" s="0"/>
      <c r="RW3609" s="0"/>
      <c r="RX3609" s="0"/>
      <c r="RY3609" s="0"/>
      <c r="RZ3609" s="0"/>
      <c r="SA3609" s="0"/>
      <c r="SB3609" s="0"/>
      <c r="SC3609" s="0"/>
      <c r="SD3609" s="0"/>
      <c r="SE3609" s="0"/>
      <c r="SF3609" s="0"/>
      <c r="SG3609" s="0"/>
      <c r="SH3609" s="0"/>
      <c r="SI3609" s="0"/>
      <c r="SJ3609" s="0"/>
      <c r="SK3609" s="0"/>
      <c r="SL3609" s="0"/>
      <c r="SM3609" s="0"/>
      <c r="SN3609" s="0"/>
      <c r="SO3609" s="0"/>
      <c r="SP3609" s="0"/>
      <c r="SQ3609" s="0"/>
      <c r="SR3609" s="0"/>
      <c r="SS3609" s="0"/>
      <c r="ST3609" s="0"/>
      <c r="SU3609" s="0"/>
      <c r="SV3609" s="0"/>
      <c r="SW3609" s="0"/>
      <c r="SX3609" s="0"/>
      <c r="SY3609" s="0"/>
      <c r="SZ3609" s="0"/>
      <c r="TA3609" s="0"/>
      <c r="TB3609" s="0"/>
      <c r="TC3609" s="0"/>
      <c r="TD3609" s="0"/>
      <c r="TE3609" s="0"/>
      <c r="TF3609" s="0"/>
      <c r="TG3609" s="0"/>
      <c r="TH3609" s="0"/>
      <c r="TI3609" s="0"/>
      <c r="TJ3609" s="0"/>
      <c r="TK3609" s="0"/>
      <c r="TL3609" s="0"/>
      <c r="TM3609" s="0"/>
      <c r="TN3609" s="0"/>
      <c r="TO3609" s="0"/>
      <c r="TP3609" s="0"/>
      <c r="TQ3609" s="0"/>
      <c r="TR3609" s="0"/>
      <c r="TS3609" s="0"/>
      <c r="TT3609" s="0"/>
      <c r="TU3609" s="0"/>
      <c r="TV3609" s="0"/>
      <c r="TW3609" s="0"/>
      <c r="TX3609" s="0"/>
      <c r="TY3609" s="0"/>
      <c r="TZ3609" s="0"/>
      <c r="UA3609" s="0"/>
      <c r="UB3609" s="0"/>
      <c r="UC3609" s="0"/>
      <c r="UD3609" s="0"/>
      <c r="UE3609" s="0"/>
      <c r="UF3609" s="0"/>
      <c r="UG3609" s="0"/>
      <c r="UH3609" s="0"/>
      <c r="UI3609" s="0"/>
      <c r="UJ3609" s="0"/>
      <c r="UK3609" s="0"/>
      <c r="UL3609" s="0"/>
      <c r="UM3609" s="0"/>
      <c r="UN3609" s="0"/>
      <c r="UO3609" s="0"/>
      <c r="UP3609" s="0"/>
      <c r="UQ3609" s="0"/>
      <c r="UR3609" s="0"/>
      <c r="US3609" s="0"/>
      <c r="UT3609" s="0"/>
      <c r="UU3609" s="0"/>
      <c r="UV3609" s="0"/>
      <c r="UW3609" s="0"/>
      <c r="UX3609" s="0"/>
      <c r="UY3609" s="0"/>
      <c r="UZ3609" s="0"/>
      <c r="VA3609" s="0"/>
      <c r="VB3609" s="0"/>
      <c r="VC3609" s="0"/>
      <c r="VD3609" s="0"/>
      <c r="VE3609" s="0"/>
      <c r="VF3609" s="0"/>
      <c r="VG3609" s="0"/>
      <c r="VH3609" s="0"/>
      <c r="VI3609" s="0"/>
      <c r="VJ3609" s="0"/>
      <c r="VK3609" s="0"/>
      <c r="VL3609" s="0"/>
      <c r="VM3609" s="0"/>
      <c r="VN3609" s="0"/>
      <c r="VO3609" s="0"/>
      <c r="VP3609" s="0"/>
      <c r="VQ3609" s="0"/>
      <c r="VR3609" s="0"/>
      <c r="VS3609" s="0"/>
      <c r="VT3609" s="0"/>
      <c r="VU3609" s="0"/>
      <c r="VV3609" s="0"/>
      <c r="VW3609" s="0"/>
      <c r="VX3609" s="0"/>
      <c r="VY3609" s="0"/>
      <c r="VZ3609" s="0"/>
      <c r="WA3609" s="0"/>
      <c r="WB3609" s="0"/>
      <c r="WC3609" s="0"/>
      <c r="WD3609" s="0"/>
      <c r="WE3609" s="0"/>
      <c r="WF3609" s="0"/>
      <c r="WG3609" s="0"/>
      <c r="WH3609" s="0"/>
      <c r="WI3609" s="0"/>
      <c r="WJ3609" s="0"/>
      <c r="WK3609" s="0"/>
      <c r="WL3609" s="0"/>
      <c r="WM3609" s="0"/>
      <c r="WN3609" s="0"/>
      <c r="WO3609" s="0"/>
      <c r="WP3609" s="0"/>
      <c r="WQ3609" s="0"/>
      <c r="WR3609" s="0"/>
      <c r="WS3609" s="0"/>
      <c r="WT3609" s="0"/>
      <c r="WU3609" s="0"/>
      <c r="WV3609" s="0"/>
      <c r="WW3609" s="0"/>
      <c r="WX3609" s="0"/>
      <c r="WY3609" s="0"/>
      <c r="WZ3609" s="0"/>
      <c r="XA3609" s="0"/>
      <c r="XB3609" s="0"/>
      <c r="XC3609" s="0"/>
      <c r="XD3609" s="0"/>
      <c r="XE3609" s="0"/>
      <c r="XF3609" s="0"/>
      <c r="XG3609" s="0"/>
      <c r="XH3609" s="0"/>
      <c r="XI3609" s="0"/>
      <c r="XJ3609" s="0"/>
      <c r="XK3609" s="0"/>
      <c r="XL3609" s="0"/>
      <c r="XM3609" s="0"/>
      <c r="XN3609" s="0"/>
      <c r="XO3609" s="0"/>
      <c r="XP3609" s="0"/>
      <c r="XQ3609" s="0"/>
      <c r="XR3609" s="0"/>
      <c r="XS3609" s="0"/>
      <c r="XT3609" s="0"/>
      <c r="XU3609" s="0"/>
      <c r="XV3609" s="0"/>
      <c r="XW3609" s="0"/>
      <c r="XX3609" s="0"/>
      <c r="XY3609" s="0"/>
      <c r="XZ3609" s="0"/>
      <c r="YA3609" s="0"/>
      <c r="YB3609" s="0"/>
      <c r="YC3609" s="0"/>
      <c r="YD3609" s="0"/>
      <c r="YE3609" s="0"/>
      <c r="YF3609" s="0"/>
      <c r="YG3609" s="0"/>
      <c r="YH3609" s="0"/>
      <c r="YI3609" s="0"/>
      <c r="YJ3609" s="0"/>
      <c r="YK3609" s="0"/>
      <c r="YL3609" s="0"/>
      <c r="YM3609" s="0"/>
      <c r="YN3609" s="0"/>
      <c r="YO3609" s="0"/>
      <c r="YP3609" s="0"/>
      <c r="YQ3609" s="0"/>
      <c r="YR3609" s="0"/>
      <c r="YS3609" s="0"/>
      <c r="YT3609" s="0"/>
      <c r="YU3609" s="0"/>
      <c r="YV3609" s="0"/>
      <c r="YW3609" s="0"/>
      <c r="YX3609" s="0"/>
      <c r="YY3609" s="0"/>
      <c r="YZ3609" s="0"/>
      <c r="ZA3609" s="0"/>
      <c r="ZB3609" s="0"/>
      <c r="ZC3609" s="0"/>
      <c r="ZD3609" s="0"/>
      <c r="ZE3609" s="0"/>
      <c r="ZF3609" s="0"/>
      <c r="ZG3609" s="0"/>
      <c r="ZH3609" s="0"/>
      <c r="ZI3609" s="0"/>
      <c r="ZJ3609" s="0"/>
      <c r="ZK3609" s="0"/>
      <c r="ZL3609" s="0"/>
      <c r="ZM3609" s="0"/>
      <c r="ZN3609" s="0"/>
      <c r="ZO3609" s="0"/>
      <c r="ZP3609" s="0"/>
      <c r="ZQ3609" s="0"/>
      <c r="ZR3609" s="0"/>
      <c r="ZS3609" s="0"/>
      <c r="ZT3609" s="0"/>
      <c r="ZU3609" s="0"/>
      <c r="ZV3609" s="0"/>
      <c r="ZW3609" s="0"/>
      <c r="ZX3609" s="0"/>
      <c r="ZY3609" s="0"/>
      <c r="ZZ3609" s="0"/>
      <c r="AAA3609" s="0"/>
      <c r="AAB3609" s="0"/>
      <c r="AAC3609" s="0"/>
      <c r="AAD3609" s="0"/>
      <c r="AAE3609" s="0"/>
      <c r="AAF3609" s="0"/>
      <c r="AAG3609" s="0"/>
      <c r="AAH3609" s="0"/>
      <c r="AAI3609" s="0"/>
      <c r="AAJ3609" s="0"/>
      <c r="AAK3609" s="0"/>
      <c r="AAL3609" s="0"/>
      <c r="AAM3609" s="0"/>
      <c r="AAN3609" s="0"/>
      <c r="AAO3609" s="0"/>
      <c r="AAP3609" s="0"/>
      <c r="AAQ3609" s="0"/>
      <c r="AAR3609" s="0"/>
      <c r="AAS3609" s="0"/>
      <c r="AAT3609" s="0"/>
      <c r="AAU3609" s="0"/>
      <c r="AAV3609" s="0"/>
      <c r="AAW3609" s="0"/>
      <c r="AAX3609" s="0"/>
      <c r="AAY3609" s="0"/>
      <c r="AAZ3609" s="0"/>
      <c r="ABA3609" s="0"/>
      <c r="ABB3609" s="0"/>
      <c r="ABC3609" s="0"/>
      <c r="ABD3609" s="0"/>
      <c r="ABE3609" s="0"/>
      <c r="ABF3609" s="0"/>
      <c r="ABG3609" s="0"/>
      <c r="ABH3609" s="0"/>
      <c r="ABI3609" s="0"/>
      <c r="ABJ3609" s="0"/>
      <c r="ABK3609" s="0"/>
      <c r="ABL3609" s="0"/>
      <c r="ABM3609" s="0"/>
      <c r="ABN3609" s="0"/>
      <c r="ABO3609" s="0"/>
      <c r="ABP3609" s="0"/>
      <c r="ABQ3609" s="0"/>
      <c r="ABR3609" s="0"/>
      <c r="ABS3609" s="0"/>
      <c r="ABT3609" s="0"/>
      <c r="ABU3609" s="0"/>
      <c r="ABV3609" s="0"/>
      <c r="ABW3609" s="0"/>
      <c r="ABX3609" s="0"/>
      <c r="ABY3609" s="0"/>
      <c r="ABZ3609" s="0"/>
      <c r="ACA3609" s="0"/>
      <c r="ACB3609" s="0"/>
      <c r="ACC3609" s="0"/>
      <c r="ACD3609" s="0"/>
      <c r="ACE3609" s="0"/>
      <c r="ACF3609" s="0"/>
      <c r="ACG3609" s="0"/>
      <c r="ACH3609" s="0"/>
      <c r="ACI3609" s="0"/>
      <c r="ACJ3609" s="0"/>
      <c r="ACK3609" s="0"/>
      <c r="ACL3609" s="0"/>
      <c r="ACM3609" s="0"/>
      <c r="ACN3609" s="0"/>
      <c r="ACO3609" s="0"/>
      <c r="ACP3609" s="0"/>
      <c r="ACQ3609" s="0"/>
      <c r="ACR3609" s="0"/>
      <c r="ACS3609" s="0"/>
      <c r="ACT3609" s="0"/>
      <c r="ACU3609" s="0"/>
      <c r="ACV3609" s="0"/>
      <c r="ACW3609" s="0"/>
      <c r="ACX3609" s="0"/>
      <c r="ACY3609" s="0"/>
      <c r="ACZ3609" s="0"/>
      <c r="ADA3609" s="0"/>
      <c r="ADB3609" s="0"/>
      <c r="ADC3609" s="0"/>
      <c r="ADD3609" s="0"/>
      <c r="ADE3609" s="0"/>
      <c r="ADF3609" s="0"/>
      <c r="ADG3609" s="0"/>
      <c r="ADH3609" s="0"/>
      <c r="ADI3609" s="0"/>
      <c r="ADJ3609" s="0"/>
      <c r="ADK3609" s="0"/>
      <c r="ADL3609" s="0"/>
      <c r="ADM3609" s="0"/>
      <c r="ADN3609" s="0"/>
      <c r="ADO3609" s="0"/>
      <c r="ADP3609" s="0"/>
      <c r="ADQ3609" s="0"/>
      <c r="ADR3609" s="0"/>
      <c r="ADS3609" s="0"/>
      <c r="ADT3609" s="0"/>
      <c r="ADU3609" s="0"/>
      <c r="ADV3609" s="0"/>
      <c r="ADW3609" s="0"/>
      <c r="ADX3609" s="0"/>
      <c r="ADY3609" s="0"/>
      <c r="ADZ3609" s="0"/>
      <c r="AEA3609" s="0"/>
      <c r="AEB3609" s="0"/>
      <c r="AEC3609" s="0"/>
      <c r="AED3609" s="0"/>
      <c r="AEE3609" s="0"/>
      <c r="AEF3609" s="0"/>
      <c r="AEG3609" s="0"/>
      <c r="AEH3609" s="0"/>
      <c r="AEI3609" s="0"/>
      <c r="AEJ3609" s="0"/>
      <c r="AEK3609" s="0"/>
      <c r="AEL3609" s="0"/>
      <c r="AEM3609" s="0"/>
      <c r="AEN3609" s="0"/>
      <c r="AEO3609" s="0"/>
      <c r="AEP3609" s="0"/>
      <c r="AEQ3609" s="0"/>
      <c r="AER3609" s="0"/>
      <c r="AES3609" s="0"/>
      <c r="AET3609" s="0"/>
      <c r="AEU3609" s="0"/>
      <c r="AEV3609" s="0"/>
      <c r="AEW3609" s="0"/>
      <c r="AEX3609" s="0"/>
      <c r="AEY3609" s="0"/>
      <c r="AEZ3609" s="0"/>
      <c r="AFA3609" s="0"/>
      <c r="AFB3609" s="0"/>
      <c r="AFC3609" s="0"/>
      <c r="AFD3609" s="0"/>
      <c r="AFE3609" s="0"/>
      <c r="AFF3609" s="0"/>
      <c r="AFG3609" s="0"/>
      <c r="AFH3609" s="0"/>
      <c r="AFI3609" s="0"/>
      <c r="AFJ3609" s="0"/>
      <c r="AFK3609" s="0"/>
      <c r="AFL3609" s="0"/>
      <c r="AFM3609" s="0"/>
      <c r="AFN3609" s="0"/>
      <c r="AFO3609" s="0"/>
      <c r="AFP3609" s="0"/>
      <c r="AFQ3609" s="0"/>
      <c r="AFR3609" s="0"/>
      <c r="AFS3609" s="0"/>
      <c r="AFT3609" s="0"/>
      <c r="AFU3609" s="0"/>
      <c r="AFV3609" s="0"/>
      <c r="AFW3609" s="0"/>
      <c r="AFX3609" s="0"/>
      <c r="AFY3609" s="0"/>
      <c r="AFZ3609" s="0"/>
      <c r="AGA3609" s="0"/>
      <c r="AGB3609" s="0"/>
      <c r="AGC3609" s="0"/>
      <c r="AGD3609" s="0"/>
      <c r="AGE3609" s="0"/>
      <c r="AGF3609" s="0"/>
      <c r="AGG3609" s="0"/>
      <c r="AGH3609" s="0"/>
      <c r="AGI3609" s="0"/>
      <c r="AGJ3609" s="0"/>
      <c r="AGK3609" s="0"/>
      <c r="AGL3609" s="0"/>
      <c r="AGM3609" s="0"/>
      <c r="AGN3609" s="0"/>
      <c r="AGO3609" s="0"/>
      <c r="AGP3609" s="0"/>
      <c r="AGQ3609" s="0"/>
      <c r="AGR3609" s="0"/>
      <c r="AGS3609" s="0"/>
      <c r="AGT3609" s="0"/>
      <c r="AGU3609" s="0"/>
      <c r="AGV3609" s="0"/>
      <c r="AGW3609" s="0"/>
      <c r="AGX3609" s="0"/>
      <c r="AGY3609" s="0"/>
      <c r="AGZ3609" s="0"/>
      <c r="AHA3609" s="0"/>
      <c r="AHB3609" s="0"/>
      <c r="AHC3609" s="0"/>
      <c r="AHD3609" s="0"/>
      <c r="AHE3609" s="0"/>
      <c r="AHF3609" s="0"/>
      <c r="AHG3609" s="0"/>
      <c r="AHH3609" s="0"/>
      <c r="AHI3609" s="0"/>
      <c r="AHJ3609" s="0"/>
      <c r="AHK3609" s="0"/>
      <c r="AHL3609" s="0"/>
      <c r="AHM3609" s="0"/>
      <c r="AHN3609" s="0"/>
      <c r="AHO3609" s="0"/>
      <c r="AHP3609" s="0"/>
      <c r="AHQ3609" s="0"/>
      <c r="AHR3609" s="0"/>
      <c r="AHS3609" s="0"/>
      <c r="AHT3609" s="0"/>
      <c r="AHU3609" s="0"/>
      <c r="AHV3609" s="0"/>
      <c r="AHW3609" s="0"/>
      <c r="AHX3609" s="0"/>
      <c r="AHY3609" s="0"/>
      <c r="AHZ3609" s="0"/>
      <c r="AIA3609" s="0"/>
      <c r="AIB3609" s="0"/>
      <c r="AIC3609" s="0"/>
      <c r="AID3609" s="0"/>
      <c r="AIE3609" s="0"/>
      <c r="AIF3609" s="0"/>
      <c r="AIG3609" s="0"/>
      <c r="AIH3609" s="0"/>
      <c r="AII3609" s="0"/>
      <c r="AIJ3609" s="0"/>
      <c r="AIK3609" s="0"/>
      <c r="AIL3609" s="0"/>
      <c r="AIM3609" s="0"/>
      <c r="AIN3609" s="0"/>
      <c r="AIO3609" s="0"/>
      <c r="AIP3609" s="0"/>
      <c r="AIQ3609" s="0"/>
      <c r="AIR3609" s="0"/>
      <c r="AIS3609" s="0"/>
      <c r="AIT3609" s="0"/>
      <c r="AIU3609" s="0"/>
      <c r="AIV3609" s="0"/>
      <c r="AIW3609" s="0"/>
      <c r="AIX3609" s="0"/>
      <c r="AIY3609" s="0"/>
      <c r="AIZ3609" s="0"/>
      <c r="AJA3609" s="0"/>
      <c r="AJB3609" s="0"/>
      <c r="AJC3609" s="0"/>
      <c r="AJD3609" s="0"/>
      <c r="AJE3609" s="0"/>
      <c r="AJF3609" s="0"/>
      <c r="AJG3609" s="0"/>
      <c r="AJH3609" s="0"/>
      <c r="AJI3609" s="0"/>
      <c r="AJJ3609" s="0"/>
      <c r="AJK3609" s="0"/>
      <c r="AJL3609" s="0"/>
      <c r="AJM3609" s="0"/>
      <c r="AJN3609" s="0"/>
      <c r="AJO3609" s="0"/>
      <c r="AJP3609" s="0"/>
      <c r="AJQ3609" s="0"/>
      <c r="AJR3609" s="0"/>
      <c r="AJS3609" s="0"/>
      <c r="AJT3609" s="0"/>
      <c r="AJU3609" s="0"/>
      <c r="AJV3609" s="0"/>
      <c r="AJW3609" s="0"/>
      <c r="AJX3609" s="0"/>
      <c r="AJY3609" s="0"/>
      <c r="AJZ3609" s="0"/>
      <c r="AKA3609" s="0"/>
      <c r="AKB3609" s="0"/>
      <c r="AKC3609" s="0"/>
      <c r="AKD3609" s="0"/>
      <c r="AKE3609" s="0"/>
      <c r="AKF3609" s="0"/>
      <c r="AKG3609" s="0"/>
      <c r="AKH3609" s="0"/>
      <c r="AKI3609" s="0"/>
      <c r="AKJ3609" s="0"/>
      <c r="AKK3609" s="0"/>
      <c r="AKL3609" s="0"/>
      <c r="AKM3609" s="0"/>
      <c r="AKN3609" s="0"/>
      <c r="AKO3609" s="0"/>
      <c r="AKP3609" s="0"/>
      <c r="AKQ3609" s="0"/>
      <c r="AKR3609" s="0"/>
      <c r="AKS3609" s="0"/>
      <c r="AKT3609" s="0"/>
      <c r="AKU3609" s="0"/>
      <c r="AKV3609" s="0"/>
      <c r="AKW3609" s="0"/>
      <c r="AKX3609" s="0"/>
      <c r="AKY3609" s="0"/>
      <c r="AKZ3609" s="0"/>
      <c r="ALA3609" s="0"/>
      <c r="ALB3609" s="0"/>
      <c r="ALC3609" s="0"/>
      <c r="ALD3609" s="0"/>
      <c r="ALE3609" s="0"/>
      <c r="ALF3609" s="0"/>
      <c r="ALG3609" s="0"/>
      <c r="ALH3609" s="0"/>
      <c r="ALI3609" s="0"/>
      <c r="ALJ3609" s="0"/>
      <c r="ALK3609" s="0"/>
      <c r="ALL3609" s="0"/>
      <c r="ALM3609" s="0"/>
      <c r="ALN3609" s="0"/>
      <c r="ALO3609" s="0"/>
      <c r="ALP3609" s="0"/>
      <c r="ALQ3609" s="0"/>
      <c r="ALR3609" s="0"/>
      <c r="ALS3609" s="0"/>
      <c r="ALT3609" s="0"/>
      <c r="ALU3609" s="0"/>
      <c r="ALV3609" s="0"/>
      <c r="ALW3609" s="0"/>
      <c r="ALX3609" s="0"/>
      <c r="ALY3609" s="0"/>
      <c r="ALZ3609" s="0"/>
      <c r="AMA3609" s="0"/>
      <c r="AMB3609" s="0"/>
      <c r="AMC3609" s="0"/>
      <c r="AMD3609" s="0"/>
      <c r="AME3609" s="0"/>
      <c r="AMF3609" s="0"/>
      <c r="AMG3609" s="0"/>
      <c r="AMH3609" s="0"/>
      <c r="AMI3609" s="0"/>
    </row>
    <row r="3610" customFormat="false" ht="12.75" hidden="false" customHeight="false" outlineLevel="0" collapsed="false">
      <c r="I3610" s="3"/>
      <c r="BM3610" s="0"/>
      <c r="BN3610" s="0"/>
      <c r="BO3610" s="0"/>
      <c r="BP3610" s="0"/>
      <c r="BQ3610" s="0"/>
      <c r="BR3610" s="0"/>
      <c r="BS3610" s="0"/>
      <c r="BT3610" s="0"/>
      <c r="BU3610" s="0"/>
      <c r="BV3610" s="0"/>
      <c r="BW3610" s="0"/>
      <c r="BX3610" s="0"/>
      <c r="BY3610" s="0"/>
      <c r="BZ3610" s="0"/>
      <c r="CA3610" s="0"/>
      <c r="CB3610" s="0"/>
      <c r="CC3610" s="0"/>
      <c r="CD3610" s="0"/>
      <c r="CE3610" s="0"/>
      <c r="CF3610" s="0"/>
      <c r="CG3610" s="0"/>
      <c r="CH3610" s="0"/>
      <c r="CI3610" s="0"/>
      <c r="CJ3610" s="0"/>
      <c r="CK3610" s="0"/>
      <c r="CL3610" s="0"/>
      <c r="CM3610" s="0"/>
      <c r="CN3610" s="0"/>
      <c r="CO3610" s="0"/>
      <c r="CP3610" s="0"/>
      <c r="CQ3610" s="0"/>
      <c r="CR3610" s="0"/>
      <c r="CS3610" s="0"/>
      <c r="CT3610" s="0"/>
      <c r="CU3610" s="0"/>
      <c r="CV3610" s="0"/>
      <c r="CW3610" s="0"/>
      <c r="CX3610" s="0"/>
      <c r="CY3610" s="0"/>
      <c r="CZ3610" s="0"/>
      <c r="DA3610" s="0"/>
      <c r="DB3610" s="0"/>
      <c r="DC3610" s="0"/>
      <c r="DD3610" s="0"/>
      <c r="DE3610" s="0"/>
      <c r="DF3610" s="0"/>
      <c r="DG3610" s="0"/>
      <c r="DH3610" s="0"/>
      <c r="DI3610" s="0"/>
      <c r="DJ3610" s="0"/>
      <c r="DK3610" s="0"/>
      <c r="DL3610" s="0"/>
      <c r="DM3610" s="0"/>
      <c r="DN3610" s="0"/>
      <c r="DO3610" s="0"/>
      <c r="DP3610" s="0"/>
      <c r="DQ3610" s="0"/>
      <c r="DR3610" s="0"/>
      <c r="DS3610" s="0"/>
      <c r="DT3610" s="0"/>
      <c r="DU3610" s="0"/>
      <c r="DV3610" s="0"/>
      <c r="DW3610" s="0"/>
      <c r="DX3610" s="0"/>
      <c r="DY3610" s="0"/>
      <c r="DZ3610" s="0"/>
      <c r="EA3610" s="0"/>
      <c r="EB3610" s="0"/>
      <c r="EC3610" s="0"/>
      <c r="ED3610" s="0"/>
      <c r="EE3610" s="0"/>
      <c r="EF3610" s="0"/>
      <c r="EG3610" s="0"/>
      <c r="EH3610" s="0"/>
      <c r="EI3610" s="0"/>
      <c r="EJ3610" s="0"/>
      <c r="EK3610" s="0"/>
      <c r="EL3610" s="0"/>
      <c r="EM3610" s="0"/>
      <c r="EN3610" s="0"/>
      <c r="EO3610" s="0"/>
      <c r="EP3610" s="0"/>
      <c r="EQ3610" s="0"/>
      <c r="ER3610" s="0"/>
      <c r="ES3610" s="0"/>
      <c r="ET3610" s="0"/>
      <c r="EU3610" s="0"/>
      <c r="EV3610" s="0"/>
      <c r="EW3610" s="0"/>
      <c r="EX3610" s="0"/>
      <c r="EY3610" s="0"/>
      <c r="EZ3610" s="0"/>
      <c r="FA3610" s="0"/>
      <c r="FB3610" s="0"/>
      <c r="FC3610" s="0"/>
      <c r="FD3610" s="0"/>
      <c r="FE3610" s="0"/>
      <c r="FF3610" s="0"/>
      <c r="FG3610" s="0"/>
      <c r="FH3610" s="0"/>
      <c r="FI3610" s="0"/>
      <c r="FJ3610" s="0"/>
      <c r="FK3610" s="0"/>
      <c r="FL3610" s="0"/>
      <c r="FM3610" s="0"/>
      <c r="FN3610" s="0"/>
      <c r="FO3610" s="0"/>
      <c r="FP3610" s="0"/>
      <c r="FQ3610" s="0"/>
      <c r="FR3610" s="0"/>
      <c r="FS3610" s="0"/>
      <c r="FT3610" s="0"/>
      <c r="FU3610" s="0"/>
      <c r="FV3610" s="0"/>
      <c r="FW3610" s="0"/>
      <c r="FX3610" s="0"/>
      <c r="FY3610" s="0"/>
      <c r="FZ3610" s="0"/>
      <c r="GA3610" s="0"/>
      <c r="GB3610" s="0"/>
      <c r="GC3610" s="0"/>
      <c r="GD3610" s="0"/>
      <c r="GE3610" s="0"/>
      <c r="GF3610" s="0"/>
      <c r="GG3610" s="0"/>
      <c r="GH3610" s="0"/>
      <c r="GI3610" s="0"/>
      <c r="GJ3610" s="0"/>
      <c r="GK3610" s="0"/>
      <c r="GL3610" s="0"/>
      <c r="GM3610" s="0"/>
      <c r="GN3610" s="0"/>
      <c r="GO3610" s="0"/>
      <c r="GP3610" s="0"/>
      <c r="GQ3610" s="0"/>
      <c r="GR3610" s="0"/>
      <c r="GS3610" s="0"/>
      <c r="GT3610" s="0"/>
      <c r="GU3610" s="0"/>
      <c r="GV3610" s="0"/>
      <c r="GW3610" s="0"/>
      <c r="GX3610" s="0"/>
      <c r="GY3610" s="0"/>
      <c r="GZ3610" s="0"/>
      <c r="HA3610" s="0"/>
      <c r="HB3610" s="0"/>
      <c r="HC3610" s="0"/>
      <c r="HD3610" s="0"/>
      <c r="HE3610" s="0"/>
      <c r="HF3610" s="0"/>
      <c r="HG3610" s="0"/>
      <c r="HH3610" s="0"/>
      <c r="HI3610" s="0"/>
      <c r="HJ3610" s="0"/>
      <c r="HK3610" s="0"/>
      <c r="HL3610" s="0"/>
      <c r="HM3610" s="0"/>
      <c r="HN3610" s="0"/>
      <c r="HO3610" s="0"/>
      <c r="HP3610" s="0"/>
      <c r="HQ3610" s="0"/>
      <c r="HR3610" s="0"/>
      <c r="HS3610" s="0"/>
      <c r="HT3610" s="0"/>
      <c r="HU3610" s="0"/>
      <c r="HV3610" s="0"/>
      <c r="HW3610" s="0"/>
      <c r="HX3610" s="0"/>
      <c r="HY3610" s="0"/>
      <c r="HZ3610" s="0"/>
      <c r="IA3610" s="0"/>
      <c r="IB3610" s="0"/>
      <c r="IC3610" s="0"/>
      <c r="ID3610" s="0"/>
      <c r="IE3610" s="0"/>
      <c r="IF3610" s="0"/>
      <c r="IG3610" s="0"/>
      <c r="IH3610" s="0"/>
      <c r="II3610" s="0"/>
      <c r="IJ3610" s="0"/>
      <c r="IK3610" s="0"/>
      <c r="IL3610" s="0"/>
      <c r="IM3610" s="0"/>
      <c r="IN3610" s="0"/>
      <c r="IO3610" s="0"/>
      <c r="IP3610" s="0"/>
      <c r="IQ3610" s="0"/>
      <c r="IR3610" s="0"/>
      <c r="IS3610" s="0"/>
      <c r="IT3610" s="0"/>
      <c r="IU3610" s="0"/>
      <c r="IV3610" s="0"/>
      <c r="IW3610" s="0"/>
      <c r="IX3610" s="0"/>
      <c r="IY3610" s="0"/>
      <c r="IZ3610" s="0"/>
      <c r="JA3610" s="0"/>
      <c r="JB3610" s="0"/>
      <c r="JC3610" s="0"/>
      <c r="JD3610" s="0"/>
      <c r="JE3610" s="0"/>
      <c r="JF3610" s="0"/>
      <c r="JG3610" s="0"/>
      <c r="JH3610" s="0"/>
      <c r="JI3610" s="0"/>
      <c r="JJ3610" s="0"/>
      <c r="JK3610" s="0"/>
      <c r="JL3610" s="0"/>
      <c r="JM3610" s="0"/>
      <c r="JN3610" s="0"/>
      <c r="JO3610" s="0"/>
      <c r="JP3610" s="0"/>
      <c r="JQ3610" s="0"/>
      <c r="JR3610" s="0"/>
      <c r="JS3610" s="0"/>
      <c r="JT3610" s="0"/>
      <c r="JU3610" s="0"/>
      <c r="JV3610" s="0"/>
      <c r="JW3610" s="0"/>
      <c r="JX3610" s="0"/>
      <c r="JY3610" s="0"/>
      <c r="JZ3610" s="0"/>
      <c r="KA3610" s="0"/>
      <c r="KB3610" s="0"/>
      <c r="KC3610" s="0"/>
      <c r="KD3610" s="0"/>
      <c r="KE3610" s="0"/>
      <c r="KF3610" s="0"/>
      <c r="KG3610" s="0"/>
      <c r="KH3610" s="0"/>
      <c r="KI3610" s="0"/>
      <c r="KJ3610" s="0"/>
      <c r="KK3610" s="0"/>
      <c r="KL3610" s="0"/>
      <c r="KM3610" s="0"/>
      <c r="KN3610" s="0"/>
      <c r="KO3610" s="0"/>
      <c r="KP3610" s="0"/>
      <c r="KQ3610" s="0"/>
      <c r="KR3610" s="0"/>
      <c r="KS3610" s="0"/>
      <c r="KT3610" s="0"/>
      <c r="KU3610" s="0"/>
      <c r="KV3610" s="0"/>
      <c r="KW3610" s="0"/>
      <c r="KX3610" s="0"/>
      <c r="KY3610" s="0"/>
      <c r="KZ3610" s="0"/>
      <c r="LA3610" s="0"/>
      <c r="LB3610" s="0"/>
      <c r="LC3610" s="0"/>
      <c r="LD3610" s="0"/>
      <c r="LE3610" s="0"/>
      <c r="LF3610" s="0"/>
      <c r="LG3610" s="0"/>
      <c r="LH3610" s="0"/>
      <c r="LI3610" s="0"/>
      <c r="LJ3610" s="0"/>
      <c r="LK3610" s="0"/>
      <c r="LL3610" s="0"/>
      <c r="LM3610" s="0"/>
      <c r="LN3610" s="0"/>
      <c r="LO3610" s="0"/>
      <c r="LP3610" s="0"/>
      <c r="LQ3610" s="0"/>
      <c r="LR3610" s="0"/>
      <c r="LS3610" s="0"/>
      <c r="LT3610" s="0"/>
      <c r="LU3610" s="0"/>
      <c r="LV3610" s="0"/>
      <c r="LW3610" s="0"/>
      <c r="LX3610" s="0"/>
      <c r="LY3610" s="0"/>
      <c r="LZ3610" s="0"/>
      <c r="MA3610" s="0"/>
      <c r="MB3610" s="0"/>
      <c r="MC3610" s="0"/>
      <c r="MD3610" s="0"/>
      <c r="ME3610" s="0"/>
      <c r="MF3610" s="0"/>
      <c r="MG3610" s="0"/>
      <c r="MH3610" s="0"/>
      <c r="MI3610" s="0"/>
      <c r="MJ3610" s="0"/>
      <c r="MK3610" s="0"/>
      <c r="ML3610" s="0"/>
      <c r="MM3610" s="0"/>
      <c r="MN3610" s="0"/>
      <c r="MO3610" s="0"/>
      <c r="MP3610" s="0"/>
      <c r="MQ3610" s="0"/>
      <c r="MR3610" s="0"/>
      <c r="MS3610" s="0"/>
      <c r="MT3610" s="0"/>
      <c r="MU3610" s="0"/>
      <c r="MV3610" s="0"/>
      <c r="MW3610" s="0"/>
      <c r="MX3610" s="0"/>
      <c r="MY3610" s="0"/>
      <c r="MZ3610" s="0"/>
      <c r="NA3610" s="0"/>
      <c r="NB3610" s="0"/>
      <c r="NC3610" s="0"/>
      <c r="ND3610" s="0"/>
      <c r="NE3610" s="0"/>
      <c r="NF3610" s="0"/>
      <c r="NG3610" s="0"/>
      <c r="NH3610" s="0"/>
      <c r="NI3610" s="0"/>
      <c r="NJ3610" s="0"/>
      <c r="NK3610" s="0"/>
      <c r="NL3610" s="0"/>
      <c r="NM3610" s="0"/>
      <c r="NN3610" s="0"/>
      <c r="NO3610" s="0"/>
      <c r="NP3610" s="0"/>
      <c r="NQ3610" s="0"/>
      <c r="NR3610" s="0"/>
      <c r="NS3610" s="0"/>
      <c r="NT3610" s="0"/>
      <c r="NU3610" s="0"/>
      <c r="NV3610" s="0"/>
      <c r="NW3610" s="0"/>
      <c r="NX3610" s="0"/>
      <c r="NY3610" s="0"/>
      <c r="NZ3610" s="0"/>
      <c r="OA3610" s="0"/>
      <c r="OB3610" s="0"/>
      <c r="OC3610" s="0"/>
      <c r="OD3610" s="0"/>
      <c r="OE3610" s="0"/>
      <c r="OF3610" s="0"/>
      <c r="OG3610" s="0"/>
      <c r="OH3610" s="0"/>
      <c r="OI3610" s="0"/>
      <c r="OJ3610" s="0"/>
      <c r="OK3610" s="0"/>
      <c r="OL3610" s="0"/>
      <c r="OM3610" s="0"/>
      <c r="ON3610" s="0"/>
      <c r="OO3610" s="0"/>
      <c r="OP3610" s="0"/>
      <c r="OQ3610" s="0"/>
      <c r="OR3610" s="0"/>
      <c r="OS3610" s="0"/>
      <c r="OT3610" s="0"/>
      <c r="OU3610" s="0"/>
      <c r="OV3610" s="0"/>
      <c r="OW3610" s="0"/>
      <c r="OX3610" s="0"/>
      <c r="OY3610" s="0"/>
      <c r="OZ3610" s="0"/>
      <c r="PA3610" s="0"/>
      <c r="PB3610" s="0"/>
      <c r="PC3610" s="0"/>
      <c r="PD3610" s="0"/>
      <c r="PE3610" s="0"/>
      <c r="PF3610" s="0"/>
      <c r="PG3610" s="0"/>
      <c r="PH3610" s="0"/>
      <c r="PI3610" s="0"/>
      <c r="PJ3610" s="0"/>
      <c r="PK3610" s="0"/>
      <c r="PL3610" s="0"/>
      <c r="PM3610" s="0"/>
      <c r="PN3610" s="0"/>
      <c r="PO3610" s="0"/>
      <c r="PP3610" s="0"/>
      <c r="PQ3610" s="0"/>
      <c r="PR3610" s="0"/>
      <c r="PS3610" s="0"/>
      <c r="PT3610" s="0"/>
      <c r="PU3610" s="0"/>
      <c r="PV3610" s="0"/>
      <c r="PW3610" s="0"/>
      <c r="PX3610" s="0"/>
      <c r="PY3610" s="0"/>
      <c r="PZ3610" s="0"/>
      <c r="QA3610" s="0"/>
      <c r="QB3610" s="0"/>
      <c r="QC3610" s="0"/>
      <c r="QD3610" s="0"/>
      <c r="QE3610" s="0"/>
      <c r="QF3610" s="0"/>
      <c r="QG3610" s="0"/>
      <c r="QH3610" s="0"/>
      <c r="QI3610" s="0"/>
      <c r="QJ3610" s="0"/>
      <c r="QK3610" s="0"/>
      <c r="QL3610" s="0"/>
      <c r="QM3610" s="0"/>
      <c r="QN3610" s="0"/>
      <c r="QO3610" s="0"/>
      <c r="QP3610" s="0"/>
      <c r="QQ3610" s="0"/>
      <c r="QR3610" s="0"/>
      <c r="QS3610" s="0"/>
      <c r="QT3610" s="0"/>
      <c r="QU3610" s="0"/>
      <c r="QV3610" s="0"/>
      <c r="QW3610" s="0"/>
      <c r="QX3610" s="0"/>
      <c r="QY3610" s="0"/>
      <c r="QZ3610" s="0"/>
      <c r="RA3610" s="0"/>
      <c r="RB3610" s="0"/>
      <c r="RC3610" s="0"/>
      <c r="RD3610" s="0"/>
      <c r="RE3610" s="0"/>
      <c r="RF3610" s="0"/>
      <c r="RG3610" s="0"/>
      <c r="RH3610" s="0"/>
      <c r="RI3610" s="0"/>
      <c r="RJ3610" s="0"/>
      <c r="RK3610" s="0"/>
      <c r="RL3610" s="0"/>
      <c r="RM3610" s="0"/>
      <c r="RN3610" s="0"/>
      <c r="RO3610" s="0"/>
      <c r="RP3610" s="0"/>
      <c r="RQ3610" s="0"/>
      <c r="RR3610" s="0"/>
      <c r="RS3610" s="0"/>
      <c r="RT3610" s="0"/>
      <c r="RU3610" s="0"/>
      <c r="RV3610" s="0"/>
      <c r="RW3610" s="0"/>
      <c r="RX3610" s="0"/>
      <c r="RY3610" s="0"/>
      <c r="RZ3610" s="0"/>
      <c r="SA3610" s="0"/>
      <c r="SB3610" s="0"/>
      <c r="SC3610" s="0"/>
      <c r="SD3610" s="0"/>
      <c r="SE3610" s="0"/>
      <c r="SF3610" s="0"/>
      <c r="SG3610" s="0"/>
      <c r="SH3610" s="0"/>
      <c r="SI3610" s="0"/>
      <c r="SJ3610" s="0"/>
      <c r="SK3610" s="0"/>
      <c r="SL3610" s="0"/>
      <c r="SM3610" s="0"/>
      <c r="SN3610" s="0"/>
      <c r="SO3610" s="0"/>
      <c r="SP3610" s="0"/>
      <c r="SQ3610" s="0"/>
      <c r="SR3610" s="0"/>
      <c r="SS3610" s="0"/>
      <c r="ST3610" s="0"/>
      <c r="SU3610" s="0"/>
      <c r="SV3610" s="0"/>
      <c r="SW3610" s="0"/>
      <c r="SX3610" s="0"/>
      <c r="SY3610" s="0"/>
      <c r="SZ3610" s="0"/>
      <c r="TA3610" s="0"/>
      <c r="TB3610" s="0"/>
      <c r="TC3610" s="0"/>
      <c r="TD3610" s="0"/>
      <c r="TE3610" s="0"/>
      <c r="TF3610" s="0"/>
      <c r="TG3610" s="0"/>
      <c r="TH3610" s="0"/>
      <c r="TI3610" s="0"/>
      <c r="TJ3610" s="0"/>
      <c r="TK3610" s="0"/>
      <c r="TL3610" s="0"/>
      <c r="TM3610" s="0"/>
      <c r="TN3610" s="0"/>
      <c r="TO3610" s="0"/>
      <c r="TP3610" s="0"/>
      <c r="TQ3610" s="0"/>
      <c r="TR3610" s="0"/>
      <c r="TS3610" s="0"/>
      <c r="TT3610" s="0"/>
      <c r="TU3610" s="0"/>
      <c r="TV3610" s="0"/>
      <c r="TW3610" s="0"/>
      <c r="TX3610" s="0"/>
      <c r="TY3610" s="0"/>
      <c r="TZ3610" s="0"/>
      <c r="UA3610" s="0"/>
      <c r="UB3610" s="0"/>
      <c r="UC3610" s="0"/>
      <c r="UD3610" s="0"/>
      <c r="UE3610" s="0"/>
      <c r="UF3610" s="0"/>
      <c r="UG3610" s="0"/>
      <c r="UH3610" s="0"/>
      <c r="UI3610" s="0"/>
      <c r="UJ3610" s="0"/>
      <c r="UK3610" s="0"/>
      <c r="UL3610" s="0"/>
      <c r="UM3610" s="0"/>
      <c r="UN3610" s="0"/>
      <c r="UO3610" s="0"/>
      <c r="UP3610" s="0"/>
      <c r="UQ3610" s="0"/>
      <c r="UR3610" s="0"/>
      <c r="US3610" s="0"/>
      <c r="UT3610" s="0"/>
      <c r="UU3610" s="0"/>
      <c r="UV3610" s="0"/>
      <c r="UW3610" s="0"/>
      <c r="UX3610" s="0"/>
      <c r="UY3610" s="0"/>
      <c r="UZ3610" s="0"/>
      <c r="VA3610" s="0"/>
      <c r="VB3610" s="0"/>
      <c r="VC3610" s="0"/>
      <c r="VD3610" s="0"/>
      <c r="VE3610" s="0"/>
      <c r="VF3610" s="0"/>
      <c r="VG3610" s="0"/>
      <c r="VH3610" s="0"/>
      <c r="VI3610" s="0"/>
      <c r="VJ3610" s="0"/>
      <c r="VK3610" s="0"/>
      <c r="VL3610" s="0"/>
      <c r="VM3610" s="0"/>
      <c r="VN3610" s="0"/>
      <c r="VO3610" s="0"/>
      <c r="VP3610" s="0"/>
      <c r="VQ3610" s="0"/>
      <c r="VR3610" s="0"/>
      <c r="VS3610" s="0"/>
      <c r="VT3610" s="0"/>
      <c r="VU3610" s="0"/>
      <c r="VV3610" s="0"/>
      <c r="VW3610" s="0"/>
      <c r="VX3610" s="0"/>
      <c r="VY3610" s="0"/>
      <c r="VZ3610" s="0"/>
      <c r="WA3610" s="0"/>
      <c r="WB3610" s="0"/>
      <c r="WC3610" s="0"/>
      <c r="WD3610" s="0"/>
      <c r="WE3610" s="0"/>
      <c r="WF3610" s="0"/>
      <c r="WG3610" s="0"/>
      <c r="WH3610" s="0"/>
      <c r="WI3610" s="0"/>
      <c r="WJ3610" s="0"/>
      <c r="WK3610" s="0"/>
      <c r="WL3610" s="0"/>
      <c r="WM3610" s="0"/>
      <c r="WN3610" s="0"/>
      <c r="WO3610" s="0"/>
      <c r="WP3610" s="0"/>
      <c r="WQ3610" s="0"/>
      <c r="WR3610" s="0"/>
      <c r="WS3610" s="0"/>
      <c r="WT3610" s="0"/>
      <c r="WU3610" s="0"/>
      <c r="WV3610" s="0"/>
      <c r="WW3610" s="0"/>
      <c r="WX3610" s="0"/>
      <c r="WY3610" s="0"/>
      <c r="WZ3610" s="0"/>
      <c r="XA3610" s="0"/>
      <c r="XB3610" s="0"/>
      <c r="XC3610" s="0"/>
      <c r="XD3610" s="0"/>
      <c r="XE3610" s="0"/>
      <c r="XF3610" s="0"/>
      <c r="XG3610" s="0"/>
      <c r="XH3610" s="0"/>
      <c r="XI3610" s="0"/>
      <c r="XJ3610" s="0"/>
      <c r="XK3610" s="0"/>
      <c r="XL3610" s="0"/>
      <c r="XM3610" s="0"/>
      <c r="XN3610" s="0"/>
      <c r="XO3610" s="0"/>
      <c r="XP3610" s="0"/>
      <c r="XQ3610" s="0"/>
      <c r="XR3610" s="0"/>
      <c r="XS3610" s="0"/>
      <c r="XT3610" s="0"/>
      <c r="XU3610" s="0"/>
      <c r="XV3610" s="0"/>
      <c r="XW3610" s="0"/>
      <c r="XX3610" s="0"/>
      <c r="XY3610" s="0"/>
      <c r="XZ3610" s="0"/>
      <c r="YA3610" s="0"/>
      <c r="YB3610" s="0"/>
      <c r="YC3610" s="0"/>
      <c r="YD3610" s="0"/>
      <c r="YE3610" s="0"/>
      <c r="YF3610" s="0"/>
      <c r="YG3610" s="0"/>
      <c r="YH3610" s="0"/>
      <c r="YI3610" s="0"/>
      <c r="YJ3610" s="0"/>
      <c r="YK3610" s="0"/>
      <c r="YL3610" s="0"/>
      <c r="YM3610" s="0"/>
      <c r="YN3610" s="0"/>
      <c r="YO3610" s="0"/>
      <c r="YP3610" s="0"/>
      <c r="YQ3610" s="0"/>
      <c r="YR3610" s="0"/>
      <c r="YS3610" s="0"/>
      <c r="YT3610" s="0"/>
      <c r="YU3610" s="0"/>
      <c r="YV3610" s="0"/>
      <c r="YW3610" s="0"/>
      <c r="YX3610" s="0"/>
      <c r="YY3610" s="0"/>
      <c r="YZ3610" s="0"/>
      <c r="ZA3610" s="0"/>
      <c r="ZB3610" s="0"/>
      <c r="ZC3610" s="0"/>
      <c r="ZD3610" s="0"/>
      <c r="ZE3610" s="0"/>
      <c r="ZF3610" s="0"/>
      <c r="ZG3610" s="0"/>
      <c r="ZH3610" s="0"/>
      <c r="ZI3610" s="0"/>
      <c r="ZJ3610" s="0"/>
      <c r="ZK3610" s="0"/>
      <c r="ZL3610" s="0"/>
      <c r="ZM3610" s="0"/>
      <c r="ZN3610" s="0"/>
      <c r="ZO3610" s="0"/>
      <c r="ZP3610" s="0"/>
      <c r="ZQ3610" s="0"/>
      <c r="ZR3610" s="0"/>
      <c r="ZS3610" s="0"/>
      <c r="ZT3610" s="0"/>
      <c r="ZU3610" s="0"/>
      <c r="ZV3610" s="0"/>
      <c r="ZW3610" s="0"/>
      <c r="ZX3610" s="0"/>
      <c r="ZY3610" s="0"/>
      <c r="ZZ3610" s="0"/>
      <c r="AAA3610" s="0"/>
      <c r="AAB3610" s="0"/>
      <c r="AAC3610" s="0"/>
      <c r="AAD3610" s="0"/>
      <c r="AAE3610" s="0"/>
      <c r="AAF3610" s="0"/>
      <c r="AAG3610" s="0"/>
      <c r="AAH3610" s="0"/>
      <c r="AAI3610" s="0"/>
      <c r="AAJ3610" s="0"/>
      <c r="AAK3610" s="0"/>
      <c r="AAL3610" s="0"/>
      <c r="AAM3610" s="0"/>
      <c r="AAN3610" s="0"/>
      <c r="AAO3610" s="0"/>
      <c r="AAP3610" s="0"/>
      <c r="AAQ3610" s="0"/>
      <c r="AAR3610" s="0"/>
      <c r="AAS3610" s="0"/>
      <c r="AAT3610" s="0"/>
      <c r="AAU3610" s="0"/>
      <c r="AAV3610" s="0"/>
      <c r="AAW3610" s="0"/>
      <c r="AAX3610" s="0"/>
      <c r="AAY3610" s="0"/>
      <c r="AAZ3610" s="0"/>
      <c r="ABA3610" s="0"/>
      <c r="ABB3610" s="0"/>
      <c r="ABC3610" s="0"/>
      <c r="ABD3610" s="0"/>
      <c r="ABE3610" s="0"/>
      <c r="ABF3610" s="0"/>
      <c r="ABG3610" s="0"/>
      <c r="ABH3610" s="0"/>
      <c r="ABI3610" s="0"/>
      <c r="ABJ3610" s="0"/>
      <c r="ABK3610" s="0"/>
      <c r="ABL3610" s="0"/>
      <c r="ABM3610" s="0"/>
      <c r="ABN3610" s="0"/>
      <c r="ABO3610" s="0"/>
      <c r="ABP3610" s="0"/>
      <c r="ABQ3610" s="0"/>
      <c r="ABR3610" s="0"/>
      <c r="ABS3610" s="0"/>
      <c r="ABT3610" s="0"/>
      <c r="ABU3610" s="0"/>
      <c r="ABV3610" s="0"/>
      <c r="ABW3610" s="0"/>
      <c r="ABX3610" s="0"/>
      <c r="ABY3610" s="0"/>
      <c r="ABZ3610" s="0"/>
      <c r="ACA3610" s="0"/>
      <c r="ACB3610" s="0"/>
      <c r="ACC3610" s="0"/>
      <c r="ACD3610" s="0"/>
      <c r="ACE3610" s="0"/>
      <c r="ACF3610" s="0"/>
      <c r="ACG3610" s="0"/>
      <c r="ACH3610" s="0"/>
      <c r="ACI3610" s="0"/>
      <c r="ACJ3610" s="0"/>
      <c r="ACK3610" s="0"/>
      <c r="ACL3610" s="0"/>
      <c r="ACM3610" s="0"/>
      <c r="ACN3610" s="0"/>
      <c r="ACO3610" s="0"/>
      <c r="ACP3610" s="0"/>
      <c r="ACQ3610" s="0"/>
      <c r="ACR3610" s="0"/>
      <c r="ACS3610" s="0"/>
      <c r="ACT3610" s="0"/>
      <c r="ACU3610" s="0"/>
      <c r="ACV3610" s="0"/>
      <c r="ACW3610" s="0"/>
      <c r="ACX3610" s="0"/>
      <c r="ACY3610" s="0"/>
      <c r="ACZ3610" s="0"/>
      <c r="ADA3610" s="0"/>
      <c r="ADB3610" s="0"/>
      <c r="ADC3610" s="0"/>
      <c r="ADD3610" s="0"/>
      <c r="ADE3610" s="0"/>
      <c r="ADF3610" s="0"/>
      <c r="ADG3610" s="0"/>
      <c r="ADH3610" s="0"/>
      <c r="ADI3610" s="0"/>
      <c r="ADJ3610" s="0"/>
      <c r="ADK3610" s="0"/>
      <c r="ADL3610" s="0"/>
      <c r="ADM3610" s="0"/>
      <c r="ADN3610" s="0"/>
      <c r="ADO3610" s="0"/>
      <c r="ADP3610" s="0"/>
      <c r="ADQ3610" s="0"/>
      <c r="ADR3610" s="0"/>
      <c r="ADS3610" s="0"/>
      <c r="ADT3610" s="0"/>
      <c r="ADU3610" s="0"/>
      <c r="ADV3610" s="0"/>
      <c r="ADW3610" s="0"/>
      <c r="ADX3610" s="0"/>
      <c r="ADY3610" s="0"/>
      <c r="ADZ3610" s="0"/>
      <c r="AEA3610" s="0"/>
      <c r="AEB3610" s="0"/>
      <c r="AEC3610" s="0"/>
      <c r="AED3610" s="0"/>
      <c r="AEE3610" s="0"/>
      <c r="AEF3610" s="0"/>
      <c r="AEG3610" s="0"/>
      <c r="AEH3610" s="0"/>
      <c r="AEI3610" s="0"/>
      <c r="AEJ3610" s="0"/>
      <c r="AEK3610" s="0"/>
      <c r="AEL3610" s="0"/>
      <c r="AEM3610" s="0"/>
      <c r="AEN3610" s="0"/>
      <c r="AEO3610" s="0"/>
      <c r="AEP3610" s="0"/>
      <c r="AEQ3610" s="0"/>
      <c r="AER3610" s="0"/>
      <c r="AES3610" s="0"/>
      <c r="AET3610" s="0"/>
      <c r="AEU3610" s="0"/>
      <c r="AEV3610" s="0"/>
      <c r="AEW3610" s="0"/>
      <c r="AEX3610" s="0"/>
      <c r="AEY3610" s="0"/>
      <c r="AEZ3610" s="0"/>
      <c r="AFA3610" s="0"/>
      <c r="AFB3610" s="0"/>
      <c r="AFC3610" s="0"/>
      <c r="AFD3610" s="0"/>
      <c r="AFE3610" s="0"/>
      <c r="AFF3610" s="0"/>
      <c r="AFG3610" s="0"/>
      <c r="AFH3610" s="0"/>
      <c r="AFI3610" s="0"/>
      <c r="AFJ3610" s="0"/>
      <c r="AFK3610" s="0"/>
      <c r="AFL3610" s="0"/>
      <c r="AFM3610" s="0"/>
      <c r="AFN3610" s="0"/>
      <c r="AFO3610" s="0"/>
      <c r="AFP3610" s="0"/>
      <c r="AFQ3610" s="0"/>
      <c r="AFR3610" s="0"/>
      <c r="AFS3610" s="0"/>
      <c r="AFT3610" s="0"/>
      <c r="AFU3610" s="0"/>
      <c r="AFV3610" s="0"/>
      <c r="AFW3610" s="0"/>
      <c r="AFX3610" s="0"/>
      <c r="AFY3610" s="0"/>
      <c r="AFZ3610" s="0"/>
      <c r="AGA3610" s="0"/>
      <c r="AGB3610" s="0"/>
      <c r="AGC3610" s="0"/>
      <c r="AGD3610" s="0"/>
      <c r="AGE3610" s="0"/>
      <c r="AGF3610" s="0"/>
      <c r="AGG3610" s="0"/>
      <c r="AGH3610" s="0"/>
      <c r="AGI3610" s="0"/>
      <c r="AGJ3610" s="0"/>
      <c r="AGK3610" s="0"/>
      <c r="AGL3610" s="0"/>
      <c r="AGM3610" s="0"/>
      <c r="AGN3610" s="0"/>
      <c r="AGO3610" s="0"/>
      <c r="AGP3610" s="0"/>
      <c r="AGQ3610" s="0"/>
      <c r="AGR3610" s="0"/>
      <c r="AGS3610" s="0"/>
      <c r="AGT3610" s="0"/>
      <c r="AGU3610" s="0"/>
      <c r="AGV3610" s="0"/>
      <c r="AGW3610" s="0"/>
      <c r="AGX3610" s="0"/>
      <c r="AGY3610" s="0"/>
      <c r="AGZ3610" s="0"/>
      <c r="AHA3610" s="0"/>
      <c r="AHB3610" s="0"/>
      <c r="AHC3610" s="0"/>
      <c r="AHD3610" s="0"/>
      <c r="AHE3610" s="0"/>
      <c r="AHF3610" s="0"/>
      <c r="AHG3610" s="0"/>
      <c r="AHH3610" s="0"/>
      <c r="AHI3610" s="0"/>
      <c r="AHJ3610" s="0"/>
      <c r="AHK3610" s="0"/>
      <c r="AHL3610" s="0"/>
      <c r="AHM3610" s="0"/>
      <c r="AHN3610" s="0"/>
      <c r="AHO3610" s="0"/>
      <c r="AHP3610" s="0"/>
      <c r="AHQ3610" s="0"/>
      <c r="AHR3610" s="0"/>
      <c r="AHS3610" s="0"/>
      <c r="AHT3610" s="0"/>
      <c r="AHU3610" s="0"/>
      <c r="AHV3610" s="0"/>
      <c r="AHW3610" s="0"/>
      <c r="AHX3610" s="0"/>
      <c r="AHY3610" s="0"/>
      <c r="AHZ3610" s="0"/>
      <c r="AIA3610" s="0"/>
      <c r="AIB3610" s="0"/>
      <c r="AIC3610" s="0"/>
      <c r="AID3610" s="0"/>
      <c r="AIE3610" s="0"/>
      <c r="AIF3610" s="0"/>
      <c r="AIG3610" s="0"/>
      <c r="AIH3610" s="0"/>
      <c r="AII3610" s="0"/>
      <c r="AIJ3610" s="0"/>
      <c r="AIK3610" s="0"/>
      <c r="AIL3610" s="0"/>
      <c r="AIM3610" s="0"/>
      <c r="AIN3610" s="0"/>
      <c r="AIO3610" s="0"/>
      <c r="AIP3610" s="0"/>
      <c r="AIQ3610" s="0"/>
      <c r="AIR3610" s="0"/>
      <c r="AIS3610" s="0"/>
      <c r="AIT3610" s="0"/>
      <c r="AIU3610" s="0"/>
      <c r="AIV3610" s="0"/>
      <c r="AIW3610" s="0"/>
      <c r="AIX3610" s="0"/>
      <c r="AIY3610" s="0"/>
      <c r="AIZ3610" s="0"/>
      <c r="AJA3610" s="0"/>
      <c r="AJB3610" s="0"/>
      <c r="AJC3610" s="0"/>
      <c r="AJD3610" s="0"/>
      <c r="AJE3610" s="0"/>
      <c r="AJF3610" s="0"/>
      <c r="AJG3610" s="0"/>
      <c r="AJH3610" s="0"/>
      <c r="AJI3610" s="0"/>
      <c r="AJJ3610" s="0"/>
      <c r="AJK3610" s="0"/>
      <c r="AJL3610" s="0"/>
      <c r="AJM3610" s="0"/>
      <c r="AJN3610" s="0"/>
      <c r="AJO3610" s="0"/>
      <c r="AJP3610" s="0"/>
      <c r="AJQ3610" s="0"/>
      <c r="AJR3610" s="0"/>
      <c r="AJS3610" s="0"/>
      <c r="AJT3610" s="0"/>
      <c r="AJU3610" s="0"/>
      <c r="AJV3610" s="0"/>
      <c r="AJW3610" s="0"/>
      <c r="AJX3610" s="0"/>
      <c r="AJY3610" s="0"/>
      <c r="AJZ3610" s="0"/>
      <c r="AKA3610" s="0"/>
      <c r="AKB3610" s="0"/>
      <c r="AKC3610" s="0"/>
      <c r="AKD3610" s="0"/>
      <c r="AKE3610" s="0"/>
      <c r="AKF3610" s="0"/>
      <c r="AKG3610" s="0"/>
      <c r="AKH3610" s="0"/>
      <c r="AKI3610" s="0"/>
      <c r="AKJ3610" s="0"/>
      <c r="AKK3610" s="0"/>
      <c r="AKL3610" s="0"/>
      <c r="AKM3610" s="0"/>
      <c r="AKN3610" s="0"/>
      <c r="AKO3610" s="0"/>
      <c r="AKP3610" s="0"/>
      <c r="AKQ3610" s="0"/>
      <c r="AKR3610" s="0"/>
      <c r="AKS3610" s="0"/>
      <c r="AKT3610" s="0"/>
      <c r="AKU3610" s="0"/>
      <c r="AKV3610" s="0"/>
      <c r="AKW3610" s="0"/>
      <c r="AKX3610" s="0"/>
      <c r="AKY3610" s="0"/>
      <c r="AKZ3610" s="0"/>
      <c r="ALA3610" s="0"/>
      <c r="ALB3610" s="0"/>
      <c r="ALC3610" s="0"/>
      <c r="ALD3610" s="0"/>
      <c r="ALE3610" s="0"/>
      <c r="ALF3610" s="0"/>
      <c r="ALG3610" s="0"/>
      <c r="ALH3610" s="0"/>
      <c r="ALI3610" s="0"/>
      <c r="ALJ3610" s="0"/>
      <c r="ALK3610" s="0"/>
      <c r="ALL3610" s="0"/>
      <c r="ALM3610" s="0"/>
      <c r="ALN3610" s="0"/>
      <c r="ALO3610" s="0"/>
      <c r="ALP3610" s="0"/>
      <c r="ALQ3610" s="0"/>
      <c r="ALR3610" s="0"/>
      <c r="ALS3610" s="0"/>
      <c r="ALT3610" s="0"/>
      <c r="ALU3610" s="0"/>
      <c r="ALV3610" s="0"/>
      <c r="ALW3610" s="0"/>
      <c r="ALX3610" s="0"/>
      <c r="ALY3610" s="0"/>
      <c r="ALZ3610" s="0"/>
      <c r="AMA3610" s="0"/>
      <c r="AMB3610" s="0"/>
      <c r="AMC3610" s="0"/>
      <c r="AMD3610" s="0"/>
      <c r="AME3610" s="0"/>
      <c r="AMF3610" s="0"/>
      <c r="AMG3610" s="0"/>
      <c r="AMH3610" s="0"/>
      <c r="AMI3610" s="0"/>
    </row>
    <row r="3611" customFormat="false" ht="17.35" hidden="false" customHeight="false" outlineLevel="0" collapsed="false">
      <c r="C3611" s="15" t="s">
        <v>3838</v>
      </c>
      <c r="D3611" s="45" t="s">
        <v>1</v>
      </c>
      <c r="I3611" s="3"/>
      <c r="BM3611" s="0"/>
      <c r="BN3611" s="0"/>
      <c r="BO3611" s="0"/>
      <c r="BP3611" s="0"/>
      <c r="BQ3611" s="0"/>
      <c r="BR3611" s="0"/>
      <c r="BS3611" s="0"/>
      <c r="BT3611" s="0"/>
      <c r="BU3611" s="0"/>
      <c r="BV3611" s="0"/>
      <c r="BW3611" s="0"/>
      <c r="BX3611" s="0"/>
      <c r="BY3611" s="0"/>
      <c r="BZ3611" s="0"/>
      <c r="CA3611" s="0"/>
      <c r="CB3611" s="0"/>
      <c r="CC3611" s="0"/>
      <c r="CD3611" s="0"/>
      <c r="CE3611" s="0"/>
      <c r="CF3611" s="0"/>
      <c r="CG3611" s="0"/>
      <c r="CH3611" s="0"/>
      <c r="CI3611" s="0"/>
      <c r="CJ3611" s="0"/>
      <c r="CK3611" s="0"/>
      <c r="CL3611" s="0"/>
      <c r="CM3611" s="0"/>
      <c r="CN3611" s="0"/>
      <c r="CO3611" s="0"/>
      <c r="CP3611" s="0"/>
      <c r="CQ3611" s="0"/>
      <c r="CR3611" s="0"/>
      <c r="CS3611" s="0"/>
      <c r="CT3611" s="0"/>
      <c r="CU3611" s="0"/>
      <c r="CV3611" s="0"/>
      <c r="CW3611" s="0"/>
      <c r="CX3611" s="0"/>
      <c r="CY3611" s="0"/>
      <c r="CZ3611" s="0"/>
      <c r="DA3611" s="0"/>
      <c r="DB3611" s="0"/>
      <c r="DC3611" s="0"/>
      <c r="DD3611" s="0"/>
      <c r="DE3611" s="0"/>
      <c r="DF3611" s="0"/>
      <c r="DG3611" s="0"/>
      <c r="DH3611" s="0"/>
      <c r="DI3611" s="0"/>
      <c r="DJ3611" s="0"/>
      <c r="DK3611" s="0"/>
      <c r="DL3611" s="0"/>
      <c r="DM3611" s="0"/>
      <c r="DN3611" s="0"/>
      <c r="DO3611" s="0"/>
      <c r="DP3611" s="0"/>
      <c r="DQ3611" s="0"/>
      <c r="DR3611" s="0"/>
      <c r="DS3611" s="0"/>
      <c r="DT3611" s="0"/>
      <c r="DU3611" s="0"/>
      <c r="DV3611" s="0"/>
      <c r="DW3611" s="0"/>
      <c r="DX3611" s="0"/>
      <c r="DY3611" s="0"/>
      <c r="DZ3611" s="0"/>
      <c r="EA3611" s="0"/>
      <c r="EB3611" s="0"/>
      <c r="EC3611" s="0"/>
      <c r="ED3611" s="0"/>
      <c r="EE3611" s="0"/>
      <c r="EF3611" s="0"/>
      <c r="EG3611" s="0"/>
      <c r="EH3611" s="0"/>
      <c r="EI3611" s="0"/>
      <c r="EJ3611" s="0"/>
      <c r="EK3611" s="0"/>
      <c r="EL3611" s="0"/>
      <c r="EM3611" s="0"/>
      <c r="EN3611" s="0"/>
      <c r="EO3611" s="0"/>
      <c r="EP3611" s="0"/>
      <c r="EQ3611" s="0"/>
      <c r="ER3611" s="0"/>
      <c r="ES3611" s="0"/>
      <c r="ET3611" s="0"/>
      <c r="EU3611" s="0"/>
      <c r="EV3611" s="0"/>
      <c r="EW3611" s="0"/>
      <c r="EX3611" s="0"/>
      <c r="EY3611" s="0"/>
      <c r="EZ3611" s="0"/>
      <c r="FA3611" s="0"/>
      <c r="FB3611" s="0"/>
      <c r="FC3611" s="0"/>
      <c r="FD3611" s="0"/>
      <c r="FE3611" s="0"/>
      <c r="FF3611" s="0"/>
      <c r="FG3611" s="0"/>
      <c r="FH3611" s="0"/>
      <c r="FI3611" s="0"/>
      <c r="FJ3611" s="0"/>
      <c r="FK3611" s="0"/>
      <c r="FL3611" s="0"/>
      <c r="FM3611" s="0"/>
      <c r="FN3611" s="0"/>
      <c r="FO3611" s="0"/>
      <c r="FP3611" s="0"/>
      <c r="FQ3611" s="0"/>
      <c r="FR3611" s="0"/>
      <c r="FS3611" s="0"/>
      <c r="FT3611" s="0"/>
      <c r="FU3611" s="0"/>
      <c r="FV3611" s="0"/>
      <c r="FW3611" s="0"/>
      <c r="FX3611" s="0"/>
      <c r="FY3611" s="0"/>
      <c r="FZ3611" s="0"/>
      <c r="GA3611" s="0"/>
      <c r="GB3611" s="0"/>
      <c r="GC3611" s="0"/>
      <c r="GD3611" s="0"/>
      <c r="GE3611" s="0"/>
      <c r="GF3611" s="0"/>
      <c r="GG3611" s="0"/>
      <c r="GH3611" s="0"/>
      <c r="GI3611" s="0"/>
      <c r="GJ3611" s="0"/>
      <c r="GK3611" s="0"/>
      <c r="GL3611" s="0"/>
      <c r="GM3611" s="0"/>
      <c r="GN3611" s="0"/>
      <c r="GO3611" s="0"/>
      <c r="GP3611" s="0"/>
      <c r="GQ3611" s="0"/>
      <c r="GR3611" s="0"/>
      <c r="GS3611" s="0"/>
      <c r="GT3611" s="0"/>
      <c r="GU3611" s="0"/>
      <c r="GV3611" s="0"/>
      <c r="GW3611" s="0"/>
      <c r="GX3611" s="0"/>
      <c r="GY3611" s="0"/>
      <c r="GZ3611" s="0"/>
      <c r="HA3611" s="0"/>
      <c r="HB3611" s="0"/>
      <c r="HC3611" s="0"/>
      <c r="HD3611" s="0"/>
      <c r="HE3611" s="0"/>
      <c r="HF3611" s="0"/>
      <c r="HG3611" s="0"/>
      <c r="HH3611" s="0"/>
      <c r="HI3611" s="0"/>
      <c r="HJ3611" s="0"/>
      <c r="HK3611" s="0"/>
      <c r="HL3611" s="0"/>
      <c r="HM3611" s="0"/>
      <c r="HN3611" s="0"/>
      <c r="HO3611" s="0"/>
      <c r="HP3611" s="0"/>
      <c r="HQ3611" s="0"/>
      <c r="HR3611" s="0"/>
      <c r="HS3611" s="0"/>
      <c r="HT3611" s="0"/>
      <c r="HU3611" s="0"/>
      <c r="HV3611" s="0"/>
      <c r="HW3611" s="0"/>
      <c r="HX3611" s="0"/>
      <c r="HY3611" s="0"/>
      <c r="HZ3611" s="0"/>
      <c r="IA3611" s="0"/>
      <c r="IB3611" s="0"/>
      <c r="IC3611" s="0"/>
      <c r="ID3611" s="0"/>
      <c r="IE3611" s="0"/>
      <c r="IF3611" s="0"/>
      <c r="IG3611" s="0"/>
      <c r="IH3611" s="0"/>
      <c r="II3611" s="0"/>
      <c r="IJ3611" s="0"/>
      <c r="IK3611" s="0"/>
      <c r="IL3611" s="0"/>
      <c r="IM3611" s="0"/>
      <c r="IN3611" s="0"/>
      <c r="IO3611" s="0"/>
      <c r="IP3611" s="0"/>
      <c r="IQ3611" s="0"/>
      <c r="IR3611" s="0"/>
      <c r="IS3611" s="0"/>
      <c r="IT3611" s="0"/>
      <c r="IU3611" s="0"/>
      <c r="IV3611" s="0"/>
      <c r="IW3611" s="0"/>
      <c r="IX3611" s="0"/>
      <c r="IY3611" s="0"/>
      <c r="IZ3611" s="0"/>
      <c r="JA3611" s="0"/>
      <c r="JB3611" s="0"/>
      <c r="JC3611" s="0"/>
      <c r="JD3611" s="0"/>
      <c r="JE3611" s="0"/>
      <c r="JF3611" s="0"/>
      <c r="JG3611" s="0"/>
      <c r="JH3611" s="0"/>
      <c r="JI3611" s="0"/>
      <c r="JJ3611" s="0"/>
      <c r="JK3611" s="0"/>
      <c r="JL3611" s="0"/>
      <c r="JM3611" s="0"/>
      <c r="JN3611" s="0"/>
      <c r="JO3611" s="0"/>
      <c r="JP3611" s="0"/>
      <c r="JQ3611" s="0"/>
      <c r="JR3611" s="0"/>
      <c r="JS3611" s="0"/>
      <c r="JT3611" s="0"/>
      <c r="JU3611" s="0"/>
      <c r="JV3611" s="0"/>
      <c r="JW3611" s="0"/>
      <c r="JX3611" s="0"/>
      <c r="JY3611" s="0"/>
      <c r="JZ3611" s="0"/>
      <c r="KA3611" s="0"/>
      <c r="KB3611" s="0"/>
      <c r="KC3611" s="0"/>
      <c r="KD3611" s="0"/>
      <c r="KE3611" s="0"/>
      <c r="KF3611" s="0"/>
      <c r="KG3611" s="0"/>
      <c r="KH3611" s="0"/>
      <c r="KI3611" s="0"/>
      <c r="KJ3611" s="0"/>
      <c r="KK3611" s="0"/>
      <c r="KL3611" s="0"/>
      <c r="KM3611" s="0"/>
      <c r="KN3611" s="0"/>
      <c r="KO3611" s="0"/>
      <c r="KP3611" s="0"/>
      <c r="KQ3611" s="0"/>
      <c r="KR3611" s="0"/>
      <c r="KS3611" s="0"/>
      <c r="KT3611" s="0"/>
      <c r="KU3611" s="0"/>
      <c r="KV3611" s="0"/>
      <c r="KW3611" s="0"/>
      <c r="KX3611" s="0"/>
      <c r="KY3611" s="0"/>
      <c r="KZ3611" s="0"/>
      <c r="LA3611" s="0"/>
      <c r="LB3611" s="0"/>
      <c r="LC3611" s="0"/>
      <c r="LD3611" s="0"/>
      <c r="LE3611" s="0"/>
      <c r="LF3611" s="0"/>
      <c r="LG3611" s="0"/>
      <c r="LH3611" s="0"/>
      <c r="LI3611" s="0"/>
      <c r="LJ3611" s="0"/>
      <c r="LK3611" s="0"/>
      <c r="LL3611" s="0"/>
      <c r="LM3611" s="0"/>
      <c r="LN3611" s="0"/>
      <c r="LO3611" s="0"/>
      <c r="LP3611" s="0"/>
      <c r="LQ3611" s="0"/>
      <c r="LR3611" s="0"/>
      <c r="LS3611" s="0"/>
      <c r="LT3611" s="0"/>
      <c r="LU3611" s="0"/>
      <c r="LV3611" s="0"/>
      <c r="LW3611" s="0"/>
      <c r="LX3611" s="0"/>
      <c r="LY3611" s="0"/>
      <c r="LZ3611" s="0"/>
      <c r="MA3611" s="0"/>
      <c r="MB3611" s="0"/>
      <c r="MC3611" s="0"/>
      <c r="MD3611" s="0"/>
      <c r="ME3611" s="0"/>
      <c r="MF3611" s="0"/>
      <c r="MG3611" s="0"/>
      <c r="MH3611" s="0"/>
      <c r="MI3611" s="0"/>
      <c r="MJ3611" s="0"/>
      <c r="MK3611" s="0"/>
      <c r="ML3611" s="0"/>
      <c r="MM3611" s="0"/>
      <c r="MN3611" s="0"/>
      <c r="MO3611" s="0"/>
      <c r="MP3611" s="0"/>
      <c r="MQ3611" s="0"/>
      <c r="MR3611" s="0"/>
      <c r="MS3611" s="0"/>
      <c r="MT3611" s="0"/>
      <c r="MU3611" s="0"/>
      <c r="MV3611" s="0"/>
      <c r="MW3611" s="0"/>
      <c r="MX3611" s="0"/>
      <c r="MY3611" s="0"/>
      <c r="MZ3611" s="0"/>
      <c r="NA3611" s="0"/>
      <c r="NB3611" s="0"/>
      <c r="NC3611" s="0"/>
      <c r="ND3611" s="0"/>
      <c r="NE3611" s="0"/>
      <c r="NF3611" s="0"/>
      <c r="NG3611" s="0"/>
      <c r="NH3611" s="0"/>
      <c r="NI3611" s="0"/>
      <c r="NJ3611" s="0"/>
      <c r="NK3611" s="0"/>
      <c r="NL3611" s="0"/>
      <c r="NM3611" s="0"/>
      <c r="NN3611" s="0"/>
      <c r="NO3611" s="0"/>
      <c r="NP3611" s="0"/>
      <c r="NQ3611" s="0"/>
      <c r="NR3611" s="0"/>
      <c r="NS3611" s="0"/>
      <c r="NT3611" s="0"/>
      <c r="NU3611" s="0"/>
      <c r="NV3611" s="0"/>
      <c r="NW3611" s="0"/>
      <c r="NX3611" s="0"/>
      <c r="NY3611" s="0"/>
      <c r="NZ3611" s="0"/>
      <c r="OA3611" s="0"/>
      <c r="OB3611" s="0"/>
      <c r="OC3611" s="0"/>
      <c r="OD3611" s="0"/>
      <c r="OE3611" s="0"/>
      <c r="OF3611" s="0"/>
      <c r="OG3611" s="0"/>
      <c r="OH3611" s="0"/>
      <c r="OI3611" s="0"/>
      <c r="OJ3611" s="0"/>
      <c r="OK3611" s="0"/>
      <c r="OL3611" s="0"/>
      <c r="OM3611" s="0"/>
      <c r="ON3611" s="0"/>
      <c r="OO3611" s="0"/>
      <c r="OP3611" s="0"/>
      <c r="OQ3611" s="0"/>
      <c r="OR3611" s="0"/>
      <c r="OS3611" s="0"/>
      <c r="OT3611" s="0"/>
      <c r="OU3611" s="0"/>
      <c r="OV3611" s="0"/>
      <c r="OW3611" s="0"/>
      <c r="OX3611" s="0"/>
      <c r="OY3611" s="0"/>
      <c r="OZ3611" s="0"/>
      <c r="PA3611" s="0"/>
      <c r="PB3611" s="0"/>
      <c r="PC3611" s="0"/>
      <c r="PD3611" s="0"/>
      <c r="PE3611" s="0"/>
      <c r="PF3611" s="0"/>
      <c r="PG3611" s="0"/>
      <c r="PH3611" s="0"/>
      <c r="PI3611" s="0"/>
      <c r="PJ3611" s="0"/>
      <c r="PK3611" s="0"/>
      <c r="PL3611" s="0"/>
      <c r="PM3611" s="0"/>
      <c r="PN3611" s="0"/>
      <c r="PO3611" s="0"/>
      <c r="PP3611" s="0"/>
      <c r="PQ3611" s="0"/>
      <c r="PR3611" s="0"/>
      <c r="PS3611" s="0"/>
      <c r="PT3611" s="0"/>
      <c r="PU3611" s="0"/>
      <c r="PV3611" s="0"/>
      <c r="PW3611" s="0"/>
      <c r="PX3611" s="0"/>
      <c r="PY3611" s="0"/>
      <c r="PZ3611" s="0"/>
      <c r="QA3611" s="0"/>
      <c r="QB3611" s="0"/>
      <c r="QC3611" s="0"/>
      <c r="QD3611" s="0"/>
      <c r="QE3611" s="0"/>
      <c r="QF3611" s="0"/>
      <c r="QG3611" s="0"/>
      <c r="QH3611" s="0"/>
      <c r="QI3611" s="0"/>
      <c r="QJ3611" s="0"/>
      <c r="QK3611" s="0"/>
      <c r="QL3611" s="0"/>
      <c r="QM3611" s="0"/>
      <c r="QN3611" s="0"/>
      <c r="QO3611" s="0"/>
      <c r="QP3611" s="0"/>
      <c r="QQ3611" s="0"/>
      <c r="QR3611" s="0"/>
      <c r="QS3611" s="0"/>
      <c r="QT3611" s="0"/>
      <c r="QU3611" s="0"/>
      <c r="QV3611" s="0"/>
      <c r="QW3611" s="0"/>
      <c r="QX3611" s="0"/>
      <c r="QY3611" s="0"/>
      <c r="QZ3611" s="0"/>
      <c r="RA3611" s="0"/>
      <c r="RB3611" s="0"/>
      <c r="RC3611" s="0"/>
      <c r="RD3611" s="0"/>
      <c r="RE3611" s="0"/>
      <c r="RF3611" s="0"/>
      <c r="RG3611" s="0"/>
      <c r="RH3611" s="0"/>
      <c r="RI3611" s="0"/>
      <c r="RJ3611" s="0"/>
      <c r="RK3611" s="0"/>
      <c r="RL3611" s="0"/>
      <c r="RM3611" s="0"/>
      <c r="RN3611" s="0"/>
      <c r="RO3611" s="0"/>
      <c r="RP3611" s="0"/>
      <c r="RQ3611" s="0"/>
      <c r="RR3611" s="0"/>
      <c r="RS3611" s="0"/>
      <c r="RT3611" s="0"/>
      <c r="RU3611" s="0"/>
      <c r="RV3611" s="0"/>
      <c r="RW3611" s="0"/>
      <c r="RX3611" s="0"/>
      <c r="RY3611" s="0"/>
      <c r="RZ3611" s="0"/>
      <c r="SA3611" s="0"/>
      <c r="SB3611" s="0"/>
      <c r="SC3611" s="0"/>
      <c r="SD3611" s="0"/>
      <c r="SE3611" s="0"/>
      <c r="SF3611" s="0"/>
      <c r="SG3611" s="0"/>
      <c r="SH3611" s="0"/>
      <c r="SI3611" s="0"/>
      <c r="SJ3611" s="0"/>
      <c r="SK3611" s="0"/>
      <c r="SL3611" s="0"/>
      <c r="SM3611" s="0"/>
      <c r="SN3611" s="0"/>
      <c r="SO3611" s="0"/>
      <c r="SP3611" s="0"/>
      <c r="SQ3611" s="0"/>
      <c r="SR3611" s="0"/>
      <c r="SS3611" s="0"/>
      <c r="ST3611" s="0"/>
      <c r="SU3611" s="0"/>
      <c r="SV3611" s="0"/>
      <c r="SW3611" s="0"/>
      <c r="SX3611" s="0"/>
      <c r="SY3611" s="0"/>
      <c r="SZ3611" s="0"/>
      <c r="TA3611" s="0"/>
      <c r="TB3611" s="0"/>
      <c r="TC3611" s="0"/>
      <c r="TD3611" s="0"/>
      <c r="TE3611" s="0"/>
      <c r="TF3611" s="0"/>
      <c r="TG3611" s="0"/>
      <c r="TH3611" s="0"/>
      <c r="TI3611" s="0"/>
      <c r="TJ3611" s="0"/>
      <c r="TK3611" s="0"/>
      <c r="TL3611" s="0"/>
      <c r="TM3611" s="0"/>
      <c r="TN3611" s="0"/>
      <c r="TO3611" s="0"/>
      <c r="TP3611" s="0"/>
      <c r="TQ3611" s="0"/>
      <c r="TR3611" s="0"/>
      <c r="TS3611" s="0"/>
      <c r="TT3611" s="0"/>
      <c r="TU3611" s="0"/>
      <c r="TV3611" s="0"/>
      <c r="TW3611" s="0"/>
      <c r="TX3611" s="0"/>
      <c r="TY3611" s="0"/>
      <c r="TZ3611" s="0"/>
      <c r="UA3611" s="0"/>
      <c r="UB3611" s="0"/>
      <c r="UC3611" s="0"/>
      <c r="UD3611" s="0"/>
      <c r="UE3611" s="0"/>
      <c r="UF3611" s="0"/>
      <c r="UG3611" s="0"/>
      <c r="UH3611" s="0"/>
      <c r="UI3611" s="0"/>
      <c r="UJ3611" s="0"/>
      <c r="UK3611" s="0"/>
      <c r="UL3611" s="0"/>
      <c r="UM3611" s="0"/>
      <c r="UN3611" s="0"/>
      <c r="UO3611" s="0"/>
      <c r="UP3611" s="0"/>
      <c r="UQ3611" s="0"/>
      <c r="UR3611" s="0"/>
      <c r="US3611" s="0"/>
      <c r="UT3611" s="0"/>
      <c r="UU3611" s="0"/>
      <c r="UV3611" s="0"/>
      <c r="UW3611" s="0"/>
      <c r="UX3611" s="0"/>
      <c r="UY3611" s="0"/>
      <c r="UZ3611" s="0"/>
      <c r="VA3611" s="0"/>
      <c r="VB3611" s="0"/>
      <c r="VC3611" s="0"/>
      <c r="VD3611" s="0"/>
      <c r="VE3611" s="0"/>
      <c r="VF3611" s="0"/>
      <c r="VG3611" s="0"/>
      <c r="VH3611" s="0"/>
      <c r="VI3611" s="0"/>
      <c r="VJ3611" s="0"/>
      <c r="VK3611" s="0"/>
      <c r="VL3611" s="0"/>
      <c r="VM3611" s="0"/>
      <c r="VN3611" s="0"/>
      <c r="VO3611" s="0"/>
      <c r="VP3611" s="0"/>
      <c r="VQ3611" s="0"/>
      <c r="VR3611" s="0"/>
      <c r="VS3611" s="0"/>
      <c r="VT3611" s="0"/>
      <c r="VU3611" s="0"/>
      <c r="VV3611" s="0"/>
      <c r="VW3611" s="0"/>
      <c r="VX3611" s="0"/>
      <c r="VY3611" s="0"/>
      <c r="VZ3611" s="0"/>
      <c r="WA3611" s="0"/>
      <c r="WB3611" s="0"/>
      <c r="WC3611" s="0"/>
      <c r="WD3611" s="0"/>
      <c r="WE3611" s="0"/>
      <c r="WF3611" s="0"/>
      <c r="WG3611" s="0"/>
      <c r="WH3611" s="0"/>
      <c r="WI3611" s="0"/>
      <c r="WJ3611" s="0"/>
      <c r="WK3611" s="0"/>
      <c r="WL3611" s="0"/>
      <c r="WM3611" s="0"/>
      <c r="WN3611" s="0"/>
      <c r="WO3611" s="0"/>
      <c r="WP3611" s="0"/>
      <c r="WQ3611" s="0"/>
      <c r="WR3611" s="0"/>
      <c r="WS3611" s="0"/>
      <c r="WT3611" s="0"/>
      <c r="WU3611" s="0"/>
      <c r="WV3611" s="0"/>
      <c r="WW3611" s="0"/>
      <c r="WX3611" s="0"/>
      <c r="WY3611" s="0"/>
      <c r="WZ3611" s="0"/>
      <c r="XA3611" s="0"/>
      <c r="XB3611" s="0"/>
      <c r="XC3611" s="0"/>
      <c r="XD3611" s="0"/>
      <c r="XE3611" s="0"/>
      <c r="XF3611" s="0"/>
      <c r="XG3611" s="0"/>
      <c r="XH3611" s="0"/>
      <c r="XI3611" s="0"/>
      <c r="XJ3611" s="0"/>
      <c r="XK3611" s="0"/>
      <c r="XL3611" s="0"/>
      <c r="XM3611" s="0"/>
      <c r="XN3611" s="0"/>
      <c r="XO3611" s="0"/>
      <c r="XP3611" s="0"/>
      <c r="XQ3611" s="0"/>
      <c r="XR3611" s="0"/>
      <c r="XS3611" s="0"/>
      <c r="XT3611" s="0"/>
      <c r="XU3611" s="0"/>
      <c r="XV3611" s="0"/>
      <c r="XW3611" s="0"/>
      <c r="XX3611" s="0"/>
      <c r="XY3611" s="0"/>
      <c r="XZ3611" s="0"/>
      <c r="YA3611" s="0"/>
      <c r="YB3611" s="0"/>
      <c r="YC3611" s="0"/>
      <c r="YD3611" s="0"/>
      <c r="YE3611" s="0"/>
      <c r="YF3611" s="0"/>
      <c r="YG3611" s="0"/>
      <c r="YH3611" s="0"/>
      <c r="YI3611" s="0"/>
      <c r="YJ3611" s="0"/>
      <c r="YK3611" s="0"/>
      <c r="YL3611" s="0"/>
      <c r="YM3611" s="0"/>
      <c r="YN3611" s="0"/>
      <c r="YO3611" s="0"/>
      <c r="YP3611" s="0"/>
      <c r="YQ3611" s="0"/>
      <c r="YR3611" s="0"/>
      <c r="YS3611" s="0"/>
      <c r="YT3611" s="0"/>
      <c r="YU3611" s="0"/>
      <c r="YV3611" s="0"/>
      <c r="YW3611" s="0"/>
      <c r="YX3611" s="0"/>
      <c r="YY3611" s="0"/>
      <c r="YZ3611" s="0"/>
      <c r="ZA3611" s="0"/>
      <c r="ZB3611" s="0"/>
      <c r="ZC3611" s="0"/>
      <c r="ZD3611" s="0"/>
      <c r="ZE3611" s="0"/>
      <c r="ZF3611" s="0"/>
      <c r="ZG3611" s="0"/>
      <c r="ZH3611" s="0"/>
      <c r="ZI3611" s="0"/>
      <c r="ZJ3611" s="0"/>
      <c r="ZK3611" s="0"/>
      <c r="ZL3611" s="0"/>
      <c r="ZM3611" s="0"/>
      <c r="ZN3611" s="0"/>
      <c r="ZO3611" s="0"/>
      <c r="ZP3611" s="0"/>
      <c r="ZQ3611" s="0"/>
      <c r="ZR3611" s="0"/>
      <c r="ZS3611" s="0"/>
      <c r="ZT3611" s="0"/>
      <c r="ZU3611" s="0"/>
      <c r="ZV3611" s="0"/>
      <c r="ZW3611" s="0"/>
      <c r="ZX3611" s="0"/>
      <c r="ZY3611" s="0"/>
      <c r="ZZ3611" s="0"/>
      <c r="AAA3611" s="0"/>
      <c r="AAB3611" s="0"/>
      <c r="AAC3611" s="0"/>
      <c r="AAD3611" s="0"/>
      <c r="AAE3611" s="0"/>
      <c r="AAF3611" s="0"/>
      <c r="AAG3611" s="0"/>
      <c r="AAH3611" s="0"/>
      <c r="AAI3611" s="0"/>
      <c r="AAJ3611" s="0"/>
      <c r="AAK3611" s="0"/>
      <c r="AAL3611" s="0"/>
      <c r="AAM3611" s="0"/>
      <c r="AAN3611" s="0"/>
      <c r="AAO3611" s="0"/>
      <c r="AAP3611" s="0"/>
      <c r="AAQ3611" s="0"/>
      <c r="AAR3611" s="0"/>
      <c r="AAS3611" s="0"/>
      <c r="AAT3611" s="0"/>
      <c r="AAU3611" s="0"/>
      <c r="AAV3611" s="0"/>
      <c r="AAW3611" s="0"/>
      <c r="AAX3611" s="0"/>
      <c r="AAY3611" s="0"/>
      <c r="AAZ3611" s="0"/>
      <c r="ABA3611" s="0"/>
      <c r="ABB3611" s="0"/>
      <c r="ABC3611" s="0"/>
      <c r="ABD3611" s="0"/>
      <c r="ABE3611" s="0"/>
      <c r="ABF3611" s="0"/>
      <c r="ABG3611" s="0"/>
      <c r="ABH3611" s="0"/>
      <c r="ABI3611" s="0"/>
      <c r="ABJ3611" s="0"/>
      <c r="ABK3611" s="0"/>
      <c r="ABL3611" s="0"/>
      <c r="ABM3611" s="0"/>
      <c r="ABN3611" s="0"/>
      <c r="ABO3611" s="0"/>
      <c r="ABP3611" s="0"/>
      <c r="ABQ3611" s="0"/>
      <c r="ABR3611" s="0"/>
      <c r="ABS3611" s="0"/>
      <c r="ABT3611" s="0"/>
      <c r="ABU3611" s="0"/>
      <c r="ABV3611" s="0"/>
      <c r="ABW3611" s="0"/>
      <c r="ABX3611" s="0"/>
      <c r="ABY3611" s="0"/>
      <c r="ABZ3611" s="0"/>
      <c r="ACA3611" s="0"/>
      <c r="ACB3611" s="0"/>
      <c r="ACC3611" s="0"/>
      <c r="ACD3611" s="0"/>
      <c r="ACE3611" s="0"/>
      <c r="ACF3611" s="0"/>
      <c r="ACG3611" s="0"/>
      <c r="ACH3611" s="0"/>
      <c r="ACI3611" s="0"/>
      <c r="ACJ3611" s="0"/>
      <c r="ACK3611" s="0"/>
      <c r="ACL3611" s="0"/>
      <c r="ACM3611" s="0"/>
      <c r="ACN3611" s="0"/>
      <c r="ACO3611" s="0"/>
      <c r="ACP3611" s="0"/>
      <c r="ACQ3611" s="0"/>
      <c r="ACR3611" s="0"/>
      <c r="ACS3611" s="0"/>
      <c r="ACT3611" s="0"/>
      <c r="ACU3611" s="0"/>
      <c r="ACV3611" s="0"/>
      <c r="ACW3611" s="0"/>
      <c r="ACX3611" s="0"/>
      <c r="ACY3611" s="0"/>
      <c r="ACZ3611" s="0"/>
      <c r="ADA3611" s="0"/>
      <c r="ADB3611" s="0"/>
      <c r="ADC3611" s="0"/>
      <c r="ADD3611" s="0"/>
      <c r="ADE3611" s="0"/>
      <c r="ADF3611" s="0"/>
      <c r="ADG3611" s="0"/>
      <c r="ADH3611" s="0"/>
      <c r="ADI3611" s="0"/>
      <c r="ADJ3611" s="0"/>
      <c r="ADK3611" s="0"/>
      <c r="ADL3611" s="0"/>
      <c r="ADM3611" s="0"/>
      <c r="ADN3611" s="0"/>
      <c r="ADO3611" s="0"/>
      <c r="ADP3611" s="0"/>
      <c r="ADQ3611" s="0"/>
      <c r="ADR3611" s="0"/>
      <c r="ADS3611" s="0"/>
      <c r="ADT3611" s="0"/>
      <c r="ADU3611" s="0"/>
      <c r="ADV3611" s="0"/>
      <c r="ADW3611" s="0"/>
      <c r="ADX3611" s="0"/>
      <c r="ADY3611" s="0"/>
      <c r="ADZ3611" s="0"/>
      <c r="AEA3611" s="0"/>
      <c r="AEB3611" s="0"/>
      <c r="AEC3611" s="0"/>
      <c r="AED3611" s="0"/>
      <c r="AEE3611" s="0"/>
      <c r="AEF3611" s="0"/>
      <c r="AEG3611" s="0"/>
      <c r="AEH3611" s="0"/>
      <c r="AEI3611" s="0"/>
      <c r="AEJ3611" s="0"/>
      <c r="AEK3611" s="0"/>
      <c r="AEL3611" s="0"/>
      <c r="AEM3611" s="0"/>
      <c r="AEN3611" s="0"/>
      <c r="AEO3611" s="0"/>
      <c r="AEP3611" s="0"/>
      <c r="AEQ3611" s="0"/>
      <c r="AER3611" s="0"/>
      <c r="AES3611" s="0"/>
      <c r="AET3611" s="0"/>
      <c r="AEU3611" s="0"/>
      <c r="AEV3611" s="0"/>
      <c r="AEW3611" s="0"/>
      <c r="AEX3611" s="0"/>
      <c r="AEY3611" s="0"/>
      <c r="AEZ3611" s="0"/>
      <c r="AFA3611" s="0"/>
      <c r="AFB3611" s="0"/>
      <c r="AFC3611" s="0"/>
      <c r="AFD3611" s="0"/>
      <c r="AFE3611" s="0"/>
      <c r="AFF3611" s="0"/>
      <c r="AFG3611" s="0"/>
      <c r="AFH3611" s="0"/>
      <c r="AFI3611" s="0"/>
      <c r="AFJ3611" s="0"/>
      <c r="AFK3611" s="0"/>
      <c r="AFL3611" s="0"/>
      <c r="AFM3611" s="0"/>
      <c r="AFN3611" s="0"/>
      <c r="AFO3611" s="0"/>
      <c r="AFP3611" s="0"/>
      <c r="AFQ3611" s="0"/>
      <c r="AFR3611" s="0"/>
      <c r="AFS3611" s="0"/>
      <c r="AFT3611" s="0"/>
      <c r="AFU3611" s="0"/>
      <c r="AFV3611" s="0"/>
      <c r="AFW3611" s="0"/>
      <c r="AFX3611" s="0"/>
      <c r="AFY3611" s="0"/>
      <c r="AFZ3611" s="0"/>
      <c r="AGA3611" s="0"/>
      <c r="AGB3611" s="0"/>
      <c r="AGC3611" s="0"/>
      <c r="AGD3611" s="0"/>
      <c r="AGE3611" s="0"/>
      <c r="AGF3611" s="0"/>
      <c r="AGG3611" s="0"/>
      <c r="AGH3611" s="0"/>
      <c r="AGI3611" s="0"/>
      <c r="AGJ3611" s="0"/>
      <c r="AGK3611" s="0"/>
      <c r="AGL3611" s="0"/>
      <c r="AGM3611" s="0"/>
      <c r="AGN3611" s="0"/>
      <c r="AGO3611" s="0"/>
      <c r="AGP3611" s="0"/>
      <c r="AGQ3611" s="0"/>
      <c r="AGR3611" s="0"/>
      <c r="AGS3611" s="0"/>
      <c r="AGT3611" s="0"/>
      <c r="AGU3611" s="0"/>
      <c r="AGV3611" s="0"/>
      <c r="AGW3611" s="0"/>
      <c r="AGX3611" s="0"/>
      <c r="AGY3611" s="0"/>
      <c r="AGZ3611" s="0"/>
      <c r="AHA3611" s="0"/>
      <c r="AHB3611" s="0"/>
      <c r="AHC3611" s="0"/>
      <c r="AHD3611" s="0"/>
      <c r="AHE3611" s="0"/>
      <c r="AHF3611" s="0"/>
      <c r="AHG3611" s="0"/>
      <c r="AHH3611" s="0"/>
      <c r="AHI3611" s="0"/>
      <c r="AHJ3611" s="0"/>
      <c r="AHK3611" s="0"/>
      <c r="AHL3611" s="0"/>
      <c r="AHM3611" s="0"/>
      <c r="AHN3611" s="0"/>
      <c r="AHO3611" s="0"/>
      <c r="AHP3611" s="0"/>
      <c r="AHQ3611" s="0"/>
      <c r="AHR3611" s="0"/>
      <c r="AHS3611" s="0"/>
      <c r="AHT3611" s="0"/>
      <c r="AHU3611" s="0"/>
      <c r="AHV3611" s="0"/>
      <c r="AHW3611" s="0"/>
      <c r="AHX3611" s="0"/>
      <c r="AHY3611" s="0"/>
      <c r="AHZ3611" s="0"/>
      <c r="AIA3611" s="0"/>
      <c r="AIB3611" s="0"/>
      <c r="AIC3611" s="0"/>
      <c r="AID3611" s="0"/>
      <c r="AIE3611" s="0"/>
      <c r="AIF3611" s="0"/>
      <c r="AIG3611" s="0"/>
      <c r="AIH3611" s="0"/>
      <c r="AII3611" s="0"/>
      <c r="AIJ3611" s="0"/>
      <c r="AIK3611" s="0"/>
      <c r="AIL3611" s="0"/>
      <c r="AIM3611" s="0"/>
      <c r="AIN3611" s="0"/>
      <c r="AIO3611" s="0"/>
      <c r="AIP3611" s="0"/>
      <c r="AIQ3611" s="0"/>
      <c r="AIR3611" s="0"/>
      <c r="AIS3611" s="0"/>
      <c r="AIT3611" s="0"/>
      <c r="AIU3611" s="0"/>
      <c r="AIV3611" s="0"/>
      <c r="AIW3611" s="0"/>
      <c r="AIX3611" s="0"/>
      <c r="AIY3611" s="0"/>
      <c r="AIZ3611" s="0"/>
      <c r="AJA3611" s="0"/>
      <c r="AJB3611" s="0"/>
      <c r="AJC3611" s="0"/>
      <c r="AJD3611" s="0"/>
      <c r="AJE3611" s="0"/>
      <c r="AJF3611" s="0"/>
      <c r="AJG3611" s="0"/>
      <c r="AJH3611" s="0"/>
      <c r="AJI3611" s="0"/>
      <c r="AJJ3611" s="0"/>
      <c r="AJK3611" s="0"/>
      <c r="AJL3611" s="0"/>
      <c r="AJM3611" s="0"/>
      <c r="AJN3611" s="0"/>
      <c r="AJO3611" s="0"/>
      <c r="AJP3611" s="0"/>
      <c r="AJQ3611" s="0"/>
      <c r="AJR3611" s="0"/>
      <c r="AJS3611" s="0"/>
      <c r="AJT3611" s="0"/>
      <c r="AJU3611" s="0"/>
      <c r="AJV3611" s="0"/>
      <c r="AJW3611" s="0"/>
      <c r="AJX3611" s="0"/>
      <c r="AJY3611" s="0"/>
      <c r="AJZ3611" s="0"/>
      <c r="AKA3611" s="0"/>
      <c r="AKB3611" s="0"/>
      <c r="AKC3611" s="0"/>
      <c r="AKD3611" s="0"/>
      <c r="AKE3611" s="0"/>
      <c r="AKF3611" s="0"/>
      <c r="AKG3611" s="0"/>
      <c r="AKH3611" s="0"/>
      <c r="AKI3611" s="0"/>
      <c r="AKJ3611" s="0"/>
      <c r="AKK3611" s="0"/>
      <c r="AKL3611" s="0"/>
      <c r="AKM3611" s="0"/>
      <c r="AKN3611" s="0"/>
      <c r="AKO3611" s="0"/>
      <c r="AKP3611" s="0"/>
      <c r="AKQ3611" s="0"/>
      <c r="AKR3611" s="0"/>
      <c r="AKS3611" s="0"/>
      <c r="AKT3611" s="0"/>
      <c r="AKU3611" s="0"/>
      <c r="AKV3611" s="0"/>
      <c r="AKW3611" s="0"/>
      <c r="AKX3611" s="0"/>
      <c r="AKY3611" s="0"/>
      <c r="AKZ3611" s="0"/>
      <c r="ALA3611" s="0"/>
      <c r="ALB3611" s="0"/>
      <c r="ALC3611" s="0"/>
      <c r="ALD3611" s="0"/>
      <c r="ALE3611" s="0"/>
      <c r="ALF3611" s="0"/>
      <c r="ALG3611" s="0"/>
      <c r="ALH3611" s="0"/>
      <c r="ALI3611" s="0"/>
      <c r="ALJ3611" s="0"/>
      <c r="ALK3611" s="0"/>
      <c r="ALL3611" s="0"/>
      <c r="ALM3611" s="0"/>
      <c r="ALN3611" s="0"/>
      <c r="ALO3611" s="0"/>
      <c r="ALP3611" s="0"/>
      <c r="ALQ3611" s="0"/>
      <c r="ALR3611" s="0"/>
      <c r="ALS3611" s="0"/>
      <c r="ALT3611" s="0"/>
      <c r="ALU3611" s="0"/>
      <c r="ALV3611" s="0"/>
      <c r="ALW3611" s="0"/>
      <c r="ALX3611" s="0"/>
      <c r="ALY3611" s="0"/>
      <c r="ALZ3611" s="0"/>
      <c r="AMA3611" s="0"/>
      <c r="AMB3611" s="0"/>
      <c r="AMC3611" s="0"/>
      <c r="AMD3611" s="0"/>
      <c r="AME3611" s="0"/>
      <c r="AMF3611" s="0"/>
      <c r="AMG3611" s="0"/>
      <c r="AMH3611" s="0"/>
      <c r="AMI3611" s="0"/>
    </row>
    <row r="3612" customFormat="false" ht="12.75" hidden="false" customHeight="false" outlineLevel="0" collapsed="false">
      <c r="A3612" s="1" t="s">
        <v>3839</v>
      </c>
      <c r="C3612" s="27" t="s">
        <v>3840</v>
      </c>
      <c r="D3612" s="27" t="s">
        <v>77</v>
      </c>
      <c r="E3612" s="28"/>
      <c r="F3612" s="29"/>
      <c r="G3612" s="27"/>
      <c r="H3612" s="30" t="s">
        <v>61</v>
      </c>
      <c r="I3612" s="31" t="n">
        <v>0.37</v>
      </c>
      <c r="J3612" s="31" t="s">
        <v>3814</v>
      </c>
      <c r="BM3612" s="0"/>
      <c r="BN3612" s="0"/>
      <c r="BO3612" s="0"/>
      <c r="BP3612" s="0"/>
      <c r="BQ3612" s="0"/>
      <c r="BR3612" s="0"/>
      <c r="BS3612" s="0"/>
      <c r="BT3612" s="0"/>
      <c r="BU3612" s="0"/>
      <c r="BV3612" s="0"/>
      <c r="BW3612" s="0"/>
      <c r="BX3612" s="0"/>
      <c r="BY3612" s="0"/>
      <c r="BZ3612" s="0"/>
      <c r="CA3612" s="0"/>
      <c r="CB3612" s="0"/>
      <c r="CC3612" s="0"/>
      <c r="CD3612" s="0"/>
      <c r="CE3612" s="0"/>
      <c r="CF3612" s="0"/>
      <c r="CG3612" s="0"/>
      <c r="CH3612" s="0"/>
      <c r="CI3612" s="0"/>
      <c r="CJ3612" s="0"/>
      <c r="CK3612" s="0"/>
      <c r="CL3612" s="0"/>
      <c r="CM3612" s="0"/>
      <c r="CN3612" s="0"/>
      <c r="CO3612" s="0"/>
      <c r="CP3612" s="0"/>
      <c r="CQ3612" s="0"/>
      <c r="CR3612" s="0"/>
      <c r="CS3612" s="0"/>
      <c r="CT3612" s="0"/>
      <c r="CU3612" s="0"/>
      <c r="CV3612" s="0"/>
      <c r="CW3612" s="0"/>
      <c r="CX3612" s="0"/>
      <c r="CY3612" s="0"/>
      <c r="CZ3612" s="0"/>
      <c r="DA3612" s="0"/>
      <c r="DB3612" s="0"/>
      <c r="DC3612" s="0"/>
      <c r="DD3612" s="0"/>
      <c r="DE3612" s="0"/>
      <c r="DF3612" s="0"/>
      <c r="DG3612" s="0"/>
      <c r="DH3612" s="0"/>
      <c r="DI3612" s="0"/>
      <c r="DJ3612" s="0"/>
      <c r="DK3612" s="0"/>
      <c r="DL3612" s="0"/>
      <c r="DM3612" s="0"/>
      <c r="DN3612" s="0"/>
      <c r="DO3612" s="0"/>
      <c r="DP3612" s="0"/>
      <c r="DQ3612" s="0"/>
      <c r="DR3612" s="0"/>
      <c r="DS3612" s="0"/>
      <c r="DT3612" s="0"/>
      <c r="DU3612" s="0"/>
      <c r="DV3612" s="0"/>
      <c r="DW3612" s="0"/>
      <c r="DX3612" s="0"/>
      <c r="DY3612" s="0"/>
      <c r="DZ3612" s="0"/>
      <c r="EA3612" s="0"/>
      <c r="EB3612" s="0"/>
      <c r="EC3612" s="0"/>
      <c r="ED3612" s="0"/>
      <c r="EE3612" s="0"/>
      <c r="EF3612" s="0"/>
      <c r="EG3612" s="0"/>
      <c r="EH3612" s="0"/>
      <c r="EI3612" s="0"/>
      <c r="EJ3612" s="0"/>
      <c r="EK3612" s="0"/>
      <c r="EL3612" s="0"/>
      <c r="EM3612" s="0"/>
      <c r="EN3612" s="0"/>
      <c r="EO3612" s="0"/>
      <c r="EP3612" s="0"/>
      <c r="EQ3612" s="0"/>
      <c r="ER3612" s="0"/>
      <c r="ES3612" s="0"/>
      <c r="ET3612" s="0"/>
      <c r="EU3612" s="0"/>
      <c r="EV3612" s="0"/>
      <c r="EW3612" s="0"/>
      <c r="EX3612" s="0"/>
      <c r="EY3612" s="0"/>
      <c r="EZ3612" s="0"/>
      <c r="FA3612" s="0"/>
      <c r="FB3612" s="0"/>
      <c r="FC3612" s="0"/>
      <c r="FD3612" s="0"/>
      <c r="FE3612" s="0"/>
      <c r="FF3612" s="0"/>
      <c r="FG3612" s="0"/>
      <c r="FH3612" s="0"/>
      <c r="FI3612" s="0"/>
      <c r="FJ3612" s="0"/>
      <c r="FK3612" s="0"/>
      <c r="FL3612" s="0"/>
      <c r="FM3612" s="0"/>
      <c r="FN3612" s="0"/>
      <c r="FO3612" s="0"/>
      <c r="FP3612" s="0"/>
      <c r="FQ3612" s="0"/>
      <c r="FR3612" s="0"/>
      <c r="FS3612" s="0"/>
      <c r="FT3612" s="0"/>
      <c r="FU3612" s="0"/>
      <c r="FV3612" s="0"/>
      <c r="FW3612" s="0"/>
      <c r="FX3612" s="0"/>
      <c r="FY3612" s="0"/>
      <c r="FZ3612" s="0"/>
      <c r="GA3612" s="0"/>
      <c r="GB3612" s="0"/>
      <c r="GC3612" s="0"/>
      <c r="GD3612" s="0"/>
      <c r="GE3612" s="0"/>
      <c r="GF3612" s="0"/>
      <c r="GG3612" s="0"/>
      <c r="GH3612" s="0"/>
      <c r="GI3612" s="0"/>
      <c r="GJ3612" s="0"/>
      <c r="GK3612" s="0"/>
      <c r="GL3612" s="0"/>
      <c r="GM3612" s="0"/>
      <c r="GN3612" s="0"/>
      <c r="GO3612" s="0"/>
      <c r="GP3612" s="0"/>
      <c r="GQ3612" s="0"/>
      <c r="GR3612" s="0"/>
      <c r="GS3612" s="0"/>
      <c r="GT3612" s="0"/>
      <c r="GU3612" s="0"/>
      <c r="GV3612" s="0"/>
      <c r="GW3612" s="0"/>
      <c r="GX3612" s="0"/>
      <c r="GY3612" s="0"/>
      <c r="GZ3612" s="0"/>
      <c r="HA3612" s="0"/>
      <c r="HB3612" s="0"/>
      <c r="HC3612" s="0"/>
      <c r="HD3612" s="0"/>
      <c r="HE3612" s="0"/>
      <c r="HF3612" s="0"/>
      <c r="HG3612" s="0"/>
      <c r="HH3612" s="0"/>
      <c r="HI3612" s="0"/>
      <c r="HJ3612" s="0"/>
      <c r="HK3612" s="0"/>
      <c r="HL3612" s="0"/>
      <c r="HM3612" s="0"/>
      <c r="HN3612" s="0"/>
      <c r="HO3612" s="0"/>
      <c r="HP3612" s="0"/>
      <c r="HQ3612" s="0"/>
      <c r="HR3612" s="0"/>
      <c r="HS3612" s="0"/>
      <c r="HT3612" s="0"/>
      <c r="HU3612" s="0"/>
      <c r="HV3612" s="0"/>
      <c r="HW3612" s="0"/>
      <c r="HX3612" s="0"/>
      <c r="HY3612" s="0"/>
      <c r="HZ3612" s="0"/>
      <c r="IA3612" s="0"/>
      <c r="IB3612" s="0"/>
      <c r="IC3612" s="0"/>
      <c r="ID3612" s="0"/>
      <c r="IE3612" s="0"/>
      <c r="IF3612" s="0"/>
      <c r="IG3612" s="0"/>
      <c r="IH3612" s="0"/>
      <c r="II3612" s="0"/>
      <c r="IJ3612" s="0"/>
      <c r="IK3612" s="0"/>
      <c r="IL3612" s="0"/>
      <c r="IM3612" s="0"/>
      <c r="IN3612" s="0"/>
      <c r="IO3612" s="0"/>
      <c r="IP3612" s="0"/>
      <c r="IQ3612" s="0"/>
      <c r="IR3612" s="0"/>
      <c r="IS3612" s="0"/>
      <c r="IT3612" s="0"/>
      <c r="IU3612" s="0"/>
      <c r="IV3612" s="0"/>
      <c r="IW3612" s="0"/>
      <c r="IX3612" s="0"/>
      <c r="IY3612" s="0"/>
      <c r="IZ3612" s="0"/>
      <c r="JA3612" s="0"/>
      <c r="JB3612" s="0"/>
      <c r="JC3612" s="0"/>
      <c r="JD3612" s="0"/>
      <c r="JE3612" s="0"/>
      <c r="JF3612" s="0"/>
      <c r="JG3612" s="0"/>
      <c r="JH3612" s="0"/>
      <c r="JI3612" s="0"/>
      <c r="JJ3612" s="0"/>
      <c r="JK3612" s="0"/>
      <c r="JL3612" s="0"/>
      <c r="JM3612" s="0"/>
      <c r="JN3612" s="0"/>
      <c r="JO3612" s="0"/>
      <c r="JP3612" s="0"/>
      <c r="JQ3612" s="0"/>
      <c r="JR3612" s="0"/>
      <c r="JS3612" s="0"/>
      <c r="JT3612" s="0"/>
      <c r="JU3612" s="0"/>
      <c r="JV3612" s="0"/>
      <c r="JW3612" s="0"/>
      <c r="JX3612" s="0"/>
      <c r="JY3612" s="0"/>
      <c r="JZ3612" s="0"/>
      <c r="KA3612" s="0"/>
      <c r="KB3612" s="0"/>
      <c r="KC3612" s="0"/>
      <c r="KD3612" s="0"/>
      <c r="KE3612" s="0"/>
      <c r="KF3612" s="0"/>
      <c r="KG3612" s="0"/>
      <c r="KH3612" s="0"/>
      <c r="KI3612" s="0"/>
      <c r="KJ3612" s="0"/>
      <c r="KK3612" s="0"/>
      <c r="KL3612" s="0"/>
      <c r="KM3612" s="0"/>
      <c r="KN3612" s="0"/>
      <c r="KO3612" s="0"/>
      <c r="KP3612" s="0"/>
      <c r="KQ3612" s="0"/>
      <c r="KR3612" s="0"/>
      <c r="KS3612" s="0"/>
      <c r="KT3612" s="0"/>
      <c r="KU3612" s="0"/>
      <c r="KV3612" s="0"/>
      <c r="KW3612" s="0"/>
      <c r="KX3612" s="0"/>
      <c r="KY3612" s="0"/>
      <c r="KZ3612" s="0"/>
      <c r="LA3612" s="0"/>
      <c r="LB3612" s="0"/>
      <c r="LC3612" s="0"/>
      <c r="LD3612" s="0"/>
      <c r="LE3612" s="0"/>
      <c r="LF3612" s="0"/>
      <c r="LG3612" s="0"/>
      <c r="LH3612" s="0"/>
      <c r="LI3612" s="0"/>
      <c r="LJ3612" s="0"/>
      <c r="LK3612" s="0"/>
      <c r="LL3612" s="0"/>
      <c r="LM3612" s="0"/>
      <c r="LN3612" s="0"/>
      <c r="LO3612" s="0"/>
      <c r="LP3612" s="0"/>
      <c r="LQ3612" s="0"/>
      <c r="LR3612" s="0"/>
      <c r="LS3612" s="0"/>
      <c r="LT3612" s="0"/>
      <c r="LU3612" s="0"/>
      <c r="LV3612" s="0"/>
      <c r="LW3612" s="0"/>
      <c r="LX3612" s="0"/>
      <c r="LY3612" s="0"/>
      <c r="LZ3612" s="0"/>
      <c r="MA3612" s="0"/>
      <c r="MB3612" s="0"/>
      <c r="MC3612" s="0"/>
      <c r="MD3612" s="0"/>
      <c r="ME3612" s="0"/>
      <c r="MF3612" s="0"/>
      <c r="MG3612" s="0"/>
      <c r="MH3612" s="0"/>
      <c r="MI3612" s="0"/>
      <c r="MJ3612" s="0"/>
      <c r="MK3612" s="0"/>
      <c r="ML3612" s="0"/>
      <c r="MM3612" s="0"/>
      <c r="MN3612" s="0"/>
      <c r="MO3612" s="0"/>
      <c r="MP3612" s="0"/>
      <c r="MQ3612" s="0"/>
      <c r="MR3612" s="0"/>
      <c r="MS3612" s="0"/>
      <c r="MT3612" s="0"/>
      <c r="MU3612" s="0"/>
      <c r="MV3612" s="0"/>
      <c r="MW3612" s="0"/>
      <c r="MX3612" s="0"/>
      <c r="MY3612" s="0"/>
      <c r="MZ3612" s="0"/>
      <c r="NA3612" s="0"/>
      <c r="NB3612" s="0"/>
      <c r="NC3612" s="0"/>
      <c r="ND3612" s="0"/>
      <c r="NE3612" s="0"/>
      <c r="NF3612" s="0"/>
      <c r="NG3612" s="0"/>
      <c r="NH3612" s="0"/>
      <c r="NI3612" s="0"/>
      <c r="NJ3612" s="0"/>
      <c r="NK3612" s="0"/>
      <c r="NL3612" s="0"/>
      <c r="NM3612" s="0"/>
      <c r="NN3612" s="0"/>
      <c r="NO3612" s="0"/>
      <c r="NP3612" s="0"/>
      <c r="NQ3612" s="0"/>
      <c r="NR3612" s="0"/>
      <c r="NS3612" s="0"/>
      <c r="NT3612" s="0"/>
      <c r="NU3612" s="0"/>
      <c r="NV3612" s="0"/>
      <c r="NW3612" s="0"/>
      <c r="NX3612" s="0"/>
      <c r="NY3612" s="0"/>
      <c r="NZ3612" s="0"/>
      <c r="OA3612" s="0"/>
      <c r="OB3612" s="0"/>
      <c r="OC3612" s="0"/>
      <c r="OD3612" s="0"/>
      <c r="OE3612" s="0"/>
      <c r="OF3612" s="0"/>
      <c r="OG3612" s="0"/>
      <c r="OH3612" s="0"/>
      <c r="OI3612" s="0"/>
      <c r="OJ3612" s="0"/>
      <c r="OK3612" s="0"/>
      <c r="OL3612" s="0"/>
      <c r="OM3612" s="0"/>
      <c r="ON3612" s="0"/>
      <c r="OO3612" s="0"/>
      <c r="OP3612" s="0"/>
      <c r="OQ3612" s="0"/>
      <c r="OR3612" s="0"/>
      <c r="OS3612" s="0"/>
      <c r="OT3612" s="0"/>
      <c r="OU3612" s="0"/>
      <c r="OV3612" s="0"/>
      <c r="OW3612" s="0"/>
      <c r="OX3612" s="0"/>
      <c r="OY3612" s="0"/>
      <c r="OZ3612" s="0"/>
      <c r="PA3612" s="0"/>
      <c r="PB3612" s="0"/>
      <c r="PC3612" s="0"/>
      <c r="PD3612" s="0"/>
      <c r="PE3612" s="0"/>
      <c r="PF3612" s="0"/>
      <c r="PG3612" s="0"/>
      <c r="PH3612" s="0"/>
      <c r="PI3612" s="0"/>
      <c r="PJ3612" s="0"/>
      <c r="PK3612" s="0"/>
      <c r="PL3612" s="0"/>
      <c r="PM3612" s="0"/>
      <c r="PN3612" s="0"/>
      <c r="PO3612" s="0"/>
      <c r="PP3612" s="0"/>
      <c r="PQ3612" s="0"/>
      <c r="PR3612" s="0"/>
      <c r="PS3612" s="0"/>
      <c r="PT3612" s="0"/>
      <c r="PU3612" s="0"/>
      <c r="PV3612" s="0"/>
      <c r="PW3612" s="0"/>
      <c r="PX3612" s="0"/>
      <c r="PY3612" s="0"/>
      <c r="PZ3612" s="0"/>
      <c r="QA3612" s="0"/>
      <c r="QB3612" s="0"/>
      <c r="QC3612" s="0"/>
      <c r="QD3612" s="0"/>
      <c r="QE3612" s="0"/>
      <c r="QF3612" s="0"/>
      <c r="QG3612" s="0"/>
      <c r="QH3612" s="0"/>
      <c r="QI3612" s="0"/>
      <c r="QJ3612" s="0"/>
      <c r="QK3612" s="0"/>
      <c r="QL3612" s="0"/>
      <c r="QM3612" s="0"/>
      <c r="QN3612" s="0"/>
      <c r="QO3612" s="0"/>
      <c r="QP3612" s="0"/>
      <c r="QQ3612" s="0"/>
      <c r="QR3612" s="0"/>
      <c r="QS3612" s="0"/>
      <c r="QT3612" s="0"/>
      <c r="QU3612" s="0"/>
      <c r="QV3612" s="0"/>
      <c r="QW3612" s="0"/>
      <c r="QX3612" s="0"/>
      <c r="QY3612" s="0"/>
      <c r="QZ3612" s="0"/>
      <c r="RA3612" s="0"/>
      <c r="RB3612" s="0"/>
      <c r="RC3612" s="0"/>
      <c r="RD3612" s="0"/>
      <c r="RE3612" s="0"/>
      <c r="RF3612" s="0"/>
      <c r="RG3612" s="0"/>
      <c r="RH3612" s="0"/>
      <c r="RI3612" s="0"/>
      <c r="RJ3612" s="0"/>
      <c r="RK3612" s="0"/>
      <c r="RL3612" s="0"/>
      <c r="RM3612" s="0"/>
      <c r="RN3612" s="0"/>
      <c r="RO3612" s="0"/>
      <c r="RP3612" s="0"/>
      <c r="RQ3612" s="0"/>
      <c r="RR3612" s="0"/>
      <c r="RS3612" s="0"/>
      <c r="RT3612" s="0"/>
      <c r="RU3612" s="0"/>
      <c r="RV3612" s="0"/>
      <c r="RW3612" s="0"/>
      <c r="RX3612" s="0"/>
      <c r="RY3612" s="0"/>
      <c r="RZ3612" s="0"/>
      <c r="SA3612" s="0"/>
      <c r="SB3612" s="0"/>
      <c r="SC3612" s="0"/>
      <c r="SD3612" s="0"/>
      <c r="SE3612" s="0"/>
      <c r="SF3612" s="0"/>
      <c r="SG3612" s="0"/>
      <c r="SH3612" s="0"/>
      <c r="SI3612" s="0"/>
      <c r="SJ3612" s="0"/>
      <c r="SK3612" s="0"/>
      <c r="SL3612" s="0"/>
      <c r="SM3612" s="0"/>
      <c r="SN3612" s="0"/>
      <c r="SO3612" s="0"/>
      <c r="SP3612" s="0"/>
      <c r="SQ3612" s="0"/>
      <c r="SR3612" s="0"/>
      <c r="SS3612" s="0"/>
      <c r="ST3612" s="0"/>
      <c r="SU3612" s="0"/>
      <c r="SV3612" s="0"/>
      <c r="SW3612" s="0"/>
      <c r="SX3612" s="0"/>
      <c r="SY3612" s="0"/>
      <c r="SZ3612" s="0"/>
      <c r="TA3612" s="0"/>
      <c r="TB3612" s="0"/>
      <c r="TC3612" s="0"/>
      <c r="TD3612" s="0"/>
      <c r="TE3612" s="0"/>
      <c r="TF3612" s="0"/>
      <c r="TG3612" s="0"/>
      <c r="TH3612" s="0"/>
      <c r="TI3612" s="0"/>
      <c r="TJ3612" s="0"/>
      <c r="TK3612" s="0"/>
      <c r="TL3612" s="0"/>
      <c r="TM3612" s="0"/>
      <c r="TN3612" s="0"/>
      <c r="TO3612" s="0"/>
      <c r="TP3612" s="0"/>
      <c r="TQ3612" s="0"/>
      <c r="TR3612" s="0"/>
      <c r="TS3612" s="0"/>
      <c r="TT3612" s="0"/>
      <c r="TU3612" s="0"/>
      <c r="TV3612" s="0"/>
      <c r="TW3612" s="0"/>
      <c r="TX3612" s="0"/>
      <c r="TY3612" s="0"/>
      <c r="TZ3612" s="0"/>
      <c r="UA3612" s="0"/>
      <c r="UB3612" s="0"/>
      <c r="UC3612" s="0"/>
      <c r="UD3612" s="0"/>
      <c r="UE3612" s="0"/>
      <c r="UF3612" s="0"/>
      <c r="UG3612" s="0"/>
      <c r="UH3612" s="0"/>
      <c r="UI3612" s="0"/>
      <c r="UJ3612" s="0"/>
      <c r="UK3612" s="0"/>
      <c r="UL3612" s="0"/>
      <c r="UM3612" s="0"/>
      <c r="UN3612" s="0"/>
      <c r="UO3612" s="0"/>
      <c r="UP3612" s="0"/>
      <c r="UQ3612" s="0"/>
      <c r="UR3612" s="0"/>
      <c r="US3612" s="0"/>
      <c r="UT3612" s="0"/>
      <c r="UU3612" s="0"/>
      <c r="UV3612" s="0"/>
      <c r="UW3612" s="0"/>
      <c r="UX3612" s="0"/>
      <c r="UY3612" s="0"/>
      <c r="UZ3612" s="0"/>
      <c r="VA3612" s="0"/>
      <c r="VB3612" s="0"/>
      <c r="VC3612" s="0"/>
      <c r="VD3612" s="0"/>
      <c r="VE3612" s="0"/>
      <c r="VF3612" s="0"/>
      <c r="VG3612" s="0"/>
      <c r="VH3612" s="0"/>
      <c r="VI3612" s="0"/>
      <c r="VJ3612" s="0"/>
      <c r="VK3612" s="0"/>
      <c r="VL3612" s="0"/>
      <c r="VM3612" s="0"/>
      <c r="VN3612" s="0"/>
      <c r="VO3612" s="0"/>
      <c r="VP3612" s="0"/>
      <c r="VQ3612" s="0"/>
      <c r="VR3612" s="0"/>
      <c r="VS3612" s="0"/>
      <c r="VT3612" s="0"/>
      <c r="VU3612" s="0"/>
      <c r="VV3612" s="0"/>
      <c r="VW3612" s="0"/>
      <c r="VX3612" s="0"/>
      <c r="VY3612" s="0"/>
      <c r="VZ3612" s="0"/>
      <c r="WA3612" s="0"/>
      <c r="WB3612" s="0"/>
      <c r="WC3612" s="0"/>
      <c r="WD3612" s="0"/>
      <c r="WE3612" s="0"/>
      <c r="WF3612" s="0"/>
      <c r="WG3612" s="0"/>
      <c r="WH3612" s="0"/>
      <c r="WI3612" s="0"/>
      <c r="WJ3612" s="0"/>
      <c r="WK3612" s="0"/>
      <c r="WL3612" s="0"/>
      <c r="WM3612" s="0"/>
      <c r="WN3612" s="0"/>
      <c r="WO3612" s="0"/>
      <c r="WP3612" s="0"/>
      <c r="WQ3612" s="0"/>
      <c r="WR3612" s="0"/>
      <c r="WS3612" s="0"/>
      <c r="WT3612" s="0"/>
      <c r="WU3612" s="0"/>
      <c r="WV3612" s="0"/>
      <c r="WW3612" s="0"/>
      <c r="WX3612" s="0"/>
      <c r="WY3612" s="0"/>
      <c r="WZ3612" s="0"/>
      <c r="XA3612" s="0"/>
      <c r="XB3612" s="0"/>
      <c r="XC3612" s="0"/>
      <c r="XD3612" s="0"/>
      <c r="XE3612" s="0"/>
      <c r="XF3612" s="0"/>
      <c r="XG3612" s="0"/>
      <c r="XH3612" s="0"/>
      <c r="XI3612" s="0"/>
      <c r="XJ3612" s="0"/>
      <c r="XK3612" s="0"/>
      <c r="XL3612" s="0"/>
      <c r="XM3612" s="0"/>
      <c r="XN3612" s="0"/>
      <c r="XO3612" s="0"/>
      <c r="XP3612" s="0"/>
      <c r="XQ3612" s="0"/>
      <c r="XR3612" s="0"/>
      <c r="XS3612" s="0"/>
      <c r="XT3612" s="0"/>
      <c r="XU3612" s="0"/>
      <c r="XV3612" s="0"/>
      <c r="XW3612" s="0"/>
      <c r="XX3612" s="0"/>
      <c r="XY3612" s="0"/>
      <c r="XZ3612" s="0"/>
      <c r="YA3612" s="0"/>
      <c r="YB3612" s="0"/>
      <c r="YC3612" s="0"/>
      <c r="YD3612" s="0"/>
      <c r="YE3612" s="0"/>
      <c r="YF3612" s="0"/>
      <c r="YG3612" s="0"/>
      <c r="YH3612" s="0"/>
      <c r="YI3612" s="0"/>
      <c r="YJ3612" s="0"/>
      <c r="YK3612" s="0"/>
      <c r="YL3612" s="0"/>
      <c r="YM3612" s="0"/>
      <c r="YN3612" s="0"/>
      <c r="YO3612" s="0"/>
      <c r="YP3612" s="0"/>
      <c r="YQ3612" s="0"/>
      <c r="YR3612" s="0"/>
      <c r="YS3612" s="0"/>
      <c r="YT3612" s="0"/>
      <c r="YU3612" s="0"/>
      <c r="YV3612" s="0"/>
      <c r="YW3612" s="0"/>
      <c r="YX3612" s="0"/>
      <c r="YY3612" s="0"/>
      <c r="YZ3612" s="0"/>
      <c r="ZA3612" s="0"/>
      <c r="ZB3612" s="0"/>
      <c r="ZC3612" s="0"/>
      <c r="ZD3612" s="0"/>
      <c r="ZE3612" s="0"/>
      <c r="ZF3612" s="0"/>
      <c r="ZG3612" s="0"/>
      <c r="ZH3612" s="0"/>
      <c r="ZI3612" s="0"/>
      <c r="ZJ3612" s="0"/>
      <c r="ZK3612" s="0"/>
      <c r="ZL3612" s="0"/>
      <c r="ZM3612" s="0"/>
      <c r="ZN3612" s="0"/>
      <c r="ZO3612" s="0"/>
      <c r="ZP3612" s="0"/>
      <c r="ZQ3612" s="0"/>
      <c r="ZR3612" s="0"/>
      <c r="ZS3612" s="0"/>
      <c r="ZT3612" s="0"/>
      <c r="ZU3612" s="0"/>
      <c r="ZV3612" s="0"/>
      <c r="ZW3612" s="0"/>
      <c r="ZX3612" s="0"/>
      <c r="ZY3612" s="0"/>
      <c r="ZZ3612" s="0"/>
      <c r="AAA3612" s="0"/>
      <c r="AAB3612" s="0"/>
      <c r="AAC3612" s="0"/>
      <c r="AAD3612" s="0"/>
      <c r="AAE3612" s="0"/>
      <c r="AAF3612" s="0"/>
      <c r="AAG3612" s="0"/>
      <c r="AAH3612" s="0"/>
      <c r="AAI3612" s="0"/>
      <c r="AAJ3612" s="0"/>
      <c r="AAK3612" s="0"/>
      <c r="AAL3612" s="0"/>
      <c r="AAM3612" s="0"/>
      <c r="AAN3612" s="0"/>
      <c r="AAO3612" s="0"/>
      <c r="AAP3612" s="0"/>
      <c r="AAQ3612" s="0"/>
      <c r="AAR3612" s="0"/>
      <c r="AAS3612" s="0"/>
      <c r="AAT3612" s="0"/>
      <c r="AAU3612" s="0"/>
      <c r="AAV3612" s="0"/>
      <c r="AAW3612" s="0"/>
      <c r="AAX3612" s="0"/>
      <c r="AAY3612" s="0"/>
      <c r="AAZ3612" s="0"/>
      <c r="ABA3612" s="0"/>
      <c r="ABB3612" s="0"/>
      <c r="ABC3612" s="0"/>
      <c r="ABD3612" s="0"/>
      <c r="ABE3612" s="0"/>
      <c r="ABF3612" s="0"/>
      <c r="ABG3612" s="0"/>
      <c r="ABH3612" s="0"/>
      <c r="ABI3612" s="0"/>
      <c r="ABJ3612" s="0"/>
      <c r="ABK3612" s="0"/>
      <c r="ABL3612" s="0"/>
      <c r="ABM3612" s="0"/>
      <c r="ABN3612" s="0"/>
      <c r="ABO3612" s="0"/>
      <c r="ABP3612" s="0"/>
      <c r="ABQ3612" s="0"/>
      <c r="ABR3612" s="0"/>
      <c r="ABS3612" s="0"/>
      <c r="ABT3612" s="0"/>
      <c r="ABU3612" s="0"/>
      <c r="ABV3612" s="0"/>
      <c r="ABW3612" s="0"/>
      <c r="ABX3612" s="0"/>
      <c r="ABY3612" s="0"/>
      <c r="ABZ3612" s="0"/>
      <c r="ACA3612" s="0"/>
      <c r="ACB3612" s="0"/>
      <c r="ACC3612" s="0"/>
      <c r="ACD3612" s="0"/>
      <c r="ACE3612" s="0"/>
      <c r="ACF3612" s="0"/>
      <c r="ACG3612" s="0"/>
      <c r="ACH3612" s="0"/>
      <c r="ACI3612" s="0"/>
      <c r="ACJ3612" s="0"/>
      <c r="ACK3612" s="0"/>
      <c r="ACL3612" s="0"/>
      <c r="ACM3612" s="0"/>
      <c r="ACN3612" s="0"/>
      <c r="ACO3612" s="0"/>
      <c r="ACP3612" s="0"/>
      <c r="ACQ3612" s="0"/>
      <c r="ACR3612" s="0"/>
      <c r="ACS3612" s="0"/>
      <c r="ACT3612" s="0"/>
      <c r="ACU3612" s="0"/>
      <c r="ACV3612" s="0"/>
      <c r="ACW3612" s="0"/>
      <c r="ACX3612" s="0"/>
      <c r="ACY3612" s="0"/>
      <c r="ACZ3612" s="0"/>
      <c r="ADA3612" s="0"/>
      <c r="ADB3612" s="0"/>
      <c r="ADC3612" s="0"/>
      <c r="ADD3612" s="0"/>
      <c r="ADE3612" s="0"/>
      <c r="ADF3612" s="0"/>
      <c r="ADG3612" s="0"/>
      <c r="ADH3612" s="0"/>
      <c r="ADI3612" s="0"/>
      <c r="ADJ3612" s="0"/>
      <c r="ADK3612" s="0"/>
      <c r="ADL3612" s="0"/>
      <c r="ADM3612" s="0"/>
      <c r="ADN3612" s="0"/>
      <c r="ADO3612" s="0"/>
      <c r="ADP3612" s="0"/>
      <c r="ADQ3612" s="0"/>
      <c r="ADR3612" s="0"/>
      <c r="ADS3612" s="0"/>
      <c r="ADT3612" s="0"/>
      <c r="ADU3612" s="0"/>
      <c r="ADV3612" s="0"/>
      <c r="ADW3612" s="0"/>
      <c r="ADX3612" s="0"/>
      <c r="ADY3612" s="0"/>
      <c r="ADZ3612" s="0"/>
      <c r="AEA3612" s="0"/>
      <c r="AEB3612" s="0"/>
      <c r="AEC3612" s="0"/>
      <c r="AED3612" s="0"/>
      <c r="AEE3612" s="0"/>
      <c r="AEF3612" s="0"/>
      <c r="AEG3612" s="0"/>
      <c r="AEH3612" s="0"/>
      <c r="AEI3612" s="0"/>
      <c r="AEJ3612" s="0"/>
      <c r="AEK3612" s="0"/>
      <c r="AEL3612" s="0"/>
      <c r="AEM3612" s="0"/>
      <c r="AEN3612" s="0"/>
      <c r="AEO3612" s="0"/>
      <c r="AEP3612" s="0"/>
      <c r="AEQ3612" s="0"/>
      <c r="AER3612" s="0"/>
      <c r="AES3612" s="0"/>
      <c r="AET3612" s="0"/>
      <c r="AEU3612" s="0"/>
      <c r="AEV3612" s="0"/>
      <c r="AEW3612" s="0"/>
      <c r="AEX3612" s="0"/>
      <c r="AEY3612" s="0"/>
      <c r="AEZ3612" s="0"/>
      <c r="AFA3612" s="0"/>
      <c r="AFB3612" s="0"/>
      <c r="AFC3612" s="0"/>
      <c r="AFD3612" s="0"/>
      <c r="AFE3612" s="0"/>
      <c r="AFF3612" s="0"/>
      <c r="AFG3612" s="0"/>
      <c r="AFH3612" s="0"/>
      <c r="AFI3612" s="0"/>
      <c r="AFJ3612" s="0"/>
      <c r="AFK3612" s="0"/>
      <c r="AFL3612" s="0"/>
      <c r="AFM3612" s="0"/>
      <c r="AFN3612" s="0"/>
      <c r="AFO3612" s="0"/>
      <c r="AFP3612" s="0"/>
      <c r="AFQ3612" s="0"/>
      <c r="AFR3612" s="0"/>
      <c r="AFS3612" s="0"/>
      <c r="AFT3612" s="0"/>
      <c r="AFU3612" s="0"/>
      <c r="AFV3612" s="0"/>
      <c r="AFW3612" s="0"/>
      <c r="AFX3612" s="0"/>
      <c r="AFY3612" s="0"/>
      <c r="AFZ3612" s="0"/>
      <c r="AGA3612" s="0"/>
      <c r="AGB3612" s="0"/>
      <c r="AGC3612" s="0"/>
      <c r="AGD3612" s="0"/>
      <c r="AGE3612" s="0"/>
      <c r="AGF3612" s="0"/>
      <c r="AGG3612" s="0"/>
      <c r="AGH3612" s="0"/>
      <c r="AGI3612" s="0"/>
      <c r="AGJ3612" s="0"/>
      <c r="AGK3612" s="0"/>
      <c r="AGL3612" s="0"/>
      <c r="AGM3612" s="0"/>
      <c r="AGN3612" s="0"/>
      <c r="AGO3612" s="0"/>
      <c r="AGP3612" s="0"/>
      <c r="AGQ3612" s="0"/>
      <c r="AGR3612" s="0"/>
      <c r="AGS3612" s="0"/>
      <c r="AGT3612" s="0"/>
      <c r="AGU3612" s="0"/>
      <c r="AGV3612" s="0"/>
      <c r="AGW3612" s="0"/>
      <c r="AGX3612" s="0"/>
      <c r="AGY3612" s="0"/>
      <c r="AGZ3612" s="0"/>
      <c r="AHA3612" s="0"/>
      <c r="AHB3612" s="0"/>
      <c r="AHC3612" s="0"/>
      <c r="AHD3612" s="0"/>
      <c r="AHE3612" s="0"/>
      <c r="AHF3612" s="0"/>
      <c r="AHG3612" s="0"/>
      <c r="AHH3612" s="0"/>
      <c r="AHI3612" s="0"/>
      <c r="AHJ3612" s="0"/>
      <c r="AHK3612" s="0"/>
      <c r="AHL3612" s="0"/>
      <c r="AHM3612" s="0"/>
      <c r="AHN3612" s="0"/>
      <c r="AHO3612" s="0"/>
      <c r="AHP3612" s="0"/>
      <c r="AHQ3612" s="0"/>
      <c r="AHR3612" s="0"/>
      <c r="AHS3612" s="0"/>
      <c r="AHT3612" s="0"/>
      <c r="AHU3612" s="0"/>
      <c r="AHV3612" s="0"/>
      <c r="AHW3612" s="0"/>
      <c r="AHX3612" s="0"/>
      <c r="AHY3612" s="0"/>
      <c r="AHZ3612" s="0"/>
      <c r="AIA3612" s="0"/>
      <c r="AIB3612" s="0"/>
      <c r="AIC3612" s="0"/>
      <c r="AID3612" s="0"/>
      <c r="AIE3612" s="0"/>
      <c r="AIF3612" s="0"/>
      <c r="AIG3612" s="0"/>
      <c r="AIH3612" s="0"/>
      <c r="AII3612" s="0"/>
      <c r="AIJ3612" s="0"/>
      <c r="AIK3612" s="0"/>
      <c r="AIL3612" s="0"/>
      <c r="AIM3612" s="0"/>
      <c r="AIN3612" s="0"/>
      <c r="AIO3612" s="0"/>
      <c r="AIP3612" s="0"/>
      <c r="AIQ3612" s="0"/>
      <c r="AIR3612" s="0"/>
      <c r="AIS3612" s="0"/>
      <c r="AIT3612" s="0"/>
      <c r="AIU3612" s="0"/>
      <c r="AIV3612" s="0"/>
      <c r="AIW3612" s="0"/>
      <c r="AIX3612" s="0"/>
      <c r="AIY3612" s="0"/>
      <c r="AIZ3612" s="0"/>
      <c r="AJA3612" s="0"/>
      <c r="AJB3612" s="0"/>
      <c r="AJC3612" s="0"/>
      <c r="AJD3612" s="0"/>
      <c r="AJE3612" s="0"/>
      <c r="AJF3612" s="0"/>
      <c r="AJG3612" s="0"/>
      <c r="AJH3612" s="0"/>
      <c r="AJI3612" s="0"/>
      <c r="AJJ3612" s="0"/>
      <c r="AJK3612" s="0"/>
      <c r="AJL3612" s="0"/>
      <c r="AJM3612" s="0"/>
      <c r="AJN3612" s="0"/>
      <c r="AJO3612" s="0"/>
      <c r="AJP3612" s="0"/>
      <c r="AJQ3612" s="0"/>
      <c r="AJR3612" s="0"/>
      <c r="AJS3612" s="0"/>
      <c r="AJT3612" s="0"/>
      <c r="AJU3612" s="0"/>
      <c r="AJV3612" s="0"/>
      <c r="AJW3612" s="0"/>
      <c r="AJX3612" s="0"/>
      <c r="AJY3612" s="0"/>
      <c r="AJZ3612" s="0"/>
      <c r="AKA3612" s="0"/>
      <c r="AKB3612" s="0"/>
      <c r="AKC3612" s="0"/>
      <c r="AKD3612" s="0"/>
      <c r="AKE3612" s="0"/>
      <c r="AKF3612" s="0"/>
      <c r="AKG3612" s="0"/>
      <c r="AKH3612" s="0"/>
      <c r="AKI3612" s="0"/>
      <c r="AKJ3612" s="0"/>
      <c r="AKK3612" s="0"/>
      <c r="AKL3612" s="0"/>
      <c r="AKM3612" s="0"/>
      <c r="AKN3612" s="0"/>
      <c r="AKO3612" s="0"/>
      <c r="AKP3612" s="0"/>
      <c r="AKQ3612" s="0"/>
      <c r="AKR3612" s="0"/>
      <c r="AKS3612" s="0"/>
      <c r="AKT3612" s="0"/>
      <c r="AKU3612" s="0"/>
      <c r="AKV3612" s="0"/>
      <c r="AKW3612" s="0"/>
      <c r="AKX3612" s="0"/>
      <c r="AKY3612" s="0"/>
      <c r="AKZ3612" s="0"/>
      <c r="ALA3612" s="0"/>
      <c r="ALB3612" s="0"/>
      <c r="ALC3612" s="0"/>
      <c r="ALD3612" s="0"/>
      <c r="ALE3612" s="0"/>
      <c r="ALF3612" s="0"/>
      <c r="ALG3612" s="0"/>
      <c r="ALH3612" s="0"/>
      <c r="ALI3612" s="0"/>
      <c r="ALJ3612" s="0"/>
      <c r="ALK3612" s="0"/>
      <c r="ALL3612" s="0"/>
      <c r="ALM3612" s="0"/>
      <c r="ALN3612" s="0"/>
      <c r="ALO3612" s="0"/>
      <c r="ALP3612" s="0"/>
      <c r="ALQ3612" s="0"/>
      <c r="ALR3612" s="0"/>
      <c r="ALS3612" s="0"/>
      <c r="ALT3612" s="0"/>
      <c r="ALU3612" s="0"/>
      <c r="ALV3612" s="0"/>
      <c r="ALW3612" s="0"/>
      <c r="ALX3612" s="0"/>
      <c r="ALY3612" s="0"/>
      <c r="ALZ3612" s="0"/>
      <c r="AMA3612" s="0"/>
      <c r="AMB3612" s="0"/>
      <c r="AMC3612" s="0"/>
      <c r="AMD3612" s="0"/>
      <c r="AME3612" s="0"/>
      <c r="AMF3612" s="0"/>
      <c r="AMG3612" s="0"/>
      <c r="AMH3612" s="0"/>
      <c r="AMI3612" s="0"/>
    </row>
    <row r="3613" customFormat="false" ht="12.75" hidden="false" customHeight="false" outlineLevel="0" collapsed="false">
      <c r="A3613" s="1" t="s">
        <v>3839</v>
      </c>
      <c r="C3613" s="27" t="s">
        <v>3841</v>
      </c>
      <c r="D3613" s="27" t="s">
        <v>22</v>
      </c>
      <c r="E3613" s="28"/>
      <c r="F3613" s="29"/>
      <c r="G3613" s="27"/>
      <c r="H3613" s="30" t="s">
        <v>61</v>
      </c>
      <c r="I3613" s="31" t="n">
        <v>0.24</v>
      </c>
      <c r="J3613" s="31" t="s">
        <v>3814</v>
      </c>
      <c r="BM3613" s="0"/>
      <c r="BN3613" s="0"/>
      <c r="BO3613" s="0"/>
      <c r="BP3613" s="0"/>
      <c r="BQ3613" s="0"/>
      <c r="BR3613" s="0"/>
      <c r="BS3613" s="0"/>
      <c r="BT3613" s="0"/>
      <c r="BU3613" s="0"/>
      <c r="BV3613" s="0"/>
      <c r="BW3613" s="0"/>
      <c r="BX3613" s="0"/>
      <c r="BY3613" s="0"/>
      <c r="BZ3613" s="0"/>
      <c r="CA3613" s="0"/>
      <c r="CB3613" s="0"/>
      <c r="CC3613" s="0"/>
      <c r="CD3613" s="0"/>
      <c r="CE3613" s="0"/>
      <c r="CF3613" s="0"/>
      <c r="CG3613" s="0"/>
      <c r="CH3613" s="0"/>
      <c r="CI3613" s="0"/>
      <c r="CJ3613" s="0"/>
      <c r="CK3613" s="0"/>
      <c r="CL3613" s="0"/>
      <c r="CM3613" s="0"/>
      <c r="CN3613" s="0"/>
      <c r="CO3613" s="0"/>
      <c r="CP3613" s="0"/>
      <c r="CQ3613" s="0"/>
      <c r="CR3613" s="0"/>
      <c r="CS3613" s="0"/>
      <c r="CT3613" s="0"/>
      <c r="CU3613" s="0"/>
      <c r="CV3613" s="0"/>
      <c r="CW3613" s="0"/>
      <c r="CX3613" s="0"/>
      <c r="CY3613" s="0"/>
      <c r="CZ3613" s="0"/>
      <c r="DA3613" s="0"/>
      <c r="DB3613" s="0"/>
      <c r="DC3613" s="0"/>
      <c r="DD3613" s="0"/>
      <c r="DE3613" s="0"/>
      <c r="DF3613" s="0"/>
      <c r="DG3613" s="0"/>
      <c r="DH3613" s="0"/>
      <c r="DI3613" s="0"/>
      <c r="DJ3613" s="0"/>
      <c r="DK3613" s="0"/>
      <c r="DL3613" s="0"/>
      <c r="DM3613" s="0"/>
      <c r="DN3613" s="0"/>
      <c r="DO3613" s="0"/>
      <c r="DP3613" s="0"/>
      <c r="DQ3613" s="0"/>
      <c r="DR3613" s="0"/>
      <c r="DS3613" s="0"/>
      <c r="DT3613" s="0"/>
      <c r="DU3613" s="0"/>
      <c r="DV3613" s="0"/>
      <c r="DW3613" s="0"/>
      <c r="DX3613" s="0"/>
      <c r="DY3613" s="0"/>
      <c r="DZ3613" s="0"/>
      <c r="EA3613" s="0"/>
      <c r="EB3613" s="0"/>
      <c r="EC3613" s="0"/>
      <c r="ED3613" s="0"/>
      <c r="EE3613" s="0"/>
      <c r="EF3613" s="0"/>
      <c r="EG3613" s="0"/>
      <c r="EH3613" s="0"/>
      <c r="EI3613" s="0"/>
      <c r="EJ3613" s="0"/>
      <c r="EK3613" s="0"/>
      <c r="EL3613" s="0"/>
      <c r="EM3613" s="0"/>
      <c r="EN3613" s="0"/>
      <c r="EO3613" s="0"/>
      <c r="EP3613" s="0"/>
      <c r="EQ3613" s="0"/>
      <c r="ER3613" s="0"/>
      <c r="ES3613" s="0"/>
      <c r="ET3613" s="0"/>
      <c r="EU3613" s="0"/>
      <c r="EV3613" s="0"/>
      <c r="EW3613" s="0"/>
      <c r="EX3613" s="0"/>
      <c r="EY3613" s="0"/>
      <c r="EZ3613" s="0"/>
      <c r="FA3613" s="0"/>
      <c r="FB3613" s="0"/>
      <c r="FC3613" s="0"/>
      <c r="FD3613" s="0"/>
      <c r="FE3613" s="0"/>
      <c r="FF3613" s="0"/>
      <c r="FG3613" s="0"/>
      <c r="FH3613" s="0"/>
      <c r="FI3613" s="0"/>
      <c r="FJ3613" s="0"/>
      <c r="FK3613" s="0"/>
      <c r="FL3613" s="0"/>
      <c r="FM3613" s="0"/>
      <c r="FN3613" s="0"/>
      <c r="FO3613" s="0"/>
      <c r="FP3613" s="0"/>
      <c r="FQ3613" s="0"/>
      <c r="FR3613" s="0"/>
      <c r="FS3613" s="0"/>
      <c r="FT3613" s="0"/>
      <c r="FU3613" s="0"/>
      <c r="FV3613" s="0"/>
      <c r="FW3613" s="0"/>
      <c r="FX3613" s="0"/>
      <c r="FY3613" s="0"/>
      <c r="FZ3613" s="0"/>
      <c r="GA3613" s="0"/>
      <c r="GB3613" s="0"/>
      <c r="GC3613" s="0"/>
      <c r="GD3613" s="0"/>
      <c r="GE3613" s="0"/>
      <c r="GF3613" s="0"/>
      <c r="GG3613" s="0"/>
      <c r="GH3613" s="0"/>
      <c r="GI3613" s="0"/>
      <c r="GJ3613" s="0"/>
      <c r="GK3613" s="0"/>
      <c r="GL3613" s="0"/>
      <c r="GM3613" s="0"/>
      <c r="GN3613" s="0"/>
      <c r="GO3613" s="0"/>
      <c r="GP3613" s="0"/>
      <c r="GQ3613" s="0"/>
      <c r="GR3613" s="0"/>
      <c r="GS3613" s="0"/>
      <c r="GT3613" s="0"/>
      <c r="GU3613" s="0"/>
      <c r="GV3613" s="0"/>
      <c r="GW3613" s="0"/>
      <c r="GX3613" s="0"/>
      <c r="GY3613" s="0"/>
      <c r="GZ3613" s="0"/>
      <c r="HA3613" s="0"/>
      <c r="HB3613" s="0"/>
      <c r="HC3613" s="0"/>
      <c r="HD3613" s="0"/>
      <c r="HE3613" s="0"/>
      <c r="HF3613" s="0"/>
      <c r="HG3613" s="0"/>
      <c r="HH3613" s="0"/>
      <c r="HI3613" s="0"/>
      <c r="HJ3613" s="0"/>
      <c r="HK3613" s="0"/>
      <c r="HL3613" s="0"/>
      <c r="HM3613" s="0"/>
      <c r="HN3613" s="0"/>
      <c r="HO3613" s="0"/>
      <c r="HP3613" s="0"/>
      <c r="HQ3613" s="0"/>
      <c r="HR3613" s="0"/>
      <c r="HS3613" s="0"/>
      <c r="HT3613" s="0"/>
      <c r="HU3613" s="0"/>
      <c r="HV3613" s="0"/>
      <c r="HW3613" s="0"/>
      <c r="HX3613" s="0"/>
      <c r="HY3613" s="0"/>
      <c r="HZ3613" s="0"/>
      <c r="IA3613" s="0"/>
      <c r="IB3613" s="0"/>
      <c r="IC3613" s="0"/>
      <c r="ID3613" s="0"/>
      <c r="IE3613" s="0"/>
      <c r="IF3613" s="0"/>
      <c r="IG3613" s="0"/>
      <c r="IH3613" s="0"/>
      <c r="II3613" s="0"/>
      <c r="IJ3613" s="0"/>
      <c r="IK3613" s="0"/>
      <c r="IL3613" s="0"/>
      <c r="IM3613" s="0"/>
      <c r="IN3613" s="0"/>
      <c r="IO3613" s="0"/>
      <c r="IP3613" s="0"/>
      <c r="IQ3613" s="0"/>
      <c r="IR3613" s="0"/>
      <c r="IS3613" s="0"/>
      <c r="IT3613" s="0"/>
      <c r="IU3613" s="0"/>
      <c r="IV3613" s="0"/>
      <c r="IW3613" s="0"/>
      <c r="IX3613" s="0"/>
      <c r="IY3613" s="0"/>
      <c r="IZ3613" s="0"/>
      <c r="JA3613" s="0"/>
      <c r="JB3613" s="0"/>
      <c r="JC3613" s="0"/>
      <c r="JD3613" s="0"/>
      <c r="JE3613" s="0"/>
      <c r="JF3613" s="0"/>
      <c r="JG3613" s="0"/>
      <c r="JH3613" s="0"/>
      <c r="JI3613" s="0"/>
      <c r="JJ3613" s="0"/>
      <c r="JK3613" s="0"/>
      <c r="JL3613" s="0"/>
      <c r="JM3613" s="0"/>
      <c r="JN3613" s="0"/>
      <c r="JO3613" s="0"/>
      <c r="JP3613" s="0"/>
      <c r="JQ3613" s="0"/>
      <c r="JR3613" s="0"/>
      <c r="JS3613" s="0"/>
      <c r="JT3613" s="0"/>
      <c r="JU3613" s="0"/>
      <c r="JV3613" s="0"/>
      <c r="JW3613" s="0"/>
      <c r="JX3613" s="0"/>
      <c r="JY3613" s="0"/>
      <c r="JZ3613" s="0"/>
      <c r="KA3613" s="0"/>
      <c r="KB3613" s="0"/>
      <c r="KC3613" s="0"/>
      <c r="KD3613" s="0"/>
      <c r="KE3613" s="0"/>
      <c r="KF3613" s="0"/>
      <c r="KG3613" s="0"/>
      <c r="KH3613" s="0"/>
      <c r="KI3613" s="0"/>
      <c r="KJ3613" s="0"/>
      <c r="KK3613" s="0"/>
      <c r="KL3613" s="0"/>
      <c r="KM3613" s="0"/>
      <c r="KN3613" s="0"/>
      <c r="KO3613" s="0"/>
      <c r="KP3613" s="0"/>
      <c r="KQ3613" s="0"/>
      <c r="KR3613" s="0"/>
      <c r="KS3613" s="0"/>
      <c r="KT3613" s="0"/>
      <c r="KU3613" s="0"/>
      <c r="KV3613" s="0"/>
      <c r="KW3613" s="0"/>
      <c r="KX3613" s="0"/>
      <c r="KY3613" s="0"/>
      <c r="KZ3613" s="0"/>
      <c r="LA3613" s="0"/>
      <c r="LB3613" s="0"/>
      <c r="LC3613" s="0"/>
      <c r="LD3613" s="0"/>
      <c r="LE3613" s="0"/>
      <c r="LF3613" s="0"/>
      <c r="LG3613" s="0"/>
      <c r="LH3613" s="0"/>
      <c r="LI3613" s="0"/>
      <c r="LJ3613" s="0"/>
      <c r="LK3613" s="0"/>
      <c r="LL3613" s="0"/>
      <c r="LM3613" s="0"/>
      <c r="LN3613" s="0"/>
      <c r="LO3613" s="0"/>
      <c r="LP3613" s="0"/>
      <c r="LQ3613" s="0"/>
      <c r="LR3613" s="0"/>
      <c r="LS3613" s="0"/>
      <c r="LT3613" s="0"/>
      <c r="LU3613" s="0"/>
      <c r="LV3613" s="0"/>
      <c r="LW3613" s="0"/>
      <c r="LX3613" s="0"/>
      <c r="LY3613" s="0"/>
      <c r="LZ3613" s="0"/>
      <c r="MA3613" s="0"/>
      <c r="MB3613" s="0"/>
      <c r="MC3613" s="0"/>
      <c r="MD3613" s="0"/>
      <c r="ME3613" s="0"/>
      <c r="MF3613" s="0"/>
      <c r="MG3613" s="0"/>
      <c r="MH3613" s="0"/>
      <c r="MI3613" s="0"/>
      <c r="MJ3613" s="0"/>
      <c r="MK3613" s="0"/>
      <c r="ML3613" s="0"/>
      <c r="MM3613" s="0"/>
      <c r="MN3613" s="0"/>
      <c r="MO3613" s="0"/>
      <c r="MP3613" s="0"/>
      <c r="MQ3613" s="0"/>
      <c r="MR3613" s="0"/>
      <c r="MS3613" s="0"/>
      <c r="MT3613" s="0"/>
      <c r="MU3613" s="0"/>
      <c r="MV3613" s="0"/>
      <c r="MW3613" s="0"/>
      <c r="MX3613" s="0"/>
      <c r="MY3613" s="0"/>
      <c r="MZ3613" s="0"/>
      <c r="NA3613" s="0"/>
      <c r="NB3613" s="0"/>
      <c r="NC3613" s="0"/>
      <c r="ND3613" s="0"/>
      <c r="NE3613" s="0"/>
      <c r="NF3613" s="0"/>
      <c r="NG3613" s="0"/>
      <c r="NH3613" s="0"/>
      <c r="NI3613" s="0"/>
      <c r="NJ3613" s="0"/>
      <c r="NK3613" s="0"/>
      <c r="NL3613" s="0"/>
      <c r="NM3613" s="0"/>
      <c r="NN3613" s="0"/>
      <c r="NO3613" s="0"/>
      <c r="NP3613" s="0"/>
      <c r="NQ3613" s="0"/>
      <c r="NR3613" s="0"/>
      <c r="NS3613" s="0"/>
      <c r="NT3613" s="0"/>
      <c r="NU3613" s="0"/>
      <c r="NV3613" s="0"/>
      <c r="NW3613" s="0"/>
      <c r="NX3613" s="0"/>
      <c r="NY3613" s="0"/>
      <c r="NZ3613" s="0"/>
      <c r="OA3613" s="0"/>
      <c r="OB3613" s="0"/>
      <c r="OC3613" s="0"/>
      <c r="OD3613" s="0"/>
      <c r="OE3613" s="0"/>
      <c r="OF3613" s="0"/>
      <c r="OG3613" s="0"/>
      <c r="OH3613" s="0"/>
      <c r="OI3613" s="0"/>
      <c r="OJ3613" s="0"/>
      <c r="OK3613" s="0"/>
      <c r="OL3613" s="0"/>
      <c r="OM3613" s="0"/>
      <c r="ON3613" s="0"/>
      <c r="OO3613" s="0"/>
      <c r="OP3613" s="0"/>
      <c r="OQ3613" s="0"/>
      <c r="OR3613" s="0"/>
      <c r="OS3613" s="0"/>
      <c r="OT3613" s="0"/>
      <c r="OU3613" s="0"/>
      <c r="OV3613" s="0"/>
      <c r="OW3613" s="0"/>
      <c r="OX3613" s="0"/>
      <c r="OY3613" s="0"/>
      <c r="OZ3613" s="0"/>
      <c r="PA3613" s="0"/>
      <c r="PB3613" s="0"/>
      <c r="PC3613" s="0"/>
      <c r="PD3613" s="0"/>
      <c r="PE3613" s="0"/>
      <c r="PF3613" s="0"/>
      <c r="PG3613" s="0"/>
      <c r="PH3613" s="0"/>
      <c r="PI3613" s="0"/>
      <c r="PJ3613" s="0"/>
      <c r="PK3613" s="0"/>
      <c r="PL3613" s="0"/>
      <c r="PM3613" s="0"/>
      <c r="PN3613" s="0"/>
      <c r="PO3613" s="0"/>
      <c r="PP3613" s="0"/>
      <c r="PQ3613" s="0"/>
      <c r="PR3613" s="0"/>
      <c r="PS3613" s="0"/>
      <c r="PT3613" s="0"/>
      <c r="PU3613" s="0"/>
      <c r="PV3613" s="0"/>
      <c r="PW3613" s="0"/>
      <c r="PX3613" s="0"/>
      <c r="PY3613" s="0"/>
      <c r="PZ3613" s="0"/>
      <c r="QA3613" s="0"/>
      <c r="QB3613" s="0"/>
      <c r="QC3613" s="0"/>
      <c r="QD3613" s="0"/>
      <c r="QE3613" s="0"/>
      <c r="QF3613" s="0"/>
      <c r="QG3613" s="0"/>
      <c r="QH3613" s="0"/>
      <c r="QI3613" s="0"/>
      <c r="QJ3613" s="0"/>
      <c r="QK3613" s="0"/>
      <c r="QL3613" s="0"/>
      <c r="QM3613" s="0"/>
      <c r="QN3613" s="0"/>
      <c r="QO3613" s="0"/>
      <c r="QP3613" s="0"/>
      <c r="QQ3613" s="0"/>
      <c r="QR3613" s="0"/>
      <c r="QS3613" s="0"/>
      <c r="QT3613" s="0"/>
      <c r="QU3613" s="0"/>
      <c r="QV3613" s="0"/>
      <c r="QW3613" s="0"/>
      <c r="QX3613" s="0"/>
      <c r="QY3613" s="0"/>
      <c r="QZ3613" s="0"/>
      <c r="RA3613" s="0"/>
      <c r="RB3613" s="0"/>
      <c r="RC3613" s="0"/>
      <c r="RD3613" s="0"/>
      <c r="RE3613" s="0"/>
      <c r="RF3613" s="0"/>
      <c r="RG3613" s="0"/>
      <c r="RH3613" s="0"/>
      <c r="RI3613" s="0"/>
      <c r="RJ3613" s="0"/>
      <c r="RK3613" s="0"/>
      <c r="RL3613" s="0"/>
      <c r="RM3613" s="0"/>
      <c r="RN3613" s="0"/>
      <c r="RO3613" s="0"/>
      <c r="RP3613" s="0"/>
      <c r="RQ3613" s="0"/>
      <c r="RR3613" s="0"/>
      <c r="RS3613" s="0"/>
      <c r="RT3613" s="0"/>
      <c r="RU3613" s="0"/>
      <c r="RV3613" s="0"/>
      <c r="RW3613" s="0"/>
      <c r="RX3613" s="0"/>
      <c r="RY3613" s="0"/>
      <c r="RZ3613" s="0"/>
      <c r="SA3613" s="0"/>
      <c r="SB3613" s="0"/>
      <c r="SC3613" s="0"/>
      <c r="SD3613" s="0"/>
      <c r="SE3613" s="0"/>
      <c r="SF3613" s="0"/>
      <c r="SG3613" s="0"/>
      <c r="SH3613" s="0"/>
      <c r="SI3613" s="0"/>
      <c r="SJ3613" s="0"/>
      <c r="SK3613" s="0"/>
      <c r="SL3613" s="0"/>
      <c r="SM3613" s="0"/>
      <c r="SN3613" s="0"/>
      <c r="SO3613" s="0"/>
      <c r="SP3613" s="0"/>
      <c r="SQ3613" s="0"/>
      <c r="SR3613" s="0"/>
      <c r="SS3613" s="0"/>
      <c r="ST3613" s="0"/>
      <c r="SU3613" s="0"/>
      <c r="SV3613" s="0"/>
      <c r="SW3613" s="0"/>
      <c r="SX3613" s="0"/>
      <c r="SY3613" s="0"/>
      <c r="SZ3613" s="0"/>
      <c r="TA3613" s="0"/>
      <c r="TB3613" s="0"/>
      <c r="TC3613" s="0"/>
      <c r="TD3613" s="0"/>
      <c r="TE3613" s="0"/>
      <c r="TF3613" s="0"/>
      <c r="TG3613" s="0"/>
      <c r="TH3613" s="0"/>
      <c r="TI3613" s="0"/>
      <c r="TJ3613" s="0"/>
      <c r="TK3613" s="0"/>
      <c r="TL3613" s="0"/>
      <c r="TM3613" s="0"/>
      <c r="TN3613" s="0"/>
      <c r="TO3613" s="0"/>
      <c r="TP3613" s="0"/>
      <c r="TQ3613" s="0"/>
      <c r="TR3613" s="0"/>
      <c r="TS3613" s="0"/>
      <c r="TT3613" s="0"/>
      <c r="TU3613" s="0"/>
      <c r="TV3613" s="0"/>
      <c r="TW3613" s="0"/>
      <c r="TX3613" s="0"/>
      <c r="TY3613" s="0"/>
      <c r="TZ3613" s="0"/>
      <c r="UA3613" s="0"/>
      <c r="UB3613" s="0"/>
      <c r="UC3613" s="0"/>
      <c r="UD3613" s="0"/>
      <c r="UE3613" s="0"/>
      <c r="UF3613" s="0"/>
      <c r="UG3613" s="0"/>
      <c r="UH3613" s="0"/>
      <c r="UI3613" s="0"/>
      <c r="UJ3613" s="0"/>
      <c r="UK3613" s="0"/>
      <c r="UL3613" s="0"/>
      <c r="UM3613" s="0"/>
      <c r="UN3613" s="0"/>
      <c r="UO3613" s="0"/>
      <c r="UP3613" s="0"/>
      <c r="UQ3613" s="0"/>
      <c r="UR3613" s="0"/>
      <c r="US3613" s="0"/>
      <c r="UT3613" s="0"/>
      <c r="UU3613" s="0"/>
      <c r="UV3613" s="0"/>
      <c r="UW3613" s="0"/>
      <c r="UX3613" s="0"/>
      <c r="UY3613" s="0"/>
      <c r="UZ3613" s="0"/>
      <c r="VA3613" s="0"/>
      <c r="VB3613" s="0"/>
      <c r="VC3613" s="0"/>
      <c r="VD3613" s="0"/>
      <c r="VE3613" s="0"/>
      <c r="VF3613" s="0"/>
      <c r="VG3613" s="0"/>
      <c r="VH3613" s="0"/>
      <c r="VI3613" s="0"/>
      <c r="VJ3613" s="0"/>
      <c r="VK3613" s="0"/>
      <c r="VL3613" s="0"/>
      <c r="VM3613" s="0"/>
      <c r="VN3613" s="0"/>
      <c r="VO3613" s="0"/>
      <c r="VP3613" s="0"/>
      <c r="VQ3613" s="0"/>
      <c r="VR3613" s="0"/>
      <c r="VS3613" s="0"/>
      <c r="VT3613" s="0"/>
      <c r="VU3613" s="0"/>
      <c r="VV3613" s="0"/>
      <c r="VW3613" s="0"/>
      <c r="VX3613" s="0"/>
      <c r="VY3613" s="0"/>
      <c r="VZ3613" s="0"/>
      <c r="WA3613" s="0"/>
      <c r="WB3613" s="0"/>
      <c r="WC3613" s="0"/>
      <c r="WD3613" s="0"/>
      <c r="WE3613" s="0"/>
      <c r="WF3613" s="0"/>
      <c r="WG3613" s="0"/>
      <c r="WH3613" s="0"/>
      <c r="WI3613" s="0"/>
      <c r="WJ3613" s="0"/>
      <c r="WK3613" s="0"/>
      <c r="WL3613" s="0"/>
      <c r="WM3613" s="0"/>
      <c r="WN3613" s="0"/>
      <c r="WO3613" s="0"/>
      <c r="WP3613" s="0"/>
      <c r="WQ3613" s="0"/>
      <c r="WR3613" s="0"/>
      <c r="WS3613" s="0"/>
      <c r="WT3613" s="0"/>
      <c r="WU3613" s="0"/>
      <c r="WV3613" s="0"/>
      <c r="WW3613" s="0"/>
      <c r="WX3613" s="0"/>
      <c r="WY3613" s="0"/>
      <c r="WZ3613" s="0"/>
      <c r="XA3613" s="0"/>
      <c r="XB3613" s="0"/>
      <c r="XC3613" s="0"/>
      <c r="XD3613" s="0"/>
      <c r="XE3613" s="0"/>
      <c r="XF3613" s="0"/>
      <c r="XG3613" s="0"/>
      <c r="XH3613" s="0"/>
      <c r="XI3613" s="0"/>
      <c r="XJ3613" s="0"/>
      <c r="XK3613" s="0"/>
      <c r="XL3613" s="0"/>
      <c r="XM3613" s="0"/>
      <c r="XN3613" s="0"/>
      <c r="XO3613" s="0"/>
      <c r="XP3613" s="0"/>
      <c r="XQ3613" s="0"/>
      <c r="XR3613" s="0"/>
      <c r="XS3613" s="0"/>
      <c r="XT3613" s="0"/>
      <c r="XU3613" s="0"/>
      <c r="XV3613" s="0"/>
      <c r="XW3613" s="0"/>
      <c r="XX3613" s="0"/>
      <c r="XY3613" s="0"/>
      <c r="XZ3613" s="0"/>
      <c r="YA3613" s="0"/>
      <c r="YB3613" s="0"/>
      <c r="YC3613" s="0"/>
      <c r="YD3613" s="0"/>
      <c r="YE3613" s="0"/>
      <c r="YF3613" s="0"/>
      <c r="YG3613" s="0"/>
      <c r="YH3613" s="0"/>
      <c r="YI3613" s="0"/>
      <c r="YJ3613" s="0"/>
      <c r="YK3613" s="0"/>
      <c r="YL3613" s="0"/>
      <c r="YM3613" s="0"/>
      <c r="YN3613" s="0"/>
      <c r="YO3613" s="0"/>
      <c r="YP3613" s="0"/>
      <c r="YQ3613" s="0"/>
      <c r="YR3613" s="0"/>
      <c r="YS3613" s="0"/>
      <c r="YT3613" s="0"/>
      <c r="YU3613" s="0"/>
      <c r="YV3613" s="0"/>
      <c r="YW3613" s="0"/>
      <c r="YX3613" s="0"/>
      <c r="YY3613" s="0"/>
      <c r="YZ3613" s="0"/>
      <c r="ZA3613" s="0"/>
      <c r="ZB3613" s="0"/>
      <c r="ZC3613" s="0"/>
      <c r="ZD3613" s="0"/>
      <c r="ZE3613" s="0"/>
      <c r="ZF3613" s="0"/>
      <c r="ZG3613" s="0"/>
      <c r="ZH3613" s="0"/>
      <c r="ZI3613" s="0"/>
      <c r="ZJ3613" s="0"/>
      <c r="ZK3613" s="0"/>
      <c r="ZL3613" s="0"/>
      <c r="ZM3613" s="0"/>
      <c r="ZN3613" s="0"/>
      <c r="ZO3613" s="0"/>
      <c r="ZP3613" s="0"/>
      <c r="ZQ3613" s="0"/>
      <c r="ZR3613" s="0"/>
      <c r="ZS3613" s="0"/>
      <c r="ZT3613" s="0"/>
      <c r="ZU3613" s="0"/>
      <c r="ZV3613" s="0"/>
      <c r="ZW3613" s="0"/>
      <c r="ZX3613" s="0"/>
      <c r="ZY3613" s="0"/>
      <c r="ZZ3613" s="0"/>
      <c r="AAA3613" s="0"/>
      <c r="AAB3613" s="0"/>
      <c r="AAC3613" s="0"/>
      <c r="AAD3613" s="0"/>
      <c r="AAE3613" s="0"/>
      <c r="AAF3613" s="0"/>
      <c r="AAG3613" s="0"/>
      <c r="AAH3613" s="0"/>
      <c r="AAI3613" s="0"/>
      <c r="AAJ3613" s="0"/>
      <c r="AAK3613" s="0"/>
      <c r="AAL3613" s="0"/>
      <c r="AAM3613" s="0"/>
      <c r="AAN3613" s="0"/>
      <c r="AAO3613" s="0"/>
      <c r="AAP3613" s="0"/>
      <c r="AAQ3613" s="0"/>
      <c r="AAR3613" s="0"/>
      <c r="AAS3613" s="0"/>
      <c r="AAT3613" s="0"/>
      <c r="AAU3613" s="0"/>
      <c r="AAV3613" s="0"/>
      <c r="AAW3613" s="0"/>
      <c r="AAX3613" s="0"/>
      <c r="AAY3613" s="0"/>
      <c r="AAZ3613" s="0"/>
      <c r="ABA3613" s="0"/>
      <c r="ABB3613" s="0"/>
      <c r="ABC3613" s="0"/>
      <c r="ABD3613" s="0"/>
      <c r="ABE3613" s="0"/>
      <c r="ABF3613" s="0"/>
      <c r="ABG3613" s="0"/>
      <c r="ABH3613" s="0"/>
      <c r="ABI3613" s="0"/>
      <c r="ABJ3613" s="0"/>
      <c r="ABK3613" s="0"/>
      <c r="ABL3613" s="0"/>
      <c r="ABM3613" s="0"/>
      <c r="ABN3613" s="0"/>
      <c r="ABO3613" s="0"/>
      <c r="ABP3613" s="0"/>
      <c r="ABQ3613" s="0"/>
      <c r="ABR3613" s="0"/>
      <c r="ABS3613" s="0"/>
      <c r="ABT3613" s="0"/>
      <c r="ABU3613" s="0"/>
      <c r="ABV3613" s="0"/>
      <c r="ABW3613" s="0"/>
      <c r="ABX3613" s="0"/>
      <c r="ABY3613" s="0"/>
      <c r="ABZ3613" s="0"/>
      <c r="ACA3613" s="0"/>
      <c r="ACB3613" s="0"/>
      <c r="ACC3613" s="0"/>
      <c r="ACD3613" s="0"/>
      <c r="ACE3613" s="0"/>
      <c r="ACF3613" s="0"/>
      <c r="ACG3613" s="0"/>
      <c r="ACH3613" s="0"/>
      <c r="ACI3613" s="0"/>
      <c r="ACJ3613" s="0"/>
      <c r="ACK3613" s="0"/>
      <c r="ACL3613" s="0"/>
      <c r="ACM3613" s="0"/>
      <c r="ACN3613" s="0"/>
      <c r="ACO3613" s="0"/>
      <c r="ACP3613" s="0"/>
      <c r="ACQ3613" s="0"/>
      <c r="ACR3613" s="0"/>
      <c r="ACS3613" s="0"/>
      <c r="ACT3613" s="0"/>
      <c r="ACU3613" s="0"/>
      <c r="ACV3613" s="0"/>
      <c r="ACW3613" s="0"/>
      <c r="ACX3613" s="0"/>
      <c r="ACY3613" s="0"/>
      <c r="ACZ3613" s="0"/>
      <c r="ADA3613" s="0"/>
      <c r="ADB3613" s="0"/>
      <c r="ADC3613" s="0"/>
      <c r="ADD3613" s="0"/>
      <c r="ADE3613" s="0"/>
      <c r="ADF3613" s="0"/>
      <c r="ADG3613" s="0"/>
      <c r="ADH3613" s="0"/>
      <c r="ADI3613" s="0"/>
      <c r="ADJ3613" s="0"/>
      <c r="ADK3613" s="0"/>
      <c r="ADL3613" s="0"/>
      <c r="ADM3613" s="0"/>
      <c r="ADN3613" s="0"/>
      <c r="ADO3613" s="0"/>
      <c r="ADP3613" s="0"/>
      <c r="ADQ3613" s="0"/>
      <c r="ADR3613" s="0"/>
      <c r="ADS3613" s="0"/>
      <c r="ADT3613" s="0"/>
      <c r="ADU3613" s="0"/>
      <c r="ADV3613" s="0"/>
      <c r="ADW3613" s="0"/>
      <c r="ADX3613" s="0"/>
      <c r="ADY3613" s="0"/>
      <c r="ADZ3613" s="0"/>
      <c r="AEA3613" s="0"/>
      <c r="AEB3613" s="0"/>
      <c r="AEC3613" s="0"/>
      <c r="AED3613" s="0"/>
      <c r="AEE3613" s="0"/>
      <c r="AEF3613" s="0"/>
      <c r="AEG3613" s="0"/>
      <c r="AEH3613" s="0"/>
      <c r="AEI3613" s="0"/>
      <c r="AEJ3613" s="0"/>
      <c r="AEK3613" s="0"/>
      <c r="AEL3613" s="0"/>
      <c r="AEM3613" s="0"/>
      <c r="AEN3613" s="0"/>
      <c r="AEO3613" s="0"/>
      <c r="AEP3613" s="0"/>
      <c r="AEQ3613" s="0"/>
      <c r="AER3613" s="0"/>
      <c r="AES3613" s="0"/>
      <c r="AET3613" s="0"/>
      <c r="AEU3613" s="0"/>
      <c r="AEV3613" s="0"/>
      <c r="AEW3613" s="0"/>
      <c r="AEX3613" s="0"/>
      <c r="AEY3613" s="0"/>
      <c r="AEZ3613" s="0"/>
      <c r="AFA3613" s="0"/>
      <c r="AFB3613" s="0"/>
      <c r="AFC3613" s="0"/>
      <c r="AFD3613" s="0"/>
      <c r="AFE3613" s="0"/>
      <c r="AFF3613" s="0"/>
      <c r="AFG3613" s="0"/>
      <c r="AFH3613" s="0"/>
      <c r="AFI3613" s="0"/>
      <c r="AFJ3613" s="0"/>
      <c r="AFK3613" s="0"/>
      <c r="AFL3613" s="0"/>
      <c r="AFM3613" s="0"/>
      <c r="AFN3613" s="0"/>
      <c r="AFO3613" s="0"/>
      <c r="AFP3613" s="0"/>
      <c r="AFQ3613" s="0"/>
      <c r="AFR3613" s="0"/>
      <c r="AFS3613" s="0"/>
      <c r="AFT3613" s="0"/>
      <c r="AFU3613" s="0"/>
      <c r="AFV3613" s="0"/>
      <c r="AFW3613" s="0"/>
      <c r="AFX3613" s="0"/>
      <c r="AFY3613" s="0"/>
      <c r="AFZ3613" s="0"/>
      <c r="AGA3613" s="0"/>
      <c r="AGB3613" s="0"/>
      <c r="AGC3613" s="0"/>
      <c r="AGD3613" s="0"/>
      <c r="AGE3613" s="0"/>
      <c r="AGF3613" s="0"/>
      <c r="AGG3613" s="0"/>
      <c r="AGH3613" s="0"/>
      <c r="AGI3613" s="0"/>
      <c r="AGJ3613" s="0"/>
      <c r="AGK3613" s="0"/>
      <c r="AGL3613" s="0"/>
      <c r="AGM3613" s="0"/>
      <c r="AGN3613" s="0"/>
      <c r="AGO3613" s="0"/>
      <c r="AGP3613" s="0"/>
      <c r="AGQ3613" s="0"/>
      <c r="AGR3613" s="0"/>
      <c r="AGS3613" s="0"/>
      <c r="AGT3613" s="0"/>
      <c r="AGU3613" s="0"/>
      <c r="AGV3613" s="0"/>
      <c r="AGW3613" s="0"/>
      <c r="AGX3613" s="0"/>
      <c r="AGY3613" s="0"/>
      <c r="AGZ3613" s="0"/>
      <c r="AHA3613" s="0"/>
      <c r="AHB3613" s="0"/>
      <c r="AHC3613" s="0"/>
      <c r="AHD3613" s="0"/>
      <c r="AHE3613" s="0"/>
      <c r="AHF3613" s="0"/>
      <c r="AHG3613" s="0"/>
      <c r="AHH3613" s="0"/>
      <c r="AHI3613" s="0"/>
      <c r="AHJ3613" s="0"/>
      <c r="AHK3613" s="0"/>
      <c r="AHL3613" s="0"/>
      <c r="AHM3613" s="0"/>
      <c r="AHN3613" s="0"/>
      <c r="AHO3613" s="0"/>
      <c r="AHP3613" s="0"/>
      <c r="AHQ3613" s="0"/>
      <c r="AHR3613" s="0"/>
      <c r="AHS3613" s="0"/>
      <c r="AHT3613" s="0"/>
      <c r="AHU3613" s="0"/>
      <c r="AHV3613" s="0"/>
      <c r="AHW3613" s="0"/>
      <c r="AHX3613" s="0"/>
      <c r="AHY3613" s="0"/>
      <c r="AHZ3613" s="0"/>
      <c r="AIA3613" s="0"/>
      <c r="AIB3613" s="0"/>
      <c r="AIC3613" s="0"/>
      <c r="AID3613" s="0"/>
      <c r="AIE3613" s="0"/>
      <c r="AIF3613" s="0"/>
      <c r="AIG3613" s="0"/>
      <c r="AIH3613" s="0"/>
      <c r="AII3613" s="0"/>
      <c r="AIJ3613" s="0"/>
      <c r="AIK3613" s="0"/>
      <c r="AIL3613" s="0"/>
      <c r="AIM3613" s="0"/>
      <c r="AIN3613" s="0"/>
      <c r="AIO3613" s="0"/>
      <c r="AIP3613" s="0"/>
      <c r="AIQ3613" s="0"/>
      <c r="AIR3613" s="0"/>
      <c r="AIS3613" s="0"/>
      <c r="AIT3613" s="0"/>
      <c r="AIU3613" s="0"/>
      <c r="AIV3613" s="0"/>
      <c r="AIW3613" s="0"/>
      <c r="AIX3613" s="0"/>
      <c r="AIY3613" s="0"/>
      <c r="AIZ3613" s="0"/>
      <c r="AJA3613" s="0"/>
      <c r="AJB3613" s="0"/>
      <c r="AJC3613" s="0"/>
      <c r="AJD3613" s="0"/>
      <c r="AJE3613" s="0"/>
      <c r="AJF3613" s="0"/>
      <c r="AJG3613" s="0"/>
      <c r="AJH3613" s="0"/>
      <c r="AJI3613" s="0"/>
      <c r="AJJ3613" s="0"/>
      <c r="AJK3613" s="0"/>
      <c r="AJL3613" s="0"/>
      <c r="AJM3613" s="0"/>
      <c r="AJN3613" s="0"/>
      <c r="AJO3613" s="0"/>
      <c r="AJP3613" s="0"/>
      <c r="AJQ3613" s="0"/>
      <c r="AJR3613" s="0"/>
      <c r="AJS3613" s="0"/>
      <c r="AJT3613" s="0"/>
      <c r="AJU3613" s="0"/>
      <c r="AJV3613" s="0"/>
      <c r="AJW3613" s="0"/>
      <c r="AJX3613" s="0"/>
      <c r="AJY3613" s="0"/>
      <c r="AJZ3613" s="0"/>
      <c r="AKA3613" s="0"/>
      <c r="AKB3613" s="0"/>
      <c r="AKC3613" s="0"/>
      <c r="AKD3613" s="0"/>
      <c r="AKE3613" s="0"/>
      <c r="AKF3613" s="0"/>
      <c r="AKG3613" s="0"/>
      <c r="AKH3613" s="0"/>
      <c r="AKI3613" s="0"/>
      <c r="AKJ3613" s="0"/>
      <c r="AKK3613" s="0"/>
      <c r="AKL3613" s="0"/>
      <c r="AKM3613" s="0"/>
      <c r="AKN3613" s="0"/>
      <c r="AKO3613" s="0"/>
      <c r="AKP3613" s="0"/>
      <c r="AKQ3613" s="0"/>
      <c r="AKR3613" s="0"/>
      <c r="AKS3613" s="0"/>
      <c r="AKT3613" s="0"/>
      <c r="AKU3613" s="0"/>
      <c r="AKV3613" s="0"/>
      <c r="AKW3613" s="0"/>
      <c r="AKX3613" s="0"/>
      <c r="AKY3613" s="0"/>
      <c r="AKZ3613" s="0"/>
      <c r="ALA3613" s="0"/>
      <c r="ALB3613" s="0"/>
      <c r="ALC3613" s="0"/>
      <c r="ALD3613" s="0"/>
      <c r="ALE3613" s="0"/>
      <c r="ALF3613" s="0"/>
      <c r="ALG3613" s="0"/>
      <c r="ALH3613" s="0"/>
      <c r="ALI3613" s="0"/>
      <c r="ALJ3613" s="0"/>
      <c r="ALK3613" s="0"/>
      <c r="ALL3613" s="0"/>
      <c r="ALM3613" s="0"/>
      <c r="ALN3613" s="0"/>
      <c r="ALO3613" s="0"/>
      <c r="ALP3613" s="0"/>
      <c r="ALQ3613" s="0"/>
      <c r="ALR3613" s="0"/>
      <c r="ALS3613" s="0"/>
      <c r="ALT3613" s="0"/>
      <c r="ALU3613" s="0"/>
      <c r="ALV3613" s="0"/>
      <c r="ALW3613" s="0"/>
      <c r="ALX3613" s="0"/>
      <c r="ALY3613" s="0"/>
      <c r="ALZ3613" s="0"/>
      <c r="AMA3613" s="0"/>
      <c r="AMB3613" s="0"/>
      <c r="AMC3613" s="0"/>
      <c r="AMD3613" s="0"/>
      <c r="AME3613" s="0"/>
      <c r="AMF3613" s="0"/>
      <c r="AMG3613" s="0"/>
      <c r="AMH3613" s="0"/>
      <c r="AMI3613" s="0"/>
    </row>
    <row r="3614" customFormat="false" ht="12.75" hidden="false" customHeight="false" outlineLevel="0" collapsed="false">
      <c r="A3614" s="1" t="s">
        <v>3839</v>
      </c>
      <c r="C3614" s="27" t="s">
        <v>3842</v>
      </c>
      <c r="D3614" s="27" t="s">
        <v>88</v>
      </c>
      <c r="E3614" s="28"/>
      <c r="F3614" s="29"/>
      <c r="G3614" s="27"/>
      <c r="H3614" s="30" t="s">
        <v>168</v>
      </c>
      <c r="I3614" s="31" t="n">
        <v>0.24</v>
      </c>
      <c r="J3614" s="31" t="s">
        <v>3814</v>
      </c>
      <c r="BM3614" s="0"/>
      <c r="BN3614" s="0"/>
      <c r="BO3614" s="0"/>
      <c r="BP3614" s="0"/>
      <c r="BQ3614" s="0"/>
      <c r="BR3614" s="0"/>
      <c r="BS3614" s="0"/>
      <c r="BT3614" s="0"/>
      <c r="BU3614" s="0"/>
      <c r="BV3614" s="0"/>
      <c r="BW3614" s="0"/>
      <c r="BX3614" s="0"/>
      <c r="BY3614" s="0"/>
      <c r="BZ3614" s="0"/>
      <c r="CA3614" s="0"/>
      <c r="CB3614" s="0"/>
      <c r="CC3614" s="0"/>
      <c r="CD3614" s="0"/>
      <c r="CE3614" s="0"/>
      <c r="CF3614" s="0"/>
      <c r="CG3614" s="0"/>
      <c r="CH3614" s="0"/>
      <c r="CI3614" s="0"/>
      <c r="CJ3614" s="0"/>
      <c r="CK3614" s="0"/>
      <c r="CL3614" s="0"/>
      <c r="CM3614" s="0"/>
      <c r="CN3614" s="0"/>
      <c r="CO3614" s="0"/>
      <c r="CP3614" s="0"/>
      <c r="CQ3614" s="0"/>
      <c r="CR3614" s="0"/>
      <c r="CS3614" s="0"/>
      <c r="CT3614" s="0"/>
      <c r="CU3614" s="0"/>
      <c r="CV3614" s="0"/>
      <c r="CW3614" s="0"/>
      <c r="CX3614" s="0"/>
      <c r="CY3614" s="0"/>
      <c r="CZ3614" s="0"/>
      <c r="DA3614" s="0"/>
      <c r="DB3614" s="0"/>
      <c r="DC3614" s="0"/>
      <c r="DD3614" s="0"/>
      <c r="DE3614" s="0"/>
      <c r="DF3614" s="0"/>
      <c r="DG3614" s="0"/>
      <c r="DH3614" s="0"/>
      <c r="DI3614" s="0"/>
      <c r="DJ3614" s="0"/>
      <c r="DK3614" s="0"/>
      <c r="DL3614" s="0"/>
      <c r="DM3614" s="0"/>
      <c r="DN3614" s="0"/>
      <c r="DO3614" s="0"/>
      <c r="DP3614" s="0"/>
      <c r="DQ3614" s="0"/>
      <c r="DR3614" s="0"/>
      <c r="DS3614" s="0"/>
      <c r="DT3614" s="0"/>
      <c r="DU3614" s="0"/>
      <c r="DV3614" s="0"/>
      <c r="DW3614" s="0"/>
      <c r="DX3614" s="0"/>
      <c r="DY3614" s="0"/>
      <c r="DZ3614" s="0"/>
      <c r="EA3614" s="0"/>
      <c r="EB3614" s="0"/>
      <c r="EC3614" s="0"/>
      <c r="ED3614" s="0"/>
      <c r="EE3614" s="0"/>
      <c r="EF3614" s="0"/>
      <c r="EG3614" s="0"/>
      <c r="EH3614" s="0"/>
      <c r="EI3614" s="0"/>
      <c r="EJ3614" s="0"/>
      <c r="EK3614" s="0"/>
      <c r="EL3614" s="0"/>
      <c r="EM3614" s="0"/>
      <c r="EN3614" s="0"/>
      <c r="EO3614" s="0"/>
      <c r="EP3614" s="0"/>
      <c r="EQ3614" s="0"/>
      <c r="ER3614" s="0"/>
      <c r="ES3614" s="0"/>
      <c r="ET3614" s="0"/>
      <c r="EU3614" s="0"/>
      <c r="EV3614" s="0"/>
      <c r="EW3614" s="0"/>
      <c r="EX3614" s="0"/>
      <c r="EY3614" s="0"/>
      <c r="EZ3614" s="0"/>
      <c r="FA3614" s="0"/>
      <c r="FB3614" s="0"/>
      <c r="FC3614" s="0"/>
      <c r="FD3614" s="0"/>
      <c r="FE3614" s="0"/>
      <c r="FF3614" s="0"/>
      <c r="FG3614" s="0"/>
      <c r="FH3614" s="0"/>
      <c r="FI3614" s="0"/>
      <c r="FJ3614" s="0"/>
      <c r="FK3614" s="0"/>
      <c r="FL3614" s="0"/>
      <c r="FM3614" s="0"/>
      <c r="FN3614" s="0"/>
      <c r="FO3614" s="0"/>
      <c r="FP3614" s="0"/>
      <c r="FQ3614" s="0"/>
      <c r="FR3614" s="0"/>
      <c r="FS3614" s="0"/>
      <c r="FT3614" s="0"/>
      <c r="FU3614" s="0"/>
      <c r="FV3614" s="0"/>
      <c r="FW3614" s="0"/>
      <c r="FX3614" s="0"/>
      <c r="FY3614" s="0"/>
      <c r="FZ3614" s="0"/>
      <c r="GA3614" s="0"/>
      <c r="GB3614" s="0"/>
      <c r="GC3614" s="0"/>
      <c r="GD3614" s="0"/>
      <c r="GE3614" s="0"/>
      <c r="GF3614" s="0"/>
      <c r="GG3614" s="0"/>
      <c r="GH3614" s="0"/>
      <c r="GI3614" s="0"/>
      <c r="GJ3614" s="0"/>
      <c r="GK3614" s="0"/>
      <c r="GL3614" s="0"/>
      <c r="GM3614" s="0"/>
      <c r="GN3614" s="0"/>
      <c r="GO3614" s="0"/>
      <c r="GP3614" s="0"/>
      <c r="GQ3614" s="0"/>
      <c r="GR3614" s="0"/>
      <c r="GS3614" s="0"/>
      <c r="GT3614" s="0"/>
      <c r="GU3614" s="0"/>
      <c r="GV3614" s="0"/>
      <c r="GW3614" s="0"/>
      <c r="GX3614" s="0"/>
      <c r="GY3614" s="0"/>
      <c r="GZ3614" s="0"/>
      <c r="HA3614" s="0"/>
      <c r="HB3614" s="0"/>
      <c r="HC3614" s="0"/>
      <c r="HD3614" s="0"/>
      <c r="HE3614" s="0"/>
      <c r="HF3614" s="0"/>
      <c r="HG3614" s="0"/>
      <c r="HH3614" s="0"/>
      <c r="HI3614" s="0"/>
      <c r="HJ3614" s="0"/>
      <c r="HK3614" s="0"/>
      <c r="HL3614" s="0"/>
      <c r="HM3614" s="0"/>
      <c r="HN3614" s="0"/>
      <c r="HO3614" s="0"/>
      <c r="HP3614" s="0"/>
      <c r="HQ3614" s="0"/>
      <c r="HR3614" s="0"/>
      <c r="HS3614" s="0"/>
      <c r="HT3614" s="0"/>
      <c r="HU3614" s="0"/>
      <c r="HV3614" s="0"/>
      <c r="HW3614" s="0"/>
      <c r="HX3614" s="0"/>
      <c r="HY3614" s="0"/>
      <c r="HZ3614" s="0"/>
      <c r="IA3614" s="0"/>
      <c r="IB3614" s="0"/>
      <c r="IC3614" s="0"/>
      <c r="ID3614" s="0"/>
      <c r="IE3614" s="0"/>
      <c r="IF3614" s="0"/>
      <c r="IG3614" s="0"/>
      <c r="IH3614" s="0"/>
      <c r="II3614" s="0"/>
      <c r="IJ3614" s="0"/>
      <c r="IK3614" s="0"/>
      <c r="IL3614" s="0"/>
      <c r="IM3614" s="0"/>
      <c r="IN3614" s="0"/>
      <c r="IO3614" s="0"/>
      <c r="IP3614" s="0"/>
      <c r="IQ3614" s="0"/>
      <c r="IR3614" s="0"/>
      <c r="IS3614" s="0"/>
      <c r="IT3614" s="0"/>
      <c r="IU3614" s="0"/>
      <c r="IV3614" s="0"/>
      <c r="IW3614" s="0"/>
      <c r="IX3614" s="0"/>
      <c r="IY3614" s="0"/>
      <c r="IZ3614" s="0"/>
      <c r="JA3614" s="0"/>
      <c r="JB3614" s="0"/>
      <c r="JC3614" s="0"/>
      <c r="JD3614" s="0"/>
      <c r="JE3614" s="0"/>
      <c r="JF3614" s="0"/>
      <c r="JG3614" s="0"/>
      <c r="JH3614" s="0"/>
      <c r="JI3614" s="0"/>
      <c r="JJ3614" s="0"/>
      <c r="JK3614" s="0"/>
      <c r="JL3614" s="0"/>
      <c r="JM3614" s="0"/>
      <c r="JN3614" s="0"/>
      <c r="JO3614" s="0"/>
      <c r="JP3614" s="0"/>
      <c r="JQ3614" s="0"/>
      <c r="JR3614" s="0"/>
      <c r="JS3614" s="0"/>
      <c r="JT3614" s="0"/>
      <c r="JU3614" s="0"/>
      <c r="JV3614" s="0"/>
      <c r="JW3614" s="0"/>
      <c r="JX3614" s="0"/>
      <c r="JY3614" s="0"/>
      <c r="JZ3614" s="0"/>
      <c r="KA3614" s="0"/>
      <c r="KB3614" s="0"/>
      <c r="KC3614" s="0"/>
      <c r="KD3614" s="0"/>
      <c r="KE3614" s="0"/>
      <c r="KF3614" s="0"/>
      <c r="KG3614" s="0"/>
      <c r="KH3614" s="0"/>
      <c r="KI3614" s="0"/>
      <c r="KJ3614" s="0"/>
      <c r="KK3614" s="0"/>
      <c r="KL3614" s="0"/>
      <c r="KM3614" s="0"/>
      <c r="KN3614" s="0"/>
      <c r="KO3614" s="0"/>
      <c r="KP3614" s="0"/>
      <c r="KQ3614" s="0"/>
      <c r="KR3614" s="0"/>
      <c r="KS3614" s="0"/>
      <c r="KT3614" s="0"/>
      <c r="KU3614" s="0"/>
      <c r="KV3614" s="0"/>
      <c r="KW3614" s="0"/>
      <c r="KX3614" s="0"/>
      <c r="KY3614" s="0"/>
      <c r="KZ3614" s="0"/>
      <c r="LA3614" s="0"/>
      <c r="LB3614" s="0"/>
      <c r="LC3614" s="0"/>
      <c r="LD3614" s="0"/>
      <c r="LE3614" s="0"/>
      <c r="LF3614" s="0"/>
      <c r="LG3614" s="0"/>
      <c r="LH3614" s="0"/>
      <c r="LI3614" s="0"/>
      <c r="LJ3614" s="0"/>
      <c r="LK3614" s="0"/>
      <c r="LL3614" s="0"/>
      <c r="LM3614" s="0"/>
      <c r="LN3614" s="0"/>
      <c r="LO3614" s="0"/>
      <c r="LP3614" s="0"/>
      <c r="LQ3614" s="0"/>
      <c r="LR3614" s="0"/>
      <c r="LS3614" s="0"/>
      <c r="LT3614" s="0"/>
      <c r="LU3614" s="0"/>
      <c r="LV3614" s="0"/>
      <c r="LW3614" s="0"/>
      <c r="LX3614" s="0"/>
      <c r="LY3614" s="0"/>
      <c r="LZ3614" s="0"/>
      <c r="MA3614" s="0"/>
      <c r="MB3614" s="0"/>
      <c r="MC3614" s="0"/>
      <c r="MD3614" s="0"/>
      <c r="ME3614" s="0"/>
      <c r="MF3614" s="0"/>
      <c r="MG3614" s="0"/>
      <c r="MH3614" s="0"/>
      <c r="MI3614" s="0"/>
      <c r="MJ3614" s="0"/>
      <c r="MK3614" s="0"/>
      <c r="ML3614" s="0"/>
      <c r="MM3614" s="0"/>
      <c r="MN3614" s="0"/>
      <c r="MO3614" s="0"/>
      <c r="MP3614" s="0"/>
      <c r="MQ3614" s="0"/>
      <c r="MR3614" s="0"/>
      <c r="MS3614" s="0"/>
      <c r="MT3614" s="0"/>
      <c r="MU3614" s="0"/>
      <c r="MV3614" s="0"/>
      <c r="MW3614" s="0"/>
      <c r="MX3614" s="0"/>
      <c r="MY3614" s="0"/>
      <c r="MZ3614" s="0"/>
      <c r="NA3614" s="0"/>
      <c r="NB3614" s="0"/>
      <c r="NC3614" s="0"/>
      <c r="ND3614" s="0"/>
      <c r="NE3614" s="0"/>
      <c r="NF3614" s="0"/>
      <c r="NG3614" s="0"/>
      <c r="NH3614" s="0"/>
      <c r="NI3614" s="0"/>
      <c r="NJ3614" s="0"/>
      <c r="NK3614" s="0"/>
      <c r="NL3614" s="0"/>
      <c r="NM3614" s="0"/>
      <c r="NN3614" s="0"/>
      <c r="NO3614" s="0"/>
      <c r="NP3614" s="0"/>
      <c r="NQ3614" s="0"/>
      <c r="NR3614" s="0"/>
      <c r="NS3614" s="0"/>
      <c r="NT3614" s="0"/>
      <c r="NU3614" s="0"/>
      <c r="NV3614" s="0"/>
      <c r="NW3614" s="0"/>
      <c r="NX3614" s="0"/>
      <c r="NY3614" s="0"/>
      <c r="NZ3614" s="0"/>
      <c r="OA3614" s="0"/>
      <c r="OB3614" s="0"/>
      <c r="OC3614" s="0"/>
      <c r="OD3614" s="0"/>
      <c r="OE3614" s="0"/>
      <c r="OF3614" s="0"/>
      <c r="OG3614" s="0"/>
      <c r="OH3614" s="0"/>
      <c r="OI3614" s="0"/>
      <c r="OJ3614" s="0"/>
      <c r="OK3614" s="0"/>
      <c r="OL3614" s="0"/>
      <c r="OM3614" s="0"/>
      <c r="ON3614" s="0"/>
      <c r="OO3614" s="0"/>
      <c r="OP3614" s="0"/>
      <c r="OQ3614" s="0"/>
      <c r="OR3614" s="0"/>
      <c r="OS3614" s="0"/>
      <c r="OT3614" s="0"/>
      <c r="OU3614" s="0"/>
      <c r="OV3614" s="0"/>
      <c r="OW3614" s="0"/>
      <c r="OX3614" s="0"/>
      <c r="OY3614" s="0"/>
      <c r="OZ3614" s="0"/>
      <c r="PA3614" s="0"/>
      <c r="PB3614" s="0"/>
      <c r="PC3614" s="0"/>
      <c r="PD3614" s="0"/>
      <c r="PE3614" s="0"/>
      <c r="PF3614" s="0"/>
      <c r="PG3614" s="0"/>
      <c r="PH3614" s="0"/>
      <c r="PI3614" s="0"/>
      <c r="PJ3614" s="0"/>
      <c r="PK3614" s="0"/>
      <c r="PL3614" s="0"/>
      <c r="PM3614" s="0"/>
      <c r="PN3614" s="0"/>
      <c r="PO3614" s="0"/>
      <c r="PP3614" s="0"/>
      <c r="PQ3614" s="0"/>
      <c r="PR3614" s="0"/>
      <c r="PS3614" s="0"/>
      <c r="PT3614" s="0"/>
      <c r="PU3614" s="0"/>
      <c r="PV3614" s="0"/>
      <c r="PW3614" s="0"/>
      <c r="PX3614" s="0"/>
      <c r="PY3614" s="0"/>
      <c r="PZ3614" s="0"/>
      <c r="QA3614" s="0"/>
      <c r="QB3614" s="0"/>
      <c r="QC3614" s="0"/>
      <c r="QD3614" s="0"/>
      <c r="QE3614" s="0"/>
      <c r="QF3614" s="0"/>
      <c r="QG3614" s="0"/>
      <c r="QH3614" s="0"/>
      <c r="QI3614" s="0"/>
      <c r="QJ3614" s="0"/>
      <c r="QK3614" s="0"/>
      <c r="QL3614" s="0"/>
      <c r="QM3614" s="0"/>
      <c r="QN3614" s="0"/>
      <c r="QO3614" s="0"/>
      <c r="QP3614" s="0"/>
      <c r="QQ3614" s="0"/>
      <c r="QR3614" s="0"/>
      <c r="QS3614" s="0"/>
      <c r="QT3614" s="0"/>
      <c r="QU3614" s="0"/>
      <c r="QV3614" s="0"/>
      <c r="QW3614" s="0"/>
      <c r="QX3614" s="0"/>
      <c r="QY3614" s="0"/>
      <c r="QZ3614" s="0"/>
      <c r="RA3614" s="0"/>
      <c r="RB3614" s="0"/>
      <c r="RC3614" s="0"/>
      <c r="RD3614" s="0"/>
      <c r="RE3614" s="0"/>
      <c r="RF3614" s="0"/>
      <c r="RG3614" s="0"/>
      <c r="RH3614" s="0"/>
      <c r="RI3614" s="0"/>
      <c r="RJ3614" s="0"/>
      <c r="RK3614" s="0"/>
      <c r="RL3614" s="0"/>
      <c r="RM3614" s="0"/>
      <c r="RN3614" s="0"/>
      <c r="RO3614" s="0"/>
      <c r="RP3614" s="0"/>
      <c r="RQ3614" s="0"/>
      <c r="RR3614" s="0"/>
      <c r="RS3614" s="0"/>
      <c r="RT3614" s="0"/>
      <c r="RU3614" s="0"/>
      <c r="RV3614" s="0"/>
      <c r="RW3614" s="0"/>
      <c r="RX3614" s="0"/>
      <c r="RY3614" s="0"/>
      <c r="RZ3614" s="0"/>
      <c r="SA3614" s="0"/>
      <c r="SB3614" s="0"/>
      <c r="SC3614" s="0"/>
      <c r="SD3614" s="0"/>
      <c r="SE3614" s="0"/>
      <c r="SF3614" s="0"/>
      <c r="SG3614" s="0"/>
      <c r="SH3614" s="0"/>
      <c r="SI3614" s="0"/>
      <c r="SJ3614" s="0"/>
      <c r="SK3614" s="0"/>
      <c r="SL3614" s="0"/>
      <c r="SM3614" s="0"/>
      <c r="SN3614" s="0"/>
      <c r="SO3614" s="0"/>
      <c r="SP3614" s="0"/>
      <c r="SQ3614" s="0"/>
      <c r="SR3614" s="0"/>
      <c r="SS3614" s="0"/>
      <c r="ST3614" s="0"/>
      <c r="SU3614" s="0"/>
      <c r="SV3614" s="0"/>
      <c r="SW3614" s="0"/>
      <c r="SX3614" s="0"/>
      <c r="SY3614" s="0"/>
      <c r="SZ3614" s="0"/>
      <c r="TA3614" s="0"/>
      <c r="TB3614" s="0"/>
      <c r="TC3614" s="0"/>
      <c r="TD3614" s="0"/>
      <c r="TE3614" s="0"/>
      <c r="TF3614" s="0"/>
      <c r="TG3614" s="0"/>
      <c r="TH3614" s="0"/>
      <c r="TI3614" s="0"/>
      <c r="TJ3614" s="0"/>
      <c r="TK3614" s="0"/>
      <c r="TL3614" s="0"/>
      <c r="TM3614" s="0"/>
      <c r="TN3614" s="0"/>
      <c r="TO3614" s="0"/>
      <c r="TP3614" s="0"/>
      <c r="TQ3614" s="0"/>
      <c r="TR3614" s="0"/>
      <c r="TS3614" s="0"/>
      <c r="TT3614" s="0"/>
      <c r="TU3614" s="0"/>
      <c r="TV3614" s="0"/>
      <c r="TW3614" s="0"/>
      <c r="TX3614" s="0"/>
      <c r="TY3614" s="0"/>
      <c r="TZ3614" s="0"/>
      <c r="UA3614" s="0"/>
      <c r="UB3614" s="0"/>
      <c r="UC3614" s="0"/>
      <c r="UD3614" s="0"/>
      <c r="UE3614" s="0"/>
      <c r="UF3614" s="0"/>
      <c r="UG3614" s="0"/>
      <c r="UH3614" s="0"/>
      <c r="UI3614" s="0"/>
      <c r="UJ3614" s="0"/>
      <c r="UK3614" s="0"/>
      <c r="UL3614" s="0"/>
      <c r="UM3614" s="0"/>
      <c r="UN3614" s="0"/>
      <c r="UO3614" s="0"/>
      <c r="UP3614" s="0"/>
      <c r="UQ3614" s="0"/>
      <c r="UR3614" s="0"/>
      <c r="US3614" s="0"/>
      <c r="UT3614" s="0"/>
      <c r="UU3614" s="0"/>
      <c r="UV3614" s="0"/>
      <c r="UW3614" s="0"/>
      <c r="UX3614" s="0"/>
      <c r="UY3614" s="0"/>
      <c r="UZ3614" s="0"/>
      <c r="VA3614" s="0"/>
      <c r="VB3614" s="0"/>
      <c r="VC3614" s="0"/>
      <c r="VD3614" s="0"/>
      <c r="VE3614" s="0"/>
      <c r="VF3614" s="0"/>
      <c r="VG3614" s="0"/>
      <c r="VH3614" s="0"/>
      <c r="VI3614" s="0"/>
      <c r="VJ3614" s="0"/>
      <c r="VK3614" s="0"/>
      <c r="VL3614" s="0"/>
      <c r="VM3614" s="0"/>
      <c r="VN3614" s="0"/>
      <c r="VO3614" s="0"/>
      <c r="VP3614" s="0"/>
      <c r="VQ3614" s="0"/>
      <c r="VR3614" s="0"/>
      <c r="VS3614" s="0"/>
      <c r="VT3614" s="0"/>
      <c r="VU3614" s="0"/>
      <c r="VV3614" s="0"/>
      <c r="VW3614" s="0"/>
      <c r="VX3614" s="0"/>
      <c r="VY3614" s="0"/>
      <c r="VZ3614" s="0"/>
      <c r="WA3614" s="0"/>
      <c r="WB3614" s="0"/>
      <c r="WC3614" s="0"/>
      <c r="WD3614" s="0"/>
      <c r="WE3614" s="0"/>
      <c r="WF3614" s="0"/>
      <c r="WG3614" s="0"/>
      <c r="WH3614" s="0"/>
      <c r="WI3614" s="0"/>
      <c r="WJ3614" s="0"/>
      <c r="WK3614" s="0"/>
      <c r="WL3614" s="0"/>
      <c r="WM3614" s="0"/>
      <c r="WN3614" s="0"/>
      <c r="WO3614" s="0"/>
      <c r="WP3614" s="0"/>
      <c r="WQ3614" s="0"/>
      <c r="WR3614" s="0"/>
      <c r="WS3614" s="0"/>
      <c r="WT3614" s="0"/>
      <c r="WU3614" s="0"/>
      <c r="WV3614" s="0"/>
      <c r="WW3614" s="0"/>
      <c r="WX3614" s="0"/>
      <c r="WY3614" s="0"/>
      <c r="WZ3614" s="0"/>
      <c r="XA3614" s="0"/>
      <c r="XB3614" s="0"/>
      <c r="XC3614" s="0"/>
      <c r="XD3614" s="0"/>
      <c r="XE3614" s="0"/>
      <c r="XF3614" s="0"/>
      <c r="XG3614" s="0"/>
      <c r="XH3614" s="0"/>
      <c r="XI3614" s="0"/>
      <c r="XJ3614" s="0"/>
      <c r="XK3614" s="0"/>
      <c r="XL3614" s="0"/>
      <c r="XM3614" s="0"/>
      <c r="XN3614" s="0"/>
      <c r="XO3614" s="0"/>
      <c r="XP3614" s="0"/>
      <c r="XQ3614" s="0"/>
      <c r="XR3614" s="0"/>
      <c r="XS3614" s="0"/>
      <c r="XT3614" s="0"/>
      <c r="XU3614" s="0"/>
      <c r="XV3614" s="0"/>
      <c r="XW3614" s="0"/>
      <c r="XX3614" s="0"/>
      <c r="XY3614" s="0"/>
      <c r="XZ3614" s="0"/>
      <c r="YA3614" s="0"/>
      <c r="YB3614" s="0"/>
      <c r="YC3614" s="0"/>
      <c r="YD3614" s="0"/>
      <c r="YE3614" s="0"/>
      <c r="YF3614" s="0"/>
      <c r="YG3614" s="0"/>
      <c r="YH3614" s="0"/>
      <c r="YI3614" s="0"/>
      <c r="YJ3614" s="0"/>
      <c r="YK3614" s="0"/>
      <c r="YL3614" s="0"/>
      <c r="YM3614" s="0"/>
      <c r="YN3614" s="0"/>
      <c r="YO3614" s="0"/>
      <c r="YP3614" s="0"/>
      <c r="YQ3614" s="0"/>
      <c r="YR3614" s="0"/>
      <c r="YS3614" s="0"/>
      <c r="YT3614" s="0"/>
      <c r="YU3614" s="0"/>
      <c r="YV3614" s="0"/>
      <c r="YW3614" s="0"/>
      <c r="YX3614" s="0"/>
      <c r="YY3614" s="0"/>
      <c r="YZ3614" s="0"/>
      <c r="ZA3614" s="0"/>
      <c r="ZB3614" s="0"/>
      <c r="ZC3614" s="0"/>
      <c r="ZD3614" s="0"/>
      <c r="ZE3614" s="0"/>
      <c r="ZF3614" s="0"/>
      <c r="ZG3614" s="0"/>
      <c r="ZH3614" s="0"/>
      <c r="ZI3614" s="0"/>
      <c r="ZJ3614" s="0"/>
      <c r="ZK3614" s="0"/>
      <c r="ZL3614" s="0"/>
      <c r="ZM3614" s="0"/>
      <c r="ZN3614" s="0"/>
      <c r="ZO3614" s="0"/>
      <c r="ZP3614" s="0"/>
      <c r="ZQ3614" s="0"/>
      <c r="ZR3614" s="0"/>
      <c r="ZS3614" s="0"/>
      <c r="ZT3614" s="0"/>
      <c r="ZU3614" s="0"/>
      <c r="ZV3614" s="0"/>
      <c r="ZW3614" s="0"/>
      <c r="ZX3614" s="0"/>
      <c r="ZY3614" s="0"/>
      <c r="ZZ3614" s="0"/>
      <c r="AAA3614" s="0"/>
      <c r="AAB3614" s="0"/>
      <c r="AAC3614" s="0"/>
      <c r="AAD3614" s="0"/>
      <c r="AAE3614" s="0"/>
      <c r="AAF3614" s="0"/>
      <c r="AAG3614" s="0"/>
      <c r="AAH3614" s="0"/>
      <c r="AAI3614" s="0"/>
      <c r="AAJ3614" s="0"/>
      <c r="AAK3614" s="0"/>
      <c r="AAL3614" s="0"/>
      <c r="AAM3614" s="0"/>
      <c r="AAN3614" s="0"/>
      <c r="AAO3614" s="0"/>
      <c r="AAP3614" s="0"/>
      <c r="AAQ3614" s="0"/>
      <c r="AAR3614" s="0"/>
      <c r="AAS3614" s="0"/>
      <c r="AAT3614" s="0"/>
      <c r="AAU3614" s="0"/>
      <c r="AAV3614" s="0"/>
      <c r="AAW3614" s="0"/>
      <c r="AAX3614" s="0"/>
      <c r="AAY3614" s="0"/>
      <c r="AAZ3614" s="0"/>
      <c r="ABA3614" s="0"/>
      <c r="ABB3614" s="0"/>
      <c r="ABC3614" s="0"/>
      <c r="ABD3614" s="0"/>
      <c r="ABE3614" s="0"/>
      <c r="ABF3614" s="0"/>
      <c r="ABG3614" s="0"/>
      <c r="ABH3614" s="0"/>
      <c r="ABI3614" s="0"/>
      <c r="ABJ3614" s="0"/>
      <c r="ABK3614" s="0"/>
      <c r="ABL3614" s="0"/>
      <c r="ABM3614" s="0"/>
      <c r="ABN3614" s="0"/>
      <c r="ABO3614" s="0"/>
      <c r="ABP3614" s="0"/>
      <c r="ABQ3614" s="0"/>
      <c r="ABR3614" s="0"/>
      <c r="ABS3614" s="0"/>
      <c r="ABT3614" s="0"/>
      <c r="ABU3614" s="0"/>
      <c r="ABV3614" s="0"/>
      <c r="ABW3614" s="0"/>
      <c r="ABX3614" s="0"/>
      <c r="ABY3614" s="0"/>
      <c r="ABZ3614" s="0"/>
      <c r="ACA3614" s="0"/>
      <c r="ACB3614" s="0"/>
      <c r="ACC3614" s="0"/>
      <c r="ACD3614" s="0"/>
      <c r="ACE3614" s="0"/>
      <c r="ACF3614" s="0"/>
      <c r="ACG3614" s="0"/>
      <c r="ACH3614" s="0"/>
      <c r="ACI3614" s="0"/>
      <c r="ACJ3614" s="0"/>
      <c r="ACK3614" s="0"/>
      <c r="ACL3614" s="0"/>
      <c r="ACM3614" s="0"/>
      <c r="ACN3614" s="0"/>
      <c r="ACO3614" s="0"/>
      <c r="ACP3614" s="0"/>
      <c r="ACQ3614" s="0"/>
      <c r="ACR3614" s="0"/>
      <c r="ACS3614" s="0"/>
      <c r="ACT3614" s="0"/>
      <c r="ACU3614" s="0"/>
      <c r="ACV3614" s="0"/>
      <c r="ACW3614" s="0"/>
      <c r="ACX3614" s="0"/>
      <c r="ACY3614" s="0"/>
      <c r="ACZ3614" s="0"/>
      <c r="ADA3614" s="0"/>
      <c r="ADB3614" s="0"/>
      <c r="ADC3614" s="0"/>
      <c r="ADD3614" s="0"/>
      <c r="ADE3614" s="0"/>
      <c r="ADF3614" s="0"/>
      <c r="ADG3614" s="0"/>
      <c r="ADH3614" s="0"/>
      <c r="ADI3614" s="0"/>
      <c r="ADJ3614" s="0"/>
      <c r="ADK3614" s="0"/>
      <c r="ADL3614" s="0"/>
      <c r="ADM3614" s="0"/>
      <c r="ADN3614" s="0"/>
      <c r="ADO3614" s="0"/>
      <c r="ADP3614" s="0"/>
      <c r="ADQ3614" s="0"/>
      <c r="ADR3614" s="0"/>
      <c r="ADS3614" s="0"/>
      <c r="ADT3614" s="0"/>
      <c r="ADU3614" s="0"/>
      <c r="ADV3614" s="0"/>
      <c r="ADW3614" s="0"/>
      <c r="ADX3614" s="0"/>
      <c r="ADY3614" s="0"/>
      <c r="ADZ3614" s="0"/>
      <c r="AEA3614" s="0"/>
      <c r="AEB3614" s="0"/>
      <c r="AEC3614" s="0"/>
      <c r="AED3614" s="0"/>
      <c r="AEE3614" s="0"/>
      <c r="AEF3614" s="0"/>
      <c r="AEG3614" s="0"/>
      <c r="AEH3614" s="0"/>
      <c r="AEI3614" s="0"/>
      <c r="AEJ3614" s="0"/>
      <c r="AEK3614" s="0"/>
      <c r="AEL3614" s="0"/>
      <c r="AEM3614" s="0"/>
      <c r="AEN3614" s="0"/>
      <c r="AEO3614" s="0"/>
      <c r="AEP3614" s="0"/>
      <c r="AEQ3614" s="0"/>
      <c r="AER3614" s="0"/>
      <c r="AES3614" s="0"/>
      <c r="AET3614" s="0"/>
      <c r="AEU3614" s="0"/>
      <c r="AEV3614" s="0"/>
      <c r="AEW3614" s="0"/>
      <c r="AEX3614" s="0"/>
      <c r="AEY3614" s="0"/>
      <c r="AEZ3614" s="0"/>
      <c r="AFA3614" s="0"/>
      <c r="AFB3614" s="0"/>
      <c r="AFC3614" s="0"/>
      <c r="AFD3614" s="0"/>
      <c r="AFE3614" s="0"/>
      <c r="AFF3614" s="0"/>
      <c r="AFG3614" s="0"/>
      <c r="AFH3614" s="0"/>
      <c r="AFI3614" s="0"/>
      <c r="AFJ3614" s="0"/>
      <c r="AFK3614" s="0"/>
      <c r="AFL3614" s="0"/>
      <c r="AFM3614" s="0"/>
      <c r="AFN3614" s="0"/>
      <c r="AFO3614" s="0"/>
      <c r="AFP3614" s="0"/>
      <c r="AFQ3614" s="0"/>
      <c r="AFR3614" s="0"/>
      <c r="AFS3614" s="0"/>
      <c r="AFT3614" s="0"/>
      <c r="AFU3614" s="0"/>
      <c r="AFV3614" s="0"/>
      <c r="AFW3614" s="0"/>
      <c r="AFX3614" s="0"/>
      <c r="AFY3614" s="0"/>
      <c r="AFZ3614" s="0"/>
      <c r="AGA3614" s="0"/>
      <c r="AGB3614" s="0"/>
      <c r="AGC3614" s="0"/>
      <c r="AGD3614" s="0"/>
      <c r="AGE3614" s="0"/>
      <c r="AGF3614" s="0"/>
      <c r="AGG3614" s="0"/>
      <c r="AGH3614" s="0"/>
      <c r="AGI3614" s="0"/>
      <c r="AGJ3614" s="0"/>
      <c r="AGK3614" s="0"/>
      <c r="AGL3614" s="0"/>
      <c r="AGM3614" s="0"/>
      <c r="AGN3614" s="0"/>
      <c r="AGO3614" s="0"/>
      <c r="AGP3614" s="0"/>
      <c r="AGQ3614" s="0"/>
      <c r="AGR3614" s="0"/>
      <c r="AGS3614" s="0"/>
      <c r="AGT3614" s="0"/>
      <c r="AGU3614" s="0"/>
      <c r="AGV3614" s="0"/>
      <c r="AGW3614" s="0"/>
      <c r="AGX3614" s="0"/>
      <c r="AGY3614" s="0"/>
      <c r="AGZ3614" s="0"/>
      <c r="AHA3614" s="0"/>
      <c r="AHB3614" s="0"/>
      <c r="AHC3614" s="0"/>
      <c r="AHD3614" s="0"/>
      <c r="AHE3614" s="0"/>
      <c r="AHF3614" s="0"/>
      <c r="AHG3614" s="0"/>
      <c r="AHH3614" s="0"/>
      <c r="AHI3614" s="0"/>
      <c r="AHJ3614" s="0"/>
      <c r="AHK3614" s="0"/>
      <c r="AHL3614" s="0"/>
      <c r="AHM3614" s="0"/>
      <c r="AHN3614" s="0"/>
      <c r="AHO3614" s="0"/>
      <c r="AHP3614" s="0"/>
      <c r="AHQ3614" s="0"/>
      <c r="AHR3614" s="0"/>
      <c r="AHS3614" s="0"/>
      <c r="AHT3614" s="0"/>
      <c r="AHU3614" s="0"/>
      <c r="AHV3614" s="0"/>
      <c r="AHW3614" s="0"/>
      <c r="AHX3614" s="0"/>
      <c r="AHY3614" s="0"/>
      <c r="AHZ3614" s="0"/>
      <c r="AIA3614" s="0"/>
      <c r="AIB3614" s="0"/>
      <c r="AIC3614" s="0"/>
      <c r="AID3614" s="0"/>
      <c r="AIE3614" s="0"/>
      <c r="AIF3614" s="0"/>
      <c r="AIG3614" s="0"/>
      <c r="AIH3614" s="0"/>
      <c r="AII3614" s="0"/>
      <c r="AIJ3614" s="0"/>
      <c r="AIK3614" s="0"/>
      <c r="AIL3614" s="0"/>
      <c r="AIM3614" s="0"/>
      <c r="AIN3614" s="0"/>
      <c r="AIO3614" s="0"/>
      <c r="AIP3614" s="0"/>
      <c r="AIQ3614" s="0"/>
      <c r="AIR3614" s="0"/>
      <c r="AIS3614" s="0"/>
      <c r="AIT3614" s="0"/>
      <c r="AIU3614" s="0"/>
      <c r="AIV3614" s="0"/>
      <c r="AIW3614" s="0"/>
      <c r="AIX3614" s="0"/>
      <c r="AIY3614" s="0"/>
      <c r="AIZ3614" s="0"/>
      <c r="AJA3614" s="0"/>
      <c r="AJB3614" s="0"/>
      <c r="AJC3614" s="0"/>
      <c r="AJD3614" s="0"/>
      <c r="AJE3614" s="0"/>
      <c r="AJF3614" s="0"/>
      <c r="AJG3614" s="0"/>
      <c r="AJH3614" s="0"/>
      <c r="AJI3614" s="0"/>
      <c r="AJJ3614" s="0"/>
      <c r="AJK3614" s="0"/>
      <c r="AJL3614" s="0"/>
      <c r="AJM3614" s="0"/>
      <c r="AJN3614" s="0"/>
      <c r="AJO3614" s="0"/>
      <c r="AJP3614" s="0"/>
      <c r="AJQ3614" s="0"/>
      <c r="AJR3614" s="0"/>
      <c r="AJS3614" s="0"/>
      <c r="AJT3614" s="0"/>
      <c r="AJU3614" s="0"/>
      <c r="AJV3614" s="0"/>
      <c r="AJW3614" s="0"/>
      <c r="AJX3614" s="0"/>
      <c r="AJY3614" s="0"/>
      <c r="AJZ3614" s="0"/>
      <c r="AKA3614" s="0"/>
      <c r="AKB3614" s="0"/>
      <c r="AKC3614" s="0"/>
      <c r="AKD3614" s="0"/>
      <c r="AKE3614" s="0"/>
      <c r="AKF3614" s="0"/>
      <c r="AKG3614" s="0"/>
      <c r="AKH3614" s="0"/>
      <c r="AKI3614" s="0"/>
      <c r="AKJ3614" s="0"/>
      <c r="AKK3614" s="0"/>
      <c r="AKL3614" s="0"/>
      <c r="AKM3614" s="0"/>
      <c r="AKN3614" s="0"/>
      <c r="AKO3614" s="0"/>
      <c r="AKP3614" s="0"/>
      <c r="AKQ3614" s="0"/>
      <c r="AKR3614" s="0"/>
      <c r="AKS3614" s="0"/>
      <c r="AKT3614" s="0"/>
      <c r="AKU3614" s="0"/>
      <c r="AKV3614" s="0"/>
      <c r="AKW3614" s="0"/>
      <c r="AKX3614" s="0"/>
      <c r="AKY3614" s="0"/>
      <c r="AKZ3614" s="0"/>
      <c r="ALA3614" s="0"/>
      <c r="ALB3614" s="0"/>
      <c r="ALC3614" s="0"/>
      <c r="ALD3614" s="0"/>
      <c r="ALE3614" s="0"/>
      <c r="ALF3614" s="0"/>
      <c r="ALG3614" s="0"/>
      <c r="ALH3614" s="0"/>
      <c r="ALI3614" s="0"/>
      <c r="ALJ3614" s="0"/>
      <c r="ALK3614" s="0"/>
      <c r="ALL3614" s="0"/>
      <c r="ALM3614" s="0"/>
      <c r="ALN3614" s="0"/>
      <c r="ALO3614" s="0"/>
      <c r="ALP3614" s="0"/>
      <c r="ALQ3614" s="0"/>
      <c r="ALR3614" s="0"/>
      <c r="ALS3614" s="0"/>
      <c r="ALT3614" s="0"/>
      <c r="ALU3614" s="0"/>
      <c r="ALV3614" s="0"/>
      <c r="ALW3614" s="0"/>
      <c r="ALX3614" s="0"/>
      <c r="ALY3614" s="0"/>
      <c r="ALZ3614" s="0"/>
      <c r="AMA3614" s="0"/>
      <c r="AMB3614" s="0"/>
      <c r="AMC3614" s="0"/>
      <c r="AMD3614" s="0"/>
      <c r="AME3614" s="0"/>
      <c r="AMF3614" s="0"/>
      <c r="AMG3614" s="0"/>
      <c r="AMH3614" s="0"/>
      <c r="AMI3614" s="0"/>
    </row>
    <row r="3615" customFormat="false" ht="12.75" hidden="false" customHeight="false" outlineLevel="0" collapsed="false">
      <c r="A3615" s="1" t="s">
        <v>3839</v>
      </c>
      <c r="C3615" s="27" t="s">
        <v>3843</v>
      </c>
      <c r="D3615" s="27" t="s">
        <v>13</v>
      </c>
      <c r="E3615" s="28"/>
      <c r="F3615" s="29"/>
      <c r="G3615" s="27"/>
      <c r="H3615" s="30" t="s">
        <v>168</v>
      </c>
      <c r="I3615" s="31" t="n">
        <v>0.24</v>
      </c>
      <c r="J3615" s="31" t="s">
        <v>3814</v>
      </c>
      <c r="BM3615" s="0"/>
      <c r="BN3615" s="0"/>
      <c r="BO3615" s="0"/>
      <c r="BP3615" s="0"/>
      <c r="BQ3615" s="0"/>
      <c r="BR3615" s="0"/>
      <c r="BS3615" s="0"/>
      <c r="BT3615" s="0"/>
      <c r="BU3615" s="0"/>
      <c r="BV3615" s="0"/>
      <c r="BW3615" s="0"/>
      <c r="BX3615" s="0"/>
      <c r="BY3615" s="0"/>
      <c r="BZ3615" s="0"/>
      <c r="CA3615" s="0"/>
      <c r="CB3615" s="0"/>
      <c r="CC3615" s="0"/>
      <c r="CD3615" s="0"/>
      <c r="CE3615" s="0"/>
      <c r="CF3615" s="0"/>
      <c r="CG3615" s="0"/>
      <c r="CH3615" s="0"/>
      <c r="CI3615" s="0"/>
      <c r="CJ3615" s="0"/>
      <c r="CK3615" s="0"/>
      <c r="CL3615" s="0"/>
      <c r="CM3615" s="0"/>
      <c r="CN3615" s="0"/>
      <c r="CO3615" s="0"/>
      <c r="CP3615" s="0"/>
      <c r="CQ3615" s="0"/>
      <c r="CR3615" s="0"/>
      <c r="CS3615" s="0"/>
      <c r="CT3615" s="0"/>
      <c r="CU3615" s="0"/>
      <c r="CV3615" s="0"/>
      <c r="CW3615" s="0"/>
      <c r="CX3615" s="0"/>
      <c r="CY3615" s="0"/>
      <c r="CZ3615" s="0"/>
      <c r="DA3615" s="0"/>
      <c r="DB3615" s="0"/>
      <c r="DC3615" s="0"/>
      <c r="DD3615" s="0"/>
      <c r="DE3615" s="0"/>
      <c r="DF3615" s="0"/>
      <c r="DG3615" s="0"/>
      <c r="DH3615" s="0"/>
      <c r="DI3615" s="0"/>
      <c r="DJ3615" s="0"/>
      <c r="DK3615" s="0"/>
      <c r="DL3615" s="0"/>
      <c r="DM3615" s="0"/>
      <c r="DN3615" s="0"/>
      <c r="DO3615" s="0"/>
      <c r="DP3615" s="0"/>
      <c r="DQ3615" s="0"/>
      <c r="DR3615" s="0"/>
      <c r="DS3615" s="0"/>
      <c r="DT3615" s="0"/>
      <c r="DU3615" s="0"/>
      <c r="DV3615" s="0"/>
      <c r="DW3615" s="0"/>
      <c r="DX3615" s="0"/>
      <c r="DY3615" s="0"/>
      <c r="DZ3615" s="0"/>
      <c r="EA3615" s="0"/>
      <c r="EB3615" s="0"/>
      <c r="EC3615" s="0"/>
      <c r="ED3615" s="0"/>
      <c r="EE3615" s="0"/>
      <c r="EF3615" s="0"/>
      <c r="EG3615" s="0"/>
      <c r="EH3615" s="0"/>
      <c r="EI3615" s="0"/>
      <c r="EJ3615" s="0"/>
      <c r="EK3615" s="0"/>
      <c r="EL3615" s="0"/>
      <c r="EM3615" s="0"/>
      <c r="EN3615" s="0"/>
      <c r="EO3615" s="0"/>
      <c r="EP3615" s="0"/>
      <c r="EQ3615" s="0"/>
      <c r="ER3615" s="0"/>
      <c r="ES3615" s="0"/>
      <c r="ET3615" s="0"/>
      <c r="EU3615" s="0"/>
      <c r="EV3615" s="0"/>
      <c r="EW3615" s="0"/>
      <c r="EX3615" s="0"/>
      <c r="EY3615" s="0"/>
      <c r="EZ3615" s="0"/>
      <c r="FA3615" s="0"/>
      <c r="FB3615" s="0"/>
      <c r="FC3615" s="0"/>
      <c r="FD3615" s="0"/>
      <c r="FE3615" s="0"/>
      <c r="FF3615" s="0"/>
      <c r="FG3615" s="0"/>
      <c r="FH3615" s="0"/>
      <c r="FI3615" s="0"/>
      <c r="FJ3615" s="0"/>
      <c r="FK3615" s="0"/>
      <c r="FL3615" s="0"/>
      <c r="FM3615" s="0"/>
      <c r="FN3615" s="0"/>
      <c r="FO3615" s="0"/>
      <c r="FP3615" s="0"/>
      <c r="FQ3615" s="0"/>
      <c r="FR3615" s="0"/>
      <c r="FS3615" s="0"/>
      <c r="FT3615" s="0"/>
      <c r="FU3615" s="0"/>
      <c r="FV3615" s="0"/>
      <c r="FW3615" s="0"/>
      <c r="FX3615" s="0"/>
      <c r="FY3615" s="0"/>
      <c r="FZ3615" s="0"/>
      <c r="GA3615" s="0"/>
      <c r="GB3615" s="0"/>
      <c r="GC3615" s="0"/>
      <c r="GD3615" s="0"/>
      <c r="GE3615" s="0"/>
      <c r="GF3615" s="0"/>
      <c r="GG3615" s="0"/>
      <c r="GH3615" s="0"/>
      <c r="GI3615" s="0"/>
      <c r="GJ3615" s="0"/>
      <c r="GK3615" s="0"/>
      <c r="GL3615" s="0"/>
      <c r="GM3615" s="0"/>
      <c r="GN3615" s="0"/>
      <c r="GO3615" s="0"/>
      <c r="GP3615" s="0"/>
      <c r="GQ3615" s="0"/>
      <c r="GR3615" s="0"/>
      <c r="GS3615" s="0"/>
      <c r="GT3615" s="0"/>
      <c r="GU3615" s="0"/>
      <c r="GV3615" s="0"/>
      <c r="GW3615" s="0"/>
      <c r="GX3615" s="0"/>
      <c r="GY3615" s="0"/>
      <c r="GZ3615" s="0"/>
      <c r="HA3615" s="0"/>
      <c r="HB3615" s="0"/>
      <c r="HC3615" s="0"/>
      <c r="HD3615" s="0"/>
      <c r="HE3615" s="0"/>
      <c r="HF3615" s="0"/>
      <c r="HG3615" s="0"/>
      <c r="HH3615" s="0"/>
      <c r="HI3615" s="0"/>
      <c r="HJ3615" s="0"/>
      <c r="HK3615" s="0"/>
      <c r="HL3615" s="0"/>
      <c r="HM3615" s="0"/>
      <c r="HN3615" s="0"/>
      <c r="HO3615" s="0"/>
      <c r="HP3615" s="0"/>
      <c r="HQ3615" s="0"/>
      <c r="HR3615" s="0"/>
      <c r="HS3615" s="0"/>
      <c r="HT3615" s="0"/>
      <c r="HU3615" s="0"/>
      <c r="HV3615" s="0"/>
      <c r="HW3615" s="0"/>
      <c r="HX3615" s="0"/>
      <c r="HY3615" s="0"/>
      <c r="HZ3615" s="0"/>
      <c r="IA3615" s="0"/>
      <c r="IB3615" s="0"/>
      <c r="IC3615" s="0"/>
      <c r="ID3615" s="0"/>
      <c r="IE3615" s="0"/>
      <c r="IF3615" s="0"/>
      <c r="IG3615" s="0"/>
      <c r="IH3615" s="0"/>
      <c r="II3615" s="0"/>
      <c r="IJ3615" s="0"/>
      <c r="IK3615" s="0"/>
      <c r="IL3615" s="0"/>
      <c r="IM3615" s="0"/>
      <c r="IN3615" s="0"/>
      <c r="IO3615" s="0"/>
      <c r="IP3615" s="0"/>
      <c r="IQ3615" s="0"/>
      <c r="IR3615" s="0"/>
      <c r="IS3615" s="0"/>
      <c r="IT3615" s="0"/>
      <c r="IU3615" s="0"/>
      <c r="IV3615" s="0"/>
      <c r="IW3615" s="0"/>
      <c r="IX3615" s="0"/>
      <c r="IY3615" s="0"/>
      <c r="IZ3615" s="0"/>
      <c r="JA3615" s="0"/>
      <c r="JB3615" s="0"/>
      <c r="JC3615" s="0"/>
      <c r="JD3615" s="0"/>
      <c r="JE3615" s="0"/>
      <c r="JF3615" s="0"/>
      <c r="JG3615" s="0"/>
      <c r="JH3615" s="0"/>
      <c r="JI3615" s="0"/>
      <c r="JJ3615" s="0"/>
      <c r="JK3615" s="0"/>
      <c r="JL3615" s="0"/>
      <c r="JM3615" s="0"/>
      <c r="JN3615" s="0"/>
      <c r="JO3615" s="0"/>
      <c r="JP3615" s="0"/>
      <c r="JQ3615" s="0"/>
      <c r="JR3615" s="0"/>
      <c r="JS3615" s="0"/>
      <c r="JT3615" s="0"/>
      <c r="JU3615" s="0"/>
      <c r="JV3615" s="0"/>
      <c r="JW3615" s="0"/>
      <c r="JX3615" s="0"/>
      <c r="JY3615" s="0"/>
      <c r="JZ3615" s="0"/>
      <c r="KA3615" s="0"/>
      <c r="KB3615" s="0"/>
      <c r="KC3615" s="0"/>
      <c r="KD3615" s="0"/>
      <c r="KE3615" s="0"/>
      <c r="KF3615" s="0"/>
      <c r="KG3615" s="0"/>
      <c r="KH3615" s="0"/>
      <c r="KI3615" s="0"/>
      <c r="KJ3615" s="0"/>
      <c r="KK3615" s="0"/>
      <c r="KL3615" s="0"/>
      <c r="KM3615" s="0"/>
      <c r="KN3615" s="0"/>
      <c r="KO3615" s="0"/>
      <c r="KP3615" s="0"/>
      <c r="KQ3615" s="0"/>
      <c r="KR3615" s="0"/>
      <c r="KS3615" s="0"/>
      <c r="KT3615" s="0"/>
      <c r="KU3615" s="0"/>
      <c r="KV3615" s="0"/>
      <c r="KW3615" s="0"/>
      <c r="KX3615" s="0"/>
      <c r="KY3615" s="0"/>
      <c r="KZ3615" s="0"/>
      <c r="LA3615" s="0"/>
      <c r="LB3615" s="0"/>
      <c r="LC3615" s="0"/>
      <c r="LD3615" s="0"/>
      <c r="LE3615" s="0"/>
      <c r="LF3615" s="0"/>
      <c r="LG3615" s="0"/>
      <c r="LH3615" s="0"/>
      <c r="LI3615" s="0"/>
      <c r="LJ3615" s="0"/>
      <c r="LK3615" s="0"/>
      <c r="LL3615" s="0"/>
      <c r="LM3615" s="0"/>
      <c r="LN3615" s="0"/>
      <c r="LO3615" s="0"/>
      <c r="LP3615" s="0"/>
      <c r="LQ3615" s="0"/>
      <c r="LR3615" s="0"/>
      <c r="LS3615" s="0"/>
      <c r="LT3615" s="0"/>
      <c r="LU3615" s="0"/>
      <c r="LV3615" s="0"/>
      <c r="LW3615" s="0"/>
      <c r="LX3615" s="0"/>
      <c r="LY3615" s="0"/>
      <c r="LZ3615" s="0"/>
      <c r="MA3615" s="0"/>
      <c r="MB3615" s="0"/>
      <c r="MC3615" s="0"/>
      <c r="MD3615" s="0"/>
      <c r="ME3615" s="0"/>
      <c r="MF3615" s="0"/>
      <c r="MG3615" s="0"/>
      <c r="MH3615" s="0"/>
      <c r="MI3615" s="0"/>
      <c r="MJ3615" s="0"/>
      <c r="MK3615" s="0"/>
      <c r="ML3615" s="0"/>
      <c r="MM3615" s="0"/>
      <c r="MN3615" s="0"/>
      <c r="MO3615" s="0"/>
      <c r="MP3615" s="0"/>
      <c r="MQ3615" s="0"/>
      <c r="MR3615" s="0"/>
      <c r="MS3615" s="0"/>
      <c r="MT3615" s="0"/>
      <c r="MU3615" s="0"/>
      <c r="MV3615" s="0"/>
      <c r="MW3615" s="0"/>
      <c r="MX3615" s="0"/>
      <c r="MY3615" s="0"/>
      <c r="MZ3615" s="0"/>
      <c r="NA3615" s="0"/>
      <c r="NB3615" s="0"/>
      <c r="NC3615" s="0"/>
      <c r="ND3615" s="0"/>
      <c r="NE3615" s="0"/>
      <c r="NF3615" s="0"/>
      <c r="NG3615" s="0"/>
      <c r="NH3615" s="0"/>
      <c r="NI3615" s="0"/>
      <c r="NJ3615" s="0"/>
      <c r="NK3615" s="0"/>
      <c r="NL3615" s="0"/>
      <c r="NM3615" s="0"/>
      <c r="NN3615" s="0"/>
      <c r="NO3615" s="0"/>
      <c r="NP3615" s="0"/>
      <c r="NQ3615" s="0"/>
      <c r="NR3615" s="0"/>
      <c r="NS3615" s="0"/>
      <c r="NT3615" s="0"/>
      <c r="NU3615" s="0"/>
      <c r="NV3615" s="0"/>
      <c r="NW3615" s="0"/>
      <c r="NX3615" s="0"/>
      <c r="NY3615" s="0"/>
      <c r="NZ3615" s="0"/>
      <c r="OA3615" s="0"/>
      <c r="OB3615" s="0"/>
      <c r="OC3615" s="0"/>
      <c r="OD3615" s="0"/>
      <c r="OE3615" s="0"/>
      <c r="OF3615" s="0"/>
      <c r="OG3615" s="0"/>
      <c r="OH3615" s="0"/>
      <c r="OI3615" s="0"/>
      <c r="OJ3615" s="0"/>
      <c r="OK3615" s="0"/>
      <c r="OL3615" s="0"/>
      <c r="OM3615" s="0"/>
      <c r="ON3615" s="0"/>
      <c r="OO3615" s="0"/>
      <c r="OP3615" s="0"/>
      <c r="OQ3615" s="0"/>
      <c r="OR3615" s="0"/>
      <c r="OS3615" s="0"/>
      <c r="OT3615" s="0"/>
      <c r="OU3615" s="0"/>
      <c r="OV3615" s="0"/>
      <c r="OW3615" s="0"/>
      <c r="OX3615" s="0"/>
      <c r="OY3615" s="0"/>
      <c r="OZ3615" s="0"/>
      <c r="PA3615" s="0"/>
      <c r="PB3615" s="0"/>
      <c r="PC3615" s="0"/>
      <c r="PD3615" s="0"/>
      <c r="PE3615" s="0"/>
      <c r="PF3615" s="0"/>
      <c r="PG3615" s="0"/>
      <c r="PH3615" s="0"/>
      <c r="PI3615" s="0"/>
      <c r="PJ3615" s="0"/>
      <c r="PK3615" s="0"/>
      <c r="PL3615" s="0"/>
      <c r="PM3615" s="0"/>
      <c r="PN3615" s="0"/>
      <c r="PO3615" s="0"/>
      <c r="PP3615" s="0"/>
      <c r="PQ3615" s="0"/>
      <c r="PR3615" s="0"/>
      <c r="PS3615" s="0"/>
      <c r="PT3615" s="0"/>
      <c r="PU3615" s="0"/>
      <c r="PV3615" s="0"/>
      <c r="PW3615" s="0"/>
      <c r="PX3615" s="0"/>
      <c r="PY3615" s="0"/>
      <c r="PZ3615" s="0"/>
      <c r="QA3615" s="0"/>
      <c r="QB3615" s="0"/>
      <c r="QC3615" s="0"/>
      <c r="QD3615" s="0"/>
      <c r="QE3615" s="0"/>
      <c r="QF3615" s="0"/>
      <c r="QG3615" s="0"/>
      <c r="QH3615" s="0"/>
      <c r="QI3615" s="0"/>
      <c r="QJ3615" s="0"/>
      <c r="QK3615" s="0"/>
      <c r="QL3615" s="0"/>
      <c r="QM3615" s="0"/>
      <c r="QN3615" s="0"/>
      <c r="QO3615" s="0"/>
      <c r="QP3615" s="0"/>
      <c r="QQ3615" s="0"/>
      <c r="QR3615" s="0"/>
      <c r="QS3615" s="0"/>
      <c r="QT3615" s="0"/>
      <c r="QU3615" s="0"/>
      <c r="QV3615" s="0"/>
      <c r="QW3615" s="0"/>
      <c r="QX3615" s="0"/>
      <c r="QY3615" s="0"/>
      <c r="QZ3615" s="0"/>
      <c r="RA3615" s="0"/>
      <c r="RB3615" s="0"/>
      <c r="RC3615" s="0"/>
      <c r="RD3615" s="0"/>
      <c r="RE3615" s="0"/>
      <c r="RF3615" s="0"/>
      <c r="RG3615" s="0"/>
      <c r="RH3615" s="0"/>
      <c r="RI3615" s="0"/>
      <c r="RJ3615" s="0"/>
      <c r="RK3615" s="0"/>
      <c r="RL3615" s="0"/>
      <c r="RM3615" s="0"/>
      <c r="RN3615" s="0"/>
      <c r="RO3615" s="0"/>
      <c r="RP3615" s="0"/>
      <c r="RQ3615" s="0"/>
      <c r="RR3615" s="0"/>
      <c r="RS3615" s="0"/>
      <c r="RT3615" s="0"/>
      <c r="RU3615" s="0"/>
      <c r="RV3615" s="0"/>
      <c r="RW3615" s="0"/>
      <c r="RX3615" s="0"/>
      <c r="RY3615" s="0"/>
      <c r="RZ3615" s="0"/>
      <c r="SA3615" s="0"/>
      <c r="SB3615" s="0"/>
      <c r="SC3615" s="0"/>
      <c r="SD3615" s="0"/>
      <c r="SE3615" s="0"/>
      <c r="SF3615" s="0"/>
      <c r="SG3615" s="0"/>
      <c r="SH3615" s="0"/>
      <c r="SI3615" s="0"/>
      <c r="SJ3615" s="0"/>
      <c r="SK3615" s="0"/>
      <c r="SL3615" s="0"/>
      <c r="SM3615" s="0"/>
      <c r="SN3615" s="0"/>
      <c r="SO3615" s="0"/>
      <c r="SP3615" s="0"/>
      <c r="SQ3615" s="0"/>
      <c r="SR3615" s="0"/>
      <c r="SS3615" s="0"/>
      <c r="ST3615" s="0"/>
      <c r="SU3615" s="0"/>
      <c r="SV3615" s="0"/>
      <c r="SW3615" s="0"/>
      <c r="SX3615" s="0"/>
      <c r="SY3615" s="0"/>
      <c r="SZ3615" s="0"/>
      <c r="TA3615" s="0"/>
      <c r="TB3615" s="0"/>
      <c r="TC3615" s="0"/>
      <c r="TD3615" s="0"/>
      <c r="TE3615" s="0"/>
      <c r="TF3615" s="0"/>
      <c r="TG3615" s="0"/>
      <c r="TH3615" s="0"/>
      <c r="TI3615" s="0"/>
      <c r="TJ3615" s="0"/>
      <c r="TK3615" s="0"/>
      <c r="TL3615" s="0"/>
      <c r="TM3615" s="0"/>
      <c r="TN3615" s="0"/>
      <c r="TO3615" s="0"/>
      <c r="TP3615" s="0"/>
      <c r="TQ3615" s="0"/>
      <c r="TR3615" s="0"/>
      <c r="TS3615" s="0"/>
      <c r="TT3615" s="0"/>
      <c r="TU3615" s="0"/>
      <c r="TV3615" s="0"/>
      <c r="TW3615" s="0"/>
      <c r="TX3615" s="0"/>
      <c r="TY3615" s="0"/>
      <c r="TZ3615" s="0"/>
      <c r="UA3615" s="0"/>
      <c r="UB3615" s="0"/>
      <c r="UC3615" s="0"/>
      <c r="UD3615" s="0"/>
      <c r="UE3615" s="0"/>
      <c r="UF3615" s="0"/>
      <c r="UG3615" s="0"/>
      <c r="UH3615" s="0"/>
      <c r="UI3615" s="0"/>
      <c r="UJ3615" s="0"/>
      <c r="UK3615" s="0"/>
      <c r="UL3615" s="0"/>
      <c r="UM3615" s="0"/>
      <c r="UN3615" s="0"/>
      <c r="UO3615" s="0"/>
      <c r="UP3615" s="0"/>
      <c r="UQ3615" s="0"/>
      <c r="UR3615" s="0"/>
      <c r="US3615" s="0"/>
      <c r="UT3615" s="0"/>
      <c r="UU3615" s="0"/>
      <c r="UV3615" s="0"/>
      <c r="UW3615" s="0"/>
      <c r="UX3615" s="0"/>
      <c r="UY3615" s="0"/>
      <c r="UZ3615" s="0"/>
      <c r="VA3615" s="0"/>
      <c r="VB3615" s="0"/>
      <c r="VC3615" s="0"/>
      <c r="VD3615" s="0"/>
      <c r="VE3615" s="0"/>
      <c r="VF3615" s="0"/>
      <c r="VG3615" s="0"/>
      <c r="VH3615" s="0"/>
      <c r="VI3615" s="0"/>
      <c r="VJ3615" s="0"/>
      <c r="VK3615" s="0"/>
      <c r="VL3615" s="0"/>
      <c r="VM3615" s="0"/>
      <c r="VN3615" s="0"/>
      <c r="VO3615" s="0"/>
      <c r="VP3615" s="0"/>
      <c r="VQ3615" s="0"/>
      <c r="VR3615" s="0"/>
      <c r="VS3615" s="0"/>
      <c r="VT3615" s="0"/>
      <c r="VU3615" s="0"/>
      <c r="VV3615" s="0"/>
      <c r="VW3615" s="0"/>
      <c r="VX3615" s="0"/>
      <c r="VY3615" s="0"/>
      <c r="VZ3615" s="0"/>
      <c r="WA3615" s="0"/>
      <c r="WB3615" s="0"/>
      <c r="WC3615" s="0"/>
      <c r="WD3615" s="0"/>
      <c r="WE3615" s="0"/>
      <c r="WF3615" s="0"/>
      <c r="WG3615" s="0"/>
      <c r="WH3615" s="0"/>
      <c r="WI3615" s="0"/>
      <c r="WJ3615" s="0"/>
      <c r="WK3615" s="0"/>
      <c r="WL3615" s="0"/>
      <c r="WM3615" s="0"/>
      <c r="WN3615" s="0"/>
      <c r="WO3615" s="0"/>
      <c r="WP3615" s="0"/>
      <c r="WQ3615" s="0"/>
      <c r="WR3615" s="0"/>
      <c r="WS3615" s="0"/>
      <c r="WT3615" s="0"/>
      <c r="WU3615" s="0"/>
      <c r="WV3615" s="0"/>
      <c r="WW3615" s="0"/>
      <c r="WX3615" s="0"/>
      <c r="WY3615" s="0"/>
      <c r="WZ3615" s="0"/>
      <c r="XA3615" s="0"/>
      <c r="XB3615" s="0"/>
      <c r="XC3615" s="0"/>
      <c r="XD3615" s="0"/>
      <c r="XE3615" s="0"/>
      <c r="XF3615" s="0"/>
      <c r="XG3615" s="0"/>
      <c r="XH3615" s="0"/>
      <c r="XI3615" s="0"/>
      <c r="XJ3615" s="0"/>
      <c r="XK3615" s="0"/>
      <c r="XL3615" s="0"/>
      <c r="XM3615" s="0"/>
      <c r="XN3615" s="0"/>
      <c r="XO3615" s="0"/>
      <c r="XP3615" s="0"/>
      <c r="XQ3615" s="0"/>
      <c r="XR3615" s="0"/>
      <c r="XS3615" s="0"/>
      <c r="XT3615" s="0"/>
      <c r="XU3615" s="0"/>
      <c r="XV3615" s="0"/>
      <c r="XW3615" s="0"/>
      <c r="XX3615" s="0"/>
      <c r="XY3615" s="0"/>
      <c r="XZ3615" s="0"/>
      <c r="YA3615" s="0"/>
      <c r="YB3615" s="0"/>
      <c r="YC3615" s="0"/>
      <c r="YD3615" s="0"/>
      <c r="YE3615" s="0"/>
      <c r="YF3615" s="0"/>
      <c r="YG3615" s="0"/>
      <c r="YH3615" s="0"/>
      <c r="YI3615" s="0"/>
      <c r="YJ3615" s="0"/>
      <c r="YK3615" s="0"/>
      <c r="YL3615" s="0"/>
      <c r="YM3615" s="0"/>
      <c r="YN3615" s="0"/>
      <c r="YO3615" s="0"/>
      <c r="YP3615" s="0"/>
      <c r="YQ3615" s="0"/>
      <c r="YR3615" s="0"/>
      <c r="YS3615" s="0"/>
      <c r="YT3615" s="0"/>
      <c r="YU3615" s="0"/>
      <c r="YV3615" s="0"/>
      <c r="YW3615" s="0"/>
      <c r="YX3615" s="0"/>
      <c r="YY3615" s="0"/>
      <c r="YZ3615" s="0"/>
      <c r="ZA3615" s="0"/>
      <c r="ZB3615" s="0"/>
      <c r="ZC3615" s="0"/>
      <c r="ZD3615" s="0"/>
      <c r="ZE3615" s="0"/>
      <c r="ZF3615" s="0"/>
      <c r="ZG3615" s="0"/>
      <c r="ZH3615" s="0"/>
      <c r="ZI3615" s="0"/>
      <c r="ZJ3615" s="0"/>
      <c r="ZK3615" s="0"/>
      <c r="ZL3615" s="0"/>
      <c r="ZM3615" s="0"/>
      <c r="ZN3615" s="0"/>
      <c r="ZO3615" s="0"/>
      <c r="ZP3615" s="0"/>
      <c r="ZQ3615" s="0"/>
      <c r="ZR3615" s="0"/>
      <c r="ZS3615" s="0"/>
      <c r="ZT3615" s="0"/>
      <c r="ZU3615" s="0"/>
      <c r="ZV3615" s="0"/>
      <c r="ZW3615" s="0"/>
      <c r="ZX3615" s="0"/>
      <c r="ZY3615" s="0"/>
      <c r="ZZ3615" s="0"/>
      <c r="AAA3615" s="0"/>
      <c r="AAB3615" s="0"/>
      <c r="AAC3615" s="0"/>
      <c r="AAD3615" s="0"/>
      <c r="AAE3615" s="0"/>
      <c r="AAF3615" s="0"/>
      <c r="AAG3615" s="0"/>
      <c r="AAH3615" s="0"/>
      <c r="AAI3615" s="0"/>
      <c r="AAJ3615" s="0"/>
      <c r="AAK3615" s="0"/>
      <c r="AAL3615" s="0"/>
      <c r="AAM3615" s="0"/>
      <c r="AAN3615" s="0"/>
      <c r="AAO3615" s="0"/>
      <c r="AAP3615" s="0"/>
      <c r="AAQ3615" s="0"/>
      <c r="AAR3615" s="0"/>
      <c r="AAS3615" s="0"/>
      <c r="AAT3615" s="0"/>
      <c r="AAU3615" s="0"/>
      <c r="AAV3615" s="0"/>
      <c r="AAW3615" s="0"/>
      <c r="AAX3615" s="0"/>
      <c r="AAY3615" s="0"/>
      <c r="AAZ3615" s="0"/>
      <c r="ABA3615" s="0"/>
      <c r="ABB3615" s="0"/>
      <c r="ABC3615" s="0"/>
      <c r="ABD3615" s="0"/>
      <c r="ABE3615" s="0"/>
      <c r="ABF3615" s="0"/>
      <c r="ABG3615" s="0"/>
      <c r="ABH3615" s="0"/>
      <c r="ABI3615" s="0"/>
      <c r="ABJ3615" s="0"/>
      <c r="ABK3615" s="0"/>
      <c r="ABL3615" s="0"/>
      <c r="ABM3615" s="0"/>
      <c r="ABN3615" s="0"/>
      <c r="ABO3615" s="0"/>
      <c r="ABP3615" s="0"/>
      <c r="ABQ3615" s="0"/>
      <c r="ABR3615" s="0"/>
      <c r="ABS3615" s="0"/>
      <c r="ABT3615" s="0"/>
      <c r="ABU3615" s="0"/>
      <c r="ABV3615" s="0"/>
      <c r="ABW3615" s="0"/>
      <c r="ABX3615" s="0"/>
      <c r="ABY3615" s="0"/>
      <c r="ABZ3615" s="0"/>
      <c r="ACA3615" s="0"/>
      <c r="ACB3615" s="0"/>
      <c r="ACC3615" s="0"/>
      <c r="ACD3615" s="0"/>
      <c r="ACE3615" s="0"/>
      <c r="ACF3615" s="0"/>
      <c r="ACG3615" s="0"/>
      <c r="ACH3615" s="0"/>
      <c r="ACI3615" s="0"/>
      <c r="ACJ3615" s="0"/>
      <c r="ACK3615" s="0"/>
      <c r="ACL3615" s="0"/>
      <c r="ACM3615" s="0"/>
      <c r="ACN3615" s="0"/>
      <c r="ACO3615" s="0"/>
      <c r="ACP3615" s="0"/>
      <c r="ACQ3615" s="0"/>
      <c r="ACR3615" s="0"/>
      <c r="ACS3615" s="0"/>
      <c r="ACT3615" s="0"/>
      <c r="ACU3615" s="0"/>
      <c r="ACV3615" s="0"/>
      <c r="ACW3615" s="0"/>
      <c r="ACX3615" s="0"/>
      <c r="ACY3615" s="0"/>
      <c r="ACZ3615" s="0"/>
      <c r="ADA3615" s="0"/>
      <c r="ADB3615" s="0"/>
      <c r="ADC3615" s="0"/>
      <c r="ADD3615" s="0"/>
      <c r="ADE3615" s="0"/>
      <c r="ADF3615" s="0"/>
      <c r="ADG3615" s="0"/>
      <c r="ADH3615" s="0"/>
      <c r="ADI3615" s="0"/>
      <c r="ADJ3615" s="0"/>
      <c r="ADK3615" s="0"/>
      <c r="ADL3615" s="0"/>
      <c r="ADM3615" s="0"/>
      <c r="ADN3615" s="0"/>
      <c r="ADO3615" s="0"/>
      <c r="ADP3615" s="0"/>
      <c r="ADQ3615" s="0"/>
      <c r="ADR3615" s="0"/>
      <c r="ADS3615" s="0"/>
      <c r="ADT3615" s="0"/>
      <c r="ADU3615" s="0"/>
      <c r="ADV3615" s="0"/>
      <c r="ADW3615" s="0"/>
      <c r="ADX3615" s="0"/>
      <c r="ADY3615" s="0"/>
      <c r="ADZ3615" s="0"/>
      <c r="AEA3615" s="0"/>
      <c r="AEB3615" s="0"/>
      <c r="AEC3615" s="0"/>
      <c r="AED3615" s="0"/>
      <c r="AEE3615" s="0"/>
      <c r="AEF3615" s="0"/>
      <c r="AEG3615" s="0"/>
      <c r="AEH3615" s="0"/>
      <c r="AEI3615" s="0"/>
      <c r="AEJ3615" s="0"/>
      <c r="AEK3615" s="0"/>
      <c r="AEL3615" s="0"/>
      <c r="AEM3615" s="0"/>
      <c r="AEN3615" s="0"/>
      <c r="AEO3615" s="0"/>
      <c r="AEP3615" s="0"/>
      <c r="AEQ3615" s="0"/>
      <c r="AER3615" s="0"/>
      <c r="AES3615" s="0"/>
      <c r="AET3615" s="0"/>
      <c r="AEU3615" s="0"/>
      <c r="AEV3615" s="0"/>
      <c r="AEW3615" s="0"/>
      <c r="AEX3615" s="0"/>
      <c r="AEY3615" s="0"/>
      <c r="AEZ3615" s="0"/>
      <c r="AFA3615" s="0"/>
      <c r="AFB3615" s="0"/>
      <c r="AFC3615" s="0"/>
      <c r="AFD3615" s="0"/>
      <c r="AFE3615" s="0"/>
      <c r="AFF3615" s="0"/>
      <c r="AFG3615" s="0"/>
      <c r="AFH3615" s="0"/>
      <c r="AFI3615" s="0"/>
      <c r="AFJ3615" s="0"/>
      <c r="AFK3615" s="0"/>
      <c r="AFL3615" s="0"/>
      <c r="AFM3615" s="0"/>
      <c r="AFN3615" s="0"/>
      <c r="AFO3615" s="0"/>
      <c r="AFP3615" s="0"/>
      <c r="AFQ3615" s="0"/>
      <c r="AFR3615" s="0"/>
      <c r="AFS3615" s="0"/>
      <c r="AFT3615" s="0"/>
      <c r="AFU3615" s="0"/>
      <c r="AFV3615" s="0"/>
      <c r="AFW3615" s="0"/>
      <c r="AFX3615" s="0"/>
      <c r="AFY3615" s="0"/>
      <c r="AFZ3615" s="0"/>
      <c r="AGA3615" s="0"/>
      <c r="AGB3615" s="0"/>
      <c r="AGC3615" s="0"/>
      <c r="AGD3615" s="0"/>
      <c r="AGE3615" s="0"/>
      <c r="AGF3615" s="0"/>
      <c r="AGG3615" s="0"/>
      <c r="AGH3615" s="0"/>
      <c r="AGI3615" s="0"/>
      <c r="AGJ3615" s="0"/>
      <c r="AGK3615" s="0"/>
      <c r="AGL3615" s="0"/>
      <c r="AGM3615" s="0"/>
      <c r="AGN3615" s="0"/>
      <c r="AGO3615" s="0"/>
      <c r="AGP3615" s="0"/>
      <c r="AGQ3615" s="0"/>
      <c r="AGR3615" s="0"/>
      <c r="AGS3615" s="0"/>
      <c r="AGT3615" s="0"/>
      <c r="AGU3615" s="0"/>
      <c r="AGV3615" s="0"/>
      <c r="AGW3615" s="0"/>
      <c r="AGX3615" s="0"/>
      <c r="AGY3615" s="0"/>
      <c r="AGZ3615" s="0"/>
      <c r="AHA3615" s="0"/>
      <c r="AHB3615" s="0"/>
      <c r="AHC3615" s="0"/>
      <c r="AHD3615" s="0"/>
      <c r="AHE3615" s="0"/>
      <c r="AHF3615" s="0"/>
      <c r="AHG3615" s="0"/>
      <c r="AHH3615" s="0"/>
      <c r="AHI3615" s="0"/>
      <c r="AHJ3615" s="0"/>
      <c r="AHK3615" s="0"/>
      <c r="AHL3615" s="0"/>
      <c r="AHM3615" s="0"/>
      <c r="AHN3615" s="0"/>
      <c r="AHO3615" s="0"/>
      <c r="AHP3615" s="0"/>
      <c r="AHQ3615" s="0"/>
      <c r="AHR3615" s="0"/>
      <c r="AHS3615" s="0"/>
      <c r="AHT3615" s="0"/>
      <c r="AHU3615" s="0"/>
      <c r="AHV3615" s="0"/>
      <c r="AHW3615" s="0"/>
      <c r="AHX3615" s="0"/>
      <c r="AHY3615" s="0"/>
      <c r="AHZ3615" s="0"/>
      <c r="AIA3615" s="0"/>
      <c r="AIB3615" s="0"/>
      <c r="AIC3615" s="0"/>
      <c r="AID3615" s="0"/>
      <c r="AIE3615" s="0"/>
      <c r="AIF3615" s="0"/>
      <c r="AIG3615" s="0"/>
      <c r="AIH3615" s="0"/>
      <c r="AII3615" s="0"/>
      <c r="AIJ3615" s="0"/>
      <c r="AIK3615" s="0"/>
      <c r="AIL3615" s="0"/>
      <c r="AIM3615" s="0"/>
      <c r="AIN3615" s="0"/>
      <c r="AIO3615" s="0"/>
      <c r="AIP3615" s="0"/>
      <c r="AIQ3615" s="0"/>
      <c r="AIR3615" s="0"/>
      <c r="AIS3615" s="0"/>
      <c r="AIT3615" s="0"/>
      <c r="AIU3615" s="0"/>
      <c r="AIV3615" s="0"/>
      <c r="AIW3615" s="0"/>
      <c r="AIX3615" s="0"/>
      <c r="AIY3615" s="0"/>
      <c r="AIZ3615" s="0"/>
      <c r="AJA3615" s="0"/>
      <c r="AJB3615" s="0"/>
      <c r="AJC3615" s="0"/>
      <c r="AJD3615" s="0"/>
      <c r="AJE3615" s="0"/>
      <c r="AJF3615" s="0"/>
      <c r="AJG3615" s="0"/>
      <c r="AJH3615" s="0"/>
      <c r="AJI3615" s="0"/>
      <c r="AJJ3615" s="0"/>
      <c r="AJK3615" s="0"/>
      <c r="AJL3615" s="0"/>
      <c r="AJM3615" s="0"/>
      <c r="AJN3615" s="0"/>
      <c r="AJO3615" s="0"/>
      <c r="AJP3615" s="0"/>
      <c r="AJQ3615" s="0"/>
      <c r="AJR3615" s="0"/>
      <c r="AJS3615" s="0"/>
      <c r="AJT3615" s="0"/>
      <c r="AJU3615" s="0"/>
      <c r="AJV3615" s="0"/>
      <c r="AJW3615" s="0"/>
      <c r="AJX3615" s="0"/>
      <c r="AJY3615" s="0"/>
      <c r="AJZ3615" s="0"/>
      <c r="AKA3615" s="0"/>
      <c r="AKB3615" s="0"/>
      <c r="AKC3615" s="0"/>
      <c r="AKD3615" s="0"/>
      <c r="AKE3615" s="0"/>
      <c r="AKF3615" s="0"/>
      <c r="AKG3615" s="0"/>
      <c r="AKH3615" s="0"/>
      <c r="AKI3615" s="0"/>
      <c r="AKJ3615" s="0"/>
      <c r="AKK3615" s="0"/>
      <c r="AKL3615" s="0"/>
      <c r="AKM3615" s="0"/>
      <c r="AKN3615" s="0"/>
      <c r="AKO3615" s="0"/>
      <c r="AKP3615" s="0"/>
      <c r="AKQ3615" s="0"/>
      <c r="AKR3615" s="0"/>
      <c r="AKS3615" s="0"/>
      <c r="AKT3615" s="0"/>
      <c r="AKU3615" s="0"/>
      <c r="AKV3615" s="0"/>
      <c r="AKW3615" s="0"/>
      <c r="AKX3615" s="0"/>
      <c r="AKY3615" s="0"/>
      <c r="AKZ3615" s="0"/>
      <c r="ALA3615" s="0"/>
      <c r="ALB3615" s="0"/>
      <c r="ALC3615" s="0"/>
      <c r="ALD3615" s="0"/>
      <c r="ALE3615" s="0"/>
      <c r="ALF3615" s="0"/>
      <c r="ALG3615" s="0"/>
      <c r="ALH3615" s="0"/>
      <c r="ALI3615" s="0"/>
      <c r="ALJ3615" s="0"/>
      <c r="ALK3615" s="0"/>
      <c r="ALL3615" s="0"/>
      <c r="ALM3615" s="0"/>
      <c r="ALN3615" s="0"/>
      <c r="ALO3615" s="0"/>
      <c r="ALP3615" s="0"/>
      <c r="ALQ3615" s="0"/>
      <c r="ALR3615" s="0"/>
      <c r="ALS3615" s="0"/>
      <c r="ALT3615" s="0"/>
      <c r="ALU3615" s="0"/>
      <c r="ALV3615" s="0"/>
      <c r="ALW3615" s="0"/>
      <c r="ALX3615" s="0"/>
      <c r="ALY3615" s="0"/>
      <c r="ALZ3615" s="0"/>
      <c r="AMA3615" s="0"/>
      <c r="AMB3615" s="0"/>
      <c r="AMC3615" s="0"/>
      <c r="AMD3615" s="0"/>
      <c r="AME3615" s="0"/>
      <c r="AMF3615" s="0"/>
      <c r="AMG3615" s="0"/>
      <c r="AMH3615" s="0"/>
      <c r="AMI3615" s="0"/>
    </row>
    <row r="3616" customFormat="false" ht="12.75" hidden="false" customHeight="false" outlineLevel="0" collapsed="false">
      <c r="A3616" s="1" t="s">
        <v>3844</v>
      </c>
      <c r="C3616" s="27" t="s">
        <v>3845</v>
      </c>
      <c r="D3616" s="27" t="s">
        <v>49</v>
      </c>
      <c r="E3616" s="28"/>
      <c r="F3616" s="29"/>
      <c r="G3616" s="27"/>
      <c r="H3616" s="30" t="s">
        <v>61</v>
      </c>
      <c r="I3616" s="31" t="n">
        <v>0.17</v>
      </c>
      <c r="J3616" s="31" t="s">
        <v>3814</v>
      </c>
      <c r="BM3616" s="0"/>
      <c r="BN3616" s="0"/>
      <c r="BO3616" s="0"/>
      <c r="BP3616" s="0"/>
      <c r="BQ3616" s="0"/>
      <c r="BR3616" s="0"/>
      <c r="BS3616" s="0"/>
      <c r="BT3616" s="0"/>
      <c r="BU3616" s="0"/>
      <c r="BV3616" s="0"/>
      <c r="BW3616" s="0"/>
      <c r="BX3616" s="0"/>
      <c r="BY3616" s="0"/>
      <c r="BZ3616" s="0"/>
      <c r="CA3616" s="0"/>
      <c r="CB3616" s="0"/>
      <c r="CC3616" s="0"/>
      <c r="CD3616" s="0"/>
      <c r="CE3616" s="0"/>
      <c r="CF3616" s="0"/>
      <c r="CG3616" s="0"/>
      <c r="CH3616" s="0"/>
      <c r="CI3616" s="0"/>
      <c r="CJ3616" s="0"/>
      <c r="CK3616" s="0"/>
      <c r="CL3616" s="0"/>
      <c r="CM3616" s="0"/>
      <c r="CN3616" s="0"/>
      <c r="CO3616" s="0"/>
      <c r="CP3616" s="0"/>
      <c r="CQ3616" s="0"/>
      <c r="CR3616" s="0"/>
      <c r="CS3616" s="0"/>
      <c r="CT3616" s="0"/>
      <c r="CU3616" s="0"/>
      <c r="CV3616" s="0"/>
      <c r="CW3616" s="0"/>
      <c r="CX3616" s="0"/>
      <c r="CY3616" s="0"/>
      <c r="CZ3616" s="0"/>
      <c r="DA3616" s="0"/>
      <c r="DB3616" s="0"/>
      <c r="DC3616" s="0"/>
      <c r="DD3616" s="0"/>
      <c r="DE3616" s="0"/>
      <c r="DF3616" s="0"/>
      <c r="DG3616" s="0"/>
      <c r="DH3616" s="0"/>
      <c r="DI3616" s="0"/>
      <c r="DJ3616" s="0"/>
      <c r="DK3616" s="0"/>
      <c r="DL3616" s="0"/>
      <c r="DM3616" s="0"/>
      <c r="DN3616" s="0"/>
      <c r="DO3616" s="0"/>
      <c r="DP3616" s="0"/>
      <c r="DQ3616" s="0"/>
      <c r="DR3616" s="0"/>
      <c r="DS3616" s="0"/>
      <c r="DT3616" s="0"/>
      <c r="DU3616" s="0"/>
      <c r="DV3616" s="0"/>
      <c r="DW3616" s="0"/>
      <c r="DX3616" s="0"/>
      <c r="DY3616" s="0"/>
      <c r="DZ3616" s="0"/>
      <c r="EA3616" s="0"/>
      <c r="EB3616" s="0"/>
      <c r="EC3616" s="0"/>
      <c r="ED3616" s="0"/>
      <c r="EE3616" s="0"/>
      <c r="EF3616" s="0"/>
      <c r="EG3616" s="0"/>
      <c r="EH3616" s="0"/>
      <c r="EI3616" s="0"/>
      <c r="EJ3616" s="0"/>
      <c r="EK3616" s="0"/>
      <c r="EL3616" s="0"/>
      <c r="EM3616" s="0"/>
      <c r="EN3616" s="0"/>
      <c r="EO3616" s="0"/>
      <c r="EP3616" s="0"/>
      <c r="EQ3616" s="0"/>
      <c r="ER3616" s="0"/>
      <c r="ES3616" s="0"/>
      <c r="ET3616" s="0"/>
      <c r="EU3616" s="0"/>
      <c r="EV3616" s="0"/>
      <c r="EW3616" s="0"/>
      <c r="EX3616" s="0"/>
      <c r="EY3616" s="0"/>
      <c r="EZ3616" s="0"/>
      <c r="FA3616" s="0"/>
      <c r="FB3616" s="0"/>
      <c r="FC3616" s="0"/>
      <c r="FD3616" s="0"/>
      <c r="FE3616" s="0"/>
      <c r="FF3616" s="0"/>
      <c r="FG3616" s="0"/>
      <c r="FH3616" s="0"/>
      <c r="FI3616" s="0"/>
      <c r="FJ3616" s="0"/>
      <c r="FK3616" s="0"/>
      <c r="FL3616" s="0"/>
      <c r="FM3616" s="0"/>
      <c r="FN3616" s="0"/>
      <c r="FO3616" s="0"/>
      <c r="FP3616" s="0"/>
      <c r="FQ3616" s="0"/>
      <c r="FR3616" s="0"/>
      <c r="FS3616" s="0"/>
      <c r="FT3616" s="0"/>
      <c r="FU3616" s="0"/>
      <c r="FV3616" s="0"/>
      <c r="FW3616" s="0"/>
      <c r="FX3616" s="0"/>
      <c r="FY3616" s="0"/>
      <c r="FZ3616" s="0"/>
      <c r="GA3616" s="0"/>
      <c r="GB3616" s="0"/>
      <c r="GC3616" s="0"/>
      <c r="GD3616" s="0"/>
      <c r="GE3616" s="0"/>
      <c r="GF3616" s="0"/>
      <c r="GG3616" s="0"/>
      <c r="GH3616" s="0"/>
      <c r="GI3616" s="0"/>
      <c r="GJ3616" s="0"/>
      <c r="GK3616" s="0"/>
      <c r="GL3616" s="0"/>
      <c r="GM3616" s="0"/>
      <c r="GN3616" s="0"/>
      <c r="GO3616" s="0"/>
      <c r="GP3616" s="0"/>
      <c r="GQ3616" s="0"/>
      <c r="GR3616" s="0"/>
      <c r="GS3616" s="0"/>
      <c r="GT3616" s="0"/>
      <c r="GU3616" s="0"/>
      <c r="GV3616" s="0"/>
      <c r="GW3616" s="0"/>
      <c r="GX3616" s="0"/>
      <c r="GY3616" s="0"/>
      <c r="GZ3616" s="0"/>
      <c r="HA3616" s="0"/>
      <c r="HB3616" s="0"/>
      <c r="HC3616" s="0"/>
      <c r="HD3616" s="0"/>
      <c r="HE3616" s="0"/>
      <c r="HF3616" s="0"/>
      <c r="HG3616" s="0"/>
      <c r="HH3616" s="0"/>
      <c r="HI3616" s="0"/>
      <c r="HJ3616" s="0"/>
      <c r="HK3616" s="0"/>
      <c r="HL3616" s="0"/>
      <c r="HM3616" s="0"/>
      <c r="HN3616" s="0"/>
      <c r="HO3616" s="0"/>
      <c r="HP3616" s="0"/>
      <c r="HQ3616" s="0"/>
      <c r="HR3616" s="0"/>
      <c r="HS3616" s="0"/>
      <c r="HT3616" s="0"/>
      <c r="HU3616" s="0"/>
      <c r="HV3616" s="0"/>
      <c r="HW3616" s="0"/>
      <c r="HX3616" s="0"/>
      <c r="HY3616" s="0"/>
      <c r="HZ3616" s="0"/>
      <c r="IA3616" s="0"/>
      <c r="IB3616" s="0"/>
      <c r="IC3616" s="0"/>
      <c r="ID3616" s="0"/>
      <c r="IE3616" s="0"/>
      <c r="IF3616" s="0"/>
      <c r="IG3616" s="0"/>
      <c r="IH3616" s="0"/>
      <c r="II3616" s="0"/>
      <c r="IJ3616" s="0"/>
      <c r="IK3616" s="0"/>
      <c r="IL3616" s="0"/>
      <c r="IM3616" s="0"/>
      <c r="IN3616" s="0"/>
      <c r="IO3616" s="0"/>
      <c r="IP3616" s="0"/>
      <c r="IQ3616" s="0"/>
      <c r="IR3616" s="0"/>
      <c r="IS3616" s="0"/>
      <c r="IT3616" s="0"/>
      <c r="IU3616" s="0"/>
      <c r="IV3616" s="0"/>
      <c r="IW3616" s="0"/>
      <c r="IX3616" s="0"/>
      <c r="IY3616" s="0"/>
      <c r="IZ3616" s="0"/>
      <c r="JA3616" s="0"/>
      <c r="JB3616" s="0"/>
      <c r="JC3616" s="0"/>
      <c r="JD3616" s="0"/>
      <c r="JE3616" s="0"/>
      <c r="JF3616" s="0"/>
      <c r="JG3616" s="0"/>
      <c r="JH3616" s="0"/>
      <c r="JI3616" s="0"/>
      <c r="JJ3616" s="0"/>
      <c r="JK3616" s="0"/>
      <c r="JL3616" s="0"/>
      <c r="JM3616" s="0"/>
      <c r="JN3616" s="0"/>
      <c r="JO3616" s="0"/>
      <c r="JP3616" s="0"/>
      <c r="JQ3616" s="0"/>
      <c r="JR3616" s="0"/>
      <c r="JS3616" s="0"/>
      <c r="JT3616" s="0"/>
      <c r="JU3616" s="0"/>
      <c r="JV3616" s="0"/>
      <c r="JW3616" s="0"/>
      <c r="JX3616" s="0"/>
      <c r="JY3616" s="0"/>
      <c r="JZ3616" s="0"/>
      <c r="KA3616" s="0"/>
      <c r="KB3616" s="0"/>
      <c r="KC3616" s="0"/>
      <c r="KD3616" s="0"/>
      <c r="KE3616" s="0"/>
      <c r="KF3616" s="0"/>
      <c r="KG3616" s="0"/>
      <c r="KH3616" s="0"/>
      <c r="KI3616" s="0"/>
      <c r="KJ3616" s="0"/>
      <c r="KK3616" s="0"/>
      <c r="KL3616" s="0"/>
      <c r="KM3616" s="0"/>
      <c r="KN3616" s="0"/>
      <c r="KO3616" s="0"/>
      <c r="KP3616" s="0"/>
      <c r="KQ3616" s="0"/>
      <c r="KR3616" s="0"/>
      <c r="KS3616" s="0"/>
      <c r="KT3616" s="0"/>
      <c r="KU3616" s="0"/>
      <c r="KV3616" s="0"/>
      <c r="KW3616" s="0"/>
      <c r="KX3616" s="0"/>
      <c r="KY3616" s="0"/>
      <c r="KZ3616" s="0"/>
      <c r="LA3616" s="0"/>
      <c r="LB3616" s="0"/>
      <c r="LC3616" s="0"/>
      <c r="LD3616" s="0"/>
      <c r="LE3616" s="0"/>
      <c r="LF3616" s="0"/>
      <c r="LG3616" s="0"/>
      <c r="LH3616" s="0"/>
      <c r="LI3616" s="0"/>
      <c r="LJ3616" s="0"/>
      <c r="LK3616" s="0"/>
      <c r="LL3616" s="0"/>
      <c r="LM3616" s="0"/>
      <c r="LN3616" s="0"/>
      <c r="LO3616" s="0"/>
      <c r="LP3616" s="0"/>
      <c r="LQ3616" s="0"/>
      <c r="LR3616" s="0"/>
      <c r="LS3616" s="0"/>
      <c r="LT3616" s="0"/>
      <c r="LU3616" s="0"/>
      <c r="LV3616" s="0"/>
      <c r="LW3616" s="0"/>
      <c r="LX3616" s="0"/>
      <c r="LY3616" s="0"/>
      <c r="LZ3616" s="0"/>
      <c r="MA3616" s="0"/>
      <c r="MB3616" s="0"/>
      <c r="MC3616" s="0"/>
      <c r="MD3616" s="0"/>
      <c r="ME3616" s="0"/>
      <c r="MF3616" s="0"/>
      <c r="MG3616" s="0"/>
      <c r="MH3616" s="0"/>
      <c r="MI3616" s="0"/>
      <c r="MJ3616" s="0"/>
      <c r="MK3616" s="0"/>
      <c r="ML3616" s="0"/>
      <c r="MM3616" s="0"/>
      <c r="MN3616" s="0"/>
      <c r="MO3616" s="0"/>
      <c r="MP3616" s="0"/>
      <c r="MQ3616" s="0"/>
      <c r="MR3616" s="0"/>
      <c r="MS3616" s="0"/>
      <c r="MT3616" s="0"/>
      <c r="MU3616" s="0"/>
      <c r="MV3616" s="0"/>
      <c r="MW3616" s="0"/>
      <c r="MX3616" s="0"/>
      <c r="MY3616" s="0"/>
      <c r="MZ3616" s="0"/>
      <c r="NA3616" s="0"/>
      <c r="NB3616" s="0"/>
      <c r="NC3616" s="0"/>
      <c r="ND3616" s="0"/>
      <c r="NE3616" s="0"/>
      <c r="NF3616" s="0"/>
      <c r="NG3616" s="0"/>
      <c r="NH3616" s="0"/>
      <c r="NI3616" s="0"/>
      <c r="NJ3616" s="0"/>
      <c r="NK3616" s="0"/>
      <c r="NL3616" s="0"/>
      <c r="NM3616" s="0"/>
      <c r="NN3616" s="0"/>
      <c r="NO3616" s="0"/>
      <c r="NP3616" s="0"/>
      <c r="NQ3616" s="0"/>
      <c r="NR3616" s="0"/>
      <c r="NS3616" s="0"/>
      <c r="NT3616" s="0"/>
      <c r="NU3616" s="0"/>
      <c r="NV3616" s="0"/>
      <c r="NW3616" s="0"/>
      <c r="NX3616" s="0"/>
      <c r="NY3616" s="0"/>
      <c r="NZ3616" s="0"/>
      <c r="OA3616" s="0"/>
      <c r="OB3616" s="0"/>
      <c r="OC3616" s="0"/>
      <c r="OD3616" s="0"/>
      <c r="OE3616" s="0"/>
      <c r="OF3616" s="0"/>
      <c r="OG3616" s="0"/>
      <c r="OH3616" s="0"/>
      <c r="OI3616" s="0"/>
      <c r="OJ3616" s="0"/>
      <c r="OK3616" s="0"/>
      <c r="OL3616" s="0"/>
      <c r="OM3616" s="0"/>
      <c r="ON3616" s="0"/>
      <c r="OO3616" s="0"/>
      <c r="OP3616" s="0"/>
      <c r="OQ3616" s="0"/>
      <c r="OR3616" s="0"/>
      <c r="OS3616" s="0"/>
      <c r="OT3616" s="0"/>
      <c r="OU3616" s="0"/>
      <c r="OV3616" s="0"/>
      <c r="OW3616" s="0"/>
      <c r="OX3616" s="0"/>
      <c r="OY3616" s="0"/>
      <c r="OZ3616" s="0"/>
      <c r="PA3616" s="0"/>
      <c r="PB3616" s="0"/>
      <c r="PC3616" s="0"/>
      <c r="PD3616" s="0"/>
      <c r="PE3616" s="0"/>
      <c r="PF3616" s="0"/>
      <c r="PG3616" s="0"/>
      <c r="PH3616" s="0"/>
      <c r="PI3616" s="0"/>
      <c r="PJ3616" s="0"/>
      <c r="PK3616" s="0"/>
      <c r="PL3616" s="0"/>
      <c r="PM3616" s="0"/>
      <c r="PN3616" s="0"/>
      <c r="PO3616" s="0"/>
      <c r="PP3616" s="0"/>
      <c r="PQ3616" s="0"/>
      <c r="PR3616" s="0"/>
      <c r="PS3616" s="0"/>
      <c r="PT3616" s="0"/>
      <c r="PU3616" s="0"/>
      <c r="PV3616" s="0"/>
      <c r="PW3616" s="0"/>
      <c r="PX3616" s="0"/>
      <c r="PY3616" s="0"/>
      <c r="PZ3616" s="0"/>
      <c r="QA3616" s="0"/>
      <c r="QB3616" s="0"/>
      <c r="QC3616" s="0"/>
      <c r="QD3616" s="0"/>
      <c r="QE3616" s="0"/>
      <c r="QF3616" s="0"/>
      <c r="QG3616" s="0"/>
      <c r="QH3616" s="0"/>
      <c r="QI3616" s="0"/>
      <c r="QJ3616" s="0"/>
      <c r="QK3616" s="0"/>
      <c r="QL3616" s="0"/>
      <c r="QM3616" s="0"/>
      <c r="QN3616" s="0"/>
      <c r="QO3616" s="0"/>
      <c r="QP3616" s="0"/>
      <c r="QQ3616" s="0"/>
      <c r="QR3616" s="0"/>
      <c r="QS3616" s="0"/>
      <c r="QT3616" s="0"/>
      <c r="QU3616" s="0"/>
      <c r="QV3616" s="0"/>
      <c r="QW3616" s="0"/>
      <c r="QX3616" s="0"/>
      <c r="QY3616" s="0"/>
      <c r="QZ3616" s="0"/>
      <c r="RA3616" s="0"/>
      <c r="RB3616" s="0"/>
      <c r="RC3616" s="0"/>
      <c r="RD3616" s="0"/>
      <c r="RE3616" s="0"/>
      <c r="RF3616" s="0"/>
      <c r="RG3616" s="0"/>
      <c r="RH3616" s="0"/>
      <c r="RI3616" s="0"/>
      <c r="RJ3616" s="0"/>
      <c r="RK3616" s="0"/>
      <c r="RL3616" s="0"/>
      <c r="RM3616" s="0"/>
      <c r="RN3616" s="0"/>
      <c r="RO3616" s="0"/>
      <c r="RP3616" s="0"/>
      <c r="RQ3616" s="0"/>
      <c r="RR3616" s="0"/>
      <c r="RS3616" s="0"/>
      <c r="RT3616" s="0"/>
      <c r="RU3616" s="0"/>
      <c r="RV3616" s="0"/>
      <c r="RW3616" s="0"/>
      <c r="RX3616" s="0"/>
      <c r="RY3616" s="0"/>
      <c r="RZ3616" s="0"/>
      <c r="SA3616" s="0"/>
      <c r="SB3616" s="0"/>
      <c r="SC3616" s="0"/>
      <c r="SD3616" s="0"/>
      <c r="SE3616" s="0"/>
      <c r="SF3616" s="0"/>
      <c r="SG3616" s="0"/>
      <c r="SH3616" s="0"/>
      <c r="SI3616" s="0"/>
      <c r="SJ3616" s="0"/>
      <c r="SK3616" s="0"/>
      <c r="SL3616" s="0"/>
      <c r="SM3616" s="0"/>
      <c r="SN3616" s="0"/>
      <c r="SO3616" s="0"/>
      <c r="SP3616" s="0"/>
      <c r="SQ3616" s="0"/>
      <c r="SR3616" s="0"/>
      <c r="SS3616" s="0"/>
      <c r="ST3616" s="0"/>
      <c r="SU3616" s="0"/>
      <c r="SV3616" s="0"/>
      <c r="SW3616" s="0"/>
      <c r="SX3616" s="0"/>
      <c r="SY3616" s="0"/>
      <c r="SZ3616" s="0"/>
      <c r="TA3616" s="0"/>
      <c r="TB3616" s="0"/>
      <c r="TC3616" s="0"/>
      <c r="TD3616" s="0"/>
      <c r="TE3616" s="0"/>
      <c r="TF3616" s="0"/>
      <c r="TG3616" s="0"/>
      <c r="TH3616" s="0"/>
      <c r="TI3616" s="0"/>
      <c r="TJ3616" s="0"/>
      <c r="TK3616" s="0"/>
      <c r="TL3616" s="0"/>
      <c r="TM3616" s="0"/>
      <c r="TN3616" s="0"/>
      <c r="TO3616" s="0"/>
      <c r="TP3616" s="0"/>
      <c r="TQ3616" s="0"/>
      <c r="TR3616" s="0"/>
      <c r="TS3616" s="0"/>
      <c r="TT3616" s="0"/>
      <c r="TU3616" s="0"/>
      <c r="TV3616" s="0"/>
      <c r="TW3616" s="0"/>
      <c r="TX3616" s="0"/>
      <c r="TY3616" s="0"/>
      <c r="TZ3616" s="0"/>
      <c r="UA3616" s="0"/>
      <c r="UB3616" s="0"/>
      <c r="UC3616" s="0"/>
      <c r="UD3616" s="0"/>
      <c r="UE3616" s="0"/>
      <c r="UF3616" s="0"/>
      <c r="UG3616" s="0"/>
      <c r="UH3616" s="0"/>
      <c r="UI3616" s="0"/>
      <c r="UJ3616" s="0"/>
      <c r="UK3616" s="0"/>
      <c r="UL3616" s="0"/>
      <c r="UM3616" s="0"/>
      <c r="UN3616" s="0"/>
      <c r="UO3616" s="0"/>
      <c r="UP3616" s="0"/>
      <c r="UQ3616" s="0"/>
      <c r="UR3616" s="0"/>
      <c r="US3616" s="0"/>
      <c r="UT3616" s="0"/>
      <c r="UU3616" s="0"/>
      <c r="UV3616" s="0"/>
      <c r="UW3616" s="0"/>
      <c r="UX3616" s="0"/>
      <c r="UY3616" s="0"/>
      <c r="UZ3616" s="0"/>
      <c r="VA3616" s="0"/>
      <c r="VB3616" s="0"/>
      <c r="VC3616" s="0"/>
      <c r="VD3616" s="0"/>
      <c r="VE3616" s="0"/>
      <c r="VF3616" s="0"/>
      <c r="VG3616" s="0"/>
      <c r="VH3616" s="0"/>
      <c r="VI3616" s="0"/>
      <c r="VJ3616" s="0"/>
      <c r="VK3616" s="0"/>
      <c r="VL3616" s="0"/>
      <c r="VM3616" s="0"/>
      <c r="VN3616" s="0"/>
      <c r="VO3616" s="0"/>
      <c r="VP3616" s="0"/>
      <c r="VQ3616" s="0"/>
      <c r="VR3616" s="0"/>
      <c r="VS3616" s="0"/>
      <c r="VT3616" s="0"/>
      <c r="VU3616" s="0"/>
      <c r="VV3616" s="0"/>
      <c r="VW3616" s="0"/>
      <c r="VX3616" s="0"/>
      <c r="VY3616" s="0"/>
      <c r="VZ3616" s="0"/>
      <c r="WA3616" s="0"/>
      <c r="WB3616" s="0"/>
      <c r="WC3616" s="0"/>
      <c r="WD3616" s="0"/>
      <c r="WE3616" s="0"/>
      <c r="WF3616" s="0"/>
      <c r="WG3616" s="0"/>
      <c r="WH3616" s="0"/>
      <c r="WI3616" s="0"/>
      <c r="WJ3616" s="0"/>
      <c r="WK3616" s="0"/>
      <c r="WL3616" s="0"/>
      <c r="WM3616" s="0"/>
      <c r="WN3616" s="0"/>
      <c r="WO3616" s="0"/>
      <c r="WP3616" s="0"/>
      <c r="WQ3616" s="0"/>
      <c r="WR3616" s="0"/>
      <c r="WS3616" s="0"/>
      <c r="WT3616" s="0"/>
      <c r="WU3616" s="0"/>
      <c r="WV3616" s="0"/>
      <c r="WW3616" s="0"/>
      <c r="WX3616" s="0"/>
      <c r="WY3616" s="0"/>
      <c r="WZ3616" s="0"/>
      <c r="XA3616" s="0"/>
      <c r="XB3616" s="0"/>
      <c r="XC3616" s="0"/>
      <c r="XD3616" s="0"/>
      <c r="XE3616" s="0"/>
      <c r="XF3616" s="0"/>
      <c r="XG3616" s="0"/>
      <c r="XH3616" s="0"/>
      <c r="XI3616" s="0"/>
      <c r="XJ3616" s="0"/>
      <c r="XK3616" s="0"/>
      <c r="XL3616" s="0"/>
      <c r="XM3616" s="0"/>
      <c r="XN3616" s="0"/>
      <c r="XO3616" s="0"/>
      <c r="XP3616" s="0"/>
      <c r="XQ3616" s="0"/>
      <c r="XR3616" s="0"/>
      <c r="XS3616" s="0"/>
      <c r="XT3616" s="0"/>
      <c r="XU3616" s="0"/>
      <c r="XV3616" s="0"/>
      <c r="XW3616" s="0"/>
      <c r="XX3616" s="0"/>
      <c r="XY3616" s="0"/>
      <c r="XZ3616" s="0"/>
      <c r="YA3616" s="0"/>
      <c r="YB3616" s="0"/>
      <c r="YC3616" s="0"/>
      <c r="YD3616" s="0"/>
      <c r="YE3616" s="0"/>
      <c r="YF3616" s="0"/>
      <c r="YG3616" s="0"/>
      <c r="YH3616" s="0"/>
      <c r="YI3616" s="0"/>
      <c r="YJ3616" s="0"/>
      <c r="YK3616" s="0"/>
      <c r="YL3616" s="0"/>
      <c r="YM3616" s="0"/>
      <c r="YN3616" s="0"/>
      <c r="YO3616" s="0"/>
      <c r="YP3616" s="0"/>
      <c r="YQ3616" s="0"/>
      <c r="YR3616" s="0"/>
      <c r="YS3616" s="0"/>
      <c r="YT3616" s="0"/>
      <c r="YU3616" s="0"/>
      <c r="YV3616" s="0"/>
      <c r="YW3616" s="0"/>
      <c r="YX3616" s="0"/>
      <c r="YY3616" s="0"/>
      <c r="YZ3616" s="0"/>
      <c r="ZA3616" s="0"/>
      <c r="ZB3616" s="0"/>
      <c r="ZC3616" s="0"/>
      <c r="ZD3616" s="0"/>
      <c r="ZE3616" s="0"/>
      <c r="ZF3616" s="0"/>
      <c r="ZG3616" s="0"/>
      <c r="ZH3616" s="0"/>
      <c r="ZI3616" s="0"/>
      <c r="ZJ3616" s="0"/>
      <c r="ZK3616" s="0"/>
      <c r="ZL3616" s="0"/>
      <c r="ZM3616" s="0"/>
      <c r="ZN3616" s="0"/>
      <c r="ZO3616" s="0"/>
      <c r="ZP3616" s="0"/>
      <c r="ZQ3616" s="0"/>
      <c r="ZR3616" s="0"/>
      <c r="ZS3616" s="0"/>
      <c r="ZT3616" s="0"/>
      <c r="ZU3616" s="0"/>
      <c r="ZV3616" s="0"/>
      <c r="ZW3616" s="0"/>
      <c r="ZX3616" s="0"/>
      <c r="ZY3616" s="0"/>
      <c r="ZZ3616" s="0"/>
      <c r="AAA3616" s="0"/>
      <c r="AAB3616" s="0"/>
      <c r="AAC3616" s="0"/>
      <c r="AAD3616" s="0"/>
      <c r="AAE3616" s="0"/>
      <c r="AAF3616" s="0"/>
      <c r="AAG3616" s="0"/>
      <c r="AAH3616" s="0"/>
      <c r="AAI3616" s="0"/>
      <c r="AAJ3616" s="0"/>
      <c r="AAK3616" s="0"/>
      <c r="AAL3616" s="0"/>
      <c r="AAM3616" s="0"/>
      <c r="AAN3616" s="0"/>
      <c r="AAO3616" s="0"/>
      <c r="AAP3616" s="0"/>
      <c r="AAQ3616" s="0"/>
      <c r="AAR3616" s="0"/>
      <c r="AAS3616" s="0"/>
      <c r="AAT3616" s="0"/>
      <c r="AAU3616" s="0"/>
      <c r="AAV3616" s="0"/>
      <c r="AAW3616" s="0"/>
      <c r="AAX3616" s="0"/>
      <c r="AAY3616" s="0"/>
      <c r="AAZ3616" s="0"/>
      <c r="ABA3616" s="0"/>
      <c r="ABB3616" s="0"/>
      <c r="ABC3616" s="0"/>
      <c r="ABD3616" s="0"/>
      <c r="ABE3616" s="0"/>
      <c r="ABF3616" s="0"/>
      <c r="ABG3616" s="0"/>
      <c r="ABH3616" s="0"/>
      <c r="ABI3616" s="0"/>
      <c r="ABJ3616" s="0"/>
      <c r="ABK3616" s="0"/>
      <c r="ABL3616" s="0"/>
      <c r="ABM3616" s="0"/>
      <c r="ABN3616" s="0"/>
      <c r="ABO3616" s="0"/>
      <c r="ABP3616" s="0"/>
      <c r="ABQ3616" s="0"/>
      <c r="ABR3616" s="0"/>
      <c r="ABS3616" s="0"/>
      <c r="ABT3616" s="0"/>
      <c r="ABU3616" s="0"/>
      <c r="ABV3616" s="0"/>
      <c r="ABW3616" s="0"/>
      <c r="ABX3616" s="0"/>
      <c r="ABY3616" s="0"/>
      <c r="ABZ3616" s="0"/>
      <c r="ACA3616" s="0"/>
      <c r="ACB3616" s="0"/>
      <c r="ACC3616" s="0"/>
      <c r="ACD3616" s="0"/>
      <c r="ACE3616" s="0"/>
      <c r="ACF3616" s="0"/>
      <c r="ACG3616" s="0"/>
      <c r="ACH3616" s="0"/>
      <c r="ACI3616" s="0"/>
      <c r="ACJ3616" s="0"/>
      <c r="ACK3616" s="0"/>
      <c r="ACL3616" s="0"/>
      <c r="ACM3616" s="0"/>
      <c r="ACN3616" s="0"/>
      <c r="ACO3616" s="0"/>
      <c r="ACP3616" s="0"/>
      <c r="ACQ3616" s="0"/>
      <c r="ACR3616" s="0"/>
      <c r="ACS3616" s="0"/>
      <c r="ACT3616" s="0"/>
      <c r="ACU3616" s="0"/>
      <c r="ACV3616" s="0"/>
      <c r="ACW3616" s="0"/>
      <c r="ACX3616" s="0"/>
      <c r="ACY3616" s="0"/>
      <c r="ACZ3616" s="0"/>
      <c r="ADA3616" s="0"/>
      <c r="ADB3616" s="0"/>
      <c r="ADC3616" s="0"/>
      <c r="ADD3616" s="0"/>
      <c r="ADE3616" s="0"/>
      <c r="ADF3616" s="0"/>
      <c r="ADG3616" s="0"/>
      <c r="ADH3616" s="0"/>
      <c r="ADI3616" s="0"/>
      <c r="ADJ3616" s="0"/>
      <c r="ADK3616" s="0"/>
      <c r="ADL3616" s="0"/>
      <c r="ADM3616" s="0"/>
      <c r="ADN3616" s="0"/>
      <c r="ADO3616" s="0"/>
      <c r="ADP3616" s="0"/>
      <c r="ADQ3616" s="0"/>
      <c r="ADR3616" s="0"/>
      <c r="ADS3616" s="0"/>
      <c r="ADT3616" s="0"/>
      <c r="ADU3616" s="0"/>
      <c r="ADV3616" s="0"/>
      <c r="ADW3616" s="0"/>
      <c r="ADX3616" s="0"/>
      <c r="ADY3616" s="0"/>
      <c r="ADZ3616" s="0"/>
      <c r="AEA3616" s="0"/>
      <c r="AEB3616" s="0"/>
      <c r="AEC3616" s="0"/>
      <c r="AED3616" s="0"/>
      <c r="AEE3616" s="0"/>
      <c r="AEF3616" s="0"/>
      <c r="AEG3616" s="0"/>
      <c r="AEH3616" s="0"/>
      <c r="AEI3616" s="0"/>
      <c r="AEJ3616" s="0"/>
      <c r="AEK3616" s="0"/>
      <c r="AEL3616" s="0"/>
      <c r="AEM3616" s="0"/>
      <c r="AEN3616" s="0"/>
      <c r="AEO3616" s="0"/>
      <c r="AEP3616" s="0"/>
      <c r="AEQ3616" s="0"/>
      <c r="AER3616" s="0"/>
      <c r="AES3616" s="0"/>
      <c r="AET3616" s="0"/>
      <c r="AEU3616" s="0"/>
      <c r="AEV3616" s="0"/>
      <c r="AEW3616" s="0"/>
      <c r="AEX3616" s="0"/>
      <c r="AEY3616" s="0"/>
      <c r="AEZ3616" s="0"/>
      <c r="AFA3616" s="0"/>
      <c r="AFB3616" s="0"/>
      <c r="AFC3616" s="0"/>
      <c r="AFD3616" s="0"/>
      <c r="AFE3616" s="0"/>
      <c r="AFF3616" s="0"/>
      <c r="AFG3616" s="0"/>
      <c r="AFH3616" s="0"/>
      <c r="AFI3616" s="0"/>
      <c r="AFJ3616" s="0"/>
      <c r="AFK3616" s="0"/>
      <c r="AFL3616" s="0"/>
      <c r="AFM3616" s="0"/>
      <c r="AFN3616" s="0"/>
      <c r="AFO3616" s="0"/>
      <c r="AFP3616" s="0"/>
      <c r="AFQ3616" s="0"/>
      <c r="AFR3616" s="0"/>
      <c r="AFS3616" s="0"/>
      <c r="AFT3616" s="0"/>
      <c r="AFU3616" s="0"/>
      <c r="AFV3616" s="0"/>
      <c r="AFW3616" s="0"/>
      <c r="AFX3616" s="0"/>
      <c r="AFY3616" s="0"/>
      <c r="AFZ3616" s="0"/>
      <c r="AGA3616" s="0"/>
      <c r="AGB3616" s="0"/>
      <c r="AGC3616" s="0"/>
      <c r="AGD3616" s="0"/>
      <c r="AGE3616" s="0"/>
      <c r="AGF3616" s="0"/>
      <c r="AGG3616" s="0"/>
      <c r="AGH3616" s="0"/>
      <c r="AGI3616" s="0"/>
      <c r="AGJ3616" s="0"/>
      <c r="AGK3616" s="0"/>
      <c r="AGL3616" s="0"/>
      <c r="AGM3616" s="0"/>
      <c r="AGN3616" s="0"/>
      <c r="AGO3616" s="0"/>
      <c r="AGP3616" s="0"/>
      <c r="AGQ3616" s="0"/>
      <c r="AGR3616" s="0"/>
      <c r="AGS3616" s="0"/>
      <c r="AGT3616" s="0"/>
      <c r="AGU3616" s="0"/>
      <c r="AGV3616" s="0"/>
      <c r="AGW3616" s="0"/>
      <c r="AGX3616" s="0"/>
      <c r="AGY3616" s="0"/>
      <c r="AGZ3616" s="0"/>
      <c r="AHA3616" s="0"/>
      <c r="AHB3616" s="0"/>
      <c r="AHC3616" s="0"/>
      <c r="AHD3616" s="0"/>
      <c r="AHE3616" s="0"/>
      <c r="AHF3616" s="0"/>
      <c r="AHG3616" s="0"/>
      <c r="AHH3616" s="0"/>
      <c r="AHI3616" s="0"/>
      <c r="AHJ3616" s="0"/>
      <c r="AHK3616" s="0"/>
      <c r="AHL3616" s="0"/>
      <c r="AHM3616" s="0"/>
      <c r="AHN3616" s="0"/>
      <c r="AHO3616" s="0"/>
      <c r="AHP3616" s="0"/>
      <c r="AHQ3616" s="0"/>
      <c r="AHR3616" s="0"/>
      <c r="AHS3616" s="0"/>
      <c r="AHT3616" s="0"/>
      <c r="AHU3616" s="0"/>
      <c r="AHV3616" s="0"/>
      <c r="AHW3616" s="0"/>
      <c r="AHX3616" s="0"/>
      <c r="AHY3616" s="0"/>
      <c r="AHZ3616" s="0"/>
      <c r="AIA3616" s="0"/>
      <c r="AIB3616" s="0"/>
      <c r="AIC3616" s="0"/>
      <c r="AID3616" s="0"/>
      <c r="AIE3616" s="0"/>
      <c r="AIF3616" s="0"/>
      <c r="AIG3616" s="0"/>
      <c r="AIH3616" s="0"/>
      <c r="AII3616" s="0"/>
      <c r="AIJ3616" s="0"/>
      <c r="AIK3616" s="0"/>
      <c r="AIL3616" s="0"/>
      <c r="AIM3616" s="0"/>
      <c r="AIN3616" s="0"/>
      <c r="AIO3616" s="0"/>
      <c r="AIP3616" s="0"/>
      <c r="AIQ3616" s="0"/>
      <c r="AIR3616" s="0"/>
      <c r="AIS3616" s="0"/>
      <c r="AIT3616" s="0"/>
      <c r="AIU3616" s="0"/>
      <c r="AIV3616" s="0"/>
      <c r="AIW3616" s="0"/>
      <c r="AIX3616" s="0"/>
      <c r="AIY3616" s="0"/>
      <c r="AIZ3616" s="0"/>
      <c r="AJA3616" s="0"/>
      <c r="AJB3616" s="0"/>
      <c r="AJC3616" s="0"/>
      <c r="AJD3616" s="0"/>
      <c r="AJE3616" s="0"/>
      <c r="AJF3616" s="0"/>
      <c r="AJG3616" s="0"/>
      <c r="AJH3616" s="0"/>
      <c r="AJI3616" s="0"/>
      <c r="AJJ3616" s="0"/>
      <c r="AJK3616" s="0"/>
      <c r="AJL3616" s="0"/>
      <c r="AJM3616" s="0"/>
      <c r="AJN3616" s="0"/>
      <c r="AJO3616" s="0"/>
      <c r="AJP3616" s="0"/>
      <c r="AJQ3616" s="0"/>
      <c r="AJR3616" s="0"/>
      <c r="AJS3616" s="0"/>
      <c r="AJT3616" s="0"/>
      <c r="AJU3616" s="0"/>
      <c r="AJV3616" s="0"/>
      <c r="AJW3616" s="0"/>
      <c r="AJX3616" s="0"/>
      <c r="AJY3616" s="0"/>
      <c r="AJZ3616" s="0"/>
      <c r="AKA3616" s="0"/>
      <c r="AKB3616" s="0"/>
      <c r="AKC3616" s="0"/>
      <c r="AKD3616" s="0"/>
      <c r="AKE3616" s="0"/>
      <c r="AKF3616" s="0"/>
      <c r="AKG3616" s="0"/>
      <c r="AKH3616" s="0"/>
      <c r="AKI3616" s="0"/>
      <c r="AKJ3616" s="0"/>
      <c r="AKK3616" s="0"/>
      <c r="AKL3616" s="0"/>
      <c r="AKM3616" s="0"/>
      <c r="AKN3616" s="0"/>
      <c r="AKO3616" s="0"/>
      <c r="AKP3616" s="0"/>
      <c r="AKQ3616" s="0"/>
      <c r="AKR3616" s="0"/>
      <c r="AKS3616" s="0"/>
      <c r="AKT3616" s="0"/>
      <c r="AKU3616" s="0"/>
      <c r="AKV3616" s="0"/>
      <c r="AKW3616" s="0"/>
      <c r="AKX3616" s="0"/>
      <c r="AKY3616" s="0"/>
      <c r="AKZ3616" s="0"/>
      <c r="ALA3616" s="0"/>
      <c r="ALB3616" s="0"/>
      <c r="ALC3616" s="0"/>
      <c r="ALD3616" s="0"/>
      <c r="ALE3616" s="0"/>
      <c r="ALF3616" s="0"/>
      <c r="ALG3616" s="0"/>
      <c r="ALH3616" s="0"/>
      <c r="ALI3616" s="0"/>
      <c r="ALJ3616" s="0"/>
      <c r="ALK3616" s="0"/>
      <c r="ALL3616" s="0"/>
      <c r="ALM3616" s="0"/>
      <c r="ALN3616" s="0"/>
      <c r="ALO3616" s="0"/>
      <c r="ALP3616" s="0"/>
      <c r="ALQ3616" s="0"/>
      <c r="ALR3616" s="0"/>
      <c r="ALS3616" s="0"/>
      <c r="ALT3616" s="0"/>
      <c r="ALU3616" s="0"/>
      <c r="ALV3616" s="0"/>
      <c r="ALW3616" s="0"/>
      <c r="ALX3616" s="0"/>
      <c r="ALY3616" s="0"/>
      <c r="ALZ3616" s="0"/>
      <c r="AMA3616" s="0"/>
      <c r="AMB3616" s="0"/>
      <c r="AMC3616" s="0"/>
      <c r="AMD3616" s="0"/>
      <c r="AME3616" s="0"/>
      <c r="AMF3616" s="0"/>
      <c r="AMG3616" s="0"/>
      <c r="AMH3616" s="0"/>
      <c r="AMI3616" s="0"/>
    </row>
    <row r="3617" customFormat="false" ht="12.75" hidden="false" customHeight="false" outlineLevel="0" collapsed="false">
      <c r="A3617" s="1" t="s">
        <v>3844</v>
      </c>
      <c r="C3617" s="27" t="s">
        <v>3846</v>
      </c>
      <c r="D3617" s="27" t="s">
        <v>13</v>
      </c>
      <c r="E3617" s="28"/>
      <c r="F3617" s="29"/>
      <c r="G3617" s="27"/>
      <c r="H3617" s="30" t="s">
        <v>168</v>
      </c>
      <c r="I3617" s="31" t="n">
        <v>0.3</v>
      </c>
      <c r="J3617" s="31" t="s">
        <v>3814</v>
      </c>
      <c r="BM3617" s="0"/>
      <c r="BN3617" s="0"/>
      <c r="BO3617" s="0"/>
      <c r="BP3617" s="0"/>
      <c r="BQ3617" s="0"/>
      <c r="BR3617" s="0"/>
      <c r="BS3617" s="0"/>
      <c r="BT3617" s="0"/>
      <c r="BU3617" s="0"/>
      <c r="BV3617" s="0"/>
      <c r="BW3617" s="0"/>
      <c r="BX3617" s="0"/>
      <c r="BY3617" s="0"/>
      <c r="BZ3617" s="0"/>
      <c r="CA3617" s="0"/>
      <c r="CB3617" s="0"/>
      <c r="CC3617" s="0"/>
      <c r="CD3617" s="0"/>
      <c r="CE3617" s="0"/>
      <c r="CF3617" s="0"/>
      <c r="CG3617" s="0"/>
      <c r="CH3617" s="0"/>
      <c r="CI3617" s="0"/>
      <c r="CJ3617" s="0"/>
      <c r="CK3617" s="0"/>
      <c r="CL3617" s="0"/>
      <c r="CM3617" s="0"/>
      <c r="CN3617" s="0"/>
      <c r="CO3617" s="0"/>
      <c r="CP3617" s="0"/>
      <c r="CQ3617" s="0"/>
      <c r="CR3617" s="0"/>
      <c r="CS3617" s="0"/>
      <c r="CT3617" s="0"/>
      <c r="CU3617" s="0"/>
      <c r="CV3617" s="0"/>
      <c r="CW3617" s="0"/>
      <c r="CX3617" s="0"/>
      <c r="CY3617" s="0"/>
      <c r="CZ3617" s="0"/>
      <c r="DA3617" s="0"/>
      <c r="DB3617" s="0"/>
      <c r="DC3617" s="0"/>
      <c r="DD3617" s="0"/>
      <c r="DE3617" s="0"/>
      <c r="DF3617" s="0"/>
      <c r="DG3617" s="0"/>
      <c r="DH3617" s="0"/>
      <c r="DI3617" s="0"/>
      <c r="DJ3617" s="0"/>
      <c r="DK3617" s="0"/>
      <c r="DL3617" s="0"/>
      <c r="DM3617" s="0"/>
      <c r="DN3617" s="0"/>
      <c r="DO3617" s="0"/>
      <c r="DP3617" s="0"/>
      <c r="DQ3617" s="0"/>
      <c r="DR3617" s="0"/>
      <c r="DS3617" s="0"/>
      <c r="DT3617" s="0"/>
      <c r="DU3617" s="0"/>
      <c r="DV3617" s="0"/>
      <c r="DW3617" s="0"/>
      <c r="DX3617" s="0"/>
      <c r="DY3617" s="0"/>
      <c r="DZ3617" s="0"/>
      <c r="EA3617" s="0"/>
      <c r="EB3617" s="0"/>
      <c r="EC3617" s="0"/>
      <c r="ED3617" s="0"/>
      <c r="EE3617" s="0"/>
      <c r="EF3617" s="0"/>
      <c r="EG3617" s="0"/>
      <c r="EH3617" s="0"/>
      <c r="EI3617" s="0"/>
      <c r="EJ3617" s="0"/>
      <c r="EK3617" s="0"/>
      <c r="EL3617" s="0"/>
      <c r="EM3617" s="0"/>
      <c r="EN3617" s="0"/>
      <c r="EO3617" s="0"/>
      <c r="EP3617" s="0"/>
      <c r="EQ3617" s="0"/>
      <c r="ER3617" s="0"/>
      <c r="ES3617" s="0"/>
      <c r="ET3617" s="0"/>
      <c r="EU3617" s="0"/>
      <c r="EV3617" s="0"/>
      <c r="EW3617" s="0"/>
      <c r="EX3617" s="0"/>
      <c r="EY3617" s="0"/>
      <c r="EZ3617" s="0"/>
      <c r="FA3617" s="0"/>
      <c r="FB3617" s="0"/>
      <c r="FC3617" s="0"/>
      <c r="FD3617" s="0"/>
      <c r="FE3617" s="0"/>
      <c r="FF3617" s="0"/>
      <c r="FG3617" s="0"/>
      <c r="FH3617" s="0"/>
      <c r="FI3617" s="0"/>
      <c r="FJ3617" s="0"/>
      <c r="FK3617" s="0"/>
      <c r="FL3617" s="0"/>
      <c r="FM3617" s="0"/>
      <c r="FN3617" s="0"/>
      <c r="FO3617" s="0"/>
      <c r="FP3617" s="0"/>
      <c r="FQ3617" s="0"/>
      <c r="FR3617" s="0"/>
      <c r="FS3617" s="0"/>
      <c r="FT3617" s="0"/>
      <c r="FU3617" s="0"/>
      <c r="FV3617" s="0"/>
      <c r="FW3617" s="0"/>
      <c r="FX3617" s="0"/>
      <c r="FY3617" s="0"/>
      <c r="FZ3617" s="0"/>
      <c r="GA3617" s="0"/>
      <c r="GB3617" s="0"/>
      <c r="GC3617" s="0"/>
      <c r="GD3617" s="0"/>
      <c r="GE3617" s="0"/>
      <c r="GF3617" s="0"/>
      <c r="GG3617" s="0"/>
      <c r="GH3617" s="0"/>
      <c r="GI3617" s="0"/>
      <c r="GJ3617" s="0"/>
      <c r="GK3617" s="0"/>
      <c r="GL3617" s="0"/>
      <c r="GM3617" s="0"/>
      <c r="GN3617" s="0"/>
      <c r="GO3617" s="0"/>
      <c r="GP3617" s="0"/>
      <c r="GQ3617" s="0"/>
      <c r="GR3617" s="0"/>
      <c r="GS3617" s="0"/>
      <c r="GT3617" s="0"/>
      <c r="GU3617" s="0"/>
      <c r="GV3617" s="0"/>
      <c r="GW3617" s="0"/>
      <c r="GX3617" s="0"/>
      <c r="GY3617" s="0"/>
      <c r="GZ3617" s="0"/>
      <c r="HA3617" s="0"/>
      <c r="HB3617" s="0"/>
      <c r="HC3617" s="0"/>
      <c r="HD3617" s="0"/>
      <c r="HE3617" s="0"/>
      <c r="HF3617" s="0"/>
      <c r="HG3617" s="0"/>
      <c r="HH3617" s="0"/>
      <c r="HI3617" s="0"/>
      <c r="HJ3617" s="0"/>
      <c r="HK3617" s="0"/>
      <c r="HL3617" s="0"/>
      <c r="HM3617" s="0"/>
      <c r="HN3617" s="0"/>
      <c r="HO3617" s="0"/>
      <c r="HP3617" s="0"/>
      <c r="HQ3617" s="0"/>
      <c r="HR3617" s="0"/>
      <c r="HS3617" s="0"/>
      <c r="HT3617" s="0"/>
      <c r="HU3617" s="0"/>
      <c r="HV3617" s="0"/>
      <c r="HW3617" s="0"/>
      <c r="HX3617" s="0"/>
      <c r="HY3617" s="0"/>
      <c r="HZ3617" s="0"/>
      <c r="IA3617" s="0"/>
      <c r="IB3617" s="0"/>
      <c r="IC3617" s="0"/>
      <c r="ID3617" s="0"/>
      <c r="IE3617" s="0"/>
      <c r="IF3617" s="0"/>
      <c r="IG3617" s="0"/>
      <c r="IH3617" s="0"/>
      <c r="II3617" s="0"/>
      <c r="IJ3617" s="0"/>
      <c r="IK3617" s="0"/>
      <c r="IL3617" s="0"/>
      <c r="IM3617" s="0"/>
      <c r="IN3617" s="0"/>
      <c r="IO3617" s="0"/>
      <c r="IP3617" s="0"/>
      <c r="IQ3617" s="0"/>
      <c r="IR3617" s="0"/>
      <c r="IS3617" s="0"/>
      <c r="IT3617" s="0"/>
      <c r="IU3617" s="0"/>
      <c r="IV3617" s="0"/>
      <c r="IW3617" s="0"/>
      <c r="IX3617" s="0"/>
      <c r="IY3617" s="0"/>
      <c r="IZ3617" s="0"/>
      <c r="JA3617" s="0"/>
      <c r="JB3617" s="0"/>
      <c r="JC3617" s="0"/>
      <c r="JD3617" s="0"/>
      <c r="JE3617" s="0"/>
      <c r="JF3617" s="0"/>
      <c r="JG3617" s="0"/>
      <c r="JH3617" s="0"/>
      <c r="JI3617" s="0"/>
      <c r="JJ3617" s="0"/>
      <c r="JK3617" s="0"/>
      <c r="JL3617" s="0"/>
      <c r="JM3617" s="0"/>
      <c r="JN3617" s="0"/>
      <c r="JO3617" s="0"/>
      <c r="JP3617" s="0"/>
      <c r="JQ3617" s="0"/>
      <c r="JR3617" s="0"/>
      <c r="JS3617" s="0"/>
      <c r="JT3617" s="0"/>
      <c r="JU3617" s="0"/>
      <c r="JV3617" s="0"/>
      <c r="JW3617" s="0"/>
      <c r="JX3617" s="0"/>
      <c r="JY3617" s="0"/>
      <c r="JZ3617" s="0"/>
      <c r="KA3617" s="0"/>
      <c r="KB3617" s="0"/>
      <c r="KC3617" s="0"/>
      <c r="KD3617" s="0"/>
      <c r="KE3617" s="0"/>
      <c r="KF3617" s="0"/>
      <c r="KG3617" s="0"/>
      <c r="KH3617" s="0"/>
      <c r="KI3617" s="0"/>
      <c r="KJ3617" s="0"/>
      <c r="KK3617" s="0"/>
      <c r="KL3617" s="0"/>
      <c r="KM3617" s="0"/>
      <c r="KN3617" s="0"/>
      <c r="KO3617" s="0"/>
      <c r="KP3617" s="0"/>
      <c r="KQ3617" s="0"/>
      <c r="KR3617" s="0"/>
      <c r="KS3617" s="0"/>
      <c r="KT3617" s="0"/>
      <c r="KU3617" s="0"/>
      <c r="KV3617" s="0"/>
      <c r="KW3617" s="0"/>
      <c r="KX3617" s="0"/>
      <c r="KY3617" s="0"/>
      <c r="KZ3617" s="0"/>
      <c r="LA3617" s="0"/>
      <c r="LB3617" s="0"/>
      <c r="LC3617" s="0"/>
      <c r="LD3617" s="0"/>
      <c r="LE3617" s="0"/>
      <c r="LF3617" s="0"/>
      <c r="LG3617" s="0"/>
      <c r="LH3617" s="0"/>
      <c r="LI3617" s="0"/>
      <c r="LJ3617" s="0"/>
      <c r="LK3617" s="0"/>
      <c r="LL3617" s="0"/>
      <c r="LM3617" s="0"/>
      <c r="LN3617" s="0"/>
      <c r="LO3617" s="0"/>
      <c r="LP3617" s="0"/>
      <c r="LQ3617" s="0"/>
      <c r="LR3617" s="0"/>
      <c r="LS3617" s="0"/>
      <c r="LT3617" s="0"/>
      <c r="LU3617" s="0"/>
      <c r="LV3617" s="0"/>
      <c r="LW3617" s="0"/>
      <c r="LX3617" s="0"/>
      <c r="LY3617" s="0"/>
      <c r="LZ3617" s="0"/>
      <c r="MA3617" s="0"/>
      <c r="MB3617" s="0"/>
      <c r="MC3617" s="0"/>
      <c r="MD3617" s="0"/>
      <c r="ME3617" s="0"/>
      <c r="MF3617" s="0"/>
      <c r="MG3617" s="0"/>
      <c r="MH3617" s="0"/>
      <c r="MI3617" s="0"/>
      <c r="MJ3617" s="0"/>
      <c r="MK3617" s="0"/>
      <c r="ML3617" s="0"/>
      <c r="MM3617" s="0"/>
      <c r="MN3617" s="0"/>
      <c r="MO3617" s="0"/>
      <c r="MP3617" s="0"/>
      <c r="MQ3617" s="0"/>
      <c r="MR3617" s="0"/>
      <c r="MS3617" s="0"/>
      <c r="MT3617" s="0"/>
      <c r="MU3617" s="0"/>
      <c r="MV3617" s="0"/>
      <c r="MW3617" s="0"/>
      <c r="MX3617" s="0"/>
      <c r="MY3617" s="0"/>
      <c r="MZ3617" s="0"/>
      <c r="NA3617" s="0"/>
      <c r="NB3617" s="0"/>
      <c r="NC3617" s="0"/>
      <c r="ND3617" s="0"/>
      <c r="NE3617" s="0"/>
      <c r="NF3617" s="0"/>
      <c r="NG3617" s="0"/>
      <c r="NH3617" s="0"/>
      <c r="NI3617" s="0"/>
      <c r="NJ3617" s="0"/>
      <c r="NK3617" s="0"/>
      <c r="NL3617" s="0"/>
      <c r="NM3617" s="0"/>
      <c r="NN3617" s="0"/>
      <c r="NO3617" s="0"/>
      <c r="NP3617" s="0"/>
      <c r="NQ3617" s="0"/>
      <c r="NR3617" s="0"/>
      <c r="NS3617" s="0"/>
      <c r="NT3617" s="0"/>
      <c r="NU3617" s="0"/>
      <c r="NV3617" s="0"/>
      <c r="NW3617" s="0"/>
      <c r="NX3617" s="0"/>
      <c r="NY3617" s="0"/>
      <c r="NZ3617" s="0"/>
      <c r="OA3617" s="0"/>
      <c r="OB3617" s="0"/>
      <c r="OC3617" s="0"/>
      <c r="OD3617" s="0"/>
      <c r="OE3617" s="0"/>
      <c r="OF3617" s="0"/>
      <c r="OG3617" s="0"/>
      <c r="OH3617" s="0"/>
      <c r="OI3617" s="0"/>
      <c r="OJ3617" s="0"/>
      <c r="OK3617" s="0"/>
      <c r="OL3617" s="0"/>
      <c r="OM3617" s="0"/>
      <c r="ON3617" s="0"/>
      <c r="OO3617" s="0"/>
      <c r="OP3617" s="0"/>
      <c r="OQ3617" s="0"/>
      <c r="OR3617" s="0"/>
      <c r="OS3617" s="0"/>
      <c r="OT3617" s="0"/>
      <c r="OU3617" s="0"/>
      <c r="OV3617" s="0"/>
      <c r="OW3617" s="0"/>
      <c r="OX3617" s="0"/>
      <c r="OY3617" s="0"/>
      <c r="OZ3617" s="0"/>
      <c r="PA3617" s="0"/>
      <c r="PB3617" s="0"/>
      <c r="PC3617" s="0"/>
      <c r="PD3617" s="0"/>
      <c r="PE3617" s="0"/>
      <c r="PF3617" s="0"/>
      <c r="PG3617" s="0"/>
      <c r="PH3617" s="0"/>
      <c r="PI3617" s="0"/>
      <c r="PJ3617" s="0"/>
      <c r="PK3617" s="0"/>
      <c r="PL3617" s="0"/>
      <c r="PM3617" s="0"/>
      <c r="PN3617" s="0"/>
      <c r="PO3617" s="0"/>
      <c r="PP3617" s="0"/>
      <c r="PQ3617" s="0"/>
      <c r="PR3617" s="0"/>
      <c r="PS3617" s="0"/>
      <c r="PT3617" s="0"/>
      <c r="PU3617" s="0"/>
      <c r="PV3617" s="0"/>
      <c r="PW3617" s="0"/>
      <c r="PX3617" s="0"/>
      <c r="PY3617" s="0"/>
      <c r="PZ3617" s="0"/>
      <c r="QA3617" s="0"/>
      <c r="QB3617" s="0"/>
      <c r="QC3617" s="0"/>
      <c r="QD3617" s="0"/>
      <c r="QE3617" s="0"/>
      <c r="QF3617" s="0"/>
      <c r="QG3617" s="0"/>
      <c r="QH3617" s="0"/>
      <c r="QI3617" s="0"/>
      <c r="QJ3617" s="0"/>
      <c r="QK3617" s="0"/>
      <c r="QL3617" s="0"/>
      <c r="QM3617" s="0"/>
      <c r="QN3617" s="0"/>
      <c r="QO3617" s="0"/>
      <c r="QP3617" s="0"/>
      <c r="QQ3617" s="0"/>
      <c r="QR3617" s="0"/>
      <c r="QS3617" s="0"/>
      <c r="QT3617" s="0"/>
      <c r="QU3617" s="0"/>
      <c r="QV3617" s="0"/>
      <c r="QW3617" s="0"/>
      <c r="QX3617" s="0"/>
      <c r="QY3617" s="0"/>
      <c r="QZ3617" s="0"/>
      <c r="RA3617" s="0"/>
      <c r="RB3617" s="0"/>
      <c r="RC3617" s="0"/>
      <c r="RD3617" s="0"/>
      <c r="RE3617" s="0"/>
      <c r="RF3617" s="0"/>
      <c r="RG3617" s="0"/>
      <c r="RH3617" s="0"/>
      <c r="RI3617" s="0"/>
      <c r="RJ3617" s="0"/>
      <c r="RK3617" s="0"/>
      <c r="RL3617" s="0"/>
      <c r="RM3617" s="0"/>
      <c r="RN3617" s="0"/>
      <c r="RO3617" s="0"/>
      <c r="RP3617" s="0"/>
      <c r="RQ3617" s="0"/>
      <c r="RR3617" s="0"/>
      <c r="RS3617" s="0"/>
      <c r="RT3617" s="0"/>
      <c r="RU3617" s="0"/>
      <c r="RV3617" s="0"/>
      <c r="RW3617" s="0"/>
      <c r="RX3617" s="0"/>
      <c r="RY3617" s="0"/>
      <c r="RZ3617" s="0"/>
      <c r="SA3617" s="0"/>
      <c r="SB3617" s="0"/>
      <c r="SC3617" s="0"/>
      <c r="SD3617" s="0"/>
      <c r="SE3617" s="0"/>
      <c r="SF3617" s="0"/>
      <c r="SG3617" s="0"/>
      <c r="SH3617" s="0"/>
      <c r="SI3617" s="0"/>
      <c r="SJ3617" s="0"/>
      <c r="SK3617" s="0"/>
      <c r="SL3617" s="0"/>
      <c r="SM3617" s="0"/>
      <c r="SN3617" s="0"/>
      <c r="SO3617" s="0"/>
      <c r="SP3617" s="0"/>
      <c r="SQ3617" s="0"/>
      <c r="SR3617" s="0"/>
      <c r="SS3617" s="0"/>
      <c r="ST3617" s="0"/>
      <c r="SU3617" s="0"/>
      <c r="SV3617" s="0"/>
      <c r="SW3617" s="0"/>
      <c r="SX3617" s="0"/>
      <c r="SY3617" s="0"/>
      <c r="SZ3617" s="0"/>
      <c r="TA3617" s="0"/>
      <c r="TB3617" s="0"/>
      <c r="TC3617" s="0"/>
      <c r="TD3617" s="0"/>
      <c r="TE3617" s="0"/>
      <c r="TF3617" s="0"/>
      <c r="TG3617" s="0"/>
      <c r="TH3617" s="0"/>
      <c r="TI3617" s="0"/>
      <c r="TJ3617" s="0"/>
      <c r="TK3617" s="0"/>
      <c r="TL3617" s="0"/>
      <c r="TM3617" s="0"/>
      <c r="TN3617" s="0"/>
      <c r="TO3617" s="0"/>
      <c r="TP3617" s="0"/>
      <c r="TQ3617" s="0"/>
      <c r="TR3617" s="0"/>
      <c r="TS3617" s="0"/>
      <c r="TT3617" s="0"/>
      <c r="TU3617" s="0"/>
      <c r="TV3617" s="0"/>
      <c r="TW3617" s="0"/>
      <c r="TX3617" s="0"/>
      <c r="TY3617" s="0"/>
      <c r="TZ3617" s="0"/>
      <c r="UA3617" s="0"/>
      <c r="UB3617" s="0"/>
      <c r="UC3617" s="0"/>
      <c r="UD3617" s="0"/>
      <c r="UE3617" s="0"/>
      <c r="UF3617" s="0"/>
      <c r="UG3617" s="0"/>
      <c r="UH3617" s="0"/>
      <c r="UI3617" s="0"/>
      <c r="UJ3617" s="0"/>
      <c r="UK3617" s="0"/>
      <c r="UL3617" s="0"/>
      <c r="UM3617" s="0"/>
      <c r="UN3617" s="0"/>
      <c r="UO3617" s="0"/>
      <c r="UP3617" s="0"/>
      <c r="UQ3617" s="0"/>
      <c r="UR3617" s="0"/>
      <c r="US3617" s="0"/>
      <c r="UT3617" s="0"/>
      <c r="UU3617" s="0"/>
      <c r="UV3617" s="0"/>
      <c r="UW3617" s="0"/>
      <c r="UX3617" s="0"/>
      <c r="UY3617" s="0"/>
      <c r="UZ3617" s="0"/>
      <c r="VA3617" s="0"/>
      <c r="VB3617" s="0"/>
      <c r="VC3617" s="0"/>
      <c r="VD3617" s="0"/>
      <c r="VE3617" s="0"/>
      <c r="VF3617" s="0"/>
      <c r="VG3617" s="0"/>
      <c r="VH3617" s="0"/>
      <c r="VI3617" s="0"/>
      <c r="VJ3617" s="0"/>
      <c r="VK3617" s="0"/>
      <c r="VL3617" s="0"/>
      <c r="VM3617" s="0"/>
      <c r="VN3617" s="0"/>
      <c r="VO3617" s="0"/>
      <c r="VP3617" s="0"/>
      <c r="VQ3617" s="0"/>
      <c r="VR3617" s="0"/>
      <c r="VS3617" s="0"/>
      <c r="VT3617" s="0"/>
      <c r="VU3617" s="0"/>
      <c r="VV3617" s="0"/>
      <c r="VW3617" s="0"/>
      <c r="VX3617" s="0"/>
      <c r="VY3617" s="0"/>
      <c r="VZ3617" s="0"/>
      <c r="WA3617" s="0"/>
      <c r="WB3617" s="0"/>
      <c r="WC3617" s="0"/>
      <c r="WD3617" s="0"/>
      <c r="WE3617" s="0"/>
      <c r="WF3617" s="0"/>
      <c r="WG3617" s="0"/>
      <c r="WH3617" s="0"/>
      <c r="WI3617" s="0"/>
      <c r="WJ3617" s="0"/>
      <c r="WK3617" s="0"/>
      <c r="WL3617" s="0"/>
      <c r="WM3617" s="0"/>
      <c r="WN3617" s="0"/>
      <c r="WO3617" s="0"/>
      <c r="WP3617" s="0"/>
      <c r="WQ3617" s="0"/>
      <c r="WR3617" s="0"/>
      <c r="WS3617" s="0"/>
      <c r="WT3617" s="0"/>
      <c r="WU3617" s="0"/>
      <c r="WV3617" s="0"/>
      <c r="WW3617" s="0"/>
      <c r="WX3617" s="0"/>
      <c r="WY3617" s="0"/>
      <c r="WZ3617" s="0"/>
      <c r="XA3617" s="0"/>
      <c r="XB3617" s="0"/>
      <c r="XC3617" s="0"/>
      <c r="XD3617" s="0"/>
      <c r="XE3617" s="0"/>
      <c r="XF3617" s="0"/>
      <c r="XG3617" s="0"/>
      <c r="XH3617" s="0"/>
      <c r="XI3617" s="0"/>
      <c r="XJ3617" s="0"/>
      <c r="XK3617" s="0"/>
      <c r="XL3617" s="0"/>
      <c r="XM3617" s="0"/>
      <c r="XN3617" s="0"/>
      <c r="XO3617" s="0"/>
      <c r="XP3617" s="0"/>
      <c r="XQ3617" s="0"/>
      <c r="XR3617" s="0"/>
      <c r="XS3617" s="0"/>
      <c r="XT3617" s="0"/>
      <c r="XU3617" s="0"/>
      <c r="XV3617" s="0"/>
      <c r="XW3617" s="0"/>
      <c r="XX3617" s="0"/>
      <c r="XY3617" s="0"/>
      <c r="XZ3617" s="0"/>
      <c r="YA3617" s="0"/>
      <c r="YB3617" s="0"/>
      <c r="YC3617" s="0"/>
      <c r="YD3617" s="0"/>
      <c r="YE3617" s="0"/>
      <c r="YF3617" s="0"/>
      <c r="YG3617" s="0"/>
      <c r="YH3617" s="0"/>
      <c r="YI3617" s="0"/>
      <c r="YJ3617" s="0"/>
      <c r="YK3617" s="0"/>
      <c r="YL3617" s="0"/>
      <c r="YM3617" s="0"/>
      <c r="YN3617" s="0"/>
      <c r="YO3617" s="0"/>
      <c r="YP3617" s="0"/>
      <c r="YQ3617" s="0"/>
      <c r="YR3617" s="0"/>
      <c r="YS3617" s="0"/>
      <c r="YT3617" s="0"/>
      <c r="YU3617" s="0"/>
      <c r="YV3617" s="0"/>
      <c r="YW3617" s="0"/>
      <c r="YX3617" s="0"/>
      <c r="YY3617" s="0"/>
      <c r="YZ3617" s="0"/>
      <c r="ZA3617" s="0"/>
      <c r="ZB3617" s="0"/>
      <c r="ZC3617" s="0"/>
      <c r="ZD3617" s="0"/>
      <c r="ZE3617" s="0"/>
      <c r="ZF3617" s="0"/>
      <c r="ZG3617" s="0"/>
      <c r="ZH3617" s="0"/>
      <c r="ZI3617" s="0"/>
      <c r="ZJ3617" s="0"/>
      <c r="ZK3617" s="0"/>
      <c r="ZL3617" s="0"/>
      <c r="ZM3617" s="0"/>
      <c r="ZN3617" s="0"/>
      <c r="ZO3617" s="0"/>
      <c r="ZP3617" s="0"/>
      <c r="ZQ3617" s="0"/>
      <c r="ZR3617" s="0"/>
      <c r="ZS3617" s="0"/>
      <c r="ZT3617" s="0"/>
      <c r="ZU3617" s="0"/>
      <c r="ZV3617" s="0"/>
      <c r="ZW3617" s="0"/>
      <c r="ZX3617" s="0"/>
      <c r="ZY3617" s="0"/>
      <c r="ZZ3617" s="0"/>
      <c r="AAA3617" s="0"/>
      <c r="AAB3617" s="0"/>
      <c r="AAC3617" s="0"/>
      <c r="AAD3617" s="0"/>
      <c r="AAE3617" s="0"/>
      <c r="AAF3617" s="0"/>
      <c r="AAG3617" s="0"/>
      <c r="AAH3617" s="0"/>
      <c r="AAI3617" s="0"/>
      <c r="AAJ3617" s="0"/>
      <c r="AAK3617" s="0"/>
      <c r="AAL3617" s="0"/>
      <c r="AAM3617" s="0"/>
      <c r="AAN3617" s="0"/>
      <c r="AAO3617" s="0"/>
      <c r="AAP3617" s="0"/>
      <c r="AAQ3617" s="0"/>
      <c r="AAR3617" s="0"/>
      <c r="AAS3617" s="0"/>
      <c r="AAT3617" s="0"/>
      <c r="AAU3617" s="0"/>
      <c r="AAV3617" s="0"/>
      <c r="AAW3617" s="0"/>
      <c r="AAX3617" s="0"/>
      <c r="AAY3617" s="0"/>
      <c r="AAZ3617" s="0"/>
      <c r="ABA3617" s="0"/>
      <c r="ABB3617" s="0"/>
      <c r="ABC3617" s="0"/>
      <c r="ABD3617" s="0"/>
      <c r="ABE3617" s="0"/>
      <c r="ABF3617" s="0"/>
      <c r="ABG3617" s="0"/>
      <c r="ABH3617" s="0"/>
      <c r="ABI3617" s="0"/>
      <c r="ABJ3617" s="0"/>
      <c r="ABK3617" s="0"/>
      <c r="ABL3617" s="0"/>
      <c r="ABM3617" s="0"/>
      <c r="ABN3617" s="0"/>
      <c r="ABO3617" s="0"/>
      <c r="ABP3617" s="0"/>
      <c r="ABQ3617" s="0"/>
      <c r="ABR3617" s="0"/>
      <c r="ABS3617" s="0"/>
      <c r="ABT3617" s="0"/>
      <c r="ABU3617" s="0"/>
      <c r="ABV3617" s="0"/>
      <c r="ABW3617" s="0"/>
      <c r="ABX3617" s="0"/>
      <c r="ABY3617" s="0"/>
      <c r="ABZ3617" s="0"/>
      <c r="ACA3617" s="0"/>
      <c r="ACB3617" s="0"/>
      <c r="ACC3617" s="0"/>
      <c r="ACD3617" s="0"/>
      <c r="ACE3617" s="0"/>
      <c r="ACF3617" s="0"/>
      <c r="ACG3617" s="0"/>
      <c r="ACH3617" s="0"/>
      <c r="ACI3617" s="0"/>
      <c r="ACJ3617" s="0"/>
      <c r="ACK3617" s="0"/>
      <c r="ACL3617" s="0"/>
      <c r="ACM3617" s="0"/>
      <c r="ACN3617" s="0"/>
      <c r="ACO3617" s="0"/>
      <c r="ACP3617" s="0"/>
      <c r="ACQ3617" s="0"/>
      <c r="ACR3617" s="0"/>
      <c r="ACS3617" s="0"/>
      <c r="ACT3617" s="0"/>
      <c r="ACU3617" s="0"/>
      <c r="ACV3617" s="0"/>
      <c r="ACW3617" s="0"/>
      <c r="ACX3617" s="0"/>
      <c r="ACY3617" s="0"/>
      <c r="ACZ3617" s="0"/>
      <c r="ADA3617" s="0"/>
      <c r="ADB3617" s="0"/>
      <c r="ADC3617" s="0"/>
      <c r="ADD3617" s="0"/>
      <c r="ADE3617" s="0"/>
      <c r="ADF3617" s="0"/>
      <c r="ADG3617" s="0"/>
      <c r="ADH3617" s="0"/>
      <c r="ADI3617" s="0"/>
      <c r="ADJ3617" s="0"/>
      <c r="ADK3617" s="0"/>
      <c r="ADL3617" s="0"/>
      <c r="ADM3617" s="0"/>
      <c r="ADN3617" s="0"/>
      <c r="ADO3617" s="0"/>
      <c r="ADP3617" s="0"/>
      <c r="ADQ3617" s="0"/>
      <c r="ADR3617" s="0"/>
      <c r="ADS3617" s="0"/>
      <c r="ADT3617" s="0"/>
      <c r="ADU3617" s="0"/>
      <c r="ADV3617" s="0"/>
      <c r="ADW3617" s="0"/>
      <c r="ADX3617" s="0"/>
      <c r="ADY3617" s="0"/>
      <c r="ADZ3617" s="0"/>
      <c r="AEA3617" s="0"/>
      <c r="AEB3617" s="0"/>
      <c r="AEC3617" s="0"/>
      <c r="AED3617" s="0"/>
      <c r="AEE3617" s="0"/>
      <c r="AEF3617" s="0"/>
      <c r="AEG3617" s="0"/>
      <c r="AEH3617" s="0"/>
      <c r="AEI3617" s="0"/>
      <c r="AEJ3617" s="0"/>
      <c r="AEK3617" s="0"/>
      <c r="AEL3617" s="0"/>
      <c r="AEM3617" s="0"/>
      <c r="AEN3617" s="0"/>
      <c r="AEO3617" s="0"/>
      <c r="AEP3617" s="0"/>
      <c r="AEQ3617" s="0"/>
      <c r="AER3617" s="0"/>
      <c r="AES3617" s="0"/>
      <c r="AET3617" s="0"/>
      <c r="AEU3617" s="0"/>
      <c r="AEV3617" s="0"/>
      <c r="AEW3617" s="0"/>
      <c r="AEX3617" s="0"/>
      <c r="AEY3617" s="0"/>
      <c r="AEZ3617" s="0"/>
      <c r="AFA3617" s="0"/>
      <c r="AFB3617" s="0"/>
      <c r="AFC3617" s="0"/>
      <c r="AFD3617" s="0"/>
      <c r="AFE3617" s="0"/>
      <c r="AFF3617" s="0"/>
      <c r="AFG3617" s="0"/>
      <c r="AFH3617" s="0"/>
      <c r="AFI3617" s="0"/>
      <c r="AFJ3617" s="0"/>
      <c r="AFK3617" s="0"/>
      <c r="AFL3617" s="0"/>
      <c r="AFM3617" s="0"/>
      <c r="AFN3617" s="0"/>
      <c r="AFO3617" s="0"/>
      <c r="AFP3617" s="0"/>
      <c r="AFQ3617" s="0"/>
      <c r="AFR3617" s="0"/>
      <c r="AFS3617" s="0"/>
      <c r="AFT3617" s="0"/>
      <c r="AFU3617" s="0"/>
      <c r="AFV3617" s="0"/>
      <c r="AFW3617" s="0"/>
      <c r="AFX3617" s="0"/>
      <c r="AFY3617" s="0"/>
      <c r="AFZ3617" s="0"/>
      <c r="AGA3617" s="0"/>
      <c r="AGB3617" s="0"/>
      <c r="AGC3617" s="0"/>
      <c r="AGD3617" s="0"/>
      <c r="AGE3617" s="0"/>
      <c r="AGF3617" s="0"/>
      <c r="AGG3617" s="0"/>
      <c r="AGH3617" s="0"/>
      <c r="AGI3617" s="0"/>
      <c r="AGJ3617" s="0"/>
      <c r="AGK3617" s="0"/>
      <c r="AGL3617" s="0"/>
      <c r="AGM3617" s="0"/>
      <c r="AGN3617" s="0"/>
      <c r="AGO3617" s="0"/>
      <c r="AGP3617" s="0"/>
      <c r="AGQ3617" s="0"/>
      <c r="AGR3617" s="0"/>
      <c r="AGS3617" s="0"/>
      <c r="AGT3617" s="0"/>
      <c r="AGU3617" s="0"/>
      <c r="AGV3617" s="0"/>
      <c r="AGW3617" s="0"/>
      <c r="AGX3617" s="0"/>
      <c r="AGY3617" s="0"/>
      <c r="AGZ3617" s="0"/>
      <c r="AHA3617" s="0"/>
      <c r="AHB3617" s="0"/>
      <c r="AHC3617" s="0"/>
      <c r="AHD3617" s="0"/>
      <c r="AHE3617" s="0"/>
      <c r="AHF3617" s="0"/>
      <c r="AHG3617" s="0"/>
      <c r="AHH3617" s="0"/>
      <c r="AHI3617" s="0"/>
      <c r="AHJ3617" s="0"/>
      <c r="AHK3617" s="0"/>
      <c r="AHL3617" s="0"/>
      <c r="AHM3617" s="0"/>
      <c r="AHN3617" s="0"/>
      <c r="AHO3617" s="0"/>
      <c r="AHP3617" s="0"/>
      <c r="AHQ3617" s="0"/>
      <c r="AHR3617" s="0"/>
      <c r="AHS3617" s="0"/>
      <c r="AHT3617" s="0"/>
      <c r="AHU3617" s="0"/>
      <c r="AHV3617" s="0"/>
      <c r="AHW3617" s="0"/>
      <c r="AHX3617" s="0"/>
      <c r="AHY3617" s="0"/>
      <c r="AHZ3617" s="0"/>
      <c r="AIA3617" s="0"/>
      <c r="AIB3617" s="0"/>
      <c r="AIC3617" s="0"/>
      <c r="AID3617" s="0"/>
      <c r="AIE3617" s="0"/>
      <c r="AIF3617" s="0"/>
      <c r="AIG3617" s="0"/>
      <c r="AIH3617" s="0"/>
      <c r="AII3617" s="0"/>
      <c r="AIJ3617" s="0"/>
      <c r="AIK3617" s="0"/>
      <c r="AIL3617" s="0"/>
      <c r="AIM3617" s="0"/>
      <c r="AIN3617" s="0"/>
      <c r="AIO3617" s="0"/>
      <c r="AIP3617" s="0"/>
      <c r="AIQ3617" s="0"/>
      <c r="AIR3617" s="0"/>
      <c r="AIS3617" s="0"/>
      <c r="AIT3617" s="0"/>
      <c r="AIU3617" s="0"/>
      <c r="AIV3617" s="0"/>
      <c r="AIW3617" s="0"/>
      <c r="AIX3617" s="0"/>
      <c r="AIY3617" s="0"/>
      <c r="AIZ3617" s="0"/>
      <c r="AJA3617" s="0"/>
      <c r="AJB3617" s="0"/>
      <c r="AJC3617" s="0"/>
      <c r="AJD3617" s="0"/>
      <c r="AJE3617" s="0"/>
      <c r="AJF3617" s="0"/>
      <c r="AJG3617" s="0"/>
      <c r="AJH3617" s="0"/>
      <c r="AJI3617" s="0"/>
      <c r="AJJ3617" s="0"/>
      <c r="AJK3617" s="0"/>
      <c r="AJL3617" s="0"/>
      <c r="AJM3617" s="0"/>
      <c r="AJN3617" s="0"/>
      <c r="AJO3617" s="0"/>
      <c r="AJP3617" s="0"/>
      <c r="AJQ3617" s="0"/>
      <c r="AJR3617" s="0"/>
      <c r="AJS3617" s="0"/>
      <c r="AJT3617" s="0"/>
      <c r="AJU3617" s="0"/>
      <c r="AJV3617" s="0"/>
      <c r="AJW3617" s="0"/>
      <c r="AJX3617" s="0"/>
      <c r="AJY3617" s="0"/>
      <c r="AJZ3617" s="0"/>
      <c r="AKA3617" s="0"/>
      <c r="AKB3617" s="0"/>
      <c r="AKC3617" s="0"/>
      <c r="AKD3617" s="0"/>
      <c r="AKE3617" s="0"/>
      <c r="AKF3617" s="0"/>
      <c r="AKG3617" s="0"/>
      <c r="AKH3617" s="0"/>
      <c r="AKI3617" s="0"/>
      <c r="AKJ3617" s="0"/>
      <c r="AKK3617" s="0"/>
      <c r="AKL3617" s="0"/>
      <c r="AKM3617" s="0"/>
      <c r="AKN3617" s="0"/>
      <c r="AKO3617" s="0"/>
      <c r="AKP3617" s="0"/>
      <c r="AKQ3617" s="0"/>
      <c r="AKR3617" s="0"/>
      <c r="AKS3617" s="0"/>
      <c r="AKT3617" s="0"/>
      <c r="AKU3617" s="0"/>
      <c r="AKV3617" s="0"/>
      <c r="AKW3617" s="0"/>
      <c r="AKX3617" s="0"/>
      <c r="AKY3617" s="0"/>
      <c r="AKZ3617" s="0"/>
      <c r="ALA3617" s="0"/>
      <c r="ALB3617" s="0"/>
      <c r="ALC3617" s="0"/>
      <c r="ALD3617" s="0"/>
      <c r="ALE3617" s="0"/>
      <c r="ALF3617" s="0"/>
      <c r="ALG3617" s="0"/>
      <c r="ALH3617" s="0"/>
      <c r="ALI3617" s="0"/>
      <c r="ALJ3617" s="0"/>
      <c r="ALK3617" s="0"/>
      <c r="ALL3617" s="0"/>
      <c r="ALM3617" s="0"/>
      <c r="ALN3617" s="0"/>
      <c r="ALO3617" s="0"/>
      <c r="ALP3617" s="0"/>
      <c r="ALQ3617" s="0"/>
      <c r="ALR3617" s="0"/>
      <c r="ALS3617" s="0"/>
      <c r="ALT3617" s="0"/>
      <c r="ALU3617" s="0"/>
      <c r="ALV3617" s="0"/>
      <c r="ALW3617" s="0"/>
      <c r="ALX3617" s="0"/>
      <c r="ALY3617" s="0"/>
      <c r="ALZ3617" s="0"/>
      <c r="AMA3617" s="0"/>
      <c r="AMB3617" s="0"/>
      <c r="AMC3617" s="0"/>
      <c r="AMD3617" s="0"/>
      <c r="AME3617" s="0"/>
      <c r="AMF3617" s="0"/>
      <c r="AMG3617" s="0"/>
      <c r="AMH3617" s="0"/>
      <c r="AMI3617" s="0"/>
    </row>
    <row r="3618" customFormat="false" ht="12.75" hidden="false" customHeight="false" outlineLevel="0" collapsed="false">
      <c r="A3618" s="1" t="s">
        <v>3844</v>
      </c>
      <c r="C3618" s="27" t="s">
        <v>3847</v>
      </c>
      <c r="D3618" s="27" t="s">
        <v>24</v>
      </c>
      <c r="E3618" s="28"/>
      <c r="F3618" s="29"/>
      <c r="G3618" s="27"/>
      <c r="H3618" s="30" t="s">
        <v>168</v>
      </c>
      <c r="I3618" s="31" t="n">
        <v>0.17</v>
      </c>
      <c r="J3618" s="31" t="s">
        <v>3814</v>
      </c>
      <c r="BM3618" s="0"/>
      <c r="BN3618" s="0"/>
      <c r="BO3618" s="0"/>
      <c r="BP3618" s="0"/>
      <c r="BQ3618" s="0"/>
      <c r="BR3618" s="0"/>
      <c r="BS3618" s="0"/>
      <c r="BT3618" s="0"/>
      <c r="BU3618" s="0"/>
      <c r="BV3618" s="0"/>
      <c r="BW3618" s="0"/>
      <c r="BX3618" s="0"/>
      <c r="BY3618" s="0"/>
      <c r="BZ3618" s="0"/>
      <c r="CA3618" s="0"/>
      <c r="CB3618" s="0"/>
      <c r="CC3618" s="0"/>
      <c r="CD3618" s="0"/>
      <c r="CE3618" s="0"/>
      <c r="CF3618" s="0"/>
      <c r="CG3618" s="0"/>
      <c r="CH3618" s="0"/>
      <c r="CI3618" s="0"/>
      <c r="CJ3618" s="0"/>
      <c r="CK3618" s="0"/>
      <c r="CL3618" s="0"/>
      <c r="CM3618" s="0"/>
      <c r="CN3618" s="0"/>
      <c r="CO3618" s="0"/>
      <c r="CP3618" s="0"/>
      <c r="CQ3618" s="0"/>
      <c r="CR3618" s="0"/>
      <c r="CS3618" s="0"/>
      <c r="CT3618" s="0"/>
      <c r="CU3618" s="0"/>
      <c r="CV3618" s="0"/>
      <c r="CW3618" s="0"/>
      <c r="CX3618" s="0"/>
      <c r="CY3618" s="0"/>
      <c r="CZ3618" s="0"/>
      <c r="DA3618" s="0"/>
      <c r="DB3618" s="0"/>
      <c r="DC3618" s="0"/>
      <c r="DD3618" s="0"/>
      <c r="DE3618" s="0"/>
      <c r="DF3618" s="0"/>
      <c r="DG3618" s="0"/>
      <c r="DH3618" s="0"/>
      <c r="DI3618" s="0"/>
      <c r="DJ3618" s="0"/>
      <c r="DK3618" s="0"/>
      <c r="DL3618" s="0"/>
      <c r="DM3618" s="0"/>
      <c r="DN3618" s="0"/>
      <c r="DO3618" s="0"/>
      <c r="DP3618" s="0"/>
      <c r="DQ3618" s="0"/>
      <c r="DR3618" s="0"/>
      <c r="DS3618" s="0"/>
      <c r="DT3618" s="0"/>
      <c r="DU3618" s="0"/>
      <c r="DV3618" s="0"/>
      <c r="DW3618" s="0"/>
      <c r="DX3618" s="0"/>
      <c r="DY3618" s="0"/>
      <c r="DZ3618" s="0"/>
      <c r="EA3618" s="0"/>
      <c r="EB3618" s="0"/>
      <c r="EC3618" s="0"/>
      <c r="ED3618" s="0"/>
      <c r="EE3618" s="0"/>
      <c r="EF3618" s="0"/>
      <c r="EG3618" s="0"/>
      <c r="EH3618" s="0"/>
      <c r="EI3618" s="0"/>
      <c r="EJ3618" s="0"/>
      <c r="EK3618" s="0"/>
      <c r="EL3618" s="0"/>
      <c r="EM3618" s="0"/>
      <c r="EN3618" s="0"/>
      <c r="EO3618" s="0"/>
      <c r="EP3618" s="0"/>
      <c r="EQ3618" s="0"/>
      <c r="ER3618" s="0"/>
      <c r="ES3618" s="0"/>
      <c r="ET3618" s="0"/>
      <c r="EU3618" s="0"/>
      <c r="EV3618" s="0"/>
      <c r="EW3618" s="0"/>
      <c r="EX3618" s="0"/>
      <c r="EY3618" s="0"/>
      <c r="EZ3618" s="0"/>
      <c r="FA3618" s="0"/>
      <c r="FB3618" s="0"/>
      <c r="FC3618" s="0"/>
      <c r="FD3618" s="0"/>
      <c r="FE3618" s="0"/>
      <c r="FF3618" s="0"/>
      <c r="FG3618" s="0"/>
      <c r="FH3618" s="0"/>
      <c r="FI3618" s="0"/>
      <c r="FJ3618" s="0"/>
      <c r="FK3618" s="0"/>
      <c r="FL3618" s="0"/>
      <c r="FM3618" s="0"/>
      <c r="FN3618" s="0"/>
      <c r="FO3618" s="0"/>
      <c r="FP3618" s="0"/>
      <c r="FQ3618" s="0"/>
      <c r="FR3618" s="0"/>
      <c r="FS3618" s="0"/>
      <c r="FT3618" s="0"/>
      <c r="FU3618" s="0"/>
      <c r="FV3618" s="0"/>
      <c r="FW3618" s="0"/>
      <c r="FX3618" s="0"/>
      <c r="FY3618" s="0"/>
      <c r="FZ3618" s="0"/>
      <c r="GA3618" s="0"/>
      <c r="GB3618" s="0"/>
      <c r="GC3618" s="0"/>
      <c r="GD3618" s="0"/>
      <c r="GE3618" s="0"/>
      <c r="GF3618" s="0"/>
      <c r="GG3618" s="0"/>
      <c r="GH3618" s="0"/>
      <c r="GI3618" s="0"/>
      <c r="GJ3618" s="0"/>
      <c r="GK3618" s="0"/>
      <c r="GL3618" s="0"/>
      <c r="GM3618" s="0"/>
      <c r="GN3618" s="0"/>
      <c r="GO3618" s="0"/>
      <c r="GP3618" s="0"/>
      <c r="GQ3618" s="0"/>
      <c r="GR3618" s="0"/>
      <c r="GS3618" s="0"/>
      <c r="GT3618" s="0"/>
      <c r="GU3618" s="0"/>
      <c r="GV3618" s="0"/>
      <c r="GW3618" s="0"/>
      <c r="GX3618" s="0"/>
      <c r="GY3618" s="0"/>
      <c r="GZ3618" s="0"/>
      <c r="HA3618" s="0"/>
      <c r="HB3618" s="0"/>
      <c r="HC3618" s="0"/>
      <c r="HD3618" s="0"/>
      <c r="HE3618" s="0"/>
      <c r="HF3618" s="0"/>
      <c r="HG3618" s="0"/>
      <c r="HH3618" s="0"/>
      <c r="HI3618" s="0"/>
      <c r="HJ3618" s="0"/>
      <c r="HK3618" s="0"/>
      <c r="HL3618" s="0"/>
      <c r="HM3618" s="0"/>
      <c r="HN3618" s="0"/>
      <c r="HO3618" s="0"/>
      <c r="HP3618" s="0"/>
      <c r="HQ3618" s="0"/>
      <c r="HR3618" s="0"/>
      <c r="HS3618" s="0"/>
      <c r="HT3618" s="0"/>
      <c r="HU3618" s="0"/>
      <c r="HV3618" s="0"/>
      <c r="HW3618" s="0"/>
      <c r="HX3618" s="0"/>
      <c r="HY3618" s="0"/>
      <c r="HZ3618" s="0"/>
      <c r="IA3618" s="0"/>
      <c r="IB3618" s="0"/>
      <c r="IC3618" s="0"/>
      <c r="ID3618" s="0"/>
      <c r="IE3618" s="0"/>
      <c r="IF3618" s="0"/>
      <c r="IG3618" s="0"/>
      <c r="IH3618" s="0"/>
      <c r="II3618" s="0"/>
      <c r="IJ3618" s="0"/>
      <c r="IK3618" s="0"/>
      <c r="IL3618" s="0"/>
      <c r="IM3618" s="0"/>
      <c r="IN3618" s="0"/>
      <c r="IO3618" s="0"/>
      <c r="IP3618" s="0"/>
      <c r="IQ3618" s="0"/>
      <c r="IR3618" s="0"/>
      <c r="IS3618" s="0"/>
      <c r="IT3618" s="0"/>
      <c r="IU3618" s="0"/>
      <c r="IV3618" s="0"/>
      <c r="IW3618" s="0"/>
      <c r="IX3618" s="0"/>
      <c r="IY3618" s="0"/>
      <c r="IZ3618" s="0"/>
      <c r="JA3618" s="0"/>
      <c r="JB3618" s="0"/>
      <c r="JC3618" s="0"/>
      <c r="JD3618" s="0"/>
      <c r="JE3618" s="0"/>
      <c r="JF3618" s="0"/>
      <c r="JG3618" s="0"/>
      <c r="JH3618" s="0"/>
      <c r="JI3618" s="0"/>
      <c r="JJ3618" s="0"/>
      <c r="JK3618" s="0"/>
      <c r="JL3618" s="0"/>
      <c r="JM3618" s="0"/>
      <c r="JN3618" s="0"/>
      <c r="JO3618" s="0"/>
      <c r="JP3618" s="0"/>
      <c r="JQ3618" s="0"/>
      <c r="JR3618" s="0"/>
      <c r="JS3618" s="0"/>
      <c r="JT3618" s="0"/>
      <c r="JU3618" s="0"/>
      <c r="JV3618" s="0"/>
      <c r="JW3618" s="0"/>
      <c r="JX3618" s="0"/>
      <c r="JY3618" s="0"/>
      <c r="JZ3618" s="0"/>
      <c r="KA3618" s="0"/>
      <c r="KB3618" s="0"/>
      <c r="KC3618" s="0"/>
      <c r="KD3618" s="0"/>
      <c r="KE3618" s="0"/>
      <c r="KF3618" s="0"/>
      <c r="KG3618" s="0"/>
      <c r="KH3618" s="0"/>
      <c r="KI3618" s="0"/>
      <c r="KJ3618" s="0"/>
      <c r="KK3618" s="0"/>
      <c r="KL3618" s="0"/>
      <c r="KM3618" s="0"/>
      <c r="KN3618" s="0"/>
      <c r="KO3618" s="0"/>
      <c r="KP3618" s="0"/>
      <c r="KQ3618" s="0"/>
      <c r="KR3618" s="0"/>
      <c r="KS3618" s="0"/>
      <c r="KT3618" s="0"/>
      <c r="KU3618" s="0"/>
      <c r="KV3618" s="0"/>
      <c r="KW3618" s="0"/>
      <c r="KX3618" s="0"/>
      <c r="KY3618" s="0"/>
      <c r="KZ3618" s="0"/>
      <c r="LA3618" s="0"/>
      <c r="LB3618" s="0"/>
      <c r="LC3618" s="0"/>
      <c r="LD3618" s="0"/>
      <c r="LE3618" s="0"/>
      <c r="LF3618" s="0"/>
      <c r="LG3618" s="0"/>
      <c r="LH3618" s="0"/>
      <c r="LI3618" s="0"/>
      <c r="LJ3618" s="0"/>
      <c r="LK3618" s="0"/>
      <c r="LL3618" s="0"/>
      <c r="LM3618" s="0"/>
      <c r="LN3618" s="0"/>
      <c r="LO3618" s="0"/>
      <c r="LP3618" s="0"/>
      <c r="LQ3618" s="0"/>
      <c r="LR3618" s="0"/>
      <c r="LS3618" s="0"/>
      <c r="LT3618" s="0"/>
      <c r="LU3618" s="0"/>
      <c r="LV3618" s="0"/>
      <c r="LW3618" s="0"/>
      <c r="LX3618" s="0"/>
      <c r="LY3618" s="0"/>
      <c r="LZ3618" s="0"/>
      <c r="MA3618" s="0"/>
      <c r="MB3618" s="0"/>
      <c r="MC3618" s="0"/>
      <c r="MD3618" s="0"/>
      <c r="ME3618" s="0"/>
      <c r="MF3618" s="0"/>
      <c r="MG3618" s="0"/>
      <c r="MH3618" s="0"/>
      <c r="MI3618" s="0"/>
      <c r="MJ3618" s="0"/>
      <c r="MK3618" s="0"/>
      <c r="ML3618" s="0"/>
      <c r="MM3618" s="0"/>
      <c r="MN3618" s="0"/>
      <c r="MO3618" s="0"/>
      <c r="MP3618" s="0"/>
      <c r="MQ3618" s="0"/>
      <c r="MR3618" s="0"/>
      <c r="MS3618" s="0"/>
      <c r="MT3618" s="0"/>
      <c r="MU3618" s="0"/>
      <c r="MV3618" s="0"/>
      <c r="MW3618" s="0"/>
      <c r="MX3618" s="0"/>
      <c r="MY3618" s="0"/>
      <c r="MZ3618" s="0"/>
      <c r="NA3618" s="0"/>
      <c r="NB3618" s="0"/>
      <c r="NC3618" s="0"/>
      <c r="ND3618" s="0"/>
      <c r="NE3618" s="0"/>
      <c r="NF3618" s="0"/>
      <c r="NG3618" s="0"/>
      <c r="NH3618" s="0"/>
      <c r="NI3618" s="0"/>
      <c r="NJ3618" s="0"/>
      <c r="NK3618" s="0"/>
      <c r="NL3618" s="0"/>
      <c r="NM3618" s="0"/>
      <c r="NN3618" s="0"/>
      <c r="NO3618" s="0"/>
      <c r="NP3618" s="0"/>
      <c r="NQ3618" s="0"/>
      <c r="NR3618" s="0"/>
      <c r="NS3618" s="0"/>
      <c r="NT3618" s="0"/>
      <c r="NU3618" s="0"/>
      <c r="NV3618" s="0"/>
      <c r="NW3618" s="0"/>
      <c r="NX3618" s="0"/>
      <c r="NY3618" s="0"/>
      <c r="NZ3618" s="0"/>
      <c r="OA3618" s="0"/>
      <c r="OB3618" s="0"/>
      <c r="OC3618" s="0"/>
      <c r="OD3618" s="0"/>
      <c r="OE3618" s="0"/>
      <c r="OF3618" s="0"/>
      <c r="OG3618" s="0"/>
      <c r="OH3618" s="0"/>
      <c r="OI3618" s="0"/>
      <c r="OJ3618" s="0"/>
      <c r="OK3618" s="0"/>
      <c r="OL3618" s="0"/>
      <c r="OM3618" s="0"/>
      <c r="ON3618" s="0"/>
      <c r="OO3618" s="0"/>
      <c r="OP3618" s="0"/>
      <c r="OQ3618" s="0"/>
      <c r="OR3618" s="0"/>
      <c r="OS3618" s="0"/>
      <c r="OT3618" s="0"/>
      <c r="OU3618" s="0"/>
      <c r="OV3618" s="0"/>
      <c r="OW3618" s="0"/>
      <c r="OX3618" s="0"/>
      <c r="OY3618" s="0"/>
      <c r="OZ3618" s="0"/>
      <c r="PA3618" s="0"/>
      <c r="PB3618" s="0"/>
      <c r="PC3618" s="0"/>
      <c r="PD3618" s="0"/>
      <c r="PE3618" s="0"/>
      <c r="PF3618" s="0"/>
      <c r="PG3618" s="0"/>
      <c r="PH3618" s="0"/>
      <c r="PI3618" s="0"/>
      <c r="PJ3618" s="0"/>
      <c r="PK3618" s="0"/>
      <c r="PL3618" s="0"/>
      <c r="PM3618" s="0"/>
      <c r="PN3618" s="0"/>
      <c r="PO3618" s="0"/>
      <c r="PP3618" s="0"/>
      <c r="PQ3618" s="0"/>
      <c r="PR3618" s="0"/>
      <c r="PS3618" s="0"/>
      <c r="PT3618" s="0"/>
      <c r="PU3618" s="0"/>
      <c r="PV3618" s="0"/>
      <c r="PW3618" s="0"/>
      <c r="PX3618" s="0"/>
      <c r="PY3618" s="0"/>
      <c r="PZ3618" s="0"/>
      <c r="QA3618" s="0"/>
      <c r="QB3618" s="0"/>
      <c r="QC3618" s="0"/>
      <c r="QD3618" s="0"/>
      <c r="QE3618" s="0"/>
      <c r="QF3618" s="0"/>
      <c r="QG3618" s="0"/>
      <c r="QH3618" s="0"/>
      <c r="QI3618" s="0"/>
      <c r="QJ3618" s="0"/>
      <c r="QK3618" s="0"/>
      <c r="QL3618" s="0"/>
      <c r="QM3618" s="0"/>
      <c r="QN3618" s="0"/>
      <c r="QO3618" s="0"/>
      <c r="QP3618" s="0"/>
      <c r="QQ3618" s="0"/>
      <c r="QR3618" s="0"/>
      <c r="QS3618" s="0"/>
      <c r="QT3618" s="0"/>
      <c r="QU3618" s="0"/>
      <c r="QV3618" s="0"/>
      <c r="QW3618" s="0"/>
      <c r="QX3618" s="0"/>
      <c r="QY3618" s="0"/>
      <c r="QZ3618" s="0"/>
      <c r="RA3618" s="0"/>
      <c r="RB3618" s="0"/>
      <c r="RC3618" s="0"/>
      <c r="RD3618" s="0"/>
      <c r="RE3618" s="0"/>
      <c r="RF3618" s="0"/>
      <c r="RG3618" s="0"/>
      <c r="RH3618" s="0"/>
      <c r="RI3618" s="0"/>
      <c r="RJ3618" s="0"/>
      <c r="RK3618" s="0"/>
      <c r="RL3618" s="0"/>
      <c r="RM3618" s="0"/>
      <c r="RN3618" s="0"/>
      <c r="RO3618" s="0"/>
      <c r="RP3618" s="0"/>
      <c r="RQ3618" s="0"/>
      <c r="RR3618" s="0"/>
      <c r="RS3618" s="0"/>
      <c r="RT3618" s="0"/>
      <c r="RU3618" s="0"/>
      <c r="RV3618" s="0"/>
      <c r="RW3618" s="0"/>
      <c r="RX3618" s="0"/>
      <c r="RY3618" s="0"/>
      <c r="RZ3618" s="0"/>
      <c r="SA3618" s="0"/>
      <c r="SB3618" s="0"/>
      <c r="SC3618" s="0"/>
      <c r="SD3618" s="0"/>
      <c r="SE3618" s="0"/>
      <c r="SF3618" s="0"/>
      <c r="SG3618" s="0"/>
      <c r="SH3618" s="0"/>
      <c r="SI3618" s="0"/>
      <c r="SJ3618" s="0"/>
      <c r="SK3618" s="0"/>
      <c r="SL3618" s="0"/>
      <c r="SM3618" s="0"/>
      <c r="SN3618" s="0"/>
      <c r="SO3618" s="0"/>
      <c r="SP3618" s="0"/>
      <c r="SQ3618" s="0"/>
      <c r="SR3618" s="0"/>
      <c r="SS3618" s="0"/>
      <c r="ST3618" s="0"/>
      <c r="SU3618" s="0"/>
      <c r="SV3618" s="0"/>
      <c r="SW3618" s="0"/>
      <c r="SX3618" s="0"/>
      <c r="SY3618" s="0"/>
      <c r="SZ3618" s="0"/>
      <c r="TA3618" s="0"/>
      <c r="TB3618" s="0"/>
      <c r="TC3618" s="0"/>
      <c r="TD3618" s="0"/>
      <c r="TE3618" s="0"/>
      <c r="TF3618" s="0"/>
      <c r="TG3618" s="0"/>
      <c r="TH3618" s="0"/>
      <c r="TI3618" s="0"/>
      <c r="TJ3618" s="0"/>
      <c r="TK3618" s="0"/>
      <c r="TL3618" s="0"/>
      <c r="TM3618" s="0"/>
      <c r="TN3618" s="0"/>
      <c r="TO3618" s="0"/>
      <c r="TP3618" s="0"/>
      <c r="TQ3618" s="0"/>
      <c r="TR3618" s="0"/>
      <c r="TS3618" s="0"/>
      <c r="TT3618" s="0"/>
      <c r="TU3618" s="0"/>
      <c r="TV3618" s="0"/>
      <c r="TW3618" s="0"/>
      <c r="TX3618" s="0"/>
      <c r="TY3618" s="0"/>
      <c r="TZ3618" s="0"/>
      <c r="UA3618" s="0"/>
      <c r="UB3618" s="0"/>
      <c r="UC3618" s="0"/>
      <c r="UD3618" s="0"/>
      <c r="UE3618" s="0"/>
      <c r="UF3618" s="0"/>
      <c r="UG3618" s="0"/>
      <c r="UH3618" s="0"/>
      <c r="UI3618" s="0"/>
      <c r="UJ3618" s="0"/>
      <c r="UK3618" s="0"/>
      <c r="UL3618" s="0"/>
      <c r="UM3618" s="0"/>
      <c r="UN3618" s="0"/>
      <c r="UO3618" s="0"/>
      <c r="UP3618" s="0"/>
      <c r="UQ3618" s="0"/>
      <c r="UR3618" s="0"/>
      <c r="US3618" s="0"/>
      <c r="UT3618" s="0"/>
      <c r="UU3618" s="0"/>
      <c r="UV3618" s="0"/>
      <c r="UW3618" s="0"/>
      <c r="UX3618" s="0"/>
      <c r="UY3618" s="0"/>
      <c r="UZ3618" s="0"/>
      <c r="VA3618" s="0"/>
      <c r="VB3618" s="0"/>
      <c r="VC3618" s="0"/>
      <c r="VD3618" s="0"/>
      <c r="VE3618" s="0"/>
      <c r="VF3618" s="0"/>
      <c r="VG3618" s="0"/>
      <c r="VH3618" s="0"/>
      <c r="VI3618" s="0"/>
      <c r="VJ3618" s="0"/>
      <c r="VK3618" s="0"/>
      <c r="VL3618" s="0"/>
      <c r="VM3618" s="0"/>
      <c r="VN3618" s="0"/>
      <c r="VO3618" s="0"/>
      <c r="VP3618" s="0"/>
      <c r="VQ3618" s="0"/>
      <c r="VR3618" s="0"/>
      <c r="VS3618" s="0"/>
      <c r="VT3618" s="0"/>
      <c r="VU3618" s="0"/>
      <c r="VV3618" s="0"/>
      <c r="VW3618" s="0"/>
      <c r="VX3618" s="0"/>
      <c r="VY3618" s="0"/>
      <c r="VZ3618" s="0"/>
      <c r="WA3618" s="0"/>
      <c r="WB3618" s="0"/>
      <c r="WC3618" s="0"/>
      <c r="WD3618" s="0"/>
      <c r="WE3618" s="0"/>
      <c r="WF3618" s="0"/>
      <c r="WG3618" s="0"/>
      <c r="WH3618" s="0"/>
      <c r="WI3618" s="0"/>
      <c r="WJ3618" s="0"/>
      <c r="WK3618" s="0"/>
      <c r="WL3618" s="0"/>
      <c r="WM3618" s="0"/>
      <c r="WN3618" s="0"/>
      <c r="WO3618" s="0"/>
      <c r="WP3618" s="0"/>
      <c r="WQ3618" s="0"/>
      <c r="WR3618" s="0"/>
      <c r="WS3618" s="0"/>
      <c r="WT3618" s="0"/>
      <c r="WU3618" s="0"/>
      <c r="WV3618" s="0"/>
      <c r="WW3618" s="0"/>
      <c r="WX3618" s="0"/>
      <c r="WY3618" s="0"/>
      <c r="WZ3618" s="0"/>
      <c r="XA3618" s="0"/>
      <c r="XB3618" s="0"/>
      <c r="XC3618" s="0"/>
      <c r="XD3618" s="0"/>
      <c r="XE3618" s="0"/>
      <c r="XF3618" s="0"/>
      <c r="XG3618" s="0"/>
      <c r="XH3618" s="0"/>
      <c r="XI3618" s="0"/>
      <c r="XJ3618" s="0"/>
      <c r="XK3618" s="0"/>
      <c r="XL3618" s="0"/>
      <c r="XM3618" s="0"/>
      <c r="XN3618" s="0"/>
      <c r="XO3618" s="0"/>
      <c r="XP3618" s="0"/>
      <c r="XQ3618" s="0"/>
      <c r="XR3618" s="0"/>
      <c r="XS3618" s="0"/>
      <c r="XT3618" s="0"/>
      <c r="XU3618" s="0"/>
      <c r="XV3618" s="0"/>
      <c r="XW3618" s="0"/>
      <c r="XX3618" s="0"/>
      <c r="XY3618" s="0"/>
      <c r="XZ3618" s="0"/>
      <c r="YA3618" s="0"/>
      <c r="YB3618" s="0"/>
      <c r="YC3618" s="0"/>
      <c r="YD3618" s="0"/>
      <c r="YE3618" s="0"/>
      <c r="YF3618" s="0"/>
      <c r="YG3618" s="0"/>
      <c r="YH3618" s="0"/>
      <c r="YI3618" s="0"/>
      <c r="YJ3618" s="0"/>
      <c r="YK3618" s="0"/>
      <c r="YL3618" s="0"/>
      <c r="YM3618" s="0"/>
      <c r="YN3618" s="0"/>
      <c r="YO3618" s="0"/>
      <c r="YP3618" s="0"/>
      <c r="YQ3618" s="0"/>
      <c r="YR3618" s="0"/>
      <c r="YS3618" s="0"/>
      <c r="YT3618" s="0"/>
      <c r="YU3618" s="0"/>
      <c r="YV3618" s="0"/>
      <c r="YW3618" s="0"/>
      <c r="YX3618" s="0"/>
      <c r="YY3618" s="0"/>
      <c r="YZ3618" s="0"/>
      <c r="ZA3618" s="0"/>
      <c r="ZB3618" s="0"/>
      <c r="ZC3618" s="0"/>
      <c r="ZD3618" s="0"/>
      <c r="ZE3618" s="0"/>
      <c r="ZF3618" s="0"/>
      <c r="ZG3618" s="0"/>
      <c r="ZH3618" s="0"/>
      <c r="ZI3618" s="0"/>
      <c r="ZJ3618" s="0"/>
      <c r="ZK3618" s="0"/>
      <c r="ZL3618" s="0"/>
      <c r="ZM3618" s="0"/>
      <c r="ZN3618" s="0"/>
      <c r="ZO3618" s="0"/>
      <c r="ZP3618" s="0"/>
      <c r="ZQ3618" s="0"/>
      <c r="ZR3618" s="0"/>
      <c r="ZS3618" s="0"/>
      <c r="ZT3618" s="0"/>
      <c r="ZU3618" s="0"/>
      <c r="ZV3618" s="0"/>
      <c r="ZW3618" s="0"/>
      <c r="ZX3618" s="0"/>
      <c r="ZY3618" s="0"/>
      <c r="ZZ3618" s="0"/>
      <c r="AAA3618" s="0"/>
      <c r="AAB3618" s="0"/>
      <c r="AAC3618" s="0"/>
      <c r="AAD3618" s="0"/>
      <c r="AAE3618" s="0"/>
      <c r="AAF3618" s="0"/>
      <c r="AAG3618" s="0"/>
      <c r="AAH3618" s="0"/>
      <c r="AAI3618" s="0"/>
      <c r="AAJ3618" s="0"/>
      <c r="AAK3618" s="0"/>
      <c r="AAL3618" s="0"/>
      <c r="AAM3618" s="0"/>
      <c r="AAN3618" s="0"/>
      <c r="AAO3618" s="0"/>
      <c r="AAP3618" s="0"/>
      <c r="AAQ3618" s="0"/>
      <c r="AAR3618" s="0"/>
      <c r="AAS3618" s="0"/>
      <c r="AAT3618" s="0"/>
      <c r="AAU3618" s="0"/>
      <c r="AAV3618" s="0"/>
      <c r="AAW3618" s="0"/>
      <c r="AAX3618" s="0"/>
      <c r="AAY3618" s="0"/>
      <c r="AAZ3618" s="0"/>
      <c r="ABA3618" s="0"/>
      <c r="ABB3618" s="0"/>
      <c r="ABC3618" s="0"/>
      <c r="ABD3618" s="0"/>
      <c r="ABE3618" s="0"/>
      <c r="ABF3618" s="0"/>
      <c r="ABG3618" s="0"/>
      <c r="ABH3618" s="0"/>
      <c r="ABI3618" s="0"/>
      <c r="ABJ3618" s="0"/>
      <c r="ABK3618" s="0"/>
      <c r="ABL3618" s="0"/>
      <c r="ABM3618" s="0"/>
      <c r="ABN3618" s="0"/>
      <c r="ABO3618" s="0"/>
      <c r="ABP3618" s="0"/>
      <c r="ABQ3618" s="0"/>
      <c r="ABR3618" s="0"/>
      <c r="ABS3618" s="0"/>
      <c r="ABT3618" s="0"/>
      <c r="ABU3618" s="0"/>
      <c r="ABV3618" s="0"/>
      <c r="ABW3618" s="0"/>
      <c r="ABX3618" s="0"/>
      <c r="ABY3618" s="0"/>
      <c r="ABZ3618" s="0"/>
      <c r="ACA3618" s="0"/>
      <c r="ACB3618" s="0"/>
      <c r="ACC3618" s="0"/>
      <c r="ACD3618" s="0"/>
      <c r="ACE3618" s="0"/>
      <c r="ACF3618" s="0"/>
      <c r="ACG3618" s="0"/>
      <c r="ACH3618" s="0"/>
      <c r="ACI3618" s="0"/>
      <c r="ACJ3618" s="0"/>
      <c r="ACK3618" s="0"/>
      <c r="ACL3618" s="0"/>
      <c r="ACM3618" s="0"/>
      <c r="ACN3618" s="0"/>
      <c r="ACO3618" s="0"/>
      <c r="ACP3618" s="0"/>
      <c r="ACQ3618" s="0"/>
      <c r="ACR3618" s="0"/>
      <c r="ACS3618" s="0"/>
      <c r="ACT3618" s="0"/>
      <c r="ACU3618" s="0"/>
      <c r="ACV3618" s="0"/>
      <c r="ACW3618" s="0"/>
      <c r="ACX3618" s="0"/>
      <c r="ACY3618" s="0"/>
      <c r="ACZ3618" s="0"/>
      <c r="ADA3618" s="0"/>
      <c r="ADB3618" s="0"/>
      <c r="ADC3618" s="0"/>
      <c r="ADD3618" s="0"/>
      <c r="ADE3618" s="0"/>
      <c r="ADF3618" s="0"/>
      <c r="ADG3618" s="0"/>
      <c r="ADH3618" s="0"/>
      <c r="ADI3618" s="0"/>
      <c r="ADJ3618" s="0"/>
      <c r="ADK3618" s="0"/>
      <c r="ADL3618" s="0"/>
      <c r="ADM3618" s="0"/>
      <c r="ADN3618" s="0"/>
      <c r="ADO3618" s="0"/>
      <c r="ADP3618" s="0"/>
      <c r="ADQ3618" s="0"/>
      <c r="ADR3618" s="0"/>
      <c r="ADS3618" s="0"/>
      <c r="ADT3618" s="0"/>
      <c r="ADU3618" s="0"/>
      <c r="ADV3618" s="0"/>
      <c r="ADW3618" s="0"/>
      <c r="ADX3618" s="0"/>
      <c r="ADY3618" s="0"/>
      <c r="ADZ3618" s="0"/>
      <c r="AEA3618" s="0"/>
      <c r="AEB3618" s="0"/>
      <c r="AEC3618" s="0"/>
      <c r="AED3618" s="0"/>
      <c r="AEE3618" s="0"/>
      <c r="AEF3618" s="0"/>
      <c r="AEG3618" s="0"/>
      <c r="AEH3618" s="0"/>
      <c r="AEI3618" s="0"/>
      <c r="AEJ3618" s="0"/>
      <c r="AEK3618" s="0"/>
      <c r="AEL3618" s="0"/>
      <c r="AEM3618" s="0"/>
      <c r="AEN3618" s="0"/>
      <c r="AEO3618" s="0"/>
      <c r="AEP3618" s="0"/>
      <c r="AEQ3618" s="0"/>
      <c r="AER3618" s="0"/>
      <c r="AES3618" s="0"/>
      <c r="AET3618" s="0"/>
      <c r="AEU3618" s="0"/>
      <c r="AEV3618" s="0"/>
      <c r="AEW3618" s="0"/>
      <c r="AEX3618" s="0"/>
      <c r="AEY3618" s="0"/>
      <c r="AEZ3618" s="0"/>
      <c r="AFA3618" s="0"/>
      <c r="AFB3618" s="0"/>
      <c r="AFC3618" s="0"/>
      <c r="AFD3618" s="0"/>
      <c r="AFE3618" s="0"/>
      <c r="AFF3618" s="0"/>
      <c r="AFG3618" s="0"/>
      <c r="AFH3618" s="0"/>
      <c r="AFI3618" s="0"/>
      <c r="AFJ3618" s="0"/>
      <c r="AFK3618" s="0"/>
      <c r="AFL3618" s="0"/>
      <c r="AFM3618" s="0"/>
      <c r="AFN3618" s="0"/>
      <c r="AFO3618" s="0"/>
      <c r="AFP3618" s="0"/>
      <c r="AFQ3618" s="0"/>
      <c r="AFR3618" s="0"/>
      <c r="AFS3618" s="0"/>
      <c r="AFT3618" s="0"/>
      <c r="AFU3618" s="0"/>
      <c r="AFV3618" s="0"/>
      <c r="AFW3618" s="0"/>
      <c r="AFX3618" s="0"/>
      <c r="AFY3618" s="0"/>
      <c r="AFZ3618" s="0"/>
      <c r="AGA3618" s="0"/>
      <c r="AGB3618" s="0"/>
      <c r="AGC3618" s="0"/>
      <c r="AGD3618" s="0"/>
      <c r="AGE3618" s="0"/>
      <c r="AGF3618" s="0"/>
      <c r="AGG3618" s="0"/>
      <c r="AGH3618" s="0"/>
      <c r="AGI3618" s="0"/>
      <c r="AGJ3618" s="0"/>
      <c r="AGK3618" s="0"/>
      <c r="AGL3618" s="0"/>
      <c r="AGM3618" s="0"/>
      <c r="AGN3618" s="0"/>
      <c r="AGO3618" s="0"/>
      <c r="AGP3618" s="0"/>
      <c r="AGQ3618" s="0"/>
      <c r="AGR3618" s="0"/>
      <c r="AGS3618" s="0"/>
      <c r="AGT3618" s="0"/>
      <c r="AGU3618" s="0"/>
      <c r="AGV3618" s="0"/>
      <c r="AGW3618" s="0"/>
      <c r="AGX3618" s="0"/>
      <c r="AGY3618" s="0"/>
      <c r="AGZ3618" s="0"/>
      <c r="AHA3618" s="0"/>
      <c r="AHB3618" s="0"/>
      <c r="AHC3618" s="0"/>
      <c r="AHD3618" s="0"/>
      <c r="AHE3618" s="0"/>
      <c r="AHF3618" s="0"/>
      <c r="AHG3618" s="0"/>
      <c r="AHH3618" s="0"/>
      <c r="AHI3618" s="0"/>
      <c r="AHJ3618" s="0"/>
      <c r="AHK3618" s="0"/>
      <c r="AHL3618" s="0"/>
      <c r="AHM3618" s="0"/>
      <c r="AHN3618" s="0"/>
      <c r="AHO3618" s="0"/>
      <c r="AHP3618" s="0"/>
      <c r="AHQ3618" s="0"/>
      <c r="AHR3618" s="0"/>
      <c r="AHS3618" s="0"/>
      <c r="AHT3618" s="0"/>
      <c r="AHU3618" s="0"/>
      <c r="AHV3618" s="0"/>
      <c r="AHW3618" s="0"/>
      <c r="AHX3618" s="0"/>
      <c r="AHY3618" s="0"/>
      <c r="AHZ3618" s="0"/>
      <c r="AIA3618" s="0"/>
      <c r="AIB3618" s="0"/>
      <c r="AIC3618" s="0"/>
      <c r="AID3618" s="0"/>
      <c r="AIE3618" s="0"/>
      <c r="AIF3618" s="0"/>
      <c r="AIG3618" s="0"/>
      <c r="AIH3618" s="0"/>
      <c r="AII3618" s="0"/>
      <c r="AIJ3618" s="0"/>
      <c r="AIK3618" s="0"/>
      <c r="AIL3618" s="0"/>
      <c r="AIM3618" s="0"/>
      <c r="AIN3618" s="0"/>
      <c r="AIO3618" s="0"/>
      <c r="AIP3618" s="0"/>
      <c r="AIQ3618" s="0"/>
      <c r="AIR3618" s="0"/>
      <c r="AIS3618" s="0"/>
      <c r="AIT3618" s="0"/>
      <c r="AIU3618" s="0"/>
      <c r="AIV3618" s="0"/>
      <c r="AIW3618" s="0"/>
      <c r="AIX3618" s="0"/>
      <c r="AIY3618" s="0"/>
      <c r="AIZ3618" s="0"/>
      <c r="AJA3618" s="0"/>
      <c r="AJB3618" s="0"/>
      <c r="AJC3618" s="0"/>
      <c r="AJD3618" s="0"/>
      <c r="AJE3618" s="0"/>
      <c r="AJF3618" s="0"/>
      <c r="AJG3618" s="0"/>
      <c r="AJH3618" s="0"/>
      <c r="AJI3618" s="0"/>
      <c r="AJJ3618" s="0"/>
      <c r="AJK3618" s="0"/>
      <c r="AJL3618" s="0"/>
      <c r="AJM3618" s="0"/>
      <c r="AJN3618" s="0"/>
      <c r="AJO3618" s="0"/>
      <c r="AJP3618" s="0"/>
      <c r="AJQ3618" s="0"/>
      <c r="AJR3618" s="0"/>
      <c r="AJS3618" s="0"/>
      <c r="AJT3618" s="0"/>
      <c r="AJU3618" s="0"/>
      <c r="AJV3618" s="0"/>
      <c r="AJW3618" s="0"/>
      <c r="AJX3618" s="0"/>
      <c r="AJY3618" s="0"/>
      <c r="AJZ3618" s="0"/>
      <c r="AKA3618" s="0"/>
      <c r="AKB3618" s="0"/>
      <c r="AKC3618" s="0"/>
      <c r="AKD3618" s="0"/>
      <c r="AKE3618" s="0"/>
      <c r="AKF3618" s="0"/>
      <c r="AKG3618" s="0"/>
      <c r="AKH3618" s="0"/>
      <c r="AKI3618" s="0"/>
      <c r="AKJ3618" s="0"/>
      <c r="AKK3618" s="0"/>
      <c r="AKL3618" s="0"/>
      <c r="AKM3618" s="0"/>
      <c r="AKN3618" s="0"/>
      <c r="AKO3618" s="0"/>
      <c r="AKP3618" s="0"/>
      <c r="AKQ3618" s="0"/>
      <c r="AKR3618" s="0"/>
      <c r="AKS3618" s="0"/>
      <c r="AKT3618" s="0"/>
      <c r="AKU3618" s="0"/>
      <c r="AKV3618" s="0"/>
      <c r="AKW3618" s="0"/>
      <c r="AKX3618" s="0"/>
      <c r="AKY3618" s="0"/>
      <c r="AKZ3618" s="0"/>
      <c r="ALA3618" s="0"/>
      <c r="ALB3618" s="0"/>
      <c r="ALC3618" s="0"/>
      <c r="ALD3618" s="0"/>
      <c r="ALE3618" s="0"/>
      <c r="ALF3618" s="0"/>
      <c r="ALG3618" s="0"/>
      <c r="ALH3618" s="0"/>
      <c r="ALI3618" s="0"/>
      <c r="ALJ3618" s="0"/>
      <c r="ALK3618" s="0"/>
      <c r="ALL3618" s="0"/>
      <c r="ALM3618" s="0"/>
      <c r="ALN3618" s="0"/>
      <c r="ALO3618" s="0"/>
      <c r="ALP3618" s="0"/>
      <c r="ALQ3618" s="0"/>
      <c r="ALR3618" s="0"/>
      <c r="ALS3618" s="0"/>
      <c r="ALT3618" s="0"/>
      <c r="ALU3618" s="0"/>
      <c r="ALV3618" s="0"/>
      <c r="ALW3618" s="0"/>
      <c r="ALX3618" s="0"/>
      <c r="ALY3618" s="0"/>
      <c r="ALZ3618" s="0"/>
      <c r="AMA3618" s="0"/>
      <c r="AMB3618" s="0"/>
      <c r="AMC3618" s="0"/>
      <c r="AMD3618" s="0"/>
      <c r="AME3618" s="0"/>
      <c r="AMF3618" s="0"/>
      <c r="AMG3618" s="0"/>
      <c r="AMH3618" s="0"/>
      <c r="AMI3618" s="0"/>
    </row>
    <row r="3620" customFormat="false" ht="17.35" hidden="false" customHeight="false" outlineLevel="0" collapsed="false">
      <c r="C3620" s="15" t="s">
        <v>3848</v>
      </c>
      <c r="D3620" s="45" t="s">
        <v>1</v>
      </c>
      <c r="I3620" s="3"/>
      <c r="BM3620" s="0"/>
      <c r="BN3620" s="0"/>
      <c r="BO3620" s="0"/>
      <c r="BP3620" s="0"/>
      <c r="BQ3620" s="0"/>
      <c r="BR3620" s="0"/>
      <c r="BS3620" s="0"/>
      <c r="BT3620" s="0"/>
      <c r="BU3620" s="0"/>
      <c r="BV3620" s="0"/>
      <c r="BW3620" s="0"/>
      <c r="BX3620" s="0"/>
      <c r="BY3620" s="0"/>
      <c r="BZ3620" s="0"/>
      <c r="CA3620" s="0"/>
      <c r="CB3620" s="0"/>
      <c r="CC3620" s="0"/>
      <c r="CD3620" s="0"/>
      <c r="CE3620" s="0"/>
      <c r="CF3620" s="0"/>
      <c r="CG3620" s="0"/>
      <c r="CH3620" s="0"/>
      <c r="CI3620" s="0"/>
      <c r="CJ3620" s="0"/>
      <c r="CK3620" s="0"/>
      <c r="CL3620" s="0"/>
      <c r="CM3620" s="0"/>
      <c r="CN3620" s="0"/>
      <c r="CO3620" s="0"/>
      <c r="CP3620" s="0"/>
      <c r="CQ3620" s="0"/>
      <c r="CR3620" s="0"/>
      <c r="CS3620" s="0"/>
      <c r="CT3620" s="0"/>
      <c r="CU3620" s="0"/>
      <c r="CV3620" s="0"/>
      <c r="CW3620" s="0"/>
      <c r="CX3620" s="0"/>
      <c r="CY3620" s="0"/>
      <c r="CZ3620" s="0"/>
      <c r="DA3620" s="0"/>
      <c r="DB3620" s="0"/>
      <c r="DC3620" s="0"/>
      <c r="DD3620" s="0"/>
      <c r="DE3620" s="0"/>
      <c r="DF3620" s="0"/>
      <c r="DG3620" s="0"/>
      <c r="DH3620" s="0"/>
      <c r="DI3620" s="0"/>
      <c r="DJ3620" s="0"/>
      <c r="DK3620" s="0"/>
      <c r="DL3620" s="0"/>
      <c r="DM3620" s="0"/>
      <c r="DN3620" s="0"/>
      <c r="DO3620" s="0"/>
      <c r="DP3620" s="0"/>
      <c r="DQ3620" s="0"/>
      <c r="DR3620" s="0"/>
      <c r="DS3620" s="0"/>
      <c r="DT3620" s="0"/>
      <c r="DU3620" s="0"/>
      <c r="DV3620" s="0"/>
      <c r="DW3620" s="0"/>
      <c r="DX3620" s="0"/>
      <c r="DY3620" s="0"/>
      <c r="DZ3620" s="0"/>
      <c r="EA3620" s="0"/>
      <c r="EB3620" s="0"/>
      <c r="EC3620" s="0"/>
      <c r="ED3620" s="0"/>
      <c r="EE3620" s="0"/>
      <c r="EF3620" s="0"/>
      <c r="EG3620" s="0"/>
      <c r="EH3620" s="0"/>
      <c r="EI3620" s="0"/>
      <c r="EJ3620" s="0"/>
      <c r="EK3620" s="0"/>
      <c r="EL3620" s="0"/>
      <c r="EM3620" s="0"/>
      <c r="EN3620" s="0"/>
      <c r="EO3620" s="0"/>
      <c r="EP3620" s="0"/>
      <c r="EQ3620" s="0"/>
      <c r="ER3620" s="0"/>
      <c r="ES3620" s="0"/>
      <c r="ET3620" s="0"/>
      <c r="EU3620" s="0"/>
      <c r="EV3620" s="0"/>
      <c r="EW3620" s="0"/>
      <c r="EX3620" s="0"/>
      <c r="EY3620" s="0"/>
      <c r="EZ3620" s="0"/>
      <c r="FA3620" s="0"/>
      <c r="FB3620" s="0"/>
      <c r="FC3620" s="0"/>
      <c r="FD3620" s="0"/>
      <c r="FE3620" s="0"/>
      <c r="FF3620" s="0"/>
      <c r="FG3620" s="0"/>
      <c r="FH3620" s="0"/>
      <c r="FI3620" s="0"/>
      <c r="FJ3620" s="0"/>
      <c r="FK3620" s="0"/>
      <c r="FL3620" s="0"/>
      <c r="FM3620" s="0"/>
      <c r="FN3620" s="0"/>
      <c r="FO3620" s="0"/>
      <c r="FP3620" s="0"/>
      <c r="FQ3620" s="0"/>
      <c r="FR3620" s="0"/>
      <c r="FS3620" s="0"/>
      <c r="FT3620" s="0"/>
      <c r="FU3620" s="0"/>
      <c r="FV3620" s="0"/>
      <c r="FW3620" s="0"/>
      <c r="FX3620" s="0"/>
      <c r="FY3620" s="0"/>
      <c r="FZ3620" s="0"/>
      <c r="GA3620" s="0"/>
      <c r="GB3620" s="0"/>
      <c r="GC3620" s="0"/>
      <c r="GD3620" s="0"/>
      <c r="GE3620" s="0"/>
      <c r="GF3620" s="0"/>
      <c r="GG3620" s="0"/>
      <c r="GH3620" s="0"/>
      <c r="GI3620" s="0"/>
      <c r="GJ3620" s="0"/>
      <c r="GK3620" s="0"/>
      <c r="GL3620" s="0"/>
      <c r="GM3620" s="0"/>
      <c r="GN3620" s="0"/>
      <c r="GO3620" s="0"/>
      <c r="GP3620" s="0"/>
      <c r="GQ3620" s="0"/>
      <c r="GR3620" s="0"/>
      <c r="GS3620" s="0"/>
      <c r="GT3620" s="0"/>
      <c r="GU3620" s="0"/>
      <c r="GV3620" s="0"/>
      <c r="GW3620" s="0"/>
      <c r="GX3620" s="0"/>
      <c r="GY3620" s="0"/>
      <c r="GZ3620" s="0"/>
      <c r="HA3620" s="0"/>
      <c r="HB3620" s="0"/>
      <c r="HC3620" s="0"/>
      <c r="HD3620" s="0"/>
      <c r="HE3620" s="0"/>
      <c r="HF3620" s="0"/>
      <c r="HG3620" s="0"/>
      <c r="HH3620" s="0"/>
      <c r="HI3620" s="0"/>
      <c r="HJ3620" s="0"/>
      <c r="HK3620" s="0"/>
      <c r="HL3620" s="0"/>
      <c r="HM3620" s="0"/>
      <c r="HN3620" s="0"/>
      <c r="HO3620" s="0"/>
      <c r="HP3620" s="0"/>
      <c r="HQ3620" s="0"/>
      <c r="HR3620" s="0"/>
      <c r="HS3620" s="0"/>
      <c r="HT3620" s="0"/>
      <c r="HU3620" s="0"/>
      <c r="HV3620" s="0"/>
      <c r="HW3620" s="0"/>
      <c r="HX3620" s="0"/>
      <c r="HY3620" s="0"/>
      <c r="HZ3620" s="0"/>
      <c r="IA3620" s="0"/>
      <c r="IB3620" s="0"/>
      <c r="IC3620" s="0"/>
      <c r="ID3620" s="0"/>
      <c r="IE3620" s="0"/>
      <c r="IF3620" s="0"/>
      <c r="IG3620" s="0"/>
      <c r="IH3620" s="0"/>
      <c r="II3620" s="0"/>
      <c r="IJ3620" s="0"/>
      <c r="IK3620" s="0"/>
      <c r="IL3620" s="0"/>
      <c r="IM3620" s="0"/>
      <c r="IN3620" s="0"/>
      <c r="IO3620" s="0"/>
      <c r="IP3620" s="0"/>
      <c r="IQ3620" s="0"/>
      <c r="IR3620" s="0"/>
      <c r="IS3620" s="0"/>
      <c r="IT3620" s="0"/>
      <c r="IU3620" s="0"/>
      <c r="IV3620" s="0"/>
      <c r="IW3620" s="0"/>
      <c r="IX3620" s="0"/>
      <c r="IY3620" s="0"/>
      <c r="IZ3620" s="0"/>
      <c r="JA3620" s="0"/>
      <c r="JB3620" s="0"/>
      <c r="JC3620" s="0"/>
      <c r="JD3620" s="0"/>
      <c r="JE3620" s="0"/>
      <c r="JF3620" s="0"/>
      <c r="JG3620" s="0"/>
      <c r="JH3620" s="0"/>
      <c r="JI3620" s="0"/>
      <c r="JJ3620" s="0"/>
      <c r="JK3620" s="0"/>
      <c r="JL3620" s="0"/>
      <c r="JM3620" s="0"/>
      <c r="JN3620" s="0"/>
      <c r="JO3620" s="0"/>
      <c r="JP3620" s="0"/>
      <c r="JQ3620" s="0"/>
      <c r="JR3620" s="0"/>
      <c r="JS3620" s="0"/>
      <c r="JT3620" s="0"/>
      <c r="JU3620" s="0"/>
      <c r="JV3620" s="0"/>
      <c r="JW3620" s="0"/>
      <c r="JX3620" s="0"/>
      <c r="JY3620" s="0"/>
      <c r="JZ3620" s="0"/>
      <c r="KA3620" s="0"/>
      <c r="KB3620" s="0"/>
      <c r="KC3620" s="0"/>
      <c r="KD3620" s="0"/>
      <c r="KE3620" s="0"/>
      <c r="KF3620" s="0"/>
      <c r="KG3620" s="0"/>
      <c r="KH3620" s="0"/>
      <c r="KI3620" s="0"/>
      <c r="KJ3620" s="0"/>
      <c r="KK3620" s="0"/>
      <c r="KL3620" s="0"/>
      <c r="KM3620" s="0"/>
      <c r="KN3620" s="0"/>
      <c r="KO3620" s="0"/>
      <c r="KP3620" s="0"/>
      <c r="KQ3620" s="0"/>
      <c r="KR3620" s="0"/>
      <c r="KS3620" s="0"/>
      <c r="KT3620" s="0"/>
      <c r="KU3620" s="0"/>
      <c r="KV3620" s="0"/>
      <c r="KW3620" s="0"/>
      <c r="KX3620" s="0"/>
      <c r="KY3620" s="0"/>
      <c r="KZ3620" s="0"/>
      <c r="LA3620" s="0"/>
      <c r="LB3620" s="0"/>
      <c r="LC3620" s="0"/>
      <c r="LD3620" s="0"/>
      <c r="LE3620" s="0"/>
      <c r="LF3620" s="0"/>
      <c r="LG3620" s="0"/>
      <c r="LH3620" s="0"/>
      <c r="LI3620" s="0"/>
      <c r="LJ3620" s="0"/>
      <c r="LK3620" s="0"/>
      <c r="LL3620" s="0"/>
      <c r="LM3620" s="0"/>
      <c r="LN3620" s="0"/>
      <c r="LO3620" s="0"/>
      <c r="LP3620" s="0"/>
      <c r="LQ3620" s="0"/>
      <c r="LR3620" s="0"/>
      <c r="LS3620" s="0"/>
      <c r="LT3620" s="0"/>
      <c r="LU3620" s="0"/>
      <c r="LV3620" s="0"/>
      <c r="LW3620" s="0"/>
      <c r="LX3620" s="0"/>
      <c r="LY3620" s="0"/>
      <c r="LZ3620" s="0"/>
      <c r="MA3620" s="0"/>
      <c r="MB3620" s="0"/>
      <c r="MC3620" s="0"/>
      <c r="MD3620" s="0"/>
      <c r="ME3620" s="0"/>
      <c r="MF3620" s="0"/>
      <c r="MG3620" s="0"/>
      <c r="MH3620" s="0"/>
      <c r="MI3620" s="0"/>
      <c r="MJ3620" s="0"/>
      <c r="MK3620" s="0"/>
      <c r="ML3620" s="0"/>
      <c r="MM3620" s="0"/>
      <c r="MN3620" s="0"/>
      <c r="MO3620" s="0"/>
      <c r="MP3620" s="0"/>
      <c r="MQ3620" s="0"/>
      <c r="MR3620" s="0"/>
      <c r="MS3620" s="0"/>
      <c r="MT3620" s="0"/>
      <c r="MU3620" s="0"/>
      <c r="MV3620" s="0"/>
      <c r="MW3620" s="0"/>
      <c r="MX3620" s="0"/>
      <c r="MY3620" s="0"/>
      <c r="MZ3620" s="0"/>
      <c r="NA3620" s="0"/>
      <c r="NB3620" s="0"/>
      <c r="NC3620" s="0"/>
      <c r="ND3620" s="0"/>
      <c r="NE3620" s="0"/>
      <c r="NF3620" s="0"/>
      <c r="NG3620" s="0"/>
      <c r="NH3620" s="0"/>
      <c r="NI3620" s="0"/>
      <c r="NJ3620" s="0"/>
      <c r="NK3620" s="0"/>
      <c r="NL3620" s="0"/>
      <c r="NM3620" s="0"/>
      <c r="NN3620" s="0"/>
      <c r="NO3620" s="0"/>
      <c r="NP3620" s="0"/>
      <c r="NQ3620" s="0"/>
      <c r="NR3620" s="0"/>
      <c r="NS3620" s="0"/>
      <c r="NT3620" s="0"/>
      <c r="NU3620" s="0"/>
      <c r="NV3620" s="0"/>
      <c r="NW3620" s="0"/>
      <c r="NX3620" s="0"/>
      <c r="NY3620" s="0"/>
      <c r="NZ3620" s="0"/>
      <c r="OA3620" s="0"/>
      <c r="OB3620" s="0"/>
      <c r="OC3620" s="0"/>
      <c r="OD3620" s="0"/>
      <c r="OE3620" s="0"/>
      <c r="OF3620" s="0"/>
      <c r="OG3620" s="0"/>
      <c r="OH3620" s="0"/>
      <c r="OI3620" s="0"/>
      <c r="OJ3620" s="0"/>
      <c r="OK3620" s="0"/>
      <c r="OL3620" s="0"/>
      <c r="OM3620" s="0"/>
      <c r="ON3620" s="0"/>
      <c r="OO3620" s="0"/>
      <c r="OP3620" s="0"/>
      <c r="OQ3620" s="0"/>
      <c r="OR3620" s="0"/>
      <c r="OS3620" s="0"/>
      <c r="OT3620" s="0"/>
      <c r="OU3620" s="0"/>
      <c r="OV3620" s="0"/>
      <c r="OW3620" s="0"/>
      <c r="OX3620" s="0"/>
      <c r="OY3620" s="0"/>
      <c r="OZ3620" s="0"/>
      <c r="PA3620" s="0"/>
      <c r="PB3620" s="0"/>
      <c r="PC3620" s="0"/>
      <c r="PD3620" s="0"/>
      <c r="PE3620" s="0"/>
      <c r="PF3620" s="0"/>
      <c r="PG3620" s="0"/>
      <c r="PH3620" s="0"/>
      <c r="PI3620" s="0"/>
      <c r="PJ3620" s="0"/>
      <c r="PK3620" s="0"/>
      <c r="PL3620" s="0"/>
      <c r="PM3620" s="0"/>
      <c r="PN3620" s="0"/>
      <c r="PO3620" s="0"/>
      <c r="PP3620" s="0"/>
      <c r="PQ3620" s="0"/>
      <c r="PR3620" s="0"/>
      <c r="PS3620" s="0"/>
      <c r="PT3620" s="0"/>
      <c r="PU3620" s="0"/>
      <c r="PV3620" s="0"/>
      <c r="PW3620" s="0"/>
      <c r="PX3620" s="0"/>
      <c r="PY3620" s="0"/>
      <c r="PZ3620" s="0"/>
      <c r="QA3620" s="0"/>
      <c r="QB3620" s="0"/>
      <c r="QC3620" s="0"/>
      <c r="QD3620" s="0"/>
      <c r="QE3620" s="0"/>
      <c r="QF3620" s="0"/>
      <c r="QG3620" s="0"/>
      <c r="QH3620" s="0"/>
      <c r="QI3620" s="0"/>
      <c r="QJ3620" s="0"/>
      <c r="QK3620" s="0"/>
      <c r="QL3620" s="0"/>
      <c r="QM3620" s="0"/>
      <c r="QN3620" s="0"/>
      <c r="QO3620" s="0"/>
      <c r="QP3620" s="0"/>
      <c r="QQ3620" s="0"/>
      <c r="QR3620" s="0"/>
      <c r="QS3620" s="0"/>
      <c r="QT3620" s="0"/>
      <c r="QU3620" s="0"/>
      <c r="QV3620" s="0"/>
      <c r="QW3620" s="0"/>
      <c r="QX3620" s="0"/>
      <c r="QY3620" s="0"/>
      <c r="QZ3620" s="0"/>
      <c r="RA3620" s="0"/>
      <c r="RB3620" s="0"/>
      <c r="RC3620" s="0"/>
      <c r="RD3620" s="0"/>
      <c r="RE3620" s="0"/>
      <c r="RF3620" s="0"/>
      <c r="RG3620" s="0"/>
      <c r="RH3620" s="0"/>
      <c r="RI3620" s="0"/>
      <c r="RJ3620" s="0"/>
      <c r="RK3620" s="0"/>
      <c r="RL3620" s="0"/>
      <c r="RM3620" s="0"/>
      <c r="RN3620" s="0"/>
      <c r="RO3620" s="0"/>
      <c r="RP3620" s="0"/>
      <c r="RQ3620" s="0"/>
      <c r="RR3620" s="0"/>
      <c r="RS3620" s="0"/>
      <c r="RT3620" s="0"/>
      <c r="RU3620" s="0"/>
      <c r="RV3620" s="0"/>
      <c r="RW3620" s="0"/>
      <c r="RX3620" s="0"/>
      <c r="RY3620" s="0"/>
      <c r="RZ3620" s="0"/>
      <c r="SA3620" s="0"/>
      <c r="SB3620" s="0"/>
      <c r="SC3620" s="0"/>
      <c r="SD3620" s="0"/>
      <c r="SE3620" s="0"/>
      <c r="SF3620" s="0"/>
      <c r="SG3620" s="0"/>
      <c r="SH3620" s="0"/>
      <c r="SI3620" s="0"/>
      <c r="SJ3620" s="0"/>
      <c r="SK3620" s="0"/>
      <c r="SL3620" s="0"/>
      <c r="SM3620" s="0"/>
      <c r="SN3620" s="0"/>
      <c r="SO3620" s="0"/>
      <c r="SP3620" s="0"/>
      <c r="SQ3620" s="0"/>
      <c r="SR3620" s="0"/>
      <c r="SS3620" s="0"/>
      <c r="ST3620" s="0"/>
      <c r="SU3620" s="0"/>
      <c r="SV3620" s="0"/>
      <c r="SW3620" s="0"/>
      <c r="SX3620" s="0"/>
      <c r="SY3620" s="0"/>
      <c r="SZ3620" s="0"/>
      <c r="TA3620" s="0"/>
      <c r="TB3620" s="0"/>
      <c r="TC3620" s="0"/>
      <c r="TD3620" s="0"/>
      <c r="TE3620" s="0"/>
      <c r="TF3620" s="0"/>
      <c r="TG3620" s="0"/>
      <c r="TH3620" s="0"/>
      <c r="TI3620" s="0"/>
      <c r="TJ3620" s="0"/>
      <c r="TK3620" s="0"/>
      <c r="TL3620" s="0"/>
      <c r="TM3620" s="0"/>
      <c r="TN3620" s="0"/>
      <c r="TO3620" s="0"/>
      <c r="TP3620" s="0"/>
      <c r="TQ3620" s="0"/>
      <c r="TR3620" s="0"/>
      <c r="TS3620" s="0"/>
      <c r="TT3620" s="0"/>
      <c r="TU3620" s="0"/>
      <c r="TV3620" s="0"/>
      <c r="TW3620" s="0"/>
      <c r="TX3620" s="0"/>
      <c r="TY3620" s="0"/>
      <c r="TZ3620" s="0"/>
      <c r="UA3620" s="0"/>
      <c r="UB3620" s="0"/>
      <c r="UC3620" s="0"/>
      <c r="UD3620" s="0"/>
      <c r="UE3620" s="0"/>
      <c r="UF3620" s="0"/>
      <c r="UG3620" s="0"/>
      <c r="UH3620" s="0"/>
      <c r="UI3620" s="0"/>
      <c r="UJ3620" s="0"/>
      <c r="UK3620" s="0"/>
      <c r="UL3620" s="0"/>
      <c r="UM3620" s="0"/>
      <c r="UN3620" s="0"/>
      <c r="UO3620" s="0"/>
      <c r="UP3620" s="0"/>
      <c r="UQ3620" s="0"/>
      <c r="UR3620" s="0"/>
      <c r="US3620" s="0"/>
      <c r="UT3620" s="0"/>
      <c r="UU3620" s="0"/>
      <c r="UV3620" s="0"/>
      <c r="UW3620" s="0"/>
      <c r="UX3620" s="0"/>
      <c r="UY3620" s="0"/>
      <c r="UZ3620" s="0"/>
      <c r="VA3620" s="0"/>
      <c r="VB3620" s="0"/>
      <c r="VC3620" s="0"/>
      <c r="VD3620" s="0"/>
      <c r="VE3620" s="0"/>
      <c r="VF3620" s="0"/>
      <c r="VG3620" s="0"/>
      <c r="VH3620" s="0"/>
      <c r="VI3620" s="0"/>
      <c r="VJ3620" s="0"/>
      <c r="VK3620" s="0"/>
      <c r="VL3620" s="0"/>
      <c r="VM3620" s="0"/>
      <c r="VN3620" s="0"/>
      <c r="VO3620" s="0"/>
      <c r="VP3620" s="0"/>
      <c r="VQ3620" s="0"/>
      <c r="VR3620" s="0"/>
      <c r="VS3620" s="0"/>
      <c r="VT3620" s="0"/>
      <c r="VU3620" s="0"/>
      <c r="VV3620" s="0"/>
      <c r="VW3620" s="0"/>
      <c r="VX3620" s="0"/>
      <c r="VY3620" s="0"/>
      <c r="VZ3620" s="0"/>
      <c r="WA3620" s="0"/>
      <c r="WB3620" s="0"/>
      <c r="WC3620" s="0"/>
      <c r="WD3620" s="0"/>
      <c r="WE3620" s="0"/>
      <c r="WF3620" s="0"/>
      <c r="WG3620" s="0"/>
      <c r="WH3620" s="0"/>
      <c r="WI3620" s="0"/>
      <c r="WJ3620" s="0"/>
      <c r="WK3620" s="0"/>
      <c r="WL3620" s="0"/>
      <c r="WM3620" s="0"/>
      <c r="WN3620" s="0"/>
      <c r="WO3620" s="0"/>
      <c r="WP3620" s="0"/>
      <c r="WQ3620" s="0"/>
      <c r="WR3620" s="0"/>
      <c r="WS3620" s="0"/>
      <c r="WT3620" s="0"/>
      <c r="WU3620" s="0"/>
      <c r="WV3620" s="0"/>
      <c r="WW3620" s="0"/>
      <c r="WX3620" s="0"/>
      <c r="WY3620" s="0"/>
      <c r="WZ3620" s="0"/>
      <c r="XA3620" s="0"/>
      <c r="XB3620" s="0"/>
      <c r="XC3620" s="0"/>
      <c r="XD3620" s="0"/>
      <c r="XE3620" s="0"/>
      <c r="XF3620" s="0"/>
      <c r="XG3620" s="0"/>
      <c r="XH3620" s="0"/>
      <c r="XI3620" s="0"/>
      <c r="XJ3620" s="0"/>
      <c r="XK3620" s="0"/>
      <c r="XL3620" s="0"/>
      <c r="XM3620" s="0"/>
      <c r="XN3620" s="0"/>
      <c r="XO3620" s="0"/>
      <c r="XP3620" s="0"/>
      <c r="XQ3620" s="0"/>
      <c r="XR3620" s="0"/>
      <c r="XS3620" s="0"/>
      <c r="XT3620" s="0"/>
      <c r="XU3620" s="0"/>
      <c r="XV3620" s="0"/>
      <c r="XW3620" s="0"/>
      <c r="XX3620" s="0"/>
      <c r="XY3620" s="0"/>
      <c r="XZ3620" s="0"/>
      <c r="YA3620" s="0"/>
      <c r="YB3620" s="0"/>
      <c r="YC3620" s="0"/>
      <c r="YD3620" s="0"/>
      <c r="YE3620" s="0"/>
      <c r="YF3620" s="0"/>
      <c r="YG3620" s="0"/>
      <c r="YH3620" s="0"/>
      <c r="YI3620" s="0"/>
      <c r="YJ3620" s="0"/>
      <c r="YK3620" s="0"/>
      <c r="YL3620" s="0"/>
      <c r="YM3620" s="0"/>
      <c r="YN3620" s="0"/>
      <c r="YO3620" s="0"/>
      <c r="YP3620" s="0"/>
      <c r="YQ3620" s="0"/>
      <c r="YR3620" s="0"/>
      <c r="YS3620" s="0"/>
      <c r="YT3620" s="0"/>
      <c r="YU3620" s="0"/>
      <c r="YV3620" s="0"/>
      <c r="YW3620" s="0"/>
      <c r="YX3620" s="0"/>
      <c r="YY3620" s="0"/>
      <c r="YZ3620" s="0"/>
      <c r="ZA3620" s="0"/>
      <c r="ZB3620" s="0"/>
      <c r="ZC3620" s="0"/>
      <c r="ZD3620" s="0"/>
      <c r="ZE3620" s="0"/>
      <c r="ZF3620" s="0"/>
      <c r="ZG3620" s="0"/>
      <c r="ZH3620" s="0"/>
      <c r="ZI3620" s="0"/>
      <c r="ZJ3620" s="0"/>
      <c r="ZK3620" s="0"/>
      <c r="ZL3620" s="0"/>
      <c r="ZM3620" s="0"/>
      <c r="ZN3620" s="0"/>
      <c r="ZO3620" s="0"/>
      <c r="ZP3620" s="0"/>
      <c r="ZQ3620" s="0"/>
      <c r="ZR3620" s="0"/>
      <c r="ZS3620" s="0"/>
      <c r="ZT3620" s="0"/>
      <c r="ZU3620" s="0"/>
      <c r="ZV3620" s="0"/>
      <c r="ZW3620" s="0"/>
      <c r="ZX3620" s="0"/>
      <c r="ZY3620" s="0"/>
      <c r="ZZ3620" s="0"/>
      <c r="AAA3620" s="0"/>
      <c r="AAB3620" s="0"/>
      <c r="AAC3620" s="0"/>
      <c r="AAD3620" s="0"/>
      <c r="AAE3620" s="0"/>
      <c r="AAF3620" s="0"/>
      <c r="AAG3620" s="0"/>
      <c r="AAH3620" s="0"/>
      <c r="AAI3620" s="0"/>
      <c r="AAJ3620" s="0"/>
      <c r="AAK3620" s="0"/>
      <c r="AAL3620" s="0"/>
      <c r="AAM3620" s="0"/>
      <c r="AAN3620" s="0"/>
      <c r="AAO3620" s="0"/>
      <c r="AAP3620" s="0"/>
      <c r="AAQ3620" s="0"/>
      <c r="AAR3620" s="0"/>
      <c r="AAS3620" s="0"/>
      <c r="AAT3620" s="0"/>
      <c r="AAU3620" s="0"/>
      <c r="AAV3620" s="0"/>
      <c r="AAW3620" s="0"/>
      <c r="AAX3620" s="0"/>
      <c r="AAY3620" s="0"/>
      <c r="AAZ3620" s="0"/>
      <c r="ABA3620" s="0"/>
      <c r="ABB3620" s="0"/>
      <c r="ABC3620" s="0"/>
      <c r="ABD3620" s="0"/>
      <c r="ABE3620" s="0"/>
      <c r="ABF3620" s="0"/>
      <c r="ABG3620" s="0"/>
      <c r="ABH3620" s="0"/>
      <c r="ABI3620" s="0"/>
      <c r="ABJ3620" s="0"/>
      <c r="ABK3620" s="0"/>
      <c r="ABL3620" s="0"/>
      <c r="ABM3620" s="0"/>
      <c r="ABN3620" s="0"/>
      <c r="ABO3620" s="0"/>
      <c r="ABP3620" s="0"/>
      <c r="ABQ3620" s="0"/>
      <c r="ABR3620" s="0"/>
      <c r="ABS3620" s="0"/>
      <c r="ABT3620" s="0"/>
      <c r="ABU3620" s="0"/>
      <c r="ABV3620" s="0"/>
      <c r="ABW3620" s="0"/>
      <c r="ABX3620" s="0"/>
      <c r="ABY3620" s="0"/>
      <c r="ABZ3620" s="0"/>
      <c r="ACA3620" s="0"/>
      <c r="ACB3620" s="0"/>
      <c r="ACC3620" s="0"/>
      <c r="ACD3620" s="0"/>
      <c r="ACE3620" s="0"/>
      <c r="ACF3620" s="0"/>
      <c r="ACG3620" s="0"/>
      <c r="ACH3620" s="0"/>
      <c r="ACI3620" s="0"/>
      <c r="ACJ3620" s="0"/>
      <c r="ACK3620" s="0"/>
      <c r="ACL3620" s="0"/>
      <c r="ACM3620" s="0"/>
      <c r="ACN3620" s="0"/>
      <c r="ACO3620" s="0"/>
      <c r="ACP3620" s="0"/>
      <c r="ACQ3620" s="0"/>
      <c r="ACR3620" s="0"/>
      <c r="ACS3620" s="0"/>
      <c r="ACT3620" s="0"/>
      <c r="ACU3620" s="0"/>
      <c r="ACV3620" s="0"/>
      <c r="ACW3620" s="0"/>
      <c r="ACX3620" s="0"/>
      <c r="ACY3620" s="0"/>
      <c r="ACZ3620" s="0"/>
      <c r="ADA3620" s="0"/>
      <c r="ADB3620" s="0"/>
      <c r="ADC3620" s="0"/>
      <c r="ADD3620" s="0"/>
      <c r="ADE3620" s="0"/>
      <c r="ADF3620" s="0"/>
      <c r="ADG3620" s="0"/>
      <c r="ADH3620" s="0"/>
      <c r="ADI3620" s="0"/>
      <c r="ADJ3620" s="0"/>
      <c r="ADK3620" s="0"/>
      <c r="ADL3620" s="0"/>
      <c r="ADM3620" s="0"/>
      <c r="ADN3620" s="0"/>
      <c r="ADO3620" s="0"/>
      <c r="ADP3620" s="0"/>
      <c r="ADQ3620" s="0"/>
      <c r="ADR3620" s="0"/>
      <c r="ADS3620" s="0"/>
      <c r="ADT3620" s="0"/>
      <c r="ADU3620" s="0"/>
      <c r="ADV3620" s="0"/>
      <c r="ADW3620" s="0"/>
      <c r="ADX3620" s="0"/>
      <c r="ADY3620" s="0"/>
      <c r="ADZ3620" s="0"/>
      <c r="AEA3620" s="0"/>
      <c r="AEB3620" s="0"/>
      <c r="AEC3620" s="0"/>
      <c r="AED3620" s="0"/>
      <c r="AEE3620" s="0"/>
      <c r="AEF3620" s="0"/>
      <c r="AEG3620" s="0"/>
      <c r="AEH3620" s="0"/>
      <c r="AEI3620" s="0"/>
      <c r="AEJ3620" s="0"/>
      <c r="AEK3620" s="0"/>
      <c r="AEL3620" s="0"/>
      <c r="AEM3620" s="0"/>
      <c r="AEN3620" s="0"/>
      <c r="AEO3620" s="0"/>
      <c r="AEP3620" s="0"/>
      <c r="AEQ3620" s="0"/>
      <c r="AER3620" s="0"/>
      <c r="AES3620" s="0"/>
      <c r="AET3620" s="0"/>
      <c r="AEU3620" s="0"/>
      <c r="AEV3620" s="0"/>
      <c r="AEW3620" s="0"/>
      <c r="AEX3620" s="0"/>
      <c r="AEY3620" s="0"/>
      <c r="AEZ3620" s="0"/>
      <c r="AFA3620" s="0"/>
      <c r="AFB3620" s="0"/>
      <c r="AFC3620" s="0"/>
      <c r="AFD3620" s="0"/>
      <c r="AFE3620" s="0"/>
      <c r="AFF3620" s="0"/>
      <c r="AFG3620" s="0"/>
      <c r="AFH3620" s="0"/>
      <c r="AFI3620" s="0"/>
      <c r="AFJ3620" s="0"/>
      <c r="AFK3620" s="0"/>
      <c r="AFL3620" s="0"/>
      <c r="AFM3620" s="0"/>
      <c r="AFN3620" s="0"/>
      <c r="AFO3620" s="0"/>
      <c r="AFP3620" s="0"/>
      <c r="AFQ3620" s="0"/>
      <c r="AFR3620" s="0"/>
      <c r="AFS3620" s="0"/>
      <c r="AFT3620" s="0"/>
      <c r="AFU3620" s="0"/>
      <c r="AFV3620" s="0"/>
      <c r="AFW3620" s="0"/>
      <c r="AFX3620" s="0"/>
      <c r="AFY3620" s="0"/>
      <c r="AFZ3620" s="0"/>
      <c r="AGA3620" s="0"/>
      <c r="AGB3620" s="0"/>
      <c r="AGC3620" s="0"/>
      <c r="AGD3620" s="0"/>
      <c r="AGE3620" s="0"/>
      <c r="AGF3620" s="0"/>
      <c r="AGG3620" s="0"/>
      <c r="AGH3620" s="0"/>
      <c r="AGI3620" s="0"/>
      <c r="AGJ3620" s="0"/>
      <c r="AGK3620" s="0"/>
      <c r="AGL3620" s="0"/>
      <c r="AGM3620" s="0"/>
      <c r="AGN3620" s="0"/>
      <c r="AGO3620" s="0"/>
      <c r="AGP3620" s="0"/>
      <c r="AGQ3620" s="0"/>
      <c r="AGR3620" s="0"/>
      <c r="AGS3620" s="0"/>
      <c r="AGT3620" s="0"/>
      <c r="AGU3620" s="0"/>
      <c r="AGV3620" s="0"/>
      <c r="AGW3620" s="0"/>
      <c r="AGX3620" s="0"/>
      <c r="AGY3620" s="0"/>
      <c r="AGZ3620" s="0"/>
      <c r="AHA3620" s="0"/>
      <c r="AHB3620" s="0"/>
      <c r="AHC3620" s="0"/>
      <c r="AHD3620" s="0"/>
      <c r="AHE3620" s="0"/>
      <c r="AHF3620" s="0"/>
      <c r="AHG3620" s="0"/>
      <c r="AHH3620" s="0"/>
      <c r="AHI3620" s="0"/>
      <c r="AHJ3620" s="0"/>
      <c r="AHK3620" s="0"/>
      <c r="AHL3620" s="0"/>
      <c r="AHM3620" s="0"/>
      <c r="AHN3620" s="0"/>
      <c r="AHO3620" s="0"/>
      <c r="AHP3620" s="0"/>
      <c r="AHQ3620" s="0"/>
      <c r="AHR3620" s="0"/>
      <c r="AHS3620" s="0"/>
      <c r="AHT3620" s="0"/>
      <c r="AHU3620" s="0"/>
      <c r="AHV3620" s="0"/>
      <c r="AHW3620" s="0"/>
      <c r="AHX3620" s="0"/>
      <c r="AHY3620" s="0"/>
      <c r="AHZ3620" s="0"/>
      <c r="AIA3620" s="0"/>
      <c r="AIB3620" s="0"/>
      <c r="AIC3620" s="0"/>
      <c r="AID3620" s="0"/>
      <c r="AIE3620" s="0"/>
      <c r="AIF3620" s="0"/>
      <c r="AIG3620" s="0"/>
      <c r="AIH3620" s="0"/>
      <c r="AII3620" s="0"/>
      <c r="AIJ3620" s="0"/>
      <c r="AIK3620" s="0"/>
      <c r="AIL3620" s="0"/>
      <c r="AIM3620" s="0"/>
      <c r="AIN3620" s="0"/>
      <c r="AIO3620" s="0"/>
      <c r="AIP3620" s="0"/>
      <c r="AIQ3620" s="0"/>
      <c r="AIR3620" s="0"/>
      <c r="AIS3620" s="0"/>
      <c r="AIT3620" s="0"/>
      <c r="AIU3620" s="0"/>
      <c r="AIV3620" s="0"/>
      <c r="AIW3620" s="0"/>
      <c r="AIX3620" s="0"/>
      <c r="AIY3620" s="0"/>
      <c r="AIZ3620" s="0"/>
      <c r="AJA3620" s="0"/>
      <c r="AJB3620" s="0"/>
      <c r="AJC3620" s="0"/>
      <c r="AJD3620" s="0"/>
      <c r="AJE3620" s="0"/>
      <c r="AJF3620" s="0"/>
      <c r="AJG3620" s="0"/>
      <c r="AJH3620" s="0"/>
      <c r="AJI3620" s="0"/>
      <c r="AJJ3620" s="0"/>
      <c r="AJK3620" s="0"/>
      <c r="AJL3620" s="0"/>
      <c r="AJM3620" s="0"/>
      <c r="AJN3620" s="0"/>
      <c r="AJO3620" s="0"/>
      <c r="AJP3620" s="0"/>
      <c r="AJQ3620" s="0"/>
      <c r="AJR3620" s="0"/>
      <c r="AJS3620" s="0"/>
      <c r="AJT3620" s="0"/>
      <c r="AJU3620" s="0"/>
      <c r="AJV3620" s="0"/>
      <c r="AJW3620" s="0"/>
      <c r="AJX3620" s="0"/>
      <c r="AJY3620" s="0"/>
      <c r="AJZ3620" s="0"/>
      <c r="AKA3620" s="0"/>
      <c r="AKB3620" s="0"/>
      <c r="AKC3620" s="0"/>
      <c r="AKD3620" s="0"/>
      <c r="AKE3620" s="0"/>
      <c r="AKF3620" s="0"/>
      <c r="AKG3620" s="0"/>
      <c r="AKH3620" s="0"/>
      <c r="AKI3620" s="0"/>
      <c r="AKJ3620" s="0"/>
      <c r="AKK3620" s="0"/>
      <c r="AKL3620" s="0"/>
      <c r="AKM3620" s="0"/>
      <c r="AKN3620" s="0"/>
      <c r="AKO3620" s="0"/>
      <c r="AKP3620" s="0"/>
      <c r="AKQ3620" s="0"/>
      <c r="AKR3620" s="0"/>
      <c r="AKS3620" s="0"/>
      <c r="AKT3620" s="0"/>
      <c r="AKU3620" s="0"/>
      <c r="AKV3620" s="0"/>
      <c r="AKW3620" s="0"/>
      <c r="AKX3620" s="0"/>
      <c r="AKY3620" s="0"/>
      <c r="AKZ3620" s="0"/>
      <c r="ALA3620" s="0"/>
      <c r="ALB3620" s="0"/>
      <c r="ALC3620" s="0"/>
      <c r="ALD3620" s="0"/>
      <c r="ALE3620" s="0"/>
      <c r="ALF3620" s="0"/>
      <c r="ALG3620" s="0"/>
      <c r="ALH3620" s="0"/>
      <c r="ALI3620" s="0"/>
      <c r="ALJ3620" s="0"/>
      <c r="ALK3620" s="0"/>
      <c r="ALL3620" s="0"/>
      <c r="ALM3620" s="0"/>
      <c r="ALN3620" s="0"/>
      <c r="ALO3620" s="0"/>
      <c r="ALP3620" s="0"/>
      <c r="ALQ3620" s="0"/>
      <c r="ALR3620" s="0"/>
      <c r="ALS3620" s="0"/>
      <c r="ALT3620" s="0"/>
      <c r="ALU3620" s="0"/>
      <c r="ALV3620" s="0"/>
      <c r="ALW3620" s="0"/>
      <c r="ALX3620" s="0"/>
      <c r="ALY3620" s="0"/>
      <c r="ALZ3620" s="0"/>
      <c r="AMA3620" s="0"/>
      <c r="AMB3620" s="0"/>
      <c r="AMC3620" s="0"/>
      <c r="AMD3620" s="0"/>
      <c r="AME3620" s="0"/>
      <c r="AMF3620" s="0"/>
      <c r="AMG3620" s="0"/>
      <c r="AMH3620" s="0"/>
      <c r="AMI3620" s="0"/>
    </row>
    <row r="3621" customFormat="false" ht="12.75" hidden="false" customHeight="false" outlineLevel="0" collapsed="false">
      <c r="A3621" s="1" t="s">
        <v>3849</v>
      </c>
      <c r="C3621" s="70" t="s">
        <v>3850</v>
      </c>
      <c r="D3621" s="70" t="s">
        <v>13</v>
      </c>
      <c r="E3621" s="72" t="n">
        <v>1.7</v>
      </c>
      <c r="F3621" s="73" t="n">
        <v>3.3</v>
      </c>
      <c r="G3621" s="74"/>
      <c r="BM3621" s="0"/>
      <c r="BN3621" s="0"/>
      <c r="BO3621" s="0"/>
      <c r="BP3621" s="0"/>
      <c r="BQ3621" s="0"/>
      <c r="BR3621" s="0"/>
      <c r="BS3621" s="0"/>
      <c r="BT3621" s="0"/>
      <c r="BU3621" s="0"/>
      <c r="BV3621" s="0"/>
      <c r="BW3621" s="0"/>
      <c r="BX3621" s="0"/>
      <c r="BY3621" s="0"/>
      <c r="BZ3621" s="0"/>
      <c r="CA3621" s="0"/>
      <c r="CB3621" s="0"/>
      <c r="CC3621" s="0"/>
      <c r="CD3621" s="0"/>
      <c r="CE3621" s="0"/>
      <c r="CF3621" s="0"/>
      <c r="CG3621" s="0"/>
      <c r="CH3621" s="0"/>
      <c r="CI3621" s="0"/>
      <c r="CJ3621" s="0"/>
      <c r="CK3621" s="0"/>
      <c r="CL3621" s="0"/>
      <c r="CM3621" s="0"/>
      <c r="CN3621" s="0"/>
      <c r="CO3621" s="0"/>
      <c r="CP3621" s="0"/>
      <c r="CQ3621" s="0"/>
      <c r="CR3621" s="0"/>
      <c r="CS3621" s="0"/>
      <c r="CT3621" s="0"/>
      <c r="CU3621" s="0"/>
      <c r="CV3621" s="0"/>
      <c r="CW3621" s="0"/>
      <c r="CX3621" s="0"/>
      <c r="CY3621" s="0"/>
      <c r="CZ3621" s="0"/>
      <c r="DA3621" s="0"/>
      <c r="DB3621" s="0"/>
      <c r="DC3621" s="0"/>
      <c r="DD3621" s="0"/>
      <c r="DE3621" s="0"/>
      <c r="DF3621" s="0"/>
      <c r="DG3621" s="0"/>
      <c r="DH3621" s="0"/>
      <c r="DI3621" s="0"/>
      <c r="DJ3621" s="0"/>
      <c r="DK3621" s="0"/>
      <c r="DL3621" s="0"/>
      <c r="DM3621" s="0"/>
      <c r="DN3621" s="0"/>
      <c r="DO3621" s="0"/>
      <c r="DP3621" s="0"/>
      <c r="DQ3621" s="0"/>
      <c r="DR3621" s="0"/>
      <c r="DS3621" s="0"/>
      <c r="DT3621" s="0"/>
      <c r="DU3621" s="0"/>
      <c r="DV3621" s="0"/>
      <c r="DW3621" s="0"/>
      <c r="DX3621" s="0"/>
      <c r="DY3621" s="0"/>
      <c r="DZ3621" s="0"/>
      <c r="EA3621" s="0"/>
      <c r="EB3621" s="0"/>
      <c r="EC3621" s="0"/>
      <c r="ED3621" s="0"/>
      <c r="EE3621" s="0"/>
      <c r="EF3621" s="0"/>
      <c r="EG3621" s="0"/>
      <c r="EH3621" s="0"/>
      <c r="EI3621" s="0"/>
      <c r="EJ3621" s="0"/>
      <c r="EK3621" s="0"/>
      <c r="EL3621" s="0"/>
      <c r="EM3621" s="0"/>
      <c r="EN3621" s="0"/>
      <c r="EO3621" s="0"/>
      <c r="EP3621" s="0"/>
      <c r="EQ3621" s="0"/>
      <c r="ER3621" s="0"/>
      <c r="ES3621" s="0"/>
      <c r="ET3621" s="0"/>
      <c r="EU3621" s="0"/>
      <c r="EV3621" s="0"/>
      <c r="EW3621" s="0"/>
      <c r="EX3621" s="0"/>
      <c r="EY3621" s="0"/>
      <c r="EZ3621" s="0"/>
      <c r="FA3621" s="0"/>
      <c r="FB3621" s="0"/>
      <c r="FC3621" s="0"/>
      <c r="FD3621" s="0"/>
      <c r="FE3621" s="0"/>
      <c r="FF3621" s="0"/>
      <c r="FG3621" s="0"/>
      <c r="FH3621" s="0"/>
      <c r="FI3621" s="0"/>
      <c r="FJ3621" s="0"/>
      <c r="FK3621" s="0"/>
      <c r="FL3621" s="0"/>
      <c r="FM3621" s="0"/>
      <c r="FN3621" s="0"/>
      <c r="FO3621" s="0"/>
      <c r="FP3621" s="0"/>
      <c r="FQ3621" s="0"/>
      <c r="FR3621" s="0"/>
      <c r="FS3621" s="0"/>
      <c r="FT3621" s="0"/>
      <c r="FU3621" s="0"/>
      <c r="FV3621" s="0"/>
      <c r="FW3621" s="0"/>
      <c r="FX3621" s="0"/>
      <c r="FY3621" s="0"/>
      <c r="FZ3621" s="0"/>
      <c r="GA3621" s="0"/>
      <c r="GB3621" s="0"/>
      <c r="GC3621" s="0"/>
      <c r="GD3621" s="0"/>
      <c r="GE3621" s="0"/>
      <c r="GF3621" s="0"/>
      <c r="GG3621" s="0"/>
      <c r="GH3621" s="0"/>
      <c r="GI3621" s="0"/>
      <c r="GJ3621" s="0"/>
      <c r="GK3621" s="0"/>
      <c r="GL3621" s="0"/>
      <c r="GM3621" s="0"/>
      <c r="GN3621" s="0"/>
      <c r="GO3621" s="0"/>
      <c r="GP3621" s="0"/>
      <c r="GQ3621" s="0"/>
      <c r="GR3621" s="0"/>
      <c r="GS3621" s="0"/>
      <c r="GT3621" s="0"/>
      <c r="GU3621" s="0"/>
      <c r="GV3621" s="0"/>
      <c r="GW3621" s="0"/>
      <c r="GX3621" s="0"/>
      <c r="GY3621" s="0"/>
      <c r="GZ3621" s="0"/>
      <c r="HA3621" s="0"/>
      <c r="HB3621" s="0"/>
      <c r="HC3621" s="0"/>
      <c r="HD3621" s="0"/>
      <c r="HE3621" s="0"/>
      <c r="HF3621" s="0"/>
      <c r="HG3621" s="0"/>
      <c r="HH3621" s="0"/>
      <c r="HI3621" s="0"/>
      <c r="HJ3621" s="0"/>
      <c r="HK3621" s="0"/>
      <c r="HL3621" s="0"/>
      <c r="HM3621" s="0"/>
      <c r="HN3621" s="0"/>
      <c r="HO3621" s="0"/>
      <c r="HP3621" s="0"/>
      <c r="HQ3621" s="0"/>
      <c r="HR3621" s="0"/>
      <c r="HS3621" s="0"/>
      <c r="HT3621" s="0"/>
      <c r="HU3621" s="0"/>
      <c r="HV3621" s="0"/>
      <c r="HW3621" s="0"/>
      <c r="HX3621" s="0"/>
      <c r="HY3621" s="0"/>
      <c r="HZ3621" s="0"/>
      <c r="IA3621" s="0"/>
      <c r="IB3621" s="0"/>
      <c r="IC3621" s="0"/>
      <c r="ID3621" s="0"/>
      <c r="IE3621" s="0"/>
      <c r="IF3621" s="0"/>
      <c r="IG3621" s="0"/>
      <c r="IH3621" s="0"/>
      <c r="II3621" s="0"/>
      <c r="IJ3621" s="0"/>
      <c r="IK3621" s="0"/>
      <c r="IL3621" s="0"/>
      <c r="IM3621" s="0"/>
      <c r="IN3621" s="0"/>
      <c r="IO3621" s="0"/>
      <c r="IP3621" s="0"/>
      <c r="IQ3621" s="0"/>
      <c r="IR3621" s="0"/>
      <c r="IS3621" s="0"/>
      <c r="IT3621" s="0"/>
      <c r="IU3621" s="0"/>
      <c r="IV3621" s="0"/>
      <c r="IW3621" s="0"/>
      <c r="IX3621" s="0"/>
      <c r="IY3621" s="0"/>
      <c r="IZ3621" s="0"/>
      <c r="JA3621" s="0"/>
      <c r="JB3621" s="0"/>
      <c r="JC3621" s="0"/>
      <c r="JD3621" s="0"/>
      <c r="JE3621" s="0"/>
      <c r="JF3621" s="0"/>
      <c r="JG3621" s="0"/>
      <c r="JH3621" s="0"/>
      <c r="JI3621" s="0"/>
      <c r="JJ3621" s="0"/>
      <c r="JK3621" s="0"/>
      <c r="JL3621" s="0"/>
      <c r="JM3621" s="0"/>
      <c r="JN3621" s="0"/>
      <c r="JO3621" s="0"/>
      <c r="JP3621" s="0"/>
      <c r="JQ3621" s="0"/>
      <c r="JR3621" s="0"/>
      <c r="JS3621" s="0"/>
      <c r="JT3621" s="0"/>
      <c r="JU3621" s="0"/>
      <c r="JV3621" s="0"/>
      <c r="JW3621" s="0"/>
      <c r="JX3621" s="0"/>
      <c r="JY3621" s="0"/>
      <c r="JZ3621" s="0"/>
      <c r="KA3621" s="0"/>
      <c r="KB3621" s="0"/>
      <c r="KC3621" s="0"/>
      <c r="KD3621" s="0"/>
      <c r="KE3621" s="0"/>
      <c r="KF3621" s="0"/>
      <c r="KG3621" s="0"/>
      <c r="KH3621" s="0"/>
      <c r="KI3621" s="0"/>
      <c r="KJ3621" s="0"/>
      <c r="KK3621" s="0"/>
      <c r="KL3621" s="0"/>
      <c r="KM3621" s="0"/>
      <c r="KN3621" s="0"/>
      <c r="KO3621" s="0"/>
      <c r="KP3621" s="0"/>
      <c r="KQ3621" s="0"/>
      <c r="KR3621" s="0"/>
      <c r="KS3621" s="0"/>
      <c r="KT3621" s="0"/>
      <c r="KU3621" s="0"/>
      <c r="KV3621" s="0"/>
      <c r="KW3621" s="0"/>
      <c r="KX3621" s="0"/>
      <c r="KY3621" s="0"/>
      <c r="KZ3621" s="0"/>
      <c r="LA3621" s="0"/>
      <c r="LB3621" s="0"/>
      <c r="LC3621" s="0"/>
      <c r="LD3621" s="0"/>
      <c r="LE3621" s="0"/>
      <c r="LF3621" s="0"/>
      <c r="LG3621" s="0"/>
      <c r="LH3621" s="0"/>
      <c r="LI3621" s="0"/>
      <c r="LJ3621" s="0"/>
      <c r="LK3621" s="0"/>
      <c r="LL3621" s="0"/>
      <c r="LM3621" s="0"/>
      <c r="LN3621" s="0"/>
      <c r="LO3621" s="0"/>
      <c r="LP3621" s="0"/>
      <c r="LQ3621" s="0"/>
      <c r="LR3621" s="0"/>
      <c r="LS3621" s="0"/>
      <c r="LT3621" s="0"/>
      <c r="LU3621" s="0"/>
      <c r="LV3621" s="0"/>
      <c r="LW3621" s="0"/>
      <c r="LX3621" s="0"/>
      <c r="LY3621" s="0"/>
      <c r="LZ3621" s="0"/>
      <c r="MA3621" s="0"/>
      <c r="MB3621" s="0"/>
      <c r="MC3621" s="0"/>
      <c r="MD3621" s="0"/>
      <c r="ME3621" s="0"/>
      <c r="MF3621" s="0"/>
      <c r="MG3621" s="0"/>
      <c r="MH3621" s="0"/>
      <c r="MI3621" s="0"/>
      <c r="MJ3621" s="0"/>
      <c r="MK3621" s="0"/>
      <c r="ML3621" s="0"/>
      <c r="MM3621" s="0"/>
      <c r="MN3621" s="0"/>
      <c r="MO3621" s="0"/>
      <c r="MP3621" s="0"/>
      <c r="MQ3621" s="0"/>
      <c r="MR3621" s="0"/>
      <c r="MS3621" s="0"/>
      <c r="MT3621" s="0"/>
      <c r="MU3621" s="0"/>
      <c r="MV3621" s="0"/>
      <c r="MW3621" s="0"/>
      <c r="MX3621" s="0"/>
      <c r="MY3621" s="0"/>
      <c r="MZ3621" s="0"/>
      <c r="NA3621" s="0"/>
      <c r="NB3621" s="0"/>
      <c r="NC3621" s="0"/>
      <c r="ND3621" s="0"/>
      <c r="NE3621" s="0"/>
      <c r="NF3621" s="0"/>
      <c r="NG3621" s="0"/>
      <c r="NH3621" s="0"/>
      <c r="NI3621" s="0"/>
      <c r="NJ3621" s="0"/>
      <c r="NK3621" s="0"/>
      <c r="NL3621" s="0"/>
      <c r="NM3621" s="0"/>
      <c r="NN3621" s="0"/>
      <c r="NO3621" s="0"/>
      <c r="NP3621" s="0"/>
      <c r="NQ3621" s="0"/>
      <c r="NR3621" s="0"/>
      <c r="NS3621" s="0"/>
      <c r="NT3621" s="0"/>
      <c r="NU3621" s="0"/>
      <c r="NV3621" s="0"/>
      <c r="NW3621" s="0"/>
      <c r="NX3621" s="0"/>
      <c r="NY3621" s="0"/>
      <c r="NZ3621" s="0"/>
      <c r="OA3621" s="0"/>
      <c r="OB3621" s="0"/>
      <c r="OC3621" s="0"/>
      <c r="OD3621" s="0"/>
      <c r="OE3621" s="0"/>
      <c r="OF3621" s="0"/>
      <c r="OG3621" s="0"/>
      <c r="OH3621" s="0"/>
      <c r="OI3621" s="0"/>
      <c r="OJ3621" s="0"/>
      <c r="OK3621" s="0"/>
      <c r="OL3621" s="0"/>
      <c r="OM3621" s="0"/>
      <c r="ON3621" s="0"/>
      <c r="OO3621" s="0"/>
      <c r="OP3621" s="0"/>
      <c r="OQ3621" s="0"/>
      <c r="OR3621" s="0"/>
      <c r="OS3621" s="0"/>
      <c r="OT3621" s="0"/>
      <c r="OU3621" s="0"/>
      <c r="OV3621" s="0"/>
      <c r="OW3621" s="0"/>
      <c r="OX3621" s="0"/>
      <c r="OY3621" s="0"/>
      <c r="OZ3621" s="0"/>
      <c r="PA3621" s="0"/>
      <c r="PB3621" s="0"/>
      <c r="PC3621" s="0"/>
      <c r="PD3621" s="0"/>
      <c r="PE3621" s="0"/>
      <c r="PF3621" s="0"/>
      <c r="PG3621" s="0"/>
      <c r="PH3621" s="0"/>
      <c r="PI3621" s="0"/>
      <c r="PJ3621" s="0"/>
      <c r="PK3621" s="0"/>
      <c r="PL3621" s="0"/>
      <c r="PM3621" s="0"/>
      <c r="PN3621" s="0"/>
      <c r="PO3621" s="0"/>
      <c r="PP3621" s="0"/>
      <c r="PQ3621" s="0"/>
      <c r="PR3621" s="0"/>
      <c r="PS3621" s="0"/>
      <c r="PT3621" s="0"/>
      <c r="PU3621" s="0"/>
      <c r="PV3621" s="0"/>
      <c r="PW3621" s="0"/>
      <c r="PX3621" s="0"/>
      <c r="PY3621" s="0"/>
      <c r="PZ3621" s="0"/>
      <c r="QA3621" s="0"/>
      <c r="QB3621" s="0"/>
      <c r="QC3621" s="0"/>
      <c r="QD3621" s="0"/>
      <c r="QE3621" s="0"/>
      <c r="QF3621" s="0"/>
      <c r="QG3621" s="0"/>
      <c r="QH3621" s="0"/>
      <c r="QI3621" s="0"/>
      <c r="QJ3621" s="0"/>
      <c r="QK3621" s="0"/>
      <c r="QL3621" s="0"/>
      <c r="QM3621" s="0"/>
      <c r="QN3621" s="0"/>
      <c r="QO3621" s="0"/>
      <c r="QP3621" s="0"/>
      <c r="QQ3621" s="0"/>
      <c r="QR3621" s="0"/>
      <c r="QS3621" s="0"/>
      <c r="QT3621" s="0"/>
      <c r="QU3621" s="0"/>
      <c r="QV3621" s="0"/>
      <c r="QW3621" s="0"/>
      <c r="QX3621" s="0"/>
      <c r="QY3621" s="0"/>
      <c r="QZ3621" s="0"/>
      <c r="RA3621" s="0"/>
      <c r="RB3621" s="0"/>
      <c r="RC3621" s="0"/>
      <c r="RD3621" s="0"/>
      <c r="RE3621" s="0"/>
      <c r="RF3621" s="0"/>
      <c r="RG3621" s="0"/>
      <c r="RH3621" s="0"/>
      <c r="RI3621" s="0"/>
      <c r="RJ3621" s="0"/>
      <c r="RK3621" s="0"/>
      <c r="RL3621" s="0"/>
      <c r="RM3621" s="0"/>
      <c r="RN3621" s="0"/>
      <c r="RO3621" s="0"/>
      <c r="RP3621" s="0"/>
      <c r="RQ3621" s="0"/>
      <c r="RR3621" s="0"/>
      <c r="RS3621" s="0"/>
      <c r="RT3621" s="0"/>
      <c r="RU3621" s="0"/>
      <c r="RV3621" s="0"/>
      <c r="RW3621" s="0"/>
      <c r="RX3621" s="0"/>
      <c r="RY3621" s="0"/>
      <c r="RZ3621" s="0"/>
      <c r="SA3621" s="0"/>
      <c r="SB3621" s="0"/>
      <c r="SC3621" s="0"/>
      <c r="SD3621" s="0"/>
      <c r="SE3621" s="0"/>
      <c r="SF3621" s="0"/>
      <c r="SG3621" s="0"/>
      <c r="SH3621" s="0"/>
      <c r="SI3621" s="0"/>
      <c r="SJ3621" s="0"/>
      <c r="SK3621" s="0"/>
      <c r="SL3621" s="0"/>
      <c r="SM3621" s="0"/>
      <c r="SN3621" s="0"/>
      <c r="SO3621" s="0"/>
      <c r="SP3621" s="0"/>
      <c r="SQ3621" s="0"/>
      <c r="SR3621" s="0"/>
      <c r="SS3621" s="0"/>
      <c r="ST3621" s="0"/>
      <c r="SU3621" s="0"/>
      <c r="SV3621" s="0"/>
      <c r="SW3621" s="0"/>
      <c r="SX3621" s="0"/>
      <c r="SY3621" s="0"/>
      <c r="SZ3621" s="0"/>
      <c r="TA3621" s="0"/>
      <c r="TB3621" s="0"/>
      <c r="TC3621" s="0"/>
      <c r="TD3621" s="0"/>
      <c r="TE3621" s="0"/>
      <c r="TF3621" s="0"/>
      <c r="TG3621" s="0"/>
      <c r="TH3621" s="0"/>
      <c r="TI3621" s="0"/>
      <c r="TJ3621" s="0"/>
      <c r="TK3621" s="0"/>
      <c r="TL3621" s="0"/>
      <c r="TM3621" s="0"/>
      <c r="TN3621" s="0"/>
      <c r="TO3621" s="0"/>
      <c r="TP3621" s="0"/>
      <c r="TQ3621" s="0"/>
      <c r="TR3621" s="0"/>
      <c r="TS3621" s="0"/>
      <c r="TT3621" s="0"/>
      <c r="TU3621" s="0"/>
      <c r="TV3621" s="0"/>
      <c r="TW3621" s="0"/>
      <c r="TX3621" s="0"/>
      <c r="TY3621" s="0"/>
      <c r="TZ3621" s="0"/>
      <c r="UA3621" s="0"/>
      <c r="UB3621" s="0"/>
      <c r="UC3621" s="0"/>
      <c r="UD3621" s="0"/>
      <c r="UE3621" s="0"/>
      <c r="UF3621" s="0"/>
      <c r="UG3621" s="0"/>
      <c r="UH3621" s="0"/>
      <c r="UI3621" s="0"/>
      <c r="UJ3621" s="0"/>
      <c r="UK3621" s="0"/>
      <c r="UL3621" s="0"/>
      <c r="UM3621" s="0"/>
      <c r="UN3621" s="0"/>
      <c r="UO3621" s="0"/>
      <c r="UP3621" s="0"/>
      <c r="UQ3621" s="0"/>
      <c r="UR3621" s="0"/>
      <c r="US3621" s="0"/>
      <c r="UT3621" s="0"/>
      <c r="UU3621" s="0"/>
      <c r="UV3621" s="0"/>
      <c r="UW3621" s="0"/>
      <c r="UX3621" s="0"/>
      <c r="UY3621" s="0"/>
      <c r="UZ3621" s="0"/>
      <c r="VA3621" s="0"/>
      <c r="VB3621" s="0"/>
      <c r="VC3621" s="0"/>
      <c r="VD3621" s="0"/>
      <c r="VE3621" s="0"/>
      <c r="VF3621" s="0"/>
      <c r="VG3621" s="0"/>
      <c r="VH3621" s="0"/>
      <c r="VI3621" s="0"/>
      <c r="VJ3621" s="0"/>
      <c r="VK3621" s="0"/>
      <c r="VL3621" s="0"/>
      <c r="VM3621" s="0"/>
      <c r="VN3621" s="0"/>
      <c r="VO3621" s="0"/>
      <c r="VP3621" s="0"/>
      <c r="VQ3621" s="0"/>
      <c r="VR3621" s="0"/>
      <c r="VS3621" s="0"/>
      <c r="VT3621" s="0"/>
      <c r="VU3621" s="0"/>
      <c r="VV3621" s="0"/>
      <c r="VW3621" s="0"/>
      <c r="VX3621" s="0"/>
      <c r="VY3621" s="0"/>
      <c r="VZ3621" s="0"/>
      <c r="WA3621" s="0"/>
      <c r="WB3621" s="0"/>
      <c r="WC3621" s="0"/>
      <c r="WD3621" s="0"/>
      <c r="WE3621" s="0"/>
      <c r="WF3621" s="0"/>
      <c r="WG3621" s="0"/>
      <c r="WH3621" s="0"/>
      <c r="WI3621" s="0"/>
      <c r="WJ3621" s="0"/>
      <c r="WK3621" s="0"/>
      <c r="WL3621" s="0"/>
      <c r="WM3621" s="0"/>
      <c r="WN3621" s="0"/>
      <c r="WO3621" s="0"/>
      <c r="WP3621" s="0"/>
      <c r="WQ3621" s="0"/>
      <c r="WR3621" s="0"/>
      <c r="WS3621" s="0"/>
      <c r="WT3621" s="0"/>
      <c r="WU3621" s="0"/>
      <c r="WV3621" s="0"/>
      <c r="WW3621" s="0"/>
      <c r="WX3621" s="0"/>
      <c r="WY3621" s="0"/>
      <c r="WZ3621" s="0"/>
      <c r="XA3621" s="0"/>
      <c r="XB3621" s="0"/>
      <c r="XC3621" s="0"/>
      <c r="XD3621" s="0"/>
      <c r="XE3621" s="0"/>
      <c r="XF3621" s="0"/>
      <c r="XG3621" s="0"/>
      <c r="XH3621" s="0"/>
      <c r="XI3621" s="0"/>
      <c r="XJ3621" s="0"/>
      <c r="XK3621" s="0"/>
      <c r="XL3621" s="0"/>
      <c r="XM3621" s="0"/>
      <c r="XN3621" s="0"/>
      <c r="XO3621" s="0"/>
      <c r="XP3621" s="0"/>
      <c r="XQ3621" s="0"/>
      <c r="XR3621" s="0"/>
      <c r="XS3621" s="0"/>
      <c r="XT3621" s="0"/>
      <c r="XU3621" s="0"/>
      <c r="XV3621" s="0"/>
      <c r="XW3621" s="0"/>
      <c r="XX3621" s="0"/>
      <c r="XY3621" s="0"/>
      <c r="XZ3621" s="0"/>
      <c r="YA3621" s="0"/>
      <c r="YB3621" s="0"/>
      <c r="YC3621" s="0"/>
      <c r="YD3621" s="0"/>
      <c r="YE3621" s="0"/>
      <c r="YF3621" s="0"/>
      <c r="YG3621" s="0"/>
      <c r="YH3621" s="0"/>
      <c r="YI3621" s="0"/>
      <c r="YJ3621" s="0"/>
      <c r="YK3621" s="0"/>
      <c r="YL3621" s="0"/>
      <c r="YM3621" s="0"/>
      <c r="YN3621" s="0"/>
      <c r="YO3621" s="0"/>
      <c r="YP3621" s="0"/>
      <c r="YQ3621" s="0"/>
      <c r="YR3621" s="0"/>
      <c r="YS3621" s="0"/>
      <c r="YT3621" s="0"/>
      <c r="YU3621" s="0"/>
      <c r="YV3621" s="0"/>
      <c r="YW3621" s="0"/>
      <c r="YX3621" s="0"/>
      <c r="YY3621" s="0"/>
      <c r="YZ3621" s="0"/>
      <c r="ZA3621" s="0"/>
      <c r="ZB3621" s="0"/>
      <c r="ZC3621" s="0"/>
      <c r="ZD3621" s="0"/>
      <c r="ZE3621" s="0"/>
      <c r="ZF3621" s="0"/>
      <c r="ZG3621" s="0"/>
      <c r="ZH3621" s="0"/>
      <c r="ZI3621" s="0"/>
      <c r="ZJ3621" s="0"/>
      <c r="ZK3621" s="0"/>
      <c r="ZL3621" s="0"/>
      <c r="ZM3621" s="0"/>
      <c r="ZN3621" s="0"/>
      <c r="ZO3621" s="0"/>
      <c r="ZP3621" s="0"/>
      <c r="ZQ3621" s="0"/>
      <c r="ZR3621" s="0"/>
      <c r="ZS3621" s="0"/>
      <c r="ZT3621" s="0"/>
      <c r="ZU3621" s="0"/>
      <c r="ZV3621" s="0"/>
      <c r="ZW3621" s="0"/>
      <c r="ZX3621" s="0"/>
      <c r="ZY3621" s="0"/>
      <c r="ZZ3621" s="0"/>
      <c r="AAA3621" s="0"/>
      <c r="AAB3621" s="0"/>
      <c r="AAC3621" s="0"/>
      <c r="AAD3621" s="0"/>
      <c r="AAE3621" s="0"/>
      <c r="AAF3621" s="0"/>
      <c r="AAG3621" s="0"/>
      <c r="AAH3621" s="0"/>
      <c r="AAI3621" s="0"/>
      <c r="AAJ3621" s="0"/>
      <c r="AAK3621" s="0"/>
      <c r="AAL3621" s="0"/>
      <c r="AAM3621" s="0"/>
      <c r="AAN3621" s="0"/>
      <c r="AAO3621" s="0"/>
      <c r="AAP3621" s="0"/>
      <c r="AAQ3621" s="0"/>
      <c r="AAR3621" s="0"/>
      <c r="AAS3621" s="0"/>
      <c r="AAT3621" s="0"/>
      <c r="AAU3621" s="0"/>
      <c r="AAV3621" s="0"/>
      <c r="AAW3621" s="0"/>
      <c r="AAX3621" s="0"/>
      <c r="AAY3621" s="0"/>
      <c r="AAZ3621" s="0"/>
      <c r="ABA3621" s="0"/>
      <c r="ABB3621" s="0"/>
      <c r="ABC3621" s="0"/>
      <c r="ABD3621" s="0"/>
      <c r="ABE3621" s="0"/>
      <c r="ABF3621" s="0"/>
      <c r="ABG3621" s="0"/>
      <c r="ABH3621" s="0"/>
      <c r="ABI3621" s="0"/>
      <c r="ABJ3621" s="0"/>
      <c r="ABK3621" s="0"/>
      <c r="ABL3621" s="0"/>
      <c r="ABM3621" s="0"/>
      <c r="ABN3621" s="0"/>
      <c r="ABO3621" s="0"/>
      <c r="ABP3621" s="0"/>
      <c r="ABQ3621" s="0"/>
      <c r="ABR3621" s="0"/>
      <c r="ABS3621" s="0"/>
      <c r="ABT3621" s="0"/>
      <c r="ABU3621" s="0"/>
      <c r="ABV3621" s="0"/>
      <c r="ABW3621" s="0"/>
      <c r="ABX3621" s="0"/>
      <c r="ABY3621" s="0"/>
      <c r="ABZ3621" s="0"/>
      <c r="ACA3621" s="0"/>
      <c r="ACB3621" s="0"/>
      <c r="ACC3621" s="0"/>
      <c r="ACD3621" s="0"/>
      <c r="ACE3621" s="0"/>
      <c r="ACF3621" s="0"/>
      <c r="ACG3621" s="0"/>
      <c r="ACH3621" s="0"/>
      <c r="ACI3621" s="0"/>
      <c r="ACJ3621" s="0"/>
      <c r="ACK3621" s="0"/>
      <c r="ACL3621" s="0"/>
      <c r="ACM3621" s="0"/>
      <c r="ACN3621" s="0"/>
      <c r="ACO3621" s="0"/>
      <c r="ACP3621" s="0"/>
      <c r="ACQ3621" s="0"/>
      <c r="ACR3621" s="0"/>
      <c r="ACS3621" s="0"/>
      <c r="ACT3621" s="0"/>
      <c r="ACU3621" s="0"/>
      <c r="ACV3621" s="0"/>
      <c r="ACW3621" s="0"/>
      <c r="ACX3621" s="0"/>
      <c r="ACY3621" s="0"/>
      <c r="ACZ3621" s="0"/>
      <c r="ADA3621" s="0"/>
      <c r="ADB3621" s="0"/>
      <c r="ADC3621" s="0"/>
      <c r="ADD3621" s="0"/>
      <c r="ADE3621" s="0"/>
      <c r="ADF3621" s="0"/>
      <c r="ADG3621" s="0"/>
      <c r="ADH3621" s="0"/>
      <c r="ADI3621" s="0"/>
      <c r="ADJ3621" s="0"/>
      <c r="ADK3621" s="0"/>
      <c r="ADL3621" s="0"/>
      <c r="ADM3621" s="0"/>
      <c r="ADN3621" s="0"/>
      <c r="ADO3621" s="0"/>
      <c r="ADP3621" s="0"/>
      <c r="ADQ3621" s="0"/>
      <c r="ADR3621" s="0"/>
      <c r="ADS3621" s="0"/>
      <c r="ADT3621" s="0"/>
      <c r="ADU3621" s="0"/>
      <c r="ADV3621" s="0"/>
      <c r="ADW3621" s="0"/>
      <c r="ADX3621" s="0"/>
      <c r="ADY3621" s="0"/>
      <c r="ADZ3621" s="0"/>
      <c r="AEA3621" s="0"/>
      <c r="AEB3621" s="0"/>
      <c r="AEC3621" s="0"/>
      <c r="AED3621" s="0"/>
      <c r="AEE3621" s="0"/>
      <c r="AEF3621" s="0"/>
      <c r="AEG3621" s="0"/>
      <c r="AEH3621" s="0"/>
      <c r="AEI3621" s="0"/>
      <c r="AEJ3621" s="0"/>
      <c r="AEK3621" s="0"/>
      <c r="AEL3621" s="0"/>
      <c r="AEM3621" s="0"/>
      <c r="AEN3621" s="0"/>
      <c r="AEO3621" s="0"/>
      <c r="AEP3621" s="0"/>
      <c r="AEQ3621" s="0"/>
      <c r="AER3621" s="0"/>
      <c r="AES3621" s="0"/>
      <c r="AET3621" s="0"/>
      <c r="AEU3621" s="0"/>
      <c r="AEV3621" s="0"/>
      <c r="AEW3621" s="0"/>
      <c r="AEX3621" s="0"/>
      <c r="AEY3621" s="0"/>
      <c r="AEZ3621" s="0"/>
      <c r="AFA3621" s="0"/>
      <c r="AFB3621" s="0"/>
      <c r="AFC3621" s="0"/>
      <c r="AFD3621" s="0"/>
      <c r="AFE3621" s="0"/>
      <c r="AFF3621" s="0"/>
      <c r="AFG3621" s="0"/>
      <c r="AFH3621" s="0"/>
      <c r="AFI3621" s="0"/>
      <c r="AFJ3621" s="0"/>
      <c r="AFK3621" s="0"/>
      <c r="AFL3621" s="0"/>
      <c r="AFM3621" s="0"/>
      <c r="AFN3621" s="0"/>
      <c r="AFO3621" s="0"/>
      <c r="AFP3621" s="0"/>
      <c r="AFQ3621" s="0"/>
      <c r="AFR3621" s="0"/>
      <c r="AFS3621" s="0"/>
      <c r="AFT3621" s="0"/>
      <c r="AFU3621" s="0"/>
      <c r="AFV3621" s="0"/>
      <c r="AFW3621" s="0"/>
      <c r="AFX3621" s="0"/>
      <c r="AFY3621" s="0"/>
      <c r="AFZ3621" s="0"/>
      <c r="AGA3621" s="0"/>
      <c r="AGB3621" s="0"/>
      <c r="AGC3621" s="0"/>
      <c r="AGD3621" s="0"/>
      <c r="AGE3621" s="0"/>
      <c r="AGF3621" s="0"/>
      <c r="AGG3621" s="0"/>
      <c r="AGH3621" s="0"/>
      <c r="AGI3621" s="0"/>
      <c r="AGJ3621" s="0"/>
      <c r="AGK3621" s="0"/>
      <c r="AGL3621" s="0"/>
      <c r="AGM3621" s="0"/>
      <c r="AGN3621" s="0"/>
      <c r="AGO3621" s="0"/>
      <c r="AGP3621" s="0"/>
      <c r="AGQ3621" s="0"/>
      <c r="AGR3621" s="0"/>
      <c r="AGS3621" s="0"/>
      <c r="AGT3621" s="0"/>
      <c r="AGU3621" s="0"/>
      <c r="AGV3621" s="0"/>
      <c r="AGW3621" s="0"/>
      <c r="AGX3621" s="0"/>
      <c r="AGY3621" s="0"/>
      <c r="AGZ3621" s="0"/>
      <c r="AHA3621" s="0"/>
      <c r="AHB3621" s="0"/>
      <c r="AHC3621" s="0"/>
      <c r="AHD3621" s="0"/>
      <c r="AHE3621" s="0"/>
      <c r="AHF3621" s="0"/>
      <c r="AHG3621" s="0"/>
      <c r="AHH3621" s="0"/>
      <c r="AHI3621" s="0"/>
      <c r="AHJ3621" s="0"/>
      <c r="AHK3621" s="0"/>
      <c r="AHL3621" s="0"/>
      <c r="AHM3621" s="0"/>
      <c r="AHN3621" s="0"/>
      <c r="AHO3621" s="0"/>
      <c r="AHP3621" s="0"/>
      <c r="AHQ3621" s="0"/>
      <c r="AHR3621" s="0"/>
      <c r="AHS3621" s="0"/>
      <c r="AHT3621" s="0"/>
      <c r="AHU3621" s="0"/>
      <c r="AHV3621" s="0"/>
      <c r="AHW3621" s="0"/>
      <c r="AHX3621" s="0"/>
      <c r="AHY3621" s="0"/>
      <c r="AHZ3621" s="0"/>
      <c r="AIA3621" s="0"/>
      <c r="AIB3621" s="0"/>
      <c r="AIC3621" s="0"/>
      <c r="AID3621" s="0"/>
      <c r="AIE3621" s="0"/>
      <c r="AIF3621" s="0"/>
      <c r="AIG3621" s="0"/>
      <c r="AIH3621" s="0"/>
      <c r="AII3621" s="0"/>
      <c r="AIJ3621" s="0"/>
      <c r="AIK3621" s="0"/>
      <c r="AIL3621" s="0"/>
      <c r="AIM3621" s="0"/>
      <c r="AIN3621" s="0"/>
      <c r="AIO3621" s="0"/>
      <c r="AIP3621" s="0"/>
      <c r="AIQ3621" s="0"/>
      <c r="AIR3621" s="0"/>
      <c r="AIS3621" s="0"/>
      <c r="AIT3621" s="0"/>
      <c r="AIU3621" s="0"/>
      <c r="AIV3621" s="0"/>
      <c r="AIW3621" s="0"/>
      <c r="AIX3621" s="0"/>
      <c r="AIY3621" s="0"/>
      <c r="AIZ3621" s="0"/>
      <c r="AJA3621" s="0"/>
      <c r="AJB3621" s="0"/>
      <c r="AJC3621" s="0"/>
      <c r="AJD3621" s="0"/>
      <c r="AJE3621" s="0"/>
      <c r="AJF3621" s="0"/>
      <c r="AJG3621" s="0"/>
      <c r="AJH3621" s="0"/>
      <c r="AJI3621" s="0"/>
      <c r="AJJ3621" s="0"/>
      <c r="AJK3621" s="0"/>
      <c r="AJL3621" s="0"/>
      <c r="AJM3621" s="0"/>
      <c r="AJN3621" s="0"/>
      <c r="AJO3621" s="0"/>
      <c r="AJP3621" s="0"/>
      <c r="AJQ3621" s="0"/>
      <c r="AJR3621" s="0"/>
      <c r="AJS3621" s="0"/>
      <c r="AJT3621" s="0"/>
      <c r="AJU3621" s="0"/>
      <c r="AJV3621" s="0"/>
      <c r="AJW3621" s="0"/>
      <c r="AJX3621" s="0"/>
      <c r="AJY3621" s="0"/>
      <c r="AJZ3621" s="0"/>
      <c r="AKA3621" s="0"/>
      <c r="AKB3621" s="0"/>
      <c r="AKC3621" s="0"/>
      <c r="AKD3621" s="0"/>
      <c r="AKE3621" s="0"/>
      <c r="AKF3621" s="0"/>
      <c r="AKG3621" s="0"/>
      <c r="AKH3621" s="0"/>
      <c r="AKI3621" s="0"/>
      <c r="AKJ3621" s="0"/>
      <c r="AKK3621" s="0"/>
      <c r="AKL3621" s="0"/>
      <c r="AKM3621" s="0"/>
      <c r="AKN3621" s="0"/>
      <c r="AKO3621" s="0"/>
      <c r="AKP3621" s="0"/>
      <c r="AKQ3621" s="0"/>
      <c r="AKR3621" s="0"/>
      <c r="AKS3621" s="0"/>
      <c r="AKT3621" s="0"/>
      <c r="AKU3621" s="0"/>
      <c r="AKV3621" s="0"/>
      <c r="AKW3621" s="0"/>
      <c r="AKX3621" s="0"/>
      <c r="AKY3621" s="0"/>
      <c r="AKZ3621" s="0"/>
      <c r="ALA3621" s="0"/>
      <c r="ALB3621" s="0"/>
      <c r="ALC3621" s="0"/>
      <c r="ALD3621" s="0"/>
      <c r="ALE3621" s="0"/>
      <c r="ALF3621" s="0"/>
      <c r="ALG3621" s="0"/>
      <c r="ALH3621" s="0"/>
      <c r="ALI3621" s="0"/>
      <c r="ALJ3621" s="0"/>
      <c r="ALK3621" s="0"/>
      <c r="ALL3621" s="0"/>
      <c r="ALM3621" s="0"/>
      <c r="ALN3621" s="0"/>
      <c r="ALO3621" s="0"/>
      <c r="ALP3621" s="0"/>
      <c r="ALQ3621" s="0"/>
      <c r="ALR3621" s="0"/>
      <c r="ALS3621" s="0"/>
      <c r="ALT3621" s="0"/>
      <c r="ALU3621" s="0"/>
      <c r="ALV3621" s="0"/>
      <c r="ALW3621" s="0"/>
      <c r="ALX3621" s="0"/>
      <c r="ALY3621" s="0"/>
      <c r="ALZ3621" s="0"/>
      <c r="AMA3621" s="0"/>
      <c r="AMB3621" s="0"/>
      <c r="AMC3621" s="0"/>
      <c r="AMD3621" s="0"/>
      <c r="AME3621" s="0"/>
      <c r="AMF3621" s="0"/>
      <c r="AMG3621" s="0"/>
      <c r="AMH3621" s="0"/>
      <c r="AMI3621" s="0"/>
    </row>
    <row r="3622" customFormat="false" ht="12.75" hidden="false" customHeight="false" outlineLevel="0" collapsed="false">
      <c r="A3622" s="1" t="s">
        <v>3849</v>
      </c>
      <c r="C3622" s="70" t="s">
        <v>3851</v>
      </c>
      <c r="D3622" s="70" t="s">
        <v>13</v>
      </c>
      <c r="E3622" s="72" t="n">
        <v>1.7</v>
      </c>
      <c r="F3622" s="73" t="n">
        <v>3.3</v>
      </c>
      <c r="G3622" s="74"/>
      <c r="BM3622" s="0"/>
      <c r="BN3622" s="0"/>
      <c r="BO3622" s="0"/>
      <c r="BP3622" s="0"/>
      <c r="BQ3622" s="0"/>
      <c r="BR3622" s="0"/>
      <c r="BS3622" s="0"/>
      <c r="BT3622" s="0"/>
      <c r="BU3622" s="0"/>
      <c r="BV3622" s="0"/>
      <c r="BW3622" s="0"/>
      <c r="BX3622" s="0"/>
      <c r="BY3622" s="0"/>
      <c r="BZ3622" s="0"/>
      <c r="CA3622" s="0"/>
      <c r="CB3622" s="0"/>
      <c r="CC3622" s="0"/>
      <c r="CD3622" s="0"/>
      <c r="CE3622" s="0"/>
      <c r="CF3622" s="0"/>
      <c r="CG3622" s="0"/>
      <c r="CH3622" s="0"/>
      <c r="CI3622" s="0"/>
      <c r="CJ3622" s="0"/>
      <c r="CK3622" s="0"/>
      <c r="CL3622" s="0"/>
      <c r="CM3622" s="0"/>
      <c r="CN3622" s="0"/>
      <c r="CO3622" s="0"/>
      <c r="CP3622" s="0"/>
      <c r="CQ3622" s="0"/>
      <c r="CR3622" s="0"/>
      <c r="CS3622" s="0"/>
      <c r="CT3622" s="0"/>
      <c r="CU3622" s="0"/>
      <c r="CV3622" s="0"/>
      <c r="CW3622" s="0"/>
      <c r="CX3622" s="0"/>
      <c r="CY3622" s="0"/>
      <c r="CZ3622" s="0"/>
      <c r="DA3622" s="0"/>
      <c r="DB3622" s="0"/>
      <c r="DC3622" s="0"/>
      <c r="DD3622" s="0"/>
      <c r="DE3622" s="0"/>
      <c r="DF3622" s="0"/>
      <c r="DG3622" s="0"/>
      <c r="DH3622" s="0"/>
      <c r="DI3622" s="0"/>
      <c r="DJ3622" s="0"/>
      <c r="DK3622" s="0"/>
      <c r="DL3622" s="0"/>
      <c r="DM3622" s="0"/>
      <c r="DN3622" s="0"/>
      <c r="DO3622" s="0"/>
      <c r="DP3622" s="0"/>
      <c r="DQ3622" s="0"/>
      <c r="DR3622" s="0"/>
      <c r="DS3622" s="0"/>
      <c r="DT3622" s="0"/>
      <c r="DU3622" s="0"/>
      <c r="DV3622" s="0"/>
      <c r="DW3622" s="0"/>
      <c r="DX3622" s="0"/>
      <c r="DY3622" s="0"/>
      <c r="DZ3622" s="0"/>
      <c r="EA3622" s="0"/>
      <c r="EB3622" s="0"/>
      <c r="EC3622" s="0"/>
      <c r="ED3622" s="0"/>
      <c r="EE3622" s="0"/>
      <c r="EF3622" s="0"/>
      <c r="EG3622" s="0"/>
      <c r="EH3622" s="0"/>
      <c r="EI3622" s="0"/>
      <c r="EJ3622" s="0"/>
      <c r="EK3622" s="0"/>
      <c r="EL3622" s="0"/>
      <c r="EM3622" s="0"/>
      <c r="EN3622" s="0"/>
      <c r="EO3622" s="0"/>
      <c r="EP3622" s="0"/>
      <c r="EQ3622" s="0"/>
      <c r="ER3622" s="0"/>
      <c r="ES3622" s="0"/>
      <c r="ET3622" s="0"/>
      <c r="EU3622" s="0"/>
      <c r="EV3622" s="0"/>
      <c r="EW3622" s="0"/>
      <c r="EX3622" s="0"/>
      <c r="EY3622" s="0"/>
      <c r="EZ3622" s="0"/>
      <c r="FA3622" s="0"/>
      <c r="FB3622" s="0"/>
      <c r="FC3622" s="0"/>
      <c r="FD3622" s="0"/>
      <c r="FE3622" s="0"/>
      <c r="FF3622" s="0"/>
      <c r="FG3622" s="0"/>
      <c r="FH3622" s="0"/>
      <c r="FI3622" s="0"/>
      <c r="FJ3622" s="0"/>
      <c r="FK3622" s="0"/>
      <c r="FL3622" s="0"/>
      <c r="FM3622" s="0"/>
      <c r="FN3622" s="0"/>
      <c r="FO3622" s="0"/>
      <c r="FP3622" s="0"/>
      <c r="FQ3622" s="0"/>
      <c r="FR3622" s="0"/>
      <c r="FS3622" s="0"/>
      <c r="FT3622" s="0"/>
      <c r="FU3622" s="0"/>
      <c r="FV3622" s="0"/>
      <c r="FW3622" s="0"/>
      <c r="FX3622" s="0"/>
      <c r="FY3622" s="0"/>
      <c r="FZ3622" s="0"/>
      <c r="GA3622" s="0"/>
      <c r="GB3622" s="0"/>
      <c r="GC3622" s="0"/>
      <c r="GD3622" s="0"/>
      <c r="GE3622" s="0"/>
      <c r="GF3622" s="0"/>
      <c r="GG3622" s="0"/>
      <c r="GH3622" s="0"/>
      <c r="GI3622" s="0"/>
      <c r="GJ3622" s="0"/>
      <c r="GK3622" s="0"/>
      <c r="GL3622" s="0"/>
      <c r="GM3622" s="0"/>
      <c r="GN3622" s="0"/>
      <c r="GO3622" s="0"/>
      <c r="GP3622" s="0"/>
      <c r="GQ3622" s="0"/>
      <c r="GR3622" s="0"/>
      <c r="GS3622" s="0"/>
      <c r="GT3622" s="0"/>
      <c r="GU3622" s="0"/>
      <c r="GV3622" s="0"/>
      <c r="GW3622" s="0"/>
      <c r="GX3622" s="0"/>
      <c r="GY3622" s="0"/>
      <c r="GZ3622" s="0"/>
      <c r="HA3622" s="0"/>
      <c r="HB3622" s="0"/>
      <c r="HC3622" s="0"/>
      <c r="HD3622" s="0"/>
      <c r="HE3622" s="0"/>
      <c r="HF3622" s="0"/>
      <c r="HG3622" s="0"/>
      <c r="HH3622" s="0"/>
      <c r="HI3622" s="0"/>
      <c r="HJ3622" s="0"/>
      <c r="HK3622" s="0"/>
      <c r="HL3622" s="0"/>
      <c r="HM3622" s="0"/>
      <c r="HN3622" s="0"/>
      <c r="HO3622" s="0"/>
      <c r="HP3622" s="0"/>
      <c r="HQ3622" s="0"/>
      <c r="HR3622" s="0"/>
      <c r="HS3622" s="0"/>
      <c r="HT3622" s="0"/>
      <c r="HU3622" s="0"/>
      <c r="HV3622" s="0"/>
      <c r="HW3622" s="0"/>
      <c r="HX3622" s="0"/>
      <c r="HY3622" s="0"/>
      <c r="HZ3622" s="0"/>
      <c r="IA3622" s="0"/>
      <c r="IB3622" s="0"/>
      <c r="IC3622" s="0"/>
      <c r="ID3622" s="0"/>
      <c r="IE3622" s="0"/>
      <c r="IF3622" s="0"/>
      <c r="IG3622" s="0"/>
      <c r="IH3622" s="0"/>
      <c r="II3622" s="0"/>
      <c r="IJ3622" s="0"/>
      <c r="IK3622" s="0"/>
      <c r="IL3622" s="0"/>
      <c r="IM3622" s="0"/>
      <c r="IN3622" s="0"/>
      <c r="IO3622" s="0"/>
      <c r="IP3622" s="0"/>
      <c r="IQ3622" s="0"/>
      <c r="IR3622" s="0"/>
      <c r="IS3622" s="0"/>
      <c r="IT3622" s="0"/>
      <c r="IU3622" s="0"/>
      <c r="IV3622" s="0"/>
      <c r="IW3622" s="0"/>
      <c r="IX3622" s="0"/>
      <c r="IY3622" s="0"/>
      <c r="IZ3622" s="0"/>
      <c r="JA3622" s="0"/>
      <c r="JB3622" s="0"/>
      <c r="JC3622" s="0"/>
      <c r="JD3622" s="0"/>
      <c r="JE3622" s="0"/>
      <c r="JF3622" s="0"/>
      <c r="JG3622" s="0"/>
      <c r="JH3622" s="0"/>
      <c r="JI3622" s="0"/>
      <c r="JJ3622" s="0"/>
      <c r="JK3622" s="0"/>
      <c r="JL3622" s="0"/>
      <c r="JM3622" s="0"/>
      <c r="JN3622" s="0"/>
      <c r="JO3622" s="0"/>
      <c r="JP3622" s="0"/>
      <c r="JQ3622" s="0"/>
      <c r="JR3622" s="0"/>
      <c r="JS3622" s="0"/>
      <c r="JT3622" s="0"/>
      <c r="JU3622" s="0"/>
      <c r="JV3622" s="0"/>
      <c r="JW3622" s="0"/>
      <c r="JX3622" s="0"/>
      <c r="JY3622" s="0"/>
      <c r="JZ3622" s="0"/>
      <c r="KA3622" s="0"/>
      <c r="KB3622" s="0"/>
      <c r="KC3622" s="0"/>
      <c r="KD3622" s="0"/>
      <c r="KE3622" s="0"/>
      <c r="KF3622" s="0"/>
      <c r="KG3622" s="0"/>
      <c r="KH3622" s="0"/>
      <c r="KI3622" s="0"/>
      <c r="KJ3622" s="0"/>
      <c r="KK3622" s="0"/>
      <c r="KL3622" s="0"/>
      <c r="KM3622" s="0"/>
      <c r="KN3622" s="0"/>
      <c r="KO3622" s="0"/>
      <c r="KP3622" s="0"/>
      <c r="KQ3622" s="0"/>
      <c r="KR3622" s="0"/>
      <c r="KS3622" s="0"/>
      <c r="KT3622" s="0"/>
      <c r="KU3622" s="0"/>
      <c r="KV3622" s="0"/>
      <c r="KW3622" s="0"/>
      <c r="KX3622" s="0"/>
      <c r="KY3622" s="0"/>
      <c r="KZ3622" s="0"/>
      <c r="LA3622" s="0"/>
      <c r="LB3622" s="0"/>
      <c r="LC3622" s="0"/>
      <c r="LD3622" s="0"/>
      <c r="LE3622" s="0"/>
      <c r="LF3622" s="0"/>
      <c r="LG3622" s="0"/>
      <c r="LH3622" s="0"/>
      <c r="LI3622" s="0"/>
      <c r="LJ3622" s="0"/>
      <c r="LK3622" s="0"/>
      <c r="LL3622" s="0"/>
      <c r="LM3622" s="0"/>
      <c r="LN3622" s="0"/>
      <c r="LO3622" s="0"/>
      <c r="LP3622" s="0"/>
      <c r="LQ3622" s="0"/>
      <c r="LR3622" s="0"/>
      <c r="LS3622" s="0"/>
      <c r="LT3622" s="0"/>
      <c r="LU3622" s="0"/>
      <c r="LV3622" s="0"/>
      <c r="LW3622" s="0"/>
      <c r="LX3622" s="0"/>
      <c r="LY3622" s="0"/>
      <c r="LZ3622" s="0"/>
      <c r="MA3622" s="0"/>
      <c r="MB3622" s="0"/>
      <c r="MC3622" s="0"/>
      <c r="MD3622" s="0"/>
      <c r="ME3622" s="0"/>
      <c r="MF3622" s="0"/>
      <c r="MG3622" s="0"/>
      <c r="MH3622" s="0"/>
      <c r="MI3622" s="0"/>
      <c r="MJ3622" s="0"/>
      <c r="MK3622" s="0"/>
      <c r="ML3622" s="0"/>
      <c r="MM3622" s="0"/>
      <c r="MN3622" s="0"/>
      <c r="MO3622" s="0"/>
      <c r="MP3622" s="0"/>
      <c r="MQ3622" s="0"/>
      <c r="MR3622" s="0"/>
      <c r="MS3622" s="0"/>
      <c r="MT3622" s="0"/>
      <c r="MU3622" s="0"/>
      <c r="MV3622" s="0"/>
      <c r="MW3622" s="0"/>
      <c r="MX3622" s="0"/>
      <c r="MY3622" s="0"/>
      <c r="MZ3622" s="0"/>
      <c r="NA3622" s="0"/>
      <c r="NB3622" s="0"/>
      <c r="NC3622" s="0"/>
      <c r="ND3622" s="0"/>
      <c r="NE3622" s="0"/>
      <c r="NF3622" s="0"/>
      <c r="NG3622" s="0"/>
      <c r="NH3622" s="0"/>
      <c r="NI3622" s="0"/>
      <c r="NJ3622" s="0"/>
      <c r="NK3622" s="0"/>
      <c r="NL3622" s="0"/>
      <c r="NM3622" s="0"/>
      <c r="NN3622" s="0"/>
      <c r="NO3622" s="0"/>
      <c r="NP3622" s="0"/>
      <c r="NQ3622" s="0"/>
      <c r="NR3622" s="0"/>
      <c r="NS3622" s="0"/>
      <c r="NT3622" s="0"/>
      <c r="NU3622" s="0"/>
      <c r="NV3622" s="0"/>
      <c r="NW3622" s="0"/>
      <c r="NX3622" s="0"/>
      <c r="NY3622" s="0"/>
      <c r="NZ3622" s="0"/>
      <c r="OA3622" s="0"/>
      <c r="OB3622" s="0"/>
      <c r="OC3622" s="0"/>
      <c r="OD3622" s="0"/>
      <c r="OE3622" s="0"/>
      <c r="OF3622" s="0"/>
      <c r="OG3622" s="0"/>
      <c r="OH3622" s="0"/>
      <c r="OI3622" s="0"/>
      <c r="OJ3622" s="0"/>
      <c r="OK3622" s="0"/>
      <c r="OL3622" s="0"/>
      <c r="OM3622" s="0"/>
      <c r="ON3622" s="0"/>
      <c r="OO3622" s="0"/>
      <c r="OP3622" s="0"/>
      <c r="OQ3622" s="0"/>
      <c r="OR3622" s="0"/>
      <c r="OS3622" s="0"/>
      <c r="OT3622" s="0"/>
      <c r="OU3622" s="0"/>
      <c r="OV3622" s="0"/>
      <c r="OW3622" s="0"/>
      <c r="OX3622" s="0"/>
      <c r="OY3622" s="0"/>
      <c r="OZ3622" s="0"/>
      <c r="PA3622" s="0"/>
      <c r="PB3622" s="0"/>
      <c r="PC3622" s="0"/>
      <c r="PD3622" s="0"/>
      <c r="PE3622" s="0"/>
      <c r="PF3622" s="0"/>
      <c r="PG3622" s="0"/>
      <c r="PH3622" s="0"/>
      <c r="PI3622" s="0"/>
      <c r="PJ3622" s="0"/>
      <c r="PK3622" s="0"/>
      <c r="PL3622" s="0"/>
      <c r="PM3622" s="0"/>
      <c r="PN3622" s="0"/>
      <c r="PO3622" s="0"/>
      <c r="PP3622" s="0"/>
      <c r="PQ3622" s="0"/>
      <c r="PR3622" s="0"/>
      <c r="PS3622" s="0"/>
      <c r="PT3622" s="0"/>
      <c r="PU3622" s="0"/>
      <c r="PV3622" s="0"/>
      <c r="PW3622" s="0"/>
      <c r="PX3622" s="0"/>
      <c r="PY3622" s="0"/>
      <c r="PZ3622" s="0"/>
      <c r="QA3622" s="0"/>
      <c r="QB3622" s="0"/>
      <c r="QC3622" s="0"/>
      <c r="QD3622" s="0"/>
      <c r="QE3622" s="0"/>
      <c r="QF3622" s="0"/>
      <c r="QG3622" s="0"/>
      <c r="QH3622" s="0"/>
      <c r="QI3622" s="0"/>
      <c r="QJ3622" s="0"/>
      <c r="QK3622" s="0"/>
      <c r="QL3622" s="0"/>
      <c r="QM3622" s="0"/>
      <c r="QN3622" s="0"/>
      <c r="QO3622" s="0"/>
      <c r="QP3622" s="0"/>
      <c r="QQ3622" s="0"/>
      <c r="QR3622" s="0"/>
      <c r="QS3622" s="0"/>
      <c r="QT3622" s="0"/>
      <c r="QU3622" s="0"/>
      <c r="QV3622" s="0"/>
      <c r="QW3622" s="0"/>
      <c r="QX3622" s="0"/>
      <c r="QY3622" s="0"/>
      <c r="QZ3622" s="0"/>
      <c r="RA3622" s="0"/>
      <c r="RB3622" s="0"/>
      <c r="RC3622" s="0"/>
      <c r="RD3622" s="0"/>
      <c r="RE3622" s="0"/>
      <c r="RF3622" s="0"/>
      <c r="RG3622" s="0"/>
      <c r="RH3622" s="0"/>
      <c r="RI3622" s="0"/>
      <c r="RJ3622" s="0"/>
      <c r="RK3622" s="0"/>
      <c r="RL3622" s="0"/>
      <c r="RM3622" s="0"/>
      <c r="RN3622" s="0"/>
      <c r="RO3622" s="0"/>
      <c r="RP3622" s="0"/>
      <c r="RQ3622" s="0"/>
      <c r="RR3622" s="0"/>
      <c r="RS3622" s="0"/>
      <c r="RT3622" s="0"/>
      <c r="RU3622" s="0"/>
      <c r="RV3622" s="0"/>
      <c r="RW3622" s="0"/>
      <c r="RX3622" s="0"/>
      <c r="RY3622" s="0"/>
      <c r="RZ3622" s="0"/>
      <c r="SA3622" s="0"/>
      <c r="SB3622" s="0"/>
      <c r="SC3622" s="0"/>
      <c r="SD3622" s="0"/>
      <c r="SE3622" s="0"/>
      <c r="SF3622" s="0"/>
      <c r="SG3622" s="0"/>
      <c r="SH3622" s="0"/>
      <c r="SI3622" s="0"/>
      <c r="SJ3622" s="0"/>
      <c r="SK3622" s="0"/>
      <c r="SL3622" s="0"/>
      <c r="SM3622" s="0"/>
      <c r="SN3622" s="0"/>
      <c r="SO3622" s="0"/>
      <c r="SP3622" s="0"/>
      <c r="SQ3622" s="0"/>
      <c r="SR3622" s="0"/>
      <c r="SS3622" s="0"/>
      <c r="ST3622" s="0"/>
      <c r="SU3622" s="0"/>
      <c r="SV3622" s="0"/>
      <c r="SW3622" s="0"/>
      <c r="SX3622" s="0"/>
      <c r="SY3622" s="0"/>
      <c r="SZ3622" s="0"/>
      <c r="TA3622" s="0"/>
      <c r="TB3622" s="0"/>
      <c r="TC3622" s="0"/>
      <c r="TD3622" s="0"/>
      <c r="TE3622" s="0"/>
      <c r="TF3622" s="0"/>
      <c r="TG3622" s="0"/>
      <c r="TH3622" s="0"/>
      <c r="TI3622" s="0"/>
      <c r="TJ3622" s="0"/>
      <c r="TK3622" s="0"/>
      <c r="TL3622" s="0"/>
      <c r="TM3622" s="0"/>
      <c r="TN3622" s="0"/>
      <c r="TO3622" s="0"/>
      <c r="TP3622" s="0"/>
      <c r="TQ3622" s="0"/>
      <c r="TR3622" s="0"/>
      <c r="TS3622" s="0"/>
      <c r="TT3622" s="0"/>
      <c r="TU3622" s="0"/>
      <c r="TV3622" s="0"/>
      <c r="TW3622" s="0"/>
      <c r="TX3622" s="0"/>
      <c r="TY3622" s="0"/>
      <c r="TZ3622" s="0"/>
      <c r="UA3622" s="0"/>
      <c r="UB3622" s="0"/>
      <c r="UC3622" s="0"/>
      <c r="UD3622" s="0"/>
      <c r="UE3622" s="0"/>
      <c r="UF3622" s="0"/>
      <c r="UG3622" s="0"/>
      <c r="UH3622" s="0"/>
      <c r="UI3622" s="0"/>
      <c r="UJ3622" s="0"/>
      <c r="UK3622" s="0"/>
      <c r="UL3622" s="0"/>
      <c r="UM3622" s="0"/>
      <c r="UN3622" s="0"/>
      <c r="UO3622" s="0"/>
      <c r="UP3622" s="0"/>
      <c r="UQ3622" s="0"/>
      <c r="UR3622" s="0"/>
      <c r="US3622" s="0"/>
      <c r="UT3622" s="0"/>
      <c r="UU3622" s="0"/>
      <c r="UV3622" s="0"/>
      <c r="UW3622" s="0"/>
      <c r="UX3622" s="0"/>
      <c r="UY3622" s="0"/>
      <c r="UZ3622" s="0"/>
      <c r="VA3622" s="0"/>
      <c r="VB3622" s="0"/>
      <c r="VC3622" s="0"/>
      <c r="VD3622" s="0"/>
      <c r="VE3622" s="0"/>
      <c r="VF3622" s="0"/>
      <c r="VG3622" s="0"/>
      <c r="VH3622" s="0"/>
      <c r="VI3622" s="0"/>
      <c r="VJ3622" s="0"/>
      <c r="VK3622" s="0"/>
      <c r="VL3622" s="0"/>
      <c r="VM3622" s="0"/>
      <c r="VN3622" s="0"/>
      <c r="VO3622" s="0"/>
      <c r="VP3622" s="0"/>
      <c r="VQ3622" s="0"/>
      <c r="VR3622" s="0"/>
      <c r="VS3622" s="0"/>
      <c r="VT3622" s="0"/>
      <c r="VU3622" s="0"/>
      <c r="VV3622" s="0"/>
      <c r="VW3622" s="0"/>
      <c r="VX3622" s="0"/>
      <c r="VY3622" s="0"/>
      <c r="VZ3622" s="0"/>
      <c r="WA3622" s="0"/>
      <c r="WB3622" s="0"/>
      <c r="WC3622" s="0"/>
      <c r="WD3622" s="0"/>
      <c r="WE3622" s="0"/>
      <c r="WF3622" s="0"/>
      <c r="WG3622" s="0"/>
      <c r="WH3622" s="0"/>
      <c r="WI3622" s="0"/>
      <c r="WJ3622" s="0"/>
      <c r="WK3622" s="0"/>
      <c r="WL3622" s="0"/>
      <c r="WM3622" s="0"/>
      <c r="WN3622" s="0"/>
      <c r="WO3622" s="0"/>
      <c r="WP3622" s="0"/>
      <c r="WQ3622" s="0"/>
      <c r="WR3622" s="0"/>
      <c r="WS3622" s="0"/>
      <c r="WT3622" s="0"/>
      <c r="WU3622" s="0"/>
      <c r="WV3622" s="0"/>
      <c r="WW3622" s="0"/>
      <c r="WX3622" s="0"/>
      <c r="WY3622" s="0"/>
      <c r="WZ3622" s="0"/>
      <c r="XA3622" s="0"/>
      <c r="XB3622" s="0"/>
      <c r="XC3622" s="0"/>
      <c r="XD3622" s="0"/>
      <c r="XE3622" s="0"/>
      <c r="XF3622" s="0"/>
      <c r="XG3622" s="0"/>
      <c r="XH3622" s="0"/>
      <c r="XI3622" s="0"/>
      <c r="XJ3622" s="0"/>
      <c r="XK3622" s="0"/>
      <c r="XL3622" s="0"/>
      <c r="XM3622" s="0"/>
      <c r="XN3622" s="0"/>
      <c r="XO3622" s="0"/>
      <c r="XP3622" s="0"/>
      <c r="XQ3622" s="0"/>
      <c r="XR3622" s="0"/>
      <c r="XS3622" s="0"/>
      <c r="XT3622" s="0"/>
      <c r="XU3622" s="0"/>
      <c r="XV3622" s="0"/>
      <c r="XW3622" s="0"/>
      <c r="XX3622" s="0"/>
      <c r="XY3622" s="0"/>
      <c r="XZ3622" s="0"/>
      <c r="YA3622" s="0"/>
      <c r="YB3622" s="0"/>
      <c r="YC3622" s="0"/>
      <c r="YD3622" s="0"/>
      <c r="YE3622" s="0"/>
      <c r="YF3622" s="0"/>
      <c r="YG3622" s="0"/>
      <c r="YH3622" s="0"/>
      <c r="YI3622" s="0"/>
      <c r="YJ3622" s="0"/>
      <c r="YK3622" s="0"/>
      <c r="YL3622" s="0"/>
      <c r="YM3622" s="0"/>
      <c r="YN3622" s="0"/>
      <c r="YO3622" s="0"/>
      <c r="YP3622" s="0"/>
      <c r="YQ3622" s="0"/>
      <c r="YR3622" s="0"/>
      <c r="YS3622" s="0"/>
      <c r="YT3622" s="0"/>
      <c r="YU3622" s="0"/>
      <c r="YV3622" s="0"/>
      <c r="YW3622" s="0"/>
      <c r="YX3622" s="0"/>
      <c r="YY3622" s="0"/>
      <c r="YZ3622" s="0"/>
      <c r="ZA3622" s="0"/>
      <c r="ZB3622" s="0"/>
      <c r="ZC3622" s="0"/>
      <c r="ZD3622" s="0"/>
      <c r="ZE3622" s="0"/>
      <c r="ZF3622" s="0"/>
      <c r="ZG3622" s="0"/>
      <c r="ZH3622" s="0"/>
      <c r="ZI3622" s="0"/>
      <c r="ZJ3622" s="0"/>
      <c r="ZK3622" s="0"/>
      <c r="ZL3622" s="0"/>
      <c r="ZM3622" s="0"/>
      <c r="ZN3622" s="0"/>
      <c r="ZO3622" s="0"/>
      <c r="ZP3622" s="0"/>
      <c r="ZQ3622" s="0"/>
      <c r="ZR3622" s="0"/>
      <c r="ZS3622" s="0"/>
      <c r="ZT3622" s="0"/>
      <c r="ZU3622" s="0"/>
      <c r="ZV3622" s="0"/>
      <c r="ZW3622" s="0"/>
      <c r="ZX3622" s="0"/>
      <c r="ZY3622" s="0"/>
      <c r="ZZ3622" s="0"/>
      <c r="AAA3622" s="0"/>
      <c r="AAB3622" s="0"/>
      <c r="AAC3622" s="0"/>
      <c r="AAD3622" s="0"/>
      <c r="AAE3622" s="0"/>
      <c r="AAF3622" s="0"/>
      <c r="AAG3622" s="0"/>
      <c r="AAH3622" s="0"/>
      <c r="AAI3622" s="0"/>
      <c r="AAJ3622" s="0"/>
      <c r="AAK3622" s="0"/>
      <c r="AAL3622" s="0"/>
      <c r="AAM3622" s="0"/>
      <c r="AAN3622" s="0"/>
      <c r="AAO3622" s="0"/>
      <c r="AAP3622" s="0"/>
      <c r="AAQ3622" s="0"/>
      <c r="AAR3622" s="0"/>
      <c r="AAS3622" s="0"/>
      <c r="AAT3622" s="0"/>
      <c r="AAU3622" s="0"/>
      <c r="AAV3622" s="0"/>
      <c r="AAW3622" s="0"/>
      <c r="AAX3622" s="0"/>
      <c r="AAY3622" s="0"/>
      <c r="AAZ3622" s="0"/>
      <c r="ABA3622" s="0"/>
      <c r="ABB3622" s="0"/>
      <c r="ABC3622" s="0"/>
      <c r="ABD3622" s="0"/>
      <c r="ABE3622" s="0"/>
      <c r="ABF3622" s="0"/>
      <c r="ABG3622" s="0"/>
      <c r="ABH3622" s="0"/>
      <c r="ABI3622" s="0"/>
      <c r="ABJ3622" s="0"/>
      <c r="ABK3622" s="0"/>
      <c r="ABL3622" s="0"/>
      <c r="ABM3622" s="0"/>
      <c r="ABN3622" s="0"/>
      <c r="ABO3622" s="0"/>
      <c r="ABP3622" s="0"/>
      <c r="ABQ3622" s="0"/>
      <c r="ABR3622" s="0"/>
      <c r="ABS3622" s="0"/>
      <c r="ABT3622" s="0"/>
      <c r="ABU3622" s="0"/>
      <c r="ABV3622" s="0"/>
      <c r="ABW3622" s="0"/>
      <c r="ABX3622" s="0"/>
      <c r="ABY3622" s="0"/>
      <c r="ABZ3622" s="0"/>
      <c r="ACA3622" s="0"/>
      <c r="ACB3622" s="0"/>
      <c r="ACC3622" s="0"/>
      <c r="ACD3622" s="0"/>
      <c r="ACE3622" s="0"/>
      <c r="ACF3622" s="0"/>
      <c r="ACG3622" s="0"/>
      <c r="ACH3622" s="0"/>
      <c r="ACI3622" s="0"/>
      <c r="ACJ3622" s="0"/>
      <c r="ACK3622" s="0"/>
      <c r="ACL3622" s="0"/>
      <c r="ACM3622" s="0"/>
      <c r="ACN3622" s="0"/>
      <c r="ACO3622" s="0"/>
      <c r="ACP3622" s="0"/>
      <c r="ACQ3622" s="0"/>
      <c r="ACR3622" s="0"/>
      <c r="ACS3622" s="0"/>
      <c r="ACT3622" s="0"/>
      <c r="ACU3622" s="0"/>
      <c r="ACV3622" s="0"/>
      <c r="ACW3622" s="0"/>
      <c r="ACX3622" s="0"/>
      <c r="ACY3622" s="0"/>
      <c r="ACZ3622" s="0"/>
      <c r="ADA3622" s="0"/>
      <c r="ADB3622" s="0"/>
      <c r="ADC3622" s="0"/>
      <c r="ADD3622" s="0"/>
      <c r="ADE3622" s="0"/>
      <c r="ADF3622" s="0"/>
      <c r="ADG3622" s="0"/>
      <c r="ADH3622" s="0"/>
      <c r="ADI3622" s="0"/>
      <c r="ADJ3622" s="0"/>
      <c r="ADK3622" s="0"/>
      <c r="ADL3622" s="0"/>
      <c r="ADM3622" s="0"/>
      <c r="ADN3622" s="0"/>
      <c r="ADO3622" s="0"/>
      <c r="ADP3622" s="0"/>
      <c r="ADQ3622" s="0"/>
      <c r="ADR3622" s="0"/>
      <c r="ADS3622" s="0"/>
      <c r="ADT3622" s="0"/>
      <c r="ADU3622" s="0"/>
      <c r="ADV3622" s="0"/>
      <c r="ADW3622" s="0"/>
      <c r="ADX3622" s="0"/>
      <c r="ADY3622" s="0"/>
      <c r="ADZ3622" s="0"/>
      <c r="AEA3622" s="0"/>
      <c r="AEB3622" s="0"/>
      <c r="AEC3622" s="0"/>
      <c r="AED3622" s="0"/>
      <c r="AEE3622" s="0"/>
      <c r="AEF3622" s="0"/>
      <c r="AEG3622" s="0"/>
      <c r="AEH3622" s="0"/>
      <c r="AEI3622" s="0"/>
      <c r="AEJ3622" s="0"/>
      <c r="AEK3622" s="0"/>
      <c r="AEL3622" s="0"/>
      <c r="AEM3622" s="0"/>
      <c r="AEN3622" s="0"/>
      <c r="AEO3622" s="0"/>
      <c r="AEP3622" s="0"/>
      <c r="AEQ3622" s="0"/>
      <c r="AER3622" s="0"/>
      <c r="AES3622" s="0"/>
      <c r="AET3622" s="0"/>
      <c r="AEU3622" s="0"/>
      <c r="AEV3622" s="0"/>
      <c r="AEW3622" s="0"/>
      <c r="AEX3622" s="0"/>
      <c r="AEY3622" s="0"/>
      <c r="AEZ3622" s="0"/>
      <c r="AFA3622" s="0"/>
      <c r="AFB3622" s="0"/>
      <c r="AFC3622" s="0"/>
      <c r="AFD3622" s="0"/>
      <c r="AFE3622" s="0"/>
      <c r="AFF3622" s="0"/>
      <c r="AFG3622" s="0"/>
      <c r="AFH3622" s="0"/>
      <c r="AFI3622" s="0"/>
      <c r="AFJ3622" s="0"/>
      <c r="AFK3622" s="0"/>
      <c r="AFL3622" s="0"/>
      <c r="AFM3622" s="0"/>
      <c r="AFN3622" s="0"/>
      <c r="AFO3622" s="0"/>
      <c r="AFP3622" s="0"/>
      <c r="AFQ3622" s="0"/>
      <c r="AFR3622" s="0"/>
      <c r="AFS3622" s="0"/>
      <c r="AFT3622" s="0"/>
      <c r="AFU3622" s="0"/>
      <c r="AFV3622" s="0"/>
      <c r="AFW3622" s="0"/>
      <c r="AFX3622" s="0"/>
      <c r="AFY3622" s="0"/>
      <c r="AFZ3622" s="0"/>
      <c r="AGA3622" s="0"/>
      <c r="AGB3622" s="0"/>
      <c r="AGC3622" s="0"/>
      <c r="AGD3622" s="0"/>
      <c r="AGE3622" s="0"/>
      <c r="AGF3622" s="0"/>
      <c r="AGG3622" s="0"/>
      <c r="AGH3622" s="0"/>
      <c r="AGI3622" s="0"/>
      <c r="AGJ3622" s="0"/>
      <c r="AGK3622" s="0"/>
      <c r="AGL3622" s="0"/>
      <c r="AGM3622" s="0"/>
      <c r="AGN3622" s="0"/>
      <c r="AGO3622" s="0"/>
      <c r="AGP3622" s="0"/>
      <c r="AGQ3622" s="0"/>
      <c r="AGR3622" s="0"/>
      <c r="AGS3622" s="0"/>
      <c r="AGT3622" s="0"/>
      <c r="AGU3622" s="0"/>
      <c r="AGV3622" s="0"/>
      <c r="AGW3622" s="0"/>
      <c r="AGX3622" s="0"/>
      <c r="AGY3622" s="0"/>
      <c r="AGZ3622" s="0"/>
      <c r="AHA3622" s="0"/>
      <c r="AHB3622" s="0"/>
      <c r="AHC3622" s="0"/>
      <c r="AHD3622" s="0"/>
      <c r="AHE3622" s="0"/>
      <c r="AHF3622" s="0"/>
      <c r="AHG3622" s="0"/>
      <c r="AHH3622" s="0"/>
      <c r="AHI3622" s="0"/>
      <c r="AHJ3622" s="0"/>
      <c r="AHK3622" s="0"/>
      <c r="AHL3622" s="0"/>
      <c r="AHM3622" s="0"/>
      <c r="AHN3622" s="0"/>
      <c r="AHO3622" s="0"/>
      <c r="AHP3622" s="0"/>
      <c r="AHQ3622" s="0"/>
      <c r="AHR3622" s="0"/>
      <c r="AHS3622" s="0"/>
      <c r="AHT3622" s="0"/>
      <c r="AHU3622" s="0"/>
      <c r="AHV3622" s="0"/>
      <c r="AHW3622" s="0"/>
      <c r="AHX3622" s="0"/>
      <c r="AHY3622" s="0"/>
      <c r="AHZ3622" s="0"/>
      <c r="AIA3622" s="0"/>
      <c r="AIB3622" s="0"/>
      <c r="AIC3622" s="0"/>
      <c r="AID3622" s="0"/>
      <c r="AIE3622" s="0"/>
      <c r="AIF3622" s="0"/>
      <c r="AIG3622" s="0"/>
      <c r="AIH3622" s="0"/>
      <c r="AII3622" s="0"/>
      <c r="AIJ3622" s="0"/>
      <c r="AIK3622" s="0"/>
      <c r="AIL3622" s="0"/>
      <c r="AIM3622" s="0"/>
      <c r="AIN3622" s="0"/>
      <c r="AIO3622" s="0"/>
      <c r="AIP3622" s="0"/>
      <c r="AIQ3622" s="0"/>
      <c r="AIR3622" s="0"/>
      <c r="AIS3622" s="0"/>
      <c r="AIT3622" s="0"/>
      <c r="AIU3622" s="0"/>
      <c r="AIV3622" s="0"/>
      <c r="AIW3622" s="0"/>
      <c r="AIX3622" s="0"/>
      <c r="AIY3622" s="0"/>
      <c r="AIZ3622" s="0"/>
      <c r="AJA3622" s="0"/>
      <c r="AJB3622" s="0"/>
      <c r="AJC3622" s="0"/>
      <c r="AJD3622" s="0"/>
      <c r="AJE3622" s="0"/>
      <c r="AJF3622" s="0"/>
      <c r="AJG3622" s="0"/>
      <c r="AJH3622" s="0"/>
      <c r="AJI3622" s="0"/>
      <c r="AJJ3622" s="0"/>
      <c r="AJK3622" s="0"/>
      <c r="AJL3622" s="0"/>
      <c r="AJM3622" s="0"/>
      <c r="AJN3622" s="0"/>
      <c r="AJO3622" s="0"/>
      <c r="AJP3622" s="0"/>
      <c r="AJQ3622" s="0"/>
      <c r="AJR3622" s="0"/>
      <c r="AJS3622" s="0"/>
      <c r="AJT3622" s="0"/>
      <c r="AJU3622" s="0"/>
      <c r="AJV3622" s="0"/>
      <c r="AJW3622" s="0"/>
      <c r="AJX3622" s="0"/>
      <c r="AJY3622" s="0"/>
      <c r="AJZ3622" s="0"/>
      <c r="AKA3622" s="0"/>
      <c r="AKB3622" s="0"/>
      <c r="AKC3622" s="0"/>
      <c r="AKD3622" s="0"/>
      <c r="AKE3622" s="0"/>
      <c r="AKF3622" s="0"/>
      <c r="AKG3622" s="0"/>
      <c r="AKH3622" s="0"/>
      <c r="AKI3622" s="0"/>
      <c r="AKJ3622" s="0"/>
      <c r="AKK3622" s="0"/>
      <c r="AKL3622" s="0"/>
      <c r="AKM3622" s="0"/>
      <c r="AKN3622" s="0"/>
      <c r="AKO3622" s="0"/>
      <c r="AKP3622" s="0"/>
      <c r="AKQ3622" s="0"/>
      <c r="AKR3622" s="0"/>
      <c r="AKS3622" s="0"/>
      <c r="AKT3622" s="0"/>
      <c r="AKU3622" s="0"/>
      <c r="AKV3622" s="0"/>
      <c r="AKW3622" s="0"/>
      <c r="AKX3622" s="0"/>
      <c r="AKY3622" s="0"/>
      <c r="AKZ3622" s="0"/>
      <c r="ALA3622" s="0"/>
      <c r="ALB3622" s="0"/>
      <c r="ALC3622" s="0"/>
      <c r="ALD3622" s="0"/>
      <c r="ALE3622" s="0"/>
      <c r="ALF3622" s="0"/>
      <c r="ALG3622" s="0"/>
      <c r="ALH3622" s="0"/>
      <c r="ALI3622" s="0"/>
      <c r="ALJ3622" s="0"/>
      <c r="ALK3622" s="0"/>
      <c r="ALL3622" s="0"/>
      <c r="ALM3622" s="0"/>
      <c r="ALN3622" s="0"/>
      <c r="ALO3622" s="0"/>
      <c r="ALP3622" s="0"/>
      <c r="ALQ3622" s="0"/>
      <c r="ALR3622" s="0"/>
      <c r="ALS3622" s="0"/>
      <c r="ALT3622" s="0"/>
      <c r="ALU3622" s="0"/>
      <c r="ALV3622" s="0"/>
      <c r="ALW3622" s="0"/>
      <c r="ALX3622" s="0"/>
      <c r="ALY3622" s="0"/>
      <c r="ALZ3622" s="0"/>
      <c r="AMA3622" s="0"/>
      <c r="AMB3622" s="0"/>
      <c r="AMC3622" s="0"/>
      <c r="AMD3622" s="0"/>
      <c r="AME3622" s="0"/>
      <c r="AMF3622" s="0"/>
      <c r="AMG3622" s="0"/>
      <c r="AMH3622" s="0"/>
      <c r="AMI3622" s="0"/>
    </row>
    <row r="3623" customFormat="false" ht="12.75" hidden="false" customHeight="false" outlineLevel="0" collapsed="false">
      <c r="A3623" s="1" t="s">
        <v>3849</v>
      </c>
      <c r="C3623" s="70" t="s">
        <v>3852</v>
      </c>
      <c r="D3623" s="70" t="s">
        <v>13</v>
      </c>
      <c r="E3623" s="72" t="n">
        <v>2</v>
      </c>
      <c r="F3623" s="73" t="n">
        <v>3.2</v>
      </c>
      <c r="G3623" s="74"/>
      <c r="BM3623" s="0"/>
      <c r="BN3623" s="0"/>
      <c r="BO3623" s="0"/>
      <c r="BP3623" s="0"/>
      <c r="BQ3623" s="0"/>
      <c r="BR3623" s="0"/>
      <c r="BS3623" s="0"/>
      <c r="BT3623" s="0"/>
      <c r="BU3623" s="0"/>
      <c r="BV3623" s="0"/>
      <c r="BW3623" s="0"/>
      <c r="BX3623" s="0"/>
      <c r="BY3623" s="0"/>
      <c r="BZ3623" s="0"/>
      <c r="CA3623" s="0"/>
      <c r="CB3623" s="0"/>
      <c r="CC3623" s="0"/>
      <c r="CD3623" s="0"/>
      <c r="CE3623" s="0"/>
      <c r="CF3623" s="0"/>
      <c r="CG3623" s="0"/>
      <c r="CH3623" s="0"/>
      <c r="CI3623" s="0"/>
      <c r="CJ3623" s="0"/>
      <c r="CK3623" s="0"/>
      <c r="CL3623" s="0"/>
      <c r="CM3623" s="0"/>
      <c r="CN3623" s="0"/>
      <c r="CO3623" s="0"/>
      <c r="CP3623" s="0"/>
      <c r="CQ3623" s="0"/>
      <c r="CR3623" s="0"/>
      <c r="CS3623" s="0"/>
      <c r="CT3623" s="0"/>
      <c r="CU3623" s="0"/>
      <c r="CV3623" s="0"/>
      <c r="CW3623" s="0"/>
      <c r="CX3623" s="0"/>
      <c r="CY3623" s="0"/>
      <c r="CZ3623" s="0"/>
      <c r="DA3623" s="0"/>
      <c r="DB3623" s="0"/>
      <c r="DC3623" s="0"/>
      <c r="DD3623" s="0"/>
      <c r="DE3623" s="0"/>
      <c r="DF3623" s="0"/>
      <c r="DG3623" s="0"/>
      <c r="DH3623" s="0"/>
      <c r="DI3623" s="0"/>
      <c r="DJ3623" s="0"/>
      <c r="DK3623" s="0"/>
      <c r="DL3623" s="0"/>
      <c r="DM3623" s="0"/>
      <c r="DN3623" s="0"/>
      <c r="DO3623" s="0"/>
      <c r="DP3623" s="0"/>
      <c r="DQ3623" s="0"/>
      <c r="DR3623" s="0"/>
      <c r="DS3623" s="0"/>
      <c r="DT3623" s="0"/>
      <c r="DU3623" s="0"/>
      <c r="DV3623" s="0"/>
      <c r="DW3623" s="0"/>
      <c r="DX3623" s="0"/>
      <c r="DY3623" s="0"/>
      <c r="DZ3623" s="0"/>
      <c r="EA3623" s="0"/>
      <c r="EB3623" s="0"/>
      <c r="EC3623" s="0"/>
      <c r="ED3623" s="0"/>
      <c r="EE3623" s="0"/>
      <c r="EF3623" s="0"/>
      <c r="EG3623" s="0"/>
      <c r="EH3623" s="0"/>
      <c r="EI3623" s="0"/>
      <c r="EJ3623" s="0"/>
      <c r="EK3623" s="0"/>
      <c r="EL3623" s="0"/>
      <c r="EM3623" s="0"/>
      <c r="EN3623" s="0"/>
      <c r="EO3623" s="0"/>
      <c r="EP3623" s="0"/>
      <c r="EQ3623" s="0"/>
      <c r="ER3623" s="0"/>
      <c r="ES3623" s="0"/>
      <c r="ET3623" s="0"/>
      <c r="EU3623" s="0"/>
      <c r="EV3623" s="0"/>
      <c r="EW3623" s="0"/>
      <c r="EX3623" s="0"/>
      <c r="EY3623" s="0"/>
      <c r="EZ3623" s="0"/>
      <c r="FA3623" s="0"/>
      <c r="FB3623" s="0"/>
      <c r="FC3623" s="0"/>
      <c r="FD3623" s="0"/>
      <c r="FE3623" s="0"/>
      <c r="FF3623" s="0"/>
      <c r="FG3623" s="0"/>
      <c r="FH3623" s="0"/>
      <c r="FI3623" s="0"/>
      <c r="FJ3623" s="0"/>
      <c r="FK3623" s="0"/>
      <c r="FL3623" s="0"/>
      <c r="FM3623" s="0"/>
      <c r="FN3623" s="0"/>
      <c r="FO3623" s="0"/>
      <c r="FP3623" s="0"/>
      <c r="FQ3623" s="0"/>
      <c r="FR3623" s="0"/>
      <c r="FS3623" s="0"/>
      <c r="FT3623" s="0"/>
      <c r="FU3623" s="0"/>
      <c r="FV3623" s="0"/>
      <c r="FW3623" s="0"/>
      <c r="FX3623" s="0"/>
      <c r="FY3623" s="0"/>
      <c r="FZ3623" s="0"/>
      <c r="GA3623" s="0"/>
      <c r="GB3623" s="0"/>
      <c r="GC3623" s="0"/>
      <c r="GD3623" s="0"/>
      <c r="GE3623" s="0"/>
      <c r="GF3623" s="0"/>
      <c r="GG3623" s="0"/>
      <c r="GH3623" s="0"/>
      <c r="GI3623" s="0"/>
      <c r="GJ3623" s="0"/>
      <c r="GK3623" s="0"/>
      <c r="GL3623" s="0"/>
      <c r="GM3623" s="0"/>
      <c r="GN3623" s="0"/>
      <c r="GO3623" s="0"/>
      <c r="GP3623" s="0"/>
      <c r="GQ3623" s="0"/>
      <c r="GR3623" s="0"/>
      <c r="GS3623" s="0"/>
      <c r="GT3623" s="0"/>
      <c r="GU3623" s="0"/>
      <c r="GV3623" s="0"/>
      <c r="GW3623" s="0"/>
      <c r="GX3623" s="0"/>
      <c r="GY3623" s="0"/>
      <c r="GZ3623" s="0"/>
      <c r="HA3623" s="0"/>
      <c r="HB3623" s="0"/>
      <c r="HC3623" s="0"/>
      <c r="HD3623" s="0"/>
      <c r="HE3623" s="0"/>
      <c r="HF3623" s="0"/>
      <c r="HG3623" s="0"/>
      <c r="HH3623" s="0"/>
      <c r="HI3623" s="0"/>
      <c r="HJ3623" s="0"/>
      <c r="HK3623" s="0"/>
      <c r="HL3623" s="0"/>
      <c r="HM3623" s="0"/>
      <c r="HN3623" s="0"/>
      <c r="HO3623" s="0"/>
      <c r="HP3623" s="0"/>
      <c r="HQ3623" s="0"/>
      <c r="HR3623" s="0"/>
      <c r="HS3623" s="0"/>
      <c r="HT3623" s="0"/>
      <c r="HU3623" s="0"/>
      <c r="HV3623" s="0"/>
      <c r="HW3623" s="0"/>
      <c r="HX3623" s="0"/>
      <c r="HY3623" s="0"/>
      <c r="HZ3623" s="0"/>
      <c r="IA3623" s="0"/>
      <c r="IB3623" s="0"/>
      <c r="IC3623" s="0"/>
      <c r="ID3623" s="0"/>
      <c r="IE3623" s="0"/>
      <c r="IF3623" s="0"/>
      <c r="IG3623" s="0"/>
      <c r="IH3623" s="0"/>
      <c r="II3623" s="0"/>
      <c r="IJ3623" s="0"/>
      <c r="IK3623" s="0"/>
      <c r="IL3623" s="0"/>
      <c r="IM3623" s="0"/>
      <c r="IN3623" s="0"/>
      <c r="IO3623" s="0"/>
      <c r="IP3623" s="0"/>
      <c r="IQ3623" s="0"/>
      <c r="IR3623" s="0"/>
      <c r="IS3623" s="0"/>
      <c r="IT3623" s="0"/>
      <c r="IU3623" s="0"/>
      <c r="IV3623" s="0"/>
      <c r="IW3623" s="0"/>
      <c r="IX3623" s="0"/>
      <c r="IY3623" s="0"/>
      <c r="IZ3623" s="0"/>
      <c r="JA3623" s="0"/>
      <c r="JB3623" s="0"/>
      <c r="JC3623" s="0"/>
      <c r="JD3623" s="0"/>
      <c r="JE3623" s="0"/>
      <c r="JF3623" s="0"/>
      <c r="JG3623" s="0"/>
      <c r="JH3623" s="0"/>
      <c r="JI3623" s="0"/>
      <c r="JJ3623" s="0"/>
      <c r="JK3623" s="0"/>
      <c r="JL3623" s="0"/>
      <c r="JM3623" s="0"/>
      <c r="JN3623" s="0"/>
      <c r="JO3623" s="0"/>
      <c r="JP3623" s="0"/>
      <c r="JQ3623" s="0"/>
      <c r="JR3623" s="0"/>
      <c r="JS3623" s="0"/>
      <c r="JT3623" s="0"/>
      <c r="JU3623" s="0"/>
      <c r="JV3623" s="0"/>
      <c r="JW3623" s="0"/>
      <c r="JX3623" s="0"/>
      <c r="JY3623" s="0"/>
      <c r="JZ3623" s="0"/>
      <c r="KA3623" s="0"/>
      <c r="KB3623" s="0"/>
      <c r="KC3623" s="0"/>
      <c r="KD3623" s="0"/>
      <c r="KE3623" s="0"/>
      <c r="KF3623" s="0"/>
      <c r="KG3623" s="0"/>
      <c r="KH3623" s="0"/>
      <c r="KI3623" s="0"/>
      <c r="KJ3623" s="0"/>
      <c r="KK3623" s="0"/>
      <c r="KL3623" s="0"/>
      <c r="KM3623" s="0"/>
      <c r="KN3623" s="0"/>
      <c r="KO3623" s="0"/>
      <c r="KP3623" s="0"/>
      <c r="KQ3623" s="0"/>
      <c r="KR3623" s="0"/>
      <c r="KS3623" s="0"/>
      <c r="KT3623" s="0"/>
      <c r="KU3623" s="0"/>
      <c r="KV3623" s="0"/>
      <c r="KW3623" s="0"/>
      <c r="KX3623" s="0"/>
      <c r="KY3623" s="0"/>
      <c r="KZ3623" s="0"/>
      <c r="LA3623" s="0"/>
      <c r="LB3623" s="0"/>
      <c r="LC3623" s="0"/>
      <c r="LD3623" s="0"/>
      <c r="LE3623" s="0"/>
      <c r="LF3623" s="0"/>
      <c r="LG3623" s="0"/>
      <c r="LH3623" s="0"/>
      <c r="LI3623" s="0"/>
      <c r="LJ3623" s="0"/>
      <c r="LK3623" s="0"/>
      <c r="LL3623" s="0"/>
      <c r="LM3623" s="0"/>
      <c r="LN3623" s="0"/>
      <c r="LO3623" s="0"/>
      <c r="LP3623" s="0"/>
      <c r="LQ3623" s="0"/>
      <c r="LR3623" s="0"/>
      <c r="LS3623" s="0"/>
      <c r="LT3623" s="0"/>
      <c r="LU3623" s="0"/>
      <c r="LV3623" s="0"/>
      <c r="LW3623" s="0"/>
      <c r="LX3623" s="0"/>
      <c r="LY3623" s="0"/>
      <c r="LZ3623" s="0"/>
      <c r="MA3623" s="0"/>
      <c r="MB3623" s="0"/>
      <c r="MC3623" s="0"/>
      <c r="MD3623" s="0"/>
      <c r="ME3623" s="0"/>
      <c r="MF3623" s="0"/>
      <c r="MG3623" s="0"/>
      <c r="MH3623" s="0"/>
      <c r="MI3623" s="0"/>
      <c r="MJ3623" s="0"/>
      <c r="MK3623" s="0"/>
      <c r="ML3623" s="0"/>
      <c r="MM3623" s="0"/>
      <c r="MN3623" s="0"/>
      <c r="MO3623" s="0"/>
      <c r="MP3623" s="0"/>
      <c r="MQ3623" s="0"/>
      <c r="MR3623" s="0"/>
      <c r="MS3623" s="0"/>
      <c r="MT3623" s="0"/>
      <c r="MU3623" s="0"/>
      <c r="MV3623" s="0"/>
      <c r="MW3623" s="0"/>
      <c r="MX3623" s="0"/>
      <c r="MY3623" s="0"/>
      <c r="MZ3623" s="0"/>
      <c r="NA3623" s="0"/>
      <c r="NB3623" s="0"/>
      <c r="NC3623" s="0"/>
      <c r="ND3623" s="0"/>
      <c r="NE3623" s="0"/>
      <c r="NF3623" s="0"/>
      <c r="NG3623" s="0"/>
      <c r="NH3623" s="0"/>
      <c r="NI3623" s="0"/>
      <c r="NJ3623" s="0"/>
      <c r="NK3623" s="0"/>
      <c r="NL3623" s="0"/>
      <c r="NM3623" s="0"/>
      <c r="NN3623" s="0"/>
      <c r="NO3623" s="0"/>
      <c r="NP3623" s="0"/>
      <c r="NQ3623" s="0"/>
      <c r="NR3623" s="0"/>
      <c r="NS3623" s="0"/>
      <c r="NT3623" s="0"/>
      <c r="NU3623" s="0"/>
      <c r="NV3623" s="0"/>
      <c r="NW3623" s="0"/>
      <c r="NX3623" s="0"/>
      <c r="NY3623" s="0"/>
      <c r="NZ3623" s="0"/>
      <c r="OA3623" s="0"/>
      <c r="OB3623" s="0"/>
      <c r="OC3623" s="0"/>
      <c r="OD3623" s="0"/>
      <c r="OE3623" s="0"/>
      <c r="OF3623" s="0"/>
      <c r="OG3623" s="0"/>
      <c r="OH3623" s="0"/>
      <c r="OI3623" s="0"/>
      <c r="OJ3623" s="0"/>
      <c r="OK3623" s="0"/>
      <c r="OL3623" s="0"/>
      <c r="OM3623" s="0"/>
      <c r="ON3623" s="0"/>
      <c r="OO3623" s="0"/>
      <c r="OP3623" s="0"/>
      <c r="OQ3623" s="0"/>
      <c r="OR3623" s="0"/>
      <c r="OS3623" s="0"/>
      <c r="OT3623" s="0"/>
      <c r="OU3623" s="0"/>
      <c r="OV3623" s="0"/>
      <c r="OW3623" s="0"/>
      <c r="OX3623" s="0"/>
      <c r="OY3623" s="0"/>
      <c r="OZ3623" s="0"/>
      <c r="PA3623" s="0"/>
      <c r="PB3623" s="0"/>
      <c r="PC3623" s="0"/>
      <c r="PD3623" s="0"/>
      <c r="PE3623" s="0"/>
      <c r="PF3623" s="0"/>
      <c r="PG3623" s="0"/>
      <c r="PH3623" s="0"/>
      <c r="PI3623" s="0"/>
      <c r="PJ3623" s="0"/>
      <c r="PK3623" s="0"/>
      <c r="PL3623" s="0"/>
      <c r="PM3623" s="0"/>
      <c r="PN3623" s="0"/>
      <c r="PO3623" s="0"/>
      <c r="PP3623" s="0"/>
      <c r="PQ3623" s="0"/>
      <c r="PR3623" s="0"/>
      <c r="PS3623" s="0"/>
      <c r="PT3623" s="0"/>
      <c r="PU3623" s="0"/>
      <c r="PV3623" s="0"/>
      <c r="PW3623" s="0"/>
      <c r="PX3623" s="0"/>
      <c r="PY3623" s="0"/>
      <c r="PZ3623" s="0"/>
      <c r="QA3623" s="0"/>
      <c r="QB3623" s="0"/>
      <c r="QC3623" s="0"/>
      <c r="QD3623" s="0"/>
      <c r="QE3623" s="0"/>
      <c r="QF3623" s="0"/>
      <c r="QG3623" s="0"/>
      <c r="QH3623" s="0"/>
      <c r="QI3623" s="0"/>
      <c r="QJ3623" s="0"/>
      <c r="QK3623" s="0"/>
      <c r="QL3623" s="0"/>
      <c r="QM3623" s="0"/>
      <c r="QN3623" s="0"/>
      <c r="QO3623" s="0"/>
      <c r="QP3623" s="0"/>
      <c r="QQ3623" s="0"/>
      <c r="QR3623" s="0"/>
      <c r="QS3623" s="0"/>
      <c r="QT3623" s="0"/>
      <c r="QU3623" s="0"/>
      <c r="QV3623" s="0"/>
      <c r="QW3623" s="0"/>
      <c r="QX3623" s="0"/>
      <c r="QY3623" s="0"/>
      <c r="QZ3623" s="0"/>
      <c r="RA3623" s="0"/>
      <c r="RB3623" s="0"/>
      <c r="RC3623" s="0"/>
      <c r="RD3623" s="0"/>
      <c r="RE3623" s="0"/>
      <c r="RF3623" s="0"/>
      <c r="RG3623" s="0"/>
      <c r="RH3623" s="0"/>
      <c r="RI3623" s="0"/>
      <c r="RJ3623" s="0"/>
      <c r="RK3623" s="0"/>
      <c r="RL3623" s="0"/>
      <c r="RM3623" s="0"/>
      <c r="RN3623" s="0"/>
      <c r="RO3623" s="0"/>
      <c r="RP3623" s="0"/>
      <c r="RQ3623" s="0"/>
      <c r="RR3623" s="0"/>
      <c r="RS3623" s="0"/>
      <c r="RT3623" s="0"/>
      <c r="RU3623" s="0"/>
      <c r="RV3623" s="0"/>
      <c r="RW3623" s="0"/>
      <c r="RX3623" s="0"/>
      <c r="RY3623" s="0"/>
      <c r="RZ3623" s="0"/>
      <c r="SA3623" s="0"/>
      <c r="SB3623" s="0"/>
      <c r="SC3623" s="0"/>
      <c r="SD3623" s="0"/>
      <c r="SE3623" s="0"/>
      <c r="SF3623" s="0"/>
      <c r="SG3623" s="0"/>
      <c r="SH3623" s="0"/>
      <c r="SI3623" s="0"/>
      <c r="SJ3623" s="0"/>
      <c r="SK3623" s="0"/>
      <c r="SL3623" s="0"/>
      <c r="SM3623" s="0"/>
      <c r="SN3623" s="0"/>
      <c r="SO3623" s="0"/>
      <c r="SP3623" s="0"/>
      <c r="SQ3623" s="0"/>
      <c r="SR3623" s="0"/>
      <c r="SS3623" s="0"/>
      <c r="ST3623" s="0"/>
      <c r="SU3623" s="0"/>
      <c r="SV3623" s="0"/>
      <c r="SW3623" s="0"/>
      <c r="SX3623" s="0"/>
      <c r="SY3623" s="0"/>
      <c r="SZ3623" s="0"/>
      <c r="TA3623" s="0"/>
      <c r="TB3623" s="0"/>
      <c r="TC3623" s="0"/>
      <c r="TD3623" s="0"/>
      <c r="TE3623" s="0"/>
      <c r="TF3623" s="0"/>
      <c r="TG3623" s="0"/>
      <c r="TH3623" s="0"/>
      <c r="TI3623" s="0"/>
      <c r="TJ3623" s="0"/>
      <c r="TK3623" s="0"/>
      <c r="TL3623" s="0"/>
      <c r="TM3623" s="0"/>
      <c r="TN3623" s="0"/>
      <c r="TO3623" s="0"/>
      <c r="TP3623" s="0"/>
      <c r="TQ3623" s="0"/>
      <c r="TR3623" s="0"/>
      <c r="TS3623" s="0"/>
      <c r="TT3623" s="0"/>
      <c r="TU3623" s="0"/>
      <c r="TV3623" s="0"/>
      <c r="TW3623" s="0"/>
      <c r="TX3623" s="0"/>
      <c r="TY3623" s="0"/>
      <c r="TZ3623" s="0"/>
      <c r="UA3623" s="0"/>
      <c r="UB3623" s="0"/>
      <c r="UC3623" s="0"/>
      <c r="UD3623" s="0"/>
      <c r="UE3623" s="0"/>
      <c r="UF3623" s="0"/>
      <c r="UG3623" s="0"/>
      <c r="UH3623" s="0"/>
      <c r="UI3623" s="0"/>
      <c r="UJ3623" s="0"/>
      <c r="UK3623" s="0"/>
      <c r="UL3623" s="0"/>
      <c r="UM3623" s="0"/>
      <c r="UN3623" s="0"/>
      <c r="UO3623" s="0"/>
      <c r="UP3623" s="0"/>
      <c r="UQ3623" s="0"/>
      <c r="UR3623" s="0"/>
      <c r="US3623" s="0"/>
      <c r="UT3623" s="0"/>
      <c r="UU3623" s="0"/>
      <c r="UV3623" s="0"/>
      <c r="UW3623" s="0"/>
      <c r="UX3623" s="0"/>
      <c r="UY3623" s="0"/>
      <c r="UZ3623" s="0"/>
      <c r="VA3623" s="0"/>
      <c r="VB3623" s="0"/>
      <c r="VC3623" s="0"/>
      <c r="VD3623" s="0"/>
      <c r="VE3623" s="0"/>
      <c r="VF3623" s="0"/>
      <c r="VG3623" s="0"/>
      <c r="VH3623" s="0"/>
      <c r="VI3623" s="0"/>
      <c r="VJ3623" s="0"/>
      <c r="VK3623" s="0"/>
      <c r="VL3623" s="0"/>
      <c r="VM3623" s="0"/>
      <c r="VN3623" s="0"/>
      <c r="VO3623" s="0"/>
      <c r="VP3623" s="0"/>
      <c r="VQ3623" s="0"/>
      <c r="VR3623" s="0"/>
      <c r="VS3623" s="0"/>
      <c r="VT3623" s="0"/>
      <c r="VU3623" s="0"/>
      <c r="VV3623" s="0"/>
      <c r="VW3623" s="0"/>
      <c r="VX3623" s="0"/>
      <c r="VY3623" s="0"/>
      <c r="VZ3623" s="0"/>
      <c r="WA3623" s="0"/>
      <c r="WB3623" s="0"/>
      <c r="WC3623" s="0"/>
      <c r="WD3623" s="0"/>
      <c r="WE3623" s="0"/>
      <c r="WF3623" s="0"/>
      <c r="WG3623" s="0"/>
      <c r="WH3623" s="0"/>
      <c r="WI3623" s="0"/>
      <c r="WJ3623" s="0"/>
      <c r="WK3623" s="0"/>
      <c r="WL3623" s="0"/>
      <c r="WM3623" s="0"/>
      <c r="WN3623" s="0"/>
      <c r="WO3623" s="0"/>
      <c r="WP3623" s="0"/>
      <c r="WQ3623" s="0"/>
      <c r="WR3623" s="0"/>
      <c r="WS3623" s="0"/>
      <c r="WT3623" s="0"/>
      <c r="WU3623" s="0"/>
      <c r="WV3623" s="0"/>
      <c r="WW3623" s="0"/>
      <c r="WX3623" s="0"/>
      <c r="WY3623" s="0"/>
      <c r="WZ3623" s="0"/>
      <c r="XA3623" s="0"/>
      <c r="XB3623" s="0"/>
      <c r="XC3623" s="0"/>
      <c r="XD3623" s="0"/>
      <c r="XE3623" s="0"/>
      <c r="XF3623" s="0"/>
      <c r="XG3623" s="0"/>
      <c r="XH3623" s="0"/>
      <c r="XI3623" s="0"/>
      <c r="XJ3623" s="0"/>
      <c r="XK3623" s="0"/>
      <c r="XL3623" s="0"/>
      <c r="XM3623" s="0"/>
      <c r="XN3623" s="0"/>
      <c r="XO3623" s="0"/>
      <c r="XP3623" s="0"/>
      <c r="XQ3623" s="0"/>
      <c r="XR3623" s="0"/>
      <c r="XS3623" s="0"/>
      <c r="XT3623" s="0"/>
      <c r="XU3623" s="0"/>
      <c r="XV3623" s="0"/>
      <c r="XW3623" s="0"/>
      <c r="XX3623" s="0"/>
      <c r="XY3623" s="0"/>
      <c r="XZ3623" s="0"/>
      <c r="YA3623" s="0"/>
      <c r="YB3623" s="0"/>
      <c r="YC3623" s="0"/>
      <c r="YD3623" s="0"/>
      <c r="YE3623" s="0"/>
      <c r="YF3623" s="0"/>
      <c r="YG3623" s="0"/>
      <c r="YH3623" s="0"/>
      <c r="YI3623" s="0"/>
      <c r="YJ3623" s="0"/>
      <c r="YK3623" s="0"/>
      <c r="YL3623" s="0"/>
      <c r="YM3623" s="0"/>
      <c r="YN3623" s="0"/>
      <c r="YO3623" s="0"/>
      <c r="YP3623" s="0"/>
      <c r="YQ3623" s="0"/>
      <c r="YR3623" s="0"/>
      <c r="YS3623" s="0"/>
      <c r="YT3623" s="0"/>
      <c r="YU3623" s="0"/>
      <c r="YV3623" s="0"/>
      <c r="YW3623" s="0"/>
      <c r="YX3623" s="0"/>
      <c r="YY3623" s="0"/>
      <c r="YZ3623" s="0"/>
      <c r="ZA3623" s="0"/>
      <c r="ZB3623" s="0"/>
      <c r="ZC3623" s="0"/>
      <c r="ZD3623" s="0"/>
      <c r="ZE3623" s="0"/>
      <c r="ZF3623" s="0"/>
      <c r="ZG3623" s="0"/>
      <c r="ZH3623" s="0"/>
      <c r="ZI3623" s="0"/>
      <c r="ZJ3623" s="0"/>
      <c r="ZK3623" s="0"/>
      <c r="ZL3623" s="0"/>
      <c r="ZM3623" s="0"/>
      <c r="ZN3623" s="0"/>
      <c r="ZO3623" s="0"/>
      <c r="ZP3623" s="0"/>
      <c r="ZQ3623" s="0"/>
      <c r="ZR3623" s="0"/>
      <c r="ZS3623" s="0"/>
      <c r="ZT3623" s="0"/>
      <c r="ZU3623" s="0"/>
      <c r="ZV3623" s="0"/>
      <c r="ZW3623" s="0"/>
      <c r="ZX3623" s="0"/>
      <c r="ZY3623" s="0"/>
      <c r="ZZ3623" s="0"/>
      <c r="AAA3623" s="0"/>
      <c r="AAB3623" s="0"/>
      <c r="AAC3623" s="0"/>
      <c r="AAD3623" s="0"/>
      <c r="AAE3623" s="0"/>
      <c r="AAF3623" s="0"/>
      <c r="AAG3623" s="0"/>
      <c r="AAH3623" s="0"/>
      <c r="AAI3623" s="0"/>
      <c r="AAJ3623" s="0"/>
      <c r="AAK3623" s="0"/>
      <c r="AAL3623" s="0"/>
      <c r="AAM3623" s="0"/>
      <c r="AAN3623" s="0"/>
      <c r="AAO3623" s="0"/>
      <c r="AAP3623" s="0"/>
      <c r="AAQ3623" s="0"/>
      <c r="AAR3623" s="0"/>
      <c r="AAS3623" s="0"/>
      <c r="AAT3623" s="0"/>
      <c r="AAU3623" s="0"/>
      <c r="AAV3623" s="0"/>
      <c r="AAW3623" s="0"/>
      <c r="AAX3623" s="0"/>
      <c r="AAY3623" s="0"/>
      <c r="AAZ3623" s="0"/>
      <c r="ABA3623" s="0"/>
      <c r="ABB3623" s="0"/>
      <c r="ABC3623" s="0"/>
      <c r="ABD3623" s="0"/>
      <c r="ABE3623" s="0"/>
      <c r="ABF3623" s="0"/>
      <c r="ABG3623" s="0"/>
      <c r="ABH3623" s="0"/>
      <c r="ABI3623" s="0"/>
      <c r="ABJ3623" s="0"/>
      <c r="ABK3623" s="0"/>
      <c r="ABL3623" s="0"/>
      <c r="ABM3623" s="0"/>
      <c r="ABN3623" s="0"/>
      <c r="ABO3623" s="0"/>
      <c r="ABP3623" s="0"/>
      <c r="ABQ3623" s="0"/>
      <c r="ABR3623" s="0"/>
      <c r="ABS3623" s="0"/>
      <c r="ABT3623" s="0"/>
      <c r="ABU3623" s="0"/>
      <c r="ABV3623" s="0"/>
      <c r="ABW3623" s="0"/>
      <c r="ABX3623" s="0"/>
      <c r="ABY3623" s="0"/>
      <c r="ABZ3623" s="0"/>
      <c r="ACA3623" s="0"/>
      <c r="ACB3623" s="0"/>
      <c r="ACC3623" s="0"/>
      <c r="ACD3623" s="0"/>
      <c r="ACE3623" s="0"/>
      <c r="ACF3623" s="0"/>
      <c r="ACG3623" s="0"/>
      <c r="ACH3623" s="0"/>
      <c r="ACI3623" s="0"/>
      <c r="ACJ3623" s="0"/>
      <c r="ACK3623" s="0"/>
      <c r="ACL3623" s="0"/>
      <c r="ACM3623" s="0"/>
      <c r="ACN3623" s="0"/>
      <c r="ACO3623" s="0"/>
      <c r="ACP3623" s="0"/>
      <c r="ACQ3623" s="0"/>
      <c r="ACR3623" s="0"/>
      <c r="ACS3623" s="0"/>
      <c r="ACT3623" s="0"/>
      <c r="ACU3623" s="0"/>
      <c r="ACV3623" s="0"/>
      <c r="ACW3623" s="0"/>
      <c r="ACX3623" s="0"/>
      <c r="ACY3623" s="0"/>
      <c r="ACZ3623" s="0"/>
      <c r="ADA3623" s="0"/>
      <c r="ADB3623" s="0"/>
      <c r="ADC3623" s="0"/>
      <c r="ADD3623" s="0"/>
      <c r="ADE3623" s="0"/>
      <c r="ADF3623" s="0"/>
      <c r="ADG3623" s="0"/>
      <c r="ADH3623" s="0"/>
      <c r="ADI3623" s="0"/>
      <c r="ADJ3623" s="0"/>
      <c r="ADK3623" s="0"/>
      <c r="ADL3623" s="0"/>
      <c r="ADM3623" s="0"/>
      <c r="ADN3623" s="0"/>
      <c r="ADO3623" s="0"/>
      <c r="ADP3623" s="0"/>
      <c r="ADQ3623" s="0"/>
      <c r="ADR3623" s="0"/>
      <c r="ADS3623" s="0"/>
      <c r="ADT3623" s="0"/>
      <c r="ADU3623" s="0"/>
      <c r="ADV3623" s="0"/>
      <c r="ADW3623" s="0"/>
      <c r="ADX3623" s="0"/>
      <c r="ADY3623" s="0"/>
      <c r="ADZ3623" s="0"/>
      <c r="AEA3623" s="0"/>
      <c r="AEB3623" s="0"/>
      <c r="AEC3623" s="0"/>
      <c r="AED3623" s="0"/>
      <c r="AEE3623" s="0"/>
      <c r="AEF3623" s="0"/>
      <c r="AEG3623" s="0"/>
      <c r="AEH3623" s="0"/>
      <c r="AEI3623" s="0"/>
      <c r="AEJ3623" s="0"/>
      <c r="AEK3623" s="0"/>
      <c r="AEL3623" s="0"/>
      <c r="AEM3623" s="0"/>
      <c r="AEN3623" s="0"/>
      <c r="AEO3623" s="0"/>
      <c r="AEP3623" s="0"/>
      <c r="AEQ3623" s="0"/>
      <c r="AER3623" s="0"/>
      <c r="AES3623" s="0"/>
      <c r="AET3623" s="0"/>
      <c r="AEU3623" s="0"/>
      <c r="AEV3623" s="0"/>
      <c r="AEW3623" s="0"/>
      <c r="AEX3623" s="0"/>
      <c r="AEY3623" s="0"/>
      <c r="AEZ3623" s="0"/>
      <c r="AFA3623" s="0"/>
      <c r="AFB3623" s="0"/>
      <c r="AFC3623" s="0"/>
      <c r="AFD3623" s="0"/>
      <c r="AFE3623" s="0"/>
      <c r="AFF3623" s="0"/>
      <c r="AFG3623" s="0"/>
      <c r="AFH3623" s="0"/>
      <c r="AFI3623" s="0"/>
      <c r="AFJ3623" s="0"/>
      <c r="AFK3623" s="0"/>
      <c r="AFL3623" s="0"/>
      <c r="AFM3623" s="0"/>
      <c r="AFN3623" s="0"/>
      <c r="AFO3623" s="0"/>
      <c r="AFP3623" s="0"/>
      <c r="AFQ3623" s="0"/>
      <c r="AFR3623" s="0"/>
      <c r="AFS3623" s="0"/>
      <c r="AFT3623" s="0"/>
      <c r="AFU3623" s="0"/>
      <c r="AFV3623" s="0"/>
      <c r="AFW3623" s="0"/>
      <c r="AFX3623" s="0"/>
      <c r="AFY3623" s="0"/>
      <c r="AFZ3623" s="0"/>
      <c r="AGA3623" s="0"/>
      <c r="AGB3623" s="0"/>
      <c r="AGC3623" s="0"/>
      <c r="AGD3623" s="0"/>
      <c r="AGE3623" s="0"/>
      <c r="AGF3623" s="0"/>
      <c r="AGG3623" s="0"/>
      <c r="AGH3623" s="0"/>
      <c r="AGI3623" s="0"/>
      <c r="AGJ3623" s="0"/>
      <c r="AGK3623" s="0"/>
      <c r="AGL3623" s="0"/>
      <c r="AGM3623" s="0"/>
      <c r="AGN3623" s="0"/>
      <c r="AGO3623" s="0"/>
      <c r="AGP3623" s="0"/>
      <c r="AGQ3623" s="0"/>
      <c r="AGR3623" s="0"/>
      <c r="AGS3623" s="0"/>
      <c r="AGT3623" s="0"/>
      <c r="AGU3623" s="0"/>
      <c r="AGV3623" s="0"/>
      <c r="AGW3623" s="0"/>
      <c r="AGX3623" s="0"/>
      <c r="AGY3623" s="0"/>
      <c r="AGZ3623" s="0"/>
      <c r="AHA3623" s="0"/>
      <c r="AHB3623" s="0"/>
      <c r="AHC3623" s="0"/>
      <c r="AHD3623" s="0"/>
      <c r="AHE3623" s="0"/>
      <c r="AHF3623" s="0"/>
      <c r="AHG3623" s="0"/>
      <c r="AHH3623" s="0"/>
      <c r="AHI3623" s="0"/>
      <c r="AHJ3623" s="0"/>
      <c r="AHK3623" s="0"/>
      <c r="AHL3623" s="0"/>
      <c r="AHM3623" s="0"/>
      <c r="AHN3623" s="0"/>
      <c r="AHO3623" s="0"/>
      <c r="AHP3623" s="0"/>
      <c r="AHQ3623" s="0"/>
      <c r="AHR3623" s="0"/>
      <c r="AHS3623" s="0"/>
      <c r="AHT3623" s="0"/>
      <c r="AHU3623" s="0"/>
      <c r="AHV3623" s="0"/>
      <c r="AHW3623" s="0"/>
      <c r="AHX3623" s="0"/>
      <c r="AHY3623" s="0"/>
      <c r="AHZ3623" s="0"/>
      <c r="AIA3623" s="0"/>
      <c r="AIB3623" s="0"/>
      <c r="AIC3623" s="0"/>
      <c r="AID3623" s="0"/>
      <c r="AIE3623" s="0"/>
      <c r="AIF3623" s="0"/>
      <c r="AIG3623" s="0"/>
      <c r="AIH3623" s="0"/>
      <c r="AII3623" s="0"/>
      <c r="AIJ3623" s="0"/>
      <c r="AIK3623" s="0"/>
      <c r="AIL3623" s="0"/>
      <c r="AIM3623" s="0"/>
      <c r="AIN3623" s="0"/>
      <c r="AIO3623" s="0"/>
      <c r="AIP3623" s="0"/>
      <c r="AIQ3623" s="0"/>
      <c r="AIR3623" s="0"/>
      <c r="AIS3623" s="0"/>
      <c r="AIT3623" s="0"/>
      <c r="AIU3623" s="0"/>
      <c r="AIV3623" s="0"/>
      <c r="AIW3623" s="0"/>
      <c r="AIX3623" s="0"/>
      <c r="AIY3623" s="0"/>
      <c r="AIZ3623" s="0"/>
      <c r="AJA3623" s="0"/>
      <c r="AJB3623" s="0"/>
      <c r="AJC3623" s="0"/>
      <c r="AJD3623" s="0"/>
      <c r="AJE3623" s="0"/>
      <c r="AJF3623" s="0"/>
      <c r="AJG3623" s="0"/>
      <c r="AJH3623" s="0"/>
      <c r="AJI3623" s="0"/>
      <c r="AJJ3623" s="0"/>
      <c r="AJK3623" s="0"/>
      <c r="AJL3623" s="0"/>
      <c r="AJM3623" s="0"/>
      <c r="AJN3623" s="0"/>
      <c r="AJO3623" s="0"/>
      <c r="AJP3623" s="0"/>
      <c r="AJQ3623" s="0"/>
      <c r="AJR3623" s="0"/>
      <c r="AJS3623" s="0"/>
      <c r="AJT3623" s="0"/>
      <c r="AJU3623" s="0"/>
      <c r="AJV3623" s="0"/>
      <c r="AJW3623" s="0"/>
      <c r="AJX3623" s="0"/>
      <c r="AJY3623" s="0"/>
      <c r="AJZ3623" s="0"/>
      <c r="AKA3623" s="0"/>
      <c r="AKB3623" s="0"/>
      <c r="AKC3623" s="0"/>
      <c r="AKD3623" s="0"/>
      <c r="AKE3623" s="0"/>
      <c r="AKF3623" s="0"/>
      <c r="AKG3623" s="0"/>
      <c r="AKH3623" s="0"/>
      <c r="AKI3623" s="0"/>
      <c r="AKJ3623" s="0"/>
      <c r="AKK3623" s="0"/>
      <c r="AKL3623" s="0"/>
      <c r="AKM3623" s="0"/>
      <c r="AKN3623" s="0"/>
      <c r="AKO3623" s="0"/>
      <c r="AKP3623" s="0"/>
      <c r="AKQ3623" s="0"/>
      <c r="AKR3623" s="0"/>
      <c r="AKS3623" s="0"/>
      <c r="AKT3623" s="0"/>
      <c r="AKU3623" s="0"/>
      <c r="AKV3623" s="0"/>
      <c r="AKW3623" s="0"/>
      <c r="AKX3623" s="0"/>
      <c r="AKY3623" s="0"/>
      <c r="AKZ3623" s="0"/>
      <c r="ALA3623" s="0"/>
      <c r="ALB3623" s="0"/>
      <c r="ALC3623" s="0"/>
      <c r="ALD3623" s="0"/>
      <c r="ALE3623" s="0"/>
      <c r="ALF3623" s="0"/>
      <c r="ALG3623" s="0"/>
      <c r="ALH3623" s="0"/>
      <c r="ALI3623" s="0"/>
      <c r="ALJ3623" s="0"/>
      <c r="ALK3623" s="0"/>
      <c r="ALL3623" s="0"/>
      <c r="ALM3623" s="0"/>
      <c r="ALN3623" s="0"/>
      <c r="ALO3623" s="0"/>
      <c r="ALP3623" s="0"/>
      <c r="ALQ3623" s="0"/>
      <c r="ALR3623" s="0"/>
      <c r="ALS3623" s="0"/>
      <c r="ALT3623" s="0"/>
      <c r="ALU3623" s="0"/>
      <c r="ALV3623" s="0"/>
      <c r="ALW3623" s="0"/>
      <c r="ALX3623" s="0"/>
      <c r="ALY3623" s="0"/>
      <c r="ALZ3623" s="0"/>
      <c r="AMA3623" s="0"/>
      <c r="AMB3623" s="0"/>
      <c r="AMC3623" s="0"/>
      <c r="AMD3623" s="0"/>
      <c r="AME3623" s="0"/>
      <c r="AMF3623" s="0"/>
      <c r="AMG3623" s="0"/>
      <c r="AMH3623" s="0"/>
      <c r="AMI3623" s="0"/>
    </row>
    <row r="3624" customFormat="false" ht="12.75" hidden="false" customHeight="false" outlineLevel="0" collapsed="false">
      <c r="A3624" s="1" t="s">
        <v>3849</v>
      </c>
      <c r="C3624" s="70" t="s">
        <v>3853</v>
      </c>
      <c r="D3624" s="70" t="s">
        <v>70</v>
      </c>
      <c r="E3624" s="72" t="n">
        <v>2.1</v>
      </c>
      <c r="F3624" s="73" t="n">
        <v>3.29</v>
      </c>
      <c r="G3624" s="74"/>
      <c r="BM3624" s="0"/>
      <c r="BN3624" s="0"/>
      <c r="BO3624" s="0"/>
      <c r="BP3624" s="0"/>
      <c r="BQ3624" s="0"/>
      <c r="BR3624" s="0"/>
      <c r="BS3624" s="0"/>
      <c r="BT3624" s="0"/>
      <c r="BU3624" s="0"/>
      <c r="BV3624" s="0"/>
      <c r="BW3624" s="0"/>
      <c r="BX3624" s="0"/>
      <c r="BY3624" s="0"/>
      <c r="BZ3624" s="0"/>
      <c r="CA3624" s="0"/>
      <c r="CB3624" s="0"/>
      <c r="CC3624" s="0"/>
      <c r="CD3624" s="0"/>
      <c r="CE3624" s="0"/>
      <c r="CF3624" s="0"/>
      <c r="CG3624" s="0"/>
      <c r="CH3624" s="0"/>
      <c r="CI3624" s="0"/>
      <c r="CJ3624" s="0"/>
      <c r="CK3624" s="0"/>
      <c r="CL3624" s="0"/>
      <c r="CM3624" s="0"/>
      <c r="CN3624" s="0"/>
      <c r="CO3624" s="0"/>
      <c r="CP3624" s="0"/>
      <c r="CQ3624" s="0"/>
      <c r="CR3624" s="0"/>
      <c r="CS3624" s="0"/>
      <c r="CT3624" s="0"/>
      <c r="CU3624" s="0"/>
      <c r="CV3624" s="0"/>
      <c r="CW3624" s="0"/>
      <c r="CX3624" s="0"/>
      <c r="CY3624" s="0"/>
      <c r="CZ3624" s="0"/>
      <c r="DA3624" s="0"/>
      <c r="DB3624" s="0"/>
      <c r="DC3624" s="0"/>
      <c r="DD3624" s="0"/>
      <c r="DE3624" s="0"/>
      <c r="DF3624" s="0"/>
      <c r="DG3624" s="0"/>
      <c r="DH3624" s="0"/>
      <c r="DI3624" s="0"/>
      <c r="DJ3624" s="0"/>
      <c r="DK3624" s="0"/>
      <c r="DL3624" s="0"/>
      <c r="DM3624" s="0"/>
      <c r="DN3624" s="0"/>
      <c r="DO3624" s="0"/>
      <c r="DP3624" s="0"/>
      <c r="DQ3624" s="0"/>
      <c r="DR3624" s="0"/>
      <c r="DS3624" s="0"/>
      <c r="DT3624" s="0"/>
      <c r="DU3624" s="0"/>
      <c r="DV3624" s="0"/>
      <c r="DW3624" s="0"/>
      <c r="DX3624" s="0"/>
      <c r="DY3624" s="0"/>
      <c r="DZ3624" s="0"/>
      <c r="EA3624" s="0"/>
      <c r="EB3624" s="0"/>
      <c r="EC3624" s="0"/>
      <c r="ED3624" s="0"/>
      <c r="EE3624" s="0"/>
      <c r="EF3624" s="0"/>
      <c r="EG3624" s="0"/>
      <c r="EH3624" s="0"/>
      <c r="EI3624" s="0"/>
      <c r="EJ3624" s="0"/>
      <c r="EK3624" s="0"/>
      <c r="EL3624" s="0"/>
      <c r="EM3624" s="0"/>
      <c r="EN3624" s="0"/>
      <c r="EO3624" s="0"/>
      <c r="EP3624" s="0"/>
      <c r="EQ3624" s="0"/>
      <c r="ER3624" s="0"/>
      <c r="ES3624" s="0"/>
      <c r="ET3624" s="0"/>
      <c r="EU3624" s="0"/>
      <c r="EV3624" s="0"/>
      <c r="EW3624" s="0"/>
      <c r="EX3624" s="0"/>
      <c r="EY3624" s="0"/>
      <c r="EZ3624" s="0"/>
      <c r="FA3624" s="0"/>
      <c r="FB3624" s="0"/>
      <c r="FC3624" s="0"/>
      <c r="FD3624" s="0"/>
      <c r="FE3624" s="0"/>
      <c r="FF3624" s="0"/>
      <c r="FG3624" s="0"/>
      <c r="FH3624" s="0"/>
      <c r="FI3624" s="0"/>
      <c r="FJ3624" s="0"/>
      <c r="FK3624" s="0"/>
      <c r="FL3624" s="0"/>
      <c r="FM3624" s="0"/>
      <c r="FN3624" s="0"/>
      <c r="FO3624" s="0"/>
      <c r="FP3624" s="0"/>
      <c r="FQ3624" s="0"/>
      <c r="FR3624" s="0"/>
      <c r="FS3624" s="0"/>
      <c r="FT3624" s="0"/>
      <c r="FU3624" s="0"/>
      <c r="FV3624" s="0"/>
      <c r="FW3624" s="0"/>
      <c r="FX3624" s="0"/>
      <c r="FY3624" s="0"/>
      <c r="FZ3624" s="0"/>
      <c r="GA3624" s="0"/>
      <c r="GB3624" s="0"/>
      <c r="GC3624" s="0"/>
      <c r="GD3624" s="0"/>
      <c r="GE3624" s="0"/>
      <c r="GF3624" s="0"/>
      <c r="GG3624" s="0"/>
      <c r="GH3624" s="0"/>
      <c r="GI3624" s="0"/>
      <c r="GJ3624" s="0"/>
      <c r="GK3624" s="0"/>
      <c r="GL3624" s="0"/>
      <c r="GM3624" s="0"/>
      <c r="GN3624" s="0"/>
      <c r="GO3624" s="0"/>
      <c r="GP3624" s="0"/>
      <c r="GQ3624" s="0"/>
      <c r="GR3624" s="0"/>
      <c r="GS3624" s="0"/>
      <c r="GT3624" s="0"/>
      <c r="GU3624" s="0"/>
      <c r="GV3624" s="0"/>
      <c r="GW3624" s="0"/>
      <c r="GX3624" s="0"/>
      <c r="GY3624" s="0"/>
      <c r="GZ3624" s="0"/>
      <c r="HA3624" s="0"/>
      <c r="HB3624" s="0"/>
      <c r="HC3624" s="0"/>
      <c r="HD3624" s="0"/>
      <c r="HE3624" s="0"/>
      <c r="HF3624" s="0"/>
      <c r="HG3624" s="0"/>
      <c r="HH3624" s="0"/>
      <c r="HI3624" s="0"/>
      <c r="HJ3624" s="0"/>
      <c r="HK3624" s="0"/>
      <c r="HL3624" s="0"/>
      <c r="HM3624" s="0"/>
      <c r="HN3624" s="0"/>
      <c r="HO3624" s="0"/>
      <c r="HP3624" s="0"/>
      <c r="HQ3624" s="0"/>
      <c r="HR3624" s="0"/>
      <c r="HS3624" s="0"/>
      <c r="HT3624" s="0"/>
      <c r="HU3624" s="0"/>
      <c r="HV3624" s="0"/>
      <c r="HW3624" s="0"/>
      <c r="HX3624" s="0"/>
      <c r="HY3624" s="0"/>
      <c r="HZ3624" s="0"/>
      <c r="IA3624" s="0"/>
      <c r="IB3624" s="0"/>
      <c r="IC3624" s="0"/>
      <c r="ID3624" s="0"/>
      <c r="IE3624" s="0"/>
      <c r="IF3624" s="0"/>
      <c r="IG3624" s="0"/>
      <c r="IH3624" s="0"/>
      <c r="II3624" s="0"/>
      <c r="IJ3624" s="0"/>
      <c r="IK3624" s="0"/>
      <c r="IL3624" s="0"/>
      <c r="IM3624" s="0"/>
      <c r="IN3624" s="0"/>
      <c r="IO3624" s="0"/>
      <c r="IP3624" s="0"/>
      <c r="IQ3624" s="0"/>
      <c r="IR3624" s="0"/>
      <c r="IS3624" s="0"/>
      <c r="IT3624" s="0"/>
      <c r="IU3624" s="0"/>
      <c r="IV3624" s="0"/>
      <c r="IW3624" s="0"/>
      <c r="IX3624" s="0"/>
      <c r="IY3624" s="0"/>
      <c r="IZ3624" s="0"/>
      <c r="JA3624" s="0"/>
      <c r="JB3624" s="0"/>
      <c r="JC3624" s="0"/>
      <c r="JD3624" s="0"/>
      <c r="JE3624" s="0"/>
      <c r="JF3624" s="0"/>
      <c r="JG3624" s="0"/>
      <c r="JH3624" s="0"/>
      <c r="JI3624" s="0"/>
      <c r="JJ3624" s="0"/>
      <c r="JK3624" s="0"/>
      <c r="JL3624" s="0"/>
      <c r="JM3624" s="0"/>
      <c r="JN3624" s="0"/>
      <c r="JO3624" s="0"/>
      <c r="JP3624" s="0"/>
      <c r="JQ3624" s="0"/>
      <c r="JR3624" s="0"/>
      <c r="JS3624" s="0"/>
      <c r="JT3624" s="0"/>
      <c r="JU3624" s="0"/>
      <c r="JV3624" s="0"/>
      <c r="JW3624" s="0"/>
      <c r="JX3624" s="0"/>
      <c r="JY3624" s="0"/>
      <c r="JZ3624" s="0"/>
      <c r="KA3624" s="0"/>
      <c r="KB3624" s="0"/>
      <c r="KC3624" s="0"/>
      <c r="KD3624" s="0"/>
      <c r="KE3624" s="0"/>
      <c r="KF3624" s="0"/>
      <c r="KG3624" s="0"/>
      <c r="KH3624" s="0"/>
      <c r="KI3624" s="0"/>
      <c r="KJ3624" s="0"/>
      <c r="KK3624" s="0"/>
      <c r="KL3624" s="0"/>
      <c r="KM3624" s="0"/>
      <c r="KN3624" s="0"/>
      <c r="KO3624" s="0"/>
      <c r="KP3624" s="0"/>
      <c r="KQ3624" s="0"/>
      <c r="KR3624" s="0"/>
      <c r="KS3624" s="0"/>
      <c r="KT3624" s="0"/>
      <c r="KU3624" s="0"/>
      <c r="KV3624" s="0"/>
      <c r="KW3624" s="0"/>
      <c r="KX3624" s="0"/>
      <c r="KY3624" s="0"/>
      <c r="KZ3624" s="0"/>
      <c r="LA3624" s="0"/>
      <c r="LB3624" s="0"/>
      <c r="LC3624" s="0"/>
      <c r="LD3624" s="0"/>
      <c r="LE3624" s="0"/>
      <c r="LF3624" s="0"/>
      <c r="LG3624" s="0"/>
      <c r="LH3624" s="0"/>
      <c r="LI3624" s="0"/>
      <c r="LJ3624" s="0"/>
      <c r="LK3624" s="0"/>
      <c r="LL3624" s="0"/>
      <c r="LM3624" s="0"/>
      <c r="LN3624" s="0"/>
      <c r="LO3624" s="0"/>
      <c r="LP3624" s="0"/>
      <c r="LQ3624" s="0"/>
      <c r="LR3624" s="0"/>
      <c r="LS3624" s="0"/>
      <c r="LT3624" s="0"/>
      <c r="LU3624" s="0"/>
      <c r="LV3624" s="0"/>
      <c r="LW3624" s="0"/>
      <c r="LX3624" s="0"/>
      <c r="LY3624" s="0"/>
      <c r="LZ3624" s="0"/>
      <c r="MA3624" s="0"/>
      <c r="MB3624" s="0"/>
      <c r="MC3624" s="0"/>
      <c r="MD3624" s="0"/>
      <c r="ME3624" s="0"/>
      <c r="MF3624" s="0"/>
      <c r="MG3624" s="0"/>
      <c r="MH3624" s="0"/>
      <c r="MI3624" s="0"/>
      <c r="MJ3624" s="0"/>
      <c r="MK3624" s="0"/>
      <c r="ML3624" s="0"/>
      <c r="MM3624" s="0"/>
      <c r="MN3624" s="0"/>
      <c r="MO3624" s="0"/>
      <c r="MP3624" s="0"/>
      <c r="MQ3624" s="0"/>
      <c r="MR3624" s="0"/>
      <c r="MS3624" s="0"/>
      <c r="MT3624" s="0"/>
      <c r="MU3624" s="0"/>
      <c r="MV3624" s="0"/>
      <c r="MW3624" s="0"/>
      <c r="MX3624" s="0"/>
      <c r="MY3624" s="0"/>
      <c r="MZ3624" s="0"/>
      <c r="NA3624" s="0"/>
      <c r="NB3624" s="0"/>
      <c r="NC3624" s="0"/>
      <c r="ND3624" s="0"/>
      <c r="NE3624" s="0"/>
      <c r="NF3624" s="0"/>
      <c r="NG3624" s="0"/>
      <c r="NH3624" s="0"/>
      <c r="NI3624" s="0"/>
      <c r="NJ3624" s="0"/>
      <c r="NK3624" s="0"/>
      <c r="NL3624" s="0"/>
      <c r="NM3624" s="0"/>
      <c r="NN3624" s="0"/>
      <c r="NO3624" s="0"/>
      <c r="NP3624" s="0"/>
      <c r="NQ3624" s="0"/>
      <c r="NR3624" s="0"/>
      <c r="NS3624" s="0"/>
      <c r="NT3624" s="0"/>
      <c r="NU3624" s="0"/>
      <c r="NV3624" s="0"/>
      <c r="NW3624" s="0"/>
      <c r="NX3624" s="0"/>
      <c r="NY3624" s="0"/>
      <c r="NZ3624" s="0"/>
      <c r="OA3624" s="0"/>
      <c r="OB3624" s="0"/>
      <c r="OC3624" s="0"/>
      <c r="OD3624" s="0"/>
      <c r="OE3624" s="0"/>
      <c r="OF3624" s="0"/>
      <c r="OG3624" s="0"/>
      <c r="OH3624" s="0"/>
      <c r="OI3624" s="0"/>
      <c r="OJ3624" s="0"/>
      <c r="OK3624" s="0"/>
      <c r="OL3624" s="0"/>
      <c r="OM3624" s="0"/>
      <c r="ON3624" s="0"/>
      <c r="OO3624" s="0"/>
      <c r="OP3624" s="0"/>
      <c r="OQ3624" s="0"/>
      <c r="OR3624" s="0"/>
      <c r="OS3624" s="0"/>
      <c r="OT3624" s="0"/>
      <c r="OU3624" s="0"/>
      <c r="OV3624" s="0"/>
      <c r="OW3624" s="0"/>
      <c r="OX3624" s="0"/>
      <c r="OY3624" s="0"/>
      <c r="OZ3624" s="0"/>
      <c r="PA3624" s="0"/>
      <c r="PB3624" s="0"/>
      <c r="PC3624" s="0"/>
      <c r="PD3624" s="0"/>
      <c r="PE3624" s="0"/>
      <c r="PF3624" s="0"/>
      <c r="PG3624" s="0"/>
      <c r="PH3624" s="0"/>
      <c r="PI3624" s="0"/>
      <c r="PJ3624" s="0"/>
      <c r="PK3624" s="0"/>
      <c r="PL3624" s="0"/>
      <c r="PM3624" s="0"/>
      <c r="PN3624" s="0"/>
      <c r="PO3624" s="0"/>
      <c r="PP3624" s="0"/>
      <c r="PQ3624" s="0"/>
      <c r="PR3624" s="0"/>
      <c r="PS3624" s="0"/>
      <c r="PT3624" s="0"/>
      <c r="PU3624" s="0"/>
      <c r="PV3624" s="0"/>
      <c r="PW3624" s="0"/>
      <c r="PX3624" s="0"/>
      <c r="PY3624" s="0"/>
      <c r="PZ3624" s="0"/>
      <c r="QA3624" s="0"/>
      <c r="QB3624" s="0"/>
      <c r="QC3624" s="0"/>
      <c r="QD3624" s="0"/>
      <c r="QE3624" s="0"/>
      <c r="QF3624" s="0"/>
      <c r="QG3624" s="0"/>
      <c r="QH3624" s="0"/>
      <c r="QI3624" s="0"/>
      <c r="QJ3624" s="0"/>
      <c r="QK3624" s="0"/>
      <c r="QL3624" s="0"/>
      <c r="QM3624" s="0"/>
      <c r="QN3624" s="0"/>
      <c r="QO3624" s="0"/>
      <c r="QP3624" s="0"/>
      <c r="QQ3624" s="0"/>
      <c r="QR3624" s="0"/>
      <c r="QS3624" s="0"/>
      <c r="QT3624" s="0"/>
      <c r="QU3624" s="0"/>
      <c r="QV3624" s="0"/>
      <c r="QW3624" s="0"/>
      <c r="QX3624" s="0"/>
      <c r="QY3624" s="0"/>
      <c r="QZ3624" s="0"/>
      <c r="RA3624" s="0"/>
      <c r="RB3624" s="0"/>
      <c r="RC3624" s="0"/>
      <c r="RD3624" s="0"/>
      <c r="RE3624" s="0"/>
      <c r="RF3624" s="0"/>
      <c r="RG3624" s="0"/>
      <c r="RH3624" s="0"/>
      <c r="RI3624" s="0"/>
      <c r="RJ3624" s="0"/>
      <c r="RK3624" s="0"/>
      <c r="RL3624" s="0"/>
      <c r="RM3624" s="0"/>
      <c r="RN3624" s="0"/>
      <c r="RO3624" s="0"/>
      <c r="RP3624" s="0"/>
      <c r="RQ3624" s="0"/>
      <c r="RR3624" s="0"/>
      <c r="RS3624" s="0"/>
      <c r="RT3624" s="0"/>
      <c r="RU3624" s="0"/>
      <c r="RV3624" s="0"/>
      <c r="RW3624" s="0"/>
      <c r="RX3624" s="0"/>
      <c r="RY3624" s="0"/>
      <c r="RZ3624" s="0"/>
      <c r="SA3624" s="0"/>
      <c r="SB3624" s="0"/>
      <c r="SC3624" s="0"/>
      <c r="SD3624" s="0"/>
      <c r="SE3624" s="0"/>
      <c r="SF3624" s="0"/>
      <c r="SG3624" s="0"/>
      <c r="SH3624" s="0"/>
      <c r="SI3624" s="0"/>
      <c r="SJ3624" s="0"/>
      <c r="SK3624" s="0"/>
      <c r="SL3624" s="0"/>
      <c r="SM3624" s="0"/>
      <c r="SN3624" s="0"/>
      <c r="SO3624" s="0"/>
      <c r="SP3624" s="0"/>
      <c r="SQ3624" s="0"/>
      <c r="SR3624" s="0"/>
      <c r="SS3624" s="0"/>
      <c r="ST3624" s="0"/>
      <c r="SU3624" s="0"/>
      <c r="SV3624" s="0"/>
      <c r="SW3624" s="0"/>
      <c r="SX3624" s="0"/>
      <c r="SY3624" s="0"/>
      <c r="SZ3624" s="0"/>
      <c r="TA3624" s="0"/>
      <c r="TB3624" s="0"/>
      <c r="TC3624" s="0"/>
      <c r="TD3624" s="0"/>
      <c r="TE3624" s="0"/>
      <c r="TF3624" s="0"/>
      <c r="TG3624" s="0"/>
      <c r="TH3624" s="0"/>
      <c r="TI3624" s="0"/>
      <c r="TJ3624" s="0"/>
      <c r="TK3624" s="0"/>
      <c r="TL3624" s="0"/>
      <c r="TM3624" s="0"/>
      <c r="TN3624" s="0"/>
      <c r="TO3624" s="0"/>
      <c r="TP3624" s="0"/>
      <c r="TQ3624" s="0"/>
      <c r="TR3624" s="0"/>
      <c r="TS3624" s="0"/>
      <c r="TT3624" s="0"/>
      <c r="TU3624" s="0"/>
      <c r="TV3624" s="0"/>
      <c r="TW3624" s="0"/>
      <c r="TX3624" s="0"/>
      <c r="TY3624" s="0"/>
      <c r="TZ3624" s="0"/>
      <c r="UA3624" s="0"/>
      <c r="UB3624" s="0"/>
      <c r="UC3624" s="0"/>
      <c r="UD3624" s="0"/>
      <c r="UE3624" s="0"/>
      <c r="UF3624" s="0"/>
      <c r="UG3624" s="0"/>
      <c r="UH3624" s="0"/>
      <c r="UI3624" s="0"/>
      <c r="UJ3624" s="0"/>
      <c r="UK3624" s="0"/>
      <c r="UL3624" s="0"/>
      <c r="UM3624" s="0"/>
      <c r="UN3624" s="0"/>
      <c r="UO3624" s="0"/>
      <c r="UP3624" s="0"/>
      <c r="UQ3624" s="0"/>
      <c r="UR3624" s="0"/>
      <c r="US3624" s="0"/>
      <c r="UT3624" s="0"/>
      <c r="UU3624" s="0"/>
      <c r="UV3624" s="0"/>
      <c r="UW3624" s="0"/>
      <c r="UX3624" s="0"/>
      <c r="UY3624" s="0"/>
      <c r="UZ3624" s="0"/>
      <c r="VA3624" s="0"/>
      <c r="VB3624" s="0"/>
      <c r="VC3624" s="0"/>
      <c r="VD3624" s="0"/>
      <c r="VE3624" s="0"/>
      <c r="VF3624" s="0"/>
      <c r="VG3624" s="0"/>
      <c r="VH3624" s="0"/>
      <c r="VI3624" s="0"/>
      <c r="VJ3624" s="0"/>
      <c r="VK3624" s="0"/>
      <c r="VL3624" s="0"/>
      <c r="VM3624" s="0"/>
      <c r="VN3624" s="0"/>
      <c r="VO3624" s="0"/>
      <c r="VP3624" s="0"/>
      <c r="VQ3624" s="0"/>
      <c r="VR3624" s="0"/>
      <c r="VS3624" s="0"/>
      <c r="VT3624" s="0"/>
      <c r="VU3624" s="0"/>
      <c r="VV3624" s="0"/>
      <c r="VW3624" s="0"/>
      <c r="VX3624" s="0"/>
      <c r="VY3624" s="0"/>
      <c r="VZ3624" s="0"/>
      <c r="WA3624" s="0"/>
      <c r="WB3624" s="0"/>
      <c r="WC3624" s="0"/>
      <c r="WD3624" s="0"/>
      <c r="WE3624" s="0"/>
      <c r="WF3624" s="0"/>
      <c r="WG3624" s="0"/>
      <c r="WH3624" s="0"/>
      <c r="WI3624" s="0"/>
      <c r="WJ3624" s="0"/>
      <c r="WK3624" s="0"/>
      <c r="WL3624" s="0"/>
      <c r="WM3624" s="0"/>
      <c r="WN3624" s="0"/>
      <c r="WO3624" s="0"/>
      <c r="WP3624" s="0"/>
      <c r="WQ3624" s="0"/>
      <c r="WR3624" s="0"/>
      <c r="WS3624" s="0"/>
      <c r="WT3624" s="0"/>
      <c r="WU3624" s="0"/>
      <c r="WV3624" s="0"/>
      <c r="WW3624" s="0"/>
      <c r="WX3624" s="0"/>
      <c r="WY3624" s="0"/>
      <c r="WZ3624" s="0"/>
      <c r="XA3624" s="0"/>
      <c r="XB3624" s="0"/>
      <c r="XC3624" s="0"/>
      <c r="XD3624" s="0"/>
      <c r="XE3624" s="0"/>
      <c r="XF3624" s="0"/>
      <c r="XG3624" s="0"/>
      <c r="XH3624" s="0"/>
      <c r="XI3624" s="0"/>
      <c r="XJ3624" s="0"/>
      <c r="XK3624" s="0"/>
      <c r="XL3624" s="0"/>
      <c r="XM3624" s="0"/>
      <c r="XN3624" s="0"/>
      <c r="XO3624" s="0"/>
      <c r="XP3624" s="0"/>
      <c r="XQ3624" s="0"/>
      <c r="XR3624" s="0"/>
      <c r="XS3624" s="0"/>
      <c r="XT3624" s="0"/>
      <c r="XU3624" s="0"/>
      <c r="XV3624" s="0"/>
      <c r="XW3624" s="0"/>
      <c r="XX3624" s="0"/>
      <c r="XY3624" s="0"/>
      <c r="XZ3624" s="0"/>
      <c r="YA3624" s="0"/>
      <c r="YB3624" s="0"/>
      <c r="YC3624" s="0"/>
      <c r="YD3624" s="0"/>
      <c r="YE3624" s="0"/>
      <c r="YF3624" s="0"/>
      <c r="YG3624" s="0"/>
      <c r="YH3624" s="0"/>
      <c r="YI3624" s="0"/>
      <c r="YJ3624" s="0"/>
      <c r="YK3624" s="0"/>
      <c r="YL3624" s="0"/>
      <c r="YM3624" s="0"/>
      <c r="YN3624" s="0"/>
      <c r="YO3624" s="0"/>
      <c r="YP3624" s="0"/>
      <c r="YQ3624" s="0"/>
      <c r="YR3624" s="0"/>
      <c r="YS3624" s="0"/>
      <c r="YT3624" s="0"/>
      <c r="YU3624" s="0"/>
      <c r="YV3624" s="0"/>
      <c r="YW3624" s="0"/>
      <c r="YX3624" s="0"/>
      <c r="YY3624" s="0"/>
      <c r="YZ3624" s="0"/>
      <c r="ZA3624" s="0"/>
      <c r="ZB3624" s="0"/>
      <c r="ZC3624" s="0"/>
      <c r="ZD3624" s="0"/>
      <c r="ZE3624" s="0"/>
      <c r="ZF3624" s="0"/>
      <c r="ZG3624" s="0"/>
      <c r="ZH3624" s="0"/>
      <c r="ZI3624" s="0"/>
      <c r="ZJ3624" s="0"/>
      <c r="ZK3624" s="0"/>
      <c r="ZL3624" s="0"/>
      <c r="ZM3624" s="0"/>
      <c r="ZN3624" s="0"/>
      <c r="ZO3624" s="0"/>
      <c r="ZP3624" s="0"/>
      <c r="ZQ3624" s="0"/>
      <c r="ZR3624" s="0"/>
      <c r="ZS3624" s="0"/>
      <c r="ZT3624" s="0"/>
      <c r="ZU3624" s="0"/>
      <c r="ZV3624" s="0"/>
      <c r="ZW3624" s="0"/>
      <c r="ZX3624" s="0"/>
      <c r="ZY3624" s="0"/>
      <c r="ZZ3624" s="0"/>
      <c r="AAA3624" s="0"/>
      <c r="AAB3624" s="0"/>
      <c r="AAC3624" s="0"/>
      <c r="AAD3624" s="0"/>
      <c r="AAE3624" s="0"/>
      <c r="AAF3624" s="0"/>
      <c r="AAG3624" s="0"/>
      <c r="AAH3624" s="0"/>
      <c r="AAI3624" s="0"/>
      <c r="AAJ3624" s="0"/>
      <c r="AAK3624" s="0"/>
      <c r="AAL3624" s="0"/>
      <c r="AAM3624" s="0"/>
      <c r="AAN3624" s="0"/>
      <c r="AAO3624" s="0"/>
      <c r="AAP3624" s="0"/>
      <c r="AAQ3624" s="0"/>
      <c r="AAR3624" s="0"/>
      <c r="AAS3624" s="0"/>
      <c r="AAT3624" s="0"/>
      <c r="AAU3624" s="0"/>
      <c r="AAV3624" s="0"/>
      <c r="AAW3624" s="0"/>
      <c r="AAX3624" s="0"/>
      <c r="AAY3624" s="0"/>
      <c r="AAZ3624" s="0"/>
      <c r="ABA3624" s="0"/>
      <c r="ABB3624" s="0"/>
      <c r="ABC3624" s="0"/>
      <c r="ABD3624" s="0"/>
      <c r="ABE3624" s="0"/>
      <c r="ABF3624" s="0"/>
      <c r="ABG3624" s="0"/>
      <c r="ABH3624" s="0"/>
      <c r="ABI3624" s="0"/>
      <c r="ABJ3624" s="0"/>
      <c r="ABK3624" s="0"/>
      <c r="ABL3624" s="0"/>
      <c r="ABM3624" s="0"/>
      <c r="ABN3624" s="0"/>
      <c r="ABO3624" s="0"/>
      <c r="ABP3624" s="0"/>
      <c r="ABQ3624" s="0"/>
      <c r="ABR3624" s="0"/>
      <c r="ABS3624" s="0"/>
      <c r="ABT3624" s="0"/>
      <c r="ABU3624" s="0"/>
      <c r="ABV3624" s="0"/>
      <c r="ABW3624" s="0"/>
      <c r="ABX3624" s="0"/>
      <c r="ABY3624" s="0"/>
      <c r="ABZ3624" s="0"/>
      <c r="ACA3624" s="0"/>
      <c r="ACB3624" s="0"/>
      <c r="ACC3624" s="0"/>
      <c r="ACD3624" s="0"/>
      <c r="ACE3624" s="0"/>
      <c r="ACF3624" s="0"/>
      <c r="ACG3624" s="0"/>
      <c r="ACH3624" s="0"/>
      <c r="ACI3624" s="0"/>
      <c r="ACJ3624" s="0"/>
      <c r="ACK3624" s="0"/>
      <c r="ACL3624" s="0"/>
      <c r="ACM3624" s="0"/>
      <c r="ACN3624" s="0"/>
      <c r="ACO3624" s="0"/>
      <c r="ACP3624" s="0"/>
      <c r="ACQ3624" s="0"/>
      <c r="ACR3624" s="0"/>
      <c r="ACS3624" s="0"/>
      <c r="ACT3624" s="0"/>
      <c r="ACU3624" s="0"/>
      <c r="ACV3624" s="0"/>
      <c r="ACW3624" s="0"/>
      <c r="ACX3624" s="0"/>
      <c r="ACY3624" s="0"/>
      <c r="ACZ3624" s="0"/>
      <c r="ADA3624" s="0"/>
      <c r="ADB3624" s="0"/>
      <c r="ADC3624" s="0"/>
      <c r="ADD3624" s="0"/>
      <c r="ADE3624" s="0"/>
      <c r="ADF3624" s="0"/>
      <c r="ADG3624" s="0"/>
      <c r="ADH3624" s="0"/>
      <c r="ADI3624" s="0"/>
      <c r="ADJ3624" s="0"/>
      <c r="ADK3624" s="0"/>
      <c r="ADL3624" s="0"/>
      <c r="ADM3624" s="0"/>
      <c r="ADN3624" s="0"/>
      <c r="ADO3624" s="0"/>
      <c r="ADP3624" s="0"/>
      <c r="ADQ3624" s="0"/>
      <c r="ADR3624" s="0"/>
      <c r="ADS3624" s="0"/>
      <c r="ADT3624" s="0"/>
      <c r="ADU3624" s="0"/>
      <c r="ADV3624" s="0"/>
      <c r="ADW3624" s="0"/>
      <c r="ADX3624" s="0"/>
      <c r="ADY3624" s="0"/>
      <c r="ADZ3624" s="0"/>
      <c r="AEA3624" s="0"/>
      <c r="AEB3624" s="0"/>
      <c r="AEC3624" s="0"/>
      <c r="AED3624" s="0"/>
      <c r="AEE3624" s="0"/>
      <c r="AEF3624" s="0"/>
      <c r="AEG3624" s="0"/>
      <c r="AEH3624" s="0"/>
      <c r="AEI3624" s="0"/>
      <c r="AEJ3624" s="0"/>
      <c r="AEK3624" s="0"/>
      <c r="AEL3624" s="0"/>
      <c r="AEM3624" s="0"/>
      <c r="AEN3624" s="0"/>
      <c r="AEO3624" s="0"/>
      <c r="AEP3624" s="0"/>
      <c r="AEQ3624" s="0"/>
      <c r="AER3624" s="0"/>
      <c r="AES3624" s="0"/>
      <c r="AET3624" s="0"/>
      <c r="AEU3624" s="0"/>
      <c r="AEV3624" s="0"/>
      <c r="AEW3624" s="0"/>
      <c r="AEX3624" s="0"/>
      <c r="AEY3624" s="0"/>
      <c r="AEZ3624" s="0"/>
      <c r="AFA3624" s="0"/>
      <c r="AFB3624" s="0"/>
      <c r="AFC3624" s="0"/>
      <c r="AFD3624" s="0"/>
      <c r="AFE3624" s="0"/>
      <c r="AFF3624" s="0"/>
      <c r="AFG3624" s="0"/>
      <c r="AFH3624" s="0"/>
      <c r="AFI3624" s="0"/>
      <c r="AFJ3624" s="0"/>
      <c r="AFK3624" s="0"/>
      <c r="AFL3624" s="0"/>
      <c r="AFM3624" s="0"/>
      <c r="AFN3624" s="0"/>
      <c r="AFO3624" s="0"/>
      <c r="AFP3624" s="0"/>
      <c r="AFQ3624" s="0"/>
      <c r="AFR3624" s="0"/>
      <c r="AFS3624" s="0"/>
      <c r="AFT3624" s="0"/>
      <c r="AFU3624" s="0"/>
      <c r="AFV3624" s="0"/>
      <c r="AFW3624" s="0"/>
      <c r="AFX3624" s="0"/>
      <c r="AFY3624" s="0"/>
      <c r="AFZ3624" s="0"/>
      <c r="AGA3624" s="0"/>
      <c r="AGB3624" s="0"/>
      <c r="AGC3624" s="0"/>
      <c r="AGD3624" s="0"/>
      <c r="AGE3624" s="0"/>
      <c r="AGF3624" s="0"/>
      <c r="AGG3624" s="0"/>
      <c r="AGH3624" s="0"/>
      <c r="AGI3624" s="0"/>
      <c r="AGJ3624" s="0"/>
      <c r="AGK3624" s="0"/>
      <c r="AGL3624" s="0"/>
      <c r="AGM3624" s="0"/>
      <c r="AGN3624" s="0"/>
      <c r="AGO3624" s="0"/>
      <c r="AGP3624" s="0"/>
      <c r="AGQ3624" s="0"/>
      <c r="AGR3624" s="0"/>
      <c r="AGS3624" s="0"/>
      <c r="AGT3624" s="0"/>
      <c r="AGU3624" s="0"/>
      <c r="AGV3624" s="0"/>
      <c r="AGW3624" s="0"/>
      <c r="AGX3624" s="0"/>
      <c r="AGY3624" s="0"/>
      <c r="AGZ3624" s="0"/>
      <c r="AHA3624" s="0"/>
      <c r="AHB3624" s="0"/>
      <c r="AHC3624" s="0"/>
      <c r="AHD3624" s="0"/>
      <c r="AHE3624" s="0"/>
      <c r="AHF3624" s="0"/>
      <c r="AHG3624" s="0"/>
      <c r="AHH3624" s="0"/>
      <c r="AHI3624" s="0"/>
      <c r="AHJ3624" s="0"/>
      <c r="AHK3624" s="0"/>
      <c r="AHL3624" s="0"/>
      <c r="AHM3624" s="0"/>
      <c r="AHN3624" s="0"/>
      <c r="AHO3624" s="0"/>
      <c r="AHP3624" s="0"/>
      <c r="AHQ3624" s="0"/>
      <c r="AHR3624" s="0"/>
      <c r="AHS3624" s="0"/>
      <c r="AHT3624" s="0"/>
      <c r="AHU3624" s="0"/>
      <c r="AHV3624" s="0"/>
      <c r="AHW3624" s="0"/>
      <c r="AHX3624" s="0"/>
      <c r="AHY3624" s="0"/>
      <c r="AHZ3624" s="0"/>
      <c r="AIA3624" s="0"/>
      <c r="AIB3624" s="0"/>
      <c r="AIC3624" s="0"/>
      <c r="AID3624" s="0"/>
      <c r="AIE3624" s="0"/>
      <c r="AIF3624" s="0"/>
      <c r="AIG3624" s="0"/>
      <c r="AIH3624" s="0"/>
      <c r="AII3624" s="0"/>
      <c r="AIJ3624" s="0"/>
      <c r="AIK3624" s="0"/>
      <c r="AIL3624" s="0"/>
      <c r="AIM3624" s="0"/>
      <c r="AIN3624" s="0"/>
      <c r="AIO3624" s="0"/>
      <c r="AIP3624" s="0"/>
      <c r="AIQ3624" s="0"/>
      <c r="AIR3624" s="0"/>
      <c r="AIS3624" s="0"/>
      <c r="AIT3624" s="0"/>
      <c r="AIU3624" s="0"/>
      <c r="AIV3624" s="0"/>
      <c r="AIW3624" s="0"/>
      <c r="AIX3624" s="0"/>
      <c r="AIY3624" s="0"/>
      <c r="AIZ3624" s="0"/>
      <c r="AJA3624" s="0"/>
      <c r="AJB3624" s="0"/>
      <c r="AJC3624" s="0"/>
      <c r="AJD3624" s="0"/>
      <c r="AJE3624" s="0"/>
      <c r="AJF3624" s="0"/>
      <c r="AJG3624" s="0"/>
      <c r="AJH3624" s="0"/>
      <c r="AJI3624" s="0"/>
      <c r="AJJ3624" s="0"/>
      <c r="AJK3624" s="0"/>
      <c r="AJL3624" s="0"/>
      <c r="AJM3624" s="0"/>
      <c r="AJN3624" s="0"/>
      <c r="AJO3624" s="0"/>
      <c r="AJP3624" s="0"/>
      <c r="AJQ3624" s="0"/>
      <c r="AJR3624" s="0"/>
      <c r="AJS3624" s="0"/>
      <c r="AJT3624" s="0"/>
      <c r="AJU3624" s="0"/>
      <c r="AJV3624" s="0"/>
      <c r="AJW3624" s="0"/>
      <c r="AJX3624" s="0"/>
      <c r="AJY3624" s="0"/>
      <c r="AJZ3624" s="0"/>
      <c r="AKA3624" s="0"/>
      <c r="AKB3624" s="0"/>
      <c r="AKC3624" s="0"/>
      <c r="AKD3624" s="0"/>
      <c r="AKE3624" s="0"/>
      <c r="AKF3624" s="0"/>
      <c r="AKG3624" s="0"/>
      <c r="AKH3624" s="0"/>
      <c r="AKI3624" s="0"/>
      <c r="AKJ3624" s="0"/>
      <c r="AKK3624" s="0"/>
      <c r="AKL3624" s="0"/>
      <c r="AKM3624" s="0"/>
      <c r="AKN3624" s="0"/>
      <c r="AKO3624" s="0"/>
      <c r="AKP3624" s="0"/>
      <c r="AKQ3624" s="0"/>
      <c r="AKR3624" s="0"/>
      <c r="AKS3624" s="0"/>
      <c r="AKT3624" s="0"/>
      <c r="AKU3624" s="0"/>
      <c r="AKV3624" s="0"/>
      <c r="AKW3624" s="0"/>
      <c r="AKX3624" s="0"/>
      <c r="AKY3624" s="0"/>
      <c r="AKZ3624" s="0"/>
      <c r="ALA3624" s="0"/>
      <c r="ALB3624" s="0"/>
      <c r="ALC3624" s="0"/>
      <c r="ALD3624" s="0"/>
      <c r="ALE3624" s="0"/>
      <c r="ALF3624" s="0"/>
      <c r="ALG3624" s="0"/>
      <c r="ALH3624" s="0"/>
      <c r="ALI3624" s="0"/>
      <c r="ALJ3624" s="0"/>
      <c r="ALK3624" s="0"/>
      <c r="ALL3624" s="0"/>
      <c r="ALM3624" s="0"/>
      <c r="ALN3624" s="0"/>
      <c r="ALO3624" s="0"/>
      <c r="ALP3624" s="0"/>
      <c r="ALQ3624" s="0"/>
      <c r="ALR3624" s="0"/>
      <c r="ALS3624" s="0"/>
      <c r="ALT3624" s="0"/>
      <c r="ALU3624" s="0"/>
      <c r="ALV3624" s="0"/>
      <c r="ALW3624" s="0"/>
      <c r="ALX3624" s="0"/>
      <c r="ALY3624" s="0"/>
      <c r="ALZ3624" s="0"/>
      <c r="AMA3624" s="0"/>
      <c r="AMB3624" s="0"/>
      <c r="AMC3624" s="0"/>
      <c r="AMD3624" s="0"/>
      <c r="AME3624" s="0"/>
      <c r="AMF3624" s="0"/>
      <c r="AMG3624" s="0"/>
      <c r="AMH3624" s="0"/>
      <c r="AMI3624" s="0"/>
    </row>
    <row r="3625" customFormat="false" ht="12.75" hidden="false" customHeight="false" outlineLevel="0" collapsed="false">
      <c r="A3625" s="1" t="s">
        <v>3849</v>
      </c>
      <c r="C3625" s="70" t="s">
        <v>3854</v>
      </c>
      <c r="D3625" s="70" t="s">
        <v>24</v>
      </c>
      <c r="E3625" s="72" t="n">
        <v>2.1</v>
      </c>
      <c r="F3625" s="73" t="n">
        <v>2.29</v>
      </c>
      <c r="G3625" s="74"/>
      <c r="BM3625" s="0"/>
      <c r="BN3625" s="0"/>
      <c r="BO3625" s="0"/>
      <c r="BP3625" s="0"/>
      <c r="BQ3625" s="0"/>
      <c r="BR3625" s="0"/>
      <c r="BS3625" s="0"/>
      <c r="BT3625" s="0"/>
      <c r="BU3625" s="0"/>
      <c r="BV3625" s="0"/>
      <c r="BW3625" s="0"/>
      <c r="BX3625" s="0"/>
      <c r="BY3625" s="0"/>
      <c r="BZ3625" s="0"/>
      <c r="CA3625" s="0"/>
      <c r="CB3625" s="0"/>
      <c r="CC3625" s="0"/>
      <c r="CD3625" s="0"/>
      <c r="CE3625" s="0"/>
      <c r="CF3625" s="0"/>
      <c r="CG3625" s="0"/>
      <c r="CH3625" s="0"/>
      <c r="CI3625" s="0"/>
      <c r="CJ3625" s="0"/>
      <c r="CK3625" s="0"/>
      <c r="CL3625" s="0"/>
      <c r="CM3625" s="0"/>
      <c r="CN3625" s="0"/>
      <c r="CO3625" s="0"/>
      <c r="CP3625" s="0"/>
      <c r="CQ3625" s="0"/>
      <c r="CR3625" s="0"/>
      <c r="CS3625" s="0"/>
      <c r="CT3625" s="0"/>
      <c r="CU3625" s="0"/>
      <c r="CV3625" s="0"/>
      <c r="CW3625" s="0"/>
      <c r="CX3625" s="0"/>
      <c r="CY3625" s="0"/>
      <c r="CZ3625" s="0"/>
      <c r="DA3625" s="0"/>
      <c r="DB3625" s="0"/>
      <c r="DC3625" s="0"/>
      <c r="DD3625" s="0"/>
      <c r="DE3625" s="0"/>
      <c r="DF3625" s="0"/>
      <c r="DG3625" s="0"/>
      <c r="DH3625" s="0"/>
      <c r="DI3625" s="0"/>
      <c r="DJ3625" s="0"/>
      <c r="DK3625" s="0"/>
      <c r="DL3625" s="0"/>
      <c r="DM3625" s="0"/>
      <c r="DN3625" s="0"/>
      <c r="DO3625" s="0"/>
      <c r="DP3625" s="0"/>
      <c r="DQ3625" s="0"/>
      <c r="DR3625" s="0"/>
      <c r="DS3625" s="0"/>
      <c r="DT3625" s="0"/>
      <c r="DU3625" s="0"/>
      <c r="DV3625" s="0"/>
      <c r="DW3625" s="0"/>
      <c r="DX3625" s="0"/>
      <c r="DY3625" s="0"/>
      <c r="DZ3625" s="0"/>
      <c r="EA3625" s="0"/>
      <c r="EB3625" s="0"/>
      <c r="EC3625" s="0"/>
      <c r="ED3625" s="0"/>
      <c r="EE3625" s="0"/>
      <c r="EF3625" s="0"/>
      <c r="EG3625" s="0"/>
      <c r="EH3625" s="0"/>
      <c r="EI3625" s="0"/>
      <c r="EJ3625" s="0"/>
      <c r="EK3625" s="0"/>
      <c r="EL3625" s="0"/>
      <c r="EM3625" s="0"/>
      <c r="EN3625" s="0"/>
      <c r="EO3625" s="0"/>
      <c r="EP3625" s="0"/>
      <c r="EQ3625" s="0"/>
      <c r="ER3625" s="0"/>
      <c r="ES3625" s="0"/>
      <c r="ET3625" s="0"/>
      <c r="EU3625" s="0"/>
      <c r="EV3625" s="0"/>
      <c r="EW3625" s="0"/>
      <c r="EX3625" s="0"/>
      <c r="EY3625" s="0"/>
      <c r="EZ3625" s="0"/>
      <c r="FA3625" s="0"/>
      <c r="FB3625" s="0"/>
      <c r="FC3625" s="0"/>
      <c r="FD3625" s="0"/>
      <c r="FE3625" s="0"/>
      <c r="FF3625" s="0"/>
      <c r="FG3625" s="0"/>
      <c r="FH3625" s="0"/>
      <c r="FI3625" s="0"/>
      <c r="FJ3625" s="0"/>
      <c r="FK3625" s="0"/>
      <c r="FL3625" s="0"/>
      <c r="FM3625" s="0"/>
      <c r="FN3625" s="0"/>
      <c r="FO3625" s="0"/>
      <c r="FP3625" s="0"/>
      <c r="FQ3625" s="0"/>
      <c r="FR3625" s="0"/>
      <c r="FS3625" s="0"/>
      <c r="FT3625" s="0"/>
      <c r="FU3625" s="0"/>
      <c r="FV3625" s="0"/>
      <c r="FW3625" s="0"/>
      <c r="FX3625" s="0"/>
      <c r="FY3625" s="0"/>
      <c r="FZ3625" s="0"/>
      <c r="GA3625" s="0"/>
      <c r="GB3625" s="0"/>
      <c r="GC3625" s="0"/>
      <c r="GD3625" s="0"/>
      <c r="GE3625" s="0"/>
      <c r="GF3625" s="0"/>
      <c r="GG3625" s="0"/>
      <c r="GH3625" s="0"/>
      <c r="GI3625" s="0"/>
      <c r="GJ3625" s="0"/>
      <c r="GK3625" s="0"/>
      <c r="GL3625" s="0"/>
      <c r="GM3625" s="0"/>
      <c r="GN3625" s="0"/>
      <c r="GO3625" s="0"/>
      <c r="GP3625" s="0"/>
      <c r="GQ3625" s="0"/>
      <c r="GR3625" s="0"/>
      <c r="GS3625" s="0"/>
      <c r="GT3625" s="0"/>
      <c r="GU3625" s="0"/>
      <c r="GV3625" s="0"/>
      <c r="GW3625" s="0"/>
      <c r="GX3625" s="0"/>
      <c r="GY3625" s="0"/>
      <c r="GZ3625" s="0"/>
      <c r="HA3625" s="0"/>
      <c r="HB3625" s="0"/>
      <c r="HC3625" s="0"/>
      <c r="HD3625" s="0"/>
      <c r="HE3625" s="0"/>
      <c r="HF3625" s="0"/>
      <c r="HG3625" s="0"/>
      <c r="HH3625" s="0"/>
      <c r="HI3625" s="0"/>
      <c r="HJ3625" s="0"/>
      <c r="HK3625" s="0"/>
      <c r="HL3625" s="0"/>
      <c r="HM3625" s="0"/>
      <c r="HN3625" s="0"/>
      <c r="HO3625" s="0"/>
      <c r="HP3625" s="0"/>
      <c r="HQ3625" s="0"/>
      <c r="HR3625" s="0"/>
      <c r="HS3625" s="0"/>
      <c r="HT3625" s="0"/>
      <c r="HU3625" s="0"/>
      <c r="HV3625" s="0"/>
      <c r="HW3625" s="0"/>
      <c r="HX3625" s="0"/>
      <c r="HY3625" s="0"/>
      <c r="HZ3625" s="0"/>
      <c r="IA3625" s="0"/>
      <c r="IB3625" s="0"/>
      <c r="IC3625" s="0"/>
      <c r="ID3625" s="0"/>
      <c r="IE3625" s="0"/>
      <c r="IF3625" s="0"/>
      <c r="IG3625" s="0"/>
      <c r="IH3625" s="0"/>
      <c r="II3625" s="0"/>
      <c r="IJ3625" s="0"/>
      <c r="IK3625" s="0"/>
      <c r="IL3625" s="0"/>
      <c r="IM3625" s="0"/>
      <c r="IN3625" s="0"/>
      <c r="IO3625" s="0"/>
      <c r="IP3625" s="0"/>
      <c r="IQ3625" s="0"/>
      <c r="IR3625" s="0"/>
      <c r="IS3625" s="0"/>
      <c r="IT3625" s="0"/>
      <c r="IU3625" s="0"/>
      <c r="IV3625" s="0"/>
      <c r="IW3625" s="0"/>
      <c r="IX3625" s="0"/>
      <c r="IY3625" s="0"/>
      <c r="IZ3625" s="0"/>
      <c r="JA3625" s="0"/>
      <c r="JB3625" s="0"/>
      <c r="JC3625" s="0"/>
      <c r="JD3625" s="0"/>
      <c r="JE3625" s="0"/>
      <c r="JF3625" s="0"/>
      <c r="JG3625" s="0"/>
      <c r="JH3625" s="0"/>
      <c r="JI3625" s="0"/>
      <c r="JJ3625" s="0"/>
      <c r="JK3625" s="0"/>
      <c r="JL3625" s="0"/>
      <c r="JM3625" s="0"/>
      <c r="JN3625" s="0"/>
      <c r="JO3625" s="0"/>
      <c r="JP3625" s="0"/>
      <c r="JQ3625" s="0"/>
      <c r="JR3625" s="0"/>
      <c r="JS3625" s="0"/>
      <c r="JT3625" s="0"/>
      <c r="JU3625" s="0"/>
      <c r="JV3625" s="0"/>
      <c r="JW3625" s="0"/>
      <c r="JX3625" s="0"/>
      <c r="JY3625" s="0"/>
      <c r="JZ3625" s="0"/>
      <c r="KA3625" s="0"/>
      <c r="KB3625" s="0"/>
      <c r="KC3625" s="0"/>
      <c r="KD3625" s="0"/>
      <c r="KE3625" s="0"/>
      <c r="KF3625" s="0"/>
      <c r="KG3625" s="0"/>
      <c r="KH3625" s="0"/>
      <c r="KI3625" s="0"/>
      <c r="KJ3625" s="0"/>
      <c r="KK3625" s="0"/>
      <c r="KL3625" s="0"/>
      <c r="KM3625" s="0"/>
      <c r="KN3625" s="0"/>
      <c r="KO3625" s="0"/>
      <c r="KP3625" s="0"/>
      <c r="KQ3625" s="0"/>
      <c r="KR3625" s="0"/>
      <c r="KS3625" s="0"/>
      <c r="KT3625" s="0"/>
      <c r="KU3625" s="0"/>
      <c r="KV3625" s="0"/>
      <c r="KW3625" s="0"/>
      <c r="KX3625" s="0"/>
      <c r="KY3625" s="0"/>
      <c r="KZ3625" s="0"/>
      <c r="LA3625" s="0"/>
      <c r="LB3625" s="0"/>
      <c r="LC3625" s="0"/>
      <c r="LD3625" s="0"/>
      <c r="LE3625" s="0"/>
      <c r="LF3625" s="0"/>
      <c r="LG3625" s="0"/>
      <c r="LH3625" s="0"/>
      <c r="LI3625" s="0"/>
      <c r="LJ3625" s="0"/>
      <c r="LK3625" s="0"/>
      <c r="LL3625" s="0"/>
      <c r="LM3625" s="0"/>
      <c r="LN3625" s="0"/>
      <c r="LO3625" s="0"/>
      <c r="LP3625" s="0"/>
      <c r="LQ3625" s="0"/>
      <c r="LR3625" s="0"/>
      <c r="LS3625" s="0"/>
      <c r="LT3625" s="0"/>
      <c r="LU3625" s="0"/>
      <c r="LV3625" s="0"/>
      <c r="LW3625" s="0"/>
      <c r="LX3625" s="0"/>
      <c r="LY3625" s="0"/>
      <c r="LZ3625" s="0"/>
      <c r="MA3625" s="0"/>
      <c r="MB3625" s="0"/>
      <c r="MC3625" s="0"/>
      <c r="MD3625" s="0"/>
      <c r="ME3625" s="0"/>
      <c r="MF3625" s="0"/>
      <c r="MG3625" s="0"/>
      <c r="MH3625" s="0"/>
      <c r="MI3625" s="0"/>
      <c r="MJ3625" s="0"/>
      <c r="MK3625" s="0"/>
      <c r="ML3625" s="0"/>
      <c r="MM3625" s="0"/>
      <c r="MN3625" s="0"/>
      <c r="MO3625" s="0"/>
      <c r="MP3625" s="0"/>
      <c r="MQ3625" s="0"/>
      <c r="MR3625" s="0"/>
      <c r="MS3625" s="0"/>
      <c r="MT3625" s="0"/>
      <c r="MU3625" s="0"/>
      <c r="MV3625" s="0"/>
      <c r="MW3625" s="0"/>
      <c r="MX3625" s="0"/>
      <c r="MY3625" s="0"/>
      <c r="MZ3625" s="0"/>
      <c r="NA3625" s="0"/>
      <c r="NB3625" s="0"/>
      <c r="NC3625" s="0"/>
      <c r="ND3625" s="0"/>
      <c r="NE3625" s="0"/>
      <c r="NF3625" s="0"/>
      <c r="NG3625" s="0"/>
      <c r="NH3625" s="0"/>
      <c r="NI3625" s="0"/>
      <c r="NJ3625" s="0"/>
      <c r="NK3625" s="0"/>
      <c r="NL3625" s="0"/>
      <c r="NM3625" s="0"/>
      <c r="NN3625" s="0"/>
      <c r="NO3625" s="0"/>
      <c r="NP3625" s="0"/>
      <c r="NQ3625" s="0"/>
      <c r="NR3625" s="0"/>
      <c r="NS3625" s="0"/>
      <c r="NT3625" s="0"/>
      <c r="NU3625" s="0"/>
      <c r="NV3625" s="0"/>
      <c r="NW3625" s="0"/>
      <c r="NX3625" s="0"/>
      <c r="NY3625" s="0"/>
      <c r="NZ3625" s="0"/>
      <c r="OA3625" s="0"/>
      <c r="OB3625" s="0"/>
      <c r="OC3625" s="0"/>
      <c r="OD3625" s="0"/>
      <c r="OE3625" s="0"/>
      <c r="OF3625" s="0"/>
      <c r="OG3625" s="0"/>
      <c r="OH3625" s="0"/>
      <c r="OI3625" s="0"/>
      <c r="OJ3625" s="0"/>
      <c r="OK3625" s="0"/>
      <c r="OL3625" s="0"/>
      <c r="OM3625" s="0"/>
      <c r="ON3625" s="0"/>
      <c r="OO3625" s="0"/>
      <c r="OP3625" s="0"/>
      <c r="OQ3625" s="0"/>
      <c r="OR3625" s="0"/>
      <c r="OS3625" s="0"/>
      <c r="OT3625" s="0"/>
      <c r="OU3625" s="0"/>
      <c r="OV3625" s="0"/>
      <c r="OW3625" s="0"/>
      <c r="OX3625" s="0"/>
      <c r="OY3625" s="0"/>
      <c r="OZ3625" s="0"/>
      <c r="PA3625" s="0"/>
      <c r="PB3625" s="0"/>
      <c r="PC3625" s="0"/>
      <c r="PD3625" s="0"/>
      <c r="PE3625" s="0"/>
      <c r="PF3625" s="0"/>
      <c r="PG3625" s="0"/>
      <c r="PH3625" s="0"/>
      <c r="PI3625" s="0"/>
      <c r="PJ3625" s="0"/>
      <c r="PK3625" s="0"/>
      <c r="PL3625" s="0"/>
      <c r="PM3625" s="0"/>
      <c r="PN3625" s="0"/>
      <c r="PO3625" s="0"/>
      <c r="PP3625" s="0"/>
      <c r="PQ3625" s="0"/>
      <c r="PR3625" s="0"/>
      <c r="PS3625" s="0"/>
      <c r="PT3625" s="0"/>
      <c r="PU3625" s="0"/>
      <c r="PV3625" s="0"/>
      <c r="PW3625" s="0"/>
      <c r="PX3625" s="0"/>
      <c r="PY3625" s="0"/>
      <c r="PZ3625" s="0"/>
      <c r="QA3625" s="0"/>
      <c r="QB3625" s="0"/>
      <c r="QC3625" s="0"/>
      <c r="QD3625" s="0"/>
      <c r="QE3625" s="0"/>
      <c r="QF3625" s="0"/>
      <c r="QG3625" s="0"/>
      <c r="QH3625" s="0"/>
      <c r="QI3625" s="0"/>
      <c r="QJ3625" s="0"/>
      <c r="QK3625" s="0"/>
      <c r="QL3625" s="0"/>
      <c r="QM3625" s="0"/>
      <c r="QN3625" s="0"/>
      <c r="QO3625" s="0"/>
      <c r="QP3625" s="0"/>
      <c r="QQ3625" s="0"/>
      <c r="QR3625" s="0"/>
      <c r="QS3625" s="0"/>
      <c r="QT3625" s="0"/>
      <c r="QU3625" s="0"/>
      <c r="QV3625" s="0"/>
      <c r="QW3625" s="0"/>
      <c r="QX3625" s="0"/>
      <c r="QY3625" s="0"/>
      <c r="QZ3625" s="0"/>
      <c r="RA3625" s="0"/>
      <c r="RB3625" s="0"/>
      <c r="RC3625" s="0"/>
      <c r="RD3625" s="0"/>
      <c r="RE3625" s="0"/>
      <c r="RF3625" s="0"/>
      <c r="RG3625" s="0"/>
      <c r="RH3625" s="0"/>
      <c r="RI3625" s="0"/>
      <c r="RJ3625" s="0"/>
      <c r="RK3625" s="0"/>
      <c r="RL3625" s="0"/>
      <c r="RM3625" s="0"/>
      <c r="RN3625" s="0"/>
      <c r="RO3625" s="0"/>
      <c r="RP3625" s="0"/>
      <c r="RQ3625" s="0"/>
      <c r="RR3625" s="0"/>
      <c r="RS3625" s="0"/>
      <c r="RT3625" s="0"/>
      <c r="RU3625" s="0"/>
      <c r="RV3625" s="0"/>
      <c r="RW3625" s="0"/>
      <c r="RX3625" s="0"/>
      <c r="RY3625" s="0"/>
      <c r="RZ3625" s="0"/>
      <c r="SA3625" s="0"/>
      <c r="SB3625" s="0"/>
      <c r="SC3625" s="0"/>
      <c r="SD3625" s="0"/>
      <c r="SE3625" s="0"/>
      <c r="SF3625" s="0"/>
      <c r="SG3625" s="0"/>
      <c r="SH3625" s="0"/>
      <c r="SI3625" s="0"/>
      <c r="SJ3625" s="0"/>
      <c r="SK3625" s="0"/>
      <c r="SL3625" s="0"/>
      <c r="SM3625" s="0"/>
      <c r="SN3625" s="0"/>
      <c r="SO3625" s="0"/>
      <c r="SP3625" s="0"/>
      <c r="SQ3625" s="0"/>
      <c r="SR3625" s="0"/>
      <c r="SS3625" s="0"/>
      <c r="ST3625" s="0"/>
      <c r="SU3625" s="0"/>
      <c r="SV3625" s="0"/>
      <c r="SW3625" s="0"/>
      <c r="SX3625" s="0"/>
      <c r="SY3625" s="0"/>
      <c r="SZ3625" s="0"/>
      <c r="TA3625" s="0"/>
      <c r="TB3625" s="0"/>
      <c r="TC3625" s="0"/>
      <c r="TD3625" s="0"/>
      <c r="TE3625" s="0"/>
      <c r="TF3625" s="0"/>
      <c r="TG3625" s="0"/>
      <c r="TH3625" s="0"/>
      <c r="TI3625" s="0"/>
      <c r="TJ3625" s="0"/>
      <c r="TK3625" s="0"/>
      <c r="TL3625" s="0"/>
      <c r="TM3625" s="0"/>
      <c r="TN3625" s="0"/>
      <c r="TO3625" s="0"/>
      <c r="TP3625" s="0"/>
      <c r="TQ3625" s="0"/>
      <c r="TR3625" s="0"/>
      <c r="TS3625" s="0"/>
      <c r="TT3625" s="0"/>
      <c r="TU3625" s="0"/>
      <c r="TV3625" s="0"/>
      <c r="TW3625" s="0"/>
      <c r="TX3625" s="0"/>
      <c r="TY3625" s="0"/>
      <c r="TZ3625" s="0"/>
      <c r="UA3625" s="0"/>
      <c r="UB3625" s="0"/>
      <c r="UC3625" s="0"/>
      <c r="UD3625" s="0"/>
      <c r="UE3625" s="0"/>
      <c r="UF3625" s="0"/>
      <c r="UG3625" s="0"/>
      <c r="UH3625" s="0"/>
      <c r="UI3625" s="0"/>
      <c r="UJ3625" s="0"/>
      <c r="UK3625" s="0"/>
      <c r="UL3625" s="0"/>
      <c r="UM3625" s="0"/>
      <c r="UN3625" s="0"/>
      <c r="UO3625" s="0"/>
      <c r="UP3625" s="0"/>
      <c r="UQ3625" s="0"/>
      <c r="UR3625" s="0"/>
      <c r="US3625" s="0"/>
      <c r="UT3625" s="0"/>
      <c r="UU3625" s="0"/>
      <c r="UV3625" s="0"/>
      <c r="UW3625" s="0"/>
      <c r="UX3625" s="0"/>
      <c r="UY3625" s="0"/>
      <c r="UZ3625" s="0"/>
      <c r="VA3625" s="0"/>
      <c r="VB3625" s="0"/>
      <c r="VC3625" s="0"/>
      <c r="VD3625" s="0"/>
      <c r="VE3625" s="0"/>
      <c r="VF3625" s="0"/>
      <c r="VG3625" s="0"/>
      <c r="VH3625" s="0"/>
      <c r="VI3625" s="0"/>
      <c r="VJ3625" s="0"/>
      <c r="VK3625" s="0"/>
      <c r="VL3625" s="0"/>
      <c r="VM3625" s="0"/>
      <c r="VN3625" s="0"/>
      <c r="VO3625" s="0"/>
      <c r="VP3625" s="0"/>
      <c r="VQ3625" s="0"/>
      <c r="VR3625" s="0"/>
      <c r="VS3625" s="0"/>
      <c r="VT3625" s="0"/>
      <c r="VU3625" s="0"/>
      <c r="VV3625" s="0"/>
      <c r="VW3625" s="0"/>
      <c r="VX3625" s="0"/>
      <c r="VY3625" s="0"/>
      <c r="VZ3625" s="0"/>
      <c r="WA3625" s="0"/>
      <c r="WB3625" s="0"/>
      <c r="WC3625" s="0"/>
      <c r="WD3625" s="0"/>
      <c r="WE3625" s="0"/>
      <c r="WF3625" s="0"/>
      <c r="WG3625" s="0"/>
      <c r="WH3625" s="0"/>
      <c r="WI3625" s="0"/>
      <c r="WJ3625" s="0"/>
      <c r="WK3625" s="0"/>
      <c r="WL3625" s="0"/>
      <c r="WM3625" s="0"/>
      <c r="WN3625" s="0"/>
      <c r="WO3625" s="0"/>
      <c r="WP3625" s="0"/>
      <c r="WQ3625" s="0"/>
      <c r="WR3625" s="0"/>
      <c r="WS3625" s="0"/>
      <c r="WT3625" s="0"/>
      <c r="WU3625" s="0"/>
      <c r="WV3625" s="0"/>
      <c r="WW3625" s="0"/>
      <c r="WX3625" s="0"/>
      <c r="WY3625" s="0"/>
      <c r="WZ3625" s="0"/>
      <c r="XA3625" s="0"/>
      <c r="XB3625" s="0"/>
      <c r="XC3625" s="0"/>
      <c r="XD3625" s="0"/>
      <c r="XE3625" s="0"/>
      <c r="XF3625" s="0"/>
      <c r="XG3625" s="0"/>
      <c r="XH3625" s="0"/>
      <c r="XI3625" s="0"/>
      <c r="XJ3625" s="0"/>
      <c r="XK3625" s="0"/>
      <c r="XL3625" s="0"/>
      <c r="XM3625" s="0"/>
      <c r="XN3625" s="0"/>
      <c r="XO3625" s="0"/>
      <c r="XP3625" s="0"/>
      <c r="XQ3625" s="0"/>
      <c r="XR3625" s="0"/>
      <c r="XS3625" s="0"/>
      <c r="XT3625" s="0"/>
      <c r="XU3625" s="0"/>
      <c r="XV3625" s="0"/>
      <c r="XW3625" s="0"/>
      <c r="XX3625" s="0"/>
      <c r="XY3625" s="0"/>
      <c r="XZ3625" s="0"/>
      <c r="YA3625" s="0"/>
      <c r="YB3625" s="0"/>
      <c r="YC3625" s="0"/>
      <c r="YD3625" s="0"/>
      <c r="YE3625" s="0"/>
      <c r="YF3625" s="0"/>
      <c r="YG3625" s="0"/>
      <c r="YH3625" s="0"/>
      <c r="YI3625" s="0"/>
      <c r="YJ3625" s="0"/>
      <c r="YK3625" s="0"/>
      <c r="YL3625" s="0"/>
      <c r="YM3625" s="0"/>
      <c r="YN3625" s="0"/>
      <c r="YO3625" s="0"/>
      <c r="YP3625" s="0"/>
      <c r="YQ3625" s="0"/>
      <c r="YR3625" s="0"/>
      <c r="YS3625" s="0"/>
      <c r="YT3625" s="0"/>
      <c r="YU3625" s="0"/>
      <c r="YV3625" s="0"/>
      <c r="YW3625" s="0"/>
      <c r="YX3625" s="0"/>
      <c r="YY3625" s="0"/>
      <c r="YZ3625" s="0"/>
      <c r="ZA3625" s="0"/>
      <c r="ZB3625" s="0"/>
      <c r="ZC3625" s="0"/>
      <c r="ZD3625" s="0"/>
      <c r="ZE3625" s="0"/>
      <c r="ZF3625" s="0"/>
      <c r="ZG3625" s="0"/>
      <c r="ZH3625" s="0"/>
      <c r="ZI3625" s="0"/>
      <c r="ZJ3625" s="0"/>
      <c r="ZK3625" s="0"/>
      <c r="ZL3625" s="0"/>
      <c r="ZM3625" s="0"/>
      <c r="ZN3625" s="0"/>
      <c r="ZO3625" s="0"/>
      <c r="ZP3625" s="0"/>
      <c r="ZQ3625" s="0"/>
      <c r="ZR3625" s="0"/>
      <c r="ZS3625" s="0"/>
      <c r="ZT3625" s="0"/>
      <c r="ZU3625" s="0"/>
      <c r="ZV3625" s="0"/>
      <c r="ZW3625" s="0"/>
      <c r="ZX3625" s="0"/>
      <c r="ZY3625" s="0"/>
      <c r="ZZ3625" s="0"/>
      <c r="AAA3625" s="0"/>
      <c r="AAB3625" s="0"/>
      <c r="AAC3625" s="0"/>
      <c r="AAD3625" s="0"/>
      <c r="AAE3625" s="0"/>
      <c r="AAF3625" s="0"/>
      <c r="AAG3625" s="0"/>
      <c r="AAH3625" s="0"/>
      <c r="AAI3625" s="0"/>
      <c r="AAJ3625" s="0"/>
      <c r="AAK3625" s="0"/>
      <c r="AAL3625" s="0"/>
      <c r="AAM3625" s="0"/>
      <c r="AAN3625" s="0"/>
      <c r="AAO3625" s="0"/>
      <c r="AAP3625" s="0"/>
      <c r="AAQ3625" s="0"/>
      <c r="AAR3625" s="0"/>
      <c r="AAS3625" s="0"/>
      <c r="AAT3625" s="0"/>
      <c r="AAU3625" s="0"/>
      <c r="AAV3625" s="0"/>
      <c r="AAW3625" s="0"/>
      <c r="AAX3625" s="0"/>
      <c r="AAY3625" s="0"/>
      <c r="AAZ3625" s="0"/>
      <c r="ABA3625" s="0"/>
      <c r="ABB3625" s="0"/>
      <c r="ABC3625" s="0"/>
      <c r="ABD3625" s="0"/>
      <c r="ABE3625" s="0"/>
      <c r="ABF3625" s="0"/>
      <c r="ABG3625" s="0"/>
      <c r="ABH3625" s="0"/>
      <c r="ABI3625" s="0"/>
      <c r="ABJ3625" s="0"/>
      <c r="ABK3625" s="0"/>
      <c r="ABL3625" s="0"/>
      <c r="ABM3625" s="0"/>
      <c r="ABN3625" s="0"/>
      <c r="ABO3625" s="0"/>
      <c r="ABP3625" s="0"/>
      <c r="ABQ3625" s="0"/>
      <c r="ABR3625" s="0"/>
      <c r="ABS3625" s="0"/>
      <c r="ABT3625" s="0"/>
      <c r="ABU3625" s="0"/>
      <c r="ABV3625" s="0"/>
      <c r="ABW3625" s="0"/>
      <c r="ABX3625" s="0"/>
      <c r="ABY3625" s="0"/>
      <c r="ABZ3625" s="0"/>
      <c r="ACA3625" s="0"/>
      <c r="ACB3625" s="0"/>
      <c r="ACC3625" s="0"/>
      <c r="ACD3625" s="0"/>
      <c r="ACE3625" s="0"/>
      <c r="ACF3625" s="0"/>
      <c r="ACG3625" s="0"/>
      <c r="ACH3625" s="0"/>
      <c r="ACI3625" s="0"/>
      <c r="ACJ3625" s="0"/>
      <c r="ACK3625" s="0"/>
      <c r="ACL3625" s="0"/>
      <c r="ACM3625" s="0"/>
      <c r="ACN3625" s="0"/>
      <c r="ACO3625" s="0"/>
      <c r="ACP3625" s="0"/>
      <c r="ACQ3625" s="0"/>
      <c r="ACR3625" s="0"/>
      <c r="ACS3625" s="0"/>
      <c r="ACT3625" s="0"/>
      <c r="ACU3625" s="0"/>
      <c r="ACV3625" s="0"/>
      <c r="ACW3625" s="0"/>
      <c r="ACX3625" s="0"/>
      <c r="ACY3625" s="0"/>
      <c r="ACZ3625" s="0"/>
      <c r="ADA3625" s="0"/>
      <c r="ADB3625" s="0"/>
      <c r="ADC3625" s="0"/>
      <c r="ADD3625" s="0"/>
      <c r="ADE3625" s="0"/>
      <c r="ADF3625" s="0"/>
      <c r="ADG3625" s="0"/>
      <c r="ADH3625" s="0"/>
      <c r="ADI3625" s="0"/>
      <c r="ADJ3625" s="0"/>
      <c r="ADK3625" s="0"/>
      <c r="ADL3625" s="0"/>
      <c r="ADM3625" s="0"/>
      <c r="ADN3625" s="0"/>
      <c r="ADO3625" s="0"/>
      <c r="ADP3625" s="0"/>
      <c r="ADQ3625" s="0"/>
      <c r="ADR3625" s="0"/>
      <c r="ADS3625" s="0"/>
      <c r="ADT3625" s="0"/>
      <c r="ADU3625" s="0"/>
      <c r="ADV3625" s="0"/>
      <c r="ADW3625" s="0"/>
      <c r="ADX3625" s="0"/>
      <c r="ADY3625" s="0"/>
      <c r="ADZ3625" s="0"/>
      <c r="AEA3625" s="0"/>
      <c r="AEB3625" s="0"/>
      <c r="AEC3625" s="0"/>
      <c r="AED3625" s="0"/>
      <c r="AEE3625" s="0"/>
      <c r="AEF3625" s="0"/>
      <c r="AEG3625" s="0"/>
      <c r="AEH3625" s="0"/>
      <c r="AEI3625" s="0"/>
      <c r="AEJ3625" s="0"/>
      <c r="AEK3625" s="0"/>
      <c r="AEL3625" s="0"/>
      <c r="AEM3625" s="0"/>
      <c r="AEN3625" s="0"/>
      <c r="AEO3625" s="0"/>
      <c r="AEP3625" s="0"/>
      <c r="AEQ3625" s="0"/>
      <c r="AER3625" s="0"/>
      <c r="AES3625" s="0"/>
      <c r="AET3625" s="0"/>
      <c r="AEU3625" s="0"/>
      <c r="AEV3625" s="0"/>
      <c r="AEW3625" s="0"/>
      <c r="AEX3625" s="0"/>
      <c r="AEY3625" s="0"/>
      <c r="AEZ3625" s="0"/>
      <c r="AFA3625" s="0"/>
      <c r="AFB3625" s="0"/>
      <c r="AFC3625" s="0"/>
      <c r="AFD3625" s="0"/>
      <c r="AFE3625" s="0"/>
      <c r="AFF3625" s="0"/>
      <c r="AFG3625" s="0"/>
      <c r="AFH3625" s="0"/>
      <c r="AFI3625" s="0"/>
      <c r="AFJ3625" s="0"/>
      <c r="AFK3625" s="0"/>
      <c r="AFL3625" s="0"/>
      <c r="AFM3625" s="0"/>
      <c r="AFN3625" s="0"/>
      <c r="AFO3625" s="0"/>
      <c r="AFP3625" s="0"/>
      <c r="AFQ3625" s="0"/>
      <c r="AFR3625" s="0"/>
      <c r="AFS3625" s="0"/>
      <c r="AFT3625" s="0"/>
      <c r="AFU3625" s="0"/>
      <c r="AFV3625" s="0"/>
      <c r="AFW3625" s="0"/>
      <c r="AFX3625" s="0"/>
      <c r="AFY3625" s="0"/>
      <c r="AFZ3625" s="0"/>
      <c r="AGA3625" s="0"/>
      <c r="AGB3625" s="0"/>
      <c r="AGC3625" s="0"/>
      <c r="AGD3625" s="0"/>
      <c r="AGE3625" s="0"/>
      <c r="AGF3625" s="0"/>
      <c r="AGG3625" s="0"/>
      <c r="AGH3625" s="0"/>
      <c r="AGI3625" s="0"/>
      <c r="AGJ3625" s="0"/>
      <c r="AGK3625" s="0"/>
      <c r="AGL3625" s="0"/>
      <c r="AGM3625" s="0"/>
      <c r="AGN3625" s="0"/>
      <c r="AGO3625" s="0"/>
      <c r="AGP3625" s="0"/>
      <c r="AGQ3625" s="0"/>
      <c r="AGR3625" s="0"/>
      <c r="AGS3625" s="0"/>
      <c r="AGT3625" s="0"/>
      <c r="AGU3625" s="0"/>
      <c r="AGV3625" s="0"/>
      <c r="AGW3625" s="0"/>
      <c r="AGX3625" s="0"/>
      <c r="AGY3625" s="0"/>
      <c r="AGZ3625" s="0"/>
      <c r="AHA3625" s="0"/>
      <c r="AHB3625" s="0"/>
      <c r="AHC3625" s="0"/>
      <c r="AHD3625" s="0"/>
      <c r="AHE3625" s="0"/>
      <c r="AHF3625" s="0"/>
      <c r="AHG3625" s="0"/>
      <c r="AHH3625" s="0"/>
      <c r="AHI3625" s="0"/>
      <c r="AHJ3625" s="0"/>
      <c r="AHK3625" s="0"/>
      <c r="AHL3625" s="0"/>
      <c r="AHM3625" s="0"/>
      <c r="AHN3625" s="0"/>
      <c r="AHO3625" s="0"/>
      <c r="AHP3625" s="0"/>
      <c r="AHQ3625" s="0"/>
      <c r="AHR3625" s="0"/>
      <c r="AHS3625" s="0"/>
      <c r="AHT3625" s="0"/>
      <c r="AHU3625" s="0"/>
      <c r="AHV3625" s="0"/>
      <c r="AHW3625" s="0"/>
      <c r="AHX3625" s="0"/>
      <c r="AHY3625" s="0"/>
      <c r="AHZ3625" s="0"/>
      <c r="AIA3625" s="0"/>
      <c r="AIB3625" s="0"/>
      <c r="AIC3625" s="0"/>
      <c r="AID3625" s="0"/>
      <c r="AIE3625" s="0"/>
      <c r="AIF3625" s="0"/>
      <c r="AIG3625" s="0"/>
      <c r="AIH3625" s="0"/>
      <c r="AII3625" s="0"/>
      <c r="AIJ3625" s="0"/>
      <c r="AIK3625" s="0"/>
      <c r="AIL3625" s="0"/>
      <c r="AIM3625" s="0"/>
      <c r="AIN3625" s="0"/>
      <c r="AIO3625" s="0"/>
      <c r="AIP3625" s="0"/>
      <c r="AIQ3625" s="0"/>
      <c r="AIR3625" s="0"/>
      <c r="AIS3625" s="0"/>
      <c r="AIT3625" s="0"/>
      <c r="AIU3625" s="0"/>
      <c r="AIV3625" s="0"/>
      <c r="AIW3625" s="0"/>
      <c r="AIX3625" s="0"/>
      <c r="AIY3625" s="0"/>
      <c r="AIZ3625" s="0"/>
      <c r="AJA3625" s="0"/>
      <c r="AJB3625" s="0"/>
      <c r="AJC3625" s="0"/>
      <c r="AJD3625" s="0"/>
      <c r="AJE3625" s="0"/>
      <c r="AJF3625" s="0"/>
      <c r="AJG3625" s="0"/>
      <c r="AJH3625" s="0"/>
      <c r="AJI3625" s="0"/>
      <c r="AJJ3625" s="0"/>
      <c r="AJK3625" s="0"/>
      <c r="AJL3625" s="0"/>
      <c r="AJM3625" s="0"/>
      <c r="AJN3625" s="0"/>
      <c r="AJO3625" s="0"/>
      <c r="AJP3625" s="0"/>
      <c r="AJQ3625" s="0"/>
      <c r="AJR3625" s="0"/>
      <c r="AJS3625" s="0"/>
      <c r="AJT3625" s="0"/>
      <c r="AJU3625" s="0"/>
      <c r="AJV3625" s="0"/>
      <c r="AJW3625" s="0"/>
      <c r="AJX3625" s="0"/>
      <c r="AJY3625" s="0"/>
      <c r="AJZ3625" s="0"/>
      <c r="AKA3625" s="0"/>
      <c r="AKB3625" s="0"/>
      <c r="AKC3625" s="0"/>
      <c r="AKD3625" s="0"/>
      <c r="AKE3625" s="0"/>
      <c r="AKF3625" s="0"/>
      <c r="AKG3625" s="0"/>
      <c r="AKH3625" s="0"/>
      <c r="AKI3625" s="0"/>
      <c r="AKJ3625" s="0"/>
      <c r="AKK3625" s="0"/>
      <c r="AKL3625" s="0"/>
      <c r="AKM3625" s="0"/>
      <c r="AKN3625" s="0"/>
      <c r="AKO3625" s="0"/>
      <c r="AKP3625" s="0"/>
      <c r="AKQ3625" s="0"/>
      <c r="AKR3625" s="0"/>
      <c r="AKS3625" s="0"/>
      <c r="AKT3625" s="0"/>
      <c r="AKU3625" s="0"/>
      <c r="AKV3625" s="0"/>
      <c r="AKW3625" s="0"/>
      <c r="AKX3625" s="0"/>
      <c r="AKY3625" s="0"/>
      <c r="AKZ3625" s="0"/>
      <c r="ALA3625" s="0"/>
      <c r="ALB3625" s="0"/>
      <c r="ALC3625" s="0"/>
      <c r="ALD3625" s="0"/>
      <c r="ALE3625" s="0"/>
      <c r="ALF3625" s="0"/>
      <c r="ALG3625" s="0"/>
      <c r="ALH3625" s="0"/>
      <c r="ALI3625" s="0"/>
      <c r="ALJ3625" s="0"/>
      <c r="ALK3625" s="0"/>
      <c r="ALL3625" s="0"/>
      <c r="ALM3625" s="0"/>
      <c r="ALN3625" s="0"/>
      <c r="ALO3625" s="0"/>
      <c r="ALP3625" s="0"/>
      <c r="ALQ3625" s="0"/>
      <c r="ALR3625" s="0"/>
      <c r="ALS3625" s="0"/>
      <c r="ALT3625" s="0"/>
      <c r="ALU3625" s="0"/>
      <c r="ALV3625" s="0"/>
      <c r="ALW3625" s="0"/>
      <c r="ALX3625" s="0"/>
      <c r="ALY3625" s="0"/>
      <c r="ALZ3625" s="0"/>
      <c r="AMA3625" s="0"/>
      <c r="AMB3625" s="0"/>
      <c r="AMC3625" s="0"/>
      <c r="AMD3625" s="0"/>
      <c r="AME3625" s="0"/>
      <c r="AMF3625" s="0"/>
      <c r="AMG3625" s="0"/>
      <c r="AMH3625" s="0"/>
      <c r="AMI3625" s="0"/>
    </row>
    <row r="3626" customFormat="false" ht="12.75" hidden="false" customHeight="false" outlineLevel="0" collapsed="false">
      <c r="A3626" s="1" t="s">
        <v>3849</v>
      </c>
      <c r="C3626" s="70" t="s">
        <v>3855</v>
      </c>
      <c r="D3626" s="70" t="s">
        <v>13</v>
      </c>
      <c r="E3626" s="72" t="n">
        <v>2.5</v>
      </c>
      <c r="F3626" s="73" t="n">
        <v>2.99</v>
      </c>
      <c r="G3626" s="74"/>
      <c r="BM3626" s="0"/>
      <c r="BN3626" s="0"/>
      <c r="BO3626" s="0"/>
      <c r="BP3626" s="0"/>
      <c r="BQ3626" s="0"/>
      <c r="BR3626" s="0"/>
      <c r="BS3626" s="0"/>
      <c r="BT3626" s="0"/>
      <c r="BU3626" s="0"/>
      <c r="BV3626" s="0"/>
      <c r="BW3626" s="0"/>
      <c r="BX3626" s="0"/>
      <c r="BY3626" s="0"/>
      <c r="BZ3626" s="0"/>
      <c r="CA3626" s="0"/>
      <c r="CB3626" s="0"/>
      <c r="CC3626" s="0"/>
      <c r="CD3626" s="0"/>
      <c r="CE3626" s="0"/>
      <c r="CF3626" s="0"/>
      <c r="CG3626" s="0"/>
      <c r="CH3626" s="0"/>
      <c r="CI3626" s="0"/>
      <c r="CJ3626" s="0"/>
      <c r="CK3626" s="0"/>
      <c r="CL3626" s="0"/>
      <c r="CM3626" s="0"/>
      <c r="CN3626" s="0"/>
      <c r="CO3626" s="0"/>
      <c r="CP3626" s="0"/>
      <c r="CQ3626" s="0"/>
      <c r="CR3626" s="0"/>
      <c r="CS3626" s="0"/>
      <c r="CT3626" s="0"/>
      <c r="CU3626" s="0"/>
      <c r="CV3626" s="0"/>
      <c r="CW3626" s="0"/>
      <c r="CX3626" s="0"/>
      <c r="CY3626" s="0"/>
      <c r="CZ3626" s="0"/>
      <c r="DA3626" s="0"/>
      <c r="DB3626" s="0"/>
      <c r="DC3626" s="0"/>
      <c r="DD3626" s="0"/>
      <c r="DE3626" s="0"/>
      <c r="DF3626" s="0"/>
      <c r="DG3626" s="0"/>
      <c r="DH3626" s="0"/>
      <c r="DI3626" s="0"/>
      <c r="DJ3626" s="0"/>
      <c r="DK3626" s="0"/>
      <c r="DL3626" s="0"/>
      <c r="DM3626" s="0"/>
      <c r="DN3626" s="0"/>
      <c r="DO3626" s="0"/>
      <c r="DP3626" s="0"/>
      <c r="DQ3626" s="0"/>
      <c r="DR3626" s="0"/>
      <c r="DS3626" s="0"/>
      <c r="DT3626" s="0"/>
      <c r="DU3626" s="0"/>
      <c r="DV3626" s="0"/>
      <c r="DW3626" s="0"/>
      <c r="DX3626" s="0"/>
      <c r="DY3626" s="0"/>
      <c r="DZ3626" s="0"/>
      <c r="EA3626" s="0"/>
      <c r="EB3626" s="0"/>
      <c r="EC3626" s="0"/>
      <c r="ED3626" s="0"/>
      <c r="EE3626" s="0"/>
      <c r="EF3626" s="0"/>
      <c r="EG3626" s="0"/>
      <c r="EH3626" s="0"/>
      <c r="EI3626" s="0"/>
      <c r="EJ3626" s="0"/>
      <c r="EK3626" s="0"/>
      <c r="EL3626" s="0"/>
      <c r="EM3626" s="0"/>
      <c r="EN3626" s="0"/>
      <c r="EO3626" s="0"/>
      <c r="EP3626" s="0"/>
      <c r="EQ3626" s="0"/>
      <c r="ER3626" s="0"/>
      <c r="ES3626" s="0"/>
      <c r="ET3626" s="0"/>
      <c r="EU3626" s="0"/>
      <c r="EV3626" s="0"/>
      <c r="EW3626" s="0"/>
      <c r="EX3626" s="0"/>
      <c r="EY3626" s="0"/>
      <c r="EZ3626" s="0"/>
      <c r="FA3626" s="0"/>
      <c r="FB3626" s="0"/>
      <c r="FC3626" s="0"/>
      <c r="FD3626" s="0"/>
      <c r="FE3626" s="0"/>
      <c r="FF3626" s="0"/>
      <c r="FG3626" s="0"/>
      <c r="FH3626" s="0"/>
      <c r="FI3626" s="0"/>
      <c r="FJ3626" s="0"/>
      <c r="FK3626" s="0"/>
      <c r="FL3626" s="0"/>
      <c r="FM3626" s="0"/>
      <c r="FN3626" s="0"/>
      <c r="FO3626" s="0"/>
      <c r="FP3626" s="0"/>
      <c r="FQ3626" s="0"/>
      <c r="FR3626" s="0"/>
      <c r="FS3626" s="0"/>
      <c r="FT3626" s="0"/>
      <c r="FU3626" s="0"/>
      <c r="FV3626" s="0"/>
      <c r="FW3626" s="0"/>
      <c r="FX3626" s="0"/>
      <c r="FY3626" s="0"/>
      <c r="FZ3626" s="0"/>
      <c r="GA3626" s="0"/>
      <c r="GB3626" s="0"/>
      <c r="GC3626" s="0"/>
      <c r="GD3626" s="0"/>
      <c r="GE3626" s="0"/>
      <c r="GF3626" s="0"/>
      <c r="GG3626" s="0"/>
      <c r="GH3626" s="0"/>
      <c r="GI3626" s="0"/>
      <c r="GJ3626" s="0"/>
      <c r="GK3626" s="0"/>
      <c r="GL3626" s="0"/>
      <c r="GM3626" s="0"/>
      <c r="GN3626" s="0"/>
      <c r="GO3626" s="0"/>
      <c r="GP3626" s="0"/>
      <c r="GQ3626" s="0"/>
      <c r="GR3626" s="0"/>
      <c r="GS3626" s="0"/>
      <c r="GT3626" s="0"/>
      <c r="GU3626" s="0"/>
      <c r="GV3626" s="0"/>
      <c r="GW3626" s="0"/>
      <c r="GX3626" s="0"/>
      <c r="GY3626" s="0"/>
      <c r="GZ3626" s="0"/>
      <c r="HA3626" s="0"/>
      <c r="HB3626" s="0"/>
      <c r="HC3626" s="0"/>
      <c r="HD3626" s="0"/>
      <c r="HE3626" s="0"/>
      <c r="HF3626" s="0"/>
      <c r="HG3626" s="0"/>
      <c r="HH3626" s="0"/>
      <c r="HI3626" s="0"/>
      <c r="HJ3626" s="0"/>
      <c r="HK3626" s="0"/>
      <c r="HL3626" s="0"/>
      <c r="HM3626" s="0"/>
      <c r="HN3626" s="0"/>
      <c r="HO3626" s="0"/>
      <c r="HP3626" s="0"/>
      <c r="HQ3626" s="0"/>
      <c r="HR3626" s="0"/>
      <c r="HS3626" s="0"/>
      <c r="HT3626" s="0"/>
      <c r="HU3626" s="0"/>
      <c r="HV3626" s="0"/>
      <c r="HW3626" s="0"/>
      <c r="HX3626" s="0"/>
      <c r="HY3626" s="0"/>
      <c r="HZ3626" s="0"/>
      <c r="IA3626" s="0"/>
      <c r="IB3626" s="0"/>
      <c r="IC3626" s="0"/>
      <c r="ID3626" s="0"/>
      <c r="IE3626" s="0"/>
      <c r="IF3626" s="0"/>
      <c r="IG3626" s="0"/>
      <c r="IH3626" s="0"/>
      <c r="II3626" s="0"/>
      <c r="IJ3626" s="0"/>
      <c r="IK3626" s="0"/>
      <c r="IL3626" s="0"/>
      <c r="IM3626" s="0"/>
      <c r="IN3626" s="0"/>
      <c r="IO3626" s="0"/>
      <c r="IP3626" s="0"/>
      <c r="IQ3626" s="0"/>
      <c r="IR3626" s="0"/>
      <c r="IS3626" s="0"/>
      <c r="IT3626" s="0"/>
      <c r="IU3626" s="0"/>
      <c r="IV3626" s="0"/>
      <c r="IW3626" s="0"/>
      <c r="IX3626" s="0"/>
      <c r="IY3626" s="0"/>
      <c r="IZ3626" s="0"/>
      <c r="JA3626" s="0"/>
      <c r="JB3626" s="0"/>
      <c r="JC3626" s="0"/>
      <c r="JD3626" s="0"/>
      <c r="JE3626" s="0"/>
      <c r="JF3626" s="0"/>
      <c r="JG3626" s="0"/>
      <c r="JH3626" s="0"/>
      <c r="JI3626" s="0"/>
      <c r="JJ3626" s="0"/>
      <c r="JK3626" s="0"/>
      <c r="JL3626" s="0"/>
      <c r="JM3626" s="0"/>
      <c r="JN3626" s="0"/>
      <c r="JO3626" s="0"/>
      <c r="JP3626" s="0"/>
      <c r="JQ3626" s="0"/>
      <c r="JR3626" s="0"/>
      <c r="JS3626" s="0"/>
      <c r="JT3626" s="0"/>
      <c r="JU3626" s="0"/>
      <c r="JV3626" s="0"/>
      <c r="JW3626" s="0"/>
      <c r="JX3626" s="0"/>
      <c r="JY3626" s="0"/>
      <c r="JZ3626" s="0"/>
      <c r="KA3626" s="0"/>
      <c r="KB3626" s="0"/>
      <c r="KC3626" s="0"/>
      <c r="KD3626" s="0"/>
      <c r="KE3626" s="0"/>
      <c r="KF3626" s="0"/>
      <c r="KG3626" s="0"/>
      <c r="KH3626" s="0"/>
      <c r="KI3626" s="0"/>
      <c r="KJ3626" s="0"/>
      <c r="KK3626" s="0"/>
      <c r="KL3626" s="0"/>
      <c r="KM3626" s="0"/>
      <c r="KN3626" s="0"/>
      <c r="KO3626" s="0"/>
      <c r="KP3626" s="0"/>
      <c r="KQ3626" s="0"/>
      <c r="KR3626" s="0"/>
      <c r="KS3626" s="0"/>
      <c r="KT3626" s="0"/>
      <c r="KU3626" s="0"/>
      <c r="KV3626" s="0"/>
      <c r="KW3626" s="0"/>
      <c r="KX3626" s="0"/>
      <c r="KY3626" s="0"/>
      <c r="KZ3626" s="0"/>
      <c r="LA3626" s="0"/>
      <c r="LB3626" s="0"/>
      <c r="LC3626" s="0"/>
      <c r="LD3626" s="0"/>
      <c r="LE3626" s="0"/>
      <c r="LF3626" s="0"/>
      <c r="LG3626" s="0"/>
      <c r="LH3626" s="0"/>
      <c r="LI3626" s="0"/>
      <c r="LJ3626" s="0"/>
      <c r="LK3626" s="0"/>
      <c r="LL3626" s="0"/>
      <c r="LM3626" s="0"/>
      <c r="LN3626" s="0"/>
      <c r="LO3626" s="0"/>
      <c r="LP3626" s="0"/>
      <c r="LQ3626" s="0"/>
      <c r="LR3626" s="0"/>
      <c r="LS3626" s="0"/>
      <c r="LT3626" s="0"/>
      <c r="LU3626" s="0"/>
      <c r="LV3626" s="0"/>
      <c r="LW3626" s="0"/>
      <c r="LX3626" s="0"/>
      <c r="LY3626" s="0"/>
      <c r="LZ3626" s="0"/>
      <c r="MA3626" s="0"/>
      <c r="MB3626" s="0"/>
      <c r="MC3626" s="0"/>
      <c r="MD3626" s="0"/>
      <c r="ME3626" s="0"/>
      <c r="MF3626" s="0"/>
      <c r="MG3626" s="0"/>
      <c r="MH3626" s="0"/>
      <c r="MI3626" s="0"/>
      <c r="MJ3626" s="0"/>
      <c r="MK3626" s="0"/>
      <c r="ML3626" s="0"/>
      <c r="MM3626" s="0"/>
      <c r="MN3626" s="0"/>
      <c r="MO3626" s="0"/>
      <c r="MP3626" s="0"/>
      <c r="MQ3626" s="0"/>
      <c r="MR3626" s="0"/>
      <c r="MS3626" s="0"/>
      <c r="MT3626" s="0"/>
      <c r="MU3626" s="0"/>
      <c r="MV3626" s="0"/>
      <c r="MW3626" s="0"/>
      <c r="MX3626" s="0"/>
      <c r="MY3626" s="0"/>
      <c r="MZ3626" s="0"/>
      <c r="NA3626" s="0"/>
      <c r="NB3626" s="0"/>
      <c r="NC3626" s="0"/>
      <c r="ND3626" s="0"/>
      <c r="NE3626" s="0"/>
      <c r="NF3626" s="0"/>
      <c r="NG3626" s="0"/>
      <c r="NH3626" s="0"/>
      <c r="NI3626" s="0"/>
      <c r="NJ3626" s="0"/>
      <c r="NK3626" s="0"/>
      <c r="NL3626" s="0"/>
      <c r="NM3626" s="0"/>
      <c r="NN3626" s="0"/>
      <c r="NO3626" s="0"/>
      <c r="NP3626" s="0"/>
      <c r="NQ3626" s="0"/>
      <c r="NR3626" s="0"/>
      <c r="NS3626" s="0"/>
      <c r="NT3626" s="0"/>
      <c r="NU3626" s="0"/>
      <c r="NV3626" s="0"/>
      <c r="NW3626" s="0"/>
      <c r="NX3626" s="0"/>
      <c r="NY3626" s="0"/>
      <c r="NZ3626" s="0"/>
      <c r="OA3626" s="0"/>
      <c r="OB3626" s="0"/>
      <c r="OC3626" s="0"/>
      <c r="OD3626" s="0"/>
      <c r="OE3626" s="0"/>
      <c r="OF3626" s="0"/>
      <c r="OG3626" s="0"/>
      <c r="OH3626" s="0"/>
      <c r="OI3626" s="0"/>
      <c r="OJ3626" s="0"/>
      <c r="OK3626" s="0"/>
      <c r="OL3626" s="0"/>
      <c r="OM3626" s="0"/>
      <c r="ON3626" s="0"/>
      <c r="OO3626" s="0"/>
      <c r="OP3626" s="0"/>
      <c r="OQ3626" s="0"/>
      <c r="OR3626" s="0"/>
      <c r="OS3626" s="0"/>
      <c r="OT3626" s="0"/>
      <c r="OU3626" s="0"/>
      <c r="OV3626" s="0"/>
      <c r="OW3626" s="0"/>
      <c r="OX3626" s="0"/>
      <c r="OY3626" s="0"/>
      <c r="OZ3626" s="0"/>
      <c r="PA3626" s="0"/>
      <c r="PB3626" s="0"/>
      <c r="PC3626" s="0"/>
      <c r="PD3626" s="0"/>
      <c r="PE3626" s="0"/>
      <c r="PF3626" s="0"/>
      <c r="PG3626" s="0"/>
      <c r="PH3626" s="0"/>
      <c r="PI3626" s="0"/>
      <c r="PJ3626" s="0"/>
      <c r="PK3626" s="0"/>
      <c r="PL3626" s="0"/>
      <c r="PM3626" s="0"/>
      <c r="PN3626" s="0"/>
      <c r="PO3626" s="0"/>
      <c r="PP3626" s="0"/>
      <c r="PQ3626" s="0"/>
      <c r="PR3626" s="0"/>
      <c r="PS3626" s="0"/>
      <c r="PT3626" s="0"/>
      <c r="PU3626" s="0"/>
      <c r="PV3626" s="0"/>
      <c r="PW3626" s="0"/>
      <c r="PX3626" s="0"/>
      <c r="PY3626" s="0"/>
      <c r="PZ3626" s="0"/>
      <c r="QA3626" s="0"/>
      <c r="QB3626" s="0"/>
      <c r="QC3626" s="0"/>
      <c r="QD3626" s="0"/>
      <c r="QE3626" s="0"/>
      <c r="QF3626" s="0"/>
      <c r="QG3626" s="0"/>
      <c r="QH3626" s="0"/>
      <c r="QI3626" s="0"/>
      <c r="QJ3626" s="0"/>
      <c r="QK3626" s="0"/>
      <c r="QL3626" s="0"/>
      <c r="QM3626" s="0"/>
      <c r="QN3626" s="0"/>
      <c r="QO3626" s="0"/>
      <c r="QP3626" s="0"/>
      <c r="QQ3626" s="0"/>
      <c r="QR3626" s="0"/>
      <c r="QS3626" s="0"/>
      <c r="QT3626" s="0"/>
      <c r="QU3626" s="0"/>
      <c r="QV3626" s="0"/>
      <c r="QW3626" s="0"/>
      <c r="QX3626" s="0"/>
      <c r="QY3626" s="0"/>
      <c r="QZ3626" s="0"/>
      <c r="RA3626" s="0"/>
      <c r="RB3626" s="0"/>
      <c r="RC3626" s="0"/>
      <c r="RD3626" s="0"/>
      <c r="RE3626" s="0"/>
      <c r="RF3626" s="0"/>
      <c r="RG3626" s="0"/>
      <c r="RH3626" s="0"/>
      <c r="RI3626" s="0"/>
      <c r="RJ3626" s="0"/>
      <c r="RK3626" s="0"/>
      <c r="RL3626" s="0"/>
      <c r="RM3626" s="0"/>
      <c r="RN3626" s="0"/>
      <c r="RO3626" s="0"/>
      <c r="RP3626" s="0"/>
      <c r="RQ3626" s="0"/>
      <c r="RR3626" s="0"/>
      <c r="RS3626" s="0"/>
      <c r="RT3626" s="0"/>
      <c r="RU3626" s="0"/>
      <c r="RV3626" s="0"/>
      <c r="RW3626" s="0"/>
      <c r="RX3626" s="0"/>
      <c r="RY3626" s="0"/>
      <c r="RZ3626" s="0"/>
      <c r="SA3626" s="0"/>
      <c r="SB3626" s="0"/>
      <c r="SC3626" s="0"/>
      <c r="SD3626" s="0"/>
      <c r="SE3626" s="0"/>
      <c r="SF3626" s="0"/>
      <c r="SG3626" s="0"/>
      <c r="SH3626" s="0"/>
      <c r="SI3626" s="0"/>
      <c r="SJ3626" s="0"/>
      <c r="SK3626" s="0"/>
      <c r="SL3626" s="0"/>
      <c r="SM3626" s="0"/>
      <c r="SN3626" s="0"/>
      <c r="SO3626" s="0"/>
      <c r="SP3626" s="0"/>
      <c r="SQ3626" s="0"/>
      <c r="SR3626" s="0"/>
      <c r="SS3626" s="0"/>
      <c r="ST3626" s="0"/>
      <c r="SU3626" s="0"/>
      <c r="SV3626" s="0"/>
      <c r="SW3626" s="0"/>
      <c r="SX3626" s="0"/>
      <c r="SY3626" s="0"/>
      <c r="SZ3626" s="0"/>
      <c r="TA3626" s="0"/>
      <c r="TB3626" s="0"/>
      <c r="TC3626" s="0"/>
      <c r="TD3626" s="0"/>
      <c r="TE3626" s="0"/>
      <c r="TF3626" s="0"/>
      <c r="TG3626" s="0"/>
      <c r="TH3626" s="0"/>
      <c r="TI3626" s="0"/>
      <c r="TJ3626" s="0"/>
      <c r="TK3626" s="0"/>
      <c r="TL3626" s="0"/>
      <c r="TM3626" s="0"/>
      <c r="TN3626" s="0"/>
      <c r="TO3626" s="0"/>
      <c r="TP3626" s="0"/>
      <c r="TQ3626" s="0"/>
      <c r="TR3626" s="0"/>
      <c r="TS3626" s="0"/>
      <c r="TT3626" s="0"/>
      <c r="TU3626" s="0"/>
      <c r="TV3626" s="0"/>
      <c r="TW3626" s="0"/>
      <c r="TX3626" s="0"/>
      <c r="TY3626" s="0"/>
      <c r="TZ3626" s="0"/>
      <c r="UA3626" s="0"/>
      <c r="UB3626" s="0"/>
      <c r="UC3626" s="0"/>
      <c r="UD3626" s="0"/>
      <c r="UE3626" s="0"/>
      <c r="UF3626" s="0"/>
      <c r="UG3626" s="0"/>
      <c r="UH3626" s="0"/>
      <c r="UI3626" s="0"/>
      <c r="UJ3626" s="0"/>
      <c r="UK3626" s="0"/>
      <c r="UL3626" s="0"/>
      <c r="UM3626" s="0"/>
      <c r="UN3626" s="0"/>
      <c r="UO3626" s="0"/>
      <c r="UP3626" s="0"/>
      <c r="UQ3626" s="0"/>
      <c r="UR3626" s="0"/>
      <c r="US3626" s="0"/>
      <c r="UT3626" s="0"/>
      <c r="UU3626" s="0"/>
      <c r="UV3626" s="0"/>
      <c r="UW3626" s="0"/>
      <c r="UX3626" s="0"/>
      <c r="UY3626" s="0"/>
      <c r="UZ3626" s="0"/>
      <c r="VA3626" s="0"/>
      <c r="VB3626" s="0"/>
      <c r="VC3626" s="0"/>
      <c r="VD3626" s="0"/>
      <c r="VE3626" s="0"/>
      <c r="VF3626" s="0"/>
      <c r="VG3626" s="0"/>
      <c r="VH3626" s="0"/>
      <c r="VI3626" s="0"/>
      <c r="VJ3626" s="0"/>
      <c r="VK3626" s="0"/>
      <c r="VL3626" s="0"/>
      <c r="VM3626" s="0"/>
      <c r="VN3626" s="0"/>
      <c r="VO3626" s="0"/>
      <c r="VP3626" s="0"/>
      <c r="VQ3626" s="0"/>
      <c r="VR3626" s="0"/>
      <c r="VS3626" s="0"/>
      <c r="VT3626" s="0"/>
      <c r="VU3626" s="0"/>
      <c r="VV3626" s="0"/>
      <c r="VW3626" s="0"/>
      <c r="VX3626" s="0"/>
      <c r="VY3626" s="0"/>
      <c r="VZ3626" s="0"/>
      <c r="WA3626" s="0"/>
      <c r="WB3626" s="0"/>
      <c r="WC3626" s="0"/>
      <c r="WD3626" s="0"/>
      <c r="WE3626" s="0"/>
      <c r="WF3626" s="0"/>
      <c r="WG3626" s="0"/>
      <c r="WH3626" s="0"/>
      <c r="WI3626" s="0"/>
      <c r="WJ3626" s="0"/>
      <c r="WK3626" s="0"/>
      <c r="WL3626" s="0"/>
      <c r="WM3626" s="0"/>
      <c r="WN3626" s="0"/>
      <c r="WO3626" s="0"/>
      <c r="WP3626" s="0"/>
      <c r="WQ3626" s="0"/>
      <c r="WR3626" s="0"/>
      <c r="WS3626" s="0"/>
      <c r="WT3626" s="0"/>
      <c r="WU3626" s="0"/>
      <c r="WV3626" s="0"/>
      <c r="WW3626" s="0"/>
      <c r="WX3626" s="0"/>
      <c r="WY3626" s="0"/>
      <c r="WZ3626" s="0"/>
      <c r="XA3626" s="0"/>
      <c r="XB3626" s="0"/>
      <c r="XC3626" s="0"/>
      <c r="XD3626" s="0"/>
      <c r="XE3626" s="0"/>
      <c r="XF3626" s="0"/>
      <c r="XG3626" s="0"/>
      <c r="XH3626" s="0"/>
      <c r="XI3626" s="0"/>
      <c r="XJ3626" s="0"/>
      <c r="XK3626" s="0"/>
      <c r="XL3626" s="0"/>
      <c r="XM3626" s="0"/>
      <c r="XN3626" s="0"/>
      <c r="XO3626" s="0"/>
      <c r="XP3626" s="0"/>
      <c r="XQ3626" s="0"/>
      <c r="XR3626" s="0"/>
      <c r="XS3626" s="0"/>
      <c r="XT3626" s="0"/>
      <c r="XU3626" s="0"/>
      <c r="XV3626" s="0"/>
      <c r="XW3626" s="0"/>
      <c r="XX3626" s="0"/>
      <c r="XY3626" s="0"/>
      <c r="XZ3626" s="0"/>
      <c r="YA3626" s="0"/>
      <c r="YB3626" s="0"/>
      <c r="YC3626" s="0"/>
      <c r="YD3626" s="0"/>
      <c r="YE3626" s="0"/>
      <c r="YF3626" s="0"/>
      <c r="YG3626" s="0"/>
      <c r="YH3626" s="0"/>
      <c r="YI3626" s="0"/>
      <c r="YJ3626" s="0"/>
      <c r="YK3626" s="0"/>
      <c r="YL3626" s="0"/>
      <c r="YM3626" s="0"/>
      <c r="YN3626" s="0"/>
      <c r="YO3626" s="0"/>
      <c r="YP3626" s="0"/>
      <c r="YQ3626" s="0"/>
      <c r="YR3626" s="0"/>
      <c r="YS3626" s="0"/>
      <c r="YT3626" s="0"/>
      <c r="YU3626" s="0"/>
      <c r="YV3626" s="0"/>
      <c r="YW3626" s="0"/>
      <c r="YX3626" s="0"/>
      <c r="YY3626" s="0"/>
      <c r="YZ3626" s="0"/>
      <c r="ZA3626" s="0"/>
      <c r="ZB3626" s="0"/>
      <c r="ZC3626" s="0"/>
      <c r="ZD3626" s="0"/>
      <c r="ZE3626" s="0"/>
      <c r="ZF3626" s="0"/>
      <c r="ZG3626" s="0"/>
      <c r="ZH3626" s="0"/>
      <c r="ZI3626" s="0"/>
      <c r="ZJ3626" s="0"/>
      <c r="ZK3626" s="0"/>
      <c r="ZL3626" s="0"/>
      <c r="ZM3626" s="0"/>
      <c r="ZN3626" s="0"/>
      <c r="ZO3626" s="0"/>
      <c r="ZP3626" s="0"/>
      <c r="ZQ3626" s="0"/>
      <c r="ZR3626" s="0"/>
      <c r="ZS3626" s="0"/>
      <c r="ZT3626" s="0"/>
      <c r="ZU3626" s="0"/>
      <c r="ZV3626" s="0"/>
      <c r="ZW3626" s="0"/>
      <c r="ZX3626" s="0"/>
      <c r="ZY3626" s="0"/>
      <c r="ZZ3626" s="0"/>
      <c r="AAA3626" s="0"/>
      <c r="AAB3626" s="0"/>
      <c r="AAC3626" s="0"/>
      <c r="AAD3626" s="0"/>
      <c r="AAE3626" s="0"/>
      <c r="AAF3626" s="0"/>
      <c r="AAG3626" s="0"/>
      <c r="AAH3626" s="0"/>
      <c r="AAI3626" s="0"/>
      <c r="AAJ3626" s="0"/>
      <c r="AAK3626" s="0"/>
      <c r="AAL3626" s="0"/>
      <c r="AAM3626" s="0"/>
      <c r="AAN3626" s="0"/>
      <c r="AAO3626" s="0"/>
      <c r="AAP3626" s="0"/>
      <c r="AAQ3626" s="0"/>
      <c r="AAR3626" s="0"/>
      <c r="AAS3626" s="0"/>
      <c r="AAT3626" s="0"/>
      <c r="AAU3626" s="0"/>
      <c r="AAV3626" s="0"/>
      <c r="AAW3626" s="0"/>
      <c r="AAX3626" s="0"/>
      <c r="AAY3626" s="0"/>
      <c r="AAZ3626" s="0"/>
      <c r="ABA3626" s="0"/>
      <c r="ABB3626" s="0"/>
      <c r="ABC3626" s="0"/>
      <c r="ABD3626" s="0"/>
      <c r="ABE3626" s="0"/>
      <c r="ABF3626" s="0"/>
      <c r="ABG3626" s="0"/>
      <c r="ABH3626" s="0"/>
      <c r="ABI3626" s="0"/>
      <c r="ABJ3626" s="0"/>
      <c r="ABK3626" s="0"/>
      <c r="ABL3626" s="0"/>
      <c r="ABM3626" s="0"/>
      <c r="ABN3626" s="0"/>
      <c r="ABO3626" s="0"/>
      <c r="ABP3626" s="0"/>
      <c r="ABQ3626" s="0"/>
      <c r="ABR3626" s="0"/>
      <c r="ABS3626" s="0"/>
      <c r="ABT3626" s="0"/>
      <c r="ABU3626" s="0"/>
      <c r="ABV3626" s="0"/>
      <c r="ABW3626" s="0"/>
      <c r="ABX3626" s="0"/>
      <c r="ABY3626" s="0"/>
      <c r="ABZ3626" s="0"/>
      <c r="ACA3626" s="0"/>
      <c r="ACB3626" s="0"/>
      <c r="ACC3626" s="0"/>
      <c r="ACD3626" s="0"/>
      <c r="ACE3626" s="0"/>
      <c r="ACF3626" s="0"/>
      <c r="ACG3626" s="0"/>
      <c r="ACH3626" s="0"/>
      <c r="ACI3626" s="0"/>
      <c r="ACJ3626" s="0"/>
      <c r="ACK3626" s="0"/>
      <c r="ACL3626" s="0"/>
      <c r="ACM3626" s="0"/>
      <c r="ACN3626" s="0"/>
      <c r="ACO3626" s="0"/>
      <c r="ACP3626" s="0"/>
      <c r="ACQ3626" s="0"/>
      <c r="ACR3626" s="0"/>
      <c r="ACS3626" s="0"/>
      <c r="ACT3626" s="0"/>
      <c r="ACU3626" s="0"/>
      <c r="ACV3626" s="0"/>
      <c r="ACW3626" s="0"/>
      <c r="ACX3626" s="0"/>
      <c r="ACY3626" s="0"/>
      <c r="ACZ3626" s="0"/>
      <c r="ADA3626" s="0"/>
      <c r="ADB3626" s="0"/>
      <c r="ADC3626" s="0"/>
      <c r="ADD3626" s="0"/>
      <c r="ADE3626" s="0"/>
      <c r="ADF3626" s="0"/>
      <c r="ADG3626" s="0"/>
      <c r="ADH3626" s="0"/>
      <c r="ADI3626" s="0"/>
      <c r="ADJ3626" s="0"/>
      <c r="ADK3626" s="0"/>
      <c r="ADL3626" s="0"/>
      <c r="ADM3626" s="0"/>
      <c r="ADN3626" s="0"/>
      <c r="ADO3626" s="0"/>
      <c r="ADP3626" s="0"/>
      <c r="ADQ3626" s="0"/>
      <c r="ADR3626" s="0"/>
      <c r="ADS3626" s="0"/>
      <c r="ADT3626" s="0"/>
      <c r="ADU3626" s="0"/>
      <c r="ADV3626" s="0"/>
      <c r="ADW3626" s="0"/>
      <c r="ADX3626" s="0"/>
      <c r="ADY3626" s="0"/>
      <c r="ADZ3626" s="0"/>
      <c r="AEA3626" s="0"/>
      <c r="AEB3626" s="0"/>
      <c r="AEC3626" s="0"/>
      <c r="AED3626" s="0"/>
      <c r="AEE3626" s="0"/>
      <c r="AEF3626" s="0"/>
      <c r="AEG3626" s="0"/>
      <c r="AEH3626" s="0"/>
      <c r="AEI3626" s="0"/>
      <c r="AEJ3626" s="0"/>
      <c r="AEK3626" s="0"/>
      <c r="AEL3626" s="0"/>
      <c r="AEM3626" s="0"/>
      <c r="AEN3626" s="0"/>
      <c r="AEO3626" s="0"/>
      <c r="AEP3626" s="0"/>
      <c r="AEQ3626" s="0"/>
      <c r="AER3626" s="0"/>
      <c r="AES3626" s="0"/>
      <c r="AET3626" s="0"/>
      <c r="AEU3626" s="0"/>
      <c r="AEV3626" s="0"/>
      <c r="AEW3626" s="0"/>
      <c r="AEX3626" s="0"/>
      <c r="AEY3626" s="0"/>
      <c r="AEZ3626" s="0"/>
      <c r="AFA3626" s="0"/>
      <c r="AFB3626" s="0"/>
      <c r="AFC3626" s="0"/>
      <c r="AFD3626" s="0"/>
      <c r="AFE3626" s="0"/>
      <c r="AFF3626" s="0"/>
      <c r="AFG3626" s="0"/>
      <c r="AFH3626" s="0"/>
      <c r="AFI3626" s="0"/>
      <c r="AFJ3626" s="0"/>
      <c r="AFK3626" s="0"/>
      <c r="AFL3626" s="0"/>
      <c r="AFM3626" s="0"/>
      <c r="AFN3626" s="0"/>
      <c r="AFO3626" s="0"/>
      <c r="AFP3626" s="0"/>
      <c r="AFQ3626" s="0"/>
      <c r="AFR3626" s="0"/>
      <c r="AFS3626" s="0"/>
      <c r="AFT3626" s="0"/>
      <c r="AFU3626" s="0"/>
      <c r="AFV3626" s="0"/>
      <c r="AFW3626" s="0"/>
      <c r="AFX3626" s="0"/>
      <c r="AFY3626" s="0"/>
      <c r="AFZ3626" s="0"/>
      <c r="AGA3626" s="0"/>
      <c r="AGB3626" s="0"/>
      <c r="AGC3626" s="0"/>
      <c r="AGD3626" s="0"/>
      <c r="AGE3626" s="0"/>
      <c r="AGF3626" s="0"/>
      <c r="AGG3626" s="0"/>
      <c r="AGH3626" s="0"/>
      <c r="AGI3626" s="0"/>
      <c r="AGJ3626" s="0"/>
      <c r="AGK3626" s="0"/>
      <c r="AGL3626" s="0"/>
      <c r="AGM3626" s="0"/>
      <c r="AGN3626" s="0"/>
      <c r="AGO3626" s="0"/>
      <c r="AGP3626" s="0"/>
      <c r="AGQ3626" s="0"/>
      <c r="AGR3626" s="0"/>
      <c r="AGS3626" s="0"/>
      <c r="AGT3626" s="0"/>
      <c r="AGU3626" s="0"/>
      <c r="AGV3626" s="0"/>
      <c r="AGW3626" s="0"/>
      <c r="AGX3626" s="0"/>
      <c r="AGY3626" s="0"/>
      <c r="AGZ3626" s="0"/>
      <c r="AHA3626" s="0"/>
      <c r="AHB3626" s="0"/>
      <c r="AHC3626" s="0"/>
      <c r="AHD3626" s="0"/>
      <c r="AHE3626" s="0"/>
      <c r="AHF3626" s="0"/>
      <c r="AHG3626" s="0"/>
      <c r="AHH3626" s="0"/>
      <c r="AHI3626" s="0"/>
      <c r="AHJ3626" s="0"/>
      <c r="AHK3626" s="0"/>
      <c r="AHL3626" s="0"/>
      <c r="AHM3626" s="0"/>
      <c r="AHN3626" s="0"/>
      <c r="AHO3626" s="0"/>
      <c r="AHP3626" s="0"/>
      <c r="AHQ3626" s="0"/>
      <c r="AHR3626" s="0"/>
      <c r="AHS3626" s="0"/>
      <c r="AHT3626" s="0"/>
      <c r="AHU3626" s="0"/>
      <c r="AHV3626" s="0"/>
      <c r="AHW3626" s="0"/>
      <c r="AHX3626" s="0"/>
      <c r="AHY3626" s="0"/>
      <c r="AHZ3626" s="0"/>
      <c r="AIA3626" s="0"/>
      <c r="AIB3626" s="0"/>
      <c r="AIC3626" s="0"/>
      <c r="AID3626" s="0"/>
      <c r="AIE3626" s="0"/>
      <c r="AIF3626" s="0"/>
      <c r="AIG3626" s="0"/>
      <c r="AIH3626" s="0"/>
      <c r="AII3626" s="0"/>
      <c r="AIJ3626" s="0"/>
      <c r="AIK3626" s="0"/>
      <c r="AIL3626" s="0"/>
      <c r="AIM3626" s="0"/>
      <c r="AIN3626" s="0"/>
      <c r="AIO3626" s="0"/>
      <c r="AIP3626" s="0"/>
      <c r="AIQ3626" s="0"/>
      <c r="AIR3626" s="0"/>
      <c r="AIS3626" s="0"/>
      <c r="AIT3626" s="0"/>
      <c r="AIU3626" s="0"/>
      <c r="AIV3626" s="0"/>
      <c r="AIW3626" s="0"/>
      <c r="AIX3626" s="0"/>
      <c r="AIY3626" s="0"/>
      <c r="AIZ3626" s="0"/>
      <c r="AJA3626" s="0"/>
      <c r="AJB3626" s="0"/>
      <c r="AJC3626" s="0"/>
      <c r="AJD3626" s="0"/>
      <c r="AJE3626" s="0"/>
      <c r="AJF3626" s="0"/>
      <c r="AJG3626" s="0"/>
      <c r="AJH3626" s="0"/>
      <c r="AJI3626" s="0"/>
      <c r="AJJ3626" s="0"/>
      <c r="AJK3626" s="0"/>
      <c r="AJL3626" s="0"/>
      <c r="AJM3626" s="0"/>
      <c r="AJN3626" s="0"/>
      <c r="AJO3626" s="0"/>
      <c r="AJP3626" s="0"/>
      <c r="AJQ3626" s="0"/>
      <c r="AJR3626" s="0"/>
      <c r="AJS3626" s="0"/>
      <c r="AJT3626" s="0"/>
      <c r="AJU3626" s="0"/>
      <c r="AJV3626" s="0"/>
      <c r="AJW3626" s="0"/>
      <c r="AJX3626" s="0"/>
      <c r="AJY3626" s="0"/>
      <c r="AJZ3626" s="0"/>
      <c r="AKA3626" s="0"/>
      <c r="AKB3626" s="0"/>
      <c r="AKC3626" s="0"/>
      <c r="AKD3626" s="0"/>
      <c r="AKE3626" s="0"/>
      <c r="AKF3626" s="0"/>
      <c r="AKG3626" s="0"/>
      <c r="AKH3626" s="0"/>
      <c r="AKI3626" s="0"/>
      <c r="AKJ3626" s="0"/>
      <c r="AKK3626" s="0"/>
      <c r="AKL3626" s="0"/>
      <c r="AKM3626" s="0"/>
      <c r="AKN3626" s="0"/>
      <c r="AKO3626" s="0"/>
      <c r="AKP3626" s="0"/>
      <c r="AKQ3626" s="0"/>
      <c r="AKR3626" s="0"/>
      <c r="AKS3626" s="0"/>
      <c r="AKT3626" s="0"/>
      <c r="AKU3626" s="0"/>
      <c r="AKV3626" s="0"/>
      <c r="AKW3626" s="0"/>
      <c r="AKX3626" s="0"/>
      <c r="AKY3626" s="0"/>
      <c r="AKZ3626" s="0"/>
      <c r="ALA3626" s="0"/>
      <c r="ALB3626" s="0"/>
      <c r="ALC3626" s="0"/>
      <c r="ALD3626" s="0"/>
      <c r="ALE3626" s="0"/>
      <c r="ALF3626" s="0"/>
      <c r="ALG3626" s="0"/>
      <c r="ALH3626" s="0"/>
      <c r="ALI3626" s="0"/>
      <c r="ALJ3626" s="0"/>
      <c r="ALK3626" s="0"/>
      <c r="ALL3626" s="0"/>
      <c r="ALM3626" s="0"/>
      <c r="ALN3626" s="0"/>
      <c r="ALO3626" s="0"/>
      <c r="ALP3626" s="0"/>
      <c r="ALQ3626" s="0"/>
      <c r="ALR3626" s="0"/>
      <c r="ALS3626" s="0"/>
      <c r="ALT3626" s="0"/>
      <c r="ALU3626" s="0"/>
      <c r="ALV3626" s="0"/>
      <c r="ALW3626" s="0"/>
      <c r="ALX3626" s="0"/>
      <c r="ALY3626" s="0"/>
      <c r="ALZ3626" s="0"/>
      <c r="AMA3626" s="0"/>
      <c r="AMB3626" s="0"/>
      <c r="AMC3626" s="0"/>
      <c r="AMD3626" s="0"/>
      <c r="AME3626" s="0"/>
      <c r="AMF3626" s="0"/>
      <c r="AMG3626" s="0"/>
      <c r="AMH3626" s="0"/>
      <c r="AMI3626" s="0"/>
    </row>
    <row r="3627" customFormat="false" ht="12.75" hidden="false" customHeight="false" outlineLevel="0" collapsed="false">
      <c r="A3627" s="1" t="s">
        <v>3856</v>
      </c>
      <c r="C3627" s="70" t="s">
        <v>3857</v>
      </c>
      <c r="D3627" s="70" t="s">
        <v>77</v>
      </c>
      <c r="E3627" s="72" t="n">
        <v>2.5</v>
      </c>
      <c r="F3627" s="73" t="n">
        <v>2.49</v>
      </c>
      <c r="G3627" s="74"/>
      <c r="BM3627" s="0"/>
      <c r="BN3627" s="0"/>
      <c r="BO3627" s="0"/>
      <c r="BP3627" s="0"/>
      <c r="BQ3627" s="0"/>
      <c r="BR3627" s="0"/>
      <c r="BS3627" s="0"/>
      <c r="BT3627" s="0"/>
      <c r="BU3627" s="0"/>
      <c r="BV3627" s="0"/>
      <c r="BW3627" s="0"/>
      <c r="BX3627" s="0"/>
      <c r="BY3627" s="0"/>
      <c r="BZ3627" s="0"/>
      <c r="CA3627" s="0"/>
      <c r="CB3627" s="0"/>
      <c r="CC3627" s="0"/>
      <c r="CD3627" s="0"/>
      <c r="CE3627" s="0"/>
      <c r="CF3627" s="0"/>
      <c r="CG3627" s="0"/>
      <c r="CH3627" s="0"/>
      <c r="CI3627" s="0"/>
      <c r="CJ3627" s="0"/>
      <c r="CK3627" s="0"/>
      <c r="CL3627" s="0"/>
      <c r="CM3627" s="0"/>
      <c r="CN3627" s="0"/>
      <c r="CO3627" s="0"/>
      <c r="CP3627" s="0"/>
      <c r="CQ3627" s="0"/>
      <c r="CR3627" s="0"/>
      <c r="CS3627" s="0"/>
      <c r="CT3627" s="0"/>
      <c r="CU3627" s="0"/>
      <c r="CV3627" s="0"/>
      <c r="CW3627" s="0"/>
      <c r="CX3627" s="0"/>
      <c r="CY3627" s="0"/>
      <c r="CZ3627" s="0"/>
      <c r="DA3627" s="0"/>
      <c r="DB3627" s="0"/>
      <c r="DC3627" s="0"/>
      <c r="DD3627" s="0"/>
      <c r="DE3627" s="0"/>
      <c r="DF3627" s="0"/>
      <c r="DG3627" s="0"/>
      <c r="DH3627" s="0"/>
      <c r="DI3627" s="0"/>
      <c r="DJ3627" s="0"/>
      <c r="DK3627" s="0"/>
      <c r="DL3627" s="0"/>
      <c r="DM3627" s="0"/>
      <c r="DN3627" s="0"/>
      <c r="DO3627" s="0"/>
      <c r="DP3627" s="0"/>
      <c r="DQ3627" s="0"/>
      <c r="DR3627" s="0"/>
      <c r="DS3627" s="0"/>
      <c r="DT3627" s="0"/>
      <c r="DU3627" s="0"/>
      <c r="DV3627" s="0"/>
      <c r="DW3627" s="0"/>
      <c r="DX3627" s="0"/>
      <c r="DY3627" s="0"/>
      <c r="DZ3627" s="0"/>
      <c r="EA3627" s="0"/>
      <c r="EB3627" s="0"/>
      <c r="EC3627" s="0"/>
      <c r="ED3627" s="0"/>
      <c r="EE3627" s="0"/>
      <c r="EF3627" s="0"/>
      <c r="EG3627" s="0"/>
      <c r="EH3627" s="0"/>
      <c r="EI3627" s="0"/>
      <c r="EJ3627" s="0"/>
      <c r="EK3627" s="0"/>
      <c r="EL3627" s="0"/>
      <c r="EM3627" s="0"/>
      <c r="EN3627" s="0"/>
      <c r="EO3627" s="0"/>
      <c r="EP3627" s="0"/>
      <c r="EQ3627" s="0"/>
      <c r="ER3627" s="0"/>
      <c r="ES3627" s="0"/>
      <c r="ET3627" s="0"/>
      <c r="EU3627" s="0"/>
      <c r="EV3627" s="0"/>
      <c r="EW3627" s="0"/>
      <c r="EX3627" s="0"/>
      <c r="EY3627" s="0"/>
      <c r="EZ3627" s="0"/>
      <c r="FA3627" s="0"/>
      <c r="FB3627" s="0"/>
      <c r="FC3627" s="0"/>
      <c r="FD3627" s="0"/>
      <c r="FE3627" s="0"/>
      <c r="FF3627" s="0"/>
      <c r="FG3627" s="0"/>
      <c r="FH3627" s="0"/>
      <c r="FI3627" s="0"/>
      <c r="FJ3627" s="0"/>
      <c r="FK3627" s="0"/>
      <c r="FL3627" s="0"/>
      <c r="FM3627" s="0"/>
      <c r="FN3627" s="0"/>
      <c r="FO3627" s="0"/>
      <c r="FP3627" s="0"/>
      <c r="FQ3627" s="0"/>
      <c r="FR3627" s="0"/>
      <c r="FS3627" s="0"/>
      <c r="FT3627" s="0"/>
      <c r="FU3627" s="0"/>
      <c r="FV3627" s="0"/>
      <c r="FW3627" s="0"/>
      <c r="FX3627" s="0"/>
      <c r="FY3627" s="0"/>
      <c r="FZ3627" s="0"/>
      <c r="GA3627" s="0"/>
      <c r="GB3627" s="0"/>
      <c r="GC3627" s="0"/>
      <c r="GD3627" s="0"/>
      <c r="GE3627" s="0"/>
      <c r="GF3627" s="0"/>
      <c r="GG3627" s="0"/>
      <c r="GH3627" s="0"/>
      <c r="GI3627" s="0"/>
      <c r="GJ3627" s="0"/>
      <c r="GK3627" s="0"/>
      <c r="GL3627" s="0"/>
      <c r="GM3627" s="0"/>
      <c r="GN3627" s="0"/>
      <c r="GO3627" s="0"/>
      <c r="GP3627" s="0"/>
      <c r="GQ3627" s="0"/>
      <c r="GR3627" s="0"/>
      <c r="GS3627" s="0"/>
      <c r="GT3627" s="0"/>
      <c r="GU3627" s="0"/>
      <c r="GV3627" s="0"/>
      <c r="GW3627" s="0"/>
      <c r="GX3627" s="0"/>
      <c r="GY3627" s="0"/>
      <c r="GZ3627" s="0"/>
      <c r="HA3627" s="0"/>
      <c r="HB3627" s="0"/>
      <c r="HC3627" s="0"/>
      <c r="HD3627" s="0"/>
      <c r="HE3627" s="0"/>
      <c r="HF3627" s="0"/>
      <c r="HG3627" s="0"/>
      <c r="HH3627" s="0"/>
      <c r="HI3627" s="0"/>
      <c r="HJ3627" s="0"/>
      <c r="HK3627" s="0"/>
      <c r="HL3627" s="0"/>
      <c r="HM3627" s="0"/>
      <c r="HN3627" s="0"/>
      <c r="HO3627" s="0"/>
      <c r="HP3627" s="0"/>
      <c r="HQ3627" s="0"/>
      <c r="HR3627" s="0"/>
      <c r="HS3627" s="0"/>
      <c r="HT3627" s="0"/>
      <c r="HU3627" s="0"/>
      <c r="HV3627" s="0"/>
      <c r="HW3627" s="0"/>
      <c r="HX3627" s="0"/>
      <c r="HY3627" s="0"/>
      <c r="HZ3627" s="0"/>
      <c r="IA3627" s="0"/>
      <c r="IB3627" s="0"/>
      <c r="IC3627" s="0"/>
      <c r="ID3627" s="0"/>
      <c r="IE3627" s="0"/>
      <c r="IF3627" s="0"/>
      <c r="IG3627" s="0"/>
      <c r="IH3627" s="0"/>
      <c r="II3627" s="0"/>
      <c r="IJ3627" s="0"/>
      <c r="IK3627" s="0"/>
      <c r="IL3627" s="0"/>
      <c r="IM3627" s="0"/>
      <c r="IN3627" s="0"/>
      <c r="IO3627" s="0"/>
      <c r="IP3627" s="0"/>
      <c r="IQ3627" s="0"/>
      <c r="IR3627" s="0"/>
      <c r="IS3627" s="0"/>
      <c r="IT3627" s="0"/>
      <c r="IU3627" s="0"/>
      <c r="IV3627" s="0"/>
      <c r="IW3627" s="0"/>
      <c r="IX3627" s="0"/>
      <c r="IY3627" s="0"/>
      <c r="IZ3627" s="0"/>
      <c r="JA3627" s="0"/>
      <c r="JB3627" s="0"/>
      <c r="JC3627" s="0"/>
      <c r="JD3627" s="0"/>
      <c r="JE3627" s="0"/>
      <c r="JF3627" s="0"/>
      <c r="JG3627" s="0"/>
      <c r="JH3627" s="0"/>
      <c r="JI3627" s="0"/>
      <c r="JJ3627" s="0"/>
      <c r="JK3627" s="0"/>
      <c r="JL3627" s="0"/>
      <c r="JM3627" s="0"/>
      <c r="JN3627" s="0"/>
      <c r="JO3627" s="0"/>
      <c r="JP3627" s="0"/>
      <c r="JQ3627" s="0"/>
      <c r="JR3627" s="0"/>
      <c r="JS3627" s="0"/>
      <c r="JT3627" s="0"/>
      <c r="JU3627" s="0"/>
      <c r="JV3627" s="0"/>
      <c r="JW3627" s="0"/>
      <c r="JX3627" s="0"/>
      <c r="JY3627" s="0"/>
      <c r="JZ3627" s="0"/>
      <c r="KA3627" s="0"/>
      <c r="KB3627" s="0"/>
      <c r="KC3627" s="0"/>
      <c r="KD3627" s="0"/>
      <c r="KE3627" s="0"/>
      <c r="KF3627" s="0"/>
      <c r="KG3627" s="0"/>
      <c r="KH3627" s="0"/>
      <c r="KI3627" s="0"/>
      <c r="KJ3627" s="0"/>
      <c r="KK3627" s="0"/>
      <c r="KL3627" s="0"/>
      <c r="KM3627" s="0"/>
      <c r="KN3627" s="0"/>
      <c r="KO3627" s="0"/>
      <c r="KP3627" s="0"/>
      <c r="KQ3627" s="0"/>
      <c r="KR3627" s="0"/>
      <c r="KS3627" s="0"/>
      <c r="KT3627" s="0"/>
      <c r="KU3627" s="0"/>
      <c r="KV3627" s="0"/>
      <c r="KW3627" s="0"/>
      <c r="KX3627" s="0"/>
      <c r="KY3627" s="0"/>
      <c r="KZ3627" s="0"/>
      <c r="LA3627" s="0"/>
      <c r="LB3627" s="0"/>
      <c r="LC3627" s="0"/>
      <c r="LD3627" s="0"/>
      <c r="LE3627" s="0"/>
      <c r="LF3627" s="0"/>
      <c r="LG3627" s="0"/>
      <c r="LH3627" s="0"/>
      <c r="LI3627" s="0"/>
      <c r="LJ3627" s="0"/>
      <c r="LK3627" s="0"/>
      <c r="LL3627" s="0"/>
      <c r="LM3627" s="0"/>
      <c r="LN3627" s="0"/>
      <c r="LO3627" s="0"/>
      <c r="LP3627" s="0"/>
      <c r="LQ3627" s="0"/>
      <c r="LR3627" s="0"/>
      <c r="LS3627" s="0"/>
      <c r="LT3627" s="0"/>
      <c r="LU3627" s="0"/>
      <c r="LV3627" s="0"/>
      <c r="LW3627" s="0"/>
      <c r="LX3627" s="0"/>
      <c r="LY3627" s="0"/>
      <c r="LZ3627" s="0"/>
      <c r="MA3627" s="0"/>
      <c r="MB3627" s="0"/>
      <c r="MC3627" s="0"/>
      <c r="MD3627" s="0"/>
      <c r="ME3627" s="0"/>
      <c r="MF3627" s="0"/>
      <c r="MG3627" s="0"/>
      <c r="MH3627" s="0"/>
      <c r="MI3627" s="0"/>
      <c r="MJ3627" s="0"/>
      <c r="MK3627" s="0"/>
      <c r="ML3627" s="0"/>
      <c r="MM3627" s="0"/>
      <c r="MN3627" s="0"/>
      <c r="MO3627" s="0"/>
      <c r="MP3627" s="0"/>
      <c r="MQ3627" s="0"/>
      <c r="MR3627" s="0"/>
      <c r="MS3627" s="0"/>
      <c r="MT3627" s="0"/>
      <c r="MU3627" s="0"/>
      <c r="MV3627" s="0"/>
      <c r="MW3627" s="0"/>
      <c r="MX3627" s="0"/>
      <c r="MY3627" s="0"/>
      <c r="MZ3627" s="0"/>
      <c r="NA3627" s="0"/>
      <c r="NB3627" s="0"/>
      <c r="NC3627" s="0"/>
      <c r="ND3627" s="0"/>
      <c r="NE3627" s="0"/>
      <c r="NF3627" s="0"/>
      <c r="NG3627" s="0"/>
      <c r="NH3627" s="0"/>
      <c r="NI3627" s="0"/>
      <c r="NJ3627" s="0"/>
      <c r="NK3627" s="0"/>
      <c r="NL3627" s="0"/>
      <c r="NM3627" s="0"/>
      <c r="NN3627" s="0"/>
      <c r="NO3627" s="0"/>
      <c r="NP3627" s="0"/>
      <c r="NQ3627" s="0"/>
      <c r="NR3627" s="0"/>
      <c r="NS3627" s="0"/>
      <c r="NT3627" s="0"/>
      <c r="NU3627" s="0"/>
      <c r="NV3627" s="0"/>
      <c r="NW3627" s="0"/>
      <c r="NX3627" s="0"/>
      <c r="NY3627" s="0"/>
      <c r="NZ3627" s="0"/>
      <c r="OA3627" s="0"/>
      <c r="OB3627" s="0"/>
      <c r="OC3627" s="0"/>
      <c r="OD3627" s="0"/>
      <c r="OE3627" s="0"/>
      <c r="OF3627" s="0"/>
      <c r="OG3627" s="0"/>
      <c r="OH3627" s="0"/>
      <c r="OI3627" s="0"/>
      <c r="OJ3627" s="0"/>
      <c r="OK3627" s="0"/>
      <c r="OL3627" s="0"/>
      <c r="OM3627" s="0"/>
      <c r="ON3627" s="0"/>
      <c r="OO3627" s="0"/>
      <c r="OP3627" s="0"/>
      <c r="OQ3627" s="0"/>
      <c r="OR3627" s="0"/>
      <c r="OS3627" s="0"/>
      <c r="OT3627" s="0"/>
      <c r="OU3627" s="0"/>
      <c r="OV3627" s="0"/>
      <c r="OW3627" s="0"/>
      <c r="OX3627" s="0"/>
      <c r="OY3627" s="0"/>
      <c r="OZ3627" s="0"/>
      <c r="PA3627" s="0"/>
      <c r="PB3627" s="0"/>
      <c r="PC3627" s="0"/>
      <c r="PD3627" s="0"/>
      <c r="PE3627" s="0"/>
      <c r="PF3627" s="0"/>
      <c r="PG3627" s="0"/>
      <c r="PH3627" s="0"/>
      <c r="PI3627" s="0"/>
      <c r="PJ3627" s="0"/>
      <c r="PK3627" s="0"/>
      <c r="PL3627" s="0"/>
      <c r="PM3627" s="0"/>
      <c r="PN3627" s="0"/>
      <c r="PO3627" s="0"/>
      <c r="PP3627" s="0"/>
      <c r="PQ3627" s="0"/>
      <c r="PR3627" s="0"/>
      <c r="PS3627" s="0"/>
      <c r="PT3627" s="0"/>
      <c r="PU3627" s="0"/>
      <c r="PV3627" s="0"/>
      <c r="PW3627" s="0"/>
      <c r="PX3627" s="0"/>
      <c r="PY3627" s="0"/>
      <c r="PZ3627" s="0"/>
      <c r="QA3627" s="0"/>
      <c r="QB3627" s="0"/>
      <c r="QC3627" s="0"/>
      <c r="QD3627" s="0"/>
      <c r="QE3627" s="0"/>
      <c r="QF3627" s="0"/>
      <c r="QG3627" s="0"/>
      <c r="QH3627" s="0"/>
      <c r="QI3627" s="0"/>
      <c r="QJ3627" s="0"/>
      <c r="QK3627" s="0"/>
      <c r="QL3627" s="0"/>
      <c r="QM3627" s="0"/>
      <c r="QN3627" s="0"/>
      <c r="QO3627" s="0"/>
      <c r="QP3627" s="0"/>
      <c r="QQ3627" s="0"/>
      <c r="QR3627" s="0"/>
      <c r="QS3627" s="0"/>
      <c r="QT3627" s="0"/>
      <c r="QU3627" s="0"/>
      <c r="QV3627" s="0"/>
      <c r="QW3627" s="0"/>
      <c r="QX3627" s="0"/>
      <c r="QY3627" s="0"/>
      <c r="QZ3627" s="0"/>
      <c r="RA3627" s="0"/>
      <c r="RB3627" s="0"/>
      <c r="RC3627" s="0"/>
      <c r="RD3627" s="0"/>
      <c r="RE3627" s="0"/>
      <c r="RF3627" s="0"/>
      <c r="RG3627" s="0"/>
      <c r="RH3627" s="0"/>
      <c r="RI3627" s="0"/>
      <c r="RJ3627" s="0"/>
      <c r="RK3627" s="0"/>
      <c r="RL3627" s="0"/>
      <c r="RM3627" s="0"/>
      <c r="RN3627" s="0"/>
      <c r="RO3627" s="0"/>
      <c r="RP3627" s="0"/>
      <c r="RQ3627" s="0"/>
      <c r="RR3627" s="0"/>
      <c r="RS3627" s="0"/>
      <c r="RT3627" s="0"/>
      <c r="RU3627" s="0"/>
      <c r="RV3627" s="0"/>
      <c r="RW3627" s="0"/>
      <c r="RX3627" s="0"/>
      <c r="RY3627" s="0"/>
      <c r="RZ3627" s="0"/>
      <c r="SA3627" s="0"/>
      <c r="SB3627" s="0"/>
      <c r="SC3627" s="0"/>
      <c r="SD3627" s="0"/>
      <c r="SE3627" s="0"/>
      <c r="SF3627" s="0"/>
      <c r="SG3627" s="0"/>
      <c r="SH3627" s="0"/>
      <c r="SI3627" s="0"/>
      <c r="SJ3627" s="0"/>
      <c r="SK3627" s="0"/>
      <c r="SL3627" s="0"/>
      <c r="SM3627" s="0"/>
      <c r="SN3627" s="0"/>
      <c r="SO3627" s="0"/>
      <c r="SP3627" s="0"/>
      <c r="SQ3627" s="0"/>
      <c r="SR3627" s="0"/>
      <c r="SS3627" s="0"/>
      <c r="ST3627" s="0"/>
      <c r="SU3627" s="0"/>
      <c r="SV3627" s="0"/>
      <c r="SW3627" s="0"/>
      <c r="SX3627" s="0"/>
      <c r="SY3627" s="0"/>
      <c r="SZ3627" s="0"/>
      <c r="TA3627" s="0"/>
      <c r="TB3627" s="0"/>
      <c r="TC3627" s="0"/>
      <c r="TD3627" s="0"/>
      <c r="TE3627" s="0"/>
      <c r="TF3627" s="0"/>
      <c r="TG3627" s="0"/>
      <c r="TH3627" s="0"/>
      <c r="TI3627" s="0"/>
      <c r="TJ3627" s="0"/>
      <c r="TK3627" s="0"/>
      <c r="TL3627" s="0"/>
      <c r="TM3627" s="0"/>
      <c r="TN3627" s="0"/>
      <c r="TO3627" s="0"/>
      <c r="TP3627" s="0"/>
      <c r="TQ3627" s="0"/>
      <c r="TR3627" s="0"/>
      <c r="TS3627" s="0"/>
      <c r="TT3627" s="0"/>
      <c r="TU3627" s="0"/>
      <c r="TV3627" s="0"/>
      <c r="TW3627" s="0"/>
      <c r="TX3627" s="0"/>
      <c r="TY3627" s="0"/>
      <c r="TZ3627" s="0"/>
      <c r="UA3627" s="0"/>
      <c r="UB3627" s="0"/>
      <c r="UC3627" s="0"/>
      <c r="UD3627" s="0"/>
      <c r="UE3627" s="0"/>
      <c r="UF3627" s="0"/>
      <c r="UG3627" s="0"/>
      <c r="UH3627" s="0"/>
      <c r="UI3627" s="0"/>
      <c r="UJ3627" s="0"/>
      <c r="UK3627" s="0"/>
      <c r="UL3627" s="0"/>
      <c r="UM3627" s="0"/>
      <c r="UN3627" s="0"/>
      <c r="UO3627" s="0"/>
      <c r="UP3627" s="0"/>
      <c r="UQ3627" s="0"/>
      <c r="UR3627" s="0"/>
      <c r="US3627" s="0"/>
      <c r="UT3627" s="0"/>
      <c r="UU3627" s="0"/>
      <c r="UV3627" s="0"/>
      <c r="UW3627" s="0"/>
      <c r="UX3627" s="0"/>
      <c r="UY3627" s="0"/>
      <c r="UZ3627" s="0"/>
      <c r="VA3627" s="0"/>
      <c r="VB3627" s="0"/>
      <c r="VC3627" s="0"/>
      <c r="VD3627" s="0"/>
      <c r="VE3627" s="0"/>
      <c r="VF3627" s="0"/>
      <c r="VG3627" s="0"/>
      <c r="VH3627" s="0"/>
      <c r="VI3627" s="0"/>
      <c r="VJ3627" s="0"/>
      <c r="VK3627" s="0"/>
      <c r="VL3627" s="0"/>
      <c r="VM3627" s="0"/>
      <c r="VN3627" s="0"/>
      <c r="VO3627" s="0"/>
      <c r="VP3627" s="0"/>
      <c r="VQ3627" s="0"/>
      <c r="VR3627" s="0"/>
      <c r="VS3627" s="0"/>
      <c r="VT3627" s="0"/>
      <c r="VU3627" s="0"/>
      <c r="VV3627" s="0"/>
      <c r="VW3627" s="0"/>
      <c r="VX3627" s="0"/>
      <c r="VY3627" s="0"/>
      <c r="VZ3627" s="0"/>
      <c r="WA3627" s="0"/>
      <c r="WB3627" s="0"/>
      <c r="WC3627" s="0"/>
      <c r="WD3627" s="0"/>
      <c r="WE3627" s="0"/>
      <c r="WF3627" s="0"/>
      <c r="WG3627" s="0"/>
      <c r="WH3627" s="0"/>
      <c r="WI3627" s="0"/>
      <c r="WJ3627" s="0"/>
      <c r="WK3627" s="0"/>
      <c r="WL3627" s="0"/>
      <c r="WM3627" s="0"/>
      <c r="WN3627" s="0"/>
      <c r="WO3627" s="0"/>
      <c r="WP3627" s="0"/>
      <c r="WQ3627" s="0"/>
      <c r="WR3627" s="0"/>
      <c r="WS3627" s="0"/>
      <c r="WT3627" s="0"/>
      <c r="WU3627" s="0"/>
      <c r="WV3627" s="0"/>
      <c r="WW3627" s="0"/>
      <c r="WX3627" s="0"/>
      <c r="WY3627" s="0"/>
      <c r="WZ3627" s="0"/>
      <c r="XA3627" s="0"/>
      <c r="XB3627" s="0"/>
      <c r="XC3627" s="0"/>
      <c r="XD3627" s="0"/>
      <c r="XE3627" s="0"/>
      <c r="XF3627" s="0"/>
      <c r="XG3627" s="0"/>
      <c r="XH3627" s="0"/>
      <c r="XI3627" s="0"/>
      <c r="XJ3627" s="0"/>
      <c r="XK3627" s="0"/>
      <c r="XL3627" s="0"/>
      <c r="XM3627" s="0"/>
      <c r="XN3627" s="0"/>
      <c r="XO3627" s="0"/>
      <c r="XP3627" s="0"/>
      <c r="XQ3627" s="0"/>
      <c r="XR3627" s="0"/>
      <c r="XS3627" s="0"/>
      <c r="XT3627" s="0"/>
      <c r="XU3627" s="0"/>
      <c r="XV3627" s="0"/>
      <c r="XW3627" s="0"/>
      <c r="XX3627" s="0"/>
      <c r="XY3627" s="0"/>
      <c r="XZ3627" s="0"/>
      <c r="YA3627" s="0"/>
      <c r="YB3627" s="0"/>
      <c r="YC3627" s="0"/>
      <c r="YD3627" s="0"/>
      <c r="YE3627" s="0"/>
      <c r="YF3627" s="0"/>
      <c r="YG3627" s="0"/>
      <c r="YH3627" s="0"/>
      <c r="YI3627" s="0"/>
      <c r="YJ3627" s="0"/>
      <c r="YK3627" s="0"/>
      <c r="YL3627" s="0"/>
      <c r="YM3627" s="0"/>
      <c r="YN3627" s="0"/>
      <c r="YO3627" s="0"/>
      <c r="YP3627" s="0"/>
      <c r="YQ3627" s="0"/>
      <c r="YR3627" s="0"/>
      <c r="YS3627" s="0"/>
      <c r="YT3627" s="0"/>
      <c r="YU3627" s="0"/>
      <c r="YV3627" s="0"/>
      <c r="YW3627" s="0"/>
      <c r="YX3627" s="0"/>
      <c r="YY3627" s="0"/>
      <c r="YZ3627" s="0"/>
      <c r="ZA3627" s="0"/>
      <c r="ZB3627" s="0"/>
      <c r="ZC3627" s="0"/>
      <c r="ZD3627" s="0"/>
      <c r="ZE3627" s="0"/>
      <c r="ZF3627" s="0"/>
      <c r="ZG3627" s="0"/>
      <c r="ZH3627" s="0"/>
      <c r="ZI3627" s="0"/>
      <c r="ZJ3627" s="0"/>
      <c r="ZK3627" s="0"/>
      <c r="ZL3627" s="0"/>
      <c r="ZM3627" s="0"/>
      <c r="ZN3627" s="0"/>
      <c r="ZO3627" s="0"/>
      <c r="ZP3627" s="0"/>
      <c r="ZQ3627" s="0"/>
      <c r="ZR3627" s="0"/>
      <c r="ZS3627" s="0"/>
      <c r="ZT3627" s="0"/>
      <c r="ZU3627" s="0"/>
      <c r="ZV3627" s="0"/>
      <c r="ZW3627" s="0"/>
      <c r="ZX3627" s="0"/>
      <c r="ZY3627" s="0"/>
      <c r="ZZ3627" s="0"/>
      <c r="AAA3627" s="0"/>
      <c r="AAB3627" s="0"/>
      <c r="AAC3627" s="0"/>
      <c r="AAD3627" s="0"/>
      <c r="AAE3627" s="0"/>
      <c r="AAF3627" s="0"/>
      <c r="AAG3627" s="0"/>
      <c r="AAH3627" s="0"/>
      <c r="AAI3627" s="0"/>
      <c r="AAJ3627" s="0"/>
      <c r="AAK3627" s="0"/>
      <c r="AAL3627" s="0"/>
      <c r="AAM3627" s="0"/>
      <c r="AAN3627" s="0"/>
      <c r="AAO3627" s="0"/>
      <c r="AAP3627" s="0"/>
      <c r="AAQ3627" s="0"/>
      <c r="AAR3627" s="0"/>
      <c r="AAS3627" s="0"/>
      <c r="AAT3627" s="0"/>
      <c r="AAU3627" s="0"/>
      <c r="AAV3627" s="0"/>
      <c r="AAW3627" s="0"/>
      <c r="AAX3627" s="0"/>
      <c r="AAY3627" s="0"/>
      <c r="AAZ3627" s="0"/>
      <c r="ABA3627" s="0"/>
      <c r="ABB3627" s="0"/>
      <c r="ABC3627" s="0"/>
      <c r="ABD3627" s="0"/>
      <c r="ABE3627" s="0"/>
      <c r="ABF3627" s="0"/>
      <c r="ABG3627" s="0"/>
      <c r="ABH3627" s="0"/>
      <c r="ABI3627" s="0"/>
      <c r="ABJ3627" s="0"/>
      <c r="ABK3627" s="0"/>
      <c r="ABL3627" s="0"/>
      <c r="ABM3627" s="0"/>
      <c r="ABN3627" s="0"/>
      <c r="ABO3627" s="0"/>
      <c r="ABP3627" s="0"/>
      <c r="ABQ3627" s="0"/>
      <c r="ABR3627" s="0"/>
      <c r="ABS3627" s="0"/>
      <c r="ABT3627" s="0"/>
      <c r="ABU3627" s="0"/>
      <c r="ABV3627" s="0"/>
      <c r="ABW3627" s="0"/>
      <c r="ABX3627" s="0"/>
      <c r="ABY3627" s="0"/>
      <c r="ABZ3627" s="0"/>
      <c r="ACA3627" s="0"/>
      <c r="ACB3627" s="0"/>
      <c r="ACC3627" s="0"/>
      <c r="ACD3627" s="0"/>
      <c r="ACE3627" s="0"/>
      <c r="ACF3627" s="0"/>
      <c r="ACG3627" s="0"/>
      <c r="ACH3627" s="0"/>
      <c r="ACI3627" s="0"/>
      <c r="ACJ3627" s="0"/>
      <c r="ACK3627" s="0"/>
      <c r="ACL3627" s="0"/>
      <c r="ACM3627" s="0"/>
      <c r="ACN3627" s="0"/>
      <c r="ACO3627" s="0"/>
      <c r="ACP3627" s="0"/>
      <c r="ACQ3627" s="0"/>
      <c r="ACR3627" s="0"/>
      <c r="ACS3627" s="0"/>
      <c r="ACT3627" s="0"/>
      <c r="ACU3627" s="0"/>
      <c r="ACV3627" s="0"/>
      <c r="ACW3627" s="0"/>
      <c r="ACX3627" s="0"/>
      <c r="ACY3627" s="0"/>
      <c r="ACZ3627" s="0"/>
      <c r="ADA3627" s="0"/>
      <c r="ADB3627" s="0"/>
      <c r="ADC3627" s="0"/>
      <c r="ADD3627" s="0"/>
      <c r="ADE3627" s="0"/>
      <c r="ADF3627" s="0"/>
      <c r="ADG3627" s="0"/>
      <c r="ADH3627" s="0"/>
      <c r="ADI3627" s="0"/>
      <c r="ADJ3627" s="0"/>
      <c r="ADK3627" s="0"/>
      <c r="ADL3627" s="0"/>
      <c r="ADM3627" s="0"/>
      <c r="ADN3627" s="0"/>
      <c r="ADO3627" s="0"/>
      <c r="ADP3627" s="0"/>
      <c r="ADQ3627" s="0"/>
      <c r="ADR3627" s="0"/>
      <c r="ADS3627" s="0"/>
      <c r="ADT3627" s="0"/>
      <c r="ADU3627" s="0"/>
      <c r="ADV3627" s="0"/>
      <c r="ADW3627" s="0"/>
      <c r="ADX3627" s="0"/>
      <c r="ADY3627" s="0"/>
      <c r="ADZ3627" s="0"/>
      <c r="AEA3627" s="0"/>
      <c r="AEB3627" s="0"/>
      <c r="AEC3627" s="0"/>
      <c r="AED3627" s="0"/>
      <c r="AEE3627" s="0"/>
      <c r="AEF3627" s="0"/>
      <c r="AEG3627" s="0"/>
      <c r="AEH3627" s="0"/>
      <c r="AEI3627" s="0"/>
      <c r="AEJ3627" s="0"/>
      <c r="AEK3627" s="0"/>
      <c r="AEL3627" s="0"/>
      <c r="AEM3627" s="0"/>
      <c r="AEN3627" s="0"/>
      <c r="AEO3627" s="0"/>
      <c r="AEP3627" s="0"/>
      <c r="AEQ3627" s="0"/>
      <c r="AER3627" s="0"/>
      <c r="AES3627" s="0"/>
      <c r="AET3627" s="0"/>
      <c r="AEU3627" s="0"/>
      <c r="AEV3627" s="0"/>
      <c r="AEW3627" s="0"/>
      <c r="AEX3627" s="0"/>
      <c r="AEY3627" s="0"/>
      <c r="AEZ3627" s="0"/>
      <c r="AFA3627" s="0"/>
      <c r="AFB3627" s="0"/>
      <c r="AFC3627" s="0"/>
      <c r="AFD3627" s="0"/>
      <c r="AFE3627" s="0"/>
      <c r="AFF3627" s="0"/>
      <c r="AFG3627" s="0"/>
      <c r="AFH3627" s="0"/>
      <c r="AFI3627" s="0"/>
      <c r="AFJ3627" s="0"/>
      <c r="AFK3627" s="0"/>
      <c r="AFL3627" s="0"/>
      <c r="AFM3627" s="0"/>
      <c r="AFN3627" s="0"/>
      <c r="AFO3627" s="0"/>
      <c r="AFP3627" s="0"/>
      <c r="AFQ3627" s="0"/>
      <c r="AFR3627" s="0"/>
      <c r="AFS3627" s="0"/>
      <c r="AFT3627" s="0"/>
      <c r="AFU3627" s="0"/>
      <c r="AFV3627" s="0"/>
      <c r="AFW3627" s="0"/>
      <c r="AFX3627" s="0"/>
      <c r="AFY3627" s="0"/>
      <c r="AFZ3627" s="0"/>
      <c r="AGA3627" s="0"/>
      <c r="AGB3627" s="0"/>
      <c r="AGC3627" s="0"/>
      <c r="AGD3627" s="0"/>
      <c r="AGE3627" s="0"/>
      <c r="AGF3627" s="0"/>
      <c r="AGG3627" s="0"/>
      <c r="AGH3627" s="0"/>
      <c r="AGI3627" s="0"/>
      <c r="AGJ3627" s="0"/>
      <c r="AGK3627" s="0"/>
      <c r="AGL3627" s="0"/>
      <c r="AGM3627" s="0"/>
      <c r="AGN3627" s="0"/>
      <c r="AGO3627" s="0"/>
      <c r="AGP3627" s="0"/>
      <c r="AGQ3627" s="0"/>
      <c r="AGR3627" s="0"/>
      <c r="AGS3627" s="0"/>
      <c r="AGT3627" s="0"/>
      <c r="AGU3627" s="0"/>
      <c r="AGV3627" s="0"/>
      <c r="AGW3627" s="0"/>
      <c r="AGX3627" s="0"/>
      <c r="AGY3627" s="0"/>
      <c r="AGZ3627" s="0"/>
      <c r="AHA3627" s="0"/>
      <c r="AHB3627" s="0"/>
      <c r="AHC3627" s="0"/>
      <c r="AHD3627" s="0"/>
      <c r="AHE3627" s="0"/>
      <c r="AHF3627" s="0"/>
      <c r="AHG3627" s="0"/>
      <c r="AHH3627" s="0"/>
      <c r="AHI3627" s="0"/>
      <c r="AHJ3627" s="0"/>
      <c r="AHK3627" s="0"/>
      <c r="AHL3627" s="0"/>
      <c r="AHM3627" s="0"/>
      <c r="AHN3627" s="0"/>
      <c r="AHO3627" s="0"/>
      <c r="AHP3627" s="0"/>
      <c r="AHQ3627" s="0"/>
      <c r="AHR3627" s="0"/>
      <c r="AHS3627" s="0"/>
      <c r="AHT3627" s="0"/>
      <c r="AHU3627" s="0"/>
      <c r="AHV3627" s="0"/>
      <c r="AHW3627" s="0"/>
      <c r="AHX3627" s="0"/>
      <c r="AHY3627" s="0"/>
      <c r="AHZ3627" s="0"/>
      <c r="AIA3627" s="0"/>
      <c r="AIB3627" s="0"/>
      <c r="AIC3627" s="0"/>
      <c r="AID3627" s="0"/>
      <c r="AIE3627" s="0"/>
      <c r="AIF3627" s="0"/>
      <c r="AIG3627" s="0"/>
      <c r="AIH3627" s="0"/>
      <c r="AII3627" s="0"/>
      <c r="AIJ3627" s="0"/>
      <c r="AIK3627" s="0"/>
      <c r="AIL3627" s="0"/>
      <c r="AIM3627" s="0"/>
      <c r="AIN3627" s="0"/>
      <c r="AIO3627" s="0"/>
      <c r="AIP3627" s="0"/>
      <c r="AIQ3627" s="0"/>
      <c r="AIR3627" s="0"/>
      <c r="AIS3627" s="0"/>
      <c r="AIT3627" s="0"/>
      <c r="AIU3627" s="0"/>
      <c r="AIV3627" s="0"/>
      <c r="AIW3627" s="0"/>
      <c r="AIX3627" s="0"/>
      <c r="AIY3627" s="0"/>
      <c r="AIZ3627" s="0"/>
      <c r="AJA3627" s="0"/>
      <c r="AJB3627" s="0"/>
      <c r="AJC3627" s="0"/>
      <c r="AJD3627" s="0"/>
      <c r="AJE3627" s="0"/>
      <c r="AJF3627" s="0"/>
      <c r="AJG3627" s="0"/>
      <c r="AJH3627" s="0"/>
      <c r="AJI3627" s="0"/>
      <c r="AJJ3627" s="0"/>
      <c r="AJK3627" s="0"/>
      <c r="AJL3627" s="0"/>
      <c r="AJM3627" s="0"/>
      <c r="AJN3627" s="0"/>
      <c r="AJO3627" s="0"/>
      <c r="AJP3627" s="0"/>
      <c r="AJQ3627" s="0"/>
      <c r="AJR3627" s="0"/>
      <c r="AJS3627" s="0"/>
      <c r="AJT3627" s="0"/>
      <c r="AJU3627" s="0"/>
      <c r="AJV3627" s="0"/>
      <c r="AJW3627" s="0"/>
      <c r="AJX3627" s="0"/>
      <c r="AJY3627" s="0"/>
      <c r="AJZ3627" s="0"/>
      <c r="AKA3627" s="0"/>
      <c r="AKB3627" s="0"/>
      <c r="AKC3627" s="0"/>
      <c r="AKD3627" s="0"/>
      <c r="AKE3627" s="0"/>
      <c r="AKF3627" s="0"/>
      <c r="AKG3627" s="0"/>
      <c r="AKH3627" s="0"/>
      <c r="AKI3627" s="0"/>
      <c r="AKJ3627" s="0"/>
      <c r="AKK3627" s="0"/>
      <c r="AKL3627" s="0"/>
      <c r="AKM3627" s="0"/>
      <c r="AKN3627" s="0"/>
      <c r="AKO3627" s="0"/>
      <c r="AKP3627" s="0"/>
      <c r="AKQ3627" s="0"/>
      <c r="AKR3627" s="0"/>
      <c r="AKS3627" s="0"/>
      <c r="AKT3627" s="0"/>
      <c r="AKU3627" s="0"/>
      <c r="AKV3627" s="0"/>
      <c r="AKW3627" s="0"/>
      <c r="AKX3627" s="0"/>
      <c r="AKY3627" s="0"/>
      <c r="AKZ3627" s="0"/>
      <c r="ALA3627" s="0"/>
      <c r="ALB3627" s="0"/>
      <c r="ALC3627" s="0"/>
      <c r="ALD3627" s="0"/>
      <c r="ALE3627" s="0"/>
      <c r="ALF3627" s="0"/>
      <c r="ALG3627" s="0"/>
      <c r="ALH3627" s="0"/>
      <c r="ALI3627" s="0"/>
      <c r="ALJ3627" s="0"/>
      <c r="ALK3627" s="0"/>
      <c r="ALL3627" s="0"/>
      <c r="ALM3627" s="0"/>
      <c r="ALN3627" s="0"/>
      <c r="ALO3627" s="0"/>
      <c r="ALP3627" s="0"/>
      <c r="ALQ3627" s="0"/>
      <c r="ALR3627" s="0"/>
      <c r="ALS3627" s="0"/>
      <c r="ALT3627" s="0"/>
      <c r="ALU3627" s="0"/>
      <c r="ALV3627" s="0"/>
      <c r="ALW3627" s="0"/>
      <c r="ALX3627" s="0"/>
      <c r="ALY3627" s="0"/>
      <c r="ALZ3627" s="0"/>
      <c r="AMA3627" s="0"/>
      <c r="AMB3627" s="0"/>
      <c r="AMC3627" s="0"/>
      <c r="AMD3627" s="0"/>
      <c r="AME3627" s="0"/>
      <c r="AMF3627" s="0"/>
      <c r="AMG3627" s="0"/>
      <c r="AMH3627" s="0"/>
      <c r="AMI3627" s="0"/>
    </row>
    <row r="3629" customFormat="false" ht="17.35" hidden="false" customHeight="false" outlineLevel="0" collapsed="false">
      <c r="C3629" s="15" t="s">
        <v>3858</v>
      </c>
      <c r="D3629" s="45" t="s">
        <v>1</v>
      </c>
      <c r="I3629" s="3"/>
      <c r="BM3629" s="0"/>
      <c r="BN3629" s="0"/>
      <c r="BO3629" s="0"/>
      <c r="BP3629" s="0"/>
      <c r="BQ3629" s="0"/>
      <c r="BR3629" s="0"/>
      <c r="BS3629" s="0"/>
      <c r="BT3629" s="0"/>
      <c r="BU3629" s="0"/>
      <c r="BV3629" s="0"/>
      <c r="BW3629" s="0"/>
      <c r="BX3629" s="0"/>
      <c r="BY3629" s="0"/>
      <c r="BZ3629" s="0"/>
      <c r="CA3629" s="0"/>
      <c r="CB3629" s="0"/>
      <c r="CC3629" s="0"/>
      <c r="CD3629" s="0"/>
      <c r="CE3629" s="0"/>
      <c r="CF3629" s="0"/>
      <c r="CG3629" s="0"/>
      <c r="CH3629" s="0"/>
      <c r="CI3629" s="0"/>
      <c r="CJ3629" s="0"/>
      <c r="CK3629" s="0"/>
      <c r="CL3629" s="0"/>
      <c r="CM3629" s="0"/>
      <c r="CN3629" s="0"/>
      <c r="CO3629" s="0"/>
      <c r="CP3629" s="0"/>
      <c r="CQ3629" s="0"/>
      <c r="CR3629" s="0"/>
      <c r="CS3629" s="0"/>
      <c r="CT3629" s="0"/>
      <c r="CU3629" s="0"/>
      <c r="CV3629" s="0"/>
      <c r="CW3629" s="0"/>
      <c r="CX3629" s="0"/>
      <c r="CY3629" s="0"/>
      <c r="CZ3629" s="0"/>
      <c r="DA3629" s="0"/>
      <c r="DB3629" s="0"/>
      <c r="DC3629" s="0"/>
      <c r="DD3629" s="0"/>
      <c r="DE3629" s="0"/>
      <c r="DF3629" s="0"/>
      <c r="DG3629" s="0"/>
      <c r="DH3629" s="0"/>
      <c r="DI3629" s="0"/>
      <c r="DJ3629" s="0"/>
      <c r="DK3629" s="0"/>
      <c r="DL3629" s="0"/>
      <c r="DM3629" s="0"/>
      <c r="DN3629" s="0"/>
      <c r="DO3629" s="0"/>
      <c r="DP3629" s="0"/>
      <c r="DQ3629" s="0"/>
      <c r="DR3629" s="0"/>
      <c r="DS3629" s="0"/>
      <c r="DT3629" s="0"/>
      <c r="DU3629" s="0"/>
      <c r="DV3629" s="0"/>
      <c r="DW3629" s="0"/>
      <c r="DX3629" s="0"/>
      <c r="DY3629" s="0"/>
      <c r="DZ3629" s="0"/>
      <c r="EA3629" s="0"/>
      <c r="EB3629" s="0"/>
      <c r="EC3629" s="0"/>
      <c r="ED3629" s="0"/>
      <c r="EE3629" s="0"/>
      <c r="EF3629" s="0"/>
      <c r="EG3629" s="0"/>
      <c r="EH3629" s="0"/>
      <c r="EI3629" s="0"/>
      <c r="EJ3629" s="0"/>
      <c r="EK3629" s="0"/>
      <c r="EL3629" s="0"/>
      <c r="EM3629" s="0"/>
      <c r="EN3629" s="0"/>
      <c r="EO3629" s="0"/>
      <c r="EP3629" s="0"/>
      <c r="EQ3629" s="0"/>
      <c r="ER3629" s="0"/>
      <c r="ES3629" s="0"/>
      <c r="ET3629" s="0"/>
      <c r="EU3629" s="0"/>
      <c r="EV3629" s="0"/>
      <c r="EW3629" s="0"/>
      <c r="EX3629" s="0"/>
      <c r="EY3629" s="0"/>
      <c r="EZ3629" s="0"/>
      <c r="FA3629" s="0"/>
      <c r="FB3629" s="0"/>
      <c r="FC3629" s="0"/>
      <c r="FD3629" s="0"/>
      <c r="FE3629" s="0"/>
      <c r="FF3629" s="0"/>
      <c r="FG3629" s="0"/>
      <c r="FH3629" s="0"/>
      <c r="FI3629" s="0"/>
      <c r="FJ3629" s="0"/>
      <c r="FK3629" s="0"/>
      <c r="FL3629" s="0"/>
      <c r="FM3629" s="0"/>
      <c r="FN3629" s="0"/>
      <c r="FO3629" s="0"/>
      <c r="FP3629" s="0"/>
      <c r="FQ3629" s="0"/>
      <c r="FR3629" s="0"/>
      <c r="FS3629" s="0"/>
      <c r="FT3629" s="0"/>
      <c r="FU3629" s="0"/>
      <c r="FV3629" s="0"/>
      <c r="FW3629" s="0"/>
      <c r="FX3629" s="0"/>
      <c r="FY3629" s="0"/>
      <c r="FZ3629" s="0"/>
      <c r="GA3629" s="0"/>
      <c r="GB3629" s="0"/>
      <c r="GC3629" s="0"/>
      <c r="GD3629" s="0"/>
      <c r="GE3629" s="0"/>
      <c r="GF3629" s="0"/>
      <c r="GG3629" s="0"/>
      <c r="GH3629" s="0"/>
      <c r="GI3629" s="0"/>
      <c r="GJ3629" s="0"/>
      <c r="GK3629" s="0"/>
      <c r="GL3629" s="0"/>
      <c r="GM3629" s="0"/>
      <c r="GN3629" s="0"/>
      <c r="GO3629" s="0"/>
      <c r="GP3629" s="0"/>
      <c r="GQ3629" s="0"/>
      <c r="GR3629" s="0"/>
      <c r="GS3629" s="0"/>
      <c r="GT3629" s="0"/>
      <c r="GU3629" s="0"/>
      <c r="GV3629" s="0"/>
      <c r="GW3629" s="0"/>
      <c r="GX3629" s="0"/>
      <c r="GY3629" s="0"/>
      <c r="GZ3629" s="0"/>
      <c r="HA3629" s="0"/>
      <c r="HB3629" s="0"/>
      <c r="HC3629" s="0"/>
      <c r="HD3629" s="0"/>
      <c r="HE3629" s="0"/>
      <c r="HF3629" s="0"/>
      <c r="HG3629" s="0"/>
      <c r="HH3629" s="0"/>
      <c r="HI3629" s="0"/>
      <c r="HJ3629" s="0"/>
      <c r="HK3629" s="0"/>
      <c r="HL3629" s="0"/>
      <c r="HM3629" s="0"/>
      <c r="HN3629" s="0"/>
      <c r="HO3629" s="0"/>
      <c r="HP3629" s="0"/>
      <c r="HQ3629" s="0"/>
      <c r="HR3629" s="0"/>
      <c r="HS3629" s="0"/>
      <c r="HT3629" s="0"/>
      <c r="HU3629" s="0"/>
      <c r="HV3629" s="0"/>
      <c r="HW3629" s="0"/>
      <c r="HX3629" s="0"/>
      <c r="HY3629" s="0"/>
      <c r="HZ3629" s="0"/>
      <c r="IA3629" s="0"/>
      <c r="IB3629" s="0"/>
      <c r="IC3629" s="0"/>
      <c r="ID3629" s="0"/>
      <c r="IE3629" s="0"/>
      <c r="IF3629" s="0"/>
      <c r="IG3629" s="0"/>
      <c r="IH3629" s="0"/>
      <c r="II3629" s="0"/>
      <c r="IJ3629" s="0"/>
      <c r="IK3629" s="0"/>
      <c r="IL3629" s="0"/>
      <c r="IM3629" s="0"/>
      <c r="IN3629" s="0"/>
      <c r="IO3629" s="0"/>
      <c r="IP3629" s="0"/>
      <c r="IQ3629" s="0"/>
      <c r="IR3629" s="0"/>
      <c r="IS3629" s="0"/>
      <c r="IT3629" s="0"/>
      <c r="IU3629" s="0"/>
      <c r="IV3629" s="0"/>
      <c r="IW3629" s="0"/>
      <c r="IX3629" s="0"/>
      <c r="IY3629" s="0"/>
      <c r="IZ3629" s="0"/>
      <c r="JA3629" s="0"/>
      <c r="JB3629" s="0"/>
      <c r="JC3629" s="0"/>
      <c r="JD3629" s="0"/>
      <c r="JE3629" s="0"/>
      <c r="JF3629" s="0"/>
      <c r="JG3629" s="0"/>
      <c r="JH3629" s="0"/>
      <c r="JI3629" s="0"/>
      <c r="JJ3629" s="0"/>
      <c r="JK3629" s="0"/>
      <c r="JL3629" s="0"/>
      <c r="JM3629" s="0"/>
      <c r="JN3629" s="0"/>
      <c r="JO3629" s="0"/>
      <c r="JP3629" s="0"/>
      <c r="JQ3629" s="0"/>
      <c r="JR3629" s="0"/>
      <c r="JS3629" s="0"/>
      <c r="JT3629" s="0"/>
      <c r="JU3629" s="0"/>
      <c r="JV3629" s="0"/>
      <c r="JW3629" s="0"/>
      <c r="JX3629" s="0"/>
      <c r="JY3629" s="0"/>
      <c r="JZ3629" s="0"/>
      <c r="KA3629" s="0"/>
      <c r="KB3629" s="0"/>
      <c r="KC3629" s="0"/>
      <c r="KD3629" s="0"/>
      <c r="KE3629" s="0"/>
      <c r="KF3629" s="0"/>
      <c r="KG3629" s="0"/>
      <c r="KH3629" s="0"/>
      <c r="KI3629" s="0"/>
      <c r="KJ3629" s="0"/>
      <c r="KK3629" s="0"/>
      <c r="KL3629" s="0"/>
      <c r="KM3629" s="0"/>
      <c r="KN3629" s="0"/>
      <c r="KO3629" s="0"/>
      <c r="KP3629" s="0"/>
      <c r="KQ3629" s="0"/>
      <c r="KR3629" s="0"/>
      <c r="KS3629" s="0"/>
      <c r="KT3629" s="0"/>
      <c r="KU3629" s="0"/>
      <c r="KV3629" s="0"/>
      <c r="KW3629" s="0"/>
      <c r="KX3629" s="0"/>
      <c r="KY3629" s="0"/>
      <c r="KZ3629" s="0"/>
      <c r="LA3629" s="0"/>
      <c r="LB3629" s="0"/>
      <c r="LC3629" s="0"/>
      <c r="LD3629" s="0"/>
      <c r="LE3629" s="0"/>
      <c r="LF3629" s="0"/>
      <c r="LG3629" s="0"/>
      <c r="LH3629" s="0"/>
      <c r="LI3629" s="0"/>
      <c r="LJ3629" s="0"/>
      <c r="LK3629" s="0"/>
      <c r="LL3629" s="0"/>
      <c r="LM3629" s="0"/>
      <c r="LN3629" s="0"/>
      <c r="LO3629" s="0"/>
      <c r="LP3629" s="0"/>
      <c r="LQ3629" s="0"/>
      <c r="LR3629" s="0"/>
      <c r="LS3629" s="0"/>
      <c r="LT3629" s="0"/>
      <c r="LU3629" s="0"/>
      <c r="LV3629" s="0"/>
      <c r="LW3629" s="0"/>
      <c r="LX3629" s="0"/>
      <c r="LY3629" s="0"/>
      <c r="LZ3629" s="0"/>
      <c r="MA3629" s="0"/>
      <c r="MB3629" s="0"/>
      <c r="MC3629" s="0"/>
      <c r="MD3629" s="0"/>
      <c r="ME3629" s="0"/>
      <c r="MF3629" s="0"/>
      <c r="MG3629" s="0"/>
      <c r="MH3629" s="0"/>
      <c r="MI3629" s="0"/>
      <c r="MJ3629" s="0"/>
      <c r="MK3629" s="0"/>
      <c r="ML3629" s="0"/>
      <c r="MM3629" s="0"/>
      <c r="MN3629" s="0"/>
      <c r="MO3629" s="0"/>
      <c r="MP3629" s="0"/>
      <c r="MQ3629" s="0"/>
      <c r="MR3629" s="0"/>
      <c r="MS3629" s="0"/>
      <c r="MT3629" s="0"/>
      <c r="MU3629" s="0"/>
      <c r="MV3629" s="0"/>
      <c r="MW3629" s="0"/>
      <c r="MX3629" s="0"/>
      <c r="MY3629" s="0"/>
      <c r="MZ3629" s="0"/>
      <c r="NA3629" s="0"/>
      <c r="NB3629" s="0"/>
      <c r="NC3629" s="0"/>
      <c r="ND3629" s="0"/>
      <c r="NE3629" s="0"/>
      <c r="NF3629" s="0"/>
      <c r="NG3629" s="0"/>
      <c r="NH3629" s="0"/>
      <c r="NI3629" s="0"/>
      <c r="NJ3629" s="0"/>
      <c r="NK3629" s="0"/>
      <c r="NL3629" s="0"/>
      <c r="NM3629" s="0"/>
      <c r="NN3629" s="0"/>
      <c r="NO3629" s="0"/>
      <c r="NP3629" s="0"/>
      <c r="NQ3629" s="0"/>
      <c r="NR3629" s="0"/>
      <c r="NS3629" s="0"/>
      <c r="NT3629" s="0"/>
      <c r="NU3629" s="0"/>
      <c r="NV3629" s="0"/>
      <c r="NW3629" s="0"/>
      <c r="NX3629" s="0"/>
      <c r="NY3629" s="0"/>
      <c r="NZ3629" s="0"/>
      <c r="OA3629" s="0"/>
      <c r="OB3629" s="0"/>
      <c r="OC3629" s="0"/>
      <c r="OD3629" s="0"/>
      <c r="OE3629" s="0"/>
      <c r="OF3629" s="0"/>
      <c r="OG3629" s="0"/>
      <c r="OH3629" s="0"/>
      <c r="OI3629" s="0"/>
      <c r="OJ3629" s="0"/>
      <c r="OK3629" s="0"/>
      <c r="OL3629" s="0"/>
      <c r="OM3629" s="0"/>
      <c r="ON3629" s="0"/>
      <c r="OO3629" s="0"/>
      <c r="OP3629" s="0"/>
      <c r="OQ3629" s="0"/>
      <c r="OR3629" s="0"/>
      <c r="OS3629" s="0"/>
      <c r="OT3629" s="0"/>
      <c r="OU3629" s="0"/>
      <c r="OV3629" s="0"/>
      <c r="OW3629" s="0"/>
      <c r="OX3629" s="0"/>
      <c r="OY3629" s="0"/>
      <c r="OZ3629" s="0"/>
      <c r="PA3629" s="0"/>
      <c r="PB3629" s="0"/>
      <c r="PC3629" s="0"/>
      <c r="PD3629" s="0"/>
      <c r="PE3629" s="0"/>
      <c r="PF3629" s="0"/>
      <c r="PG3629" s="0"/>
      <c r="PH3629" s="0"/>
      <c r="PI3629" s="0"/>
      <c r="PJ3629" s="0"/>
      <c r="PK3629" s="0"/>
      <c r="PL3629" s="0"/>
      <c r="PM3629" s="0"/>
      <c r="PN3629" s="0"/>
      <c r="PO3629" s="0"/>
      <c r="PP3629" s="0"/>
      <c r="PQ3629" s="0"/>
      <c r="PR3629" s="0"/>
      <c r="PS3629" s="0"/>
      <c r="PT3629" s="0"/>
      <c r="PU3629" s="0"/>
      <c r="PV3629" s="0"/>
      <c r="PW3629" s="0"/>
      <c r="PX3629" s="0"/>
      <c r="PY3629" s="0"/>
      <c r="PZ3629" s="0"/>
      <c r="QA3629" s="0"/>
      <c r="QB3629" s="0"/>
      <c r="QC3629" s="0"/>
      <c r="QD3629" s="0"/>
      <c r="QE3629" s="0"/>
      <c r="QF3629" s="0"/>
      <c r="QG3629" s="0"/>
      <c r="QH3629" s="0"/>
      <c r="QI3629" s="0"/>
      <c r="QJ3629" s="0"/>
      <c r="QK3629" s="0"/>
      <c r="QL3629" s="0"/>
      <c r="QM3629" s="0"/>
      <c r="QN3629" s="0"/>
      <c r="QO3629" s="0"/>
      <c r="QP3629" s="0"/>
      <c r="QQ3629" s="0"/>
      <c r="QR3629" s="0"/>
      <c r="QS3629" s="0"/>
      <c r="QT3629" s="0"/>
      <c r="QU3629" s="0"/>
      <c r="QV3629" s="0"/>
      <c r="QW3629" s="0"/>
      <c r="QX3629" s="0"/>
      <c r="QY3629" s="0"/>
      <c r="QZ3629" s="0"/>
      <c r="RA3629" s="0"/>
      <c r="RB3629" s="0"/>
      <c r="RC3629" s="0"/>
      <c r="RD3629" s="0"/>
      <c r="RE3629" s="0"/>
      <c r="RF3629" s="0"/>
      <c r="RG3629" s="0"/>
      <c r="RH3629" s="0"/>
      <c r="RI3629" s="0"/>
      <c r="RJ3629" s="0"/>
      <c r="RK3629" s="0"/>
      <c r="RL3629" s="0"/>
      <c r="RM3629" s="0"/>
      <c r="RN3629" s="0"/>
      <c r="RO3629" s="0"/>
      <c r="RP3629" s="0"/>
      <c r="RQ3629" s="0"/>
      <c r="RR3629" s="0"/>
      <c r="RS3629" s="0"/>
      <c r="RT3629" s="0"/>
      <c r="RU3629" s="0"/>
      <c r="RV3629" s="0"/>
      <c r="RW3629" s="0"/>
      <c r="RX3629" s="0"/>
      <c r="RY3629" s="0"/>
      <c r="RZ3629" s="0"/>
      <c r="SA3629" s="0"/>
      <c r="SB3629" s="0"/>
      <c r="SC3629" s="0"/>
      <c r="SD3629" s="0"/>
      <c r="SE3629" s="0"/>
      <c r="SF3629" s="0"/>
      <c r="SG3629" s="0"/>
      <c r="SH3629" s="0"/>
      <c r="SI3629" s="0"/>
      <c r="SJ3629" s="0"/>
      <c r="SK3629" s="0"/>
      <c r="SL3629" s="0"/>
      <c r="SM3629" s="0"/>
      <c r="SN3629" s="0"/>
      <c r="SO3629" s="0"/>
      <c r="SP3629" s="0"/>
      <c r="SQ3629" s="0"/>
      <c r="SR3629" s="0"/>
      <c r="SS3629" s="0"/>
      <c r="ST3629" s="0"/>
      <c r="SU3629" s="0"/>
      <c r="SV3629" s="0"/>
      <c r="SW3629" s="0"/>
      <c r="SX3629" s="0"/>
      <c r="SY3629" s="0"/>
      <c r="SZ3629" s="0"/>
      <c r="TA3629" s="0"/>
      <c r="TB3629" s="0"/>
      <c r="TC3629" s="0"/>
      <c r="TD3629" s="0"/>
      <c r="TE3629" s="0"/>
      <c r="TF3629" s="0"/>
      <c r="TG3629" s="0"/>
      <c r="TH3629" s="0"/>
      <c r="TI3629" s="0"/>
      <c r="TJ3629" s="0"/>
      <c r="TK3629" s="0"/>
      <c r="TL3629" s="0"/>
      <c r="TM3629" s="0"/>
      <c r="TN3629" s="0"/>
      <c r="TO3629" s="0"/>
      <c r="TP3629" s="0"/>
      <c r="TQ3629" s="0"/>
      <c r="TR3629" s="0"/>
      <c r="TS3629" s="0"/>
      <c r="TT3629" s="0"/>
      <c r="TU3629" s="0"/>
      <c r="TV3629" s="0"/>
      <c r="TW3629" s="0"/>
      <c r="TX3629" s="0"/>
      <c r="TY3629" s="0"/>
      <c r="TZ3629" s="0"/>
      <c r="UA3629" s="0"/>
      <c r="UB3629" s="0"/>
      <c r="UC3629" s="0"/>
      <c r="UD3629" s="0"/>
      <c r="UE3629" s="0"/>
      <c r="UF3629" s="0"/>
      <c r="UG3629" s="0"/>
      <c r="UH3629" s="0"/>
      <c r="UI3629" s="0"/>
      <c r="UJ3629" s="0"/>
      <c r="UK3629" s="0"/>
      <c r="UL3629" s="0"/>
      <c r="UM3629" s="0"/>
      <c r="UN3629" s="0"/>
      <c r="UO3629" s="0"/>
      <c r="UP3629" s="0"/>
      <c r="UQ3629" s="0"/>
      <c r="UR3629" s="0"/>
      <c r="US3629" s="0"/>
      <c r="UT3629" s="0"/>
      <c r="UU3629" s="0"/>
      <c r="UV3629" s="0"/>
      <c r="UW3629" s="0"/>
      <c r="UX3629" s="0"/>
      <c r="UY3629" s="0"/>
      <c r="UZ3629" s="0"/>
      <c r="VA3629" s="0"/>
      <c r="VB3629" s="0"/>
      <c r="VC3629" s="0"/>
      <c r="VD3629" s="0"/>
      <c r="VE3629" s="0"/>
      <c r="VF3629" s="0"/>
      <c r="VG3629" s="0"/>
      <c r="VH3629" s="0"/>
      <c r="VI3629" s="0"/>
      <c r="VJ3629" s="0"/>
      <c r="VK3629" s="0"/>
      <c r="VL3629" s="0"/>
      <c r="VM3629" s="0"/>
      <c r="VN3629" s="0"/>
      <c r="VO3629" s="0"/>
      <c r="VP3629" s="0"/>
      <c r="VQ3629" s="0"/>
      <c r="VR3629" s="0"/>
      <c r="VS3629" s="0"/>
      <c r="VT3629" s="0"/>
      <c r="VU3629" s="0"/>
      <c r="VV3629" s="0"/>
      <c r="VW3629" s="0"/>
      <c r="VX3629" s="0"/>
      <c r="VY3629" s="0"/>
      <c r="VZ3629" s="0"/>
      <c r="WA3629" s="0"/>
      <c r="WB3629" s="0"/>
      <c r="WC3629" s="0"/>
      <c r="WD3629" s="0"/>
      <c r="WE3629" s="0"/>
      <c r="WF3629" s="0"/>
      <c r="WG3629" s="0"/>
      <c r="WH3629" s="0"/>
      <c r="WI3629" s="0"/>
      <c r="WJ3629" s="0"/>
      <c r="WK3629" s="0"/>
      <c r="WL3629" s="0"/>
      <c r="WM3629" s="0"/>
      <c r="WN3629" s="0"/>
      <c r="WO3629" s="0"/>
      <c r="WP3629" s="0"/>
      <c r="WQ3629" s="0"/>
      <c r="WR3629" s="0"/>
      <c r="WS3629" s="0"/>
      <c r="WT3629" s="0"/>
      <c r="WU3629" s="0"/>
      <c r="WV3629" s="0"/>
      <c r="WW3629" s="0"/>
      <c r="WX3629" s="0"/>
      <c r="WY3629" s="0"/>
      <c r="WZ3629" s="0"/>
      <c r="XA3629" s="0"/>
      <c r="XB3629" s="0"/>
      <c r="XC3629" s="0"/>
      <c r="XD3629" s="0"/>
      <c r="XE3629" s="0"/>
      <c r="XF3629" s="0"/>
      <c r="XG3629" s="0"/>
      <c r="XH3629" s="0"/>
      <c r="XI3629" s="0"/>
      <c r="XJ3629" s="0"/>
      <c r="XK3629" s="0"/>
      <c r="XL3629" s="0"/>
      <c r="XM3629" s="0"/>
      <c r="XN3629" s="0"/>
      <c r="XO3629" s="0"/>
      <c r="XP3629" s="0"/>
      <c r="XQ3629" s="0"/>
      <c r="XR3629" s="0"/>
      <c r="XS3629" s="0"/>
      <c r="XT3629" s="0"/>
      <c r="XU3629" s="0"/>
      <c r="XV3629" s="0"/>
      <c r="XW3629" s="0"/>
      <c r="XX3629" s="0"/>
      <c r="XY3629" s="0"/>
      <c r="XZ3629" s="0"/>
      <c r="YA3629" s="0"/>
      <c r="YB3629" s="0"/>
      <c r="YC3629" s="0"/>
      <c r="YD3629" s="0"/>
      <c r="YE3629" s="0"/>
      <c r="YF3629" s="0"/>
      <c r="YG3629" s="0"/>
      <c r="YH3629" s="0"/>
      <c r="YI3629" s="0"/>
      <c r="YJ3629" s="0"/>
      <c r="YK3629" s="0"/>
      <c r="YL3629" s="0"/>
      <c r="YM3629" s="0"/>
      <c r="YN3629" s="0"/>
      <c r="YO3629" s="0"/>
      <c r="YP3629" s="0"/>
      <c r="YQ3629" s="0"/>
      <c r="YR3629" s="0"/>
      <c r="YS3629" s="0"/>
      <c r="YT3629" s="0"/>
      <c r="YU3629" s="0"/>
      <c r="YV3629" s="0"/>
      <c r="YW3629" s="0"/>
      <c r="YX3629" s="0"/>
      <c r="YY3629" s="0"/>
      <c r="YZ3629" s="0"/>
      <c r="ZA3629" s="0"/>
      <c r="ZB3629" s="0"/>
      <c r="ZC3629" s="0"/>
      <c r="ZD3629" s="0"/>
      <c r="ZE3629" s="0"/>
      <c r="ZF3629" s="0"/>
      <c r="ZG3629" s="0"/>
      <c r="ZH3629" s="0"/>
      <c r="ZI3629" s="0"/>
      <c r="ZJ3629" s="0"/>
      <c r="ZK3629" s="0"/>
      <c r="ZL3629" s="0"/>
      <c r="ZM3629" s="0"/>
      <c r="ZN3629" s="0"/>
      <c r="ZO3629" s="0"/>
      <c r="ZP3629" s="0"/>
      <c r="ZQ3629" s="0"/>
      <c r="ZR3629" s="0"/>
      <c r="ZS3629" s="0"/>
      <c r="ZT3629" s="0"/>
      <c r="ZU3629" s="0"/>
      <c r="ZV3629" s="0"/>
      <c r="ZW3629" s="0"/>
      <c r="ZX3629" s="0"/>
      <c r="ZY3629" s="0"/>
      <c r="ZZ3629" s="0"/>
      <c r="AAA3629" s="0"/>
      <c r="AAB3629" s="0"/>
      <c r="AAC3629" s="0"/>
      <c r="AAD3629" s="0"/>
      <c r="AAE3629" s="0"/>
      <c r="AAF3629" s="0"/>
      <c r="AAG3629" s="0"/>
      <c r="AAH3629" s="0"/>
      <c r="AAI3629" s="0"/>
      <c r="AAJ3629" s="0"/>
      <c r="AAK3629" s="0"/>
      <c r="AAL3629" s="0"/>
      <c r="AAM3629" s="0"/>
      <c r="AAN3629" s="0"/>
      <c r="AAO3629" s="0"/>
      <c r="AAP3629" s="0"/>
      <c r="AAQ3629" s="0"/>
      <c r="AAR3629" s="0"/>
      <c r="AAS3629" s="0"/>
      <c r="AAT3629" s="0"/>
      <c r="AAU3629" s="0"/>
      <c r="AAV3629" s="0"/>
      <c r="AAW3629" s="0"/>
      <c r="AAX3629" s="0"/>
      <c r="AAY3629" s="0"/>
      <c r="AAZ3629" s="0"/>
      <c r="ABA3629" s="0"/>
      <c r="ABB3629" s="0"/>
      <c r="ABC3629" s="0"/>
      <c r="ABD3629" s="0"/>
      <c r="ABE3629" s="0"/>
      <c r="ABF3629" s="0"/>
      <c r="ABG3629" s="0"/>
      <c r="ABH3629" s="0"/>
      <c r="ABI3629" s="0"/>
      <c r="ABJ3629" s="0"/>
      <c r="ABK3629" s="0"/>
      <c r="ABL3629" s="0"/>
      <c r="ABM3629" s="0"/>
      <c r="ABN3629" s="0"/>
      <c r="ABO3629" s="0"/>
      <c r="ABP3629" s="0"/>
      <c r="ABQ3629" s="0"/>
      <c r="ABR3629" s="0"/>
      <c r="ABS3629" s="0"/>
      <c r="ABT3629" s="0"/>
      <c r="ABU3629" s="0"/>
      <c r="ABV3629" s="0"/>
      <c r="ABW3629" s="0"/>
      <c r="ABX3629" s="0"/>
      <c r="ABY3629" s="0"/>
      <c r="ABZ3629" s="0"/>
      <c r="ACA3629" s="0"/>
      <c r="ACB3629" s="0"/>
      <c r="ACC3629" s="0"/>
      <c r="ACD3629" s="0"/>
      <c r="ACE3629" s="0"/>
      <c r="ACF3629" s="0"/>
      <c r="ACG3629" s="0"/>
      <c r="ACH3629" s="0"/>
      <c r="ACI3629" s="0"/>
      <c r="ACJ3629" s="0"/>
      <c r="ACK3629" s="0"/>
      <c r="ACL3629" s="0"/>
      <c r="ACM3629" s="0"/>
      <c r="ACN3629" s="0"/>
      <c r="ACO3629" s="0"/>
      <c r="ACP3629" s="0"/>
      <c r="ACQ3629" s="0"/>
      <c r="ACR3629" s="0"/>
      <c r="ACS3629" s="0"/>
      <c r="ACT3629" s="0"/>
      <c r="ACU3629" s="0"/>
      <c r="ACV3629" s="0"/>
      <c r="ACW3629" s="0"/>
      <c r="ACX3629" s="0"/>
      <c r="ACY3629" s="0"/>
      <c r="ACZ3629" s="0"/>
      <c r="ADA3629" s="0"/>
      <c r="ADB3629" s="0"/>
      <c r="ADC3629" s="0"/>
      <c r="ADD3629" s="0"/>
      <c r="ADE3629" s="0"/>
      <c r="ADF3629" s="0"/>
      <c r="ADG3629" s="0"/>
      <c r="ADH3629" s="0"/>
      <c r="ADI3629" s="0"/>
      <c r="ADJ3629" s="0"/>
      <c r="ADK3629" s="0"/>
      <c r="ADL3629" s="0"/>
      <c r="ADM3629" s="0"/>
      <c r="ADN3629" s="0"/>
      <c r="ADO3629" s="0"/>
      <c r="ADP3629" s="0"/>
      <c r="ADQ3629" s="0"/>
      <c r="ADR3629" s="0"/>
      <c r="ADS3629" s="0"/>
      <c r="ADT3629" s="0"/>
      <c r="ADU3629" s="0"/>
      <c r="ADV3629" s="0"/>
      <c r="ADW3629" s="0"/>
      <c r="ADX3629" s="0"/>
      <c r="ADY3629" s="0"/>
      <c r="ADZ3629" s="0"/>
      <c r="AEA3629" s="0"/>
      <c r="AEB3629" s="0"/>
      <c r="AEC3629" s="0"/>
      <c r="AED3629" s="0"/>
      <c r="AEE3629" s="0"/>
      <c r="AEF3629" s="0"/>
      <c r="AEG3629" s="0"/>
      <c r="AEH3629" s="0"/>
      <c r="AEI3629" s="0"/>
      <c r="AEJ3629" s="0"/>
      <c r="AEK3629" s="0"/>
      <c r="AEL3629" s="0"/>
      <c r="AEM3629" s="0"/>
      <c r="AEN3629" s="0"/>
      <c r="AEO3629" s="0"/>
      <c r="AEP3629" s="0"/>
      <c r="AEQ3629" s="0"/>
      <c r="AER3629" s="0"/>
      <c r="AES3629" s="0"/>
      <c r="AET3629" s="0"/>
      <c r="AEU3629" s="0"/>
      <c r="AEV3629" s="0"/>
      <c r="AEW3629" s="0"/>
      <c r="AEX3629" s="0"/>
      <c r="AEY3629" s="0"/>
      <c r="AEZ3629" s="0"/>
      <c r="AFA3629" s="0"/>
      <c r="AFB3629" s="0"/>
      <c r="AFC3629" s="0"/>
      <c r="AFD3629" s="0"/>
      <c r="AFE3629" s="0"/>
      <c r="AFF3629" s="0"/>
      <c r="AFG3629" s="0"/>
      <c r="AFH3629" s="0"/>
      <c r="AFI3629" s="0"/>
      <c r="AFJ3629" s="0"/>
      <c r="AFK3629" s="0"/>
      <c r="AFL3629" s="0"/>
      <c r="AFM3629" s="0"/>
      <c r="AFN3629" s="0"/>
      <c r="AFO3629" s="0"/>
      <c r="AFP3629" s="0"/>
      <c r="AFQ3629" s="0"/>
      <c r="AFR3629" s="0"/>
      <c r="AFS3629" s="0"/>
      <c r="AFT3629" s="0"/>
      <c r="AFU3629" s="0"/>
      <c r="AFV3629" s="0"/>
      <c r="AFW3629" s="0"/>
      <c r="AFX3629" s="0"/>
      <c r="AFY3629" s="0"/>
      <c r="AFZ3629" s="0"/>
      <c r="AGA3629" s="0"/>
      <c r="AGB3629" s="0"/>
      <c r="AGC3629" s="0"/>
      <c r="AGD3629" s="0"/>
      <c r="AGE3629" s="0"/>
      <c r="AGF3629" s="0"/>
      <c r="AGG3629" s="0"/>
      <c r="AGH3629" s="0"/>
      <c r="AGI3629" s="0"/>
      <c r="AGJ3629" s="0"/>
      <c r="AGK3629" s="0"/>
      <c r="AGL3629" s="0"/>
      <c r="AGM3629" s="0"/>
      <c r="AGN3629" s="0"/>
      <c r="AGO3629" s="0"/>
      <c r="AGP3629" s="0"/>
      <c r="AGQ3629" s="0"/>
      <c r="AGR3629" s="0"/>
      <c r="AGS3629" s="0"/>
      <c r="AGT3629" s="0"/>
      <c r="AGU3629" s="0"/>
      <c r="AGV3629" s="0"/>
      <c r="AGW3629" s="0"/>
      <c r="AGX3629" s="0"/>
      <c r="AGY3629" s="0"/>
      <c r="AGZ3629" s="0"/>
      <c r="AHA3629" s="0"/>
      <c r="AHB3629" s="0"/>
      <c r="AHC3629" s="0"/>
      <c r="AHD3629" s="0"/>
      <c r="AHE3629" s="0"/>
      <c r="AHF3629" s="0"/>
      <c r="AHG3629" s="0"/>
      <c r="AHH3629" s="0"/>
      <c r="AHI3629" s="0"/>
      <c r="AHJ3629" s="0"/>
      <c r="AHK3629" s="0"/>
      <c r="AHL3629" s="0"/>
      <c r="AHM3629" s="0"/>
      <c r="AHN3629" s="0"/>
      <c r="AHO3629" s="0"/>
      <c r="AHP3629" s="0"/>
      <c r="AHQ3629" s="0"/>
      <c r="AHR3629" s="0"/>
      <c r="AHS3629" s="0"/>
      <c r="AHT3629" s="0"/>
      <c r="AHU3629" s="0"/>
      <c r="AHV3629" s="0"/>
      <c r="AHW3629" s="0"/>
      <c r="AHX3629" s="0"/>
      <c r="AHY3629" s="0"/>
      <c r="AHZ3629" s="0"/>
      <c r="AIA3629" s="0"/>
      <c r="AIB3629" s="0"/>
      <c r="AIC3629" s="0"/>
      <c r="AID3629" s="0"/>
      <c r="AIE3629" s="0"/>
      <c r="AIF3629" s="0"/>
      <c r="AIG3629" s="0"/>
      <c r="AIH3629" s="0"/>
      <c r="AII3629" s="0"/>
      <c r="AIJ3629" s="0"/>
      <c r="AIK3629" s="0"/>
      <c r="AIL3629" s="0"/>
      <c r="AIM3629" s="0"/>
      <c r="AIN3629" s="0"/>
      <c r="AIO3629" s="0"/>
      <c r="AIP3629" s="0"/>
      <c r="AIQ3629" s="0"/>
      <c r="AIR3629" s="0"/>
      <c r="AIS3629" s="0"/>
      <c r="AIT3629" s="0"/>
      <c r="AIU3629" s="0"/>
      <c r="AIV3629" s="0"/>
      <c r="AIW3629" s="0"/>
      <c r="AIX3629" s="0"/>
      <c r="AIY3629" s="0"/>
      <c r="AIZ3629" s="0"/>
      <c r="AJA3629" s="0"/>
      <c r="AJB3629" s="0"/>
      <c r="AJC3629" s="0"/>
      <c r="AJD3629" s="0"/>
      <c r="AJE3629" s="0"/>
      <c r="AJF3629" s="0"/>
      <c r="AJG3629" s="0"/>
      <c r="AJH3629" s="0"/>
      <c r="AJI3629" s="0"/>
      <c r="AJJ3629" s="0"/>
      <c r="AJK3629" s="0"/>
      <c r="AJL3629" s="0"/>
      <c r="AJM3629" s="0"/>
      <c r="AJN3629" s="0"/>
      <c r="AJO3629" s="0"/>
      <c r="AJP3629" s="0"/>
      <c r="AJQ3629" s="0"/>
      <c r="AJR3629" s="0"/>
      <c r="AJS3629" s="0"/>
      <c r="AJT3629" s="0"/>
      <c r="AJU3629" s="0"/>
      <c r="AJV3629" s="0"/>
      <c r="AJW3629" s="0"/>
      <c r="AJX3629" s="0"/>
      <c r="AJY3629" s="0"/>
      <c r="AJZ3629" s="0"/>
      <c r="AKA3629" s="0"/>
      <c r="AKB3629" s="0"/>
      <c r="AKC3629" s="0"/>
      <c r="AKD3629" s="0"/>
      <c r="AKE3629" s="0"/>
      <c r="AKF3629" s="0"/>
      <c r="AKG3629" s="0"/>
      <c r="AKH3629" s="0"/>
      <c r="AKI3629" s="0"/>
      <c r="AKJ3629" s="0"/>
      <c r="AKK3629" s="0"/>
      <c r="AKL3629" s="0"/>
      <c r="AKM3629" s="0"/>
      <c r="AKN3629" s="0"/>
      <c r="AKO3629" s="0"/>
      <c r="AKP3629" s="0"/>
      <c r="AKQ3629" s="0"/>
      <c r="AKR3629" s="0"/>
      <c r="AKS3629" s="0"/>
      <c r="AKT3629" s="0"/>
      <c r="AKU3629" s="0"/>
      <c r="AKV3629" s="0"/>
      <c r="AKW3629" s="0"/>
      <c r="AKX3629" s="0"/>
      <c r="AKY3629" s="0"/>
      <c r="AKZ3629" s="0"/>
      <c r="ALA3629" s="0"/>
      <c r="ALB3629" s="0"/>
      <c r="ALC3629" s="0"/>
      <c r="ALD3629" s="0"/>
      <c r="ALE3629" s="0"/>
      <c r="ALF3629" s="0"/>
      <c r="ALG3629" s="0"/>
      <c r="ALH3629" s="0"/>
      <c r="ALI3629" s="0"/>
      <c r="ALJ3629" s="0"/>
      <c r="ALK3629" s="0"/>
      <c r="ALL3629" s="0"/>
      <c r="ALM3629" s="0"/>
      <c r="ALN3629" s="0"/>
      <c r="ALO3629" s="0"/>
      <c r="ALP3629" s="0"/>
      <c r="ALQ3629" s="0"/>
      <c r="ALR3629" s="0"/>
      <c r="ALS3629" s="0"/>
      <c r="ALT3629" s="0"/>
      <c r="ALU3629" s="0"/>
      <c r="ALV3629" s="0"/>
      <c r="ALW3629" s="0"/>
      <c r="ALX3629" s="0"/>
      <c r="ALY3629" s="0"/>
      <c r="ALZ3629" s="0"/>
      <c r="AMA3629" s="0"/>
      <c r="AMB3629" s="0"/>
      <c r="AMC3629" s="0"/>
      <c r="AMD3629" s="0"/>
      <c r="AME3629" s="0"/>
      <c r="AMF3629" s="0"/>
      <c r="AMG3629" s="0"/>
      <c r="AMH3629" s="0"/>
      <c r="AMI3629" s="0"/>
    </row>
    <row r="3630" customFormat="false" ht="12.75" hidden="false" customHeight="false" outlineLevel="0" collapsed="false">
      <c r="A3630" s="1" t="s">
        <v>3859</v>
      </c>
      <c r="C3630" s="27" t="s">
        <v>3860</v>
      </c>
      <c r="D3630" s="27" t="s">
        <v>3644</v>
      </c>
      <c r="E3630" s="28"/>
      <c r="F3630" s="29"/>
      <c r="G3630" s="27"/>
      <c r="H3630" s="30" t="s">
        <v>61</v>
      </c>
      <c r="I3630" s="31" t="n">
        <v>1.15</v>
      </c>
      <c r="J3630" s="107" t="s">
        <v>2875</v>
      </c>
      <c r="BM3630" s="0"/>
      <c r="BN3630" s="0"/>
      <c r="BO3630" s="0"/>
      <c r="BP3630" s="0"/>
      <c r="BQ3630" s="0"/>
      <c r="BR3630" s="0"/>
      <c r="BS3630" s="0"/>
      <c r="BT3630" s="0"/>
      <c r="BU3630" s="0"/>
      <c r="BV3630" s="0"/>
      <c r="BW3630" s="0"/>
      <c r="BX3630" s="0"/>
      <c r="BY3630" s="0"/>
      <c r="BZ3630" s="0"/>
      <c r="CA3630" s="0"/>
      <c r="CB3630" s="0"/>
      <c r="CC3630" s="0"/>
      <c r="CD3630" s="0"/>
      <c r="CE3630" s="0"/>
      <c r="CF3630" s="0"/>
      <c r="CG3630" s="0"/>
      <c r="CH3630" s="0"/>
      <c r="CI3630" s="0"/>
      <c r="CJ3630" s="0"/>
      <c r="CK3630" s="0"/>
      <c r="CL3630" s="0"/>
      <c r="CM3630" s="0"/>
      <c r="CN3630" s="0"/>
      <c r="CO3630" s="0"/>
      <c r="CP3630" s="0"/>
      <c r="CQ3630" s="0"/>
      <c r="CR3630" s="0"/>
      <c r="CS3630" s="0"/>
      <c r="CT3630" s="0"/>
      <c r="CU3630" s="0"/>
      <c r="CV3630" s="0"/>
      <c r="CW3630" s="0"/>
      <c r="CX3630" s="0"/>
      <c r="CY3630" s="0"/>
      <c r="CZ3630" s="0"/>
      <c r="DA3630" s="0"/>
      <c r="DB3630" s="0"/>
      <c r="DC3630" s="0"/>
      <c r="DD3630" s="0"/>
      <c r="DE3630" s="0"/>
      <c r="DF3630" s="0"/>
      <c r="DG3630" s="0"/>
      <c r="DH3630" s="0"/>
      <c r="DI3630" s="0"/>
      <c r="DJ3630" s="0"/>
      <c r="DK3630" s="0"/>
      <c r="DL3630" s="0"/>
      <c r="DM3630" s="0"/>
      <c r="DN3630" s="0"/>
      <c r="DO3630" s="0"/>
      <c r="DP3630" s="0"/>
      <c r="DQ3630" s="0"/>
      <c r="DR3630" s="0"/>
      <c r="DS3630" s="0"/>
      <c r="DT3630" s="0"/>
      <c r="DU3630" s="0"/>
      <c r="DV3630" s="0"/>
      <c r="DW3630" s="0"/>
      <c r="DX3630" s="0"/>
      <c r="DY3630" s="0"/>
      <c r="DZ3630" s="0"/>
      <c r="EA3630" s="0"/>
      <c r="EB3630" s="0"/>
      <c r="EC3630" s="0"/>
      <c r="ED3630" s="0"/>
      <c r="EE3630" s="0"/>
      <c r="EF3630" s="0"/>
      <c r="EG3630" s="0"/>
      <c r="EH3630" s="0"/>
      <c r="EI3630" s="0"/>
      <c r="EJ3630" s="0"/>
      <c r="EK3630" s="0"/>
      <c r="EL3630" s="0"/>
      <c r="EM3630" s="0"/>
      <c r="EN3630" s="0"/>
      <c r="EO3630" s="0"/>
      <c r="EP3630" s="0"/>
      <c r="EQ3630" s="0"/>
      <c r="ER3630" s="0"/>
      <c r="ES3630" s="0"/>
      <c r="ET3630" s="0"/>
      <c r="EU3630" s="0"/>
      <c r="EV3630" s="0"/>
      <c r="EW3630" s="0"/>
      <c r="EX3630" s="0"/>
      <c r="EY3630" s="0"/>
      <c r="EZ3630" s="0"/>
      <c r="FA3630" s="0"/>
      <c r="FB3630" s="0"/>
      <c r="FC3630" s="0"/>
      <c r="FD3630" s="0"/>
      <c r="FE3630" s="0"/>
      <c r="FF3630" s="0"/>
      <c r="FG3630" s="0"/>
      <c r="FH3630" s="0"/>
      <c r="FI3630" s="0"/>
      <c r="FJ3630" s="0"/>
      <c r="FK3630" s="0"/>
      <c r="FL3630" s="0"/>
      <c r="FM3630" s="0"/>
      <c r="FN3630" s="0"/>
      <c r="FO3630" s="0"/>
      <c r="FP3630" s="0"/>
      <c r="FQ3630" s="0"/>
      <c r="FR3630" s="0"/>
      <c r="FS3630" s="0"/>
      <c r="FT3630" s="0"/>
      <c r="FU3630" s="0"/>
      <c r="FV3630" s="0"/>
      <c r="FW3630" s="0"/>
      <c r="FX3630" s="0"/>
      <c r="FY3630" s="0"/>
      <c r="FZ3630" s="0"/>
      <c r="GA3630" s="0"/>
      <c r="GB3630" s="0"/>
      <c r="GC3630" s="0"/>
      <c r="GD3630" s="0"/>
      <c r="GE3630" s="0"/>
      <c r="GF3630" s="0"/>
      <c r="GG3630" s="0"/>
      <c r="GH3630" s="0"/>
      <c r="GI3630" s="0"/>
      <c r="GJ3630" s="0"/>
      <c r="GK3630" s="0"/>
      <c r="GL3630" s="0"/>
      <c r="GM3630" s="0"/>
      <c r="GN3630" s="0"/>
      <c r="GO3630" s="0"/>
      <c r="GP3630" s="0"/>
      <c r="GQ3630" s="0"/>
      <c r="GR3630" s="0"/>
      <c r="GS3630" s="0"/>
      <c r="GT3630" s="0"/>
      <c r="GU3630" s="0"/>
      <c r="GV3630" s="0"/>
      <c r="GW3630" s="0"/>
      <c r="GX3630" s="0"/>
      <c r="GY3630" s="0"/>
      <c r="GZ3630" s="0"/>
      <c r="HA3630" s="0"/>
      <c r="HB3630" s="0"/>
      <c r="HC3630" s="0"/>
      <c r="HD3630" s="0"/>
      <c r="HE3630" s="0"/>
      <c r="HF3630" s="0"/>
      <c r="HG3630" s="0"/>
      <c r="HH3630" s="0"/>
      <c r="HI3630" s="0"/>
      <c r="HJ3630" s="0"/>
      <c r="HK3630" s="0"/>
      <c r="HL3630" s="0"/>
      <c r="HM3630" s="0"/>
      <c r="HN3630" s="0"/>
      <c r="HO3630" s="0"/>
      <c r="HP3630" s="0"/>
      <c r="HQ3630" s="0"/>
      <c r="HR3630" s="0"/>
      <c r="HS3630" s="0"/>
      <c r="HT3630" s="0"/>
      <c r="HU3630" s="0"/>
      <c r="HV3630" s="0"/>
      <c r="HW3630" s="0"/>
      <c r="HX3630" s="0"/>
      <c r="HY3630" s="0"/>
      <c r="HZ3630" s="0"/>
      <c r="IA3630" s="0"/>
      <c r="IB3630" s="0"/>
      <c r="IC3630" s="0"/>
      <c r="ID3630" s="0"/>
      <c r="IE3630" s="0"/>
      <c r="IF3630" s="0"/>
      <c r="IG3630" s="0"/>
      <c r="IH3630" s="0"/>
      <c r="II3630" s="0"/>
      <c r="IJ3630" s="0"/>
      <c r="IK3630" s="0"/>
      <c r="IL3630" s="0"/>
      <c r="IM3630" s="0"/>
      <c r="IN3630" s="0"/>
      <c r="IO3630" s="0"/>
      <c r="IP3630" s="0"/>
      <c r="IQ3630" s="0"/>
      <c r="IR3630" s="0"/>
      <c r="IS3630" s="0"/>
      <c r="IT3630" s="0"/>
      <c r="IU3630" s="0"/>
      <c r="IV3630" s="0"/>
      <c r="IW3630" s="0"/>
      <c r="IX3630" s="0"/>
      <c r="IY3630" s="0"/>
      <c r="IZ3630" s="0"/>
      <c r="JA3630" s="0"/>
      <c r="JB3630" s="0"/>
      <c r="JC3630" s="0"/>
      <c r="JD3630" s="0"/>
      <c r="JE3630" s="0"/>
      <c r="JF3630" s="0"/>
      <c r="JG3630" s="0"/>
      <c r="JH3630" s="0"/>
      <c r="JI3630" s="0"/>
      <c r="JJ3630" s="0"/>
      <c r="JK3630" s="0"/>
      <c r="JL3630" s="0"/>
      <c r="JM3630" s="0"/>
      <c r="JN3630" s="0"/>
      <c r="JO3630" s="0"/>
      <c r="JP3630" s="0"/>
      <c r="JQ3630" s="0"/>
      <c r="JR3630" s="0"/>
      <c r="JS3630" s="0"/>
      <c r="JT3630" s="0"/>
      <c r="JU3630" s="0"/>
      <c r="JV3630" s="0"/>
      <c r="JW3630" s="0"/>
      <c r="JX3630" s="0"/>
      <c r="JY3630" s="0"/>
      <c r="JZ3630" s="0"/>
      <c r="KA3630" s="0"/>
      <c r="KB3630" s="0"/>
      <c r="KC3630" s="0"/>
      <c r="KD3630" s="0"/>
      <c r="KE3630" s="0"/>
      <c r="KF3630" s="0"/>
      <c r="KG3630" s="0"/>
      <c r="KH3630" s="0"/>
      <c r="KI3630" s="0"/>
      <c r="KJ3630" s="0"/>
      <c r="KK3630" s="0"/>
      <c r="KL3630" s="0"/>
      <c r="KM3630" s="0"/>
      <c r="KN3630" s="0"/>
      <c r="KO3630" s="0"/>
      <c r="KP3630" s="0"/>
      <c r="KQ3630" s="0"/>
      <c r="KR3630" s="0"/>
      <c r="KS3630" s="0"/>
      <c r="KT3630" s="0"/>
      <c r="KU3630" s="0"/>
      <c r="KV3630" s="0"/>
      <c r="KW3630" s="0"/>
      <c r="KX3630" s="0"/>
      <c r="KY3630" s="0"/>
      <c r="KZ3630" s="0"/>
      <c r="LA3630" s="0"/>
      <c r="LB3630" s="0"/>
      <c r="LC3630" s="0"/>
      <c r="LD3630" s="0"/>
      <c r="LE3630" s="0"/>
      <c r="LF3630" s="0"/>
      <c r="LG3630" s="0"/>
      <c r="LH3630" s="0"/>
      <c r="LI3630" s="0"/>
      <c r="LJ3630" s="0"/>
      <c r="LK3630" s="0"/>
      <c r="LL3630" s="0"/>
      <c r="LM3630" s="0"/>
      <c r="LN3630" s="0"/>
      <c r="LO3630" s="0"/>
      <c r="LP3630" s="0"/>
      <c r="LQ3630" s="0"/>
      <c r="LR3630" s="0"/>
      <c r="LS3630" s="0"/>
      <c r="LT3630" s="0"/>
      <c r="LU3630" s="0"/>
      <c r="LV3630" s="0"/>
      <c r="LW3630" s="0"/>
      <c r="LX3630" s="0"/>
      <c r="LY3630" s="0"/>
      <c r="LZ3630" s="0"/>
      <c r="MA3630" s="0"/>
      <c r="MB3630" s="0"/>
      <c r="MC3630" s="0"/>
      <c r="MD3630" s="0"/>
      <c r="ME3630" s="0"/>
      <c r="MF3630" s="0"/>
      <c r="MG3630" s="0"/>
      <c r="MH3630" s="0"/>
      <c r="MI3630" s="0"/>
      <c r="MJ3630" s="0"/>
      <c r="MK3630" s="0"/>
      <c r="ML3630" s="0"/>
      <c r="MM3630" s="0"/>
      <c r="MN3630" s="0"/>
      <c r="MO3630" s="0"/>
      <c r="MP3630" s="0"/>
      <c r="MQ3630" s="0"/>
      <c r="MR3630" s="0"/>
      <c r="MS3630" s="0"/>
      <c r="MT3630" s="0"/>
      <c r="MU3630" s="0"/>
      <c r="MV3630" s="0"/>
      <c r="MW3630" s="0"/>
      <c r="MX3630" s="0"/>
      <c r="MY3630" s="0"/>
      <c r="MZ3630" s="0"/>
      <c r="NA3630" s="0"/>
      <c r="NB3630" s="0"/>
      <c r="NC3630" s="0"/>
      <c r="ND3630" s="0"/>
      <c r="NE3630" s="0"/>
      <c r="NF3630" s="0"/>
      <c r="NG3630" s="0"/>
      <c r="NH3630" s="0"/>
      <c r="NI3630" s="0"/>
      <c r="NJ3630" s="0"/>
      <c r="NK3630" s="0"/>
      <c r="NL3630" s="0"/>
      <c r="NM3630" s="0"/>
      <c r="NN3630" s="0"/>
      <c r="NO3630" s="0"/>
      <c r="NP3630" s="0"/>
      <c r="NQ3630" s="0"/>
      <c r="NR3630" s="0"/>
      <c r="NS3630" s="0"/>
      <c r="NT3630" s="0"/>
      <c r="NU3630" s="0"/>
      <c r="NV3630" s="0"/>
      <c r="NW3630" s="0"/>
      <c r="NX3630" s="0"/>
      <c r="NY3630" s="0"/>
      <c r="NZ3630" s="0"/>
      <c r="OA3630" s="0"/>
      <c r="OB3630" s="0"/>
      <c r="OC3630" s="0"/>
      <c r="OD3630" s="0"/>
      <c r="OE3630" s="0"/>
      <c r="OF3630" s="0"/>
      <c r="OG3630" s="0"/>
      <c r="OH3630" s="0"/>
      <c r="OI3630" s="0"/>
      <c r="OJ3630" s="0"/>
      <c r="OK3630" s="0"/>
      <c r="OL3630" s="0"/>
      <c r="OM3630" s="0"/>
      <c r="ON3630" s="0"/>
      <c r="OO3630" s="0"/>
      <c r="OP3630" s="0"/>
      <c r="OQ3630" s="0"/>
      <c r="OR3630" s="0"/>
      <c r="OS3630" s="0"/>
      <c r="OT3630" s="0"/>
      <c r="OU3630" s="0"/>
      <c r="OV3630" s="0"/>
      <c r="OW3630" s="0"/>
      <c r="OX3630" s="0"/>
      <c r="OY3630" s="0"/>
      <c r="OZ3630" s="0"/>
      <c r="PA3630" s="0"/>
      <c r="PB3630" s="0"/>
      <c r="PC3630" s="0"/>
      <c r="PD3630" s="0"/>
      <c r="PE3630" s="0"/>
      <c r="PF3630" s="0"/>
      <c r="PG3630" s="0"/>
      <c r="PH3630" s="0"/>
      <c r="PI3630" s="0"/>
      <c r="PJ3630" s="0"/>
      <c r="PK3630" s="0"/>
      <c r="PL3630" s="0"/>
      <c r="PM3630" s="0"/>
      <c r="PN3630" s="0"/>
      <c r="PO3630" s="0"/>
      <c r="PP3630" s="0"/>
      <c r="PQ3630" s="0"/>
      <c r="PR3630" s="0"/>
      <c r="PS3630" s="0"/>
      <c r="PT3630" s="0"/>
      <c r="PU3630" s="0"/>
      <c r="PV3630" s="0"/>
      <c r="PW3630" s="0"/>
      <c r="PX3630" s="0"/>
      <c r="PY3630" s="0"/>
      <c r="PZ3630" s="0"/>
      <c r="QA3630" s="0"/>
      <c r="QB3630" s="0"/>
      <c r="QC3630" s="0"/>
      <c r="QD3630" s="0"/>
      <c r="QE3630" s="0"/>
      <c r="QF3630" s="0"/>
      <c r="QG3630" s="0"/>
      <c r="QH3630" s="0"/>
      <c r="QI3630" s="0"/>
      <c r="QJ3630" s="0"/>
      <c r="QK3630" s="0"/>
      <c r="QL3630" s="0"/>
      <c r="QM3630" s="0"/>
      <c r="QN3630" s="0"/>
      <c r="QO3630" s="0"/>
      <c r="QP3630" s="0"/>
      <c r="QQ3630" s="0"/>
      <c r="QR3630" s="0"/>
      <c r="QS3630" s="0"/>
      <c r="QT3630" s="0"/>
      <c r="QU3630" s="0"/>
      <c r="QV3630" s="0"/>
      <c r="QW3630" s="0"/>
      <c r="QX3630" s="0"/>
      <c r="QY3630" s="0"/>
      <c r="QZ3630" s="0"/>
      <c r="RA3630" s="0"/>
      <c r="RB3630" s="0"/>
      <c r="RC3630" s="0"/>
      <c r="RD3630" s="0"/>
      <c r="RE3630" s="0"/>
      <c r="RF3630" s="0"/>
      <c r="RG3630" s="0"/>
      <c r="RH3630" s="0"/>
      <c r="RI3630" s="0"/>
      <c r="RJ3630" s="0"/>
      <c r="RK3630" s="0"/>
      <c r="RL3630" s="0"/>
      <c r="RM3630" s="0"/>
      <c r="RN3630" s="0"/>
      <c r="RO3630" s="0"/>
      <c r="RP3630" s="0"/>
      <c r="RQ3630" s="0"/>
      <c r="RR3630" s="0"/>
      <c r="RS3630" s="0"/>
      <c r="RT3630" s="0"/>
      <c r="RU3630" s="0"/>
      <c r="RV3630" s="0"/>
      <c r="RW3630" s="0"/>
      <c r="RX3630" s="0"/>
      <c r="RY3630" s="0"/>
      <c r="RZ3630" s="0"/>
      <c r="SA3630" s="0"/>
      <c r="SB3630" s="0"/>
      <c r="SC3630" s="0"/>
      <c r="SD3630" s="0"/>
      <c r="SE3630" s="0"/>
      <c r="SF3630" s="0"/>
      <c r="SG3630" s="0"/>
      <c r="SH3630" s="0"/>
      <c r="SI3630" s="0"/>
      <c r="SJ3630" s="0"/>
      <c r="SK3630" s="0"/>
      <c r="SL3630" s="0"/>
      <c r="SM3630" s="0"/>
      <c r="SN3630" s="0"/>
      <c r="SO3630" s="0"/>
      <c r="SP3630" s="0"/>
      <c r="SQ3630" s="0"/>
      <c r="SR3630" s="0"/>
      <c r="SS3630" s="0"/>
      <c r="ST3630" s="0"/>
      <c r="SU3630" s="0"/>
      <c r="SV3630" s="0"/>
      <c r="SW3630" s="0"/>
      <c r="SX3630" s="0"/>
      <c r="SY3630" s="0"/>
      <c r="SZ3630" s="0"/>
      <c r="TA3630" s="0"/>
      <c r="TB3630" s="0"/>
      <c r="TC3630" s="0"/>
      <c r="TD3630" s="0"/>
      <c r="TE3630" s="0"/>
      <c r="TF3630" s="0"/>
      <c r="TG3630" s="0"/>
      <c r="TH3630" s="0"/>
      <c r="TI3630" s="0"/>
      <c r="TJ3630" s="0"/>
      <c r="TK3630" s="0"/>
      <c r="TL3630" s="0"/>
      <c r="TM3630" s="0"/>
      <c r="TN3630" s="0"/>
      <c r="TO3630" s="0"/>
      <c r="TP3630" s="0"/>
      <c r="TQ3630" s="0"/>
      <c r="TR3630" s="0"/>
      <c r="TS3630" s="0"/>
      <c r="TT3630" s="0"/>
      <c r="TU3630" s="0"/>
      <c r="TV3630" s="0"/>
      <c r="TW3630" s="0"/>
      <c r="TX3630" s="0"/>
      <c r="TY3630" s="0"/>
      <c r="TZ3630" s="0"/>
      <c r="UA3630" s="0"/>
      <c r="UB3630" s="0"/>
      <c r="UC3630" s="0"/>
      <c r="UD3630" s="0"/>
      <c r="UE3630" s="0"/>
      <c r="UF3630" s="0"/>
      <c r="UG3630" s="0"/>
      <c r="UH3630" s="0"/>
      <c r="UI3630" s="0"/>
      <c r="UJ3630" s="0"/>
      <c r="UK3630" s="0"/>
      <c r="UL3630" s="0"/>
      <c r="UM3630" s="0"/>
      <c r="UN3630" s="0"/>
      <c r="UO3630" s="0"/>
      <c r="UP3630" s="0"/>
      <c r="UQ3630" s="0"/>
      <c r="UR3630" s="0"/>
      <c r="US3630" s="0"/>
      <c r="UT3630" s="0"/>
      <c r="UU3630" s="0"/>
      <c r="UV3630" s="0"/>
      <c r="UW3630" s="0"/>
      <c r="UX3630" s="0"/>
      <c r="UY3630" s="0"/>
      <c r="UZ3630" s="0"/>
      <c r="VA3630" s="0"/>
      <c r="VB3630" s="0"/>
      <c r="VC3630" s="0"/>
      <c r="VD3630" s="0"/>
      <c r="VE3630" s="0"/>
      <c r="VF3630" s="0"/>
      <c r="VG3630" s="0"/>
      <c r="VH3630" s="0"/>
      <c r="VI3630" s="0"/>
      <c r="VJ3630" s="0"/>
      <c r="VK3630" s="0"/>
      <c r="VL3630" s="0"/>
      <c r="VM3630" s="0"/>
      <c r="VN3630" s="0"/>
      <c r="VO3630" s="0"/>
      <c r="VP3630" s="0"/>
      <c r="VQ3630" s="0"/>
      <c r="VR3630" s="0"/>
      <c r="VS3630" s="0"/>
      <c r="VT3630" s="0"/>
      <c r="VU3630" s="0"/>
      <c r="VV3630" s="0"/>
      <c r="VW3630" s="0"/>
      <c r="VX3630" s="0"/>
      <c r="VY3630" s="0"/>
      <c r="VZ3630" s="0"/>
      <c r="WA3630" s="0"/>
      <c r="WB3630" s="0"/>
      <c r="WC3630" s="0"/>
      <c r="WD3630" s="0"/>
      <c r="WE3630" s="0"/>
      <c r="WF3630" s="0"/>
      <c r="WG3630" s="0"/>
      <c r="WH3630" s="0"/>
      <c r="WI3630" s="0"/>
      <c r="WJ3630" s="0"/>
      <c r="WK3630" s="0"/>
      <c r="WL3630" s="0"/>
      <c r="WM3630" s="0"/>
      <c r="WN3630" s="0"/>
      <c r="WO3630" s="0"/>
      <c r="WP3630" s="0"/>
      <c r="WQ3630" s="0"/>
      <c r="WR3630" s="0"/>
      <c r="WS3630" s="0"/>
      <c r="WT3630" s="0"/>
      <c r="WU3630" s="0"/>
      <c r="WV3630" s="0"/>
      <c r="WW3630" s="0"/>
      <c r="WX3630" s="0"/>
      <c r="WY3630" s="0"/>
      <c r="WZ3630" s="0"/>
      <c r="XA3630" s="0"/>
      <c r="XB3630" s="0"/>
      <c r="XC3630" s="0"/>
      <c r="XD3630" s="0"/>
      <c r="XE3630" s="0"/>
      <c r="XF3630" s="0"/>
      <c r="XG3630" s="0"/>
      <c r="XH3630" s="0"/>
      <c r="XI3630" s="0"/>
      <c r="XJ3630" s="0"/>
      <c r="XK3630" s="0"/>
      <c r="XL3630" s="0"/>
      <c r="XM3630" s="0"/>
      <c r="XN3630" s="0"/>
      <c r="XO3630" s="0"/>
      <c r="XP3630" s="0"/>
      <c r="XQ3630" s="0"/>
      <c r="XR3630" s="0"/>
      <c r="XS3630" s="0"/>
      <c r="XT3630" s="0"/>
      <c r="XU3630" s="0"/>
      <c r="XV3630" s="0"/>
      <c r="XW3630" s="0"/>
      <c r="XX3630" s="0"/>
      <c r="XY3630" s="0"/>
      <c r="XZ3630" s="0"/>
      <c r="YA3630" s="0"/>
      <c r="YB3630" s="0"/>
      <c r="YC3630" s="0"/>
      <c r="YD3630" s="0"/>
      <c r="YE3630" s="0"/>
      <c r="YF3630" s="0"/>
      <c r="YG3630" s="0"/>
      <c r="YH3630" s="0"/>
      <c r="YI3630" s="0"/>
      <c r="YJ3630" s="0"/>
      <c r="YK3630" s="0"/>
      <c r="YL3630" s="0"/>
      <c r="YM3630" s="0"/>
      <c r="YN3630" s="0"/>
      <c r="YO3630" s="0"/>
      <c r="YP3630" s="0"/>
      <c r="YQ3630" s="0"/>
      <c r="YR3630" s="0"/>
      <c r="YS3630" s="0"/>
      <c r="YT3630" s="0"/>
      <c r="YU3630" s="0"/>
      <c r="YV3630" s="0"/>
      <c r="YW3630" s="0"/>
      <c r="YX3630" s="0"/>
      <c r="YY3630" s="0"/>
      <c r="YZ3630" s="0"/>
      <c r="ZA3630" s="0"/>
      <c r="ZB3630" s="0"/>
      <c r="ZC3630" s="0"/>
      <c r="ZD3630" s="0"/>
      <c r="ZE3630" s="0"/>
      <c r="ZF3630" s="0"/>
      <c r="ZG3630" s="0"/>
      <c r="ZH3630" s="0"/>
      <c r="ZI3630" s="0"/>
      <c r="ZJ3630" s="0"/>
      <c r="ZK3630" s="0"/>
      <c r="ZL3630" s="0"/>
      <c r="ZM3630" s="0"/>
      <c r="ZN3630" s="0"/>
      <c r="ZO3630" s="0"/>
      <c r="ZP3630" s="0"/>
      <c r="ZQ3630" s="0"/>
      <c r="ZR3630" s="0"/>
      <c r="ZS3630" s="0"/>
      <c r="ZT3630" s="0"/>
      <c r="ZU3630" s="0"/>
      <c r="ZV3630" s="0"/>
      <c r="ZW3630" s="0"/>
      <c r="ZX3630" s="0"/>
      <c r="ZY3630" s="0"/>
      <c r="ZZ3630" s="0"/>
      <c r="AAA3630" s="0"/>
      <c r="AAB3630" s="0"/>
      <c r="AAC3630" s="0"/>
      <c r="AAD3630" s="0"/>
      <c r="AAE3630" s="0"/>
      <c r="AAF3630" s="0"/>
      <c r="AAG3630" s="0"/>
      <c r="AAH3630" s="0"/>
      <c r="AAI3630" s="0"/>
      <c r="AAJ3630" s="0"/>
      <c r="AAK3630" s="0"/>
      <c r="AAL3630" s="0"/>
      <c r="AAM3630" s="0"/>
      <c r="AAN3630" s="0"/>
      <c r="AAO3630" s="0"/>
      <c r="AAP3630" s="0"/>
      <c r="AAQ3630" s="0"/>
      <c r="AAR3630" s="0"/>
      <c r="AAS3630" s="0"/>
      <c r="AAT3630" s="0"/>
      <c r="AAU3630" s="0"/>
      <c r="AAV3630" s="0"/>
      <c r="AAW3630" s="0"/>
      <c r="AAX3630" s="0"/>
      <c r="AAY3630" s="0"/>
      <c r="AAZ3630" s="0"/>
      <c r="ABA3630" s="0"/>
      <c r="ABB3630" s="0"/>
      <c r="ABC3630" s="0"/>
      <c r="ABD3630" s="0"/>
      <c r="ABE3630" s="0"/>
      <c r="ABF3630" s="0"/>
      <c r="ABG3630" s="0"/>
      <c r="ABH3630" s="0"/>
      <c r="ABI3630" s="0"/>
      <c r="ABJ3630" s="0"/>
      <c r="ABK3630" s="0"/>
      <c r="ABL3630" s="0"/>
      <c r="ABM3630" s="0"/>
      <c r="ABN3630" s="0"/>
      <c r="ABO3630" s="0"/>
      <c r="ABP3630" s="0"/>
      <c r="ABQ3630" s="0"/>
      <c r="ABR3630" s="0"/>
      <c r="ABS3630" s="0"/>
      <c r="ABT3630" s="0"/>
      <c r="ABU3630" s="0"/>
      <c r="ABV3630" s="0"/>
      <c r="ABW3630" s="0"/>
      <c r="ABX3630" s="0"/>
      <c r="ABY3630" s="0"/>
      <c r="ABZ3630" s="0"/>
      <c r="ACA3630" s="0"/>
      <c r="ACB3630" s="0"/>
      <c r="ACC3630" s="0"/>
      <c r="ACD3630" s="0"/>
      <c r="ACE3630" s="0"/>
      <c r="ACF3630" s="0"/>
      <c r="ACG3630" s="0"/>
      <c r="ACH3630" s="0"/>
      <c r="ACI3630" s="0"/>
      <c r="ACJ3630" s="0"/>
      <c r="ACK3630" s="0"/>
      <c r="ACL3630" s="0"/>
      <c r="ACM3630" s="0"/>
      <c r="ACN3630" s="0"/>
      <c r="ACO3630" s="0"/>
      <c r="ACP3630" s="0"/>
      <c r="ACQ3630" s="0"/>
      <c r="ACR3630" s="0"/>
      <c r="ACS3630" s="0"/>
      <c r="ACT3630" s="0"/>
      <c r="ACU3630" s="0"/>
      <c r="ACV3630" s="0"/>
      <c r="ACW3630" s="0"/>
      <c r="ACX3630" s="0"/>
      <c r="ACY3630" s="0"/>
      <c r="ACZ3630" s="0"/>
      <c r="ADA3630" s="0"/>
      <c r="ADB3630" s="0"/>
      <c r="ADC3630" s="0"/>
      <c r="ADD3630" s="0"/>
      <c r="ADE3630" s="0"/>
      <c r="ADF3630" s="0"/>
      <c r="ADG3630" s="0"/>
      <c r="ADH3630" s="0"/>
      <c r="ADI3630" s="0"/>
      <c r="ADJ3630" s="0"/>
      <c r="ADK3630" s="0"/>
      <c r="ADL3630" s="0"/>
      <c r="ADM3630" s="0"/>
      <c r="ADN3630" s="0"/>
      <c r="ADO3630" s="0"/>
      <c r="ADP3630" s="0"/>
      <c r="ADQ3630" s="0"/>
      <c r="ADR3630" s="0"/>
      <c r="ADS3630" s="0"/>
      <c r="ADT3630" s="0"/>
      <c r="ADU3630" s="0"/>
      <c r="ADV3630" s="0"/>
      <c r="ADW3630" s="0"/>
      <c r="ADX3630" s="0"/>
      <c r="ADY3630" s="0"/>
      <c r="ADZ3630" s="0"/>
      <c r="AEA3630" s="0"/>
      <c r="AEB3630" s="0"/>
      <c r="AEC3630" s="0"/>
      <c r="AED3630" s="0"/>
      <c r="AEE3630" s="0"/>
      <c r="AEF3630" s="0"/>
      <c r="AEG3630" s="0"/>
      <c r="AEH3630" s="0"/>
      <c r="AEI3630" s="0"/>
      <c r="AEJ3630" s="0"/>
      <c r="AEK3630" s="0"/>
      <c r="AEL3630" s="0"/>
      <c r="AEM3630" s="0"/>
      <c r="AEN3630" s="0"/>
      <c r="AEO3630" s="0"/>
      <c r="AEP3630" s="0"/>
      <c r="AEQ3630" s="0"/>
      <c r="AER3630" s="0"/>
      <c r="AES3630" s="0"/>
      <c r="AET3630" s="0"/>
      <c r="AEU3630" s="0"/>
      <c r="AEV3630" s="0"/>
      <c r="AEW3630" s="0"/>
      <c r="AEX3630" s="0"/>
      <c r="AEY3630" s="0"/>
      <c r="AEZ3630" s="0"/>
      <c r="AFA3630" s="0"/>
      <c r="AFB3630" s="0"/>
      <c r="AFC3630" s="0"/>
      <c r="AFD3630" s="0"/>
      <c r="AFE3630" s="0"/>
      <c r="AFF3630" s="0"/>
      <c r="AFG3630" s="0"/>
      <c r="AFH3630" s="0"/>
      <c r="AFI3630" s="0"/>
      <c r="AFJ3630" s="0"/>
      <c r="AFK3630" s="0"/>
      <c r="AFL3630" s="0"/>
      <c r="AFM3630" s="0"/>
      <c r="AFN3630" s="0"/>
      <c r="AFO3630" s="0"/>
      <c r="AFP3630" s="0"/>
      <c r="AFQ3630" s="0"/>
      <c r="AFR3630" s="0"/>
      <c r="AFS3630" s="0"/>
      <c r="AFT3630" s="0"/>
      <c r="AFU3630" s="0"/>
      <c r="AFV3630" s="0"/>
      <c r="AFW3630" s="0"/>
      <c r="AFX3630" s="0"/>
      <c r="AFY3630" s="0"/>
      <c r="AFZ3630" s="0"/>
      <c r="AGA3630" s="0"/>
      <c r="AGB3630" s="0"/>
      <c r="AGC3630" s="0"/>
      <c r="AGD3630" s="0"/>
      <c r="AGE3630" s="0"/>
      <c r="AGF3630" s="0"/>
      <c r="AGG3630" s="0"/>
      <c r="AGH3630" s="0"/>
      <c r="AGI3630" s="0"/>
      <c r="AGJ3630" s="0"/>
      <c r="AGK3630" s="0"/>
      <c r="AGL3630" s="0"/>
      <c r="AGM3630" s="0"/>
      <c r="AGN3630" s="0"/>
      <c r="AGO3630" s="0"/>
      <c r="AGP3630" s="0"/>
      <c r="AGQ3630" s="0"/>
      <c r="AGR3630" s="0"/>
      <c r="AGS3630" s="0"/>
      <c r="AGT3630" s="0"/>
      <c r="AGU3630" s="0"/>
      <c r="AGV3630" s="0"/>
      <c r="AGW3630" s="0"/>
      <c r="AGX3630" s="0"/>
      <c r="AGY3630" s="0"/>
      <c r="AGZ3630" s="0"/>
      <c r="AHA3630" s="0"/>
      <c r="AHB3630" s="0"/>
      <c r="AHC3630" s="0"/>
      <c r="AHD3630" s="0"/>
      <c r="AHE3630" s="0"/>
      <c r="AHF3630" s="0"/>
      <c r="AHG3630" s="0"/>
      <c r="AHH3630" s="0"/>
      <c r="AHI3630" s="0"/>
      <c r="AHJ3630" s="0"/>
      <c r="AHK3630" s="0"/>
      <c r="AHL3630" s="0"/>
      <c r="AHM3630" s="0"/>
      <c r="AHN3630" s="0"/>
      <c r="AHO3630" s="0"/>
      <c r="AHP3630" s="0"/>
      <c r="AHQ3630" s="0"/>
      <c r="AHR3630" s="0"/>
      <c r="AHS3630" s="0"/>
      <c r="AHT3630" s="0"/>
      <c r="AHU3630" s="0"/>
      <c r="AHV3630" s="0"/>
      <c r="AHW3630" s="0"/>
      <c r="AHX3630" s="0"/>
      <c r="AHY3630" s="0"/>
      <c r="AHZ3630" s="0"/>
      <c r="AIA3630" s="0"/>
      <c r="AIB3630" s="0"/>
      <c r="AIC3630" s="0"/>
      <c r="AID3630" s="0"/>
      <c r="AIE3630" s="0"/>
      <c r="AIF3630" s="0"/>
      <c r="AIG3630" s="0"/>
      <c r="AIH3630" s="0"/>
      <c r="AII3630" s="0"/>
      <c r="AIJ3630" s="0"/>
      <c r="AIK3630" s="0"/>
      <c r="AIL3630" s="0"/>
      <c r="AIM3630" s="0"/>
      <c r="AIN3630" s="0"/>
      <c r="AIO3630" s="0"/>
      <c r="AIP3630" s="0"/>
      <c r="AIQ3630" s="0"/>
      <c r="AIR3630" s="0"/>
      <c r="AIS3630" s="0"/>
      <c r="AIT3630" s="0"/>
      <c r="AIU3630" s="0"/>
      <c r="AIV3630" s="0"/>
      <c r="AIW3630" s="0"/>
      <c r="AIX3630" s="0"/>
      <c r="AIY3630" s="0"/>
      <c r="AIZ3630" s="0"/>
      <c r="AJA3630" s="0"/>
      <c r="AJB3630" s="0"/>
      <c r="AJC3630" s="0"/>
      <c r="AJD3630" s="0"/>
      <c r="AJE3630" s="0"/>
      <c r="AJF3630" s="0"/>
      <c r="AJG3630" s="0"/>
      <c r="AJH3630" s="0"/>
      <c r="AJI3630" s="0"/>
      <c r="AJJ3630" s="0"/>
      <c r="AJK3630" s="0"/>
      <c r="AJL3630" s="0"/>
      <c r="AJM3630" s="0"/>
      <c r="AJN3630" s="0"/>
      <c r="AJO3630" s="0"/>
      <c r="AJP3630" s="0"/>
      <c r="AJQ3630" s="0"/>
      <c r="AJR3630" s="0"/>
      <c r="AJS3630" s="0"/>
      <c r="AJT3630" s="0"/>
      <c r="AJU3630" s="0"/>
      <c r="AJV3630" s="0"/>
      <c r="AJW3630" s="0"/>
      <c r="AJX3630" s="0"/>
      <c r="AJY3630" s="0"/>
      <c r="AJZ3630" s="0"/>
      <c r="AKA3630" s="0"/>
      <c r="AKB3630" s="0"/>
      <c r="AKC3630" s="0"/>
      <c r="AKD3630" s="0"/>
      <c r="AKE3630" s="0"/>
      <c r="AKF3630" s="0"/>
      <c r="AKG3630" s="0"/>
      <c r="AKH3630" s="0"/>
      <c r="AKI3630" s="0"/>
      <c r="AKJ3630" s="0"/>
      <c r="AKK3630" s="0"/>
      <c r="AKL3630" s="0"/>
      <c r="AKM3630" s="0"/>
      <c r="AKN3630" s="0"/>
      <c r="AKO3630" s="0"/>
      <c r="AKP3630" s="0"/>
      <c r="AKQ3630" s="0"/>
      <c r="AKR3630" s="0"/>
      <c r="AKS3630" s="0"/>
      <c r="AKT3630" s="0"/>
      <c r="AKU3630" s="0"/>
      <c r="AKV3630" s="0"/>
      <c r="AKW3630" s="0"/>
      <c r="AKX3630" s="0"/>
      <c r="AKY3630" s="0"/>
      <c r="AKZ3630" s="0"/>
      <c r="ALA3630" s="0"/>
      <c r="ALB3630" s="0"/>
      <c r="ALC3630" s="0"/>
      <c r="ALD3630" s="0"/>
      <c r="ALE3630" s="0"/>
      <c r="ALF3630" s="0"/>
      <c r="ALG3630" s="0"/>
      <c r="ALH3630" s="0"/>
      <c r="ALI3630" s="0"/>
      <c r="ALJ3630" s="0"/>
      <c r="ALK3630" s="0"/>
      <c r="ALL3630" s="0"/>
      <c r="ALM3630" s="0"/>
      <c r="ALN3630" s="0"/>
      <c r="ALO3630" s="0"/>
      <c r="ALP3630" s="0"/>
      <c r="ALQ3630" s="0"/>
      <c r="ALR3630" s="0"/>
      <c r="ALS3630" s="0"/>
      <c r="ALT3630" s="0"/>
      <c r="ALU3630" s="0"/>
      <c r="ALV3630" s="0"/>
      <c r="ALW3630" s="0"/>
      <c r="ALX3630" s="0"/>
      <c r="ALY3630" s="0"/>
      <c r="ALZ3630" s="0"/>
      <c r="AMA3630" s="0"/>
      <c r="AMB3630" s="0"/>
      <c r="AMC3630" s="0"/>
      <c r="AMD3630" s="0"/>
      <c r="AME3630" s="0"/>
      <c r="AMF3630" s="0"/>
      <c r="AMG3630" s="0"/>
      <c r="AMH3630" s="0"/>
      <c r="AMI3630" s="0"/>
    </row>
    <row r="3631" customFormat="false" ht="12.75" hidden="false" customHeight="false" outlineLevel="0" collapsed="false">
      <c r="A3631" s="1" t="s">
        <v>3859</v>
      </c>
      <c r="C3631" s="27" t="s">
        <v>3861</v>
      </c>
      <c r="D3631" s="27" t="s">
        <v>20</v>
      </c>
      <c r="E3631" s="28"/>
      <c r="F3631" s="29"/>
      <c r="G3631" s="27"/>
      <c r="H3631" s="30" t="s">
        <v>61</v>
      </c>
      <c r="I3631" s="31" t="n">
        <v>1.15</v>
      </c>
      <c r="J3631" s="107" t="s">
        <v>2875</v>
      </c>
      <c r="BM3631" s="0"/>
      <c r="BN3631" s="0"/>
      <c r="BO3631" s="0"/>
      <c r="BP3631" s="0"/>
      <c r="BQ3631" s="0"/>
      <c r="BR3631" s="0"/>
      <c r="BS3631" s="0"/>
      <c r="BT3631" s="0"/>
      <c r="BU3631" s="0"/>
      <c r="BV3631" s="0"/>
      <c r="BW3631" s="0"/>
      <c r="BX3631" s="0"/>
      <c r="BY3631" s="0"/>
      <c r="BZ3631" s="0"/>
      <c r="CA3631" s="0"/>
      <c r="CB3631" s="0"/>
      <c r="CC3631" s="0"/>
      <c r="CD3631" s="0"/>
      <c r="CE3631" s="0"/>
      <c r="CF3631" s="0"/>
      <c r="CG3631" s="0"/>
      <c r="CH3631" s="0"/>
      <c r="CI3631" s="0"/>
      <c r="CJ3631" s="0"/>
      <c r="CK3631" s="0"/>
      <c r="CL3631" s="0"/>
      <c r="CM3631" s="0"/>
      <c r="CN3631" s="0"/>
      <c r="CO3631" s="0"/>
      <c r="CP3631" s="0"/>
      <c r="CQ3631" s="0"/>
      <c r="CR3631" s="0"/>
      <c r="CS3631" s="0"/>
      <c r="CT3631" s="0"/>
      <c r="CU3631" s="0"/>
      <c r="CV3631" s="0"/>
      <c r="CW3631" s="0"/>
      <c r="CX3631" s="0"/>
      <c r="CY3631" s="0"/>
      <c r="CZ3631" s="0"/>
      <c r="DA3631" s="0"/>
      <c r="DB3631" s="0"/>
      <c r="DC3631" s="0"/>
      <c r="DD3631" s="0"/>
      <c r="DE3631" s="0"/>
      <c r="DF3631" s="0"/>
      <c r="DG3631" s="0"/>
      <c r="DH3631" s="0"/>
      <c r="DI3631" s="0"/>
      <c r="DJ3631" s="0"/>
      <c r="DK3631" s="0"/>
      <c r="DL3631" s="0"/>
      <c r="DM3631" s="0"/>
      <c r="DN3631" s="0"/>
      <c r="DO3631" s="0"/>
      <c r="DP3631" s="0"/>
      <c r="DQ3631" s="0"/>
      <c r="DR3631" s="0"/>
      <c r="DS3631" s="0"/>
      <c r="DT3631" s="0"/>
      <c r="DU3631" s="0"/>
      <c r="DV3631" s="0"/>
      <c r="DW3631" s="0"/>
      <c r="DX3631" s="0"/>
      <c r="DY3631" s="0"/>
      <c r="DZ3631" s="0"/>
      <c r="EA3631" s="0"/>
      <c r="EB3631" s="0"/>
      <c r="EC3631" s="0"/>
      <c r="ED3631" s="0"/>
      <c r="EE3631" s="0"/>
      <c r="EF3631" s="0"/>
      <c r="EG3631" s="0"/>
      <c r="EH3631" s="0"/>
      <c r="EI3631" s="0"/>
      <c r="EJ3631" s="0"/>
      <c r="EK3631" s="0"/>
      <c r="EL3631" s="0"/>
      <c r="EM3631" s="0"/>
      <c r="EN3631" s="0"/>
      <c r="EO3631" s="0"/>
      <c r="EP3631" s="0"/>
      <c r="EQ3631" s="0"/>
      <c r="ER3631" s="0"/>
      <c r="ES3631" s="0"/>
      <c r="ET3631" s="0"/>
      <c r="EU3631" s="0"/>
      <c r="EV3631" s="0"/>
      <c r="EW3631" s="0"/>
      <c r="EX3631" s="0"/>
      <c r="EY3631" s="0"/>
      <c r="EZ3631" s="0"/>
      <c r="FA3631" s="0"/>
      <c r="FB3631" s="0"/>
      <c r="FC3631" s="0"/>
      <c r="FD3631" s="0"/>
      <c r="FE3631" s="0"/>
      <c r="FF3631" s="0"/>
      <c r="FG3631" s="0"/>
      <c r="FH3631" s="0"/>
      <c r="FI3631" s="0"/>
      <c r="FJ3631" s="0"/>
      <c r="FK3631" s="0"/>
      <c r="FL3631" s="0"/>
      <c r="FM3631" s="0"/>
      <c r="FN3631" s="0"/>
      <c r="FO3631" s="0"/>
      <c r="FP3631" s="0"/>
      <c r="FQ3631" s="0"/>
      <c r="FR3631" s="0"/>
      <c r="FS3631" s="0"/>
      <c r="FT3631" s="0"/>
      <c r="FU3631" s="0"/>
      <c r="FV3631" s="0"/>
      <c r="FW3631" s="0"/>
      <c r="FX3631" s="0"/>
      <c r="FY3631" s="0"/>
      <c r="FZ3631" s="0"/>
      <c r="GA3631" s="0"/>
      <c r="GB3631" s="0"/>
      <c r="GC3631" s="0"/>
      <c r="GD3631" s="0"/>
      <c r="GE3631" s="0"/>
      <c r="GF3631" s="0"/>
      <c r="GG3631" s="0"/>
      <c r="GH3631" s="0"/>
      <c r="GI3631" s="0"/>
      <c r="GJ3631" s="0"/>
      <c r="GK3631" s="0"/>
      <c r="GL3631" s="0"/>
      <c r="GM3631" s="0"/>
      <c r="GN3631" s="0"/>
      <c r="GO3631" s="0"/>
      <c r="GP3631" s="0"/>
      <c r="GQ3631" s="0"/>
      <c r="GR3631" s="0"/>
      <c r="GS3631" s="0"/>
      <c r="GT3631" s="0"/>
      <c r="GU3631" s="0"/>
      <c r="GV3631" s="0"/>
      <c r="GW3631" s="0"/>
      <c r="GX3631" s="0"/>
      <c r="GY3631" s="0"/>
      <c r="GZ3631" s="0"/>
      <c r="HA3631" s="0"/>
      <c r="HB3631" s="0"/>
      <c r="HC3631" s="0"/>
      <c r="HD3631" s="0"/>
      <c r="HE3631" s="0"/>
      <c r="HF3631" s="0"/>
      <c r="HG3631" s="0"/>
      <c r="HH3631" s="0"/>
      <c r="HI3631" s="0"/>
      <c r="HJ3631" s="0"/>
      <c r="HK3631" s="0"/>
      <c r="HL3631" s="0"/>
      <c r="HM3631" s="0"/>
      <c r="HN3631" s="0"/>
      <c r="HO3631" s="0"/>
      <c r="HP3631" s="0"/>
      <c r="HQ3631" s="0"/>
      <c r="HR3631" s="0"/>
      <c r="HS3631" s="0"/>
      <c r="HT3631" s="0"/>
      <c r="HU3631" s="0"/>
      <c r="HV3631" s="0"/>
      <c r="HW3631" s="0"/>
      <c r="HX3631" s="0"/>
      <c r="HY3631" s="0"/>
      <c r="HZ3631" s="0"/>
      <c r="IA3631" s="0"/>
      <c r="IB3631" s="0"/>
      <c r="IC3631" s="0"/>
      <c r="ID3631" s="0"/>
      <c r="IE3631" s="0"/>
      <c r="IF3631" s="0"/>
      <c r="IG3631" s="0"/>
      <c r="IH3631" s="0"/>
      <c r="II3631" s="0"/>
      <c r="IJ3631" s="0"/>
      <c r="IK3631" s="0"/>
      <c r="IL3631" s="0"/>
      <c r="IM3631" s="0"/>
      <c r="IN3631" s="0"/>
      <c r="IO3631" s="0"/>
      <c r="IP3631" s="0"/>
      <c r="IQ3631" s="0"/>
      <c r="IR3631" s="0"/>
      <c r="IS3631" s="0"/>
      <c r="IT3631" s="0"/>
      <c r="IU3631" s="0"/>
      <c r="IV3631" s="0"/>
      <c r="IW3631" s="0"/>
      <c r="IX3631" s="0"/>
      <c r="IY3631" s="0"/>
      <c r="IZ3631" s="0"/>
      <c r="JA3631" s="0"/>
      <c r="JB3631" s="0"/>
      <c r="JC3631" s="0"/>
      <c r="JD3631" s="0"/>
      <c r="JE3631" s="0"/>
      <c r="JF3631" s="0"/>
      <c r="JG3631" s="0"/>
      <c r="JH3631" s="0"/>
      <c r="JI3631" s="0"/>
      <c r="JJ3631" s="0"/>
      <c r="JK3631" s="0"/>
      <c r="JL3631" s="0"/>
      <c r="JM3631" s="0"/>
      <c r="JN3631" s="0"/>
      <c r="JO3631" s="0"/>
      <c r="JP3631" s="0"/>
      <c r="JQ3631" s="0"/>
      <c r="JR3631" s="0"/>
      <c r="JS3631" s="0"/>
      <c r="JT3631" s="0"/>
      <c r="JU3631" s="0"/>
      <c r="JV3631" s="0"/>
      <c r="JW3631" s="0"/>
      <c r="JX3631" s="0"/>
      <c r="JY3631" s="0"/>
      <c r="JZ3631" s="0"/>
      <c r="KA3631" s="0"/>
      <c r="KB3631" s="0"/>
      <c r="KC3631" s="0"/>
      <c r="KD3631" s="0"/>
      <c r="KE3631" s="0"/>
      <c r="KF3631" s="0"/>
      <c r="KG3631" s="0"/>
      <c r="KH3631" s="0"/>
      <c r="KI3631" s="0"/>
      <c r="KJ3631" s="0"/>
      <c r="KK3631" s="0"/>
      <c r="KL3631" s="0"/>
      <c r="KM3631" s="0"/>
      <c r="KN3631" s="0"/>
      <c r="KO3631" s="0"/>
      <c r="KP3631" s="0"/>
      <c r="KQ3631" s="0"/>
      <c r="KR3631" s="0"/>
      <c r="KS3631" s="0"/>
      <c r="KT3631" s="0"/>
      <c r="KU3631" s="0"/>
      <c r="KV3631" s="0"/>
      <c r="KW3631" s="0"/>
      <c r="KX3631" s="0"/>
      <c r="KY3631" s="0"/>
      <c r="KZ3631" s="0"/>
      <c r="LA3631" s="0"/>
      <c r="LB3631" s="0"/>
      <c r="LC3631" s="0"/>
      <c r="LD3631" s="0"/>
      <c r="LE3631" s="0"/>
      <c r="LF3631" s="0"/>
      <c r="LG3631" s="0"/>
      <c r="LH3631" s="0"/>
      <c r="LI3631" s="0"/>
      <c r="LJ3631" s="0"/>
      <c r="LK3631" s="0"/>
      <c r="LL3631" s="0"/>
      <c r="LM3631" s="0"/>
      <c r="LN3631" s="0"/>
      <c r="LO3631" s="0"/>
      <c r="LP3631" s="0"/>
      <c r="LQ3631" s="0"/>
      <c r="LR3631" s="0"/>
      <c r="LS3631" s="0"/>
      <c r="LT3631" s="0"/>
      <c r="LU3631" s="0"/>
      <c r="LV3631" s="0"/>
      <c r="LW3631" s="0"/>
      <c r="LX3631" s="0"/>
      <c r="LY3631" s="0"/>
      <c r="LZ3631" s="0"/>
      <c r="MA3631" s="0"/>
      <c r="MB3631" s="0"/>
      <c r="MC3631" s="0"/>
      <c r="MD3631" s="0"/>
      <c r="ME3631" s="0"/>
      <c r="MF3631" s="0"/>
      <c r="MG3631" s="0"/>
      <c r="MH3631" s="0"/>
      <c r="MI3631" s="0"/>
      <c r="MJ3631" s="0"/>
      <c r="MK3631" s="0"/>
      <c r="ML3631" s="0"/>
      <c r="MM3631" s="0"/>
      <c r="MN3631" s="0"/>
      <c r="MO3631" s="0"/>
      <c r="MP3631" s="0"/>
      <c r="MQ3631" s="0"/>
      <c r="MR3631" s="0"/>
      <c r="MS3631" s="0"/>
      <c r="MT3631" s="0"/>
      <c r="MU3631" s="0"/>
      <c r="MV3631" s="0"/>
      <c r="MW3631" s="0"/>
      <c r="MX3631" s="0"/>
      <c r="MY3631" s="0"/>
      <c r="MZ3631" s="0"/>
      <c r="NA3631" s="0"/>
      <c r="NB3631" s="0"/>
      <c r="NC3631" s="0"/>
      <c r="ND3631" s="0"/>
      <c r="NE3631" s="0"/>
      <c r="NF3631" s="0"/>
      <c r="NG3631" s="0"/>
      <c r="NH3631" s="0"/>
      <c r="NI3631" s="0"/>
      <c r="NJ3631" s="0"/>
      <c r="NK3631" s="0"/>
      <c r="NL3631" s="0"/>
      <c r="NM3631" s="0"/>
      <c r="NN3631" s="0"/>
      <c r="NO3631" s="0"/>
      <c r="NP3631" s="0"/>
      <c r="NQ3631" s="0"/>
      <c r="NR3631" s="0"/>
      <c r="NS3631" s="0"/>
      <c r="NT3631" s="0"/>
      <c r="NU3631" s="0"/>
      <c r="NV3631" s="0"/>
      <c r="NW3631" s="0"/>
      <c r="NX3631" s="0"/>
      <c r="NY3631" s="0"/>
      <c r="NZ3631" s="0"/>
      <c r="OA3631" s="0"/>
      <c r="OB3631" s="0"/>
      <c r="OC3631" s="0"/>
      <c r="OD3631" s="0"/>
      <c r="OE3631" s="0"/>
      <c r="OF3631" s="0"/>
      <c r="OG3631" s="0"/>
      <c r="OH3631" s="0"/>
      <c r="OI3631" s="0"/>
      <c r="OJ3631" s="0"/>
      <c r="OK3631" s="0"/>
      <c r="OL3631" s="0"/>
      <c r="OM3631" s="0"/>
      <c r="ON3631" s="0"/>
      <c r="OO3631" s="0"/>
      <c r="OP3631" s="0"/>
      <c r="OQ3631" s="0"/>
      <c r="OR3631" s="0"/>
      <c r="OS3631" s="0"/>
      <c r="OT3631" s="0"/>
      <c r="OU3631" s="0"/>
      <c r="OV3631" s="0"/>
      <c r="OW3631" s="0"/>
      <c r="OX3631" s="0"/>
      <c r="OY3631" s="0"/>
      <c r="OZ3631" s="0"/>
      <c r="PA3631" s="0"/>
      <c r="PB3631" s="0"/>
      <c r="PC3631" s="0"/>
      <c r="PD3631" s="0"/>
      <c r="PE3631" s="0"/>
      <c r="PF3631" s="0"/>
      <c r="PG3631" s="0"/>
      <c r="PH3631" s="0"/>
      <c r="PI3631" s="0"/>
      <c r="PJ3631" s="0"/>
      <c r="PK3631" s="0"/>
      <c r="PL3631" s="0"/>
      <c r="PM3631" s="0"/>
      <c r="PN3631" s="0"/>
      <c r="PO3631" s="0"/>
      <c r="PP3631" s="0"/>
      <c r="PQ3631" s="0"/>
      <c r="PR3631" s="0"/>
      <c r="PS3631" s="0"/>
      <c r="PT3631" s="0"/>
      <c r="PU3631" s="0"/>
      <c r="PV3631" s="0"/>
      <c r="PW3631" s="0"/>
      <c r="PX3631" s="0"/>
      <c r="PY3631" s="0"/>
      <c r="PZ3631" s="0"/>
      <c r="QA3631" s="0"/>
      <c r="QB3631" s="0"/>
      <c r="QC3631" s="0"/>
      <c r="QD3631" s="0"/>
      <c r="QE3631" s="0"/>
      <c r="QF3631" s="0"/>
      <c r="QG3631" s="0"/>
      <c r="QH3631" s="0"/>
      <c r="QI3631" s="0"/>
      <c r="QJ3631" s="0"/>
      <c r="QK3631" s="0"/>
      <c r="QL3631" s="0"/>
      <c r="QM3631" s="0"/>
      <c r="QN3631" s="0"/>
      <c r="QO3631" s="0"/>
      <c r="QP3631" s="0"/>
      <c r="QQ3631" s="0"/>
      <c r="QR3631" s="0"/>
      <c r="QS3631" s="0"/>
      <c r="QT3631" s="0"/>
      <c r="QU3631" s="0"/>
      <c r="QV3631" s="0"/>
      <c r="QW3631" s="0"/>
      <c r="QX3631" s="0"/>
      <c r="QY3631" s="0"/>
      <c r="QZ3631" s="0"/>
      <c r="RA3631" s="0"/>
      <c r="RB3631" s="0"/>
      <c r="RC3631" s="0"/>
      <c r="RD3631" s="0"/>
      <c r="RE3631" s="0"/>
      <c r="RF3631" s="0"/>
      <c r="RG3631" s="0"/>
      <c r="RH3631" s="0"/>
      <c r="RI3631" s="0"/>
      <c r="RJ3631" s="0"/>
      <c r="RK3631" s="0"/>
      <c r="RL3631" s="0"/>
      <c r="RM3631" s="0"/>
      <c r="RN3631" s="0"/>
      <c r="RO3631" s="0"/>
      <c r="RP3631" s="0"/>
      <c r="RQ3631" s="0"/>
      <c r="RR3631" s="0"/>
      <c r="RS3631" s="0"/>
      <c r="RT3631" s="0"/>
      <c r="RU3631" s="0"/>
      <c r="RV3631" s="0"/>
      <c r="RW3631" s="0"/>
      <c r="RX3631" s="0"/>
      <c r="RY3631" s="0"/>
      <c r="RZ3631" s="0"/>
      <c r="SA3631" s="0"/>
      <c r="SB3631" s="0"/>
      <c r="SC3631" s="0"/>
      <c r="SD3631" s="0"/>
      <c r="SE3631" s="0"/>
      <c r="SF3631" s="0"/>
      <c r="SG3631" s="0"/>
      <c r="SH3631" s="0"/>
      <c r="SI3631" s="0"/>
      <c r="SJ3631" s="0"/>
      <c r="SK3631" s="0"/>
      <c r="SL3631" s="0"/>
      <c r="SM3631" s="0"/>
      <c r="SN3631" s="0"/>
      <c r="SO3631" s="0"/>
      <c r="SP3631" s="0"/>
      <c r="SQ3631" s="0"/>
      <c r="SR3631" s="0"/>
      <c r="SS3631" s="0"/>
      <c r="ST3631" s="0"/>
      <c r="SU3631" s="0"/>
      <c r="SV3631" s="0"/>
      <c r="SW3631" s="0"/>
      <c r="SX3631" s="0"/>
      <c r="SY3631" s="0"/>
      <c r="SZ3631" s="0"/>
      <c r="TA3631" s="0"/>
      <c r="TB3631" s="0"/>
      <c r="TC3631" s="0"/>
      <c r="TD3631" s="0"/>
      <c r="TE3631" s="0"/>
      <c r="TF3631" s="0"/>
      <c r="TG3631" s="0"/>
      <c r="TH3631" s="0"/>
      <c r="TI3631" s="0"/>
      <c r="TJ3631" s="0"/>
      <c r="TK3631" s="0"/>
      <c r="TL3631" s="0"/>
      <c r="TM3631" s="0"/>
      <c r="TN3631" s="0"/>
      <c r="TO3631" s="0"/>
      <c r="TP3631" s="0"/>
      <c r="TQ3631" s="0"/>
      <c r="TR3631" s="0"/>
      <c r="TS3631" s="0"/>
      <c r="TT3631" s="0"/>
      <c r="TU3631" s="0"/>
      <c r="TV3631" s="0"/>
      <c r="TW3631" s="0"/>
      <c r="TX3631" s="0"/>
      <c r="TY3631" s="0"/>
      <c r="TZ3631" s="0"/>
      <c r="UA3631" s="0"/>
      <c r="UB3631" s="0"/>
      <c r="UC3631" s="0"/>
      <c r="UD3631" s="0"/>
      <c r="UE3631" s="0"/>
      <c r="UF3631" s="0"/>
      <c r="UG3631" s="0"/>
      <c r="UH3631" s="0"/>
      <c r="UI3631" s="0"/>
      <c r="UJ3631" s="0"/>
      <c r="UK3631" s="0"/>
      <c r="UL3631" s="0"/>
      <c r="UM3631" s="0"/>
      <c r="UN3631" s="0"/>
      <c r="UO3631" s="0"/>
      <c r="UP3631" s="0"/>
      <c r="UQ3631" s="0"/>
      <c r="UR3631" s="0"/>
      <c r="US3631" s="0"/>
      <c r="UT3631" s="0"/>
      <c r="UU3631" s="0"/>
      <c r="UV3631" s="0"/>
      <c r="UW3631" s="0"/>
      <c r="UX3631" s="0"/>
      <c r="UY3631" s="0"/>
      <c r="UZ3631" s="0"/>
      <c r="VA3631" s="0"/>
      <c r="VB3631" s="0"/>
      <c r="VC3631" s="0"/>
      <c r="VD3631" s="0"/>
      <c r="VE3631" s="0"/>
      <c r="VF3631" s="0"/>
      <c r="VG3631" s="0"/>
      <c r="VH3631" s="0"/>
      <c r="VI3631" s="0"/>
      <c r="VJ3631" s="0"/>
      <c r="VK3631" s="0"/>
      <c r="VL3631" s="0"/>
      <c r="VM3631" s="0"/>
      <c r="VN3631" s="0"/>
      <c r="VO3631" s="0"/>
      <c r="VP3631" s="0"/>
      <c r="VQ3631" s="0"/>
      <c r="VR3631" s="0"/>
      <c r="VS3631" s="0"/>
      <c r="VT3631" s="0"/>
      <c r="VU3631" s="0"/>
      <c r="VV3631" s="0"/>
      <c r="VW3631" s="0"/>
      <c r="VX3631" s="0"/>
      <c r="VY3631" s="0"/>
      <c r="VZ3631" s="0"/>
      <c r="WA3631" s="0"/>
      <c r="WB3631" s="0"/>
      <c r="WC3631" s="0"/>
      <c r="WD3631" s="0"/>
      <c r="WE3631" s="0"/>
      <c r="WF3631" s="0"/>
      <c r="WG3631" s="0"/>
      <c r="WH3631" s="0"/>
      <c r="WI3631" s="0"/>
      <c r="WJ3631" s="0"/>
      <c r="WK3631" s="0"/>
      <c r="WL3631" s="0"/>
      <c r="WM3631" s="0"/>
      <c r="WN3631" s="0"/>
      <c r="WO3631" s="0"/>
      <c r="WP3631" s="0"/>
      <c r="WQ3631" s="0"/>
      <c r="WR3631" s="0"/>
      <c r="WS3631" s="0"/>
      <c r="WT3631" s="0"/>
      <c r="WU3631" s="0"/>
      <c r="WV3631" s="0"/>
      <c r="WW3631" s="0"/>
      <c r="WX3631" s="0"/>
      <c r="WY3631" s="0"/>
      <c r="WZ3631" s="0"/>
      <c r="XA3631" s="0"/>
      <c r="XB3631" s="0"/>
      <c r="XC3631" s="0"/>
      <c r="XD3631" s="0"/>
      <c r="XE3631" s="0"/>
      <c r="XF3631" s="0"/>
      <c r="XG3631" s="0"/>
      <c r="XH3631" s="0"/>
      <c r="XI3631" s="0"/>
      <c r="XJ3631" s="0"/>
      <c r="XK3631" s="0"/>
      <c r="XL3631" s="0"/>
      <c r="XM3631" s="0"/>
      <c r="XN3631" s="0"/>
      <c r="XO3631" s="0"/>
      <c r="XP3631" s="0"/>
      <c r="XQ3631" s="0"/>
      <c r="XR3631" s="0"/>
      <c r="XS3631" s="0"/>
      <c r="XT3631" s="0"/>
      <c r="XU3631" s="0"/>
      <c r="XV3631" s="0"/>
      <c r="XW3631" s="0"/>
      <c r="XX3631" s="0"/>
      <c r="XY3631" s="0"/>
      <c r="XZ3631" s="0"/>
      <c r="YA3631" s="0"/>
      <c r="YB3631" s="0"/>
      <c r="YC3631" s="0"/>
      <c r="YD3631" s="0"/>
      <c r="YE3631" s="0"/>
      <c r="YF3631" s="0"/>
      <c r="YG3631" s="0"/>
      <c r="YH3631" s="0"/>
      <c r="YI3631" s="0"/>
      <c r="YJ3631" s="0"/>
      <c r="YK3631" s="0"/>
      <c r="YL3631" s="0"/>
      <c r="YM3631" s="0"/>
      <c r="YN3631" s="0"/>
      <c r="YO3631" s="0"/>
      <c r="YP3631" s="0"/>
      <c r="YQ3631" s="0"/>
      <c r="YR3631" s="0"/>
      <c r="YS3631" s="0"/>
      <c r="YT3631" s="0"/>
      <c r="YU3631" s="0"/>
      <c r="YV3631" s="0"/>
      <c r="YW3631" s="0"/>
      <c r="YX3631" s="0"/>
      <c r="YY3631" s="0"/>
      <c r="YZ3631" s="0"/>
      <c r="ZA3631" s="0"/>
      <c r="ZB3631" s="0"/>
      <c r="ZC3631" s="0"/>
      <c r="ZD3631" s="0"/>
      <c r="ZE3631" s="0"/>
      <c r="ZF3631" s="0"/>
      <c r="ZG3631" s="0"/>
      <c r="ZH3631" s="0"/>
      <c r="ZI3631" s="0"/>
      <c r="ZJ3631" s="0"/>
      <c r="ZK3631" s="0"/>
      <c r="ZL3631" s="0"/>
      <c r="ZM3631" s="0"/>
      <c r="ZN3631" s="0"/>
      <c r="ZO3631" s="0"/>
      <c r="ZP3631" s="0"/>
      <c r="ZQ3631" s="0"/>
      <c r="ZR3631" s="0"/>
      <c r="ZS3631" s="0"/>
      <c r="ZT3631" s="0"/>
      <c r="ZU3631" s="0"/>
      <c r="ZV3631" s="0"/>
      <c r="ZW3631" s="0"/>
      <c r="ZX3631" s="0"/>
      <c r="ZY3631" s="0"/>
      <c r="ZZ3631" s="0"/>
      <c r="AAA3631" s="0"/>
      <c r="AAB3631" s="0"/>
      <c r="AAC3631" s="0"/>
      <c r="AAD3631" s="0"/>
      <c r="AAE3631" s="0"/>
      <c r="AAF3631" s="0"/>
      <c r="AAG3631" s="0"/>
      <c r="AAH3631" s="0"/>
      <c r="AAI3631" s="0"/>
      <c r="AAJ3631" s="0"/>
      <c r="AAK3631" s="0"/>
      <c r="AAL3631" s="0"/>
      <c r="AAM3631" s="0"/>
      <c r="AAN3631" s="0"/>
      <c r="AAO3631" s="0"/>
      <c r="AAP3631" s="0"/>
      <c r="AAQ3631" s="0"/>
      <c r="AAR3631" s="0"/>
      <c r="AAS3631" s="0"/>
      <c r="AAT3631" s="0"/>
      <c r="AAU3631" s="0"/>
      <c r="AAV3631" s="0"/>
      <c r="AAW3631" s="0"/>
      <c r="AAX3631" s="0"/>
      <c r="AAY3631" s="0"/>
      <c r="AAZ3631" s="0"/>
      <c r="ABA3631" s="0"/>
      <c r="ABB3631" s="0"/>
      <c r="ABC3631" s="0"/>
      <c r="ABD3631" s="0"/>
      <c r="ABE3631" s="0"/>
      <c r="ABF3631" s="0"/>
      <c r="ABG3631" s="0"/>
      <c r="ABH3631" s="0"/>
      <c r="ABI3631" s="0"/>
      <c r="ABJ3631" s="0"/>
      <c r="ABK3631" s="0"/>
      <c r="ABL3631" s="0"/>
      <c r="ABM3631" s="0"/>
      <c r="ABN3631" s="0"/>
      <c r="ABO3631" s="0"/>
      <c r="ABP3631" s="0"/>
      <c r="ABQ3631" s="0"/>
      <c r="ABR3631" s="0"/>
      <c r="ABS3631" s="0"/>
      <c r="ABT3631" s="0"/>
      <c r="ABU3631" s="0"/>
      <c r="ABV3631" s="0"/>
      <c r="ABW3631" s="0"/>
      <c r="ABX3631" s="0"/>
      <c r="ABY3631" s="0"/>
      <c r="ABZ3631" s="0"/>
      <c r="ACA3631" s="0"/>
      <c r="ACB3631" s="0"/>
      <c r="ACC3631" s="0"/>
      <c r="ACD3631" s="0"/>
      <c r="ACE3631" s="0"/>
      <c r="ACF3631" s="0"/>
      <c r="ACG3631" s="0"/>
      <c r="ACH3631" s="0"/>
      <c r="ACI3631" s="0"/>
      <c r="ACJ3631" s="0"/>
      <c r="ACK3631" s="0"/>
      <c r="ACL3631" s="0"/>
      <c r="ACM3631" s="0"/>
      <c r="ACN3631" s="0"/>
      <c r="ACO3631" s="0"/>
      <c r="ACP3631" s="0"/>
      <c r="ACQ3631" s="0"/>
      <c r="ACR3631" s="0"/>
      <c r="ACS3631" s="0"/>
      <c r="ACT3631" s="0"/>
      <c r="ACU3631" s="0"/>
      <c r="ACV3631" s="0"/>
      <c r="ACW3631" s="0"/>
      <c r="ACX3631" s="0"/>
      <c r="ACY3631" s="0"/>
      <c r="ACZ3631" s="0"/>
      <c r="ADA3631" s="0"/>
      <c r="ADB3631" s="0"/>
      <c r="ADC3631" s="0"/>
      <c r="ADD3631" s="0"/>
      <c r="ADE3631" s="0"/>
      <c r="ADF3631" s="0"/>
      <c r="ADG3631" s="0"/>
      <c r="ADH3631" s="0"/>
      <c r="ADI3631" s="0"/>
      <c r="ADJ3631" s="0"/>
      <c r="ADK3631" s="0"/>
      <c r="ADL3631" s="0"/>
      <c r="ADM3631" s="0"/>
      <c r="ADN3631" s="0"/>
      <c r="ADO3631" s="0"/>
      <c r="ADP3631" s="0"/>
      <c r="ADQ3631" s="0"/>
      <c r="ADR3631" s="0"/>
      <c r="ADS3631" s="0"/>
      <c r="ADT3631" s="0"/>
      <c r="ADU3631" s="0"/>
      <c r="ADV3631" s="0"/>
      <c r="ADW3631" s="0"/>
      <c r="ADX3631" s="0"/>
      <c r="ADY3631" s="0"/>
      <c r="ADZ3631" s="0"/>
      <c r="AEA3631" s="0"/>
      <c r="AEB3631" s="0"/>
      <c r="AEC3631" s="0"/>
      <c r="AED3631" s="0"/>
      <c r="AEE3631" s="0"/>
      <c r="AEF3631" s="0"/>
      <c r="AEG3631" s="0"/>
      <c r="AEH3631" s="0"/>
      <c r="AEI3631" s="0"/>
      <c r="AEJ3631" s="0"/>
      <c r="AEK3631" s="0"/>
      <c r="AEL3631" s="0"/>
      <c r="AEM3631" s="0"/>
      <c r="AEN3631" s="0"/>
      <c r="AEO3631" s="0"/>
      <c r="AEP3631" s="0"/>
      <c r="AEQ3631" s="0"/>
      <c r="AER3631" s="0"/>
      <c r="AES3631" s="0"/>
      <c r="AET3631" s="0"/>
      <c r="AEU3631" s="0"/>
      <c r="AEV3631" s="0"/>
      <c r="AEW3631" s="0"/>
      <c r="AEX3631" s="0"/>
      <c r="AEY3631" s="0"/>
      <c r="AEZ3631" s="0"/>
      <c r="AFA3631" s="0"/>
      <c r="AFB3631" s="0"/>
      <c r="AFC3631" s="0"/>
      <c r="AFD3631" s="0"/>
      <c r="AFE3631" s="0"/>
      <c r="AFF3631" s="0"/>
      <c r="AFG3631" s="0"/>
      <c r="AFH3631" s="0"/>
      <c r="AFI3631" s="0"/>
      <c r="AFJ3631" s="0"/>
      <c r="AFK3631" s="0"/>
      <c r="AFL3631" s="0"/>
      <c r="AFM3631" s="0"/>
      <c r="AFN3631" s="0"/>
      <c r="AFO3631" s="0"/>
      <c r="AFP3631" s="0"/>
      <c r="AFQ3631" s="0"/>
      <c r="AFR3631" s="0"/>
      <c r="AFS3631" s="0"/>
      <c r="AFT3631" s="0"/>
      <c r="AFU3631" s="0"/>
      <c r="AFV3631" s="0"/>
      <c r="AFW3631" s="0"/>
      <c r="AFX3631" s="0"/>
      <c r="AFY3631" s="0"/>
      <c r="AFZ3631" s="0"/>
      <c r="AGA3631" s="0"/>
      <c r="AGB3631" s="0"/>
      <c r="AGC3631" s="0"/>
      <c r="AGD3631" s="0"/>
      <c r="AGE3631" s="0"/>
      <c r="AGF3631" s="0"/>
      <c r="AGG3631" s="0"/>
      <c r="AGH3631" s="0"/>
      <c r="AGI3631" s="0"/>
      <c r="AGJ3631" s="0"/>
      <c r="AGK3631" s="0"/>
      <c r="AGL3631" s="0"/>
      <c r="AGM3631" s="0"/>
      <c r="AGN3631" s="0"/>
      <c r="AGO3631" s="0"/>
      <c r="AGP3631" s="0"/>
      <c r="AGQ3631" s="0"/>
      <c r="AGR3631" s="0"/>
      <c r="AGS3631" s="0"/>
      <c r="AGT3631" s="0"/>
      <c r="AGU3631" s="0"/>
      <c r="AGV3631" s="0"/>
      <c r="AGW3631" s="0"/>
      <c r="AGX3631" s="0"/>
      <c r="AGY3631" s="0"/>
      <c r="AGZ3631" s="0"/>
      <c r="AHA3631" s="0"/>
      <c r="AHB3631" s="0"/>
      <c r="AHC3631" s="0"/>
      <c r="AHD3631" s="0"/>
      <c r="AHE3631" s="0"/>
      <c r="AHF3631" s="0"/>
      <c r="AHG3631" s="0"/>
      <c r="AHH3631" s="0"/>
      <c r="AHI3631" s="0"/>
      <c r="AHJ3631" s="0"/>
      <c r="AHK3631" s="0"/>
      <c r="AHL3631" s="0"/>
      <c r="AHM3631" s="0"/>
      <c r="AHN3631" s="0"/>
      <c r="AHO3631" s="0"/>
      <c r="AHP3631" s="0"/>
      <c r="AHQ3631" s="0"/>
      <c r="AHR3631" s="0"/>
      <c r="AHS3631" s="0"/>
      <c r="AHT3631" s="0"/>
      <c r="AHU3631" s="0"/>
      <c r="AHV3631" s="0"/>
      <c r="AHW3631" s="0"/>
      <c r="AHX3631" s="0"/>
      <c r="AHY3631" s="0"/>
      <c r="AHZ3631" s="0"/>
      <c r="AIA3631" s="0"/>
      <c r="AIB3631" s="0"/>
      <c r="AIC3631" s="0"/>
      <c r="AID3631" s="0"/>
      <c r="AIE3631" s="0"/>
      <c r="AIF3631" s="0"/>
      <c r="AIG3631" s="0"/>
      <c r="AIH3631" s="0"/>
      <c r="AII3631" s="0"/>
      <c r="AIJ3631" s="0"/>
      <c r="AIK3631" s="0"/>
      <c r="AIL3631" s="0"/>
      <c r="AIM3631" s="0"/>
      <c r="AIN3631" s="0"/>
      <c r="AIO3631" s="0"/>
      <c r="AIP3631" s="0"/>
      <c r="AIQ3631" s="0"/>
      <c r="AIR3631" s="0"/>
      <c r="AIS3631" s="0"/>
      <c r="AIT3631" s="0"/>
      <c r="AIU3631" s="0"/>
      <c r="AIV3631" s="0"/>
      <c r="AIW3631" s="0"/>
      <c r="AIX3631" s="0"/>
      <c r="AIY3631" s="0"/>
      <c r="AIZ3631" s="0"/>
      <c r="AJA3631" s="0"/>
      <c r="AJB3631" s="0"/>
      <c r="AJC3631" s="0"/>
      <c r="AJD3631" s="0"/>
      <c r="AJE3631" s="0"/>
      <c r="AJF3631" s="0"/>
      <c r="AJG3631" s="0"/>
      <c r="AJH3631" s="0"/>
      <c r="AJI3631" s="0"/>
      <c r="AJJ3631" s="0"/>
      <c r="AJK3631" s="0"/>
      <c r="AJL3631" s="0"/>
      <c r="AJM3631" s="0"/>
      <c r="AJN3631" s="0"/>
      <c r="AJO3631" s="0"/>
      <c r="AJP3631" s="0"/>
      <c r="AJQ3631" s="0"/>
      <c r="AJR3631" s="0"/>
      <c r="AJS3631" s="0"/>
      <c r="AJT3631" s="0"/>
      <c r="AJU3631" s="0"/>
      <c r="AJV3631" s="0"/>
      <c r="AJW3631" s="0"/>
      <c r="AJX3631" s="0"/>
      <c r="AJY3631" s="0"/>
      <c r="AJZ3631" s="0"/>
      <c r="AKA3631" s="0"/>
      <c r="AKB3631" s="0"/>
      <c r="AKC3631" s="0"/>
      <c r="AKD3631" s="0"/>
      <c r="AKE3631" s="0"/>
      <c r="AKF3631" s="0"/>
      <c r="AKG3631" s="0"/>
      <c r="AKH3631" s="0"/>
      <c r="AKI3631" s="0"/>
      <c r="AKJ3631" s="0"/>
      <c r="AKK3631" s="0"/>
      <c r="AKL3631" s="0"/>
      <c r="AKM3631" s="0"/>
      <c r="AKN3631" s="0"/>
      <c r="AKO3631" s="0"/>
      <c r="AKP3631" s="0"/>
      <c r="AKQ3631" s="0"/>
      <c r="AKR3631" s="0"/>
      <c r="AKS3631" s="0"/>
      <c r="AKT3631" s="0"/>
      <c r="AKU3631" s="0"/>
      <c r="AKV3631" s="0"/>
      <c r="AKW3631" s="0"/>
      <c r="AKX3631" s="0"/>
      <c r="AKY3631" s="0"/>
      <c r="AKZ3631" s="0"/>
      <c r="ALA3631" s="0"/>
      <c r="ALB3631" s="0"/>
      <c r="ALC3631" s="0"/>
      <c r="ALD3631" s="0"/>
      <c r="ALE3631" s="0"/>
      <c r="ALF3631" s="0"/>
      <c r="ALG3631" s="0"/>
      <c r="ALH3631" s="0"/>
      <c r="ALI3631" s="0"/>
      <c r="ALJ3631" s="0"/>
      <c r="ALK3631" s="0"/>
      <c r="ALL3631" s="0"/>
      <c r="ALM3631" s="0"/>
      <c r="ALN3631" s="0"/>
      <c r="ALO3631" s="0"/>
      <c r="ALP3631" s="0"/>
      <c r="ALQ3631" s="0"/>
      <c r="ALR3631" s="0"/>
      <c r="ALS3631" s="0"/>
      <c r="ALT3631" s="0"/>
      <c r="ALU3631" s="0"/>
      <c r="ALV3631" s="0"/>
      <c r="ALW3631" s="0"/>
      <c r="ALX3631" s="0"/>
      <c r="ALY3631" s="0"/>
      <c r="ALZ3631" s="0"/>
      <c r="AMA3631" s="0"/>
      <c r="AMB3631" s="0"/>
      <c r="AMC3631" s="0"/>
      <c r="AMD3631" s="0"/>
      <c r="AME3631" s="0"/>
      <c r="AMF3631" s="0"/>
      <c r="AMG3631" s="0"/>
      <c r="AMH3631" s="0"/>
      <c r="AMI3631" s="0"/>
    </row>
    <row r="3632" customFormat="false" ht="12.75" hidden="false" customHeight="false" outlineLevel="0" collapsed="false">
      <c r="A3632" s="1" t="s">
        <v>3859</v>
      </c>
      <c r="C3632" s="27" t="s">
        <v>3862</v>
      </c>
      <c r="D3632" s="27" t="s">
        <v>2319</v>
      </c>
      <c r="E3632" s="28"/>
      <c r="F3632" s="29"/>
      <c r="G3632" s="27"/>
      <c r="H3632" s="30" t="s">
        <v>168</v>
      </c>
      <c r="I3632" s="31" t="n">
        <v>1.59</v>
      </c>
      <c r="J3632" s="107" t="s">
        <v>2875</v>
      </c>
      <c r="BM3632" s="0"/>
      <c r="BN3632" s="0"/>
      <c r="BO3632" s="0"/>
      <c r="BP3632" s="0"/>
      <c r="BQ3632" s="0"/>
      <c r="BR3632" s="0"/>
      <c r="BS3632" s="0"/>
      <c r="BT3632" s="0"/>
      <c r="BU3632" s="0"/>
      <c r="BV3632" s="0"/>
      <c r="BW3632" s="0"/>
      <c r="BX3632" s="0"/>
      <c r="BY3632" s="0"/>
      <c r="BZ3632" s="0"/>
      <c r="CA3632" s="0"/>
      <c r="CB3632" s="0"/>
      <c r="CC3632" s="0"/>
      <c r="CD3632" s="0"/>
      <c r="CE3632" s="0"/>
      <c r="CF3632" s="0"/>
      <c r="CG3632" s="0"/>
      <c r="CH3632" s="0"/>
      <c r="CI3632" s="0"/>
      <c r="CJ3632" s="0"/>
      <c r="CK3632" s="0"/>
      <c r="CL3632" s="0"/>
      <c r="CM3632" s="0"/>
      <c r="CN3632" s="0"/>
      <c r="CO3632" s="0"/>
      <c r="CP3632" s="0"/>
      <c r="CQ3632" s="0"/>
      <c r="CR3632" s="0"/>
      <c r="CS3632" s="0"/>
      <c r="CT3632" s="0"/>
      <c r="CU3632" s="0"/>
      <c r="CV3632" s="0"/>
      <c r="CW3632" s="0"/>
      <c r="CX3632" s="0"/>
      <c r="CY3632" s="0"/>
      <c r="CZ3632" s="0"/>
      <c r="DA3632" s="0"/>
      <c r="DB3632" s="0"/>
      <c r="DC3632" s="0"/>
      <c r="DD3632" s="0"/>
      <c r="DE3632" s="0"/>
      <c r="DF3632" s="0"/>
      <c r="DG3632" s="0"/>
      <c r="DH3632" s="0"/>
      <c r="DI3632" s="0"/>
      <c r="DJ3632" s="0"/>
      <c r="DK3632" s="0"/>
      <c r="DL3632" s="0"/>
      <c r="DM3632" s="0"/>
      <c r="DN3632" s="0"/>
      <c r="DO3632" s="0"/>
      <c r="DP3632" s="0"/>
      <c r="DQ3632" s="0"/>
      <c r="DR3632" s="0"/>
      <c r="DS3632" s="0"/>
      <c r="DT3632" s="0"/>
      <c r="DU3632" s="0"/>
      <c r="DV3632" s="0"/>
      <c r="DW3632" s="0"/>
      <c r="DX3632" s="0"/>
      <c r="DY3632" s="0"/>
      <c r="DZ3632" s="0"/>
      <c r="EA3632" s="0"/>
      <c r="EB3632" s="0"/>
      <c r="EC3632" s="0"/>
      <c r="ED3632" s="0"/>
      <c r="EE3632" s="0"/>
      <c r="EF3632" s="0"/>
      <c r="EG3632" s="0"/>
      <c r="EH3632" s="0"/>
      <c r="EI3632" s="0"/>
      <c r="EJ3632" s="0"/>
      <c r="EK3632" s="0"/>
      <c r="EL3632" s="0"/>
      <c r="EM3632" s="0"/>
      <c r="EN3632" s="0"/>
      <c r="EO3632" s="0"/>
      <c r="EP3632" s="0"/>
      <c r="EQ3632" s="0"/>
      <c r="ER3632" s="0"/>
      <c r="ES3632" s="0"/>
      <c r="ET3632" s="0"/>
      <c r="EU3632" s="0"/>
      <c r="EV3632" s="0"/>
      <c r="EW3632" s="0"/>
      <c r="EX3632" s="0"/>
      <c r="EY3632" s="0"/>
      <c r="EZ3632" s="0"/>
      <c r="FA3632" s="0"/>
      <c r="FB3632" s="0"/>
      <c r="FC3632" s="0"/>
      <c r="FD3632" s="0"/>
      <c r="FE3632" s="0"/>
      <c r="FF3632" s="0"/>
      <c r="FG3632" s="0"/>
      <c r="FH3632" s="0"/>
      <c r="FI3632" s="0"/>
      <c r="FJ3632" s="0"/>
      <c r="FK3632" s="0"/>
      <c r="FL3632" s="0"/>
      <c r="FM3632" s="0"/>
      <c r="FN3632" s="0"/>
      <c r="FO3632" s="0"/>
      <c r="FP3632" s="0"/>
      <c r="FQ3632" s="0"/>
      <c r="FR3632" s="0"/>
      <c r="FS3632" s="0"/>
      <c r="FT3632" s="0"/>
      <c r="FU3632" s="0"/>
      <c r="FV3632" s="0"/>
      <c r="FW3632" s="0"/>
      <c r="FX3632" s="0"/>
      <c r="FY3632" s="0"/>
      <c r="FZ3632" s="0"/>
      <c r="GA3632" s="0"/>
      <c r="GB3632" s="0"/>
      <c r="GC3632" s="0"/>
      <c r="GD3632" s="0"/>
      <c r="GE3632" s="0"/>
      <c r="GF3632" s="0"/>
      <c r="GG3632" s="0"/>
      <c r="GH3632" s="0"/>
      <c r="GI3632" s="0"/>
      <c r="GJ3632" s="0"/>
      <c r="GK3632" s="0"/>
      <c r="GL3632" s="0"/>
      <c r="GM3632" s="0"/>
      <c r="GN3632" s="0"/>
      <c r="GO3632" s="0"/>
      <c r="GP3632" s="0"/>
      <c r="GQ3632" s="0"/>
      <c r="GR3632" s="0"/>
      <c r="GS3632" s="0"/>
      <c r="GT3632" s="0"/>
      <c r="GU3632" s="0"/>
      <c r="GV3632" s="0"/>
      <c r="GW3632" s="0"/>
      <c r="GX3632" s="0"/>
      <c r="GY3632" s="0"/>
      <c r="GZ3632" s="0"/>
      <c r="HA3632" s="0"/>
      <c r="HB3632" s="0"/>
      <c r="HC3632" s="0"/>
      <c r="HD3632" s="0"/>
      <c r="HE3632" s="0"/>
      <c r="HF3632" s="0"/>
      <c r="HG3632" s="0"/>
      <c r="HH3632" s="0"/>
      <c r="HI3632" s="0"/>
      <c r="HJ3632" s="0"/>
      <c r="HK3632" s="0"/>
      <c r="HL3632" s="0"/>
      <c r="HM3632" s="0"/>
      <c r="HN3632" s="0"/>
      <c r="HO3632" s="0"/>
      <c r="HP3632" s="0"/>
      <c r="HQ3632" s="0"/>
      <c r="HR3632" s="0"/>
      <c r="HS3632" s="0"/>
      <c r="HT3632" s="0"/>
      <c r="HU3632" s="0"/>
      <c r="HV3632" s="0"/>
      <c r="HW3632" s="0"/>
      <c r="HX3632" s="0"/>
      <c r="HY3632" s="0"/>
      <c r="HZ3632" s="0"/>
      <c r="IA3632" s="0"/>
      <c r="IB3632" s="0"/>
      <c r="IC3632" s="0"/>
      <c r="ID3632" s="0"/>
      <c r="IE3632" s="0"/>
      <c r="IF3632" s="0"/>
      <c r="IG3632" s="0"/>
      <c r="IH3632" s="0"/>
      <c r="II3632" s="0"/>
      <c r="IJ3632" s="0"/>
      <c r="IK3632" s="0"/>
      <c r="IL3632" s="0"/>
      <c r="IM3632" s="0"/>
      <c r="IN3632" s="0"/>
      <c r="IO3632" s="0"/>
      <c r="IP3632" s="0"/>
      <c r="IQ3632" s="0"/>
      <c r="IR3632" s="0"/>
      <c r="IS3632" s="0"/>
      <c r="IT3632" s="0"/>
      <c r="IU3632" s="0"/>
      <c r="IV3632" s="0"/>
      <c r="IW3632" s="0"/>
      <c r="IX3632" s="0"/>
      <c r="IY3632" s="0"/>
      <c r="IZ3632" s="0"/>
      <c r="JA3632" s="0"/>
      <c r="JB3632" s="0"/>
      <c r="JC3632" s="0"/>
      <c r="JD3632" s="0"/>
      <c r="JE3632" s="0"/>
      <c r="JF3632" s="0"/>
      <c r="JG3632" s="0"/>
      <c r="JH3632" s="0"/>
      <c r="JI3632" s="0"/>
      <c r="JJ3632" s="0"/>
      <c r="JK3632" s="0"/>
      <c r="JL3632" s="0"/>
      <c r="JM3632" s="0"/>
      <c r="JN3632" s="0"/>
      <c r="JO3632" s="0"/>
      <c r="JP3632" s="0"/>
      <c r="JQ3632" s="0"/>
      <c r="JR3632" s="0"/>
      <c r="JS3632" s="0"/>
      <c r="JT3632" s="0"/>
      <c r="JU3632" s="0"/>
      <c r="JV3632" s="0"/>
      <c r="JW3632" s="0"/>
      <c r="JX3632" s="0"/>
      <c r="JY3632" s="0"/>
      <c r="JZ3632" s="0"/>
      <c r="KA3632" s="0"/>
      <c r="KB3632" s="0"/>
      <c r="KC3632" s="0"/>
      <c r="KD3632" s="0"/>
      <c r="KE3632" s="0"/>
      <c r="KF3632" s="0"/>
      <c r="KG3632" s="0"/>
      <c r="KH3632" s="0"/>
      <c r="KI3632" s="0"/>
      <c r="KJ3632" s="0"/>
      <c r="KK3632" s="0"/>
      <c r="KL3632" s="0"/>
      <c r="KM3632" s="0"/>
      <c r="KN3632" s="0"/>
      <c r="KO3632" s="0"/>
      <c r="KP3632" s="0"/>
      <c r="KQ3632" s="0"/>
      <c r="KR3632" s="0"/>
      <c r="KS3632" s="0"/>
      <c r="KT3632" s="0"/>
      <c r="KU3632" s="0"/>
      <c r="KV3632" s="0"/>
      <c r="KW3632" s="0"/>
      <c r="KX3632" s="0"/>
      <c r="KY3632" s="0"/>
      <c r="KZ3632" s="0"/>
      <c r="LA3632" s="0"/>
      <c r="LB3632" s="0"/>
      <c r="LC3632" s="0"/>
      <c r="LD3632" s="0"/>
      <c r="LE3632" s="0"/>
      <c r="LF3632" s="0"/>
      <c r="LG3632" s="0"/>
      <c r="LH3632" s="0"/>
      <c r="LI3632" s="0"/>
      <c r="LJ3632" s="0"/>
      <c r="LK3632" s="0"/>
      <c r="LL3632" s="0"/>
      <c r="LM3632" s="0"/>
      <c r="LN3632" s="0"/>
      <c r="LO3632" s="0"/>
      <c r="LP3632" s="0"/>
      <c r="LQ3632" s="0"/>
      <c r="LR3632" s="0"/>
      <c r="LS3632" s="0"/>
      <c r="LT3632" s="0"/>
      <c r="LU3632" s="0"/>
      <c r="LV3632" s="0"/>
      <c r="LW3632" s="0"/>
      <c r="LX3632" s="0"/>
      <c r="LY3632" s="0"/>
      <c r="LZ3632" s="0"/>
      <c r="MA3632" s="0"/>
      <c r="MB3632" s="0"/>
      <c r="MC3632" s="0"/>
      <c r="MD3632" s="0"/>
      <c r="ME3632" s="0"/>
      <c r="MF3632" s="0"/>
      <c r="MG3632" s="0"/>
      <c r="MH3632" s="0"/>
      <c r="MI3632" s="0"/>
      <c r="MJ3632" s="0"/>
      <c r="MK3632" s="0"/>
      <c r="ML3632" s="0"/>
      <c r="MM3632" s="0"/>
      <c r="MN3632" s="0"/>
      <c r="MO3632" s="0"/>
      <c r="MP3632" s="0"/>
      <c r="MQ3632" s="0"/>
      <c r="MR3632" s="0"/>
      <c r="MS3632" s="0"/>
      <c r="MT3632" s="0"/>
      <c r="MU3632" s="0"/>
      <c r="MV3632" s="0"/>
      <c r="MW3632" s="0"/>
      <c r="MX3632" s="0"/>
      <c r="MY3632" s="0"/>
      <c r="MZ3632" s="0"/>
      <c r="NA3632" s="0"/>
      <c r="NB3632" s="0"/>
      <c r="NC3632" s="0"/>
      <c r="ND3632" s="0"/>
      <c r="NE3632" s="0"/>
      <c r="NF3632" s="0"/>
      <c r="NG3632" s="0"/>
      <c r="NH3632" s="0"/>
      <c r="NI3632" s="0"/>
      <c r="NJ3632" s="0"/>
      <c r="NK3632" s="0"/>
      <c r="NL3632" s="0"/>
      <c r="NM3632" s="0"/>
      <c r="NN3632" s="0"/>
      <c r="NO3632" s="0"/>
      <c r="NP3632" s="0"/>
      <c r="NQ3632" s="0"/>
      <c r="NR3632" s="0"/>
      <c r="NS3632" s="0"/>
      <c r="NT3632" s="0"/>
      <c r="NU3632" s="0"/>
      <c r="NV3632" s="0"/>
      <c r="NW3632" s="0"/>
      <c r="NX3632" s="0"/>
      <c r="NY3632" s="0"/>
      <c r="NZ3632" s="0"/>
      <c r="OA3632" s="0"/>
      <c r="OB3632" s="0"/>
      <c r="OC3632" s="0"/>
      <c r="OD3632" s="0"/>
      <c r="OE3632" s="0"/>
      <c r="OF3632" s="0"/>
      <c r="OG3632" s="0"/>
      <c r="OH3632" s="0"/>
      <c r="OI3632" s="0"/>
      <c r="OJ3632" s="0"/>
      <c r="OK3632" s="0"/>
      <c r="OL3632" s="0"/>
      <c r="OM3632" s="0"/>
      <c r="ON3632" s="0"/>
      <c r="OO3632" s="0"/>
      <c r="OP3632" s="0"/>
      <c r="OQ3632" s="0"/>
      <c r="OR3632" s="0"/>
      <c r="OS3632" s="0"/>
      <c r="OT3632" s="0"/>
      <c r="OU3632" s="0"/>
      <c r="OV3632" s="0"/>
      <c r="OW3632" s="0"/>
      <c r="OX3632" s="0"/>
      <c r="OY3632" s="0"/>
      <c r="OZ3632" s="0"/>
      <c r="PA3632" s="0"/>
      <c r="PB3632" s="0"/>
      <c r="PC3632" s="0"/>
      <c r="PD3632" s="0"/>
      <c r="PE3632" s="0"/>
      <c r="PF3632" s="0"/>
      <c r="PG3632" s="0"/>
      <c r="PH3632" s="0"/>
      <c r="PI3632" s="0"/>
      <c r="PJ3632" s="0"/>
      <c r="PK3632" s="0"/>
      <c r="PL3632" s="0"/>
      <c r="PM3632" s="0"/>
      <c r="PN3632" s="0"/>
      <c r="PO3632" s="0"/>
      <c r="PP3632" s="0"/>
      <c r="PQ3632" s="0"/>
      <c r="PR3632" s="0"/>
      <c r="PS3632" s="0"/>
      <c r="PT3632" s="0"/>
      <c r="PU3632" s="0"/>
      <c r="PV3632" s="0"/>
      <c r="PW3632" s="0"/>
      <c r="PX3632" s="0"/>
      <c r="PY3632" s="0"/>
      <c r="PZ3632" s="0"/>
      <c r="QA3632" s="0"/>
      <c r="QB3632" s="0"/>
      <c r="QC3632" s="0"/>
      <c r="QD3632" s="0"/>
      <c r="QE3632" s="0"/>
      <c r="QF3632" s="0"/>
      <c r="QG3632" s="0"/>
      <c r="QH3632" s="0"/>
      <c r="QI3632" s="0"/>
      <c r="QJ3632" s="0"/>
      <c r="QK3632" s="0"/>
      <c r="QL3632" s="0"/>
      <c r="QM3632" s="0"/>
      <c r="QN3632" s="0"/>
      <c r="QO3632" s="0"/>
      <c r="QP3632" s="0"/>
      <c r="QQ3632" s="0"/>
      <c r="QR3632" s="0"/>
      <c r="QS3632" s="0"/>
      <c r="QT3632" s="0"/>
      <c r="QU3632" s="0"/>
      <c r="QV3632" s="0"/>
      <c r="QW3632" s="0"/>
      <c r="QX3632" s="0"/>
      <c r="QY3632" s="0"/>
      <c r="QZ3632" s="0"/>
      <c r="RA3632" s="0"/>
      <c r="RB3632" s="0"/>
      <c r="RC3632" s="0"/>
      <c r="RD3632" s="0"/>
      <c r="RE3632" s="0"/>
      <c r="RF3632" s="0"/>
      <c r="RG3632" s="0"/>
      <c r="RH3632" s="0"/>
      <c r="RI3632" s="0"/>
      <c r="RJ3632" s="0"/>
      <c r="RK3632" s="0"/>
      <c r="RL3632" s="0"/>
      <c r="RM3632" s="0"/>
      <c r="RN3632" s="0"/>
      <c r="RO3632" s="0"/>
      <c r="RP3632" s="0"/>
      <c r="RQ3632" s="0"/>
      <c r="RR3632" s="0"/>
      <c r="RS3632" s="0"/>
      <c r="RT3632" s="0"/>
      <c r="RU3632" s="0"/>
      <c r="RV3632" s="0"/>
      <c r="RW3632" s="0"/>
      <c r="RX3632" s="0"/>
      <c r="RY3632" s="0"/>
      <c r="RZ3632" s="0"/>
      <c r="SA3632" s="0"/>
      <c r="SB3632" s="0"/>
      <c r="SC3632" s="0"/>
      <c r="SD3632" s="0"/>
      <c r="SE3632" s="0"/>
      <c r="SF3632" s="0"/>
      <c r="SG3632" s="0"/>
      <c r="SH3632" s="0"/>
      <c r="SI3632" s="0"/>
      <c r="SJ3632" s="0"/>
      <c r="SK3632" s="0"/>
      <c r="SL3632" s="0"/>
      <c r="SM3632" s="0"/>
      <c r="SN3632" s="0"/>
      <c r="SO3632" s="0"/>
      <c r="SP3632" s="0"/>
      <c r="SQ3632" s="0"/>
      <c r="SR3632" s="0"/>
      <c r="SS3632" s="0"/>
      <c r="ST3632" s="0"/>
      <c r="SU3632" s="0"/>
      <c r="SV3632" s="0"/>
      <c r="SW3632" s="0"/>
      <c r="SX3632" s="0"/>
      <c r="SY3632" s="0"/>
      <c r="SZ3632" s="0"/>
      <c r="TA3632" s="0"/>
      <c r="TB3632" s="0"/>
      <c r="TC3632" s="0"/>
      <c r="TD3632" s="0"/>
      <c r="TE3632" s="0"/>
      <c r="TF3632" s="0"/>
      <c r="TG3632" s="0"/>
      <c r="TH3632" s="0"/>
      <c r="TI3632" s="0"/>
      <c r="TJ3632" s="0"/>
      <c r="TK3632" s="0"/>
      <c r="TL3632" s="0"/>
      <c r="TM3632" s="0"/>
      <c r="TN3632" s="0"/>
      <c r="TO3632" s="0"/>
      <c r="TP3632" s="0"/>
      <c r="TQ3632" s="0"/>
      <c r="TR3632" s="0"/>
      <c r="TS3632" s="0"/>
      <c r="TT3632" s="0"/>
      <c r="TU3632" s="0"/>
      <c r="TV3632" s="0"/>
      <c r="TW3632" s="0"/>
      <c r="TX3632" s="0"/>
      <c r="TY3632" s="0"/>
      <c r="TZ3632" s="0"/>
      <c r="UA3632" s="0"/>
      <c r="UB3632" s="0"/>
      <c r="UC3632" s="0"/>
      <c r="UD3632" s="0"/>
      <c r="UE3632" s="0"/>
      <c r="UF3632" s="0"/>
      <c r="UG3632" s="0"/>
      <c r="UH3632" s="0"/>
      <c r="UI3632" s="0"/>
      <c r="UJ3632" s="0"/>
      <c r="UK3632" s="0"/>
      <c r="UL3632" s="0"/>
      <c r="UM3632" s="0"/>
      <c r="UN3632" s="0"/>
      <c r="UO3632" s="0"/>
      <c r="UP3632" s="0"/>
      <c r="UQ3632" s="0"/>
      <c r="UR3632" s="0"/>
      <c r="US3632" s="0"/>
      <c r="UT3632" s="0"/>
      <c r="UU3632" s="0"/>
      <c r="UV3632" s="0"/>
      <c r="UW3632" s="0"/>
      <c r="UX3632" s="0"/>
      <c r="UY3632" s="0"/>
      <c r="UZ3632" s="0"/>
      <c r="VA3632" s="0"/>
      <c r="VB3632" s="0"/>
      <c r="VC3632" s="0"/>
      <c r="VD3632" s="0"/>
      <c r="VE3632" s="0"/>
      <c r="VF3632" s="0"/>
      <c r="VG3632" s="0"/>
      <c r="VH3632" s="0"/>
      <c r="VI3632" s="0"/>
      <c r="VJ3632" s="0"/>
      <c r="VK3632" s="0"/>
      <c r="VL3632" s="0"/>
      <c r="VM3632" s="0"/>
      <c r="VN3632" s="0"/>
      <c r="VO3632" s="0"/>
      <c r="VP3632" s="0"/>
      <c r="VQ3632" s="0"/>
      <c r="VR3632" s="0"/>
      <c r="VS3632" s="0"/>
      <c r="VT3632" s="0"/>
      <c r="VU3632" s="0"/>
      <c r="VV3632" s="0"/>
      <c r="VW3632" s="0"/>
      <c r="VX3632" s="0"/>
      <c r="VY3632" s="0"/>
      <c r="VZ3632" s="0"/>
      <c r="WA3632" s="0"/>
      <c r="WB3632" s="0"/>
      <c r="WC3632" s="0"/>
      <c r="WD3632" s="0"/>
      <c r="WE3632" s="0"/>
      <c r="WF3632" s="0"/>
      <c r="WG3632" s="0"/>
      <c r="WH3632" s="0"/>
      <c r="WI3632" s="0"/>
      <c r="WJ3632" s="0"/>
      <c r="WK3632" s="0"/>
      <c r="WL3632" s="0"/>
      <c r="WM3632" s="0"/>
      <c r="WN3632" s="0"/>
      <c r="WO3632" s="0"/>
      <c r="WP3632" s="0"/>
      <c r="WQ3632" s="0"/>
      <c r="WR3632" s="0"/>
      <c r="WS3632" s="0"/>
      <c r="WT3632" s="0"/>
      <c r="WU3632" s="0"/>
      <c r="WV3632" s="0"/>
      <c r="WW3632" s="0"/>
      <c r="WX3632" s="0"/>
      <c r="WY3632" s="0"/>
      <c r="WZ3632" s="0"/>
      <c r="XA3632" s="0"/>
      <c r="XB3632" s="0"/>
      <c r="XC3632" s="0"/>
      <c r="XD3632" s="0"/>
      <c r="XE3632" s="0"/>
      <c r="XF3632" s="0"/>
      <c r="XG3632" s="0"/>
      <c r="XH3632" s="0"/>
      <c r="XI3632" s="0"/>
      <c r="XJ3632" s="0"/>
      <c r="XK3632" s="0"/>
      <c r="XL3632" s="0"/>
      <c r="XM3632" s="0"/>
      <c r="XN3632" s="0"/>
      <c r="XO3632" s="0"/>
      <c r="XP3632" s="0"/>
      <c r="XQ3632" s="0"/>
      <c r="XR3632" s="0"/>
      <c r="XS3632" s="0"/>
      <c r="XT3632" s="0"/>
      <c r="XU3632" s="0"/>
      <c r="XV3632" s="0"/>
      <c r="XW3632" s="0"/>
      <c r="XX3632" s="0"/>
      <c r="XY3632" s="0"/>
      <c r="XZ3632" s="0"/>
      <c r="YA3632" s="0"/>
      <c r="YB3632" s="0"/>
      <c r="YC3632" s="0"/>
      <c r="YD3632" s="0"/>
      <c r="YE3632" s="0"/>
      <c r="YF3632" s="0"/>
      <c r="YG3632" s="0"/>
      <c r="YH3632" s="0"/>
      <c r="YI3632" s="0"/>
      <c r="YJ3632" s="0"/>
      <c r="YK3632" s="0"/>
      <c r="YL3632" s="0"/>
      <c r="YM3632" s="0"/>
      <c r="YN3632" s="0"/>
      <c r="YO3632" s="0"/>
      <c r="YP3632" s="0"/>
      <c r="YQ3632" s="0"/>
      <c r="YR3632" s="0"/>
      <c r="YS3632" s="0"/>
      <c r="YT3632" s="0"/>
      <c r="YU3632" s="0"/>
      <c r="YV3632" s="0"/>
      <c r="YW3632" s="0"/>
      <c r="YX3632" s="0"/>
      <c r="YY3632" s="0"/>
      <c r="YZ3632" s="0"/>
      <c r="ZA3632" s="0"/>
      <c r="ZB3632" s="0"/>
      <c r="ZC3632" s="0"/>
      <c r="ZD3632" s="0"/>
      <c r="ZE3632" s="0"/>
      <c r="ZF3632" s="0"/>
      <c r="ZG3632" s="0"/>
      <c r="ZH3632" s="0"/>
      <c r="ZI3632" s="0"/>
      <c r="ZJ3632" s="0"/>
      <c r="ZK3632" s="0"/>
      <c r="ZL3632" s="0"/>
      <c r="ZM3632" s="0"/>
      <c r="ZN3632" s="0"/>
      <c r="ZO3632" s="0"/>
      <c r="ZP3632" s="0"/>
      <c r="ZQ3632" s="0"/>
      <c r="ZR3632" s="0"/>
      <c r="ZS3632" s="0"/>
      <c r="ZT3632" s="0"/>
      <c r="ZU3632" s="0"/>
      <c r="ZV3632" s="0"/>
      <c r="ZW3632" s="0"/>
      <c r="ZX3632" s="0"/>
      <c r="ZY3632" s="0"/>
      <c r="ZZ3632" s="0"/>
      <c r="AAA3632" s="0"/>
      <c r="AAB3632" s="0"/>
      <c r="AAC3632" s="0"/>
      <c r="AAD3632" s="0"/>
      <c r="AAE3632" s="0"/>
      <c r="AAF3632" s="0"/>
      <c r="AAG3632" s="0"/>
      <c r="AAH3632" s="0"/>
      <c r="AAI3632" s="0"/>
      <c r="AAJ3632" s="0"/>
      <c r="AAK3632" s="0"/>
      <c r="AAL3632" s="0"/>
      <c r="AAM3632" s="0"/>
      <c r="AAN3632" s="0"/>
      <c r="AAO3632" s="0"/>
      <c r="AAP3632" s="0"/>
      <c r="AAQ3632" s="0"/>
      <c r="AAR3632" s="0"/>
      <c r="AAS3632" s="0"/>
      <c r="AAT3632" s="0"/>
      <c r="AAU3632" s="0"/>
      <c r="AAV3632" s="0"/>
      <c r="AAW3632" s="0"/>
      <c r="AAX3632" s="0"/>
      <c r="AAY3632" s="0"/>
      <c r="AAZ3632" s="0"/>
      <c r="ABA3632" s="0"/>
      <c r="ABB3632" s="0"/>
      <c r="ABC3632" s="0"/>
      <c r="ABD3632" s="0"/>
      <c r="ABE3632" s="0"/>
      <c r="ABF3632" s="0"/>
      <c r="ABG3632" s="0"/>
      <c r="ABH3632" s="0"/>
      <c r="ABI3632" s="0"/>
      <c r="ABJ3632" s="0"/>
      <c r="ABK3632" s="0"/>
      <c r="ABL3632" s="0"/>
      <c r="ABM3632" s="0"/>
      <c r="ABN3632" s="0"/>
      <c r="ABO3632" s="0"/>
      <c r="ABP3632" s="0"/>
      <c r="ABQ3632" s="0"/>
      <c r="ABR3632" s="0"/>
      <c r="ABS3632" s="0"/>
      <c r="ABT3632" s="0"/>
      <c r="ABU3632" s="0"/>
      <c r="ABV3632" s="0"/>
      <c r="ABW3632" s="0"/>
      <c r="ABX3632" s="0"/>
      <c r="ABY3632" s="0"/>
      <c r="ABZ3632" s="0"/>
      <c r="ACA3632" s="0"/>
      <c r="ACB3632" s="0"/>
      <c r="ACC3632" s="0"/>
      <c r="ACD3632" s="0"/>
      <c r="ACE3632" s="0"/>
      <c r="ACF3632" s="0"/>
      <c r="ACG3632" s="0"/>
      <c r="ACH3632" s="0"/>
      <c r="ACI3632" s="0"/>
      <c r="ACJ3632" s="0"/>
      <c r="ACK3632" s="0"/>
      <c r="ACL3632" s="0"/>
      <c r="ACM3632" s="0"/>
      <c r="ACN3632" s="0"/>
      <c r="ACO3632" s="0"/>
      <c r="ACP3632" s="0"/>
      <c r="ACQ3632" s="0"/>
      <c r="ACR3632" s="0"/>
      <c r="ACS3632" s="0"/>
      <c r="ACT3632" s="0"/>
      <c r="ACU3632" s="0"/>
      <c r="ACV3632" s="0"/>
      <c r="ACW3632" s="0"/>
      <c r="ACX3632" s="0"/>
      <c r="ACY3632" s="0"/>
      <c r="ACZ3632" s="0"/>
      <c r="ADA3632" s="0"/>
      <c r="ADB3632" s="0"/>
      <c r="ADC3632" s="0"/>
      <c r="ADD3632" s="0"/>
      <c r="ADE3632" s="0"/>
      <c r="ADF3632" s="0"/>
      <c r="ADG3632" s="0"/>
      <c r="ADH3632" s="0"/>
      <c r="ADI3632" s="0"/>
      <c r="ADJ3632" s="0"/>
      <c r="ADK3632" s="0"/>
      <c r="ADL3632" s="0"/>
      <c r="ADM3632" s="0"/>
      <c r="ADN3632" s="0"/>
      <c r="ADO3632" s="0"/>
      <c r="ADP3632" s="0"/>
      <c r="ADQ3632" s="0"/>
      <c r="ADR3632" s="0"/>
      <c r="ADS3632" s="0"/>
      <c r="ADT3632" s="0"/>
      <c r="ADU3632" s="0"/>
      <c r="ADV3632" s="0"/>
      <c r="ADW3632" s="0"/>
      <c r="ADX3632" s="0"/>
      <c r="ADY3632" s="0"/>
      <c r="ADZ3632" s="0"/>
      <c r="AEA3632" s="0"/>
      <c r="AEB3632" s="0"/>
      <c r="AEC3632" s="0"/>
      <c r="AED3632" s="0"/>
      <c r="AEE3632" s="0"/>
      <c r="AEF3632" s="0"/>
      <c r="AEG3632" s="0"/>
      <c r="AEH3632" s="0"/>
      <c r="AEI3632" s="0"/>
      <c r="AEJ3632" s="0"/>
      <c r="AEK3632" s="0"/>
      <c r="AEL3632" s="0"/>
      <c r="AEM3632" s="0"/>
      <c r="AEN3632" s="0"/>
      <c r="AEO3632" s="0"/>
      <c r="AEP3632" s="0"/>
      <c r="AEQ3632" s="0"/>
      <c r="AER3632" s="0"/>
      <c r="AES3632" s="0"/>
      <c r="AET3632" s="0"/>
      <c r="AEU3632" s="0"/>
      <c r="AEV3632" s="0"/>
      <c r="AEW3632" s="0"/>
      <c r="AEX3632" s="0"/>
      <c r="AEY3632" s="0"/>
      <c r="AEZ3632" s="0"/>
      <c r="AFA3632" s="0"/>
      <c r="AFB3632" s="0"/>
      <c r="AFC3632" s="0"/>
      <c r="AFD3632" s="0"/>
      <c r="AFE3632" s="0"/>
      <c r="AFF3632" s="0"/>
      <c r="AFG3632" s="0"/>
      <c r="AFH3632" s="0"/>
      <c r="AFI3632" s="0"/>
      <c r="AFJ3632" s="0"/>
      <c r="AFK3632" s="0"/>
      <c r="AFL3632" s="0"/>
      <c r="AFM3632" s="0"/>
      <c r="AFN3632" s="0"/>
      <c r="AFO3632" s="0"/>
      <c r="AFP3632" s="0"/>
      <c r="AFQ3632" s="0"/>
      <c r="AFR3632" s="0"/>
      <c r="AFS3632" s="0"/>
      <c r="AFT3632" s="0"/>
      <c r="AFU3632" s="0"/>
      <c r="AFV3632" s="0"/>
      <c r="AFW3632" s="0"/>
      <c r="AFX3632" s="0"/>
      <c r="AFY3632" s="0"/>
      <c r="AFZ3632" s="0"/>
      <c r="AGA3632" s="0"/>
      <c r="AGB3632" s="0"/>
      <c r="AGC3632" s="0"/>
      <c r="AGD3632" s="0"/>
      <c r="AGE3632" s="0"/>
      <c r="AGF3632" s="0"/>
      <c r="AGG3632" s="0"/>
      <c r="AGH3632" s="0"/>
      <c r="AGI3632" s="0"/>
      <c r="AGJ3632" s="0"/>
      <c r="AGK3632" s="0"/>
      <c r="AGL3632" s="0"/>
      <c r="AGM3632" s="0"/>
      <c r="AGN3632" s="0"/>
      <c r="AGO3632" s="0"/>
      <c r="AGP3632" s="0"/>
      <c r="AGQ3632" s="0"/>
      <c r="AGR3632" s="0"/>
      <c r="AGS3632" s="0"/>
      <c r="AGT3632" s="0"/>
      <c r="AGU3632" s="0"/>
      <c r="AGV3632" s="0"/>
      <c r="AGW3632" s="0"/>
      <c r="AGX3632" s="0"/>
      <c r="AGY3632" s="0"/>
      <c r="AGZ3632" s="0"/>
      <c r="AHA3632" s="0"/>
      <c r="AHB3632" s="0"/>
      <c r="AHC3632" s="0"/>
      <c r="AHD3632" s="0"/>
      <c r="AHE3632" s="0"/>
      <c r="AHF3632" s="0"/>
      <c r="AHG3632" s="0"/>
      <c r="AHH3632" s="0"/>
      <c r="AHI3632" s="0"/>
      <c r="AHJ3632" s="0"/>
      <c r="AHK3632" s="0"/>
      <c r="AHL3632" s="0"/>
      <c r="AHM3632" s="0"/>
      <c r="AHN3632" s="0"/>
      <c r="AHO3632" s="0"/>
      <c r="AHP3632" s="0"/>
      <c r="AHQ3632" s="0"/>
      <c r="AHR3632" s="0"/>
      <c r="AHS3632" s="0"/>
      <c r="AHT3632" s="0"/>
      <c r="AHU3632" s="0"/>
      <c r="AHV3632" s="0"/>
      <c r="AHW3632" s="0"/>
      <c r="AHX3632" s="0"/>
      <c r="AHY3632" s="0"/>
      <c r="AHZ3632" s="0"/>
      <c r="AIA3632" s="0"/>
      <c r="AIB3632" s="0"/>
      <c r="AIC3632" s="0"/>
      <c r="AID3632" s="0"/>
      <c r="AIE3632" s="0"/>
      <c r="AIF3632" s="0"/>
      <c r="AIG3632" s="0"/>
      <c r="AIH3632" s="0"/>
      <c r="AII3632" s="0"/>
      <c r="AIJ3632" s="0"/>
      <c r="AIK3632" s="0"/>
      <c r="AIL3632" s="0"/>
      <c r="AIM3632" s="0"/>
      <c r="AIN3632" s="0"/>
      <c r="AIO3632" s="0"/>
      <c r="AIP3632" s="0"/>
      <c r="AIQ3632" s="0"/>
      <c r="AIR3632" s="0"/>
      <c r="AIS3632" s="0"/>
      <c r="AIT3632" s="0"/>
      <c r="AIU3632" s="0"/>
      <c r="AIV3632" s="0"/>
      <c r="AIW3632" s="0"/>
      <c r="AIX3632" s="0"/>
      <c r="AIY3632" s="0"/>
      <c r="AIZ3632" s="0"/>
      <c r="AJA3632" s="0"/>
      <c r="AJB3632" s="0"/>
      <c r="AJC3632" s="0"/>
      <c r="AJD3632" s="0"/>
      <c r="AJE3632" s="0"/>
      <c r="AJF3632" s="0"/>
      <c r="AJG3632" s="0"/>
      <c r="AJH3632" s="0"/>
      <c r="AJI3632" s="0"/>
      <c r="AJJ3632" s="0"/>
      <c r="AJK3632" s="0"/>
      <c r="AJL3632" s="0"/>
      <c r="AJM3632" s="0"/>
      <c r="AJN3632" s="0"/>
      <c r="AJO3632" s="0"/>
      <c r="AJP3632" s="0"/>
      <c r="AJQ3632" s="0"/>
      <c r="AJR3632" s="0"/>
      <c r="AJS3632" s="0"/>
      <c r="AJT3632" s="0"/>
      <c r="AJU3632" s="0"/>
      <c r="AJV3632" s="0"/>
      <c r="AJW3632" s="0"/>
      <c r="AJX3632" s="0"/>
      <c r="AJY3632" s="0"/>
      <c r="AJZ3632" s="0"/>
      <c r="AKA3632" s="0"/>
      <c r="AKB3632" s="0"/>
      <c r="AKC3632" s="0"/>
      <c r="AKD3632" s="0"/>
      <c r="AKE3632" s="0"/>
      <c r="AKF3632" s="0"/>
      <c r="AKG3632" s="0"/>
      <c r="AKH3632" s="0"/>
      <c r="AKI3632" s="0"/>
      <c r="AKJ3632" s="0"/>
      <c r="AKK3632" s="0"/>
      <c r="AKL3632" s="0"/>
      <c r="AKM3632" s="0"/>
      <c r="AKN3632" s="0"/>
      <c r="AKO3632" s="0"/>
      <c r="AKP3632" s="0"/>
      <c r="AKQ3632" s="0"/>
      <c r="AKR3632" s="0"/>
      <c r="AKS3632" s="0"/>
      <c r="AKT3632" s="0"/>
      <c r="AKU3632" s="0"/>
      <c r="AKV3632" s="0"/>
      <c r="AKW3632" s="0"/>
      <c r="AKX3632" s="0"/>
      <c r="AKY3632" s="0"/>
      <c r="AKZ3632" s="0"/>
      <c r="ALA3632" s="0"/>
      <c r="ALB3632" s="0"/>
      <c r="ALC3632" s="0"/>
      <c r="ALD3632" s="0"/>
      <c r="ALE3632" s="0"/>
      <c r="ALF3632" s="0"/>
      <c r="ALG3632" s="0"/>
      <c r="ALH3632" s="0"/>
      <c r="ALI3632" s="0"/>
      <c r="ALJ3632" s="0"/>
      <c r="ALK3632" s="0"/>
      <c r="ALL3632" s="0"/>
      <c r="ALM3632" s="0"/>
      <c r="ALN3632" s="0"/>
      <c r="ALO3632" s="0"/>
      <c r="ALP3632" s="0"/>
      <c r="ALQ3632" s="0"/>
      <c r="ALR3632" s="0"/>
      <c r="ALS3632" s="0"/>
      <c r="ALT3632" s="0"/>
      <c r="ALU3632" s="0"/>
      <c r="ALV3632" s="0"/>
      <c r="ALW3632" s="0"/>
      <c r="ALX3632" s="0"/>
      <c r="ALY3632" s="0"/>
      <c r="ALZ3632" s="0"/>
      <c r="AMA3632" s="0"/>
      <c r="AMB3632" s="0"/>
      <c r="AMC3632" s="0"/>
      <c r="AMD3632" s="0"/>
      <c r="AME3632" s="0"/>
      <c r="AMF3632" s="0"/>
      <c r="AMG3632" s="0"/>
      <c r="AMH3632" s="0"/>
      <c r="AMI3632" s="0"/>
    </row>
    <row r="3633" customFormat="false" ht="12.75" hidden="false" customHeight="false" outlineLevel="0" collapsed="false">
      <c r="A3633" s="1" t="s">
        <v>3859</v>
      </c>
      <c r="C3633" s="27" t="s">
        <v>3863</v>
      </c>
      <c r="D3633" s="27"/>
      <c r="E3633" s="28"/>
      <c r="F3633" s="29"/>
      <c r="G3633" s="27"/>
      <c r="H3633" s="30" t="s">
        <v>168</v>
      </c>
      <c r="I3633" s="31" t="n">
        <v>1.55</v>
      </c>
      <c r="J3633" s="107" t="s">
        <v>2875</v>
      </c>
      <c r="BM3633" s="0"/>
      <c r="BN3633" s="0"/>
      <c r="BO3633" s="0"/>
      <c r="BP3633" s="0"/>
      <c r="BQ3633" s="0"/>
      <c r="BR3633" s="0"/>
      <c r="BS3633" s="0"/>
      <c r="BT3633" s="0"/>
      <c r="BU3633" s="0"/>
      <c r="BV3633" s="0"/>
      <c r="BW3633" s="0"/>
      <c r="BX3633" s="0"/>
      <c r="BY3633" s="0"/>
      <c r="BZ3633" s="0"/>
      <c r="CA3633" s="0"/>
      <c r="CB3633" s="0"/>
      <c r="CC3633" s="0"/>
      <c r="CD3633" s="0"/>
      <c r="CE3633" s="0"/>
      <c r="CF3633" s="0"/>
      <c r="CG3633" s="0"/>
      <c r="CH3633" s="0"/>
      <c r="CI3633" s="0"/>
      <c r="CJ3633" s="0"/>
      <c r="CK3633" s="0"/>
      <c r="CL3633" s="0"/>
      <c r="CM3633" s="0"/>
      <c r="CN3633" s="0"/>
      <c r="CO3633" s="0"/>
      <c r="CP3633" s="0"/>
      <c r="CQ3633" s="0"/>
      <c r="CR3633" s="0"/>
      <c r="CS3633" s="0"/>
      <c r="CT3633" s="0"/>
      <c r="CU3633" s="0"/>
      <c r="CV3633" s="0"/>
      <c r="CW3633" s="0"/>
      <c r="CX3633" s="0"/>
      <c r="CY3633" s="0"/>
      <c r="CZ3633" s="0"/>
      <c r="DA3633" s="0"/>
      <c r="DB3633" s="0"/>
      <c r="DC3633" s="0"/>
      <c r="DD3633" s="0"/>
      <c r="DE3633" s="0"/>
      <c r="DF3633" s="0"/>
      <c r="DG3633" s="0"/>
      <c r="DH3633" s="0"/>
      <c r="DI3633" s="0"/>
      <c r="DJ3633" s="0"/>
      <c r="DK3633" s="0"/>
      <c r="DL3633" s="0"/>
      <c r="DM3633" s="0"/>
      <c r="DN3633" s="0"/>
      <c r="DO3633" s="0"/>
      <c r="DP3633" s="0"/>
      <c r="DQ3633" s="0"/>
      <c r="DR3633" s="0"/>
      <c r="DS3633" s="0"/>
      <c r="DT3633" s="0"/>
      <c r="DU3633" s="0"/>
      <c r="DV3633" s="0"/>
      <c r="DW3633" s="0"/>
      <c r="DX3633" s="0"/>
      <c r="DY3633" s="0"/>
      <c r="DZ3633" s="0"/>
      <c r="EA3633" s="0"/>
      <c r="EB3633" s="0"/>
      <c r="EC3633" s="0"/>
      <c r="ED3633" s="0"/>
      <c r="EE3633" s="0"/>
      <c r="EF3633" s="0"/>
      <c r="EG3633" s="0"/>
      <c r="EH3633" s="0"/>
      <c r="EI3633" s="0"/>
      <c r="EJ3633" s="0"/>
      <c r="EK3633" s="0"/>
      <c r="EL3633" s="0"/>
      <c r="EM3633" s="0"/>
      <c r="EN3633" s="0"/>
      <c r="EO3633" s="0"/>
      <c r="EP3633" s="0"/>
      <c r="EQ3633" s="0"/>
      <c r="ER3633" s="0"/>
      <c r="ES3633" s="0"/>
      <c r="ET3633" s="0"/>
      <c r="EU3633" s="0"/>
      <c r="EV3633" s="0"/>
      <c r="EW3633" s="0"/>
      <c r="EX3633" s="0"/>
      <c r="EY3633" s="0"/>
      <c r="EZ3633" s="0"/>
      <c r="FA3633" s="0"/>
      <c r="FB3633" s="0"/>
      <c r="FC3633" s="0"/>
      <c r="FD3633" s="0"/>
      <c r="FE3633" s="0"/>
      <c r="FF3633" s="0"/>
      <c r="FG3633" s="0"/>
      <c r="FH3633" s="0"/>
      <c r="FI3633" s="0"/>
      <c r="FJ3633" s="0"/>
      <c r="FK3633" s="0"/>
      <c r="FL3633" s="0"/>
      <c r="FM3633" s="0"/>
      <c r="FN3633" s="0"/>
      <c r="FO3633" s="0"/>
      <c r="FP3633" s="0"/>
      <c r="FQ3633" s="0"/>
      <c r="FR3633" s="0"/>
      <c r="FS3633" s="0"/>
      <c r="FT3633" s="0"/>
      <c r="FU3633" s="0"/>
      <c r="FV3633" s="0"/>
      <c r="FW3633" s="0"/>
      <c r="FX3633" s="0"/>
      <c r="FY3633" s="0"/>
      <c r="FZ3633" s="0"/>
      <c r="GA3633" s="0"/>
      <c r="GB3633" s="0"/>
      <c r="GC3633" s="0"/>
      <c r="GD3633" s="0"/>
      <c r="GE3633" s="0"/>
      <c r="GF3633" s="0"/>
      <c r="GG3633" s="0"/>
      <c r="GH3633" s="0"/>
      <c r="GI3633" s="0"/>
      <c r="GJ3633" s="0"/>
      <c r="GK3633" s="0"/>
      <c r="GL3633" s="0"/>
      <c r="GM3633" s="0"/>
      <c r="GN3633" s="0"/>
      <c r="GO3633" s="0"/>
      <c r="GP3633" s="0"/>
      <c r="GQ3633" s="0"/>
      <c r="GR3633" s="0"/>
      <c r="GS3633" s="0"/>
      <c r="GT3633" s="0"/>
      <c r="GU3633" s="0"/>
      <c r="GV3633" s="0"/>
      <c r="GW3633" s="0"/>
      <c r="GX3633" s="0"/>
      <c r="GY3633" s="0"/>
      <c r="GZ3633" s="0"/>
      <c r="HA3633" s="0"/>
      <c r="HB3633" s="0"/>
      <c r="HC3633" s="0"/>
      <c r="HD3633" s="0"/>
      <c r="HE3633" s="0"/>
      <c r="HF3633" s="0"/>
      <c r="HG3633" s="0"/>
      <c r="HH3633" s="0"/>
      <c r="HI3633" s="0"/>
      <c r="HJ3633" s="0"/>
      <c r="HK3633" s="0"/>
      <c r="HL3633" s="0"/>
      <c r="HM3633" s="0"/>
      <c r="HN3633" s="0"/>
      <c r="HO3633" s="0"/>
      <c r="HP3633" s="0"/>
      <c r="HQ3633" s="0"/>
      <c r="HR3633" s="0"/>
      <c r="HS3633" s="0"/>
      <c r="HT3633" s="0"/>
      <c r="HU3633" s="0"/>
      <c r="HV3633" s="0"/>
      <c r="HW3633" s="0"/>
      <c r="HX3633" s="0"/>
      <c r="HY3633" s="0"/>
      <c r="HZ3633" s="0"/>
      <c r="IA3633" s="0"/>
      <c r="IB3633" s="0"/>
      <c r="IC3633" s="0"/>
      <c r="ID3633" s="0"/>
      <c r="IE3633" s="0"/>
      <c r="IF3633" s="0"/>
      <c r="IG3633" s="0"/>
      <c r="IH3633" s="0"/>
      <c r="II3633" s="0"/>
      <c r="IJ3633" s="0"/>
      <c r="IK3633" s="0"/>
      <c r="IL3633" s="0"/>
      <c r="IM3633" s="0"/>
      <c r="IN3633" s="0"/>
      <c r="IO3633" s="0"/>
      <c r="IP3633" s="0"/>
      <c r="IQ3633" s="0"/>
      <c r="IR3633" s="0"/>
      <c r="IS3633" s="0"/>
      <c r="IT3633" s="0"/>
      <c r="IU3633" s="0"/>
      <c r="IV3633" s="0"/>
      <c r="IW3633" s="0"/>
      <c r="IX3633" s="0"/>
      <c r="IY3633" s="0"/>
      <c r="IZ3633" s="0"/>
      <c r="JA3633" s="0"/>
      <c r="JB3633" s="0"/>
      <c r="JC3633" s="0"/>
      <c r="JD3633" s="0"/>
      <c r="JE3633" s="0"/>
      <c r="JF3633" s="0"/>
      <c r="JG3633" s="0"/>
      <c r="JH3633" s="0"/>
      <c r="JI3633" s="0"/>
      <c r="JJ3633" s="0"/>
      <c r="JK3633" s="0"/>
      <c r="JL3633" s="0"/>
      <c r="JM3633" s="0"/>
      <c r="JN3633" s="0"/>
      <c r="JO3633" s="0"/>
      <c r="JP3633" s="0"/>
      <c r="JQ3633" s="0"/>
      <c r="JR3633" s="0"/>
      <c r="JS3633" s="0"/>
      <c r="JT3633" s="0"/>
      <c r="JU3633" s="0"/>
      <c r="JV3633" s="0"/>
      <c r="JW3633" s="0"/>
      <c r="JX3633" s="0"/>
      <c r="JY3633" s="0"/>
      <c r="JZ3633" s="0"/>
      <c r="KA3633" s="0"/>
      <c r="KB3633" s="0"/>
      <c r="KC3633" s="0"/>
      <c r="KD3633" s="0"/>
      <c r="KE3633" s="0"/>
      <c r="KF3633" s="0"/>
      <c r="KG3633" s="0"/>
      <c r="KH3633" s="0"/>
      <c r="KI3633" s="0"/>
      <c r="KJ3633" s="0"/>
      <c r="KK3633" s="0"/>
      <c r="KL3633" s="0"/>
      <c r="KM3633" s="0"/>
      <c r="KN3633" s="0"/>
      <c r="KO3633" s="0"/>
      <c r="KP3633" s="0"/>
      <c r="KQ3633" s="0"/>
      <c r="KR3633" s="0"/>
      <c r="KS3633" s="0"/>
      <c r="KT3633" s="0"/>
      <c r="KU3633" s="0"/>
      <c r="KV3633" s="0"/>
      <c r="KW3633" s="0"/>
      <c r="KX3633" s="0"/>
      <c r="KY3633" s="0"/>
      <c r="KZ3633" s="0"/>
      <c r="LA3633" s="0"/>
      <c r="LB3633" s="0"/>
      <c r="LC3633" s="0"/>
      <c r="LD3633" s="0"/>
      <c r="LE3633" s="0"/>
      <c r="LF3633" s="0"/>
      <c r="LG3633" s="0"/>
      <c r="LH3633" s="0"/>
      <c r="LI3633" s="0"/>
      <c r="LJ3633" s="0"/>
      <c r="LK3633" s="0"/>
      <c r="LL3633" s="0"/>
      <c r="LM3633" s="0"/>
      <c r="LN3633" s="0"/>
      <c r="LO3633" s="0"/>
      <c r="LP3633" s="0"/>
      <c r="LQ3633" s="0"/>
      <c r="LR3633" s="0"/>
      <c r="LS3633" s="0"/>
      <c r="LT3633" s="0"/>
      <c r="LU3633" s="0"/>
      <c r="LV3633" s="0"/>
      <c r="LW3633" s="0"/>
      <c r="LX3633" s="0"/>
      <c r="LY3633" s="0"/>
      <c r="LZ3633" s="0"/>
      <c r="MA3633" s="0"/>
      <c r="MB3633" s="0"/>
      <c r="MC3633" s="0"/>
      <c r="MD3633" s="0"/>
      <c r="ME3633" s="0"/>
      <c r="MF3633" s="0"/>
      <c r="MG3633" s="0"/>
      <c r="MH3633" s="0"/>
      <c r="MI3633" s="0"/>
      <c r="MJ3633" s="0"/>
      <c r="MK3633" s="0"/>
      <c r="ML3633" s="0"/>
      <c r="MM3633" s="0"/>
      <c r="MN3633" s="0"/>
      <c r="MO3633" s="0"/>
      <c r="MP3633" s="0"/>
      <c r="MQ3633" s="0"/>
      <c r="MR3633" s="0"/>
      <c r="MS3633" s="0"/>
      <c r="MT3633" s="0"/>
      <c r="MU3633" s="0"/>
      <c r="MV3633" s="0"/>
      <c r="MW3633" s="0"/>
      <c r="MX3633" s="0"/>
      <c r="MY3633" s="0"/>
      <c r="MZ3633" s="0"/>
      <c r="NA3633" s="0"/>
      <c r="NB3633" s="0"/>
      <c r="NC3633" s="0"/>
      <c r="ND3633" s="0"/>
      <c r="NE3633" s="0"/>
      <c r="NF3633" s="0"/>
      <c r="NG3633" s="0"/>
      <c r="NH3633" s="0"/>
      <c r="NI3633" s="0"/>
      <c r="NJ3633" s="0"/>
      <c r="NK3633" s="0"/>
      <c r="NL3633" s="0"/>
      <c r="NM3633" s="0"/>
      <c r="NN3633" s="0"/>
      <c r="NO3633" s="0"/>
      <c r="NP3633" s="0"/>
      <c r="NQ3633" s="0"/>
      <c r="NR3633" s="0"/>
      <c r="NS3633" s="0"/>
      <c r="NT3633" s="0"/>
      <c r="NU3633" s="0"/>
      <c r="NV3633" s="0"/>
      <c r="NW3633" s="0"/>
      <c r="NX3633" s="0"/>
      <c r="NY3633" s="0"/>
      <c r="NZ3633" s="0"/>
      <c r="OA3633" s="0"/>
      <c r="OB3633" s="0"/>
      <c r="OC3633" s="0"/>
      <c r="OD3633" s="0"/>
      <c r="OE3633" s="0"/>
      <c r="OF3633" s="0"/>
      <c r="OG3633" s="0"/>
      <c r="OH3633" s="0"/>
      <c r="OI3633" s="0"/>
      <c r="OJ3633" s="0"/>
      <c r="OK3633" s="0"/>
      <c r="OL3633" s="0"/>
      <c r="OM3633" s="0"/>
      <c r="ON3633" s="0"/>
      <c r="OO3633" s="0"/>
      <c r="OP3633" s="0"/>
      <c r="OQ3633" s="0"/>
      <c r="OR3633" s="0"/>
      <c r="OS3633" s="0"/>
      <c r="OT3633" s="0"/>
      <c r="OU3633" s="0"/>
      <c r="OV3633" s="0"/>
      <c r="OW3633" s="0"/>
      <c r="OX3633" s="0"/>
      <c r="OY3633" s="0"/>
      <c r="OZ3633" s="0"/>
      <c r="PA3633" s="0"/>
      <c r="PB3633" s="0"/>
      <c r="PC3633" s="0"/>
      <c r="PD3633" s="0"/>
      <c r="PE3633" s="0"/>
      <c r="PF3633" s="0"/>
      <c r="PG3633" s="0"/>
      <c r="PH3633" s="0"/>
      <c r="PI3633" s="0"/>
      <c r="PJ3633" s="0"/>
      <c r="PK3633" s="0"/>
      <c r="PL3633" s="0"/>
      <c r="PM3633" s="0"/>
      <c r="PN3633" s="0"/>
      <c r="PO3633" s="0"/>
      <c r="PP3633" s="0"/>
      <c r="PQ3633" s="0"/>
      <c r="PR3633" s="0"/>
      <c r="PS3633" s="0"/>
      <c r="PT3633" s="0"/>
      <c r="PU3633" s="0"/>
      <c r="PV3633" s="0"/>
      <c r="PW3633" s="0"/>
      <c r="PX3633" s="0"/>
      <c r="PY3633" s="0"/>
      <c r="PZ3633" s="0"/>
      <c r="QA3633" s="0"/>
      <c r="QB3633" s="0"/>
      <c r="QC3633" s="0"/>
      <c r="QD3633" s="0"/>
      <c r="QE3633" s="0"/>
      <c r="QF3633" s="0"/>
      <c r="QG3633" s="0"/>
      <c r="QH3633" s="0"/>
      <c r="QI3633" s="0"/>
      <c r="QJ3633" s="0"/>
      <c r="QK3633" s="0"/>
      <c r="QL3633" s="0"/>
      <c r="QM3633" s="0"/>
      <c r="QN3633" s="0"/>
      <c r="QO3633" s="0"/>
      <c r="QP3633" s="0"/>
      <c r="QQ3633" s="0"/>
      <c r="QR3633" s="0"/>
      <c r="QS3633" s="0"/>
      <c r="QT3633" s="0"/>
      <c r="QU3633" s="0"/>
      <c r="QV3633" s="0"/>
      <c r="QW3633" s="0"/>
      <c r="QX3633" s="0"/>
      <c r="QY3633" s="0"/>
      <c r="QZ3633" s="0"/>
      <c r="RA3633" s="0"/>
      <c r="RB3633" s="0"/>
      <c r="RC3633" s="0"/>
      <c r="RD3633" s="0"/>
      <c r="RE3633" s="0"/>
      <c r="RF3633" s="0"/>
      <c r="RG3633" s="0"/>
      <c r="RH3633" s="0"/>
      <c r="RI3633" s="0"/>
      <c r="RJ3633" s="0"/>
      <c r="RK3633" s="0"/>
      <c r="RL3633" s="0"/>
      <c r="RM3633" s="0"/>
      <c r="RN3633" s="0"/>
      <c r="RO3633" s="0"/>
      <c r="RP3633" s="0"/>
      <c r="RQ3633" s="0"/>
      <c r="RR3633" s="0"/>
      <c r="RS3633" s="0"/>
      <c r="RT3633" s="0"/>
      <c r="RU3633" s="0"/>
      <c r="RV3633" s="0"/>
      <c r="RW3633" s="0"/>
      <c r="RX3633" s="0"/>
      <c r="RY3633" s="0"/>
      <c r="RZ3633" s="0"/>
      <c r="SA3633" s="0"/>
      <c r="SB3633" s="0"/>
      <c r="SC3633" s="0"/>
      <c r="SD3633" s="0"/>
      <c r="SE3633" s="0"/>
      <c r="SF3633" s="0"/>
      <c r="SG3633" s="0"/>
      <c r="SH3633" s="0"/>
      <c r="SI3633" s="0"/>
      <c r="SJ3633" s="0"/>
      <c r="SK3633" s="0"/>
      <c r="SL3633" s="0"/>
      <c r="SM3633" s="0"/>
      <c r="SN3633" s="0"/>
      <c r="SO3633" s="0"/>
      <c r="SP3633" s="0"/>
      <c r="SQ3633" s="0"/>
      <c r="SR3633" s="0"/>
      <c r="SS3633" s="0"/>
      <c r="ST3633" s="0"/>
      <c r="SU3633" s="0"/>
      <c r="SV3633" s="0"/>
      <c r="SW3633" s="0"/>
      <c r="SX3633" s="0"/>
      <c r="SY3633" s="0"/>
      <c r="SZ3633" s="0"/>
      <c r="TA3633" s="0"/>
      <c r="TB3633" s="0"/>
      <c r="TC3633" s="0"/>
      <c r="TD3633" s="0"/>
      <c r="TE3633" s="0"/>
      <c r="TF3633" s="0"/>
      <c r="TG3633" s="0"/>
      <c r="TH3633" s="0"/>
      <c r="TI3633" s="0"/>
      <c r="TJ3633" s="0"/>
      <c r="TK3633" s="0"/>
      <c r="TL3633" s="0"/>
      <c r="TM3633" s="0"/>
      <c r="TN3633" s="0"/>
      <c r="TO3633" s="0"/>
      <c r="TP3633" s="0"/>
      <c r="TQ3633" s="0"/>
      <c r="TR3633" s="0"/>
      <c r="TS3633" s="0"/>
      <c r="TT3633" s="0"/>
      <c r="TU3633" s="0"/>
      <c r="TV3633" s="0"/>
      <c r="TW3633" s="0"/>
      <c r="TX3633" s="0"/>
      <c r="TY3633" s="0"/>
      <c r="TZ3633" s="0"/>
      <c r="UA3633" s="0"/>
      <c r="UB3633" s="0"/>
      <c r="UC3633" s="0"/>
      <c r="UD3633" s="0"/>
      <c r="UE3633" s="0"/>
      <c r="UF3633" s="0"/>
      <c r="UG3633" s="0"/>
      <c r="UH3633" s="0"/>
      <c r="UI3633" s="0"/>
      <c r="UJ3633" s="0"/>
      <c r="UK3633" s="0"/>
      <c r="UL3633" s="0"/>
      <c r="UM3633" s="0"/>
      <c r="UN3633" s="0"/>
      <c r="UO3633" s="0"/>
      <c r="UP3633" s="0"/>
      <c r="UQ3633" s="0"/>
      <c r="UR3633" s="0"/>
      <c r="US3633" s="0"/>
      <c r="UT3633" s="0"/>
      <c r="UU3633" s="0"/>
      <c r="UV3633" s="0"/>
      <c r="UW3633" s="0"/>
      <c r="UX3633" s="0"/>
      <c r="UY3633" s="0"/>
      <c r="UZ3633" s="0"/>
      <c r="VA3633" s="0"/>
      <c r="VB3633" s="0"/>
      <c r="VC3633" s="0"/>
      <c r="VD3633" s="0"/>
      <c r="VE3633" s="0"/>
      <c r="VF3633" s="0"/>
      <c r="VG3633" s="0"/>
      <c r="VH3633" s="0"/>
      <c r="VI3633" s="0"/>
      <c r="VJ3633" s="0"/>
      <c r="VK3633" s="0"/>
      <c r="VL3633" s="0"/>
      <c r="VM3633" s="0"/>
      <c r="VN3633" s="0"/>
      <c r="VO3633" s="0"/>
      <c r="VP3633" s="0"/>
      <c r="VQ3633" s="0"/>
      <c r="VR3633" s="0"/>
      <c r="VS3633" s="0"/>
      <c r="VT3633" s="0"/>
      <c r="VU3633" s="0"/>
      <c r="VV3633" s="0"/>
      <c r="VW3633" s="0"/>
      <c r="VX3633" s="0"/>
      <c r="VY3633" s="0"/>
      <c r="VZ3633" s="0"/>
      <c r="WA3633" s="0"/>
      <c r="WB3633" s="0"/>
      <c r="WC3633" s="0"/>
      <c r="WD3633" s="0"/>
      <c r="WE3633" s="0"/>
      <c r="WF3633" s="0"/>
      <c r="WG3633" s="0"/>
      <c r="WH3633" s="0"/>
      <c r="WI3633" s="0"/>
      <c r="WJ3633" s="0"/>
      <c r="WK3633" s="0"/>
      <c r="WL3633" s="0"/>
      <c r="WM3633" s="0"/>
      <c r="WN3633" s="0"/>
      <c r="WO3633" s="0"/>
      <c r="WP3633" s="0"/>
      <c r="WQ3633" s="0"/>
      <c r="WR3633" s="0"/>
      <c r="WS3633" s="0"/>
      <c r="WT3633" s="0"/>
      <c r="WU3633" s="0"/>
      <c r="WV3633" s="0"/>
      <c r="WW3633" s="0"/>
      <c r="WX3633" s="0"/>
      <c r="WY3633" s="0"/>
      <c r="WZ3633" s="0"/>
      <c r="XA3633" s="0"/>
      <c r="XB3633" s="0"/>
      <c r="XC3633" s="0"/>
      <c r="XD3633" s="0"/>
      <c r="XE3633" s="0"/>
      <c r="XF3633" s="0"/>
      <c r="XG3633" s="0"/>
      <c r="XH3633" s="0"/>
      <c r="XI3633" s="0"/>
      <c r="XJ3633" s="0"/>
      <c r="XK3633" s="0"/>
      <c r="XL3633" s="0"/>
      <c r="XM3633" s="0"/>
      <c r="XN3633" s="0"/>
      <c r="XO3633" s="0"/>
      <c r="XP3633" s="0"/>
      <c r="XQ3633" s="0"/>
      <c r="XR3633" s="0"/>
      <c r="XS3633" s="0"/>
      <c r="XT3633" s="0"/>
      <c r="XU3633" s="0"/>
      <c r="XV3633" s="0"/>
      <c r="XW3633" s="0"/>
      <c r="XX3633" s="0"/>
      <c r="XY3633" s="0"/>
      <c r="XZ3633" s="0"/>
      <c r="YA3633" s="0"/>
      <c r="YB3633" s="0"/>
      <c r="YC3633" s="0"/>
      <c r="YD3633" s="0"/>
      <c r="YE3633" s="0"/>
      <c r="YF3633" s="0"/>
      <c r="YG3633" s="0"/>
      <c r="YH3633" s="0"/>
      <c r="YI3633" s="0"/>
      <c r="YJ3633" s="0"/>
      <c r="YK3633" s="0"/>
      <c r="YL3633" s="0"/>
      <c r="YM3633" s="0"/>
      <c r="YN3633" s="0"/>
      <c r="YO3633" s="0"/>
      <c r="YP3633" s="0"/>
      <c r="YQ3633" s="0"/>
      <c r="YR3633" s="0"/>
      <c r="YS3633" s="0"/>
      <c r="YT3633" s="0"/>
      <c r="YU3633" s="0"/>
      <c r="YV3633" s="0"/>
      <c r="YW3633" s="0"/>
      <c r="YX3633" s="0"/>
      <c r="YY3633" s="0"/>
      <c r="YZ3633" s="0"/>
      <c r="ZA3633" s="0"/>
      <c r="ZB3633" s="0"/>
      <c r="ZC3633" s="0"/>
      <c r="ZD3633" s="0"/>
      <c r="ZE3633" s="0"/>
      <c r="ZF3633" s="0"/>
      <c r="ZG3633" s="0"/>
      <c r="ZH3633" s="0"/>
      <c r="ZI3633" s="0"/>
      <c r="ZJ3633" s="0"/>
      <c r="ZK3633" s="0"/>
      <c r="ZL3633" s="0"/>
      <c r="ZM3633" s="0"/>
      <c r="ZN3633" s="0"/>
      <c r="ZO3633" s="0"/>
      <c r="ZP3633" s="0"/>
      <c r="ZQ3633" s="0"/>
      <c r="ZR3633" s="0"/>
      <c r="ZS3633" s="0"/>
      <c r="ZT3633" s="0"/>
      <c r="ZU3633" s="0"/>
      <c r="ZV3633" s="0"/>
      <c r="ZW3633" s="0"/>
      <c r="ZX3633" s="0"/>
      <c r="ZY3633" s="0"/>
      <c r="ZZ3633" s="0"/>
      <c r="AAA3633" s="0"/>
      <c r="AAB3633" s="0"/>
      <c r="AAC3633" s="0"/>
      <c r="AAD3633" s="0"/>
      <c r="AAE3633" s="0"/>
      <c r="AAF3633" s="0"/>
      <c r="AAG3633" s="0"/>
      <c r="AAH3633" s="0"/>
      <c r="AAI3633" s="0"/>
      <c r="AAJ3633" s="0"/>
      <c r="AAK3633" s="0"/>
      <c r="AAL3633" s="0"/>
      <c r="AAM3633" s="0"/>
      <c r="AAN3633" s="0"/>
      <c r="AAO3633" s="0"/>
      <c r="AAP3633" s="0"/>
      <c r="AAQ3633" s="0"/>
      <c r="AAR3633" s="0"/>
      <c r="AAS3633" s="0"/>
      <c r="AAT3633" s="0"/>
      <c r="AAU3633" s="0"/>
      <c r="AAV3633" s="0"/>
      <c r="AAW3633" s="0"/>
      <c r="AAX3633" s="0"/>
      <c r="AAY3633" s="0"/>
      <c r="AAZ3633" s="0"/>
      <c r="ABA3633" s="0"/>
      <c r="ABB3633" s="0"/>
      <c r="ABC3633" s="0"/>
      <c r="ABD3633" s="0"/>
      <c r="ABE3633" s="0"/>
      <c r="ABF3633" s="0"/>
      <c r="ABG3633" s="0"/>
      <c r="ABH3633" s="0"/>
      <c r="ABI3633" s="0"/>
      <c r="ABJ3633" s="0"/>
      <c r="ABK3633" s="0"/>
      <c r="ABL3633" s="0"/>
      <c r="ABM3633" s="0"/>
      <c r="ABN3633" s="0"/>
      <c r="ABO3633" s="0"/>
      <c r="ABP3633" s="0"/>
      <c r="ABQ3633" s="0"/>
      <c r="ABR3633" s="0"/>
      <c r="ABS3633" s="0"/>
      <c r="ABT3633" s="0"/>
      <c r="ABU3633" s="0"/>
      <c r="ABV3633" s="0"/>
      <c r="ABW3633" s="0"/>
      <c r="ABX3633" s="0"/>
      <c r="ABY3633" s="0"/>
      <c r="ABZ3633" s="0"/>
      <c r="ACA3633" s="0"/>
      <c r="ACB3633" s="0"/>
      <c r="ACC3633" s="0"/>
      <c r="ACD3633" s="0"/>
      <c r="ACE3633" s="0"/>
      <c r="ACF3633" s="0"/>
      <c r="ACG3633" s="0"/>
      <c r="ACH3633" s="0"/>
      <c r="ACI3633" s="0"/>
      <c r="ACJ3633" s="0"/>
      <c r="ACK3633" s="0"/>
      <c r="ACL3633" s="0"/>
      <c r="ACM3633" s="0"/>
      <c r="ACN3633" s="0"/>
      <c r="ACO3633" s="0"/>
      <c r="ACP3633" s="0"/>
      <c r="ACQ3633" s="0"/>
      <c r="ACR3633" s="0"/>
      <c r="ACS3633" s="0"/>
      <c r="ACT3633" s="0"/>
      <c r="ACU3633" s="0"/>
      <c r="ACV3633" s="0"/>
      <c r="ACW3633" s="0"/>
      <c r="ACX3633" s="0"/>
      <c r="ACY3633" s="0"/>
      <c r="ACZ3633" s="0"/>
      <c r="ADA3633" s="0"/>
      <c r="ADB3633" s="0"/>
      <c r="ADC3633" s="0"/>
      <c r="ADD3633" s="0"/>
      <c r="ADE3633" s="0"/>
      <c r="ADF3633" s="0"/>
      <c r="ADG3633" s="0"/>
      <c r="ADH3633" s="0"/>
      <c r="ADI3633" s="0"/>
      <c r="ADJ3633" s="0"/>
      <c r="ADK3633" s="0"/>
      <c r="ADL3633" s="0"/>
      <c r="ADM3633" s="0"/>
      <c r="ADN3633" s="0"/>
      <c r="ADO3633" s="0"/>
      <c r="ADP3633" s="0"/>
      <c r="ADQ3633" s="0"/>
      <c r="ADR3633" s="0"/>
      <c r="ADS3633" s="0"/>
      <c r="ADT3633" s="0"/>
      <c r="ADU3633" s="0"/>
      <c r="ADV3633" s="0"/>
      <c r="ADW3633" s="0"/>
      <c r="ADX3633" s="0"/>
      <c r="ADY3633" s="0"/>
      <c r="ADZ3633" s="0"/>
      <c r="AEA3633" s="0"/>
      <c r="AEB3633" s="0"/>
      <c r="AEC3633" s="0"/>
      <c r="AED3633" s="0"/>
      <c r="AEE3633" s="0"/>
      <c r="AEF3633" s="0"/>
      <c r="AEG3633" s="0"/>
      <c r="AEH3633" s="0"/>
      <c r="AEI3633" s="0"/>
      <c r="AEJ3633" s="0"/>
      <c r="AEK3633" s="0"/>
      <c r="AEL3633" s="0"/>
      <c r="AEM3633" s="0"/>
      <c r="AEN3633" s="0"/>
      <c r="AEO3633" s="0"/>
      <c r="AEP3633" s="0"/>
      <c r="AEQ3633" s="0"/>
      <c r="AER3633" s="0"/>
      <c r="AES3633" s="0"/>
      <c r="AET3633" s="0"/>
      <c r="AEU3633" s="0"/>
      <c r="AEV3633" s="0"/>
      <c r="AEW3633" s="0"/>
      <c r="AEX3633" s="0"/>
      <c r="AEY3633" s="0"/>
      <c r="AEZ3633" s="0"/>
      <c r="AFA3633" s="0"/>
      <c r="AFB3633" s="0"/>
      <c r="AFC3633" s="0"/>
      <c r="AFD3633" s="0"/>
      <c r="AFE3633" s="0"/>
      <c r="AFF3633" s="0"/>
      <c r="AFG3633" s="0"/>
      <c r="AFH3633" s="0"/>
      <c r="AFI3633" s="0"/>
      <c r="AFJ3633" s="0"/>
      <c r="AFK3633" s="0"/>
      <c r="AFL3633" s="0"/>
      <c r="AFM3633" s="0"/>
      <c r="AFN3633" s="0"/>
      <c r="AFO3633" s="0"/>
      <c r="AFP3633" s="0"/>
      <c r="AFQ3633" s="0"/>
      <c r="AFR3633" s="0"/>
      <c r="AFS3633" s="0"/>
      <c r="AFT3633" s="0"/>
      <c r="AFU3633" s="0"/>
      <c r="AFV3633" s="0"/>
      <c r="AFW3633" s="0"/>
      <c r="AFX3633" s="0"/>
      <c r="AFY3633" s="0"/>
      <c r="AFZ3633" s="0"/>
      <c r="AGA3633" s="0"/>
      <c r="AGB3633" s="0"/>
      <c r="AGC3633" s="0"/>
      <c r="AGD3633" s="0"/>
      <c r="AGE3633" s="0"/>
      <c r="AGF3633" s="0"/>
      <c r="AGG3633" s="0"/>
      <c r="AGH3633" s="0"/>
      <c r="AGI3633" s="0"/>
      <c r="AGJ3633" s="0"/>
      <c r="AGK3633" s="0"/>
      <c r="AGL3633" s="0"/>
      <c r="AGM3633" s="0"/>
      <c r="AGN3633" s="0"/>
      <c r="AGO3633" s="0"/>
      <c r="AGP3633" s="0"/>
      <c r="AGQ3633" s="0"/>
      <c r="AGR3633" s="0"/>
      <c r="AGS3633" s="0"/>
      <c r="AGT3633" s="0"/>
      <c r="AGU3633" s="0"/>
      <c r="AGV3633" s="0"/>
      <c r="AGW3633" s="0"/>
      <c r="AGX3633" s="0"/>
      <c r="AGY3633" s="0"/>
      <c r="AGZ3633" s="0"/>
      <c r="AHA3633" s="0"/>
      <c r="AHB3633" s="0"/>
      <c r="AHC3633" s="0"/>
      <c r="AHD3633" s="0"/>
      <c r="AHE3633" s="0"/>
      <c r="AHF3633" s="0"/>
      <c r="AHG3633" s="0"/>
      <c r="AHH3633" s="0"/>
      <c r="AHI3633" s="0"/>
      <c r="AHJ3633" s="0"/>
      <c r="AHK3633" s="0"/>
      <c r="AHL3633" s="0"/>
      <c r="AHM3633" s="0"/>
      <c r="AHN3633" s="0"/>
      <c r="AHO3633" s="0"/>
      <c r="AHP3633" s="0"/>
      <c r="AHQ3633" s="0"/>
      <c r="AHR3633" s="0"/>
      <c r="AHS3633" s="0"/>
      <c r="AHT3633" s="0"/>
      <c r="AHU3633" s="0"/>
      <c r="AHV3633" s="0"/>
      <c r="AHW3633" s="0"/>
      <c r="AHX3633" s="0"/>
      <c r="AHY3633" s="0"/>
      <c r="AHZ3633" s="0"/>
      <c r="AIA3633" s="0"/>
      <c r="AIB3633" s="0"/>
      <c r="AIC3633" s="0"/>
      <c r="AID3633" s="0"/>
      <c r="AIE3633" s="0"/>
      <c r="AIF3633" s="0"/>
      <c r="AIG3633" s="0"/>
      <c r="AIH3633" s="0"/>
      <c r="AII3633" s="0"/>
      <c r="AIJ3633" s="0"/>
      <c r="AIK3633" s="0"/>
      <c r="AIL3633" s="0"/>
      <c r="AIM3633" s="0"/>
      <c r="AIN3633" s="0"/>
      <c r="AIO3633" s="0"/>
      <c r="AIP3633" s="0"/>
      <c r="AIQ3633" s="0"/>
      <c r="AIR3633" s="0"/>
      <c r="AIS3633" s="0"/>
      <c r="AIT3633" s="0"/>
      <c r="AIU3633" s="0"/>
      <c r="AIV3633" s="0"/>
      <c r="AIW3633" s="0"/>
      <c r="AIX3633" s="0"/>
      <c r="AIY3633" s="0"/>
      <c r="AIZ3633" s="0"/>
      <c r="AJA3633" s="0"/>
      <c r="AJB3633" s="0"/>
      <c r="AJC3633" s="0"/>
      <c r="AJD3633" s="0"/>
      <c r="AJE3633" s="0"/>
      <c r="AJF3633" s="0"/>
      <c r="AJG3633" s="0"/>
      <c r="AJH3633" s="0"/>
      <c r="AJI3633" s="0"/>
      <c r="AJJ3633" s="0"/>
      <c r="AJK3633" s="0"/>
      <c r="AJL3633" s="0"/>
      <c r="AJM3633" s="0"/>
      <c r="AJN3633" s="0"/>
      <c r="AJO3633" s="0"/>
      <c r="AJP3633" s="0"/>
      <c r="AJQ3633" s="0"/>
      <c r="AJR3633" s="0"/>
      <c r="AJS3633" s="0"/>
      <c r="AJT3633" s="0"/>
      <c r="AJU3633" s="0"/>
      <c r="AJV3633" s="0"/>
      <c r="AJW3633" s="0"/>
      <c r="AJX3633" s="0"/>
      <c r="AJY3633" s="0"/>
      <c r="AJZ3633" s="0"/>
      <c r="AKA3633" s="0"/>
      <c r="AKB3633" s="0"/>
      <c r="AKC3633" s="0"/>
      <c r="AKD3633" s="0"/>
      <c r="AKE3633" s="0"/>
      <c r="AKF3633" s="0"/>
      <c r="AKG3633" s="0"/>
      <c r="AKH3633" s="0"/>
      <c r="AKI3633" s="0"/>
      <c r="AKJ3633" s="0"/>
      <c r="AKK3633" s="0"/>
      <c r="AKL3633" s="0"/>
      <c r="AKM3633" s="0"/>
      <c r="AKN3633" s="0"/>
      <c r="AKO3633" s="0"/>
      <c r="AKP3633" s="0"/>
      <c r="AKQ3633" s="0"/>
      <c r="AKR3633" s="0"/>
      <c r="AKS3633" s="0"/>
      <c r="AKT3633" s="0"/>
      <c r="AKU3633" s="0"/>
      <c r="AKV3633" s="0"/>
      <c r="AKW3633" s="0"/>
      <c r="AKX3633" s="0"/>
      <c r="AKY3633" s="0"/>
      <c r="AKZ3633" s="0"/>
      <c r="ALA3633" s="0"/>
      <c r="ALB3633" s="0"/>
      <c r="ALC3633" s="0"/>
      <c r="ALD3633" s="0"/>
      <c r="ALE3633" s="0"/>
      <c r="ALF3633" s="0"/>
      <c r="ALG3633" s="0"/>
      <c r="ALH3633" s="0"/>
      <c r="ALI3633" s="0"/>
      <c r="ALJ3633" s="0"/>
      <c r="ALK3633" s="0"/>
      <c r="ALL3633" s="0"/>
      <c r="ALM3633" s="0"/>
      <c r="ALN3633" s="0"/>
      <c r="ALO3633" s="0"/>
      <c r="ALP3633" s="0"/>
      <c r="ALQ3633" s="0"/>
      <c r="ALR3633" s="0"/>
      <c r="ALS3633" s="0"/>
      <c r="ALT3633" s="0"/>
      <c r="ALU3633" s="0"/>
      <c r="ALV3633" s="0"/>
      <c r="ALW3633" s="0"/>
      <c r="ALX3633" s="0"/>
      <c r="ALY3633" s="0"/>
      <c r="ALZ3633" s="0"/>
      <c r="AMA3633" s="0"/>
      <c r="AMB3633" s="0"/>
      <c r="AMC3633" s="0"/>
      <c r="AMD3633" s="0"/>
      <c r="AME3633" s="0"/>
      <c r="AMF3633" s="0"/>
      <c r="AMG3633" s="0"/>
      <c r="AMH3633" s="0"/>
      <c r="AMI3633" s="0"/>
    </row>
    <row r="3634" customFormat="false" ht="12.75" hidden="false" customHeight="false" outlineLevel="0" collapsed="false">
      <c r="A3634" s="1" t="s">
        <v>3859</v>
      </c>
      <c r="C3634" s="27" t="s">
        <v>3864</v>
      </c>
      <c r="D3634" s="27" t="s">
        <v>13</v>
      </c>
      <c r="E3634" s="28"/>
      <c r="F3634" s="29"/>
      <c r="G3634" s="27"/>
      <c r="H3634" s="30" t="s">
        <v>168</v>
      </c>
      <c r="I3634" s="31" t="n">
        <v>1.49</v>
      </c>
      <c r="J3634" s="107" t="s">
        <v>2875</v>
      </c>
      <c r="BM3634" s="0"/>
      <c r="BN3634" s="0"/>
      <c r="BO3634" s="0"/>
      <c r="BP3634" s="0"/>
      <c r="BQ3634" s="0"/>
      <c r="BR3634" s="0"/>
      <c r="BS3634" s="0"/>
      <c r="BT3634" s="0"/>
      <c r="BU3634" s="0"/>
      <c r="BV3634" s="0"/>
      <c r="BW3634" s="0"/>
      <c r="BX3634" s="0"/>
      <c r="BY3634" s="0"/>
      <c r="BZ3634" s="0"/>
      <c r="CA3634" s="0"/>
      <c r="CB3634" s="0"/>
      <c r="CC3634" s="0"/>
      <c r="CD3634" s="0"/>
      <c r="CE3634" s="0"/>
      <c r="CF3634" s="0"/>
      <c r="CG3634" s="0"/>
      <c r="CH3634" s="0"/>
      <c r="CI3634" s="0"/>
      <c r="CJ3634" s="0"/>
      <c r="CK3634" s="0"/>
      <c r="CL3634" s="0"/>
      <c r="CM3634" s="0"/>
      <c r="CN3634" s="0"/>
      <c r="CO3634" s="0"/>
      <c r="CP3634" s="0"/>
      <c r="CQ3634" s="0"/>
      <c r="CR3634" s="0"/>
      <c r="CS3634" s="0"/>
      <c r="CT3634" s="0"/>
      <c r="CU3634" s="0"/>
      <c r="CV3634" s="0"/>
      <c r="CW3634" s="0"/>
      <c r="CX3634" s="0"/>
      <c r="CY3634" s="0"/>
      <c r="CZ3634" s="0"/>
      <c r="DA3634" s="0"/>
      <c r="DB3634" s="0"/>
      <c r="DC3634" s="0"/>
      <c r="DD3634" s="0"/>
      <c r="DE3634" s="0"/>
      <c r="DF3634" s="0"/>
      <c r="DG3634" s="0"/>
      <c r="DH3634" s="0"/>
      <c r="DI3634" s="0"/>
      <c r="DJ3634" s="0"/>
      <c r="DK3634" s="0"/>
      <c r="DL3634" s="0"/>
      <c r="DM3634" s="0"/>
      <c r="DN3634" s="0"/>
      <c r="DO3634" s="0"/>
      <c r="DP3634" s="0"/>
      <c r="DQ3634" s="0"/>
      <c r="DR3634" s="0"/>
      <c r="DS3634" s="0"/>
      <c r="DT3634" s="0"/>
      <c r="DU3634" s="0"/>
      <c r="DV3634" s="0"/>
      <c r="DW3634" s="0"/>
      <c r="DX3634" s="0"/>
      <c r="DY3634" s="0"/>
      <c r="DZ3634" s="0"/>
      <c r="EA3634" s="0"/>
      <c r="EB3634" s="0"/>
      <c r="EC3634" s="0"/>
      <c r="ED3634" s="0"/>
      <c r="EE3634" s="0"/>
      <c r="EF3634" s="0"/>
      <c r="EG3634" s="0"/>
      <c r="EH3634" s="0"/>
      <c r="EI3634" s="0"/>
      <c r="EJ3634" s="0"/>
      <c r="EK3634" s="0"/>
      <c r="EL3634" s="0"/>
      <c r="EM3634" s="0"/>
      <c r="EN3634" s="0"/>
      <c r="EO3634" s="0"/>
      <c r="EP3634" s="0"/>
      <c r="EQ3634" s="0"/>
      <c r="ER3634" s="0"/>
      <c r="ES3634" s="0"/>
      <c r="ET3634" s="0"/>
      <c r="EU3634" s="0"/>
      <c r="EV3634" s="0"/>
      <c r="EW3634" s="0"/>
      <c r="EX3634" s="0"/>
      <c r="EY3634" s="0"/>
      <c r="EZ3634" s="0"/>
      <c r="FA3634" s="0"/>
      <c r="FB3634" s="0"/>
      <c r="FC3634" s="0"/>
      <c r="FD3634" s="0"/>
      <c r="FE3634" s="0"/>
      <c r="FF3634" s="0"/>
      <c r="FG3634" s="0"/>
      <c r="FH3634" s="0"/>
      <c r="FI3634" s="0"/>
      <c r="FJ3634" s="0"/>
      <c r="FK3634" s="0"/>
      <c r="FL3634" s="0"/>
      <c r="FM3634" s="0"/>
      <c r="FN3634" s="0"/>
      <c r="FO3634" s="0"/>
      <c r="FP3634" s="0"/>
      <c r="FQ3634" s="0"/>
      <c r="FR3634" s="0"/>
      <c r="FS3634" s="0"/>
      <c r="FT3634" s="0"/>
      <c r="FU3634" s="0"/>
      <c r="FV3634" s="0"/>
      <c r="FW3634" s="0"/>
      <c r="FX3634" s="0"/>
      <c r="FY3634" s="0"/>
      <c r="FZ3634" s="0"/>
      <c r="GA3634" s="0"/>
      <c r="GB3634" s="0"/>
      <c r="GC3634" s="0"/>
      <c r="GD3634" s="0"/>
      <c r="GE3634" s="0"/>
      <c r="GF3634" s="0"/>
      <c r="GG3634" s="0"/>
      <c r="GH3634" s="0"/>
      <c r="GI3634" s="0"/>
      <c r="GJ3634" s="0"/>
      <c r="GK3634" s="0"/>
      <c r="GL3634" s="0"/>
      <c r="GM3634" s="0"/>
      <c r="GN3634" s="0"/>
      <c r="GO3634" s="0"/>
      <c r="GP3634" s="0"/>
      <c r="GQ3634" s="0"/>
      <c r="GR3634" s="0"/>
      <c r="GS3634" s="0"/>
      <c r="GT3634" s="0"/>
      <c r="GU3634" s="0"/>
      <c r="GV3634" s="0"/>
      <c r="GW3634" s="0"/>
      <c r="GX3634" s="0"/>
      <c r="GY3634" s="0"/>
      <c r="GZ3634" s="0"/>
      <c r="HA3634" s="0"/>
      <c r="HB3634" s="0"/>
      <c r="HC3634" s="0"/>
      <c r="HD3634" s="0"/>
      <c r="HE3634" s="0"/>
      <c r="HF3634" s="0"/>
      <c r="HG3634" s="0"/>
      <c r="HH3634" s="0"/>
      <c r="HI3634" s="0"/>
      <c r="HJ3634" s="0"/>
      <c r="HK3634" s="0"/>
      <c r="HL3634" s="0"/>
      <c r="HM3634" s="0"/>
      <c r="HN3634" s="0"/>
      <c r="HO3634" s="0"/>
      <c r="HP3634" s="0"/>
      <c r="HQ3634" s="0"/>
      <c r="HR3634" s="0"/>
      <c r="HS3634" s="0"/>
      <c r="HT3634" s="0"/>
      <c r="HU3634" s="0"/>
      <c r="HV3634" s="0"/>
      <c r="HW3634" s="0"/>
      <c r="HX3634" s="0"/>
      <c r="HY3634" s="0"/>
      <c r="HZ3634" s="0"/>
      <c r="IA3634" s="0"/>
      <c r="IB3634" s="0"/>
      <c r="IC3634" s="0"/>
      <c r="ID3634" s="0"/>
      <c r="IE3634" s="0"/>
      <c r="IF3634" s="0"/>
      <c r="IG3634" s="0"/>
      <c r="IH3634" s="0"/>
      <c r="II3634" s="0"/>
      <c r="IJ3634" s="0"/>
      <c r="IK3634" s="0"/>
      <c r="IL3634" s="0"/>
      <c r="IM3634" s="0"/>
      <c r="IN3634" s="0"/>
      <c r="IO3634" s="0"/>
      <c r="IP3634" s="0"/>
      <c r="IQ3634" s="0"/>
      <c r="IR3634" s="0"/>
      <c r="IS3634" s="0"/>
      <c r="IT3634" s="0"/>
      <c r="IU3634" s="0"/>
      <c r="IV3634" s="0"/>
      <c r="IW3634" s="0"/>
      <c r="IX3634" s="0"/>
      <c r="IY3634" s="0"/>
      <c r="IZ3634" s="0"/>
      <c r="JA3634" s="0"/>
      <c r="JB3634" s="0"/>
      <c r="JC3634" s="0"/>
      <c r="JD3634" s="0"/>
      <c r="JE3634" s="0"/>
      <c r="JF3634" s="0"/>
      <c r="JG3634" s="0"/>
      <c r="JH3634" s="0"/>
      <c r="JI3634" s="0"/>
      <c r="JJ3634" s="0"/>
      <c r="JK3634" s="0"/>
      <c r="JL3634" s="0"/>
      <c r="JM3634" s="0"/>
      <c r="JN3634" s="0"/>
      <c r="JO3634" s="0"/>
      <c r="JP3634" s="0"/>
      <c r="JQ3634" s="0"/>
      <c r="JR3634" s="0"/>
      <c r="JS3634" s="0"/>
      <c r="JT3634" s="0"/>
      <c r="JU3634" s="0"/>
      <c r="JV3634" s="0"/>
      <c r="JW3634" s="0"/>
      <c r="JX3634" s="0"/>
      <c r="JY3634" s="0"/>
      <c r="JZ3634" s="0"/>
      <c r="KA3634" s="0"/>
      <c r="KB3634" s="0"/>
      <c r="KC3634" s="0"/>
      <c r="KD3634" s="0"/>
      <c r="KE3634" s="0"/>
      <c r="KF3634" s="0"/>
      <c r="KG3634" s="0"/>
      <c r="KH3634" s="0"/>
      <c r="KI3634" s="0"/>
      <c r="KJ3634" s="0"/>
      <c r="KK3634" s="0"/>
      <c r="KL3634" s="0"/>
      <c r="KM3634" s="0"/>
      <c r="KN3634" s="0"/>
      <c r="KO3634" s="0"/>
      <c r="KP3634" s="0"/>
      <c r="KQ3634" s="0"/>
      <c r="KR3634" s="0"/>
      <c r="KS3634" s="0"/>
      <c r="KT3634" s="0"/>
      <c r="KU3634" s="0"/>
      <c r="KV3634" s="0"/>
      <c r="KW3634" s="0"/>
      <c r="KX3634" s="0"/>
      <c r="KY3634" s="0"/>
      <c r="KZ3634" s="0"/>
      <c r="LA3634" s="0"/>
      <c r="LB3634" s="0"/>
      <c r="LC3634" s="0"/>
      <c r="LD3634" s="0"/>
      <c r="LE3634" s="0"/>
      <c r="LF3634" s="0"/>
      <c r="LG3634" s="0"/>
      <c r="LH3634" s="0"/>
      <c r="LI3634" s="0"/>
      <c r="LJ3634" s="0"/>
      <c r="LK3634" s="0"/>
      <c r="LL3634" s="0"/>
      <c r="LM3634" s="0"/>
      <c r="LN3634" s="0"/>
      <c r="LO3634" s="0"/>
      <c r="LP3634" s="0"/>
      <c r="LQ3634" s="0"/>
      <c r="LR3634" s="0"/>
      <c r="LS3634" s="0"/>
      <c r="LT3634" s="0"/>
      <c r="LU3634" s="0"/>
      <c r="LV3634" s="0"/>
      <c r="LW3634" s="0"/>
      <c r="LX3634" s="0"/>
      <c r="LY3634" s="0"/>
      <c r="LZ3634" s="0"/>
      <c r="MA3634" s="0"/>
      <c r="MB3634" s="0"/>
      <c r="MC3634" s="0"/>
      <c r="MD3634" s="0"/>
      <c r="ME3634" s="0"/>
      <c r="MF3634" s="0"/>
      <c r="MG3634" s="0"/>
      <c r="MH3634" s="0"/>
      <c r="MI3634" s="0"/>
      <c r="MJ3634" s="0"/>
      <c r="MK3634" s="0"/>
      <c r="ML3634" s="0"/>
      <c r="MM3634" s="0"/>
      <c r="MN3634" s="0"/>
      <c r="MO3634" s="0"/>
      <c r="MP3634" s="0"/>
      <c r="MQ3634" s="0"/>
      <c r="MR3634" s="0"/>
      <c r="MS3634" s="0"/>
      <c r="MT3634" s="0"/>
      <c r="MU3634" s="0"/>
      <c r="MV3634" s="0"/>
      <c r="MW3634" s="0"/>
      <c r="MX3634" s="0"/>
      <c r="MY3634" s="0"/>
      <c r="MZ3634" s="0"/>
      <c r="NA3634" s="0"/>
      <c r="NB3634" s="0"/>
      <c r="NC3634" s="0"/>
      <c r="ND3634" s="0"/>
      <c r="NE3634" s="0"/>
      <c r="NF3634" s="0"/>
      <c r="NG3634" s="0"/>
      <c r="NH3634" s="0"/>
      <c r="NI3634" s="0"/>
      <c r="NJ3634" s="0"/>
      <c r="NK3634" s="0"/>
      <c r="NL3634" s="0"/>
      <c r="NM3634" s="0"/>
      <c r="NN3634" s="0"/>
      <c r="NO3634" s="0"/>
      <c r="NP3634" s="0"/>
      <c r="NQ3634" s="0"/>
      <c r="NR3634" s="0"/>
      <c r="NS3634" s="0"/>
      <c r="NT3634" s="0"/>
      <c r="NU3634" s="0"/>
      <c r="NV3634" s="0"/>
      <c r="NW3634" s="0"/>
      <c r="NX3634" s="0"/>
      <c r="NY3634" s="0"/>
      <c r="NZ3634" s="0"/>
      <c r="OA3634" s="0"/>
      <c r="OB3634" s="0"/>
      <c r="OC3634" s="0"/>
      <c r="OD3634" s="0"/>
      <c r="OE3634" s="0"/>
      <c r="OF3634" s="0"/>
      <c r="OG3634" s="0"/>
      <c r="OH3634" s="0"/>
      <c r="OI3634" s="0"/>
      <c r="OJ3634" s="0"/>
      <c r="OK3634" s="0"/>
      <c r="OL3634" s="0"/>
      <c r="OM3634" s="0"/>
      <c r="ON3634" s="0"/>
      <c r="OO3634" s="0"/>
      <c r="OP3634" s="0"/>
      <c r="OQ3634" s="0"/>
      <c r="OR3634" s="0"/>
      <c r="OS3634" s="0"/>
      <c r="OT3634" s="0"/>
      <c r="OU3634" s="0"/>
      <c r="OV3634" s="0"/>
      <c r="OW3634" s="0"/>
      <c r="OX3634" s="0"/>
      <c r="OY3634" s="0"/>
      <c r="OZ3634" s="0"/>
      <c r="PA3634" s="0"/>
      <c r="PB3634" s="0"/>
      <c r="PC3634" s="0"/>
      <c r="PD3634" s="0"/>
      <c r="PE3634" s="0"/>
      <c r="PF3634" s="0"/>
      <c r="PG3634" s="0"/>
      <c r="PH3634" s="0"/>
      <c r="PI3634" s="0"/>
      <c r="PJ3634" s="0"/>
      <c r="PK3634" s="0"/>
      <c r="PL3634" s="0"/>
      <c r="PM3634" s="0"/>
      <c r="PN3634" s="0"/>
      <c r="PO3634" s="0"/>
      <c r="PP3634" s="0"/>
      <c r="PQ3634" s="0"/>
      <c r="PR3634" s="0"/>
      <c r="PS3634" s="0"/>
      <c r="PT3634" s="0"/>
      <c r="PU3634" s="0"/>
      <c r="PV3634" s="0"/>
      <c r="PW3634" s="0"/>
      <c r="PX3634" s="0"/>
      <c r="PY3634" s="0"/>
      <c r="PZ3634" s="0"/>
      <c r="QA3634" s="0"/>
      <c r="QB3634" s="0"/>
      <c r="QC3634" s="0"/>
      <c r="QD3634" s="0"/>
      <c r="QE3634" s="0"/>
      <c r="QF3634" s="0"/>
      <c r="QG3634" s="0"/>
      <c r="QH3634" s="0"/>
      <c r="QI3634" s="0"/>
      <c r="QJ3634" s="0"/>
      <c r="QK3634" s="0"/>
      <c r="QL3634" s="0"/>
      <c r="QM3634" s="0"/>
      <c r="QN3634" s="0"/>
      <c r="QO3634" s="0"/>
      <c r="QP3634" s="0"/>
      <c r="QQ3634" s="0"/>
      <c r="QR3634" s="0"/>
      <c r="QS3634" s="0"/>
      <c r="QT3634" s="0"/>
      <c r="QU3634" s="0"/>
      <c r="QV3634" s="0"/>
      <c r="QW3634" s="0"/>
      <c r="QX3634" s="0"/>
      <c r="QY3634" s="0"/>
      <c r="QZ3634" s="0"/>
      <c r="RA3634" s="0"/>
      <c r="RB3634" s="0"/>
      <c r="RC3634" s="0"/>
      <c r="RD3634" s="0"/>
      <c r="RE3634" s="0"/>
      <c r="RF3634" s="0"/>
      <c r="RG3634" s="0"/>
      <c r="RH3634" s="0"/>
      <c r="RI3634" s="0"/>
      <c r="RJ3634" s="0"/>
      <c r="RK3634" s="0"/>
      <c r="RL3634" s="0"/>
      <c r="RM3634" s="0"/>
      <c r="RN3634" s="0"/>
      <c r="RO3634" s="0"/>
      <c r="RP3634" s="0"/>
      <c r="RQ3634" s="0"/>
      <c r="RR3634" s="0"/>
      <c r="RS3634" s="0"/>
      <c r="RT3634" s="0"/>
      <c r="RU3634" s="0"/>
      <c r="RV3634" s="0"/>
      <c r="RW3634" s="0"/>
      <c r="RX3634" s="0"/>
      <c r="RY3634" s="0"/>
      <c r="RZ3634" s="0"/>
      <c r="SA3634" s="0"/>
      <c r="SB3634" s="0"/>
      <c r="SC3634" s="0"/>
      <c r="SD3634" s="0"/>
      <c r="SE3634" s="0"/>
      <c r="SF3634" s="0"/>
      <c r="SG3634" s="0"/>
      <c r="SH3634" s="0"/>
      <c r="SI3634" s="0"/>
      <c r="SJ3634" s="0"/>
      <c r="SK3634" s="0"/>
      <c r="SL3634" s="0"/>
      <c r="SM3634" s="0"/>
      <c r="SN3634" s="0"/>
      <c r="SO3634" s="0"/>
      <c r="SP3634" s="0"/>
      <c r="SQ3634" s="0"/>
      <c r="SR3634" s="0"/>
      <c r="SS3634" s="0"/>
      <c r="ST3634" s="0"/>
      <c r="SU3634" s="0"/>
      <c r="SV3634" s="0"/>
      <c r="SW3634" s="0"/>
      <c r="SX3634" s="0"/>
      <c r="SY3634" s="0"/>
      <c r="SZ3634" s="0"/>
      <c r="TA3634" s="0"/>
      <c r="TB3634" s="0"/>
      <c r="TC3634" s="0"/>
      <c r="TD3634" s="0"/>
      <c r="TE3634" s="0"/>
      <c r="TF3634" s="0"/>
      <c r="TG3634" s="0"/>
      <c r="TH3634" s="0"/>
      <c r="TI3634" s="0"/>
      <c r="TJ3634" s="0"/>
      <c r="TK3634" s="0"/>
      <c r="TL3634" s="0"/>
      <c r="TM3634" s="0"/>
      <c r="TN3634" s="0"/>
      <c r="TO3634" s="0"/>
      <c r="TP3634" s="0"/>
      <c r="TQ3634" s="0"/>
      <c r="TR3634" s="0"/>
      <c r="TS3634" s="0"/>
      <c r="TT3634" s="0"/>
      <c r="TU3634" s="0"/>
      <c r="TV3634" s="0"/>
      <c r="TW3634" s="0"/>
      <c r="TX3634" s="0"/>
      <c r="TY3634" s="0"/>
      <c r="TZ3634" s="0"/>
      <c r="UA3634" s="0"/>
      <c r="UB3634" s="0"/>
      <c r="UC3634" s="0"/>
      <c r="UD3634" s="0"/>
      <c r="UE3634" s="0"/>
      <c r="UF3634" s="0"/>
      <c r="UG3634" s="0"/>
      <c r="UH3634" s="0"/>
      <c r="UI3634" s="0"/>
      <c r="UJ3634" s="0"/>
      <c r="UK3634" s="0"/>
      <c r="UL3634" s="0"/>
      <c r="UM3634" s="0"/>
      <c r="UN3634" s="0"/>
      <c r="UO3634" s="0"/>
      <c r="UP3634" s="0"/>
      <c r="UQ3634" s="0"/>
      <c r="UR3634" s="0"/>
      <c r="US3634" s="0"/>
      <c r="UT3634" s="0"/>
      <c r="UU3634" s="0"/>
      <c r="UV3634" s="0"/>
      <c r="UW3634" s="0"/>
      <c r="UX3634" s="0"/>
      <c r="UY3634" s="0"/>
      <c r="UZ3634" s="0"/>
      <c r="VA3634" s="0"/>
      <c r="VB3634" s="0"/>
      <c r="VC3634" s="0"/>
      <c r="VD3634" s="0"/>
      <c r="VE3634" s="0"/>
      <c r="VF3634" s="0"/>
      <c r="VG3634" s="0"/>
      <c r="VH3634" s="0"/>
      <c r="VI3634" s="0"/>
      <c r="VJ3634" s="0"/>
      <c r="VK3634" s="0"/>
      <c r="VL3634" s="0"/>
      <c r="VM3634" s="0"/>
      <c r="VN3634" s="0"/>
      <c r="VO3634" s="0"/>
      <c r="VP3634" s="0"/>
      <c r="VQ3634" s="0"/>
      <c r="VR3634" s="0"/>
      <c r="VS3634" s="0"/>
      <c r="VT3634" s="0"/>
      <c r="VU3634" s="0"/>
      <c r="VV3634" s="0"/>
      <c r="VW3634" s="0"/>
      <c r="VX3634" s="0"/>
      <c r="VY3634" s="0"/>
      <c r="VZ3634" s="0"/>
      <c r="WA3634" s="0"/>
      <c r="WB3634" s="0"/>
      <c r="WC3634" s="0"/>
      <c r="WD3634" s="0"/>
      <c r="WE3634" s="0"/>
      <c r="WF3634" s="0"/>
      <c r="WG3634" s="0"/>
      <c r="WH3634" s="0"/>
      <c r="WI3634" s="0"/>
      <c r="WJ3634" s="0"/>
      <c r="WK3634" s="0"/>
      <c r="WL3634" s="0"/>
      <c r="WM3634" s="0"/>
      <c r="WN3634" s="0"/>
      <c r="WO3634" s="0"/>
      <c r="WP3634" s="0"/>
      <c r="WQ3634" s="0"/>
      <c r="WR3634" s="0"/>
      <c r="WS3634" s="0"/>
      <c r="WT3634" s="0"/>
      <c r="WU3634" s="0"/>
      <c r="WV3634" s="0"/>
      <c r="WW3634" s="0"/>
      <c r="WX3634" s="0"/>
      <c r="WY3634" s="0"/>
      <c r="WZ3634" s="0"/>
      <c r="XA3634" s="0"/>
      <c r="XB3634" s="0"/>
      <c r="XC3634" s="0"/>
      <c r="XD3634" s="0"/>
      <c r="XE3634" s="0"/>
      <c r="XF3634" s="0"/>
      <c r="XG3634" s="0"/>
      <c r="XH3634" s="0"/>
      <c r="XI3634" s="0"/>
      <c r="XJ3634" s="0"/>
      <c r="XK3634" s="0"/>
      <c r="XL3634" s="0"/>
      <c r="XM3634" s="0"/>
      <c r="XN3634" s="0"/>
      <c r="XO3634" s="0"/>
      <c r="XP3634" s="0"/>
      <c r="XQ3634" s="0"/>
      <c r="XR3634" s="0"/>
      <c r="XS3634" s="0"/>
      <c r="XT3634" s="0"/>
      <c r="XU3634" s="0"/>
      <c r="XV3634" s="0"/>
      <c r="XW3634" s="0"/>
      <c r="XX3634" s="0"/>
      <c r="XY3634" s="0"/>
      <c r="XZ3634" s="0"/>
      <c r="YA3634" s="0"/>
      <c r="YB3634" s="0"/>
      <c r="YC3634" s="0"/>
      <c r="YD3634" s="0"/>
      <c r="YE3634" s="0"/>
      <c r="YF3634" s="0"/>
      <c r="YG3634" s="0"/>
      <c r="YH3634" s="0"/>
      <c r="YI3634" s="0"/>
      <c r="YJ3634" s="0"/>
      <c r="YK3634" s="0"/>
      <c r="YL3634" s="0"/>
      <c r="YM3634" s="0"/>
      <c r="YN3634" s="0"/>
      <c r="YO3634" s="0"/>
      <c r="YP3634" s="0"/>
      <c r="YQ3634" s="0"/>
      <c r="YR3634" s="0"/>
      <c r="YS3634" s="0"/>
      <c r="YT3634" s="0"/>
      <c r="YU3634" s="0"/>
      <c r="YV3634" s="0"/>
      <c r="YW3634" s="0"/>
      <c r="YX3634" s="0"/>
      <c r="YY3634" s="0"/>
      <c r="YZ3634" s="0"/>
      <c r="ZA3634" s="0"/>
      <c r="ZB3634" s="0"/>
      <c r="ZC3634" s="0"/>
      <c r="ZD3634" s="0"/>
      <c r="ZE3634" s="0"/>
      <c r="ZF3634" s="0"/>
      <c r="ZG3634" s="0"/>
      <c r="ZH3634" s="0"/>
      <c r="ZI3634" s="0"/>
      <c r="ZJ3634" s="0"/>
      <c r="ZK3634" s="0"/>
      <c r="ZL3634" s="0"/>
      <c r="ZM3634" s="0"/>
      <c r="ZN3634" s="0"/>
      <c r="ZO3634" s="0"/>
      <c r="ZP3634" s="0"/>
      <c r="ZQ3634" s="0"/>
      <c r="ZR3634" s="0"/>
      <c r="ZS3634" s="0"/>
      <c r="ZT3634" s="0"/>
      <c r="ZU3634" s="0"/>
      <c r="ZV3634" s="0"/>
      <c r="ZW3634" s="0"/>
      <c r="ZX3634" s="0"/>
      <c r="ZY3634" s="0"/>
      <c r="ZZ3634" s="0"/>
      <c r="AAA3634" s="0"/>
      <c r="AAB3634" s="0"/>
      <c r="AAC3634" s="0"/>
      <c r="AAD3634" s="0"/>
      <c r="AAE3634" s="0"/>
      <c r="AAF3634" s="0"/>
      <c r="AAG3634" s="0"/>
      <c r="AAH3634" s="0"/>
      <c r="AAI3634" s="0"/>
      <c r="AAJ3634" s="0"/>
      <c r="AAK3634" s="0"/>
      <c r="AAL3634" s="0"/>
      <c r="AAM3634" s="0"/>
      <c r="AAN3634" s="0"/>
      <c r="AAO3634" s="0"/>
      <c r="AAP3634" s="0"/>
      <c r="AAQ3634" s="0"/>
      <c r="AAR3634" s="0"/>
      <c r="AAS3634" s="0"/>
      <c r="AAT3634" s="0"/>
      <c r="AAU3634" s="0"/>
      <c r="AAV3634" s="0"/>
      <c r="AAW3634" s="0"/>
      <c r="AAX3634" s="0"/>
      <c r="AAY3634" s="0"/>
      <c r="AAZ3634" s="0"/>
      <c r="ABA3634" s="0"/>
      <c r="ABB3634" s="0"/>
      <c r="ABC3634" s="0"/>
      <c r="ABD3634" s="0"/>
      <c r="ABE3634" s="0"/>
      <c r="ABF3634" s="0"/>
      <c r="ABG3634" s="0"/>
      <c r="ABH3634" s="0"/>
      <c r="ABI3634" s="0"/>
      <c r="ABJ3634" s="0"/>
      <c r="ABK3634" s="0"/>
      <c r="ABL3634" s="0"/>
      <c r="ABM3634" s="0"/>
      <c r="ABN3634" s="0"/>
      <c r="ABO3634" s="0"/>
      <c r="ABP3634" s="0"/>
      <c r="ABQ3634" s="0"/>
      <c r="ABR3634" s="0"/>
      <c r="ABS3634" s="0"/>
      <c r="ABT3634" s="0"/>
      <c r="ABU3634" s="0"/>
      <c r="ABV3634" s="0"/>
      <c r="ABW3634" s="0"/>
      <c r="ABX3634" s="0"/>
      <c r="ABY3634" s="0"/>
      <c r="ABZ3634" s="0"/>
      <c r="ACA3634" s="0"/>
      <c r="ACB3634" s="0"/>
      <c r="ACC3634" s="0"/>
      <c r="ACD3634" s="0"/>
      <c r="ACE3634" s="0"/>
      <c r="ACF3634" s="0"/>
      <c r="ACG3634" s="0"/>
      <c r="ACH3634" s="0"/>
      <c r="ACI3634" s="0"/>
      <c r="ACJ3634" s="0"/>
      <c r="ACK3634" s="0"/>
      <c r="ACL3634" s="0"/>
      <c r="ACM3634" s="0"/>
      <c r="ACN3634" s="0"/>
      <c r="ACO3634" s="0"/>
      <c r="ACP3634" s="0"/>
      <c r="ACQ3634" s="0"/>
      <c r="ACR3634" s="0"/>
      <c r="ACS3634" s="0"/>
      <c r="ACT3634" s="0"/>
      <c r="ACU3634" s="0"/>
      <c r="ACV3634" s="0"/>
      <c r="ACW3634" s="0"/>
      <c r="ACX3634" s="0"/>
      <c r="ACY3634" s="0"/>
      <c r="ACZ3634" s="0"/>
      <c r="ADA3634" s="0"/>
      <c r="ADB3634" s="0"/>
      <c r="ADC3634" s="0"/>
      <c r="ADD3634" s="0"/>
      <c r="ADE3634" s="0"/>
      <c r="ADF3634" s="0"/>
      <c r="ADG3634" s="0"/>
      <c r="ADH3634" s="0"/>
      <c r="ADI3634" s="0"/>
      <c r="ADJ3634" s="0"/>
      <c r="ADK3634" s="0"/>
      <c r="ADL3634" s="0"/>
      <c r="ADM3634" s="0"/>
      <c r="ADN3634" s="0"/>
      <c r="ADO3634" s="0"/>
      <c r="ADP3634" s="0"/>
      <c r="ADQ3634" s="0"/>
      <c r="ADR3634" s="0"/>
      <c r="ADS3634" s="0"/>
      <c r="ADT3634" s="0"/>
      <c r="ADU3634" s="0"/>
      <c r="ADV3634" s="0"/>
      <c r="ADW3634" s="0"/>
      <c r="ADX3634" s="0"/>
      <c r="ADY3634" s="0"/>
      <c r="ADZ3634" s="0"/>
      <c r="AEA3634" s="0"/>
      <c r="AEB3634" s="0"/>
      <c r="AEC3634" s="0"/>
      <c r="AED3634" s="0"/>
      <c r="AEE3634" s="0"/>
      <c r="AEF3634" s="0"/>
      <c r="AEG3634" s="0"/>
      <c r="AEH3634" s="0"/>
      <c r="AEI3634" s="0"/>
      <c r="AEJ3634" s="0"/>
      <c r="AEK3634" s="0"/>
      <c r="AEL3634" s="0"/>
      <c r="AEM3634" s="0"/>
      <c r="AEN3634" s="0"/>
      <c r="AEO3634" s="0"/>
      <c r="AEP3634" s="0"/>
      <c r="AEQ3634" s="0"/>
      <c r="AER3634" s="0"/>
      <c r="AES3634" s="0"/>
      <c r="AET3634" s="0"/>
      <c r="AEU3634" s="0"/>
      <c r="AEV3634" s="0"/>
      <c r="AEW3634" s="0"/>
      <c r="AEX3634" s="0"/>
      <c r="AEY3634" s="0"/>
      <c r="AEZ3634" s="0"/>
      <c r="AFA3634" s="0"/>
      <c r="AFB3634" s="0"/>
      <c r="AFC3634" s="0"/>
      <c r="AFD3634" s="0"/>
      <c r="AFE3634" s="0"/>
      <c r="AFF3634" s="0"/>
      <c r="AFG3634" s="0"/>
      <c r="AFH3634" s="0"/>
      <c r="AFI3634" s="0"/>
      <c r="AFJ3634" s="0"/>
      <c r="AFK3634" s="0"/>
      <c r="AFL3634" s="0"/>
      <c r="AFM3634" s="0"/>
      <c r="AFN3634" s="0"/>
      <c r="AFO3634" s="0"/>
      <c r="AFP3634" s="0"/>
      <c r="AFQ3634" s="0"/>
      <c r="AFR3634" s="0"/>
      <c r="AFS3634" s="0"/>
      <c r="AFT3634" s="0"/>
      <c r="AFU3634" s="0"/>
      <c r="AFV3634" s="0"/>
      <c r="AFW3634" s="0"/>
      <c r="AFX3634" s="0"/>
      <c r="AFY3634" s="0"/>
      <c r="AFZ3634" s="0"/>
      <c r="AGA3634" s="0"/>
      <c r="AGB3634" s="0"/>
      <c r="AGC3634" s="0"/>
      <c r="AGD3634" s="0"/>
      <c r="AGE3634" s="0"/>
      <c r="AGF3634" s="0"/>
      <c r="AGG3634" s="0"/>
      <c r="AGH3634" s="0"/>
      <c r="AGI3634" s="0"/>
      <c r="AGJ3634" s="0"/>
      <c r="AGK3634" s="0"/>
      <c r="AGL3634" s="0"/>
      <c r="AGM3634" s="0"/>
      <c r="AGN3634" s="0"/>
      <c r="AGO3634" s="0"/>
      <c r="AGP3634" s="0"/>
      <c r="AGQ3634" s="0"/>
      <c r="AGR3634" s="0"/>
      <c r="AGS3634" s="0"/>
      <c r="AGT3634" s="0"/>
      <c r="AGU3634" s="0"/>
      <c r="AGV3634" s="0"/>
      <c r="AGW3634" s="0"/>
      <c r="AGX3634" s="0"/>
      <c r="AGY3634" s="0"/>
      <c r="AGZ3634" s="0"/>
      <c r="AHA3634" s="0"/>
      <c r="AHB3634" s="0"/>
      <c r="AHC3634" s="0"/>
      <c r="AHD3634" s="0"/>
      <c r="AHE3634" s="0"/>
      <c r="AHF3634" s="0"/>
      <c r="AHG3634" s="0"/>
      <c r="AHH3634" s="0"/>
      <c r="AHI3634" s="0"/>
      <c r="AHJ3634" s="0"/>
      <c r="AHK3634" s="0"/>
      <c r="AHL3634" s="0"/>
      <c r="AHM3634" s="0"/>
      <c r="AHN3634" s="0"/>
      <c r="AHO3634" s="0"/>
      <c r="AHP3634" s="0"/>
      <c r="AHQ3634" s="0"/>
      <c r="AHR3634" s="0"/>
      <c r="AHS3634" s="0"/>
      <c r="AHT3634" s="0"/>
      <c r="AHU3634" s="0"/>
      <c r="AHV3634" s="0"/>
      <c r="AHW3634" s="0"/>
      <c r="AHX3634" s="0"/>
      <c r="AHY3634" s="0"/>
      <c r="AHZ3634" s="0"/>
      <c r="AIA3634" s="0"/>
      <c r="AIB3634" s="0"/>
      <c r="AIC3634" s="0"/>
      <c r="AID3634" s="0"/>
      <c r="AIE3634" s="0"/>
      <c r="AIF3634" s="0"/>
      <c r="AIG3634" s="0"/>
      <c r="AIH3634" s="0"/>
      <c r="AII3634" s="0"/>
      <c r="AIJ3634" s="0"/>
      <c r="AIK3634" s="0"/>
      <c r="AIL3634" s="0"/>
      <c r="AIM3634" s="0"/>
      <c r="AIN3634" s="0"/>
      <c r="AIO3634" s="0"/>
      <c r="AIP3634" s="0"/>
      <c r="AIQ3634" s="0"/>
      <c r="AIR3634" s="0"/>
      <c r="AIS3634" s="0"/>
      <c r="AIT3634" s="0"/>
      <c r="AIU3634" s="0"/>
      <c r="AIV3634" s="0"/>
      <c r="AIW3634" s="0"/>
      <c r="AIX3634" s="0"/>
      <c r="AIY3634" s="0"/>
      <c r="AIZ3634" s="0"/>
      <c r="AJA3634" s="0"/>
      <c r="AJB3634" s="0"/>
      <c r="AJC3634" s="0"/>
      <c r="AJD3634" s="0"/>
      <c r="AJE3634" s="0"/>
      <c r="AJF3634" s="0"/>
      <c r="AJG3634" s="0"/>
      <c r="AJH3634" s="0"/>
      <c r="AJI3634" s="0"/>
      <c r="AJJ3634" s="0"/>
      <c r="AJK3634" s="0"/>
      <c r="AJL3634" s="0"/>
      <c r="AJM3634" s="0"/>
      <c r="AJN3634" s="0"/>
      <c r="AJO3634" s="0"/>
      <c r="AJP3634" s="0"/>
      <c r="AJQ3634" s="0"/>
      <c r="AJR3634" s="0"/>
      <c r="AJS3634" s="0"/>
      <c r="AJT3634" s="0"/>
      <c r="AJU3634" s="0"/>
      <c r="AJV3634" s="0"/>
      <c r="AJW3634" s="0"/>
      <c r="AJX3634" s="0"/>
      <c r="AJY3634" s="0"/>
      <c r="AJZ3634" s="0"/>
      <c r="AKA3634" s="0"/>
      <c r="AKB3634" s="0"/>
      <c r="AKC3634" s="0"/>
      <c r="AKD3634" s="0"/>
      <c r="AKE3634" s="0"/>
      <c r="AKF3634" s="0"/>
      <c r="AKG3634" s="0"/>
      <c r="AKH3634" s="0"/>
      <c r="AKI3634" s="0"/>
      <c r="AKJ3634" s="0"/>
      <c r="AKK3634" s="0"/>
      <c r="AKL3634" s="0"/>
      <c r="AKM3634" s="0"/>
      <c r="AKN3634" s="0"/>
      <c r="AKO3634" s="0"/>
      <c r="AKP3634" s="0"/>
      <c r="AKQ3634" s="0"/>
      <c r="AKR3634" s="0"/>
      <c r="AKS3634" s="0"/>
      <c r="AKT3634" s="0"/>
      <c r="AKU3634" s="0"/>
      <c r="AKV3634" s="0"/>
      <c r="AKW3634" s="0"/>
      <c r="AKX3634" s="0"/>
      <c r="AKY3634" s="0"/>
      <c r="AKZ3634" s="0"/>
      <c r="ALA3634" s="0"/>
      <c r="ALB3634" s="0"/>
      <c r="ALC3634" s="0"/>
      <c r="ALD3634" s="0"/>
      <c r="ALE3634" s="0"/>
      <c r="ALF3634" s="0"/>
      <c r="ALG3634" s="0"/>
      <c r="ALH3634" s="0"/>
      <c r="ALI3634" s="0"/>
      <c r="ALJ3634" s="0"/>
      <c r="ALK3634" s="0"/>
      <c r="ALL3634" s="0"/>
      <c r="ALM3634" s="0"/>
      <c r="ALN3634" s="0"/>
      <c r="ALO3634" s="0"/>
      <c r="ALP3634" s="0"/>
      <c r="ALQ3634" s="0"/>
      <c r="ALR3634" s="0"/>
      <c r="ALS3634" s="0"/>
      <c r="ALT3634" s="0"/>
      <c r="ALU3634" s="0"/>
      <c r="ALV3634" s="0"/>
      <c r="ALW3634" s="0"/>
      <c r="ALX3634" s="0"/>
      <c r="ALY3634" s="0"/>
      <c r="ALZ3634" s="0"/>
      <c r="AMA3634" s="0"/>
      <c r="AMB3634" s="0"/>
      <c r="AMC3634" s="0"/>
      <c r="AMD3634" s="0"/>
      <c r="AME3634" s="0"/>
      <c r="AMF3634" s="0"/>
      <c r="AMG3634" s="0"/>
      <c r="AMH3634" s="0"/>
      <c r="AMI3634" s="0"/>
    </row>
    <row r="3635" customFormat="false" ht="12.75" hidden="false" customHeight="false" outlineLevel="0" collapsed="false">
      <c r="A3635" s="1" t="s">
        <v>3859</v>
      </c>
      <c r="C3635" s="27" t="s">
        <v>3865</v>
      </c>
      <c r="D3635" s="27" t="s">
        <v>13</v>
      </c>
      <c r="E3635" s="28"/>
      <c r="F3635" s="29"/>
      <c r="G3635" s="27"/>
      <c r="H3635" s="30" t="s">
        <v>168</v>
      </c>
      <c r="I3635" s="31" t="n">
        <v>1.39</v>
      </c>
      <c r="J3635" s="107" t="s">
        <v>2875</v>
      </c>
      <c r="BM3635" s="0"/>
      <c r="BN3635" s="0"/>
      <c r="BO3635" s="0"/>
      <c r="BP3635" s="0"/>
      <c r="BQ3635" s="0"/>
      <c r="BR3635" s="0"/>
      <c r="BS3635" s="0"/>
      <c r="BT3635" s="0"/>
      <c r="BU3635" s="0"/>
      <c r="BV3635" s="0"/>
      <c r="BW3635" s="0"/>
      <c r="BX3635" s="0"/>
      <c r="BY3635" s="0"/>
      <c r="BZ3635" s="0"/>
      <c r="CA3635" s="0"/>
      <c r="CB3635" s="0"/>
      <c r="CC3635" s="0"/>
      <c r="CD3635" s="0"/>
      <c r="CE3635" s="0"/>
      <c r="CF3635" s="0"/>
      <c r="CG3635" s="0"/>
      <c r="CH3635" s="0"/>
      <c r="CI3635" s="0"/>
      <c r="CJ3635" s="0"/>
      <c r="CK3635" s="0"/>
      <c r="CL3635" s="0"/>
      <c r="CM3635" s="0"/>
      <c r="CN3635" s="0"/>
      <c r="CO3635" s="0"/>
      <c r="CP3635" s="0"/>
      <c r="CQ3635" s="0"/>
      <c r="CR3635" s="0"/>
      <c r="CS3635" s="0"/>
      <c r="CT3635" s="0"/>
      <c r="CU3635" s="0"/>
      <c r="CV3635" s="0"/>
      <c r="CW3635" s="0"/>
      <c r="CX3635" s="0"/>
      <c r="CY3635" s="0"/>
      <c r="CZ3635" s="0"/>
      <c r="DA3635" s="0"/>
      <c r="DB3635" s="0"/>
      <c r="DC3635" s="0"/>
      <c r="DD3635" s="0"/>
      <c r="DE3635" s="0"/>
      <c r="DF3635" s="0"/>
      <c r="DG3635" s="0"/>
      <c r="DH3635" s="0"/>
      <c r="DI3635" s="0"/>
      <c r="DJ3635" s="0"/>
      <c r="DK3635" s="0"/>
      <c r="DL3635" s="0"/>
      <c r="DM3635" s="0"/>
      <c r="DN3635" s="0"/>
      <c r="DO3635" s="0"/>
      <c r="DP3635" s="0"/>
      <c r="DQ3635" s="0"/>
      <c r="DR3635" s="0"/>
      <c r="DS3635" s="0"/>
      <c r="DT3635" s="0"/>
      <c r="DU3635" s="0"/>
      <c r="DV3635" s="0"/>
      <c r="DW3635" s="0"/>
      <c r="DX3635" s="0"/>
      <c r="DY3635" s="0"/>
      <c r="DZ3635" s="0"/>
      <c r="EA3635" s="0"/>
      <c r="EB3635" s="0"/>
      <c r="EC3635" s="0"/>
      <c r="ED3635" s="0"/>
      <c r="EE3635" s="0"/>
      <c r="EF3635" s="0"/>
      <c r="EG3635" s="0"/>
      <c r="EH3635" s="0"/>
      <c r="EI3635" s="0"/>
      <c r="EJ3635" s="0"/>
      <c r="EK3635" s="0"/>
      <c r="EL3635" s="0"/>
      <c r="EM3635" s="0"/>
      <c r="EN3635" s="0"/>
      <c r="EO3635" s="0"/>
      <c r="EP3635" s="0"/>
      <c r="EQ3635" s="0"/>
      <c r="ER3635" s="0"/>
      <c r="ES3635" s="0"/>
      <c r="ET3635" s="0"/>
      <c r="EU3635" s="0"/>
      <c r="EV3635" s="0"/>
      <c r="EW3635" s="0"/>
      <c r="EX3635" s="0"/>
      <c r="EY3635" s="0"/>
      <c r="EZ3635" s="0"/>
      <c r="FA3635" s="0"/>
      <c r="FB3635" s="0"/>
      <c r="FC3635" s="0"/>
      <c r="FD3635" s="0"/>
      <c r="FE3635" s="0"/>
      <c r="FF3635" s="0"/>
      <c r="FG3635" s="0"/>
      <c r="FH3635" s="0"/>
      <c r="FI3635" s="0"/>
      <c r="FJ3635" s="0"/>
      <c r="FK3635" s="0"/>
      <c r="FL3635" s="0"/>
      <c r="FM3635" s="0"/>
      <c r="FN3635" s="0"/>
      <c r="FO3635" s="0"/>
      <c r="FP3635" s="0"/>
      <c r="FQ3635" s="0"/>
      <c r="FR3635" s="0"/>
      <c r="FS3635" s="0"/>
      <c r="FT3635" s="0"/>
      <c r="FU3635" s="0"/>
      <c r="FV3635" s="0"/>
      <c r="FW3635" s="0"/>
      <c r="FX3635" s="0"/>
      <c r="FY3635" s="0"/>
      <c r="FZ3635" s="0"/>
      <c r="GA3635" s="0"/>
      <c r="GB3635" s="0"/>
      <c r="GC3635" s="0"/>
      <c r="GD3635" s="0"/>
      <c r="GE3635" s="0"/>
      <c r="GF3635" s="0"/>
      <c r="GG3635" s="0"/>
      <c r="GH3635" s="0"/>
      <c r="GI3635" s="0"/>
      <c r="GJ3635" s="0"/>
      <c r="GK3635" s="0"/>
      <c r="GL3635" s="0"/>
      <c r="GM3635" s="0"/>
      <c r="GN3635" s="0"/>
      <c r="GO3635" s="0"/>
      <c r="GP3635" s="0"/>
      <c r="GQ3635" s="0"/>
      <c r="GR3635" s="0"/>
      <c r="GS3635" s="0"/>
      <c r="GT3635" s="0"/>
      <c r="GU3635" s="0"/>
      <c r="GV3635" s="0"/>
      <c r="GW3635" s="0"/>
      <c r="GX3635" s="0"/>
      <c r="GY3635" s="0"/>
      <c r="GZ3635" s="0"/>
      <c r="HA3635" s="0"/>
      <c r="HB3635" s="0"/>
      <c r="HC3635" s="0"/>
      <c r="HD3635" s="0"/>
      <c r="HE3635" s="0"/>
      <c r="HF3635" s="0"/>
      <c r="HG3635" s="0"/>
      <c r="HH3635" s="0"/>
      <c r="HI3635" s="0"/>
      <c r="HJ3635" s="0"/>
      <c r="HK3635" s="0"/>
      <c r="HL3635" s="0"/>
      <c r="HM3635" s="0"/>
      <c r="HN3635" s="0"/>
      <c r="HO3635" s="0"/>
      <c r="HP3635" s="0"/>
      <c r="HQ3635" s="0"/>
      <c r="HR3635" s="0"/>
      <c r="HS3635" s="0"/>
      <c r="HT3635" s="0"/>
      <c r="HU3635" s="0"/>
      <c r="HV3635" s="0"/>
      <c r="HW3635" s="0"/>
      <c r="HX3635" s="0"/>
      <c r="HY3635" s="0"/>
      <c r="HZ3635" s="0"/>
      <c r="IA3635" s="0"/>
      <c r="IB3635" s="0"/>
      <c r="IC3635" s="0"/>
      <c r="ID3635" s="0"/>
      <c r="IE3635" s="0"/>
      <c r="IF3635" s="0"/>
      <c r="IG3635" s="0"/>
      <c r="IH3635" s="0"/>
      <c r="II3635" s="0"/>
      <c r="IJ3635" s="0"/>
      <c r="IK3635" s="0"/>
      <c r="IL3635" s="0"/>
      <c r="IM3635" s="0"/>
      <c r="IN3635" s="0"/>
      <c r="IO3635" s="0"/>
      <c r="IP3635" s="0"/>
      <c r="IQ3635" s="0"/>
      <c r="IR3635" s="0"/>
      <c r="IS3635" s="0"/>
      <c r="IT3635" s="0"/>
      <c r="IU3635" s="0"/>
      <c r="IV3635" s="0"/>
      <c r="IW3635" s="0"/>
      <c r="IX3635" s="0"/>
      <c r="IY3635" s="0"/>
      <c r="IZ3635" s="0"/>
      <c r="JA3635" s="0"/>
      <c r="JB3635" s="0"/>
      <c r="JC3635" s="0"/>
      <c r="JD3635" s="0"/>
      <c r="JE3635" s="0"/>
      <c r="JF3635" s="0"/>
      <c r="JG3635" s="0"/>
      <c r="JH3635" s="0"/>
      <c r="JI3635" s="0"/>
      <c r="JJ3635" s="0"/>
      <c r="JK3635" s="0"/>
      <c r="JL3635" s="0"/>
      <c r="JM3635" s="0"/>
      <c r="JN3635" s="0"/>
      <c r="JO3635" s="0"/>
      <c r="JP3635" s="0"/>
      <c r="JQ3635" s="0"/>
      <c r="JR3635" s="0"/>
      <c r="JS3635" s="0"/>
      <c r="JT3635" s="0"/>
      <c r="JU3635" s="0"/>
      <c r="JV3635" s="0"/>
      <c r="JW3635" s="0"/>
      <c r="JX3635" s="0"/>
      <c r="JY3635" s="0"/>
      <c r="JZ3635" s="0"/>
      <c r="KA3635" s="0"/>
      <c r="KB3635" s="0"/>
      <c r="KC3635" s="0"/>
      <c r="KD3635" s="0"/>
      <c r="KE3635" s="0"/>
      <c r="KF3635" s="0"/>
      <c r="KG3635" s="0"/>
      <c r="KH3635" s="0"/>
      <c r="KI3635" s="0"/>
      <c r="KJ3635" s="0"/>
      <c r="KK3635" s="0"/>
      <c r="KL3635" s="0"/>
      <c r="KM3635" s="0"/>
      <c r="KN3635" s="0"/>
      <c r="KO3635" s="0"/>
      <c r="KP3635" s="0"/>
      <c r="KQ3635" s="0"/>
      <c r="KR3635" s="0"/>
      <c r="KS3635" s="0"/>
      <c r="KT3635" s="0"/>
      <c r="KU3635" s="0"/>
      <c r="KV3635" s="0"/>
      <c r="KW3635" s="0"/>
      <c r="KX3635" s="0"/>
      <c r="KY3635" s="0"/>
      <c r="KZ3635" s="0"/>
      <c r="LA3635" s="0"/>
      <c r="LB3635" s="0"/>
      <c r="LC3635" s="0"/>
      <c r="LD3635" s="0"/>
      <c r="LE3635" s="0"/>
      <c r="LF3635" s="0"/>
      <c r="LG3635" s="0"/>
      <c r="LH3635" s="0"/>
      <c r="LI3635" s="0"/>
      <c r="LJ3635" s="0"/>
      <c r="LK3635" s="0"/>
      <c r="LL3635" s="0"/>
      <c r="LM3635" s="0"/>
      <c r="LN3635" s="0"/>
      <c r="LO3635" s="0"/>
      <c r="LP3635" s="0"/>
      <c r="LQ3635" s="0"/>
      <c r="LR3635" s="0"/>
      <c r="LS3635" s="0"/>
      <c r="LT3635" s="0"/>
      <c r="LU3635" s="0"/>
      <c r="LV3635" s="0"/>
      <c r="LW3635" s="0"/>
      <c r="LX3635" s="0"/>
      <c r="LY3635" s="0"/>
      <c r="LZ3635" s="0"/>
      <c r="MA3635" s="0"/>
      <c r="MB3635" s="0"/>
      <c r="MC3635" s="0"/>
      <c r="MD3635" s="0"/>
      <c r="ME3635" s="0"/>
      <c r="MF3635" s="0"/>
      <c r="MG3635" s="0"/>
      <c r="MH3635" s="0"/>
      <c r="MI3635" s="0"/>
      <c r="MJ3635" s="0"/>
      <c r="MK3635" s="0"/>
      <c r="ML3635" s="0"/>
      <c r="MM3635" s="0"/>
      <c r="MN3635" s="0"/>
      <c r="MO3635" s="0"/>
      <c r="MP3635" s="0"/>
      <c r="MQ3635" s="0"/>
      <c r="MR3635" s="0"/>
      <c r="MS3635" s="0"/>
      <c r="MT3635" s="0"/>
      <c r="MU3635" s="0"/>
      <c r="MV3635" s="0"/>
      <c r="MW3635" s="0"/>
      <c r="MX3635" s="0"/>
      <c r="MY3635" s="0"/>
      <c r="MZ3635" s="0"/>
      <c r="NA3635" s="0"/>
      <c r="NB3635" s="0"/>
      <c r="NC3635" s="0"/>
      <c r="ND3635" s="0"/>
      <c r="NE3635" s="0"/>
      <c r="NF3635" s="0"/>
      <c r="NG3635" s="0"/>
      <c r="NH3635" s="0"/>
      <c r="NI3635" s="0"/>
      <c r="NJ3635" s="0"/>
      <c r="NK3635" s="0"/>
      <c r="NL3635" s="0"/>
      <c r="NM3635" s="0"/>
      <c r="NN3635" s="0"/>
      <c r="NO3635" s="0"/>
      <c r="NP3635" s="0"/>
      <c r="NQ3635" s="0"/>
      <c r="NR3635" s="0"/>
      <c r="NS3635" s="0"/>
      <c r="NT3635" s="0"/>
      <c r="NU3635" s="0"/>
      <c r="NV3635" s="0"/>
      <c r="NW3635" s="0"/>
      <c r="NX3635" s="0"/>
      <c r="NY3635" s="0"/>
      <c r="NZ3635" s="0"/>
      <c r="OA3635" s="0"/>
      <c r="OB3635" s="0"/>
      <c r="OC3635" s="0"/>
      <c r="OD3635" s="0"/>
      <c r="OE3635" s="0"/>
      <c r="OF3635" s="0"/>
      <c r="OG3635" s="0"/>
      <c r="OH3635" s="0"/>
      <c r="OI3635" s="0"/>
      <c r="OJ3635" s="0"/>
      <c r="OK3635" s="0"/>
      <c r="OL3635" s="0"/>
      <c r="OM3635" s="0"/>
      <c r="ON3635" s="0"/>
      <c r="OO3635" s="0"/>
      <c r="OP3635" s="0"/>
      <c r="OQ3635" s="0"/>
      <c r="OR3635" s="0"/>
      <c r="OS3635" s="0"/>
      <c r="OT3635" s="0"/>
      <c r="OU3635" s="0"/>
      <c r="OV3635" s="0"/>
      <c r="OW3635" s="0"/>
      <c r="OX3635" s="0"/>
      <c r="OY3635" s="0"/>
      <c r="OZ3635" s="0"/>
      <c r="PA3635" s="0"/>
      <c r="PB3635" s="0"/>
      <c r="PC3635" s="0"/>
      <c r="PD3635" s="0"/>
      <c r="PE3635" s="0"/>
      <c r="PF3635" s="0"/>
      <c r="PG3635" s="0"/>
      <c r="PH3635" s="0"/>
      <c r="PI3635" s="0"/>
      <c r="PJ3635" s="0"/>
      <c r="PK3635" s="0"/>
      <c r="PL3635" s="0"/>
      <c r="PM3635" s="0"/>
      <c r="PN3635" s="0"/>
      <c r="PO3635" s="0"/>
      <c r="PP3635" s="0"/>
      <c r="PQ3635" s="0"/>
      <c r="PR3635" s="0"/>
      <c r="PS3635" s="0"/>
      <c r="PT3635" s="0"/>
      <c r="PU3635" s="0"/>
      <c r="PV3635" s="0"/>
      <c r="PW3635" s="0"/>
      <c r="PX3635" s="0"/>
      <c r="PY3635" s="0"/>
      <c r="PZ3635" s="0"/>
      <c r="QA3635" s="0"/>
      <c r="QB3635" s="0"/>
      <c r="QC3635" s="0"/>
      <c r="QD3635" s="0"/>
      <c r="QE3635" s="0"/>
      <c r="QF3635" s="0"/>
      <c r="QG3635" s="0"/>
      <c r="QH3635" s="0"/>
      <c r="QI3635" s="0"/>
      <c r="QJ3635" s="0"/>
      <c r="QK3635" s="0"/>
      <c r="QL3635" s="0"/>
      <c r="QM3635" s="0"/>
      <c r="QN3635" s="0"/>
      <c r="QO3635" s="0"/>
      <c r="QP3635" s="0"/>
      <c r="QQ3635" s="0"/>
      <c r="QR3635" s="0"/>
      <c r="QS3635" s="0"/>
      <c r="QT3635" s="0"/>
      <c r="QU3635" s="0"/>
      <c r="QV3635" s="0"/>
      <c r="QW3635" s="0"/>
      <c r="QX3635" s="0"/>
      <c r="QY3635" s="0"/>
      <c r="QZ3635" s="0"/>
      <c r="RA3635" s="0"/>
      <c r="RB3635" s="0"/>
      <c r="RC3635" s="0"/>
      <c r="RD3635" s="0"/>
      <c r="RE3635" s="0"/>
      <c r="RF3635" s="0"/>
      <c r="RG3635" s="0"/>
      <c r="RH3635" s="0"/>
      <c r="RI3635" s="0"/>
      <c r="RJ3635" s="0"/>
      <c r="RK3635" s="0"/>
      <c r="RL3635" s="0"/>
      <c r="RM3635" s="0"/>
      <c r="RN3635" s="0"/>
      <c r="RO3635" s="0"/>
      <c r="RP3635" s="0"/>
      <c r="RQ3635" s="0"/>
      <c r="RR3635" s="0"/>
      <c r="RS3635" s="0"/>
      <c r="RT3635" s="0"/>
      <c r="RU3635" s="0"/>
      <c r="RV3635" s="0"/>
      <c r="RW3635" s="0"/>
      <c r="RX3635" s="0"/>
      <c r="RY3635" s="0"/>
      <c r="RZ3635" s="0"/>
      <c r="SA3635" s="0"/>
      <c r="SB3635" s="0"/>
      <c r="SC3635" s="0"/>
      <c r="SD3635" s="0"/>
      <c r="SE3635" s="0"/>
      <c r="SF3635" s="0"/>
      <c r="SG3635" s="0"/>
      <c r="SH3635" s="0"/>
      <c r="SI3635" s="0"/>
      <c r="SJ3635" s="0"/>
      <c r="SK3635" s="0"/>
      <c r="SL3635" s="0"/>
      <c r="SM3635" s="0"/>
      <c r="SN3635" s="0"/>
      <c r="SO3635" s="0"/>
      <c r="SP3635" s="0"/>
      <c r="SQ3635" s="0"/>
      <c r="SR3635" s="0"/>
      <c r="SS3635" s="0"/>
      <c r="ST3635" s="0"/>
      <c r="SU3635" s="0"/>
      <c r="SV3635" s="0"/>
      <c r="SW3635" s="0"/>
      <c r="SX3635" s="0"/>
      <c r="SY3635" s="0"/>
      <c r="SZ3635" s="0"/>
      <c r="TA3635" s="0"/>
      <c r="TB3635" s="0"/>
      <c r="TC3635" s="0"/>
      <c r="TD3635" s="0"/>
      <c r="TE3635" s="0"/>
      <c r="TF3635" s="0"/>
      <c r="TG3635" s="0"/>
      <c r="TH3635" s="0"/>
      <c r="TI3635" s="0"/>
      <c r="TJ3635" s="0"/>
      <c r="TK3635" s="0"/>
      <c r="TL3635" s="0"/>
      <c r="TM3635" s="0"/>
      <c r="TN3635" s="0"/>
      <c r="TO3635" s="0"/>
      <c r="TP3635" s="0"/>
      <c r="TQ3635" s="0"/>
      <c r="TR3635" s="0"/>
      <c r="TS3635" s="0"/>
      <c r="TT3635" s="0"/>
      <c r="TU3635" s="0"/>
      <c r="TV3635" s="0"/>
      <c r="TW3635" s="0"/>
      <c r="TX3635" s="0"/>
      <c r="TY3635" s="0"/>
      <c r="TZ3635" s="0"/>
      <c r="UA3635" s="0"/>
      <c r="UB3635" s="0"/>
      <c r="UC3635" s="0"/>
      <c r="UD3635" s="0"/>
      <c r="UE3635" s="0"/>
      <c r="UF3635" s="0"/>
      <c r="UG3635" s="0"/>
      <c r="UH3635" s="0"/>
      <c r="UI3635" s="0"/>
      <c r="UJ3635" s="0"/>
      <c r="UK3635" s="0"/>
      <c r="UL3635" s="0"/>
      <c r="UM3635" s="0"/>
      <c r="UN3635" s="0"/>
      <c r="UO3635" s="0"/>
      <c r="UP3635" s="0"/>
      <c r="UQ3635" s="0"/>
      <c r="UR3635" s="0"/>
      <c r="US3635" s="0"/>
      <c r="UT3635" s="0"/>
      <c r="UU3635" s="0"/>
      <c r="UV3635" s="0"/>
      <c r="UW3635" s="0"/>
      <c r="UX3635" s="0"/>
      <c r="UY3635" s="0"/>
      <c r="UZ3635" s="0"/>
      <c r="VA3635" s="0"/>
      <c r="VB3635" s="0"/>
      <c r="VC3635" s="0"/>
      <c r="VD3635" s="0"/>
      <c r="VE3635" s="0"/>
      <c r="VF3635" s="0"/>
      <c r="VG3635" s="0"/>
      <c r="VH3635" s="0"/>
      <c r="VI3635" s="0"/>
      <c r="VJ3635" s="0"/>
      <c r="VK3635" s="0"/>
      <c r="VL3635" s="0"/>
      <c r="VM3635" s="0"/>
      <c r="VN3635" s="0"/>
      <c r="VO3635" s="0"/>
      <c r="VP3635" s="0"/>
      <c r="VQ3635" s="0"/>
      <c r="VR3635" s="0"/>
      <c r="VS3635" s="0"/>
      <c r="VT3635" s="0"/>
      <c r="VU3635" s="0"/>
      <c r="VV3635" s="0"/>
      <c r="VW3635" s="0"/>
      <c r="VX3635" s="0"/>
      <c r="VY3635" s="0"/>
      <c r="VZ3635" s="0"/>
      <c r="WA3635" s="0"/>
      <c r="WB3635" s="0"/>
      <c r="WC3635" s="0"/>
      <c r="WD3635" s="0"/>
      <c r="WE3635" s="0"/>
      <c r="WF3635" s="0"/>
      <c r="WG3635" s="0"/>
      <c r="WH3635" s="0"/>
      <c r="WI3635" s="0"/>
      <c r="WJ3635" s="0"/>
      <c r="WK3635" s="0"/>
      <c r="WL3635" s="0"/>
      <c r="WM3635" s="0"/>
      <c r="WN3635" s="0"/>
      <c r="WO3635" s="0"/>
      <c r="WP3635" s="0"/>
      <c r="WQ3635" s="0"/>
      <c r="WR3635" s="0"/>
      <c r="WS3635" s="0"/>
      <c r="WT3635" s="0"/>
      <c r="WU3635" s="0"/>
      <c r="WV3635" s="0"/>
      <c r="WW3635" s="0"/>
      <c r="WX3635" s="0"/>
      <c r="WY3635" s="0"/>
      <c r="WZ3635" s="0"/>
      <c r="XA3635" s="0"/>
      <c r="XB3635" s="0"/>
      <c r="XC3635" s="0"/>
      <c r="XD3635" s="0"/>
      <c r="XE3635" s="0"/>
      <c r="XF3635" s="0"/>
      <c r="XG3635" s="0"/>
      <c r="XH3635" s="0"/>
      <c r="XI3635" s="0"/>
      <c r="XJ3635" s="0"/>
      <c r="XK3635" s="0"/>
      <c r="XL3635" s="0"/>
      <c r="XM3635" s="0"/>
      <c r="XN3635" s="0"/>
      <c r="XO3635" s="0"/>
      <c r="XP3635" s="0"/>
      <c r="XQ3635" s="0"/>
      <c r="XR3635" s="0"/>
      <c r="XS3635" s="0"/>
      <c r="XT3635" s="0"/>
      <c r="XU3635" s="0"/>
      <c r="XV3635" s="0"/>
      <c r="XW3635" s="0"/>
      <c r="XX3635" s="0"/>
      <c r="XY3635" s="0"/>
      <c r="XZ3635" s="0"/>
      <c r="YA3635" s="0"/>
      <c r="YB3635" s="0"/>
      <c r="YC3635" s="0"/>
      <c r="YD3635" s="0"/>
      <c r="YE3635" s="0"/>
      <c r="YF3635" s="0"/>
      <c r="YG3635" s="0"/>
      <c r="YH3635" s="0"/>
      <c r="YI3635" s="0"/>
      <c r="YJ3635" s="0"/>
      <c r="YK3635" s="0"/>
      <c r="YL3635" s="0"/>
      <c r="YM3635" s="0"/>
      <c r="YN3635" s="0"/>
      <c r="YO3635" s="0"/>
      <c r="YP3635" s="0"/>
      <c r="YQ3635" s="0"/>
      <c r="YR3635" s="0"/>
      <c r="YS3635" s="0"/>
      <c r="YT3635" s="0"/>
      <c r="YU3635" s="0"/>
      <c r="YV3635" s="0"/>
      <c r="YW3635" s="0"/>
      <c r="YX3635" s="0"/>
      <c r="YY3635" s="0"/>
      <c r="YZ3635" s="0"/>
      <c r="ZA3635" s="0"/>
      <c r="ZB3635" s="0"/>
      <c r="ZC3635" s="0"/>
      <c r="ZD3635" s="0"/>
      <c r="ZE3635" s="0"/>
      <c r="ZF3635" s="0"/>
      <c r="ZG3635" s="0"/>
      <c r="ZH3635" s="0"/>
      <c r="ZI3635" s="0"/>
      <c r="ZJ3635" s="0"/>
      <c r="ZK3635" s="0"/>
      <c r="ZL3635" s="0"/>
      <c r="ZM3635" s="0"/>
      <c r="ZN3635" s="0"/>
      <c r="ZO3635" s="0"/>
      <c r="ZP3635" s="0"/>
      <c r="ZQ3635" s="0"/>
      <c r="ZR3635" s="0"/>
      <c r="ZS3635" s="0"/>
      <c r="ZT3635" s="0"/>
      <c r="ZU3635" s="0"/>
      <c r="ZV3635" s="0"/>
      <c r="ZW3635" s="0"/>
      <c r="ZX3635" s="0"/>
      <c r="ZY3635" s="0"/>
      <c r="ZZ3635" s="0"/>
      <c r="AAA3635" s="0"/>
      <c r="AAB3635" s="0"/>
      <c r="AAC3635" s="0"/>
      <c r="AAD3635" s="0"/>
      <c r="AAE3635" s="0"/>
      <c r="AAF3635" s="0"/>
      <c r="AAG3635" s="0"/>
      <c r="AAH3635" s="0"/>
      <c r="AAI3635" s="0"/>
      <c r="AAJ3635" s="0"/>
      <c r="AAK3635" s="0"/>
      <c r="AAL3635" s="0"/>
      <c r="AAM3635" s="0"/>
      <c r="AAN3635" s="0"/>
      <c r="AAO3635" s="0"/>
      <c r="AAP3635" s="0"/>
      <c r="AAQ3635" s="0"/>
      <c r="AAR3635" s="0"/>
      <c r="AAS3635" s="0"/>
      <c r="AAT3635" s="0"/>
      <c r="AAU3635" s="0"/>
      <c r="AAV3635" s="0"/>
      <c r="AAW3635" s="0"/>
      <c r="AAX3635" s="0"/>
      <c r="AAY3635" s="0"/>
      <c r="AAZ3635" s="0"/>
      <c r="ABA3635" s="0"/>
      <c r="ABB3635" s="0"/>
      <c r="ABC3635" s="0"/>
      <c r="ABD3635" s="0"/>
      <c r="ABE3635" s="0"/>
      <c r="ABF3635" s="0"/>
      <c r="ABG3635" s="0"/>
      <c r="ABH3635" s="0"/>
      <c r="ABI3635" s="0"/>
      <c r="ABJ3635" s="0"/>
      <c r="ABK3635" s="0"/>
      <c r="ABL3635" s="0"/>
      <c r="ABM3635" s="0"/>
      <c r="ABN3635" s="0"/>
      <c r="ABO3635" s="0"/>
      <c r="ABP3635" s="0"/>
      <c r="ABQ3635" s="0"/>
      <c r="ABR3635" s="0"/>
      <c r="ABS3635" s="0"/>
      <c r="ABT3635" s="0"/>
      <c r="ABU3635" s="0"/>
      <c r="ABV3635" s="0"/>
      <c r="ABW3635" s="0"/>
      <c r="ABX3635" s="0"/>
      <c r="ABY3635" s="0"/>
      <c r="ABZ3635" s="0"/>
      <c r="ACA3635" s="0"/>
      <c r="ACB3635" s="0"/>
      <c r="ACC3635" s="0"/>
      <c r="ACD3635" s="0"/>
      <c r="ACE3635" s="0"/>
      <c r="ACF3635" s="0"/>
      <c r="ACG3635" s="0"/>
      <c r="ACH3635" s="0"/>
      <c r="ACI3635" s="0"/>
      <c r="ACJ3635" s="0"/>
      <c r="ACK3635" s="0"/>
      <c r="ACL3635" s="0"/>
      <c r="ACM3635" s="0"/>
      <c r="ACN3635" s="0"/>
      <c r="ACO3635" s="0"/>
      <c r="ACP3635" s="0"/>
      <c r="ACQ3635" s="0"/>
      <c r="ACR3635" s="0"/>
      <c r="ACS3635" s="0"/>
      <c r="ACT3635" s="0"/>
      <c r="ACU3635" s="0"/>
      <c r="ACV3635" s="0"/>
      <c r="ACW3635" s="0"/>
      <c r="ACX3635" s="0"/>
      <c r="ACY3635" s="0"/>
      <c r="ACZ3635" s="0"/>
      <c r="ADA3635" s="0"/>
      <c r="ADB3635" s="0"/>
      <c r="ADC3635" s="0"/>
      <c r="ADD3635" s="0"/>
      <c r="ADE3635" s="0"/>
      <c r="ADF3635" s="0"/>
      <c r="ADG3635" s="0"/>
      <c r="ADH3635" s="0"/>
      <c r="ADI3635" s="0"/>
      <c r="ADJ3635" s="0"/>
      <c r="ADK3635" s="0"/>
      <c r="ADL3635" s="0"/>
      <c r="ADM3635" s="0"/>
      <c r="ADN3635" s="0"/>
      <c r="ADO3635" s="0"/>
      <c r="ADP3635" s="0"/>
      <c r="ADQ3635" s="0"/>
      <c r="ADR3635" s="0"/>
      <c r="ADS3635" s="0"/>
      <c r="ADT3635" s="0"/>
      <c r="ADU3635" s="0"/>
      <c r="ADV3635" s="0"/>
      <c r="ADW3635" s="0"/>
      <c r="ADX3635" s="0"/>
      <c r="ADY3635" s="0"/>
      <c r="ADZ3635" s="0"/>
      <c r="AEA3635" s="0"/>
      <c r="AEB3635" s="0"/>
      <c r="AEC3635" s="0"/>
      <c r="AED3635" s="0"/>
      <c r="AEE3635" s="0"/>
      <c r="AEF3635" s="0"/>
      <c r="AEG3635" s="0"/>
      <c r="AEH3635" s="0"/>
      <c r="AEI3635" s="0"/>
      <c r="AEJ3635" s="0"/>
      <c r="AEK3635" s="0"/>
      <c r="AEL3635" s="0"/>
      <c r="AEM3635" s="0"/>
      <c r="AEN3635" s="0"/>
      <c r="AEO3635" s="0"/>
      <c r="AEP3635" s="0"/>
      <c r="AEQ3635" s="0"/>
      <c r="AER3635" s="0"/>
      <c r="AES3635" s="0"/>
      <c r="AET3635" s="0"/>
      <c r="AEU3635" s="0"/>
      <c r="AEV3635" s="0"/>
      <c r="AEW3635" s="0"/>
      <c r="AEX3635" s="0"/>
      <c r="AEY3635" s="0"/>
      <c r="AEZ3635" s="0"/>
      <c r="AFA3635" s="0"/>
      <c r="AFB3635" s="0"/>
      <c r="AFC3635" s="0"/>
      <c r="AFD3635" s="0"/>
      <c r="AFE3635" s="0"/>
      <c r="AFF3635" s="0"/>
      <c r="AFG3635" s="0"/>
      <c r="AFH3635" s="0"/>
      <c r="AFI3635" s="0"/>
      <c r="AFJ3635" s="0"/>
      <c r="AFK3635" s="0"/>
      <c r="AFL3635" s="0"/>
      <c r="AFM3635" s="0"/>
      <c r="AFN3635" s="0"/>
      <c r="AFO3635" s="0"/>
      <c r="AFP3635" s="0"/>
      <c r="AFQ3635" s="0"/>
      <c r="AFR3635" s="0"/>
      <c r="AFS3635" s="0"/>
      <c r="AFT3635" s="0"/>
      <c r="AFU3635" s="0"/>
      <c r="AFV3635" s="0"/>
      <c r="AFW3635" s="0"/>
      <c r="AFX3635" s="0"/>
      <c r="AFY3635" s="0"/>
      <c r="AFZ3635" s="0"/>
      <c r="AGA3635" s="0"/>
      <c r="AGB3635" s="0"/>
      <c r="AGC3635" s="0"/>
      <c r="AGD3635" s="0"/>
      <c r="AGE3635" s="0"/>
      <c r="AGF3635" s="0"/>
      <c r="AGG3635" s="0"/>
      <c r="AGH3635" s="0"/>
      <c r="AGI3635" s="0"/>
      <c r="AGJ3635" s="0"/>
      <c r="AGK3635" s="0"/>
      <c r="AGL3635" s="0"/>
      <c r="AGM3635" s="0"/>
      <c r="AGN3635" s="0"/>
      <c r="AGO3635" s="0"/>
      <c r="AGP3635" s="0"/>
      <c r="AGQ3635" s="0"/>
      <c r="AGR3635" s="0"/>
      <c r="AGS3635" s="0"/>
      <c r="AGT3635" s="0"/>
      <c r="AGU3635" s="0"/>
      <c r="AGV3635" s="0"/>
      <c r="AGW3635" s="0"/>
      <c r="AGX3635" s="0"/>
      <c r="AGY3635" s="0"/>
      <c r="AGZ3635" s="0"/>
      <c r="AHA3635" s="0"/>
      <c r="AHB3635" s="0"/>
      <c r="AHC3635" s="0"/>
      <c r="AHD3635" s="0"/>
      <c r="AHE3635" s="0"/>
      <c r="AHF3635" s="0"/>
      <c r="AHG3635" s="0"/>
      <c r="AHH3635" s="0"/>
      <c r="AHI3635" s="0"/>
      <c r="AHJ3635" s="0"/>
      <c r="AHK3635" s="0"/>
      <c r="AHL3635" s="0"/>
      <c r="AHM3635" s="0"/>
      <c r="AHN3635" s="0"/>
      <c r="AHO3635" s="0"/>
      <c r="AHP3635" s="0"/>
      <c r="AHQ3635" s="0"/>
      <c r="AHR3635" s="0"/>
      <c r="AHS3635" s="0"/>
      <c r="AHT3635" s="0"/>
      <c r="AHU3635" s="0"/>
      <c r="AHV3635" s="0"/>
      <c r="AHW3635" s="0"/>
      <c r="AHX3635" s="0"/>
      <c r="AHY3635" s="0"/>
      <c r="AHZ3635" s="0"/>
      <c r="AIA3635" s="0"/>
      <c r="AIB3635" s="0"/>
      <c r="AIC3635" s="0"/>
      <c r="AID3635" s="0"/>
      <c r="AIE3635" s="0"/>
      <c r="AIF3635" s="0"/>
      <c r="AIG3635" s="0"/>
      <c r="AIH3635" s="0"/>
      <c r="AII3635" s="0"/>
      <c r="AIJ3635" s="0"/>
      <c r="AIK3635" s="0"/>
      <c r="AIL3635" s="0"/>
      <c r="AIM3635" s="0"/>
      <c r="AIN3635" s="0"/>
      <c r="AIO3635" s="0"/>
      <c r="AIP3635" s="0"/>
      <c r="AIQ3635" s="0"/>
      <c r="AIR3635" s="0"/>
      <c r="AIS3635" s="0"/>
      <c r="AIT3635" s="0"/>
      <c r="AIU3635" s="0"/>
      <c r="AIV3635" s="0"/>
      <c r="AIW3635" s="0"/>
      <c r="AIX3635" s="0"/>
      <c r="AIY3635" s="0"/>
      <c r="AIZ3635" s="0"/>
      <c r="AJA3635" s="0"/>
      <c r="AJB3635" s="0"/>
      <c r="AJC3635" s="0"/>
      <c r="AJD3635" s="0"/>
      <c r="AJE3635" s="0"/>
      <c r="AJF3635" s="0"/>
      <c r="AJG3635" s="0"/>
      <c r="AJH3635" s="0"/>
      <c r="AJI3635" s="0"/>
      <c r="AJJ3635" s="0"/>
      <c r="AJK3635" s="0"/>
      <c r="AJL3635" s="0"/>
      <c r="AJM3635" s="0"/>
      <c r="AJN3635" s="0"/>
      <c r="AJO3635" s="0"/>
      <c r="AJP3635" s="0"/>
      <c r="AJQ3635" s="0"/>
      <c r="AJR3635" s="0"/>
      <c r="AJS3635" s="0"/>
      <c r="AJT3635" s="0"/>
      <c r="AJU3635" s="0"/>
      <c r="AJV3635" s="0"/>
      <c r="AJW3635" s="0"/>
      <c r="AJX3635" s="0"/>
      <c r="AJY3635" s="0"/>
      <c r="AJZ3635" s="0"/>
      <c r="AKA3635" s="0"/>
      <c r="AKB3635" s="0"/>
      <c r="AKC3635" s="0"/>
      <c r="AKD3635" s="0"/>
      <c r="AKE3635" s="0"/>
      <c r="AKF3635" s="0"/>
      <c r="AKG3635" s="0"/>
      <c r="AKH3635" s="0"/>
      <c r="AKI3635" s="0"/>
      <c r="AKJ3635" s="0"/>
      <c r="AKK3635" s="0"/>
      <c r="AKL3635" s="0"/>
      <c r="AKM3635" s="0"/>
      <c r="AKN3635" s="0"/>
      <c r="AKO3635" s="0"/>
      <c r="AKP3635" s="0"/>
      <c r="AKQ3635" s="0"/>
      <c r="AKR3635" s="0"/>
      <c r="AKS3635" s="0"/>
      <c r="AKT3635" s="0"/>
      <c r="AKU3635" s="0"/>
      <c r="AKV3635" s="0"/>
      <c r="AKW3635" s="0"/>
      <c r="AKX3635" s="0"/>
      <c r="AKY3635" s="0"/>
      <c r="AKZ3635" s="0"/>
      <c r="ALA3635" s="0"/>
      <c r="ALB3635" s="0"/>
      <c r="ALC3635" s="0"/>
      <c r="ALD3635" s="0"/>
      <c r="ALE3635" s="0"/>
      <c r="ALF3635" s="0"/>
      <c r="ALG3635" s="0"/>
      <c r="ALH3635" s="0"/>
      <c r="ALI3635" s="0"/>
      <c r="ALJ3635" s="0"/>
      <c r="ALK3635" s="0"/>
      <c r="ALL3635" s="0"/>
      <c r="ALM3635" s="0"/>
      <c r="ALN3635" s="0"/>
      <c r="ALO3635" s="0"/>
      <c r="ALP3635" s="0"/>
      <c r="ALQ3635" s="0"/>
      <c r="ALR3635" s="0"/>
      <c r="ALS3635" s="0"/>
      <c r="ALT3635" s="0"/>
      <c r="ALU3635" s="0"/>
      <c r="ALV3635" s="0"/>
      <c r="ALW3635" s="0"/>
      <c r="ALX3635" s="0"/>
      <c r="ALY3635" s="0"/>
      <c r="ALZ3635" s="0"/>
      <c r="AMA3635" s="0"/>
      <c r="AMB3635" s="0"/>
      <c r="AMC3635" s="0"/>
      <c r="AMD3635" s="0"/>
      <c r="AME3635" s="0"/>
      <c r="AMF3635" s="0"/>
      <c r="AMG3635" s="0"/>
      <c r="AMH3635" s="0"/>
      <c r="AMI3635" s="0"/>
    </row>
    <row r="3636" customFormat="false" ht="12.75" hidden="false" customHeight="false" outlineLevel="0" collapsed="false">
      <c r="A3636" s="1" t="s">
        <v>3859</v>
      </c>
      <c r="C3636" s="27" t="s">
        <v>3866</v>
      </c>
      <c r="D3636" s="27" t="s">
        <v>51</v>
      </c>
      <c r="E3636" s="28"/>
      <c r="F3636" s="29"/>
      <c r="G3636" s="27"/>
      <c r="H3636" s="30" t="s">
        <v>168</v>
      </c>
      <c r="I3636" s="31" t="n">
        <v>1.5</v>
      </c>
      <c r="J3636" s="107" t="s">
        <v>2875</v>
      </c>
      <c r="BM3636" s="0"/>
      <c r="BN3636" s="0"/>
      <c r="BO3636" s="0"/>
      <c r="BP3636" s="0"/>
      <c r="BQ3636" s="0"/>
      <c r="BR3636" s="0"/>
      <c r="BS3636" s="0"/>
      <c r="BT3636" s="0"/>
      <c r="BU3636" s="0"/>
      <c r="BV3636" s="0"/>
      <c r="BW3636" s="0"/>
      <c r="BX3636" s="0"/>
      <c r="BY3636" s="0"/>
      <c r="BZ3636" s="0"/>
      <c r="CA3636" s="0"/>
      <c r="CB3636" s="0"/>
      <c r="CC3636" s="0"/>
      <c r="CD3636" s="0"/>
      <c r="CE3636" s="0"/>
      <c r="CF3636" s="0"/>
      <c r="CG3636" s="0"/>
      <c r="CH3636" s="0"/>
      <c r="CI3636" s="0"/>
      <c r="CJ3636" s="0"/>
      <c r="CK3636" s="0"/>
      <c r="CL3636" s="0"/>
      <c r="CM3636" s="0"/>
      <c r="CN3636" s="0"/>
      <c r="CO3636" s="0"/>
      <c r="CP3636" s="0"/>
      <c r="CQ3636" s="0"/>
      <c r="CR3636" s="0"/>
      <c r="CS3636" s="0"/>
      <c r="CT3636" s="0"/>
      <c r="CU3636" s="0"/>
      <c r="CV3636" s="0"/>
      <c r="CW3636" s="0"/>
      <c r="CX3636" s="0"/>
      <c r="CY3636" s="0"/>
      <c r="CZ3636" s="0"/>
      <c r="DA3636" s="0"/>
      <c r="DB3636" s="0"/>
      <c r="DC3636" s="0"/>
      <c r="DD3636" s="0"/>
      <c r="DE3636" s="0"/>
      <c r="DF3636" s="0"/>
      <c r="DG3636" s="0"/>
      <c r="DH3636" s="0"/>
      <c r="DI3636" s="0"/>
      <c r="DJ3636" s="0"/>
      <c r="DK3636" s="0"/>
      <c r="DL3636" s="0"/>
      <c r="DM3636" s="0"/>
      <c r="DN3636" s="0"/>
      <c r="DO3636" s="0"/>
      <c r="DP3636" s="0"/>
      <c r="DQ3636" s="0"/>
      <c r="DR3636" s="0"/>
      <c r="DS3636" s="0"/>
      <c r="DT3636" s="0"/>
      <c r="DU3636" s="0"/>
      <c r="DV3636" s="0"/>
      <c r="DW3636" s="0"/>
      <c r="DX3636" s="0"/>
      <c r="DY3636" s="0"/>
      <c r="DZ3636" s="0"/>
      <c r="EA3636" s="0"/>
      <c r="EB3636" s="0"/>
      <c r="EC3636" s="0"/>
      <c r="ED3636" s="0"/>
      <c r="EE3636" s="0"/>
      <c r="EF3636" s="0"/>
      <c r="EG3636" s="0"/>
      <c r="EH3636" s="0"/>
      <c r="EI3636" s="0"/>
      <c r="EJ3636" s="0"/>
      <c r="EK3636" s="0"/>
      <c r="EL3636" s="0"/>
      <c r="EM3636" s="0"/>
      <c r="EN3636" s="0"/>
      <c r="EO3636" s="0"/>
      <c r="EP3636" s="0"/>
      <c r="EQ3636" s="0"/>
      <c r="ER3636" s="0"/>
      <c r="ES3636" s="0"/>
      <c r="ET3636" s="0"/>
      <c r="EU3636" s="0"/>
      <c r="EV3636" s="0"/>
      <c r="EW3636" s="0"/>
      <c r="EX3636" s="0"/>
      <c r="EY3636" s="0"/>
      <c r="EZ3636" s="0"/>
      <c r="FA3636" s="0"/>
      <c r="FB3636" s="0"/>
      <c r="FC3636" s="0"/>
      <c r="FD3636" s="0"/>
      <c r="FE3636" s="0"/>
      <c r="FF3636" s="0"/>
      <c r="FG3636" s="0"/>
      <c r="FH3636" s="0"/>
      <c r="FI3636" s="0"/>
      <c r="FJ3636" s="0"/>
      <c r="FK3636" s="0"/>
      <c r="FL3636" s="0"/>
      <c r="FM3636" s="0"/>
      <c r="FN3636" s="0"/>
      <c r="FO3636" s="0"/>
      <c r="FP3636" s="0"/>
      <c r="FQ3636" s="0"/>
      <c r="FR3636" s="0"/>
      <c r="FS3636" s="0"/>
      <c r="FT3636" s="0"/>
      <c r="FU3636" s="0"/>
      <c r="FV3636" s="0"/>
      <c r="FW3636" s="0"/>
      <c r="FX3636" s="0"/>
      <c r="FY3636" s="0"/>
      <c r="FZ3636" s="0"/>
      <c r="GA3636" s="0"/>
      <c r="GB3636" s="0"/>
      <c r="GC3636" s="0"/>
      <c r="GD3636" s="0"/>
      <c r="GE3636" s="0"/>
      <c r="GF3636" s="0"/>
      <c r="GG3636" s="0"/>
      <c r="GH3636" s="0"/>
      <c r="GI3636" s="0"/>
      <c r="GJ3636" s="0"/>
      <c r="GK3636" s="0"/>
      <c r="GL3636" s="0"/>
      <c r="GM3636" s="0"/>
      <c r="GN3636" s="0"/>
      <c r="GO3636" s="0"/>
      <c r="GP3636" s="0"/>
      <c r="GQ3636" s="0"/>
      <c r="GR3636" s="0"/>
      <c r="GS3636" s="0"/>
      <c r="GT3636" s="0"/>
      <c r="GU3636" s="0"/>
      <c r="GV3636" s="0"/>
      <c r="GW3636" s="0"/>
      <c r="GX3636" s="0"/>
      <c r="GY3636" s="0"/>
      <c r="GZ3636" s="0"/>
      <c r="HA3636" s="0"/>
      <c r="HB3636" s="0"/>
      <c r="HC3636" s="0"/>
      <c r="HD3636" s="0"/>
      <c r="HE3636" s="0"/>
      <c r="HF3636" s="0"/>
      <c r="HG3636" s="0"/>
      <c r="HH3636" s="0"/>
      <c r="HI3636" s="0"/>
      <c r="HJ3636" s="0"/>
      <c r="HK3636" s="0"/>
      <c r="HL3636" s="0"/>
      <c r="HM3636" s="0"/>
      <c r="HN3636" s="0"/>
      <c r="HO3636" s="0"/>
      <c r="HP3636" s="0"/>
      <c r="HQ3636" s="0"/>
      <c r="HR3636" s="0"/>
      <c r="HS3636" s="0"/>
      <c r="HT3636" s="0"/>
      <c r="HU3636" s="0"/>
      <c r="HV3636" s="0"/>
      <c r="HW3636" s="0"/>
      <c r="HX3636" s="0"/>
      <c r="HY3636" s="0"/>
      <c r="HZ3636" s="0"/>
      <c r="IA3636" s="0"/>
      <c r="IB3636" s="0"/>
      <c r="IC3636" s="0"/>
      <c r="ID3636" s="0"/>
      <c r="IE3636" s="0"/>
      <c r="IF3636" s="0"/>
      <c r="IG3636" s="0"/>
      <c r="IH3636" s="0"/>
      <c r="II3636" s="0"/>
      <c r="IJ3636" s="0"/>
      <c r="IK3636" s="0"/>
      <c r="IL3636" s="0"/>
      <c r="IM3636" s="0"/>
      <c r="IN3636" s="0"/>
      <c r="IO3636" s="0"/>
      <c r="IP3636" s="0"/>
      <c r="IQ3636" s="0"/>
      <c r="IR3636" s="0"/>
      <c r="IS3636" s="0"/>
      <c r="IT3636" s="0"/>
      <c r="IU3636" s="0"/>
      <c r="IV3636" s="0"/>
      <c r="IW3636" s="0"/>
      <c r="IX3636" s="0"/>
      <c r="IY3636" s="0"/>
      <c r="IZ3636" s="0"/>
      <c r="JA3636" s="0"/>
      <c r="JB3636" s="0"/>
      <c r="JC3636" s="0"/>
      <c r="JD3636" s="0"/>
      <c r="JE3636" s="0"/>
      <c r="JF3636" s="0"/>
      <c r="JG3636" s="0"/>
      <c r="JH3636" s="0"/>
      <c r="JI3636" s="0"/>
      <c r="JJ3636" s="0"/>
      <c r="JK3636" s="0"/>
      <c r="JL3636" s="0"/>
      <c r="JM3636" s="0"/>
      <c r="JN3636" s="0"/>
      <c r="JO3636" s="0"/>
      <c r="JP3636" s="0"/>
      <c r="JQ3636" s="0"/>
      <c r="JR3636" s="0"/>
      <c r="JS3636" s="0"/>
      <c r="JT3636" s="0"/>
      <c r="JU3636" s="0"/>
      <c r="JV3636" s="0"/>
      <c r="JW3636" s="0"/>
      <c r="JX3636" s="0"/>
      <c r="JY3636" s="0"/>
      <c r="JZ3636" s="0"/>
      <c r="KA3636" s="0"/>
      <c r="KB3636" s="0"/>
      <c r="KC3636" s="0"/>
      <c r="KD3636" s="0"/>
      <c r="KE3636" s="0"/>
      <c r="KF3636" s="0"/>
      <c r="KG3636" s="0"/>
      <c r="KH3636" s="0"/>
      <c r="KI3636" s="0"/>
      <c r="KJ3636" s="0"/>
      <c r="KK3636" s="0"/>
      <c r="KL3636" s="0"/>
      <c r="KM3636" s="0"/>
      <c r="KN3636" s="0"/>
      <c r="KO3636" s="0"/>
      <c r="KP3636" s="0"/>
      <c r="KQ3636" s="0"/>
      <c r="KR3636" s="0"/>
      <c r="KS3636" s="0"/>
      <c r="KT3636" s="0"/>
      <c r="KU3636" s="0"/>
      <c r="KV3636" s="0"/>
      <c r="KW3636" s="0"/>
      <c r="KX3636" s="0"/>
      <c r="KY3636" s="0"/>
      <c r="KZ3636" s="0"/>
      <c r="LA3636" s="0"/>
      <c r="LB3636" s="0"/>
      <c r="LC3636" s="0"/>
      <c r="LD3636" s="0"/>
      <c r="LE3636" s="0"/>
      <c r="LF3636" s="0"/>
      <c r="LG3636" s="0"/>
      <c r="LH3636" s="0"/>
      <c r="LI3636" s="0"/>
      <c r="LJ3636" s="0"/>
      <c r="LK3636" s="0"/>
      <c r="LL3636" s="0"/>
      <c r="LM3636" s="0"/>
      <c r="LN3636" s="0"/>
      <c r="LO3636" s="0"/>
      <c r="LP3636" s="0"/>
      <c r="LQ3636" s="0"/>
      <c r="LR3636" s="0"/>
      <c r="LS3636" s="0"/>
      <c r="LT3636" s="0"/>
      <c r="LU3636" s="0"/>
      <c r="LV3636" s="0"/>
      <c r="LW3636" s="0"/>
      <c r="LX3636" s="0"/>
      <c r="LY3636" s="0"/>
      <c r="LZ3636" s="0"/>
      <c r="MA3636" s="0"/>
      <c r="MB3636" s="0"/>
      <c r="MC3636" s="0"/>
      <c r="MD3636" s="0"/>
      <c r="ME3636" s="0"/>
      <c r="MF3636" s="0"/>
      <c r="MG3636" s="0"/>
      <c r="MH3636" s="0"/>
      <c r="MI3636" s="0"/>
      <c r="MJ3636" s="0"/>
      <c r="MK3636" s="0"/>
      <c r="ML3636" s="0"/>
      <c r="MM3636" s="0"/>
      <c r="MN3636" s="0"/>
      <c r="MO3636" s="0"/>
      <c r="MP3636" s="0"/>
      <c r="MQ3636" s="0"/>
      <c r="MR3636" s="0"/>
      <c r="MS3636" s="0"/>
      <c r="MT3636" s="0"/>
      <c r="MU3636" s="0"/>
      <c r="MV3636" s="0"/>
      <c r="MW3636" s="0"/>
      <c r="MX3636" s="0"/>
      <c r="MY3636" s="0"/>
      <c r="MZ3636" s="0"/>
      <c r="NA3636" s="0"/>
      <c r="NB3636" s="0"/>
      <c r="NC3636" s="0"/>
      <c r="ND3636" s="0"/>
      <c r="NE3636" s="0"/>
      <c r="NF3636" s="0"/>
      <c r="NG3636" s="0"/>
      <c r="NH3636" s="0"/>
      <c r="NI3636" s="0"/>
      <c r="NJ3636" s="0"/>
      <c r="NK3636" s="0"/>
      <c r="NL3636" s="0"/>
      <c r="NM3636" s="0"/>
      <c r="NN3636" s="0"/>
      <c r="NO3636" s="0"/>
      <c r="NP3636" s="0"/>
      <c r="NQ3636" s="0"/>
      <c r="NR3636" s="0"/>
      <c r="NS3636" s="0"/>
      <c r="NT3636" s="0"/>
      <c r="NU3636" s="0"/>
      <c r="NV3636" s="0"/>
      <c r="NW3636" s="0"/>
      <c r="NX3636" s="0"/>
      <c r="NY3636" s="0"/>
      <c r="NZ3636" s="0"/>
      <c r="OA3636" s="0"/>
      <c r="OB3636" s="0"/>
      <c r="OC3636" s="0"/>
      <c r="OD3636" s="0"/>
      <c r="OE3636" s="0"/>
      <c r="OF3636" s="0"/>
      <c r="OG3636" s="0"/>
      <c r="OH3636" s="0"/>
      <c r="OI3636" s="0"/>
      <c r="OJ3636" s="0"/>
      <c r="OK3636" s="0"/>
      <c r="OL3636" s="0"/>
      <c r="OM3636" s="0"/>
      <c r="ON3636" s="0"/>
      <c r="OO3636" s="0"/>
      <c r="OP3636" s="0"/>
      <c r="OQ3636" s="0"/>
      <c r="OR3636" s="0"/>
      <c r="OS3636" s="0"/>
      <c r="OT3636" s="0"/>
      <c r="OU3636" s="0"/>
      <c r="OV3636" s="0"/>
      <c r="OW3636" s="0"/>
      <c r="OX3636" s="0"/>
      <c r="OY3636" s="0"/>
      <c r="OZ3636" s="0"/>
      <c r="PA3636" s="0"/>
      <c r="PB3636" s="0"/>
      <c r="PC3636" s="0"/>
      <c r="PD3636" s="0"/>
      <c r="PE3636" s="0"/>
      <c r="PF3636" s="0"/>
      <c r="PG3636" s="0"/>
      <c r="PH3636" s="0"/>
      <c r="PI3636" s="0"/>
      <c r="PJ3636" s="0"/>
      <c r="PK3636" s="0"/>
      <c r="PL3636" s="0"/>
      <c r="PM3636" s="0"/>
      <c r="PN3636" s="0"/>
      <c r="PO3636" s="0"/>
      <c r="PP3636" s="0"/>
      <c r="PQ3636" s="0"/>
      <c r="PR3636" s="0"/>
      <c r="PS3636" s="0"/>
      <c r="PT3636" s="0"/>
      <c r="PU3636" s="0"/>
      <c r="PV3636" s="0"/>
      <c r="PW3636" s="0"/>
      <c r="PX3636" s="0"/>
      <c r="PY3636" s="0"/>
      <c r="PZ3636" s="0"/>
      <c r="QA3636" s="0"/>
      <c r="QB3636" s="0"/>
      <c r="QC3636" s="0"/>
      <c r="QD3636" s="0"/>
      <c r="QE3636" s="0"/>
      <c r="QF3636" s="0"/>
      <c r="QG3636" s="0"/>
      <c r="QH3636" s="0"/>
      <c r="QI3636" s="0"/>
      <c r="QJ3636" s="0"/>
      <c r="QK3636" s="0"/>
      <c r="QL3636" s="0"/>
      <c r="QM3636" s="0"/>
      <c r="QN3636" s="0"/>
      <c r="QO3636" s="0"/>
      <c r="QP3636" s="0"/>
      <c r="QQ3636" s="0"/>
      <c r="QR3636" s="0"/>
      <c r="QS3636" s="0"/>
      <c r="QT3636" s="0"/>
      <c r="QU3636" s="0"/>
      <c r="QV3636" s="0"/>
      <c r="QW3636" s="0"/>
      <c r="QX3636" s="0"/>
      <c r="QY3636" s="0"/>
      <c r="QZ3636" s="0"/>
      <c r="RA3636" s="0"/>
      <c r="RB3636" s="0"/>
      <c r="RC3636" s="0"/>
      <c r="RD3636" s="0"/>
      <c r="RE3636" s="0"/>
      <c r="RF3636" s="0"/>
      <c r="RG3636" s="0"/>
      <c r="RH3636" s="0"/>
      <c r="RI3636" s="0"/>
      <c r="RJ3636" s="0"/>
      <c r="RK3636" s="0"/>
      <c r="RL3636" s="0"/>
      <c r="RM3636" s="0"/>
      <c r="RN3636" s="0"/>
      <c r="RO3636" s="0"/>
      <c r="RP3636" s="0"/>
      <c r="RQ3636" s="0"/>
      <c r="RR3636" s="0"/>
      <c r="RS3636" s="0"/>
      <c r="RT3636" s="0"/>
      <c r="RU3636" s="0"/>
      <c r="RV3636" s="0"/>
      <c r="RW3636" s="0"/>
      <c r="RX3636" s="0"/>
      <c r="RY3636" s="0"/>
      <c r="RZ3636" s="0"/>
      <c r="SA3636" s="0"/>
      <c r="SB3636" s="0"/>
      <c r="SC3636" s="0"/>
      <c r="SD3636" s="0"/>
      <c r="SE3636" s="0"/>
      <c r="SF3636" s="0"/>
      <c r="SG3636" s="0"/>
      <c r="SH3636" s="0"/>
      <c r="SI3636" s="0"/>
      <c r="SJ3636" s="0"/>
      <c r="SK3636" s="0"/>
      <c r="SL3636" s="0"/>
      <c r="SM3636" s="0"/>
      <c r="SN3636" s="0"/>
      <c r="SO3636" s="0"/>
      <c r="SP3636" s="0"/>
      <c r="SQ3636" s="0"/>
      <c r="SR3636" s="0"/>
      <c r="SS3636" s="0"/>
      <c r="ST3636" s="0"/>
      <c r="SU3636" s="0"/>
      <c r="SV3636" s="0"/>
      <c r="SW3636" s="0"/>
      <c r="SX3636" s="0"/>
      <c r="SY3636" s="0"/>
      <c r="SZ3636" s="0"/>
      <c r="TA3636" s="0"/>
      <c r="TB3636" s="0"/>
      <c r="TC3636" s="0"/>
      <c r="TD3636" s="0"/>
      <c r="TE3636" s="0"/>
      <c r="TF3636" s="0"/>
      <c r="TG3636" s="0"/>
      <c r="TH3636" s="0"/>
      <c r="TI3636" s="0"/>
      <c r="TJ3636" s="0"/>
      <c r="TK3636" s="0"/>
      <c r="TL3636" s="0"/>
      <c r="TM3636" s="0"/>
      <c r="TN3636" s="0"/>
      <c r="TO3636" s="0"/>
      <c r="TP3636" s="0"/>
      <c r="TQ3636" s="0"/>
      <c r="TR3636" s="0"/>
      <c r="TS3636" s="0"/>
      <c r="TT3636" s="0"/>
      <c r="TU3636" s="0"/>
      <c r="TV3636" s="0"/>
      <c r="TW3636" s="0"/>
      <c r="TX3636" s="0"/>
      <c r="TY3636" s="0"/>
      <c r="TZ3636" s="0"/>
      <c r="UA3636" s="0"/>
      <c r="UB3636" s="0"/>
      <c r="UC3636" s="0"/>
      <c r="UD3636" s="0"/>
      <c r="UE3636" s="0"/>
      <c r="UF3636" s="0"/>
      <c r="UG3636" s="0"/>
      <c r="UH3636" s="0"/>
      <c r="UI3636" s="0"/>
      <c r="UJ3636" s="0"/>
      <c r="UK3636" s="0"/>
      <c r="UL3636" s="0"/>
      <c r="UM3636" s="0"/>
      <c r="UN3636" s="0"/>
      <c r="UO3636" s="0"/>
      <c r="UP3636" s="0"/>
      <c r="UQ3636" s="0"/>
      <c r="UR3636" s="0"/>
      <c r="US3636" s="0"/>
      <c r="UT3636" s="0"/>
      <c r="UU3636" s="0"/>
      <c r="UV3636" s="0"/>
      <c r="UW3636" s="0"/>
      <c r="UX3636" s="0"/>
      <c r="UY3636" s="0"/>
      <c r="UZ3636" s="0"/>
      <c r="VA3636" s="0"/>
      <c r="VB3636" s="0"/>
      <c r="VC3636" s="0"/>
      <c r="VD3636" s="0"/>
      <c r="VE3636" s="0"/>
      <c r="VF3636" s="0"/>
      <c r="VG3636" s="0"/>
      <c r="VH3636" s="0"/>
      <c r="VI3636" s="0"/>
      <c r="VJ3636" s="0"/>
      <c r="VK3636" s="0"/>
      <c r="VL3636" s="0"/>
      <c r="VM3636" s="0"/>
      <c r="VN3636" s="0"/>
      <c r="VO3636" s="0"/>
      <c r="VP3636" s="0"/>
      <c r="VQ3636" s="0"/>
      <c r="VR3636" s="0"/>
      <c r="VS3636" s="0"/>
      <c r="VT3636" s="0"/>
      <c r="VU3636" s="0"/>
      <c r="VV3636" s="0"/>
      <c r="VW3636" s="0"/>
      <c r="VX3636" s="0"/>
      <c r="VY3636" s="0"/>
      <c r="VZ3636" s="0"/>
      <c r="WA3636" s="0"/>
      <c r="WB3636" s="0"/>
      <c r="WC3636" s="0"/>
      <c r="WD3636" s="0"/>
      <c r="WE3636" s="0"/>
      <c r="WF3636" s="0"/>
      <c r="WG3636" s="0"/>
      <c r="WH3636" s="0"/>
      <c r="WI3636" s="0"/>
      <c r="WJ3636" s="0"/>
      <c r="WK3636" s="0"/>
      <c r="WL3636" s="0"/>
      <c r="WM3636" s="0"/>
      <c r="WN3636" s="0"/>
      <c r="WO3636" s="0"/>
      <c r="WP3636" s="0"/>
      <c r="WQ3636" s="0"/>
      <c r="WR3636" s="0"/>
      <c r="WS3636" s="0"/>
      <c r="WT3636" s="0"/>
      <c r="WU3636" s="0"/>
      <c r="WV3636" s="0"/>
      <c r="WW3636" s="0"/>
      <c r="WX3636" s="0"/>
      <c r="WY3636" s="0"/>
      <c r="WZ3636" s="0"/>
      <c r="XA3636" s="0"/>
      <c r="XB3636" s="0"/>
      <c r="XC3636" s="0"/>
      <c r="XD3636" s="0"/>
      <c r="XE3636" s="0"/>
      <c r="XF3636" s="0"/>
      <c r="XG3636" s="0"/>
      <c r="XH3636" s="0"/>
      <c r="XI3636" s="0"/>
      <c r="XJ3636" s="0"/>
      <c r="XK3636" s="0"/>
      <c r="XL3636" s="0"/>
      <c r="XM3636" s="0"/>
      <c r="XN3636" s="0"/>
      <c r="XO3636" s="0"/>
      <c r="XP3636" s="0"/>
      <c r="XQ3636" s="0"/>
      <c r="XR3636" s="0"/>
      <c r="XS3636" s="0"/>
      <c r="XT3636" s="0"/>
      <c r="XU3636" s="0"/>
      <c r="XV3636" s="0"/>
      <c r="XW3636" s="0"/>
      <c r="XX3636" s="0"/>
      <c r="XY3636" s="0"/>
      <c r="XZ3636" s="0"/>
      <c r="YA3636" s="0"/>
      <c r="YB3636" s="0"/>
      <c r="YC3636" s="0"/>
      <c r="YD3636" s="0"/>
      <c r="YE3636" s="0"/>
      <c r="YF3636" s="0"/>
      <c r="YG3636" s="0"/>
      <c r="YH3636" s="0"/>
      <c r="YI3636" s="0"/>
      <c r="YJ3636" s="0"/>
      <c r="YK3636" s="0"/>
      <c r="YL3636" s="0"/>
      <c r="YM3636" s="0"/>
      <c r="YN3636" s="0"/>
      <c r="YO3636" s="0"/>
      <c r="YP3636" s="0"/>
      <c r="YQ3636" s="0"/>
      <c r="YR3636" s="0"/>
      <c r="YS3636" s="0"/>
      <c r="YT3636" s="0"/>
      <c r="YU3636" s="0"/>
      <c r="YV3636" s="0"/>
      <c r="YW3636" s="0"/>
      <c r="YX3636" s="0"/>
      <c r="YY3636" s="0"/>
      <c r="YZ3636" s="0"/>
      <c r="ZA3636" s="0"/>
      <c r="ZB3636" s="0"/>
      <c r="ZC3636" s="0"/>
      <c r="ZD3636" s="0"/>
      <c r="ZE3636" s="0"/>
      <c r="ZF3636" s="0"/>
      <c r="ZG3636" s="0"/>
      <c r="ZH3636" s="0"/>
      <c r="ZI3636" s="0"/>
      <c r="ZJ3636" s="0"/>
      <c r="ZK3636" s="0"/>
      <c r="ZL3636" s="0"/>
      <c r="ZM3636" s="0"/>
      <c r="ZN3636" s="0"/>
      <c r="ZO3636" s="0"/>
      <c r="ZP3636" s="0"/>
      <c r="ZQ3636" s="0"/>
      <c r="ZR3636" s="0"/>
      <c r="ZS3636" s="0"/>
      <c r="ZT3636" s="0"/>
      <c r="ZU3636" s="0"/>
      <c r="ZV3636" s="0"/>
      <c r="ZW3636" s="0"/>
      <c r="ZX3636" s="0"/>
      <c r="ZY3636" s="0"/>
      <c r="ZZ3636" s="0"/>
      <c r="AAA3636" s="0"/>
      <c r="AAB3636" s="0"/>
      <c r="AAC3636" s="0"/>
      <c r="AAD3636" s="0"/>
      <c r="AAE3636" s="0"/>
      <c r="AAF3636" s="0"/>
      <c r="AAG3636" s="0"/>
      <c r="AAH3636" s="0"/>
      <c r="AAI3636" s="0"/>
      <c r="AAJ3636" s="0"/>
      <c r="AAK3636" s="0"/>
      <c r="AAL3636" s="0"/>
      <c r="AAM3636" s="0"/>
      <c r="AAN3636" s="0"/>
      <c r="AAO3636" s="0"/>
      <c r="AAP3636" s="0"/>
      <c r="AAQ3636" s="0"/>
      <c r="AAR3636" s="0"/>
      <c r="AAS3636" s="0"/>
      <c r="AAT3636" s="0"/>
      <c r="AAU3636" s="0"/>
      <c r="AAV3636" s="0"/>
      <c r="AAW3636" s="0"/>
      <c r="AAX3636" s="0"/>
      <c r="AAY3636" s="0"/>
      <c r="AAZ3636" s="0"/>
      <c r="ABA3636" s="0"/>
      <c r="ABB3636" s="0"/>
      <c r="ABC3636" s="0"/>
      <c r="ABD3636" s="0"/>
      <c r="ABE3636" s="0"/>
      <c r="ABF3636" s="0"/>
      <c r="ABG3636" s="0"/>
      <c r="ABH3636" s="0"/>
      <c r="ABI3636" s="0"/>
      <c r="ABJ3636" s="0"/>
      <c r="ABK3636" s="0"/>
      <c r="ABL3636" s="0"/>
      <c r="ABM3636" s="0"/>
      <c r="ABN3636" s="0"/>
      <c r="ABO3636" s="0"/>
      <c r="ABP3636" s="0"/>
      <c r="ABQ3636" s="0"/>
      <c r="ABR3636" s="0"/>
      <c r="ABS3636" s="0"/>
      <c r="ABT3636" s="0"/>
      <c r="ABU3636" s="0"/>
      <c r="ABV3636" s="0"/>
      <c r="ABW3636" s="0"/>
      <c r="ABX3636" s="0"/>
      <c r="ABY3636" s="0"/>
      <c r="ABZ3636" s="0"/>
      <c r="ACA3636" s="0"/>
      <c r="ACB3636" s="0"/>
      <c r="ACC3636" s="0"/>
      <c r="ACD3636" s="0"/>
      <c r="ACE3636" s="0"/>
      <c r="ACF3636" s="0"/>
      <c r="ACG3636" s="0"/>
      <c r="ACH3636" s="0"/>
      <c r="ACI3636" s="0"/>
      <c r="ACJ3636" s="0"/>
      <c r="ACK3636" s="0"/>
      <c r="ACL3636" s="0"/>
      <c r="ACM3636" s="0"/>
      <c r="ACN3636" s="0"/>
      <c r="ACO3636" s="0"/>
      <c r="ACP3636" s="0"/>
      <c r="ACQ3636" s="0"/>
      <c r="ACR3636" s="0"/>
      <c r="ACS3636" s="0"/>
      <c r="ACT3636" s="0"/>
      <c r="ACU3636" s="0"/>
      <c r="ACV3636" s="0"/>
      <c r="ACW3636" s="0"/>
      <c r="ACX3636" s="0"/>
      <c r="ACY3636" s="0"/>
      <c r="ACZ3636" s="0"/>
      <c r="ADA3636" s="0"/>
      <c r="ADB3636" s="0"/>
      <c r="ADC3636" s="0"/>
      <c r="ADD3636" s="0"/>
      <c r="ADE3636" s="0"/>
      <c r="ADF3636" s="0"/>
      <c r="ADG3636" s="0"/>
      <c r="ADH3636" s="0"/>
      <c r="ADI3636" s="0"/>
      <c r="ADJ3636" s="0"/>
      <c r="ADK3636" s="0"/>
      <c r="ADL3636" s="0"/>
      <c r="ADM3636" s="0"/>
      <c r="ADN3636" s="0"/>
      <c r="ADO3636" s="0"/>
      <c r="ADP3636" s="0"/>
      <c r="ADQ3636" s="0"/>
      <c r="ADR3636" s="0"/>
      <c r="ADS3636" s="0"/>
      <c r="ADT3636" s="0"/>
      <c r="ADU3636" s="0"/>
      <c r="ADV3636" s="0"/>
      <c r="ADW3636" s="0"/>
      <c r="ADX3636" s="0"/>
      <c r="ADY3636" s="0"/>
      <c r="ADZ3636" s="0"/>
      <c r="AEA3636" s="0"/>
      <c r="AEB3636" s="0"/>
      <c r="AEC3636" s="0"/>
      <c r="AED3636" s="0"/>
      <c r="AEE3636" s="0"/>
      <c r="AEF3636" s="0"/>
      <c r="AEG3636" s="0"/>
      <c r="AEH3636" s="0"/>
      <c r="AEI3636" s="0"/>
      <c r="AEJ3636" s="0"/>
      <c r="AEK3636" s="0"/>
      <c r="AEL3636" s="0"/>
      <c r="AEM3636" s="0"/>
      <c r="AEN3636" s="0"/>
      <c r="AEO3636" s="0"/>
      <c r="AEP3636" s="0"/>
      <c r="AEQ3636" s="0"/>
      <c r="AER3636" s="0"/>
      <c r="AES3636" s="0"/>
      <c r="AET3636" s="0"/>
      <c r="AEU3636" s="0"/>
      <c r="AEV3636" s="0"/>
      <c r="AEW3636" s="0"/>
      <c r="AEX3636" s="0"/>
      <c r="AEY3636" s="0"/>
      <c r="AEZ3636" s="0"/>
      <c r="AFA3636" s="0"/>
      <c r="AFB3636" s="0"/>
      <c r="AFC3636" s="0"/>
      <c r="AFD3636" s="0"/>
      <c r="AFE3636" s="0"/>
      <c r="AFF3636" s="0"/>
      <c r="AFG3636" s="0"/>
      <c r="AFH3636" s="0"/>
      <c r="AFI3636" s="0"/>
      <c r="AFJ3636" s="0"/>
      <c r="AFK3636" s="0"/>
      <c r="AFL3636" s="0"/>
      <c r="AFM3636" s="0"/>
      <c r="AFN3636" s="0"/>
      <c r="AFO3636" s="0"/>
      <c r="AFP3636" s="0"/>
      <c r="AFQ3636" s="0"/>
      <c r="AFR3636" s="0"/>
      <c r="AFS3636" s="0"/>
      <c r="AFT3636" s="0"/>
      <c r="AFU3636" s="0"/>
      <c r="AFV3636" s="0"/>
      <c r="AFW3636" s="0"/>
      <c r="AFX3636" s="0"/>
      <c r="AFY3636" s="0"/>
      <c r="AFZ3636" s="0"/>
      <c r="AGA3636" s="0"/>
      <c r="AGB3636" s="0"/>
      <c r="AGC3636" s="0"/>
      <c r="AGD3636" s="0"/>
      <c r="AGE3636" s="0"/>
      <c r="AGF3636" s="0"/>
      <c r="AGG3636" s="0"/>
      <c r="AGH3636" s="0"/>
      <c r="AGI3636" s="0"/>
      <c r="AGJ3636" s="0"/>
      <c r="AGK3636" s="0"/>
      <c r="AGL3636" s="0"/>
      <c r="AGM3636" s="0"/>
      <c r="AGN3636" s="0"/>
      <c r="AGO3636" s="0"/>
      <c r="AGP3636" s="0"/>
      <c r="AGQ3636" s="0"/>
      <c r="AGR3636" s="0"/>
      <c r="AGS3636" s="0"/>
      <c r="AGT3636" s="0"/>
      <c r="AGU3636" s="0"/>
      <c r="AGV3636" s="0"/>
      <c r="AGW3636" s="0"/>
      <c r="AGX3636" s="0"/>
      <c r="AGY3636" s="0"/>
      <c r="AGZ3636" s="0"/>
      <c r="AHA3636" s="0"/>
      <c r="AHB3636" s="0"/>
      <c r="AHC3636" s="0"/>
      <c r="AHD3636" s="0"/>
      <c r="AHE3636" s="0"/>
      <c r="AHF3636" s="0"/>
      <c r="AHG3636" s="0"/>
      <c r="AHH3636" s="0"/>
      <c r="AHI3636" s="0"/>
      <c r="AHJ3636" s="0"/>
      <c r="AHK3636" s="0"/>
      <c r="AHL3636" s="0"/>
      <c r="AHM3636" s="0"/>
      <c r="AHN3636" s="0"/>
      <c r="AHO3636" s="0"/>
      <c r="AHP3636" s="0"/>
      <c r="AHQ3636" s="0"/>
      <c r="AHR3636" s="0"/>
      <c r="AHS3636" s="0"/>
      <c r="AHT3636" s="0"/>
      <c r="AHU3636" s="0"/>
      <c r="AHV3636" s="0"/>
      <c r="AHW3636" s="0"/>
      <c r="AHX3636" s="0"/>
      <c r="AHY3636" s="0"/>
      <c r="AHZ3636" s="0"/>
      <c r="AIA3636" s="0"/>
      <c r="AIB3636" s="0"/>
      <c r="AIC3636" s="0"/>
      <c r="AID3636" s="0"/>
      <c r="AIE3636" s="0"/>
      <c r="AIF3636" s="0"/>
      <c r="AIG3636" s="0"/>
      <c r="AIH3636" s="0"/>
      <c r="AII3636" s="0"/>
      <c r="AIJ3636" s="0"/>
      <c r="AIK3636" s="0"/>
      <c r="AIL3636" s="0"/>
      <c r="AIM3636" s="0"/>
      <c r="AIN3636" s="0"/>
      <c r="AIO3636" s="0"/>
      <c r="AIP3636" s="0"/>
      <c r="AIQ3636" s="0"/>
      <c r="AIR3636" s="0"/>
      <c r="AIS3636" s="0"/>
      <c r="AIT3636" s="0"/>
      <c r="AIU3636" s="0"/>
      <c r="AIV3636" s="0"/>
      <c r="AIW3636" s="0"/>
      <c r="AIX3636" s="0"/>
      <c r="AIY3636" s="0"/>
      <c r="AIZ3636" s="0"/>
      <c r="AJA3636" s="0"/>
      <c r="AJB3636" s="0"/>
      <c r="AJC3636" s="0"/>
      <c r="AJD3636" s="0"/>
      <c r="AJE3636" s="0"/>
      <c r="AJF3636" s="0"/>
      <c r="AJG3636" s="0"/>
      <c r="AJH3636" s="0"/>
      <c r="AJI3636" s="0"/>
      <c r="AJJ3636" s="0"/>
      <c r="AJK3636" s="0"/>
      <c r="AJL3636" s="0"/>
      <c r="AJM3636" s="0"/>
      <c r="AJN3636" s="0"/>
      <c r="AJO3636" s="0"/>
      <c r="AJP3636" s="0"/>
      <c r="AJQ3636" s="0"/>
      <c r="AJR3636" s="0"/>
      <c r="AJS3636" s="0"/>
      <c r="AJT3636" s="0"/>
      <c r="AJU3636" s="0"/>
      <c r="AJV3636" s="0"/>
      <c r="AJW3636" s="0"/>
      <c r="AJX3636" s="0"/>
      <c r="AJY3636" s="0"/>
      <c r="AJZ3636" s="0"/>
      <c r="AKA3636" s="0"/>
      <c r="AKB3636" s="0"/>
      <c r="AKC3636" s="0"/>
      <c r="AKD3636" s="0"/>
      <c r="AKE3636" s="0"/>
      <c r="AKF3636" s="0"/>
      <c r="AKG3636" s="0"/>
      <c r="AKH3636" s="0"/>
      <c r="AKI3636" s="0"/>
      <c r="AKJ3636" s="0"/>
      <c r="AKK3636" s="0"/>
      <c r="AKL3636" s="0"/>
      <c r="AKM3636" s="0"/>
      <c r="AKN3636" s="0"/>
      <c r="AKO3636" s="0"/>
      <c r="AKP3636" s="0"/>
      <c r="AKQ3636" s="0"/>
      <c r="AKR3636" s="0"/>
      <c r="AKS3636" s="0"/>
      <c r="AKT3636" s="0"/>
      <c r="AKU3636" s="0"/>
      <c r="AKV3636" s="0"/>
      <c r="AKW3636" s="0"/>
      <c r="AKX3636" s="0"/>
      <c r="AKY3636" s="0"/>
      <c r="AKZ3636" s="0"/>
      <c r="ALA3636" s="0"/>
      <c r="ALB3636" s="0"/>
      <c r="ALC3636" s="0"/>
      <c r="ALD3636" s="0"/>
      <c r="ALE3636" s="0"/>
      <c r="ALF3636" s="0"/>
      <c r="ALG3636" s="0"/>
      <c r="ALH3636" s="0"/>
      <c r="ALI3636" s="0"/>
      <c r="ALJ3636" s="0"/>
      <c r="ALK3636" s="0"/>
      <c r="ALL3636" s="0"/>
      <c r="ALM3636" s="0"/>
      <c r="ALN3636" s="0"/>
      <c r="ALO3636" s="0"/>
      <c r="ALP3636" s="0"/>
      <c r="ALQ3636" s="0"/>
      <c r="ALR3636" s="0"/>
      <c r="ALS3636" s="0"/>
      <c r="ALT3636" s="0"/>
      <c r="ALU3636" s="0"/>
      <c r="ALV3636" s="0"/>
      <c r="ALW3636" s="0"/>
      <c r="ALX3636" s="0"/>
      <c r="ALY3636" s="0"/>
      <c r="ALZ3636" s="0"/>
      <c r="AMA3636" s="0"/>
      <c r="AMB3636" s="0"/>
      <c r="AMC3636" s="0"/>
      <c r="AMD3636" s="0"/>
      <c r="AME3636" s="0"/>
      <c r="AMF3636" s="0"/>
      <c r="AMG3636" s="0"/>
      <c r="AMH3636" s="0"/>
      <c r="AMI3636" s="0"/>
    </row>
    <row r="3637" customFormat="false" ht="12.75" hidden="false" customHeight="false" outlineLevel="0" collapsed="false">
      <c r="A3637" s="1" t="s">
        <v>3859</v>
      </c>
      <c r="C3637" s="27" t="s">
        <v>3867</v>
      </c>
      <c r="D3637" s="27" t="s">
        <v>13</v>
      </c>
      <c r="E3637" s="28"/>
      <c r="F3637" s="29"/>
      <c r="G3637" s="27"/>
      <c r="H3637" s="30" t="s">
        <v>168</v>
      </c>
      <c r="I3637" s="31" t="n">
        <v>1.79</v>
      </c>
      <c r="J3637" s="107" t="s">
        <v>2875</v>
      </c>
      <c r="BM3637" s="0"/>
      <c r="BN3637" s="0"/>
      <c r="BO3637" s="0"/>
      <c r="BP3637" s="0"/>
      <c r="BQ3637" s="0"/>
      <c r="BR3637" s="0"/>
      <c r="BS3637" s="0"/>
      <c r="BT3637" s="0"/>
      <c r="BU3637" s="0"/>
      <c r="BV3637" s="0"/>
      <c r="BW3637" s="0"/>
      <c r="BX3637" s="0"/>
      <c r="BY3637" s="0"/>
      <c r="BZ3637" s="0"/>
      <c r="CA3637" s="0"/>
      <c r="CB3637" s="0"/>
      <c r="CC3637" s="0"/>
      <c r="CD3637" s="0"/>
      <c r="CE3637" s="0"/>
      <c r="CF3637" s="0"/>
      <c r="CG3637" s="0"/>
      <c r="CH3637" s="0"/>
      <c r="CI3637" s="0"/>
      <c r="CJ3637" s="0"/>
      <c r="CK3637" s="0"/>
      <c r="CL3637" s="0"/>
      <c r="CM3637" s="0"/>
      <c r="CN3637" s="0"/>
      <c r="CO3637" s="0"/>
      <c r="CP3637" s="0"/>
      <c r="CQ3637" s="0"/>
      <c r="CR3637" s="0"/>
      <c r="CS3637" s="0"/>
      <c r="CT3637" s="0"/>
      <c r="CU3637" s="0"/>
      <c r="CV3637" s="0"/>
      <c r="CW3637" s="0"/>
      <c r="CX3637" s="0"/>
      <c r="CY3637" s="0"/>
      <c r="CZ3637" s="0"/>
      <c r="DA3637" s="0"/>
      <c r="DB3637" s="0"/>
      <c r="DC3637" s="0"/>
      <c r="DD3637" s="0"/>
      <c r="DE3637" s="0"/>
      <c r="DF3637" s="0"/>
      <c r="DG3637" s="0"/>
      <c r="DH3637" s="0"/>
      <c r="DI3637" s="0"/>
      <c r="DJ3637" s="0"/>
      <c r="DK3637" s="0"/>
      <c r="DL3637" s="0"/>
      <c r="DM3637" s="0"/>
      <c r="DN3637" s="0"/>
      <c r="DO3637" s="0"/>
      <c r="DP3637" s="0"/>
      <c r="DQ3637" s="0"/>
      <c r="DR3637" s="0"/>
      <c r="DS3637" s="0"/>
      <c r="DT3637" s="0"/>
      <c r="DU3637" s="0"/>
      <c r="DV3637" s="0"/>
      <c r="DW3637" s="0"/>
      <c r="DX3637" s="0"/>
      <c r="DY3637" s="0"/>
      <c r="DZ3637" s="0"/>
      <c r="EA3637" s="0"/>
      <c r="EB3637" s="0"/>
      <c r="EC3637" s="0"/>
      <c r="ED3637" s="0"/>
      <c r="EE3637" s="0"/>
      <c r="EF3637" s="0"/>
      <c r="EG3637" s="0"/>
      <c r="EH3637" s="0"/>
      <c r="EI3637" s="0"/>
      <c r="EJ3637" s="0"/>
      <c r="EK3637" s="0"/>
      <c r="EL3637" s="0"/>
      <c r="EM3637" s="0"/>
      <c r="EN3637" s="0"/>
      <c r="EO3637" s="0"/>
      <c r="EP3637" s="0"/>
      <c r="EQ3637" s="0"/>
      <c r="ER3637" s="0"/>
      <c r="ES3637" s="0"/>
      <c r="ET3637" s="0"/>
      <c r="EU3637" s="0"/>
      <c r="EV3637" s="0"/>
      <c r="EW3637" s="0"/>
      <c r="EX3637" s="0"/>
      <c r="EY3637" s="0"/>
      <c r="EZ3637" s="0"/>
      <c r="FA3637" s="0"/>
      <c r="FB3637" s="0"/>
      <c r="FC3637" s="0"/>
      <c r="FD3637" s="0"/>
      <c r="FE3637" s="0"/>
      <c r="FF3637" s="0"/>
      <c r="FG3637" s="0"/>
      <c r="FH3637" s="0"/>
      <c r="FI3637" s="0"/>
      <c r="FJ3637" s="0"/>
      <c r="FK3637" s="0"/>
      <c r="FL3637" s="0"/>
      <c r="FM3637" s="0"/>
      <c r="FN3637" s="0"/>
      <c r="FO3637" s="0"/>
      <c r="FP3637" s="0"/>
      <c r="FQ3637" s="0"/>
      <c r="FR3637" s="0"/>
      <c r="FS3637" s="0"/>
      <c r="FT3637" s="0"/>
      <c r="FU3637" s="0"/>
      <c r="FV3637" s="0"/>
      <c r="FW3637" s="0"/>
      <c r="FX3637" s="0"/>
      <c r="FY3637" s="0"/>
      <c r="FZ3637" s="0"/>
      <c r="GA3637" s="0"/>
      <c r="GB3637" s="0"/>
      <c r="GC3637" s="0"/>
      <c r="GD3637" s="0"/>
      <c r="GE3637" s="0"/>
      <c r="GF3637" s="0"/>
      <c r="GG3637" s="0"/>
      <c r="GH3637" s="0"/>
      <c r="GI3637" s="0"/>
      <c r="GJ3637" s="0"/>
      <c r="GK3637" s="0"/>
      <c r="GL3637" s="0"/>
      <c r="GM3637" s="0"/>
      <c r="GN3637" s="0"/>
      <c r="GO3637" s="0"/>
      <c r="GP3637" s="0"/>
      <c r="GQ3637" s="0"/>
      <c r="GR3637" s="0"/>
      <c r="GS3637" s="0"/>
      <c r="GT3637" s="0"/>
      <c r="GU3637" s="0"/>
      <c r="GV3637" s="0"/>
      <c r="GW3637" s="0"/>
      <c r="GX3637" s="0"/>
      <c r="GY3637" s="0"/>
      <c r="GZ3637" s="0"/>
      <c r="HA3637" s="0"/>
      <c r="HB3637" s="0"/>
      <c r="HC3637" s="0"/>
      <c r="HD3637" s="0"/>
      <c r="HE3637" s="0"/>
      <c r="HF3637" s="0"/>
      <c r="HG3637" s="0"/>
      <c r="HH3637" s="0"/>
      <c r="HI3637" s="0"/>
      <c r="HJ3637" s="0"/>
      <c r="HK3637" s="0"/>
      <c r="HL3637" s="0"/>
      <c r="HM3637" s="0"/>
      <c r="HN3637" s="0"/>
      <c r="HO3637" s="0"/>
      <c r="HP3637" s="0"/>
      <c r="HQ3637" s="0"/>
      <c r="HR3637" s="0"/>
      <c r="HS3637" s="0"/>
      <c r="HT3637" s="0"/>
      <c r="HU3637" s="0"/>
      <c r="HV3637" s="0"/>
      <c r="HW3637" s="0"/>
      <c r="HX3637" s="0"/>
      <c r="HY3637" s="0"/>
      <c r="HZ3637" s="0"/>
      <c r="IA3637" s="0"/>
      <c r="IB3637" s="0"/>
      <c r="IC3637" s="0"/>
      <c r="ID3637" s="0"/>
      <c r="IE3637" s="0"/>
      <c r="IF3637" s="0"/>
      <c r="IG3637" s="0"/>
      <c r="IH3637" s="0"/>
      <c r="II3637" s="0"/>
      <c r="IJ3637" s="0"/>
      <c r="IK3637" s="0"/>
      <c r="IL3637" s="0"/>
      <c r="IM3637" s="0"/>
      <c r="IN3637" s="0"/>
      <c r="IO3637" s="0"/>
      <c r="IP3637" s="0"/>
      <c r="IQ3637" s="0"/>
      <c r="IR3637" s="0"/>
      <c r="IS3637" s="0"/>
      <c r="IT3637" s="0"/>
      <c r="IU3637" s="0"/>
      <c r="IV3637" s="0"/>
      <c r="IW3637" s="0"/>
      <c r="IX3637" s="0"/>
      <c r="IY3637" s="0"/>
      <c r="IZ3637" s="0"/>
      <c r="JA3637" s="0"/>
      <c r="JB3637" s="0"/>
      <c r="JC3637" s="0"/>
      <c r="JD3637" s="0"/>
      <c r="JE3637" s="0"/>
      <c r="JF3637" s="0"/>
      <c r="JG3637" s="0"/>
      <c r="JH3637" s="0"/>
      <c r="JI3637" s="0"/>
      <c r="JJ3637" s="0"/>
      <c r="JK3637" s="0"/>
      <c r="JL3637" s="0"/>
      <c r="JM3637" s="0"/>
      <c r="JN3637" s="0"/>
      <c r="JO3637" s="0"/>
      <c r="JP3637" s="0"/>
      <c r="JQ3637" s="0"/>
      <c r="JR3637" s="0"/>
      <c r="JS3637" s="0"/>
      <c r="JT3637" s="0"/>
      <c r="JU3637" s="0"/>
      <c r="JV3637" s="0"/>
      <c r="JW3637" s="0"/>
      <c r="JX3637" s="0"/>
      <c r="JY3637" s="0"/>
      <c r="JZ3637" s="0"/>
      <c r="KA3637" s="0"/>
      <c r="KB3637" s="0"/>
      <c r="KC3637" s="0"/>
      <c r="KD3637" s="0"/>
      <c r="KE3637" s="0"/>
      <c r="KF3637" s="0"/>
      <c r="KG3637" s="0"/>
      <c r="KH3637" s="0"/>
      <c r="KI3637" s="0"/>
      <c r="KJ3637" s="0"/>
      <c r="KK3637" s="0"/>
      <c r="KL3637" s="0"/>
      <c r="KM3637" s="0"/>
      <c r="KN3637" s="0"/>
      <c r="KO3637" s="0"/>
      <c r="KP3637" s="0"/>
      <c r="KQ3637" s="0"/>
      <c r="KR3637" s="0"/>
      <c r="KS3637" s="0"/>
      <c r="KT3637" s="0"/>
      <c r="KU3637" s="0"/>
      <c r="KV3637" s="0"/>
      <c r="KW3637" s="0"/>
      <c r="KX3637" s="0"/>
      <c r="KY3637" s="0"/>
      <c r="KZ3637" s="0"/>
      <c r="LA3637" s="0"/>
      <c r="LB3637" s="0"/>
      <c r="LC3637" s="0"/>
      <c r="LD3637" s="0"/>
      <c r="LE3637" s="0"/>
      <c r="LF3637" s="0"/>
      <c r="LG3637" s="0"/>
      <c r="LH3637" s="0"/>
      <c r="LI3637" s="0"/>
      <c r="LJ3637" s="0"/>
      <c r="LK3637" s="0"/>
      <c r="LL3637" s="0"/>
      <c r="LM3637" s="0"/>
      <c r="LN3637" s="0"/>
      <c r="LO3637" s="0"/>
      <c r="LP3637" s="0"/>
      <c r="LQ3637" s="0"/>
      <c r="LR3637" s="0"/>
      <c r="LS3637" s="0"/>
      <c r="LT3637" s="0"/>
      <c r="LU3637" s="0"/>
      <c r="LV3637" s="0"/>
      <c r="LW3637" s="0"/>
      <c r="LX3637" s="0"/>
      <c r="LY3637" s="0"/>
      <c r="LZ3637" s="0"/>
      <c r="MA3637" s="0"/>
      <c r="MB3637" s="0"/>
      <c r="MC3637" s="0"/>
      <c r="MD3637" s="0"/>
      <c r="ME3637" s="0"/>
      <c r="MF3637" s="0"/>
      <c r="MG3637" s="0"/>
      <c r="MH3637" s="0"/>
      <c r="MI3637" s="0"/>
      <c r="MJ3637" s="0"/>
      <c r="MK3637" s="0"/>
      <c r="ML3637" s="0"/>
      <c r="MM3637" s="0"/>
      <c r="MN3637" s="0"/>
      <c r="MO3637" s="0"/>
      <c r="MP3637" s="0"/>
      <c r="MQ3637" s="0"/>
      <c r="MR3637" s="0"/>
      <c r="MS3637" s="0"/>
      <c r="MT3637" s="0"/>
      <c r="MU3637" s="0"/>
      <c r="MV3637" s="0"/>
      <c r="MW3637" s="0"/>
      <c r="MX3637" s="0"/>
      <c r="MY3637" s="0"/>
      <c r="MZ3637" s="0"/>
      <c r="NA3637" s="0"/>
      <c r="NB3637" s="0"/>
      <c r="NC3637" s="0"/>
      <c r="ND3637" s="0"/>
      <c r="NE3637" s="0"/>
      <c r="NF3637" s="0"/>
      <c r="NG3637" s="0"/>
      <c r="NH3637" s="0"/>
      <c r="NI3637" s="0"/>
      <c r="NJ3637" s="0"/>
      <c r="NK3637" s="0"/>
      <c r="NL3637" s="0"/>
      <c r="NM3637" s="0"/>
      <c r="NN3637" s="0"/>
      <c r="NO3637" s="0"/>
      <c r="NP3637" s="0"/>
      <c r="NQ3637" s="0"/>
      <c r="NR3637" s="0"/>
      <c r="NS3637" s="0"/>
      <c r="NT3637" s="0"/>
      <c r="NU3637" s="0"/>
      <c r="NV3637" s="0"/>
      <c r="NW3637" s="0"/>
      <c r="NX3637" s="0"/>
      <c r="NY3637" s="0"/>
      <c r="NZ3637" s="0"/>
      <c r="OA3637" s="0"/>
      <c r="OB3637" s="0"/>
      <c r="OC3637" s="0"/>
      <c r="OD3637" s="0"/>
      <c r="OE3637" s="0"/>
      <c r="OF3637" s="0"/>
      <c r="OG3637" s="0"/>
      <c r="OH3637" s="0"/>
      <c r="OI3637" s="0"/>
      <c r="OJ3637" s="0"/>
      <c r="OK3637" s="0"/>
      <c r="OL3637" s="0"/>
      <c r="OM3637" s="0"/>
      <c r="ON3637" s="0"/>
      <c r="OO3637" s="0"/>
      <c r="OP3637" s="0"/>
      <c r="OQ3637" s="0"/>
      <c r="OR3637" s="0"/>
      <c r="OS3637" s="0"/>
      <c r="OT3637" s="0"/>
      <c r="OU3637" s="0"/>
      <c r="OV3637" s="0"/>
      <c r="OW3637" s="0"/>
      <c r="OX3637" s="0"/>
      <c r="OY3637" s="0"/>
      <c r="OZ3637" s="0"/>
      <c r="PA3637" s="0"/>
      <c r="PB3637" s="0"/>
      <c r="PC3637" s="0"/>
      <c r="PD3637" s="0"/>
      <c r="PE3637" s="0"/>
      <c r="PF3637" s="0"/>
      <c r="PG3637" s="0"/>
      <c r="PH3637" s="0"/>
      <c r="PI3637" s="0"/>
      <c r="PJ3637" s="0"/>
      <c r="PK3637" s="0"/>
      <c r="PL3637" s="0"/>
      <c r="PM3637" s="0"/>
      <c r="PN3637" s="0"/>
      <c r="PO3637" s="0"/>
      <c r="PP3637" s="0"/>
      <c r="PQ3637" s="0"/>
      <c r="PR3637" s="0"/>
      <c r="PS3637" s="0"/>
      <c r="PT3637" s="0"/>
      <c r="PU3637" s="0"/>
      <c r="PV3637" s="0"/>
      <c r="PW3637" s="0"/>
      <c r="PX3637" s="0"/>
      <c r="PY3637" s="0"/>
      <c r="PZ3637" s="0"/>
      <c r="QA3637" s="0"/>
      <c r="QB3637" s="0"/>
      <c r="QC3637" s="0"/>
      <c r="QD3637" s="0"/>
      <c r="QE3637" s="0"/>
      <c r="QF3637" s="0"/>
      <c r="QG3637" s="0"/>
      <c r="QH3637" s="0"/>
      <c r="QI3637" s="0"/>
      <c r="QJ3637" s="0"/>
      <c r="QK3637" s="0"/>
      <c r="QL3637" s="0"/>
      <c r="QM3637" s="0"/>
      <c r="QN3637" s="0"/>
      <c r="QO3637" s="0"/>
      <c r="QP3637" s="0"/>
      <c r="QQ3637" s="0"/>
      <c r="QR3637" s="0"/>
      <c r="QS3637" s="0"/>
      <c r="QT3637" s="0"/>
      <c r="QU3637" s="0"/>
      <c r="QV3637" s="0"/>
      <c r="QW3637" s="0"/>
      <c r="QX3637" s="0"/>
      <c r="QY3637" s="0"/>
      <c r="QZ3637" s="0"/>
      <c r="RA3637" s="0"/>
      <c r="RB3637" s="0"/>
      <c r="RC3637" s="0"/>
      <c r="RD3637" s="0"/>
      <c r="RE3637" s="0"/>
      <c r="RF3637" s="0"/>
      <c r="RG3637" s="0"/>
      <c r="RH3637" s="0"/>
      <c r="RI3637" s="0"/>
      <c r="RJ3637" s="0"/>
      <c r="RK3637" s="0"/>
      <c r="RL3637" s="0"/>
      <c r="RM3637" s="0"/>
      <c r="RN3637" s="0"/>
      <c r="RO3637" s="0"/>
      <c r="RP3637" s="0"/>
      <c r="RQ3637" s="0"/>
      <c r="RR3637" s="0"/>
      <c r="RS3637" s="0"/>
      <c r="RT3637" s="0"/>
      <c r="RU3637" s="0"/>
      <c r="RV3637" s="0"/>
      <c r="RW3637" s="0"/>
      <c r="RX3637" s="0"/>
      <c r="RY3637" s="0"/>
      <c r="RZ3637" s="0"/>
      <c r="SA3637" s="0"/>
      <c r="SB3637" s="0"/>
      <c r="SC3637" s="0"/>
      <c r="SD3637" s="0"/>
      <c r="SE3637" s="0"/>
      <c r="SF3637" s="0"/>
      <c r="SG3637" s="0"/>
      <c r="SH3637" s="0"/>
      <c r="SI3637" s="0"/>
      <c r="SJ3637" s="0"/>
      <c r="SK3637" s="0"/>
      <c r="SL3637" s="0"/>
      <c r="SM3637" s="0"/>
      <c r="SN3637" s="0"/>
      <c r="SO3637" s="0"/>
      <c r="SP3637" s="0"/>
      <c r="SQ3637" s="0"/>
      <c r="SR3637" s="0"/>
      <c r="SS3637" s="0"/>
      <c r="ST3637" s="0"/>
      <c r="SU3637" s="0"/>
      <c r="SV3637" s="0"/>
      <c r="SW3637" s="0"/>
      <c r="SX3637" s="0"/>
      <c r="SY3637" s="0"/>
      <c r="SZ3637" s="0"/>
      <c r="TA3637" s="0"/>
      <c r="TB3637" s="0"/>
      <c r="TC3637" s="0"/>
      <c r="TD3637" s="0"/>
      <c r="TE3637" s="0"/>
      <c r="TF3637" s="0"/>
      <c r="TG3637" s="0"/>
      <c r="TH3637" s="0"/>
      <c r="TI3637" s="0"/>
      <c r="TJ3637" s="0"/>
      <c r="TK3637" s="0"/>
      <c r="TL3637" s="0"/>
      <c r="TM3637" s="0"/>
      <c r="TN3637" s="0"/>
      <c r="TO3637" s="0"/>
      <c r="TP3637" s="0"/>
      <c r="TQ3637" s="0"/>
      <c r="TR3637" s="0"/>
      <c r="TS3637" s="0"/>
      <c r="TT3637" s="0"/>
      <c r="TU3637" s="0"/>
      <c r="TV3637" s="0"/>
      <c r="TW3637" s="0"/>
      <c r="TX3637" s="0"/>
      <c r="TY3637" s="0"/>
      <c r="TZ3637" s="0"/>
      <c r="UA3637" s="0"/>
      <c r="UB3637" s="0"/>
      <c r="UC3637" s="0"/>
      <c r="UD3637" s="0"/>
      <c r="UE3637" s="0"/>
      <c r="UF3637" s="0"/>
      <c r="UG3637" s="0"/>
      <c r="UH3637" s="0"/>
      <c r="UI3637" s="0"/>
      <c r="UJ3637" s="0"/>
      <c r="UK3637" s="0"/>
      <c r="UL3637" s="0"/>
      <c r="UM3637" s="0"/>
      <c r="UN3637" s="0"/>
      <c r="UO3637" s="0"/>
      <c r="UP3637" s="0"/>
      <c r="UQ3637" s="0"/>
      <c r="UR3637" s="0"/>
      <c r="US3637" s="0"/>
      <c r="UT3637" s="0"/>
      <c r="UU3637" s="0"/>
      <c r="UV3637" s="0"/>
      <c r="UW3637" s="0"/>
      <c r="UX3637" s="0"/>
      <c r="UY3637" s="0"/>
      <c r="UZ3637" s="0"/>
      <c r="VA3637" s="0"/>
      <c r="VB3637" s="0"/>
      <c r="VC3637" s="0"/>
      <c r="VD3637" s="0"/>
      <c r="VE3637" s="0"/>
      <c r="VF3637" s="0"/>
      <c r="VG3637" s="0"/>
      <c r="VH3637" s="0"/>
      <c r="VI3637" s="0"/>
      <c r="VJ3637" s="0"/>
      <c r="VK3637" s="0"/>
      <c r="VL3637" s="0"/>
      <c r="VM3637" s="0"/>
      <c r="VN3637" s="0"/>
      <c r="VO3637" s="0"/>
      <c r="VP3637" s="0"/>
      <c r="VQ3637" s="0"/>
      <c r="VR3637" s="0"/>
      <c r="VS3637" s="0"/>
      <c r="VT3637" s="0"/>
      <c r="VU3637" s="0"/>
      <c r="VV3637" s="0"/>
      <c r="VW3637" s="0"/>
      <c r="VX3637" s="0"/>
      <c r="VY3637" s="0"/>
      <c r="VZ3637" s="0"/>
      <c r="WA3637" s="0"/>
      <c r="WB3637" s="0"/>
      <c r="WC3637" s="0"/>
      <c r="WD3637" s="0"/>
      <c r="WE3637" s="0"/>
      <c r="WF3637" s="0"/>
      <c r="WG3637" s="0"/>
      <c r="WH3637" s="0"/>
      <c r="WI3637" s="0"/>
      <c r="WJ3637" s="0"/>
      <c r="WK3637" s="0"/>
      <c r="WL3637" s="0"/>
      <c r="WM3637" s="0"/>
      <c r="WN3637" s="0"/>
      <c r="WO3637" s="0"/>
      <c r="WP3637" s="0"/>
      <c r="WQ3637" s="0"/>
      <c r="WR3637" s="0"/>
      <c r="WS3637" s="0"/>
      <c r="WT3637" s="0"/>
      <c r="WU3637" s="0"/>
      <c r="WV3637" s="0"/>
      <c r="WW3637" s="0"/>
      <c r="WX3637" s="0"/>
      <c r="WY3637" s="0"/>
      <c r="WZ3637" s="0"/>
      <c r="XA3637" s="0"/>
      <c r="XB3637" s="0"/>
      <c r="XC3637" s="0"/>
      <c r="XD3637" s="0"/>
      <c r="XE3637" s="0"/>
      <c r="XF3637" s="0"/>
      <c r="XG3637" s="0"/>
      <c r="XH3637" s="0"/>
      <c r="XI3637" s="0"/>
      <c r="XJ3637" s="0"/>
      <c r="XK3637" s="0"/>
      <c r="XL3637" s="0"/>
      <c r="XM3637" s="0"/>
      <c r="XN3637" s="0"/>
      <c r="XO3637" s="0"/>
      <c r="XP3637" s="0"/>
      <c r="XQ3637" s="0"/>
      <c r="XR3637" s="0"/>
      <c r="XS3637" s="0"/>
      <c r="XT3637" s="0"/>
      <c r="XU3637" s="0"/>
      <c r="XV3637" s="0"/>
      <c r="XW3637" s="0"/>
      <c r="XX3637" s="0"/>
      <c r="XY3637" s="0"/>
      <c r="XZ3637" s="0"/>
      <c r="YA3637" s="0"/>
      <c r="YB3637" s="0"/>
      <c r="YC3637" s="0"/>
      <c r="YD3637" s="0"/>
      <c r="YE3637" s="0"/>
      <c r="YF3637" s="0"/>
      <c r="YG3637" s="0"/>
      <c r="YH3637" s="0"/>
      <c r="YI3637" s="0"/>
      <c r="YJ3637" s="0"/>
      <c r="YK3637" s="0"/>
      <c r="YL3637" s="0"/>
      <c r="YM3637" s="0"/>
      <c r="YN3637" s="0"/>
      <c r="YO3637" s="0"/>
      <c r="YP3637" s="0"/>
      <c r="YQ3637" s="0"/>
      <c r="YR3637" s="0"/>
      <c r="YS3637" s="0"/>
      <c r="YT3637" s="0"/>
      <c r="YU3637" s="0"/>
      <c r="YV3637" s="0"/>
      <c r="YW3637" s="0"/>
      <c r="YX3637" s="0"/>
      <c r="YY3637" s="0"/>
      <c r="YZ3637" s="0"/>
      <c r="ZA3637" s="0"/>
      <c r="ZB3637" s="0"/>
      <c r="ZC3637" s="0"/>
      <c r="ZD3637" s="0"/>
      <c r="ZE3637" s="0"/>
      <c r="ZF3637" s="0"/>
      <c r="ZG3637" s="0"/>
      <c r="ZH3637" s="0"/>
      <c r="ZI3637" s="0"/>
      <c r="ZJ3637" s="0"/>
      <c r="ZK3637" s="0"/>
      <c r="ZL3637" s="0"/>
      <c r="ZM3637" s="0"/>
      <c r="ZN3637" s="0"/>
      <c r="ZO3637" s="0"/>
      <c r="ZP3637" s="0"/>
      <c r="ZQ3637" s="0"/>
      <c r="ZR3637" s="0"/>
      <c r="ZS3637" s="0"/>
      <c r="ZT3637" s="0"/>
      <c r="ZU3637" s="0"/>
      <c r="ZV3637" s="0"/>
      <c r="ZW3637" s="0"/>
      <c r="ZX3637" s="0"/>
      <c r="ZY3637" s="0"/>
      <c r="ZZ3637" s="0"/>
      <c r="AAA3637" s="0"/>
      <c r="AAB3637" s="0"/>
      <c r="AAC3637" s="0"/>
      <c r="AAD3637" s="0"/>
      <c r="AAE3637" s="0"/>
      <c r="AAF3637" s="0"/>
      <c r="AAG3637" s="0"/>
      <c r="AAH3637" s="0"/>
      <c r="AAI3637" s="0"/>
      <c r="AAJ3637" s="0"/>
      <c r="AAK3637" s="0"/>
      <c r="AAL3637" s="0"/>
      <c r="AAM3637" s="0"/>
      <c r="AAN3637" s="0"/>
      <c r="AAO3637" s="0"/>
      <c r="AAP3637" s="0"/>
      <c r="AAQ3637" s="0"/>
      <c r="AAR3637" s="0"/>
      <c r="AAS3637" s="0"/>
      <c r="AAT3637" s="0"/>
      <c r="AAU3637" s="0"/>
      <c r="AAV3637" s="0"/>
      <c r="AAW3637" s="0"/>
      <c r="AAX3637" s="0"/>
      <c r="AAY3637" s="0"/>
      <c r="AAZ3637" s="0"/>
      <c r="ABA3637" s="0"/>
      <c r="ABB3637" s="0"/>
      <c r="ABC3637" s="0"/>
      <c r="ABD3637" s="0"/>
      <c r="ABE3637" s="0"/>
      <c r="ABF3637" s="0"/>
      <c r="ABG3637" s="0"/>
      <c r="ABH3637" s="0"/>
      <c r="ABI3637" s="0"/>
      <c r="ABJ3637" s="0"/>
      <c r="ABK3637" s="0"/>
      <c r="ABL3637" s="0"/>
      <c r="ABM3637" s="0"/>
      <c r="ABN3637" s="0"/>
      <c r="ABO3637" s="0"/>
      <c r="ABP3637" s="0"/>
      <c r="ABQ3637" s="0"/>
      <c r="ABR3637" s="0"/>
      <c r="ABS3637" s="0"/>
      <c r="ABT3637" s="0"/>
      <c r="ABU3637" s="0"/>
      <c r="ABV3637" s="0"/>
      <c r="ABW3637" s="0"/>
      <c r="ABX3637" s="0"/>
      <c r="ABY3637" s="0"/>
      <c r="ABZ3637" s="0"/>
      <c r="ACA3637" s="0"/>
      <c r="ACB3637" s="0"/>
      <c r="ACC3637" s="0"/>
      <c r="ACD3637" s="0"/>
      <c r="ACE3637" s="0"/>
      <c r="ACF3637" s="0"/>
      <c r="ACG3637" s="0"/>
      <c r="ACH3637" s="0"/>
      <c r="ACI3637" s="0"/>
      <c r="ACJ3637" s="0"/>
      <c r="ACK3637" s="0"/>
      <c r="ACL3637" s="0"/>
      <c r="ACM3637" s="0"/>
      <c r="ACN3637" s="0"/>
      <c r="ACO3637" s="0"/>
      <c r="ACP3637" s="0"/>
      <c r="ACQ3637" s="0"/>
      <c r="ACR3637" s="0"/>
      <c r="ACS3637" s="0"/>
      <c r="ACT3637" s="0"/>
      <c r="ACU3637" s="0"/>
      <c r="ACV3637" s="0"/>
      <c r="ACW3637" s="0"/>
      <c r="ACX3637" s="0"/>
      <c r="ACY3637" s="0"/>
      <c r="ACZ3637" s="0"/>
      <c r="ADA3637" s="0"/>
      <c r="ADB3637" s="0"/>
      <c r="ADC3637" s="0"/>
      <c r="ADD3637" s="0"/>
      <c r="ADE3637" s="0"/>
      <c r="ADF3637" s="0"/>
      <c r="ADG3637" s="0"/>
      <c r="ADH3637" s="0"/>
      <c r="ADI3637" s="0"/>
      <c r="ADJ3637" s="0"/>
      <c r="ADK3637" s="0"/>
      <c r="ADL3637" s="0"/>
      <c r="ADM3637" s="0"/>
      <c r="ADN3637" s="0"/>
      <c r="ADO3637" s="0"/>
      <c r="ADP3637" s="0"/>
      <c r="ADQ3637" s="0"/>
      <c r="ADR3637" s="0"/>
      <c r="ADS3637" s="0"/>
      <c r="ADT3637" s="0"/>
      <c r="ADU3637" s="0"/>
      <c r="ADV3637" s="0"/>
      <c r="ADW3637" s="0"/>
      <c r="ADX3637" s="0"/>
      <c r="ADY3637" s="0"/>
      <c r="ADZ3637" s="0"/>
      <c r="AEA3637" s="0"/>
      <c r="AEB3637" s="0"/>
      <c r="AEC3637" s="0"/>
      <c r="AED3637" s="0"/>
      <c r="AEE3637" s="0"/>
      <c r="AEF3637" s="0"/>
      <c r="AEG3637" s="0"/>
      <c r="AEH3637" s="0"/>
      <c r="AEI3637" s="0"/>
      <c r="AEJ3637" s="0"/>
      <c r="AEK3637" s="0"/>
      <c r="AEL3637" s="0"/>
      <c r="AEM3637" s="0"/>
      <c r="AEN3637" s="0"/>
      <c r="AEO3637" s="0"/>
      <c r="AEP3637" s="0"/>
      <c r="AEQ3637" s="0"/>
      <c r="AER3637" s="0"/>
      <c r="AES3637" s="0"/>
      <c r="AET3637" s="0"/>
      <c r="AEU3637" s="0"/>
      <c r="AEV3637" s="0"/>
      <c r="AEW3637" s="0"/>
      <c r="AEX3637" s="0"/>
      <c r="AEY3637" s="0"/>
      <c r="AEZ3637" s="0"/>
      <c r="AFA3637" s="0"/>
      <c r="AFB3637" s="0"/>
      <c r="AFC3637" s="0"/>
      <c r="AFD3637" s="0"/>
      <c r="AFE3637" s="0"/>
      <c r="AFF3637" s="0"/>
      <c r="AFG3637" s="0"/>
      <c r="AFH3637" s="0"/>
      <c r="AFI3637" s="0"/>
      <c r="AFJ3637" s="0"/>
      <c r="AFK3637" s="0"/>
      <c r="AFL3637" s="0"/>
      <c r="AFM3637" s="0"/>
      <c r="AFN3637" s="0"/>
      <c r="AFO3637" s="0"/>
      <c r="AFP3637" s="0"/>
      <c r="AFQ3637" s="0"/>
      <c r="AFR3637" s="0"/>
      <c r="AFS3637" s="0"/>
      <c r="AFT3637" s="0"/>
      <c r="AFU3637" s="0"/>
      <c r="AFV3637" s="0"/>
      <c r="AFW3637" s="0"/>
      <c r="AFX3637" s="0"/>
      <c r="AFY3637" s="0"/>
      <c r="AFZ3637" s="0"/>
      <c r="AGA3637" s="0"/>
      <c r="AGB3637" s="0"/>
      <c r="AGC3637" s="0"/>
      <c r="AGD3637" s="0"/>
      <c r="AGE3637" s="0"/>
      <c r="AGF3637" s="0"/>
      <c r="AGG3637" s="0"/>
      <c r="AGH3637" s="0"/>
      <c r="AGI3637" s="0"/>
      <c r="AGJ3637" s="0"/>
      <c r="AGK3637" s="0"/>
      <c r="AGL3637" s="0"/>
      <c r="AGM3637" s="0"/>
      <c r="AGN3637" s="0"/>
      <c r="AGO3637" s="0"/>
      <c r="AGP3637" s="0"/>
      <c r="AGQ3637" s="0"/>
      <c r="AGR3637" s="0"/>
      <c r="AGS3637" s="0"/>
      <c r="AGT3637" s="0"/>
      <c r="AGU3637" s="0"/>
      <c r="AGV3637" s="0"/>
      <c r="AGW3637" s="0"/>
      <c r="AGX3637" s="0"/>
      <c r="AGY3637" s="0"/>
      <c r="AGZ3637" s="0"/>
      <c r="AHA3637" s="0"/>
      <c r="AHB3637" s="0"/>
      <c r="AHC3637" s="0"/>
      <c r="AHD3637" s="0"/>
      <c r="AHE3637" s="0"/>
      <c r="AHF3637" s="0"/>
      <c r="AHG3637" s="0"/>
      <c r="AHH3637" s="0"/>
      <c r="AHI3637" s="0"/>
      <c r="AHJ3637" s="0"/>
      <c r="AHK3637" s="0"/>
      <c r="AHL3637" s="0"/>
      <c r="AHM3637" s="0"/>
      <c r="AHN3637" s="0"/>
      <c r="AHO3637" s="0"/>
      <c r="AHP3637" s="0"/>
      <c r="AHQ3637" s="0"/>
      <c r="AHR3637" s="0"/>
      <c r="AHS3637" s="0"/>
      <c r="AHT3637" s="0"/>
      <c r="AHU3637" s="0"/>
      <c r="AHV3637" s="0"/>
      <c r="AHW3637" s="0"/>
      <c r="AHX3637" s="0"/>
      <c r="AHY3637" s="0"/>
      <c r="AHZ3637" s="0"/>
      <c r="AIA3637" s="0"/>
      <c r="AIB3637" s="0"/>
      <c r="AIC3637" s="0"/>
      <c r="AID3637" s="0"/>
      <c r="AIE3637" s="0"/>
      <c r="AIF3637" s="0"/>
      <c r="AIG3637" s="0"/>
      <c r="AIH3637" s="0"/>
      <c r="AII3637" s="0"/>
      <c r="AIJ3637" s="0"/>
      <c r="AIK3637" s="0"/>
      <c r="AIL3637" s="0"/>
      <c r="AIM3637" s="0"/>
      <c r="AIN3637" s="0"/>
      <c r="AIO3637" s="0"/>
      <c r="AIP3637" s="0"/>
      <c r="AIQ3637" s="0"/>
      <c r="AIR3637" s="0"/>
      <c r="AIS3637" s="0"/>
      <c r="AIT3637" s="0"/>
      <c r="AIU3637" s="0"/>
      <c r="AIV3637" s="0"/>
      <c r="AIW3637" s="0"/>
      <c r="AIX3637" s="0"/>
      <c r="AIY3637" s="0"/>
      <c r="AIZ3637" s="0"/>
      <c r="AJA3637" s="0"/>
      <c r="AJB3637" s="0"/>
      <c r="AJC3637" s="0"/>
      <c r="AJD3637" s="0"/>
      <c r="AJE3637" s="0"/>
      <c r="AJF3637" s="0"/>
      <c r="AJG3637" s="0"/>
      <c r="AJH3637" s="0"/>
      <c r="AJI3637" s="0"/>
      <c r="AJJ3637" s="0"/>
      <c r="AJK3637" s="0"/>
      <c r="AJL3637" s="0"/>
      <c r="AJM3637" s="0"/>
      <c r="AJN3637" s="0"/>
      <c r="AJO3637" s="0"/>
      <c r="AJP3637" s="0"/>
      <c r="AJQ3637" s="0"/>
      <c r="AJR3637" s="0"/>
      <c r="AJS3637" s="0"/>
      <c r="AJT3637" s="0"/>
      <c r="AJU3637" s="0"/>
      <c r="AJV3637" s="0"/>
      <c r="AJW3637" s="0"/>
      <c r="AJX3637" s="0"/>
      <c r="AJY3637" s="0"/>
      <c r="AJZ3637" s="0"/>
      <c r="AKA3637" s="0"/>
      <c r="AKB3637" s="0"/>
      <c r="AKC3637" s="0"/>
      <c r="AKD3637" s="0"/>
      <c r="AKE3637" s="0"/>
      <c r="AKF3637" s="0"/>
      <c r="AKG3637" s="0"/>
      <c r="AKH3637" s="0"/>
      <c r="AKI3637" s="0"/>
      <c r="AKJ3637" s="0"/>
      <c r="AKK3637" s="0"/>
      <c r="AKL3637" s="0"/>
      <c r="AKM3637" s="0"/>
      <c r="AKN3637" s="0"/>
      <c r="AKO3637" s="0"/>
      <c r="AKP3637" s="0"/>
      <c r="AKQ3637" s="0"/>
      <c r="AKR3637" s="0"/>
      <c r="AKS3637" s="0"/>
      <c r="AKT3637" s="0"/>
      <c r="AKU3637" s="0"/>
      <c r="AKV3637" s="0"/>
      <c r="AKW3637" s="0"/>
      <c r="AKX3637" s="0"/>
      <c r="AKY3637" s="0"/>
      <c r="AKZ3637" s="0"/>
      <c r="ALA3637" s="0"/>
      <c r="ALB3637" s="0"/>
      <c r="ALC3637" s="0"/>
      <c r="ALD3637" s="0"/>
      <c r="ALE3637" s="0"/>
      <c r="ALF3637" s="0"/>
      <c r="ALG3637" s="0"/>
      <c r="ALH3637" s="0"/>
      <c r="ALI3637" s="0"/>
      <c r="ALJ3637" s="0"/>
      <c r="ALK3637" s="0"/>
      <c r="ALL3637" s="0"/>
      <c r="ALM3637" s="0"/>
      <c r="ALN3637" s="0"/>
      <c r="ALO3637" s="0"/>
      <c r="ALP3637" s="0"/>
      <c r="ALQ3637" s="0"/>
      <c r="ALR3637" s="0"/>
      <c r="ALS3637" s="0"/>
      <c r="ALT3637" s="0"/>
      <c r="ALU3637" s="0"/>
      <c r="ALV3637" s="0"/>
      <c r="ALW3637" s="0"/>
      <c r="ALX3637" s="0"/>
      <c r="ALY3637" s="0"/>
      <c r="ALZ3637" s="0"/>
      <c r="AMA3637" s="0"/>
      <c r="AMB3637" s="0"/>
      <c r="AMC3637" s="0"/>
      <c r="AMD3637" s="0"/>
      <c r="AME3637" s="0"/>
      <c r="AMF3637" s="0"/>
      <c r="AMG3637" s="0"/>
      <c r="AMH3637" s="0"/>
      <c r="AMI3637" s="0"/>
    </row>
    <row r="3638" customFormat="false" ht="12.75" hidden="false" customHeight="false" outlineLevel="0" collapsed="false">
      <c r="I3638" s="3"/>
      <c r="BM3638" s="0"/>
      <c r="BN3638" s="0"/>
      <c r="BO3638" s="0"/>
      <c r="BP3638" s="0"/>
      <c r="BQ3638" s="0"/>
      <c r="BR3638" s="0"/>
      <c r="BS3638" s="0"/>
      <c r="BT3638" s="0"/>
      <c r="BU3638" s="0"/>
      <c r="BV3638" s="0"/>
      <c r="BW3638" s="0"/>
      <c r="BX3638" s="0"/>
      <c r="BY3638" s="0"/>
      <c r="BZ3638" s="0"/>
      <c r="CA3638" s="0"/>
      <c r="CB3638" s="0"/>
      <c r="CC3638" s="0"/>
      <c r="CD3638" s="0"/>
      <c r="CE3638" s="0"/>
      <c r="CF3638" s="0"/>
      <c r="CG3638" s="0"/>
      <c r="CH3638" s="0"/>
      <c r="CI3638" s="0"/>
      <c r="CJ3638" s="0"/>
      <c r="CK3638" s="0"/>
      <c r="CL3638" s="0"/>
      <c r="CM3638" s="0"/>
      <c r="CN3638" s="0"/>
      <c r="CO3638" s="0"/>
      <c r="CP3638" s="0"/>
      <c r="CQ3638" s="0"/>
      <c r="CR3638" s="0"/>
      <c r="CS3638" s="0"/>
      <c r="CT3638" s="0"/>
      <c r="CU3638" s="0"/>
      <c r="CV3638" s="0"/>
      <c r="CW3638" s="0"/>
      <c r="CX3638" s="0"/>
      <c r="CY3638" s="0"/>
      <c r="CZ3638" s="0"/>
      <c r="DA3638" s="0"/>
      <c r="DB3638" s="0"/>
      <c r="DC3638" s="0"/>
      <c r="DD3638" s="0"/>
      <c r="DE3638" s="0"/>
      <c r="DF3638" s="0"/>
      <c r="DG3638" s="0"/>
      <c r="DH3638" s="0"/>
      <c r="DI3638" s="0"/>
      <c r="DJ3638" s="0"/>
      <c r="DK3638" s="0"/>
      <c r="DL3638" s="0"/>
      <c r="DM3638" s="0"/>
      <c r="DN3638" s="0"/>
      <c r="DO3638" s="0"/>
      <c r="DP3638" s="0"/>
      <c r="DQ3638" s="0"/>
      <c r="DR3638" s="0"/>
      <c r="DS3638" s="0"/>
      <c r="DT3638" s="0"/>
      <c r="DU3638" s="0"/>
      <c r="DV3638" s="0"/>
      <c r="DW3638" s="0"/>
      <c r="DX3638" s="0"/>
      <c r="DY3638" s="0"/>
      <c r="DZ3638" s="0"/>
      <c r="EA3638" s="0"/>
      <c r="EB3638" s="0"/>
      <c r="EC3638" s="0"/>
      <c r="ED3638" s="0"/>
      <c r="EE3638" s="0"/>
      <c r="EF3638" s="0"/>
      <c r="EG3638" s="0"/>
      <c r="EH3638" s="0"/>
      <c r="EI3638" s="0"/>
      <c r="EJ3638" s="0"/>
      <c r="EK3638" s="0"/>
      <c r="EL3638" s="0"/>
      <c r="EM3638" s="0"/>
      <c r="EN3638" s="0"/>
      <c r="EO3638" s="0"/>
      <c r="EP3638" s="0"/>
      <c r="EQ3638" s="0"/>
      <c r="ER3638" s="0"/>
      <c r="ES3638" s="0"/>
      <c r="ET3638" s="0"/>
      <c r="EU3638" s="0"/>
      <c r="EV3638" s="0"/>
      <c r="EW3638" s="0"/>
      <c r="EX3638" s="0"/>
      <c r="EY3638" s="0"/>
      <c r="EZ3638" s="0"/>
      <c r="FA3638" s="0"/>
      <c r="FB3638" s="0"/>
      <c r="FC3638" s="0"/>
      <c r="FD3638" s="0"/>
      <c r="FE3638" s="0"/>
      <c r="FF3638" s="0"/>
      <c r="FG3638" s="0"/>
      <c r="FH3638" s="0"/>
      <c r="FI3638" s="0"/>
      <c r="FJ3638" s="0"/>
      <c r="FK3638" s="0"/>
      <c r="FL3638" s="0"/>
      <c r="FM3638" s="0"/>
      <c r="FN3638" s="0"/>
      <c r="FO3638" s="0"/>
      <c r="FP3638" s="0"/>
      <c r="FQ3638" s="0"/>
      <c r="FR3638" s="0"/>
      <c r="FS3638" s="0"/>
      <c r="FT3638" s="0"/>
      <c r="FU3638" s="0"/>
      <c r="FV3638" s="0"/>
      <c r="FW3638" s="0"/>
      <c r="FX3638" s="0"/>
      <c r="FY3638" s="0"/>
      <c r="FZ3638" s="0"/>
      <c r="GA3638" s="0"/>
      <c r="GB3638" s="0"/>
      <c r="GC3638" s="0"/>
      <c r="GD3638" s="0"/>
      <c r="GE3638" s="0"/>
      <c r="GF3638" s="0"/>
      <c r="GG3638" s="0"/>
      <c r="GH3638" s="0"/>
      <c r="GI3638" s="0"/>
      <c r="GJ3638" s="0"/>
      <c r="GK3638" s="0"/>
      <c r="GL3638" s="0"/>
      <c r="GM3638" s="0"/>
      <c r="GN3638" s="0"/>
      <c r="GO3638" s="0"/>
      <c r="GP3638" s="0"/>
      <c r="GQ3638" s="0"/>
      <c r="GR3638" s="0"/>
      <c r="GS3638" s="0"/>
      <c r="GT3638" s="0"/>
      <c r="GU3638" s="0"/>
      <c r="GV3638" s="0"/>
      <c r="GW3638" s="0"/>
      <c r="GX3638" s="0"/>
      <c r="GY3638" s="0"/>
      <c r="GZ3638" s="0"/>
      <c r="HA3638" s="0"/>
      <c r="HB3638" s="0"/>
      <c r="HC3638" s="0"/>
      <c r="HD3638" s="0"/>
      <c r="HE3638" s="0"/>
      <c r="HF3638" s="0"/>
      <c r="HG3638" s="0"/>
      <c r="HH3638" s="0"/>
      <c r="HI3638" s="0"/>
      <c r="HJ3638" s="0"/>
      <c r="HK3638" s="0"/>
      <c r="HL3638" s="0"/>
      <c r="HM3638" s="0"/>
      <c r="HN3638" s="0"/>
      <c r="HO3638" s="0"/>
      <c r="HP3638" s="0"/>
      <c r="HQ3638" s="0"/>
      <c r="HR3638" s="0"/>
      <c r="HS3638" s="0"/>
      <c r="HT3638" s="0"/>
      <c r="HU3638" s="0"/>
      <c r="HV3638" s="0"/>
      <c r="HW3638" s="0"/>
      <c r="HX3638" s="0"/>
      <c r="HY3638" s="0"/>
      <c r="HZ3638" s="0"/>
      <c r="IA3638" s="0"/>
      <c r="IB3638" s="0"/>
      <c r="IC3638" s="0"/>
      <c r="ID3638" s="0"/>
      <c r="IE3638" s="0"/>
      <c r="IF3638" s="0"/>
      <c r="IG3638" s="0"/>
      <c r="IH3638" s="0"/>
      <c r="II3638" s="0"/>
      <c r="IJ3638" s="0"/>
      <c r="IK3638" s="0"/>
      <c r="IL3638" s="0"/>
      <c r="IM3638" s="0"/>
      <c r="IN3638" s="0"/>
      <c r="IO3638" s="0"/>
      <c r="IP3638" s="0"/>
      <c r="IQ3638" s="0"/>
      <c r="IR3638" s="0"/>
      <c r="IS3638" s="0"/>
      <c r="IT3638" s="0"/>
      <c r="IU3638" s="0"/>
      <c r="IV3638" s="0"/>
      <c r="IW3638" s="0"/>
      <c r="IX3638" s="0"/>
      <c r="IY3638" s="0"/>
      <c r="IZ3638" s="0"/>
      <c r="JA3638" s="0"/>
      <c r="JB3638" s="0"/>
      <c r="JC3638" s="0"/>
      <c r="JD3638" s="0"/>
      <c r="JE3638" s="0"/>
      <c r="JF3638" s="0"/>
      <c r="JG3638" s="0"/>
      <c r="JH3638" s="0"/>
      <c r="JI3638" s="0"/>
      <c r="JJ3638" s="0"/>
      <c r="JK3638" s="0"/>
      <c r="JL3638" s="0"/>
      <c r="JM3638" s="0"/>
      <c r="JN3638" s="0"/>
      <c r="JO3638" s="0"/>
      <c r="JP3638" s="0"/>
      <c r="JQ3638" s="0"/>
      <c r="JR3638" s="0"/>
      <c r="JS3638" s="0"/>
      <c r="JT3638" s="0"/>
      <c r="JU3638" s="0"/>
      <c r="JV3638" s="0"/>
      <c r="JW3638" s="0"/>
      <c r="JX3638" s="0"/>
      <c r="JY3638" s="0"/>
      <c r="JZ3638" s="0"/>
      <c r="KA3638" s="0"/>
      <c r="KB3638" s="0"/>
      <c r="KC3638" s="0"/>
      <c r="KD3638" s="0"/>
      <c r="KE3638" s="0"/>
      <c r="KF3638" s="0"/>
      <c r="KG3638" s="0"/>
      <c r="KH3638" s="0"/>
      <c r="KI3638" s="0"/>
      <c r="KJ3638" s="0"/>
      <c r="KK3638" s="0"/>
      <c r="KL3638" s="0"/>
      <c r="KM3638" s="0"/>
      <c r="KN3638" s="0"/>
      <c r="KO3638" s="0"/>
      <c r="KP3638" s="0"/>
      <c r="KQ3638" s="0"/>
      <c r="KR3638" s="0"/>
      <c r="KS3638" s="0"/>
      <c r="KT3638" s="0"/>
      <c r="KU3638" s="0"/>
      <c r="KV3638" s="0"/>
      <c r="KW3638" s="0"/>
      <c r="KX3638" s="0"/>
      <c r="KY3638" s="0"/>
      <c r="KZ3638" s="0"/>
      <c r="LA3638" s="0"/>
      <c r="LB3638" s="0"/>
      <c r="LC3638" s="0"/>
      <c r="LD3638" s="0"/>
      <c r="LE3638" s="0"/>
      <c r="LF3638" s="0"/>
      <c r="LG3638" s="0"/>
      <c r="LH3638" s="0"/>
      <c r="LI3638" s="0"/>
      <c r="LJ3638" s="0"/>
      <c r="LK3638" s="0"/>
      <c r="LL3638" s="0"/>
      <c r="LM3638" s="0"/>
      <c r="LN3638" s="0"/>
      <c r="LO3638" s="0"/>
      <c r="LP3638" s="0"/>
      <c r="LQ3638" s="0"/>
      <c r="LR3638" s="0"/>
      <c r="LS3638" s="0"/>
      <c r="LT3638" s="0"/>
      <c r="LU3638" s="0"/>
      <c r="LV3638" s="0"/>
      <c r="LW3638" s="0"/>
      <c r="LX3638" s="0"/>
      <c r="LY3638" s="0"/>
      <c r="LZ3638" s="0"/>
      <c r="MA3638" s="0"/>
      <c r="MB3638" s="0"/>
      <c r="MC3638" s="0"/>
      <c r="MD3638" s="0"/>
      <c r="ME3638" s="0"/>
      <c r="MF3638" s="0"/>
      <c r="MG3638" s="0"/>
      <c r="MH3638" s="0"/>
      <c r="MI3638" s="0"/>
      <c r="MJ3638" s="0"/>
      <c r="MK3638" s="0"/>
      <c r="ML3638" s="0"/>
      <c r="MM3638" s="0"/>
      <c r="MN3638" s="0"/>
      <c r="MO3638" s="0"/>
      <c r="MP3638" s="0"/>
      <c r="MQ3638" s="0"/>
      <c r="MR3638" s="0"/>
      <c r="MS3638" s="0"/>
      <c r="MT3638" s="0"/>
      <c r="MU3638" s="0"/>
      <c r="MV3638" s="0"/>
      <c r="MW3638" s="0"/>
      <c r="MX3638" s="0"/>
      <c r="MY3638" s="0"/>
      <c r="MZ3638" s="0"/>
      <c r="NA3638" s="0"/>
      <c r="NB3638" s="0"/>
      <c r="NC3638" s="0"/>
      <c r="ND3638" s="0"/>
      <c r="NE3638" s="0"/>
      <c r="NF3638" s="0"/>
      <c r="NG3638" s="0"/>
      <c r="NH3638" s="0"/>
      <c r="NI3638" s="0"/>
      <c r="NJ3638" s="0"/>
      <c r="NK3638" s="0"/>
      <c r="NL3638" s="0"/>
      <c r="NM3638" s="0"/>
      <c r="NN3638" s="0"/>
      <c r="NO3638" s="0"/>
      <c r="NP3638" s="0"/>
      <c r="NQ3638" s="0"/>
      <c r="NR3638" s="0"/>
      <c r="NS3638" s="0"/>
      <c r="NT3638" s="0"/>
      <c r="NU3638" s="0"/>
      <c r="NV3638" s="0"/>
      <c r="NW3638" s="0"/>
      <c r="NX3638" s="0"/>
      <c r="NY3638" s="0"/>
      <c r="NZ3638" s="0"/>
      <c r="OA3638" s="0"/>
      <c r="OB3638" s="0"/>
      <c r="OC3638" s="0"/>
      <c r="OD3638" s="0"/>
      <c r="OE3638" s="0"/>
      <c r="OF3638" s="0"/>
      <c r="OG3638" s="0"/>
      <c r="OH3638" s="0"/>
      <c r="OI3638" s="0"/>
      <c r="OJ3638" s="0"/>
      <c r="OK3638" s="0"/>
      <c r="OL3638" s="0"/>
      <c r="OM3638" s="0"/>
      <c r="ON3638" s="0"/>
      <c r="OO3638" s="0"/>
      <c r="OP3638" s="0"/>
      <c r="OQ3638" s="0"/>
      <c r="OR3638" s="0"/>
      <c r="OS3638" s="0"/>
      <c r="OT3638" s="0"/>
      <c r="OU3638" s="0"/>
      <c r="OV3638" s="0"/>
      <c r="OW3638" s="0"/>
      <c r="OX3638" s="0"/>
      <c r="OY3638" s="0"/>
      <c r="OZ3638" s="0"/>
      <c r="PA3638" s="0"/>
      <c r="PB3638" s="0"/>
      <c r="PC3638" s="0"/>
      <c r="PD3638" s="0"/>
      <c r="PE3638" s="0"/>
      <c r="PF3638" s="0"/>
      <c r="PG3638" s="0"/>
      <c r="PH3638" s="0"/>
      <c r="PI3638" s="0"/>
      <c r="PJ3638" s="0"/>
      <c r="PK3638" s="0"/>
      <c r="PL3638" s="0"/>
      <c r="PM3638" s="0"/>
      <c r="PN3638" s="0"/>
      <c r="PO3638" s="0"/>
      <c r="PP3638" s="0"/>
      <c r="PQ3638" s="0"/>
      <c r="PR3638" s="0"/>
      <c r="PS3638" s="0"/>
      <c r="PT3638" s="0"/>
      <c r="PU3638" s="0"/>
      <c r="PV3638" s="0"/>
      <c r="PW3638" s="0"/>
      <c r="PX3638" s="0"/>
      <c r="PY3638" s="0"/>
      <c r="PZ3638" s="0"/>
      <c r="QA3638" s="0"/>
      <c r="QB3638" s="0"/>
      <c r="QC3638" s="0"/>
      <c r="QD3638" s="0"/>
      <c r="QE3638" s="0"/>
      <c r="QF3638" s="0"/>
      <c r="QG3638" s="0"/>
      <c r="QH3638" s="0"/>
      <c r="QI3638" s="0"/>
      <c r="QJ3638" s="0"/>
      <c r="QK3638" s="0"/>
      <c r="QL3638" s="0"/>
      <c r="QM3638" s="0"/>
      <c r="QN3638" s="0"/>
      <c r="QO3638" s="0"/>
      <c r="QP3638" s="0"/>
      <c r="QQ3638" s="0"/>
      <c r="QR3638" s="0"/>
      <c r="QS3638" s="0"/>
      <c r="QT3638" s="0"/>
      <c r="QU3638" s="0"/>
      <c r="QV3638" s="0"/>
      <c r="QW3638" s="0"/>
      <c r="QX3638" s="0"/>
      <c r="QY3638" s="0"/>
      <c r="QZ3638" s="0"/>
      <c r="RA3638" s="0"/>
      <c r="RB3638" s="0"/>
      <c r="RC3638" s="0"/>
      <c r="RD3638" s="0"/>
      <c r="RE3638" s="0"/>
      <c r="RF3638" s="0"/>
      <c r="RG3638" s="0"/>
      <c r="RH3638" s="0"/>
      <c r="RI3638" s="0"/>
      <c r="RJ3638" s="0"/>
      <c r="RK3638" s="0"/>
      <c r="RL3638" s="0"/>
      <c r="RM3638" s="0"/>
      <c r="RN3638" s="0"/>
      <c r="RO3638" s="0"/>
      <c r="RP3638" s="0"/>
      <c r="RQ3638" s="0"/>
      <c r="RR3638" s="0"/>
      <c r="RS3638" s="0"/>
      <c r="RT3638" s="0"/>
      <c r="RU3638" s="0"/>
      <c r="RV3638" s="0"/>
      <c r="RW3638" s="0"/>
      <c r="RX3638" s="0"/>
      <c r="RY3638" s="0"/>
      <c r="RZ3638" s="0"/>
      <c r="SA3638" s="0"/>
      <c r="SB3638" s="0"/>
      <c r="SC3638" s="0"/>
      <c r="SD3638" s="0"/>
      <c r="SE3638" s="0"/>
      <c r="SF3638" s="0"/>
      <c r="SG3638" s="0"/>
      <c r="SH3638" s="0"/>
      <c r="SI3638" s="0"/>
      <c r="SJ3638" s="0"/>
      <c r="SK3638" s="0"/>
      <c r="SL3638" s="0"/>
      <c r="SM3638" s="0"/>
      <c r="SN3638" s="0"/>
      <c r="SO3638" s="0"/>
      <c r="SP3638" s="0"/>
      <c r="SQ3638" s="0"/>
      <c r="SR3638" s="0"/>
      <c r="SS3638" s="0"/>
      <c r="ST3638" s="0"/>
      <c r="SU3638" s="0"/>
      <c r="SV3638" s="0"/>
      <c r="SW3638" s="0"/>
      <c r="SX3638" s="0"/>
      <c r="SY3638" s="0"/>
      <c r="SZ3638" s="0"/>
      <c r="TA3638" s="0"/>
      <c r="TB3638" s="0"/>
      <c r="TC3638" s="0"/>
      <c r="TD3638" s="0"/>
      <c r="TE3638" s="0"/>
      <c r="TF3638" s="0"/>
      <c r="TG3638" s="0"/>
      <c r="TH3638" s="0"/>
      <c r="TI3638" s="0"/>
      <c r="TJ3638" s="0"/>
      <c r="TK3638" s="0"/>
      <c r="TL3638" s="0"/>
      <c r="TM3638" s="0"/>
      <c r="TN3638" s="0"/>
      <c r="TO3638" s="0"/>
      <c r="TP3638" s="0"/>
      <c r="TQ3638" s="0"/>
      <c r="TR3638" s="0"/>
      <c r="TS3638" s="0"/>
      <c r="TT3638" s="0"/>
      <c r="TU3638" s="0"/>
      <c r="TV3638" s="0"/>
      <c r="TW3638" s="0"/>
      <c r="TX3638" s="0"/>
      <c r="TY3638" s="0"/>
      <c r="TZ3638" s="0"/>
      <c r="UA3638" s="0"/>
      <c r="UB3638" s="0"/>
      <c r="UC3638" s="0"/>
      <c r="UD3638" s="0"/>
      <c r="UE3638" s="0"/>
      <c r="UF3638" s="0"/>
      <c r="UG3638" s="0"/>
      <c r="UH3638" s="0"/>
      <c r="UI3638" s="0"/>
      <c r="UJ3638" s="0"/>
      <c r="UK3638" s="0"/>
      <c r="UL3638" s="0"/>
      <c r="UM3638" s="0"/>
      <c r="UN3638" s="0"/>
      <c r="UO3638" s="0"/>
      <c r="UP3638" s="0"/>
      <c r="UQ3638" s="0"/>
      <c r="UR3638" s="0"/>
      <c r="US3638" s="0"/>
      <c r="UT3638" s="0"/>
      <c r="UU3638" s="0"/>
      <c r="UV3638" s="0"/>
      <c r="UW3638" s="0"/>
      <c r="UX3638" s="0"/>
      <c r="UY3638" s="0"/>
      <c r="UZ3638" s="0"/>
      <c r="VA3638" s="0"/>
      <c r="VB3638" s="0"/>
      <c r="VC3638" s="0"/>
      <c r="VD3638" s="0"/>
      <c r="VE3638" s="0"/>
      <c r="VF3638" s="0"/>
      <c r="VG3638" s="0"/>
      <c r="VH3638" s="0"/>
      <c r="VI3638" s="0"/>
      <c r="VJ3638" s="0"/>
      <c r="VK3638" s="0"/>
      <c r="VL3638" s="0"/>
      <c r="VM3638" s="0"/>
      <c r="VN3638" s="0"/>
      <c r="VO3638" s="0"/>
      <c r="VP3638" s="0"/>
      <c r="VQ3638" s="0"/>
      <c r="VR3638" s="0"/>
      <c r="VS3638" s="0"/>
      <c r="VT3638" s="0"/>
      <c r="VU3638" s="0"/>
      <c r="VV3638" s="0"/>
      <c r="VW3638" s="0"/>
      <c r="VX3638" s="0"/>
      <c r="VY3638" s="0"/>
      <c r="VZ3638" s="0"/>
      <c r="WA3638" s="0"/>
      <c r="WB3638" s="0"/>
      <c r="WC3638" s="0"/>
      <c r="WD3638" s="0"/>
      <c r="WE3638" s="0"/>
      <c r="WF3638" s="0"/>
      <c r="WG3638" s="0"/>
      <c r="WH3638" s="0"/>
      <c r="WI3638" s="0"/>
      <c r="WJ3638" s="0"/>
      <c r="WK3638" s="0"/>
      <c r="WL3638" s="0"/>
      <c r="WM3638" s="0"/>
      <c r="WN3638" s="0"/>
      <c r="WO3638" s="0"/>
      <c r="WP3638" s="0"/>
      <c r="WQ3638" s="0"/>
      <c r="WR3638" s="0"/>
      <c r="WS3638" s="0"/>
      <c r="WT3638" s="0"/>
      <c r="WU3638" s="0"/>
      <c r="WV3638" s="0"/>
      <c r="WW3638" s="0"/>
      <c r="WX3638" s="0"/>
      <c r="WY3638" s="0"/>
      <c r="WZ3638" s="0"/>
      <c r="XA3638" s="0"/>
      <c r="XB3638" s="0"/>
      <c r="XC3638" s="0"/>
      <c r="XD3638" s="0"/>
      <c r="XE3638" s="0"/>
      <c r="XF3638" s="0"/>
      <c r="XG3638" s="0"/>
      <c r="XH3638" s="0"/>
      <c r="XI3638" s="0"/>
      <c r="XJ3638" s="0"/>
      <c r="XK3638" s="0"/>
      <c r="XL3638" s="0"/>
      <c r="XM3638" s="0"/>
      <c r="XN3638" s="0"/>
      <c r="XO3638" s="0"/>
      <c r="XP3638" s="0"/>
      <c r="XQ3638" s="0"/>
      <c r="XR3638" s="0"/>
      <c r="XS3638" s="0"/>
      <c r="XT3638" s="0"/>
      <c r="XU3638" s="0"/>
      <c r="XV3638" s="0"/>
      <c r="XW3638" s="0"/>
      <c r="XX3638" s="0"/>
      <c r="XY3638" s="0"/>
      <c r="XZ3638" s="0"/>
      <c r="YA3638" s="0"/>
      <c r="YB3638" s="0"/>
      <c r="YC3638" s="0"/>
      <c r="YD3638" s="0"/>
      <c r="YE3638" s="0"/>
      <c r="YF3638" s="0"/>
      <c r="YG3638" s="0"/>
      <c r="YH3638" s="0"/>
      <c r="YI3638" s="0"/>
      <c r="YJ3638" s="0"/>
      <c r="YK3638" s="0"/>
      <c r="YL3638" s="0"/>
      <c r="YM3638" s="0"/>
      <c r="YN3638" s="0"/>
      <c r="YO3638" s="0"/>
      <c r="YP3638" s="0"/>
      <c r="YQ3638" s="0"/>
      <c r="YR3638" s="0"/>
      <c r="YS3638" s="0"/>
      <c r="YT3638" s="0"/>
      <c r="YU3638" s="0"/>
      <c r="YV3638" s="0"/>
      <c r="YW3638" s="0"/>
      <c r="YX3638" s="0"/>
      <c r="YY3638" s="0"/>
      <c r="YZ3638" s="0"/>
      <c r="ZA3638" s="0"/>
      <c r="ZB3638" s="0"/>
      <c r="ZC3638" s="0"/>
      <c r="ZD3638" s="0"/>
      <c r="ZE3638" s="0"/>
      <c r="ZF3638" s="0"/>
      <c r="ZG3638" s="0"/>
      <c r="ZH3638" s="0"/>
      <c r="ZI3638" s="0"/>
      <c r="ZJ3638" s="0"/>
      <c r="ZK3638" s="0"/>
      <c r="ZL3638" s="0"/>
      <c r="ZM3638" s="0"/>
      <c r="ZN3638" s="0"/>
      <c r="ZO3638" s="0"/>
      <c r="ZP3638" s="0"/>
      <c r="ZQ3638" s="0"/>
      <c r="ZR3638" s="0"/>
      <c r="ZS3638" s="0"/>
      <c r="ZT3638" s="0"/>
      <c r="ZU3638" s="0"/>
      <c r="ZV3638" s="0"/>
      <c r="ZW3638" s="0"/>
      <c r="ZX3638" s="0"/>
      <c r="ZY3638" s="0"/>
      <c r="ZZ3638" s="0"/>
      <c r="AAA3638" s="0"/>
      <c r="AAB3638" s="0"/>
      <c r="AAC3638" s="0"/>
      <c r="AAD3638" s="0"/>
      <c r="AAE3638" s="0"/>
      <c r="AAF3638" s="0"/>
      <c r="AAG3638" s="0"/>
      <c r="AAH3638" s="0"/>
      <c r="AAI3638" s="0"/>
      <c r="AAJ3638" s="0"/>
      <c r="AAK3638" s="0"/>
      <c r="AAL3638" s="0"/>
      <c r="AAM3638" s="0"/>
      <c r="AAN3638" s="0"/>
      <c r="AAO3638" s="0"/>
      <c r="AAP3638" s="0"/>
      <c r="AAQ3638" s="0"/>
      <c r="AAR3638" s="0"/>
      <c r="AAS3638" s="0"/>
      <c r="AAT3638" s="0"/>
      <c r="AAU3638" s="0"/>
      <c r="AAV3638" s="0"/>
      <c r="AAW3638" s="0"/>
      <c r="AAX3638" s="0"/>
      <c r="AAY3638" s="0"/>
      <c r="AAZ3638" s="0"/>
      <c r="ABA3638" s="0"/>
      <c r="ABB3638" s="0"/>
      <c r="ABC3638" s="0"/>
      <c r="ABD3638" s="0"/>
      <c r="ABE3638" s="0"/>
      <c r="ABF3638" s="0"/>
      <c r="ABG3638" s="0"/>
      <c r="ABH3638" s="0"/>
      <c r="ABI3638" s="0"/>
      <c r="ABJ3638" s="0"/>
      <c r="ABK3638" s="0"/>
      <c r="ABL3638" s="0"/>
      <c r="ABM3638" s="0"/>
      <c r="ABN3638" s="0"/>
      <c r="ABO3638" s="0"/>
      <c r="ABP3638" s="0"/>
      <c r="ABQ3638" s="0"/>
      <c r="ABR3638" s="0"/>
      <c r="ABS3638" s="0"/>
      <c r="ABT3638" s="0"/>
      <c r="ABU3638" s="0"/>
      <c r="ABV3638" s="0"/>
      <c r="ABW3638" s="0"/>
      <c r="ABX3638" s="0"/>
      <c r="ABY3638" s="0"/>
      <c r="ABZ3638" s="0"/>
      <c r="ACA3638" s="0"/>
      <c r="ACB3638" s="0"/>
      <c r="ACC3638" s="0"/>
      <c r="ACD3638" s="0"/>
      <c r="ACE3638" s="0"/>
      <c r="ACF3638" s="0"/>
      <c r="ACG3638" s="0"/>
      <c r="ACH3638" s="0"/>
      <c r="ACI3638" s="0"/>
      <c r="ACJ3638" s="0"/>
      <c r="ACK3638" s="0"/>
      <c r="ACL3638" s="0"/>
      <c r="ACM3638" s="0"/>
      <c r="ACN3638" s="0"/>
      <c r="ACO3638" s="0"/>
      <c r="ACP3638" s="0"/>
      <c r="ACQ3638" s="0"/>
      <c r="ACR3638" s="0"/>
      <c r="ACS3638" s="0"/>
      <c r="ACT3638" s="0"/>
      <c r="ACU3638" s="0"/>
      <c r="ACV3638" s="0"/>
      <c r="ACW3638" s="0"/>
      <c r="ACX3638" s="0"/>
      <c r="ACY3638" s="0"/>
      <c r="ACZ3638" s="0"/>
      <c r="ADA3638" s="0"/>
      <c r="ADB3638" s="0"/>
      <c r="ADC3638" s="0"/>
      <c r="ADD3638" s="0"/>
      <c r="ADE3638" s="0"/>
      <c r="ADF3638" s="0"/>
      <c r="ADG3638" s="0"/>
      <c r="ADH3638" s="0"/>
      <c r="ADI3638" s="0"/>
      <c r="ADJ3638" s="0"/>
      <c r="ADK3638" s="0"/>
      <c r="ADL3638" s="0"/>
      <c r="ADM3638" s="0"/>
      <c r="ADN3638" s="0"/>
      <c r="ADO3638" s="0"/>
      <c r="ADP3638" s="0"/>
      <c r="ADQ3638" s="0"/>
      <c r="ADR3638" s="0"/>
      <c r="ADS3638" s="0"/>
      <c r="ADT3638" s="0"/>
      <c r="ADU3638" s="0"/>
      <c r="ADV3638" s="0"/>
      <c r="ADW3638" s="0"/>
      <c r="ADX3638" s="0"/>
      <c r="ADY3638" s="0"/>
      <c r="ADZ3638" s="0"/>
      <c r="AEA3638" s="0"/>
      <c r="AEB3638" s="0"/>
      <c r="AEC3638" s="0"/>
      <c r="AED3638" s="0"/>
      <c r="AEE3638" s="0"/>
      <c r="AEF3638" s="0"/>
      <c r="AEG3638" s="0"/>
      <c r="AEH3638" s="0"/>
      <c r="AEI3638" s="0"/>
      <c r="AEJ3638" s="0"/>
      <c r="AEK3638" s="0"/>
      <c r="AEL3638" s="0"/>
      <c r="AEM3638" s="0"/>
      <c r="AEN3638" s="0"/>
      <c r="AEO3638" s="0"/>
      <c r="AEP3638" s="0"/>
      <c r="AEQ3638" s="0"/>
      <c r="AER3638" s="0"/>
      <c r="AES3638" s="0"/>
      <c r="AET3638" s="0"/>
      <c r="AEU3638" s="0"/>
      <c r="AEV3638" s="0"/>
      <c r="AEW3638" s="0"/>
      <c r="AEX3638" s="0"/>
      <c r="AEY3638" s="0"/>
      <c r="AEZ3638" s="0"/>
      <c r="AFA3638" s="0"/>
      <c r="AFB3638" s="0"/>
      <c r="AFC3638" s="0"/>
      <c r="AFD3638" s="0"/>
      <c r="AFE3638" s="0"/>
      <c r="AFF3638" s="0"/>
      <c r="AFG3638" s="0"/>
      <c r="AFH3638" s="0"/>
      <c r="AFI3638" s="0"/>
      <c r="AFJ3638" s="0"/>
      <c r="AFK3638" s="0"/>
      <c r="AFL3638" s="0"/>
      <c r="AFM3638" s="0"/>
      <c r="AFN3638" s="0"/>
      <c r="AFO3638" s="0"/>
      <c r="AFP3638" s="0"/>
      <c r="AFQ3638" s="0"/>
      <c r="AFR3638" s="0"/>
      <c r="AFS3638" s="0"/>
      <c r="AFT3638" s="0"/>
      <c r="AFU3638" s="0"/>
      <c r="AFV3638" s="0"/>
      <c r="AFW3638" s="0"/>
      <c r="AFX3638" s="0"/>
      <c r="AFY3638" s="0"/>
      <c r="AFZ3638" s="0"/>
      <c r="AGA3638" s="0"/>
      <c r="AGB3638" s="0"/>
      <c r="AGC3638" s="0"/>
      <c r="AGD3638" s="0"/>
      <c r="AGE3638" s="0"/>
      <c r="AGF3638" s="0"/>
      <c r="AGG3638" s="0"/>
      <c r="AGH3638" s="0"/>
      <c r="AGI3638" s="0"/>
      <c r="AGJ3638" s="0"/>
      <c r="AGK3638" s="0"/>
      <c r="AGL3638" s="0"/>
      <c r="AGM3638" s="0"/>
      <c r="AGN3638" s="0"/>
      <c r="AGO3638" s="0"/>
      <c r="AGP3638" s="0"/>
      <c r="AGQ3638" s="0"/>
      <c r="AGR3638" s="0"/>
      <c r="AGS3638" s="0"/>
      <c r="AGT3638" s="0"/>
      <c r="AGU3638" s="0"/>
      <c r="AGV3638" s="0"/>
      <c r="AGW3638" s="0"/>
      <c r="AGX3638" s="0"/>
      <c r="AGY3638" s="0"/>
      <c r="AGZ3638" s="0"/>
      <c r="AHA3638" s="0"/>
      <c r="AHB3638" s="0"/>
      <c r="AHC3638" s="0"/>
      <c r="AHD3638" s="0"/>
      <c r="AHE3638" s="0"/>
      <c r="AHF3638" s="0"/>
      <c r="AHG3638" s="0"/>
      <c r="AHH3638" s="0"/>
      <c r="AHI3638" s="0"/>
      <c r="AHJ3638" s="0"/>
      <c r="AHK3638" s="0"/>
      <c r="AHL3638" s="0"/>
      <c r="AHM3638" s="0"/>
      <c r="AHN3638" s="0"/>
      <c r="AHO3638" s="0"/>
      <c r="AHP3638" s="0"/>
      <c r="AHQ3638" s="0"/>
      <c r="AHR3638" s="0"/>
      <c r="AHS3638" s="0"/>
      <c r="AHT3638" s="0"/>
      <c r="AHU3638" s="0"/>
      <c r="AHV3638" s="0"/>
      <c r="AHW3638" s="0"/>
      <c r="AHX3638" s="0"/>
      <c r="AHY3638" s="0"/>
      <c r="AHZ3638" s="0"/>
      <c r="AIA3638" s="0"/>
      <c r="AIB3638" s="0"/>
      <c r="AIC3638" s="0"/>
      <c r="AID3638" s="0"/>
      <c r="AIE3638" s="0"/>
      <c r="AIF3638" s="0"/>
      <c r="AIG3638" s="0"/>
      <c r="AIH3638" s="0"/>
      <c r="AII3638" s="0"/>
      <c r="AIJ3638" s="0"/>
      <c r="AIK3638" s="0"/>
      <c r="AIL3638" s="0"/>
      <c r="AIM3638" s="0"/>
      <c r="AIN3638" s="0"/>
      <c r="AIO3638" s="0"/>
      <c r="AIP3638" s="0"/>
      <c r="AIQ3638" s="0"/>
      <c r="AIR3638" s="0"/>
      <c r="AIS3638" s="0"/>
      <c r="AIT3638" s="0"/>
      <c r="AIU3638" s="0"/>
      <c r="AIV3638" s="0"/>
      <c r="AIW3638" s="0"/>
      <c r="AIX3638" s="0"/>
      <c r="AIY3638" s="0"/>
      <c r="AIZ3638" s="0"/>
      <c r="AJA3638" s="0"/>
      <c r="AJB3638" s="0"/>
      <c r="AJC3638" s="0"/>
      <c r="AJD3638" s="0"/>
      <c r="AJE3638" s="0"/>
      <c r="AJF3638" s="0"/>
      <c r="AJG3638" s="0"/>
      <c r="AJH3638" s="0"/>
      <c r="AJI3638" s="0"/>
      <c r="AJJ3638" s="0"/>
      <c r="AJK3638" s="0"/>
      <c r="AJL3638" s="0"/>
      <c r="AJM3638" s="0"/>
      <c r="AJN3638" s="0"/>
      <c r="AJO3638" s="0"/>
      <c r="AJP3638" s="0"/>
      <c r="AJQ3638" s="0"/>
      <c r="AJR3638" s="0"/>
      <c r="AJS3638" s="0"/>
      <c r="AJT3638" s="0"/>
      <c r="AJU3638" s="0"/>
      <c r="AJV3638" s="0"/>
      <c r="AJW3638" s="0"/>
      <c r="AJX3638" s="0"/>
      <c r="AJY3638" s="0"/>
      <c r="AJZ3638" s="0"/>
      <c r="AKA3638" s="0"/>
      <c r="AKB3638" s="0"/>
      <c r="AKC3638" s="0"/>
      <c r="AKD3638" s="0"/>
      <c r="AKE3638" s="0"/>
      <c r="AKF3638" s="0"/>
      <c r="AKG3638" s="0"/>
      <c r="AKH3638" s="0"/>
      <c r="AKI3638" s="0"/>
      <c r="AKJ3638" s="0"/>
      <c r="AKK3638" s="0"/>
      <c r="AKL3638" s="0"/>
      <c r="AKM3638" s="0"/>
      <c r="AKN3638" s="0"/>
      <c r="AKO3638" s="0"/>
      <c r="AKP3638" s="0"/>
      <c r="AKQ3638" s="0"/>
      <c r="AKR3638" s="0"/>
      <c r="AKS3638" s="0"/>
      <c r="AKT3638" s="0"/>
      <c r="AKU3638" s="0"/>
      <c r="AKV3638" s="0"/>
      <c r="AKW3638" s="0"/>
      <c r="AKX3638" s="0"/>
      <c r="AKY3638" s="0"/>
      <c r="AKZ3638" s="0"/>
      <c r="ALA3638" s="0"/>
      <c r="ALB3638" s="0"/>
      <c r="ALC3638" s="0"/>
      <c r="ALD3638" s="0"/>
      <c r="ALE3638" s="0"/>
      <c r="ALF3638" s="0"/>
      <c r="ALG3638" s="0"/>
      <c r="ALH3638" s="0"/>
      <c r="ALI3638" s="0"/>
      <c r="ALJ3638" s="0"/>
      <c r="ALK3638" s="0"/>
      <c r="ALL3638" s="0"/>
      <c r="ALM3638" s="0"/>
      <c r="ALN3638" s="0"/>
      <c r="ALO3638" s="0"/>
      <c r="ALP3638" s="0"/>
      <c r="ALQ3638" s="0"/>
      <c r="ALR3638" s="0"/>
      <c r="ALS3638" s="0"/>
      <c r="ALT3638" s="0"/>
      <c r="ALU3638" s="0"/>
      <c r="ALV3638" s="0"/>
      <c r="ALW3638" s="0"/>
      <c r="ALX3638" s="0"/>
      <c r="ALY3638" s="0"/>
      <c r="ALZ3638" s="0"/>
      <c r="AMA3638" s="0"/>
      <c r="AMB3638" s="0"/>
      <c r="AMC3638" s="0"/>
      <c r="AMD3638" s="0"/>
      <c r="AME3638" s="0"/>
      <c r="AMF3638" s="0"/>
      <c r="AMG3638" s="0"/>
      <c r="AMH3638" s="0"/>
      <c r="AMI3638" s="0"/>
    </row>
    <row r="3639" customFormat="false" ht="17.35" hidden="false" customHeight="false" outlineLevel="0" collapsed="false">
      <c r="C3639" s="15" t="s">
        <v>3868</v>
      </c>
      <c r="D3639" s="45" t="s">
        <v>1</v>
      </c>
      <c r="I3639" s="3"/>
      <c r="BM3639" s="0"/>
      <c r="BN3639" s="0"/>
      <c r="BO3639" s="0"/>
      <c r="BP3639" s="0"/>
      <c r="BQ3639" s="0"/>
      <c r="BR3639" s="0"/>
      <c r="BS3639" s="0"/>
      <c r="BT3639" s="0"/>
      <c r="BU3639" s="0"/>
      <c r="BV3639" s="0"/>
      <c r="BW3639" s="0"/>
      <c r="BX3639" s="0"/>
      <c r="BY3639" s="0"/>
      <c r="BZ3639" s="0"/>
      <c r="CA3639" s="0"/>
      <c r="CB3639" s="0"/>
      <c r="CC3639" s="0"/>
      <c r="CD3639" s="0"/>
      <c r="CE3639" s="0"/>
      <c r="CF3639" s="0"/>
      <c r="CG3639" s="0"/>
      <c r="CH3639" s="0"/>
      <c r="CI3639" s="0"/>
      <c r="CJ3639" s="0"/>
      <c r="CK3639" s="0"/>
      <c r="CL3639" s="0"/>
      <c r="CM3639" s="0"/>
      <c r="CN3639" s="0"/>
      <c r="CO3639" s="0"/>
      <c r="CP3639" s="0"/>
      <c r="CQ3639" s="0"/>
      <c r="CR3639" s="0"/>
      <c r="CS3639" s="0"/>
      <c r="CT3639" s="0"/>
      <c r="CU3639" s="0"/>
      <c r="CV3639" s="0"/>
      <c r="CW3639" s="0"/>
      <c r="CX3639" s="0"/>
      <c r="CY3639" s="0"/>
      <c r="CZ3639" s="0"/>
      <c r="DA3639" s="0"/>
      <c r="DB3639" s="0"/>
      <c r="DC3639" s="0"/>
      <c r="DD3639" s="0"/>
      <c r="DE3639" s="0"/>
      <c r="DF3639" s="0"/>
      <c r="DG3639" s="0"/>
      <c r="DH3639" s="0"/>
      <c r="DI3639" s="0"/>
      <c r="DJ3639" s="0"/>
      <c r="DK3639" s="0"/>
      <c r="DL3639" s="0"/>
      <c r="DM3639" s="0"/>
      <c r="DN3639" s="0"/>
      <c r="DO3639" s="0"/>
      <c r="DP3639" s="0"/>
      <c r="DQ3639" s="0"/>
      <c r="DR3639" s="0"/>
      <c r="DS3639" s="0"/>
      <c r="DT3639" s="0"/>
      <c r="DU3639" s="0"/>
      <c r="DV3639" s="0"/>
      <c r="DW3639" s="0"/>
      <c r="DX3639" s="0"/>
      <c r="DY3639" s="0"/>
      <c r="DZ3639" s="0"/>
      <c r="EA3639" s="0"/>
      <c r="EB3639" s="0"/>
      <c r="EC3639" s="0"/>
      <c r="ED3639" s="0"/>
      <c r="EE3639" s="0"/>
      <c r="EF3639" s="0"/>
      <c r="EG3639" s="0"/>
      <c r="EH3639" s="0"/>
      <c r="EI3639" s="0"/>
      <c r="EJ3639" s="0"/>
      <c r="EK3639" s="0"/>
      <c r="EL3639" s="0"/>
      <c r="EM3639" s="0"/>
      <c r="EN3639" s="0"/>
      <c r="EO3639" s="0"/>
      <c r="EP3639" s="0"/>
      <c r="EQ3639" s="0"/>
      <c r="ER3639" s="0"/>
      <c r="ES3639" s="0"/>
      <c r="ET3639" s="0"/>
      <c r="EU3639" s="0"/>
      <c r="EV3639" s="0"/>
      <c r="EW3639" s="0"/>
      <c r="EX3639" s="0"/>
      <c r="EY3639" s="0"/>
      <c r="EZ3639" s="0"/>
      <c r="FA3639" s="0"/>
      <c r="FB3639" s="0"/>
      <c r="FC3639" s="0"/>
      <c r="FD3639" s="0"/>
      <c r="FE3639" s="0"/>
      <c r="FF3639" s="0"/>
      <c r="FG3639" s="0"/>
      <c r="FH3639" s="0"/>
      <c r="FI3639" s="0"/>
      <c r="FJ3639" s="0"/>
      <c r="FK3639" s="0"/>
      <c r="FL3639" s="0"/>
      <c r="FM3639" s="0"/>
      <c r="FN3639" s="0"/>
      <c r="FO3639" s="0"/>
      <c r="FP3639" s="0"/>
      <c r="FQ3639" s="0"/>
      <c r="FR3639" s="0"/>
      <c r="FS3639" s="0"/>
      <c r="FT3639" s="0"/>
      <c r="FU3639" s="0"/>
      <c r="FV3639" s="0"/>
      <c r="FW3639" s="0"/>
      <c r="FX3639" s="0"/>
      <c r="FY3639" s="0"/>
      <c r="FZ3639" s="0"/>
      <c r="GA3639" s="0"/>
      <c r="GB3639" s="0"/>
      <c r="GC3639" s="0"/>
      <c r="GD3639" s="0"/>
      <c r="GE3639" s="0"/>
      <c r="GF3639" s="0"/>
      <c r="GG3639" s="0"/>
      <c r="GH3639" s="0"/>
      <c r="GI3639" s="0"/>
      <c r="GJ3639" s="0"/>
      <c r="GK3639" s="0"/>
      <c r="GL3639" s="0"/>
      <c r="GM3639" s="0"/>
      <c r="GN3639" s="0"/>
      <c r="GO3639" s="0"/>
      <c r="GP3639" s="0"/>
      <c r="GQ3639" s="0"/>
      <c r="GR3639" s="0"/>
      <c r="GS3639" s="0"/>
      <c r="GT3639" s="0"/>
      <c r="GU3639" s="0"/>
      <c r="GV3639" s="0"/>
      <c r="GW3639" s="0"/>
      <c r="GX3639" s="0"/>
      <c r="GY3639" s="0"/>
      <c r="GZ3639" s="0"/>
      <c r="HA3639" s="0"/>
      <c r="HB3639" s="0"/>
      <c r="HC3639" s="0"/>
      <c r="HD3639" s="0"/>
      <c r="HE3639" s="0"/>
      <c r="HF3639" s="0"/>
      <c r="HG3639" s="0"/>
      <c r="HH3639" s="0"/>
      <c r="HI3639" s="0"/>
      <c r="HJ3639" s="0"/>
      <c r="HK3639" s="0"/>
      <c r="HL3639" s="0"/>
      <c r="HM3639" s="0"/>
      <c r="HN3639" s="0"/>
      <c r="HO3639" s="0"/>
      <c r="HP3639" s="0"/>
      <c r="HQ3639" s="0"/>
      <c r="HR3639" s="0"/>
      <c r="HS3639" s="0"/>
      <c r="HT3639" s="0"/>
      <c r="HU3639" s="0"/>
      <c r="HV3639" s="0"/>
      <c r="HW3639" s="0"/>
      <c r="HX3639" s="0"/>
      <c r="HY3639" s="0"/>
      <c r="HZ3639" s="0"/>
      <c r="IA3639" s="0"/>
      <c r="IB3639" s="0"/>
      <c r="IC3639" s="0"/>
      <c r="ID3639" s="0"/>
      <c r="IE3639" s="0"/>
      <c r="IF3639" s="0"/>
      <c r="IG3639" s="0"/>
      <c r="IH3639" s="0"/>
      <c r="II3639" s="0"/>
      <c r="IJ3639" s="0"/>
      <c r="IK3639" s="0"/>
      <c r="IL3639" s="0"/>
      <c r="IM3639" s="0"/>
      <c r="IN3639" s="0"/>
      <c r="IO3639" s="0"/>
      <c r="IP3639" s="0"/>
      <c r="IQ3639" s="0"/>
      <c r="IR3639" s="0"/>
      <c r="IS3639" s="0"/>
      <c r="IT3639" s="0"/>
      <c r="IU3639" s="0"/>
      <c r="IV3639" s="0"/>
      <c r="IW3639" s="0"/>
      <c r="IX3639" s="0"/>
      <c r="IY3639" s="0"/>
      <c r="IZ3639" s="0"/>
      <c r="JA3639" s="0"/>
      <c r="JB3639" s="0"/>
      <c r="JC3639" s="0"/>
      <c r="JD3639" s="0"/>
      <c r="JE3639" s="0"/>
      <c r="JF3639" s="0"/>
      <c r="JG3639" s="0"/>
      <c r="JH3639" s="0"/>
      <c r="JI3639" s="0"/>
      <c r="JJ3639" s="0"/>
      <c r="JK3639" s="0"/>
      <c r="JL3639" s="0"/>
      <c r="JM3639" s="0"/>
      <c r="JN3639" s="0"/>
      <c r="JO3639" s="0"/>
      <c r="JP3639" s="0"/>
      <c r="JQ3639" s="0"/>
      <c r="JR3639" s="0"/>
      <c r="JS3639" s="0"/>
      <c r="JT3639" s="0"/>
      <c r="JU3639" s="0"/>
      <c r="JV3639" s="0"/>
      <c r="JW3639" s="0"/>
      <c r="JX3639" s="0"/>
      <c r="JY3639" s="0"/>
      <c r="JZ3639" s="0"/>
      <c r="KA3639" s="0"/>
      <c r="KB3639" s="0"/>
      <c r="KC3639" s="0"/>
      <c r="KD3639" s="0"/>
      <c r="KE3639" s="0"/>
      <c r="KF3639" s="0"/>
      <c r="KG3639" s="0"/>
      <c r="KH3639" s="0"/>
      <c r="KI3639" s="0"/>
      <c r="KJ3639" s="0"/>
      <c r="KK3639" s="0"/>
      <c r="KL3639" s="0"/>
      <c r="KM3639" s="0"/>
      <c r="KN3639" s="0"/>
      <c r="KO3639" s="0"/>
      <c r="KP3639" s="0"/>
      <c r="KQ3639" s="0"/>
      <c r="KR3639" s="0"/>
      <c r="KS3639" s="0"/>
      <c r="KT3639" s="0"/>
      <c r="KU3639" s="0"/>
      <c r="KV3639" s="0"/>
      <c r="KW3639" s="0"/>
      <c r="KX3639" s="0"/>
      <c r="KY3639" s="0"/>
      <c r="KZ3639" s="0"/>
      <c r="LA3639" s="0"/>
      <c r="LB3639" s="0"/>
      <c r="LC3639" s="0"/>
      <c r="LD3639" s="0"/>
      <c r="LE3639" s="0"/>
      <c r="LF3639" s="0"/>
      <c r="LG3639" s="0"/>
      <c r="LH3639" s="0"/>
      <c r="LI3639" s="0"/>
      <c r="LJ3639" s="0"/>
      <c r="LK3639" s="0"/>
      <c r="LL3639" s="0"/>
      <c r="LM3639" s="0"/>
      <c r="LN3639" s="0"/>
      <c r="LO3639" s="0"/>
      <c r="LP3639" s="0"/>
      <c r="LQ3639" s="0"/>
      <c r="LR3639" s="0"/>
      <c r="LS3639" s="0"/>
      <c r="LT3639" s="0"/>
      <c r="LU3639" s="0"/>
      <c r="LV3639" s="0"/>
      <c r="LW3639" s="0"/>
      <c r="LX3639" s="0"/>
      <c r="LY3639" s="0"/>
      <c r="LZ3639" s="0"/>
      <c r="MA3639" s="0"/>
      <c r="MB3639" s="0"/>
      <c r="MC3639" s="0"/>
      <c r="MD3639" s="0"/>
      <c r="ME3639" s="0"/>
      <c r="MF3639" s="0"/>
      <c r="MG3639" s="0"/>
      <c r="MH3639" s="0"/>
      <c r="MI3639" s="0"/>
      <c r="MJ3639" s="0"/>
      <c r="MK3639" s="0"/>
      <c r="ML3639" s="0"/>
      <c r="MM3639" s="0"/>
      <c r="MN3639" s="0"/>
      <c r="MO3639" s="0"/>
      <c r="MP3639" s="0"/>
      <c r="MQ3639" s="0"/>
      <c r="MR3639" s="0"/>
      <c r="MS3639" s="0"/>
      <c r="MT3639" s="0"/>
      <c r="MU3639" s="0"/>
      <c r="MV3639" s="0"/>
      <c r="MW3639" s="0"/>
      <c r="MX3639" s="0"/>
      <c r="MY3639" s="0"/>
      <c r="MZ3639" s="0"/>
      <c r="NA3639" s="0"/>
      <c r="NB3639" s="0"/>
      <c r="NC3639" s="0"/>
      <c r="ND3639" s="0"/>
      <c r="NE3639" s="0"/>
      <c r="NF3639" s="0"/>
      <c r="NG3639" s="0"/>
      <c r="NH3639" s="0"/>
      <c r="NI3639" s="0"/>
      <c r="NJ3639" s="0"/>
      <c r="NK3639" s="0"/>
      <c r="NL3639" s="0"/>
      <c r="NM3639" s="0"/>
      <c r="NN3639" s="0"/>
      <c r="NO3639" s="0"/>
      <c r="NP3639" s="0"/>
      <c r="NQ3639" s="0"/>
      <c r="NR3639" s="0"/>
      <c r="NS3639" s="0"/>
      <c r="NT3639" s="0"/>
      <c r="NU3639" s="0"/>
      <c r="NV3639" s="0"/>
      <c r="NW3639" s="0"/>
      <c r="NX3639" s="0"/>
      <c r="NY3639" s="0"/>
      <c r="NZ3639" s="0"/>
      <c r="OA3639" s="0"/>
      <c r="OB3639" s="0"/>
      <c r="OC3639" s="0"/>
      <c r="OD3639" s="0"/>
      <c r="OE3639" s="0"/>
      <c r="OF3639" s="0"/>
      <c r="OG3639" s="0"/>
      <c r="OH3639" s="0"/>
      <c r="OI3639" s="0"/>
      <c r="OJ3639" s="0"/>
      <c r="OK3639" s="0"/>
      <c r="OL3639" s="0"/>
      <c r="OM3639" s="0"/>
      <c r="ON3639" s="0"/>
      <c r="OO3639" s="0"/>
      <c r="OP3639" s="0"/>
      <c r="OQ3639" s="0"/>
      <c r="OR3639" s="0"/>
      <c r="OS3639" s="0"/>
      <c r="OT3639" s="0"/>
      <c r="OU3639" s="0"/>
      <c r="OV3639" s="0"/>
      <c r="OW3639" s="0"/>
      <c r="OX3639" s="0"/>
      <c r="OY3639" s="0"/>
      <c r="OZ3639" s="0"/>
      <c r="PA3639" s="0"/>
      <c r="PB3639" s="0"/>
      <c r="PC3639" s="0"/>
      <c r="PD3639" s="0"/>
      <c r="PE3639" s="0"/>
      <c r="PF3639" s="0"/>
      <c r="PG3639" s="0"/>
      <c r="PH3639" s="0"/>
      <c r="PI3639" s="0"/>
      <c r="PJ3639" s="0"/>
      <c r="PK3639" s="0"/>
      <c r="PL3639" s="0"/>
      <c r="PM3639" s="0"/>
      <c r="PN3639" s="0"/>
      <c r="PO3639" s="0"/>
      <c r="PP3639" s="0"/>
      <c r="PQ3639" s="0"/>
      <c r="PR3639" s="0"/>
      <c r="PS3639" s="0"/>
      <c r="PT3639" s="0"/>
      <c r="PU3639" s="0"/>
      <c r="PV3639" s="0"/>
      <c r="PW3639" s="0"/>
      <c r="PX3639" s="0"/>
      <c r="PY3639" s="0"/>
      <c r="PZ3639" s="0"/>
      <c r="QA3639" s="0"/>
      <c r="QB3639" s="0"/>
      <c r="QC3639" s="0"/>
      <c r="QD3639" s="0"/>
      <c r="QE3639" s="0"/>
      <c r="QF3639" s="0"/>
      <c r="QG3639" s="0"/>
      <c r="QH3639" s="0"/>
      <c r="QI3639" s="0"/>
      <c r="QJ3639" s="0"/>
      <c r="QK3639" s="0"/>
      <c r="QL3639" s="0"/>
      <c r="QM3639" s="0"/>
      <c r="QN3639" s="0"/>
      <c r="QO3639" s="0"/>
      <c r="QP3639" s="0"/>
      <c r="QQ3639" s="0"/>
      <c r="QR3639" s="0"/>
      <c r="QS3639" s="0"/>
      <c r="QT3639" s="0"/>
      <c r="QU3639" s="0"/>
      <c r="QV3639" s="0"/>
      <c r="QW3639" s="0"/>
      <c r="QX3639" s="0"/>
      <c r="QY3639" s="0"/>
      <c r="QZ3639" s="0"/>
      <c r="RA3639" s="0"/>
      <c r="RB3639" s="0"/>
      <c r="RC3639" s="0"/>
      <c r="RD3639" s="0"/>
      <c r="RE3639" s="0"/>
      <c r="RF3639" s="0"/>
      <c r="RG3639" s="0"/>
      <c r="RH3639" s="0"/>
      <c r="RI3639" s="0"/>
      <c r="RJ3639" s="0"/>
      <c r="RK3639" s="0"/>
      <c r="RL3639" s="0"/>
      <c r="RM3639" s="0"/>
      <c r="RN3639" s="0"/>
      <c r="RO3639" s="0"/>
      <c r="RP3639" s="0"/>
      <c r="RQ3639" s="0"/>
      <c r="RR3639" s="0"/>
      <c r="RS3639" s="0"/>
      <c r="RT3639" s="0"/>
      <c r="RU3639" s="0"/>
      <c r="RV3639" s="0"/>
      <c r="RW3639" s="0"/>
      <c r="RX3639" s="0"/>
      <c r="RY3639" s="0"/>
      <c r="RZ3639" s="0"/>
      <c r="SA3639" s="0"/>
      <c r="SB3639" s="0"/>
      <c r="SC3639" s="0"/>
      <c r="SD3639" s="0"/>
      <c r="SE3639" s="0"/>
      <c r="SF3639" s="0"/>
      <c r="SG3639" s="0"/>
      <c r="SH3639" s="0"/>
      <c r="SI3639" s="0"/>
      <c r="SJ3639" s="0"/>
      <c r="SK3639" s="0"/>
      <c r="SL3639" s="0"/>
      <c r="SM3639" s="0"/>
      <c r="SN3639" s="0"/>
      <c r="SO3639" s="0"/>
      <c r="SP3639" s="0"/>
      <c r="SQ3639" s="0"/>
      <c r="SR3639" s="0"/>
      <c r="SS3639" s="0"/>
      <c r="ST3639" s="0"/>
      <c r="SU3639" s="0"/>
      <c r="SV3639" s="0"/>
      <c r="SW3639" s="0"/>
      <c r="SX3639" s="0"/>
      <c r="SY3639" s="0"/>
      <c r="SZ3639" s="0"/>
      <c r="TA3639" s="0"/>
      <c r="TB3639" s="0"/>
      <c r="TC3639" s="0"/>
      <c r="TD3639" s="0"/>
      <c r="TE3639" s="0"/>
      <c r="TF3639" s="0"/>
      <c r="TG3639" s="0"/>
      <c r="TH3639" s="0"/>
      <c r="TI3639" s="0"/>
      <c r="TJ3639" s="0"/>
      <c r="TK3639" s="0"/>
      <c r="TL3639" s="0"/>
      <c r="TM3639" s="0"/>
      <c r="TN3639" s="0"/>
      <c r="TO3639" s="0"/>
      <c r="TP3639" s="0"/>
      <c r="TQ3639" s="0"/>
      <c r="TR3639" s="0"/>
      <c r="TS3639" s="0"/>
      <c r="TT3639" s="0"/>
      <c r="TU3639" s="0"/>
      <c r="TV3639" s="0"/>
      <c r="TW3639" s="0"/>
      <c r="TX3639" s="0"/>
      <c r="TY3639" s="0"/>
      <c r="TZ3639" s="0"/>
      <c r="UA3639" s="0"/>
      <c r="UB3639" s="0"/>
      <c r="UC3639" s="0"/>
      <c r="UD3639" s="0"/>
      <c r="UE3639" s="0"/>
      <c r="UF3639" s="0"/>
      <c r="UG3639" s="0"/>
      <c r="UH3639" s="0"/>
      <c r="UI3639" s="0"/>
      <c r="UJ3639" s="0"/>
      <c r="UK3639" s="0"/>
      <c r="UL3639" s="0"/>
      <c r="UM3639" s="0"/>
      <c r="UN3639" s="0"/>
      <c r="UO3639" s="0"/>
      <c r="UP3639" s="0"/>
      <c r="UQ3639" s="0"/>
      <c r="UR3639" s="0"/>
      <c r="US3639" s="0"/>
      <c r="UT3639" s="0"/>
      <c r="UU3639" s="0"/>
      <c r="UV3639" s="0"/>
      <c r="UW3639" s="0"/>
      <c r="UX3639" s="0"/>
      <c r="UY3639" s="0"/>
      <c r="UZ3639" s="0"/>
      <c r="VA3639" s="0"/>
      <c r="VB3639" s="0"/>
      <c r="VC3639" s="0"/>
      <c r="VD3639" s="0"/>
      <c r="VE3639" s="0"/>
      <c r="VF3639" s="0"/>
      <c r="VG3639" s="0"/>
      <c r="VH3639" s="0"/>
      <c r="VI3639" s="0"/>
      <c r="VJ3639" s="0"/>
      <c r="VK3639" s="0"/>
      <c r="VL3639" s="0"/>
      <c r="VM3639" s="0"/>
      <c r="VN3639" s="0"/>
      <c r="VO3639" s="0"/>
      <c r="VP3639" s="0"/>
      <c r="VQ3639" s="0"/>
      <c r="VR3639" s="0"/>
      <c r="VS3639" s="0"/>
      <c r="VT3639" s="0"/>
      <c r="VU3639" s="0"/>
      <c r="VV3639" s="0"/>
      <c r="VW3639" s="0"/>
      <c r="VX3639" s="0"/>
      <c r="VY3639" s="0"/>
      <c r="VZ3639" s="0"/>
      <c r="WA3639" s="0"/>
      <c r="WB3639" s="0"/>
      <c r="WC3639" s="0"/>
      <c r="WD3639" s="0"/>
      <c r="WE3639" s="0"/>
      <c r="WF3639" s="0"/>
      <c r="WG3639" s="0"/>
      <c r="WH3639" s="0"/>
      <c r="WI3639" s="0"/>
      <c r="WJ3639" s="0"/>
      <c r="WK3639" s="0"/>
      <c r="WL3639" s="0"/>
      <c r="WM3639" s="0"/>
      <c r="WN3639" s="0"/>
      <c r="WO3639" s="0"/>
      <c r="WP3639" s="0"/>
      <c r="WQ3639" s="0"/>
      <c r="WR3639" s="0"/>
      <c r="WS3639" s="0"/>
      <c r="WT3639" s="0"/>
      <c r="WU3639" s="0"/>
      <c r="WV3639" s="0"/>
      <c r="WW3639" s="0"/>
      <c r="WX3639" s="0"/>
      <c r="WY3639" s="0"/>
      <c r="WZ3639" s="0"/>
      <c r="XA3639" s="0"/>
      <c r="XB3639" s="0"/>
      <c r="XC3639" s="0"/>
      <c r="XD3639" s="0"/>
      <c r="XE3639" s="0"/>
      <c r="XF3639" s="0"/>
      <c r="XG3639" s="0"/>
      <c r="XH3639" s="0"/>
      <c r="XI3639" s="0"/>
      <c r="XJ3639" s="0"/>
      <c r="XK3639" s="0"/>
      <c r="XL3639" s="0"/>
      <c r="XM3639" s="0"/>
      <c r="XN3639" s="0"/>
      <c r="XO3639" s="0"/>
      <c r="XP3639" s="0"/>
      <c r="XQ3639" s="0"/>
      <c r="XR3639" s="0"/>
      <c r="XS3639" s="0"/>
      <c r="XT3639" s="0"/>
      <c r="XU3639" s="0"/>
      <c r="XV3639" s="0"/>
      <c r="XW3639" s="0"/>
      <c r="XX3639" s="0"/>
      <c r="XY3639" s="0"/>
      <c r="XZ3639" s="0"/>
      <c r="YA3639" s="0"/>
      <c r="YB3639" s="0"/>
      <c r="YC3639" s="0"/>
      <c r="YD3639" s="0"/>
      <c r="YE3639" s="0"/>
      <c r="YF3639" s="0"/>
      <c r="YG3639" s="0"/>
      <c r="YH3639" s="0"/>
      <c r="YI3639" s="0"/>
      <c r="YJ3639" s="0"/>
      <c r="YK3639" s="0"/>
      <c r="YL3639" s="0"/>
      <c r="YM3639" s="0"/>
      <c r="YN3639" s="0"/>
      <c r="YO3639" s="0"/>
      <c r="YP3639" s="0"/>
      <c r="YQ3639" s="0"/>
      <c r="YR3639" s="0"/>
      <c r="YS3639" s="0"/>
      <c r="YT3639" s="0"/>
      <c r="YU3639" s="0"/>
      <c r="YV3639" s="0"/>
      <c r="YW3639" s="0"/>
      <c r="YX3639" s="0"/>
      <c r="YY3639" s="0"/>
      <c r="YZ3639" s="0"/>
      <c r="ZA3639" s="0"/>
      <c r="ZB3639" s="0"/>
      <c r="ZC3639" s="0"/>
      <c r="ZD3639" s="0"/>
      <c r="ZE3639" s="0"/>
      <c r="ZF3639" s="0"/>
      <c r="ZG3639" s="0"/>
      <c r="ZH3639" s="0"/>
      <c r="ZI3639" s="0"/>
      <c r="ZJ3639" s="0"/>
      <c r="ZK3639" s="0"/>
      <c r="ZL3639" s="0"/>
      <c r="ZM3639" s="0"/>
      <c r="ZN3639" s="0"/>
      <c r="ZO3639" s="0"/>
      <c r="ZP3639" s="0"/>
      <c r="ZQ3639" s="0"/>
      <c r="ZR3639" s="0"/>
      <c r="ZS3639" s="0"/>
      <c r="ZT3639" s="0"/>
      <c r="ZU3639" s="0"/>
      <c r="ZV3639" s="0"/>
      <c r="ZW3639" s="0"/>
      <c r="ZX3639" s="0"/>
      <c r="ZY3639" s="0"/>
      <c r="ZZ3639" s="0"/>
      <c r="AAA3639" s="0"/>
      <c r="AAB3639" s="0"/>
      <c r="AAC3639" s="0"/>
      <c r="AAD3639" s="0"/>
      <c r="AAE3639" s="0"/>
      <c r="AAF3639" s="0"/>
      <c r="AAG3639" s="0"/>
      <c r="AAH3639" s="0"/>
      <c r="AAI3639" s="0"/>
      <c r="AAJ3639" s="0"/>
      <c r="AAK3639" s="0"/>
      <c r="AAL3639" s="0"/>
      <c r="AAM3639" s="0"/>
      <c r="AAN3639" s="0"/>
      <c r="AAO3639" s="0"/>
      <c r="AAP3639" s="0"/>
      <c r="AAQ3639" s="0"/>
      <c r="AAR3639" s="0"/>
      <c r="AAS3639" s="0"/>
      <c r="AAT3639" s="0"/>
      <c r="AAU3639" s="0"/>
      <c r="AAV3639" s="0"/>
      <c r="AAW3639" s="0"/>
      <c r="AAX3639" s="0"/>
      <c r="AAY3639" s="0"/>
      <c r="AAZ3639" s="0"/>
      <c r="ABA3639" s="0"/>
      <c r="ABB3639" s="0"/>
      <c r="ABC3639" s="0"/>
      <c r="ABD3639" s="0"/>
      <c r="ABE3639" s="0"/>
      <c r="ABF3639" s="0"/>
      <c r="ABG3639" s="0"/>
      <c r="ABH3639" s="0"/>
      <c r="ABI3639" s="0"/>
      <c r="ABJ3639" s="0"/>
      <c r="ABK3639" s="0"/>
      <c r="ABL3639" s="0"/>
      <c r="ABM3639" s="0"/>
      <c r="ABN3639" s="0"/>
      <c r="ABO3639" s="0"/>
      <c r="ABP3639" s="0"/>
      <c r="ABQ3639" s="0"/>
      <c r="ABR3639" s="0"/>
      <c r="ABS3639" s="0"/>
      <c r="ABT3639" s="0"/>
      <c r="ABU3639" s="0"/>
      <c r="ABV3639" s="0"/>
      <c r="ABW3639" s="0"/>
      <c r="ABX3639" s="0"/>
      <c r="ABY3639" s="0"/>
      <c r="ABZ3639" s="0"/>
      <c r="ACA3639" s="0"/>
      <c r="ACB3639" s="0"/>
      <c r="ACC3639" s="0"/>
      <c r="ACD3639" s="0"/>
      <c r="ACE3639" s="0"/>
      <c r="ACF3639" s="0"/>
      <c r="ACG3639" s="0"/>
      <c r="ACH3639" s="0"/>
      <c r="ACI3639" s="0"/>
      <c r="ACJ3639" s="0"/>
      <c r="ACK3639" s="0"/>
      <c r="ACL3639" s="0"/>
      <c r="ACM3639" s="0"/>
      <c r="ACN3639" s="0"/>
      <c r="ACO3639" s="0"/>
      <c r="ACP3639" s="0"/>
      <c r="ACQ3639" s="0"/>
      <c r="ACR3639" s="0"/>
      <c r="ACS3639" s="0"/>
      <c r="ACT3639" s="0"/>
      <c r="ACU3639" s="0"/>
      <c r="ACV3639" s="0"/>
      <c r="ACW3639" s="0"/>
      <c r="ACX3639" s="0"/>
      <c r="ACY3639" s="0"/>
      <c r="ACZ3639" s="0"/>
      <c r="ADA3639" s="0"/>
      <c r="ADB3639" s="0"/>
      <c r="ADC3639" s="0"/>
      <c r="ADD3639" s="0"/>
      <c r="ADE3639" s="0"/>
      <c r="ADF3639" s="0"/>
      <c r="ADG3639" s="0"/>
      <c r="ADH3639" s="0"/>
      <c r="ADI3639" s="0"/>
      <c r="ADJ3639" s="0"/>
      <c r="ADK3639" s="0"/>
      <c r="ADL3639" s="0"/>
      <c r="ADM3639" s="0"/>
      <c r="ADN3639" s="0"/>
      <c r="ADO3639" s="0"/>
      <c r="ADP3639" s="0"/>
      <c r="ADQ3639" s="0"/>
      <c r="ADR3639" s="0"/>
      <c r="ADS3639" s="0"/>
      <c r="ADT3639" s="0"/>
      <c r="ADU3639" s="0"/>
      <c r="ADV3639" s="0"/>
      <c r="ADW3639" s="0"/>
      <c r="ADX3639" s="0"/>
      <c r="ADY3639" s="0"/>
      <c r="ADZ3639" s="0"/>
      <c r="AEA3639" s="0"/>
      <c r="AEB3639" s="0"/>
      <c r="AEC3639" s="0"/>
      <c r="AED3639" s="0"/>
      <c r="AEE3639" s="0"/>
      <c r="AEF3639" s="0"/>
      <c r="AEG3639" s="0"/>
      <c r="AEH3639" s="0"/>
      <c r="AEI3639" s="0"/>
      <c r="AEJ3639" s="0"/>
      <c r="AEK3639" s="0"/>
      <c r="AEL3639" s="0"/>
      <c r="AEM3639" s="0"/>
      <c r="AEN3639" s="0"/>
      <c r="AEO3639" s="0"/>
      <c r="AEP3639" s="0"/>
      <c r="AEQ3639" s="0"/>
      <c r="AER3639" s="0"/>
      <c r="AES3639" s="0"/>
      <c r="AET3639" s="0"/>
      <c r="AEU3639" s="0"/>
      <c r="AEV3639" s="0"/>
      <c r="AEW3639" s="0"/>
      <c r="AEX3639" s="0"/>
      <c r="AEY3639" s="0"/>
      <c r="AEZ3639" s="0"/>
      <c r="AFA3639" s="0"/>
      <c r="AFB3639" s="0"/>
      <c r="AFC3639" s="0"/>
      <c r="AFD3639" s="0"/>
      <c r="AFE3639" s="0"/>
      <c r="AFF3639" s="0"/>
      <c r="AFG3639" s="0"/>
      <c r="AFH3639" s="0"/>
      <c r="AFI3639" s="0"/>
      <c r="AFJ3639" s="0"/>
      <c r="AFK3639" s="0"/>
      <c r="AFL3639" s="0"/>
      <c r="AFM3639" s="0"/>
      <c r="AFN3639" s="0"/>
      <c r="AFO3639" s="0"/>
      <c r="AFP3639" s="0"/>
      <c r="AFQ3639" s="0"/>
      <c r="AFR3639" s="0"/>
      <c r="AFS3639" s="0"/>
      <c r="AFT3639" s="0"/>
      <c r="AFU3639" s="0"/>
      <c r="AFV3639" s="0"/>
      <c r="AFW3639" s="0"/>
      <c r="AFX3639" s="0"/>
      <c r="AFY3639" s="0"/>
      <c r="AFZ3639" s="0"/>
      <c r="AGA3639" s="0"/>
      <c r="AGB3639" s="0"/>
      <c r="AGC3639" s="0"/>
      <c r="AGD3639" s="0"/>
      <c r="AGE3639" s="0"/>
      <c r="AGF3639" s="0"/>
      <c r="AGG3639" s="0"/>
      <c r="AGH3639" s="0"/>
      <c r="AGI3639" s="0"/>
      <c r="AGJ3639" s="0"/>
      <c r="AGK3639" s="0"/>
      <c r="AGL3639" s="0"/>
      <c r="AGM3639" s="0"/>
      <c r="AGN3639" s="0"/>
      <c r="AGO3639" s="0"/>
      <c r="AGP3639" s="0"/>
      <c r="AGQ3639" s="0"/>
      <c r="AGR3639" s="0"/>
      <c r="AGS3639" s="0"/>
      <c r="AGT3639" s="0"/>
      <c r="AGU3639" s="0"/>
      <c r="AGV3639" s="0"/>
      <c r="AGW3639" s="0"/>
      <c r="AGX3639" s="0"/>
      <c r="AGY3639" s="0"/>
      <c r="AGZ3639" s="0"/>
      <c r="AHA3639" s="0"/>
      <c r="AHB3639" s="0"/>
      <c r="AHC3639" s="0"/>
      <c r="AHD3639" s="0"/>
      <c r="AHE3639" s="0"/>
      <c r="AHF3639" s="0"/>
      <c r="AHG3639" s="0"/>
      <c r="AHH3639" s="0"/>
      <c r="AHI3639" s="0"/>
      <c r="AHJ3639" s="0"/>
      <c r="AHK3639" s="0"/>
      <c r="AHL3639" s="0"/>
      <c r="AHM3639" s="0"/>
      <c r="AHN3639" s="0"/>
      <c r="AHO3639" s="0"/>
      <c r="AHP3639" s="0"/>
      <c r="AHQ3639" s="0"/>
      <c r="AHR3639" s="0"/>
      <c r="AHS3639" s="0"/>
      <c r="AHT3639" s="0"/>
      <c r="AHU3639" s="0"/>
      <c r="AHV3639" s="0"/>
      <c r="AHW3639" s="0"/>
      <c r="AHX3639" s="0"/>
      <c r="AHY3639" s="0"/>
      <c r="AHZ3639" s="0"/>
      <c r="AIA3639" s="0"/>
      <c r="AIB3639" s="0"/>
      <c r="AIC3639" s="0"/>
      <c r="AID3639" s="0"/>
      <c r="AIE3639" s="0"/>
      <c r="AIF3639" s="0"/>
      <c r="AIG3639" s="0"/>
      <c r="AIH3639" s="0"/>
      <c r="AII3639" s="0"/>
      <c r="AIJ3639" s="0"/>
      <c r="AIK3639" s="0"/>
      <c r="AIL3639" s="0"/>
      <c r="AIM3639" s="0"/>
      <c r="AIN3639" s="0"/>
      <c r="AIO3639" s="0"/>
      <c r="AIP3639" s="0"/>
      <c r="AIQ3639" s="0"/>
      <c r="AIR3639" s="0"/>
      <c r="AIS3639" s="0"/>
      <c r="AIT3639" s="0"/>
      <c r="AIU3639" s="0"/>
      <c r="AIV3639" s="0"/>
      <c r="AIW3639" s="0"/>
      <c r="AIX3639" s="0"/>
      <c r="AIY3639" s="0"/>
      <c r="AIZ3639" s="0"/>
      <c r="AJA3639" s="0"/>
      <c r="AJB3639" s="0"/>
      <c r="AJC3639" s="0"/>
      <c r="AJD3639" s="0"/>
      <c r="AJE3639" s="0"/>
      <c r="AJF3639" s="0"/>
      <c r="AJG3639" s="0"/>
      <c r="AJH3639" s="0"/>
      <c r="AJI3639" s="0"/>
      <c r="AJJ3639" s="0"/>
      <c r="AJK3639" s="0"/>
      <c r="AJL3639" s="0"/>
      <c r="AJM3639" s="0"/>
      <c r="AJN3639" s="0"/>
      <c r="AJO3639" s="0"/>
      <c r="AJP3639" s="0"/>
      <c r="AJQ3639" s="0"/>
      <c r="AJR3639" s="0"/>
      <c r="AJS3639" s="0"/>
      <c r="AJT3639" s="0"/>
      <c r="AJU3639" s="0"/>
      <c r="AJV3639" s="0"/>
      <c r="AJW3639" s="0"/>
      <c r="AJX3639" s="0"/>
      <c r="AJY3639" s="0"/>
      <c r="AJZ3639" s="0"/>
      <c r="AKA3639" s="0"/>
      <c r="AKB3639" s="0"/>
      <c r="AKC3639" s="0"/>
      <c r="AKD3639" s="0"/>
      <c r="AKE3639" s="0"/>
      <c r="AKF3639" s="0"/>
      <c r="AKG3639" s="0"/>
      <c r="AKH3639" s="0"/>
      <c r="AKI3639" s="0"/>
      <c r="AKJ3639" s="0"/>
      <c r="AKK3639" s="0"/>
      <c r="AKL3639" s="0"/>
      <c r="AKM3639" s="0"/>
      <c r="AKN3639" s="0"/>
      <c r="AKO3639" s="0"/>
      <c r="AKP3639" s="0"/>
      <c r="AKQ3639" s="0"/>
      <c r="AKR3639" s="0"/>
      <c r="AKS3639" s="0"/>
      <c r="AKT3639" s="0"/>
      <c r="AKU3639" s="0"/>
      <c r="AKV3639" s="0"/>
      <c r="AKW3639" s="0"/>
      <c r="AKX3639" s="0"/>
      <c r="AKY3639" s="0"/>
      <c r="AKZ3639" s="0"/>
      <c r="ALA3639" s="0"/>
      <c r="ALB3639" s="0"/>
      <c r="ALC3639" s="0"/>
      <c r="ALD3639" s="0"/>
      <c r="ALE3639" s="0"/>
      <c r="ALF3639" s="0"/>
      <c r="ALG3639" s="0"/>
      <c r="ALH3639" s="0"/>
      <c r="ALI3639" s="0"/>
      <c r="ALJ3639" s="0"/>
      <c r="ALK3639" s="0"/>
      <c r="ALL3639" s="0"/>
      <c r="ALM3639" s="0"/>
      <c r="ALN3639" s="0"/>
      <c r="ALO3639" s="0"/>
      <c r="ALP3639" s="0"/>
      <c r="ALQ3639" s="0"/>
      <c r="ALR3639" s="0"/>
      <c r="ALS3639" s="0"/>
      <c r="ALT3639" s="0"/>
      <c r="ALU3639" s="0"/>
      <c r="ALV3639" s="0"/>
      <c r="ALW3639" s="0"/>
      <c r="ALX3639" s="0"/>
      <c r="ALY3639" s="0"/>
      <c r="ALZ3639" s="0"/>
      <c r="AMA3639" s="0"/>
      <c r="AMB3639" s="0"/>
      <c r="AMC3639" s="0"/>
      <c r="AMD3639" s="0"/>
      <c r="AME3639" s="0"/>
      <c r="AMF3639" s="0"/>
      <c r="AMG3639" s="0"/>
      <c r="AMH3639" s="0"/>
      <c r="AMI3639" s="0"/>
    </row>
    <row r="3640" customFormat="false" ht="12.75" hidden="false" customHeight="false" outlineLevel="0" collapsed="false">
      <c r="A3640" s="1" t="s">
        <v>3869</v>
      </c>
      <c r="C3640" s="27" t="s">
        <v>3870</v>
      </c>
      <c r="D3640" s="27" t="s">
        <v>20</v>
      </c>
      <c r="E3640" s="28"/>
      <c r="F3640" s="29"/>
      <c r="G3640" s="27"/>
      <c r="H3640" s="30" t="s">
        <v>61</v>
      </c>
      <c r="I3640" s="31" t="n">
        <v>0.22</v>
      </c>
      <c r="J3640" s="107" t="s">
        <v>2875</v>
      </c>
      <c r="BM3640" s="0"/>
      <c r="BN3640" s="0"/>
      <c r="BO3640" s="0"/>
      <c r="BP3640" s="0"/>
      <c r="BQ3640" s="0"/>
      <c r="BR3640" s="0"/>
      <c r="BS3640" s="0"/>
      <c r="BT3640" s="0"/>
      <c r="BU3640" s="0"/>
      <c r="BV3640" s="0"/>
      <c r="BW3640" s="0"/>
      <c r="BX3640" s="0"/>
      <c r="BY3640" s="0"/>
      <c r="BZ3640" s="0"/>
      <c r="CA3640" s="0"/>
      <c r="CB3640" s="0"/>
      <c r="CC3640" s="0"/>
      <c r="CD3640" s="0"/>
      <c r="CE3640" s="0"/>
      <c r="CF3640" s="0"/>
      <c r="CG3640" s="0"/>
      <c r="CH3640" s="0"/>
      <c r="CI3640" s="0"/>
      <c r="CJ3640" s="0"/>
      <c r="CK3640" s="0"/>
      <c r="CL3640" s="0"/>
      <c r="CM3640" s="0"/>
      <c r="CN3640" s="0"/>
      <c r="CO3640" s="0"/>
      <c r="CP3640" s="0"/>
      <c r="CQ3640" s="0"/>
      <c r="CR3640" s="0"/>
      <c r="CS3640" s="0"/>
      <c r="CT3640" s="0"/>
      <c r="CU3640" s="0"/>
      <c r="CV3640" s="0"/>
      <c r="CW3640" s="0"/>
      <c r="CX3640" s="0"/>
      <c r="CY3640" s="0"/>
      <c r="CZ3640" s="0"/>
      <c r="DA3640" s="0"/>
      <c r="DB3640" s="0"/>
      <c r="DC3640" s="0"/>
      <c r="DD3640" s="0"/>
      <c r="DE3640" s="0"/>
      <c r="DF3640" s="0"/>
      <c r="DG3640" s="0"/>
      <c r="DH3640" s="0"/>
      <c r="DI3640" s="0"/>
      <c r="DJ3640" s="0"/>
      <c r="DK3640" s="0"/>
      <c r="DL3640" s="0"/>
      <c r="DM3640" s="0"/>
      <c r="DN3640" s="0"/>
      <c r="DO3640" s="0"/>
      <c r="DP3640" s="0"/>
      <c r="DQ3640" s="0"/>
      <c r="DR3640" s="0"/>
      <c r="DS3640" s="0"/>
      <c r="DT3640" s="0"/>
      <c r="DU3640" s="0"/>
      <c r="DV3640" s="0"/>
      <c r="DW3640" s="0"/>
      <c r="DX3640" s="0"/>
      <c r="DY3640" s="0"/>
      <c r="DZ3640" s="0"/>
      <c r="EA3640" s="0"/>
      <c r="EB3640" s="0"/>
      <c r="EC3640" s="0"/>
      <c r="ED3640" s="0"/>
      <c r="EE3640" s="0"/>
      <c r="EF3640" s="0"/>
      <c r="EG3640" s="0"/>
      <c r="EH3640" s="0"/>
      <c r="EI3640" s="0"/>
      <c r="EJ3640" s="0"/>
      <c r="EK3640" s="0"/>
      <c r="EL3640" s="0"/>
      <c r="EM3640" s="0"/>
      <c r="EN3640" s="0"/>
      <c r="EO3640" s="0"/>
      <c r="EP3640" s="0"/>
      <c r="EQ3640" s="0"/>
      <c r="ER3640" s="0"/>
      <c r="ES3640" s="0"/>
      <c r="ET3640" s="0"/>
      <c r="EU3640" s="0"/>
      <c r="EV3640" s="0"/>
      <c r="EW3640" s="0"/>
      <c r="EX3640" s="0"/>
      <c r="EY3640" s="0"/>
      <c r="EZ3640" s="0"/>
      <c r="FA3640" s="0"/>
      <c r="FB3640" s="0"/>
      <c r="FC3640" s="0"/>
      <c r="FD3640" s="0"/>
      <c r="FE3640" s="0"/>
      <c r="FF3640" s="0"/>
      <c r="FG3640" s="0"/>
      <c r="FH3640" s="0"/>
      <c r="FI3640" s="0"/>
      <c r="FJ3640" s="0"/>
      <c r="FK3640" s="0"/>
      <c r="FL3640" s="0"/>
      <c r="FM3640" s="0"/>
      <c r="FN3640" s="0"/>
      <c r="FO3640" s="0"/>
      <c r="FP3640" s="0"/>
      <c r="FQ3640" s="0"/>
      <c r="FR3640" s="0"/>
      <c r="FS3640" s="0"/>
      <c r="FT3640" s="0"/>
      <c r="FU3640" s="0"/>
      <c r="FV3640" s="0"/>
      <c r="FW3640" s="0"/>
      <c r="FX3640" s="0"/>
      <c r="FY3640" s="0"/>
      <c r="FZ3640" s="0"/>
      <c r="GA3640" s="0"/>
      <c r="GB3640" s="0"/>
      <c r="GC3640" s="0"/>
      <c r="GD3640" s="0"/>
      <c r="GE3640" s="0"/>
      <c r="GF3640" s="0"/>
      <c r="GG3640" s="0"/>
      <c r="GH3640" s="0"/>
      <c r="GI3640" s="0"/>
      <c r="GJ3640" s="0"/>
      <c r="GK3640" s="0"/>
      <c r="GL3640" s="0"/>
      <c r="GM3640" s="0"/>
      <c r="GN3640" s="0"/>
      <c r="GO3640" s="0"/>
      <c r="GP3640" s="0"/>
      <c r="GQ3640" s="0"/>
      <c r="GR3640" s="0"/>
      <c r="GS3640" s="0"/>
      <c r="GT3640" s="0"/>
      <c r="GU3640" s="0"/>
      <c r="GV3640" s="0"/>
      <c r="GW3640" s="0"/>
      <c r="GX3640" s="0"/>
      <c r="GY3640" s="0"/>
      <c r="GZ3640" s="0"/>
      <c r="HA3640" s="0"/>
      <c r="HB3640" s="0"/>
      <c r="HC3640" s="0"/>
      <c r="HD3640" s="0"/>
      <c r="HE3640" s="0"/>
      <c r="HF3640" s="0"/>
      <c r="HG3640" s="0"/>
      <c r="HH3640" s="0"/>
      <c r="HI3640" s="0"/>
      <c r="HJ3640" s="0"/>
      <c r="HK3640" s="0"/>
      <c r="HL3640" s="0"/>
      <c r="HM3640" s="0"/>
      <c r="HN3640" s="0"/>
      <c r="HO3640" s="0"/>
      <c r="HP3640" s="0"/>
      <c r="HQ3640" s="0"/>
      <c r="HR3640" s="0"/>
      <c r="HS3640" s="0"/>
      <c r="HT3640" s="0"/>
      <c r="HU3640" s="0"/>
      <c r="HV3640" s="0"/>
      <c r="HW3640" s="0"/>
      <c r="HX3640" s="0"/>
      <c r="HY3640" s="0"/>
      <c r="HZ3640" s="0"/>
      <c r="IA3640" s="0"/>
      <c r="IB3640" s="0"/>
      <c r="IC3640" s="0"/>
      <c r="ID3640" s="0"/>
      <c r="IE3640" s="0"/>
      <c r="IF3640" s="0"/>
      <c r="IG3640" s="0"/>
      <c r="IH3640" s="0"/>
      <c r="II3640" s="0"/>
      <c r="IJ3640" s="0"/>
      <c r="IK3640" s="0"/>
      <c r="IL3640" s="0"/>
      <c r="IM3640" s="0"/>
      <c r="IN3640" s="0"/>
      <c r="IO3640" s="0"/>
      <c r="IP3640" s="0"/>
      <c r="IQ3640" s="0"/>
      <c r="IR3640" s="0"/>
      <c r="IS3640" s="0"/>
      <c r="IT3640" s="0"/>
      <c r="IU3640" s="0"/>
      <c r="IV3640" s="0"/>
      <c r="IW3640" s="0"/>
      <c r="IX3640" s="0"/>
      <c r="IY3640" s="0"/>
      <c r="IZ3640" s="0"/>
      <c r="JA3640" s="0"/>
      <c r="JB3640" s="0"/>
      <c r="JC3640" s="0"/>
      <c r="JD3640" s="0"/>
      <c r="JE3640" s="0"/>
      <c r="JF3640" s="0"/>
      <c r="JG3640" s="0"/>
      <c r="JH3640" s="0"/>
      <c r="JI3640" s="0"/>
      <c r="JJ3640" s="0"/>
      <c r="JK3640" s="0"/>
      <c r="JL3640" s="0"/>
      <c r="JM3640" s="0"/>
      <c r="JN3640" s="0"/>
      <c r="JO3640" s="0"/>
      <c r="JP3640" s="0"/>
      <c r="JQ3640" s="0"/>
      <c r="JR3640" s="0"/>
      <c r="JS3640" s="0"/>
      <c r="JT3640" s="0"/>
      <c r="JU3640" s="0"/>
      <c r="JV3640" s="0"/>
      <c r="JW3640" s="0"/>
      <c r="JX3640" s="0"/>
      <c r="JY3640" s="0"/>
      <c r="JZ3640" s="0"/>
      <c r="KA3640" s="0"/>
      <c r="KB3640" s="0"/>
      <c r="KC3640" s="0"/>
      <c r="KD3640" s="0"/>
      <c r="KE3640" s="0"/>
      <c r="KF3640" s="0"/>
      <c r="KG3640" s="0"/>
      <c r="KH3640" s="0"/>
      <c r="KI3640" s="0"/>
      <c r="KJ3640" s="0"/>
      <c r="KK3640" s="0"/>
      <c r="KL3640" s="0"/>
      <c r="KM3640" s="0"/>
      <c r="KN3640" s="0"/>
      <c r="KO3640" s="0"/>
      <c r="KP3640" s="0"/>
      <c r="KQ3640" s="0"/>
      <c r="KR3640" s="0"/>
      <c r="KS3640" s="0"/>
      <c r="KT3640" s="0"/>
      <c r="KU3640" s="0"/>
      <c r="KV3640" s="0"/>
      <c r="KW3640" s="0"/>
      <c r="KX3640" s="0"/>
      <c r="KY3640" s="0"/>
      <c r="KZ3640" s="0"/>
      <c r="LA3640" s="0"/>
      <c r="LB3640" s="0"/>
      <c r="LC3640" s="0"/>
      <c r="LD3640" s="0"/>
      <c r="LE3640" s="0"/>
      <c r="LF3640" s="0"/>
      <c r="LG3640" s="0"/>
      <c r="LH3640" s="0"/>
      <c r="LI3640" s="0"/>
      <c r="LJ3640" s="0"/>
      <c r="LK3640" s="0"/>
      <c r="LL3640" s="0"/>
      <c r="LM3640" s="0"/>
      <c r="LN3640" s="0"/>
      <c r="LO3640" s="0"/>
      <c r="LP3640" s="0"/>
      <c r="LQ3640" s="0"/>
      <c r="LR3640" s="0"/>
      <c r="LS3640" s="0"/>
      <c r="LT3640" s="0"/>
      <c r="LU3640" s="0"/>
      <c r="LV3640" s="0"/>
      <c r="LW3640" s="0"/>
      <c r="LX3640" s="0"/>
      <c r="LY3640" s="0"/>
      <c r="LZ3640" s="0"/>
      <c r="MA3640" s="0"/>
      <c r="MB3640" s="0"/>
      <c r="MC3640" s="0"/>
      <c r="MD3640" s="0"/>
      <c r="ME3640" s="0"/>
      <c r="MF3640" s="0"/>
      <c r="MG3640" s="0"/>
      <c r="MH3640" s="0"/>
      <c r="MI3640" s="0"/>
      <c r="MJ3640" s="0"/>
      <c r="MK3640" s="0"/>
      <c r="ML3640" s="0"/>
      <c r="MM3640" s="0"/>
      <c r="MN3640" s="0"/>
      <c r="MO3640" s="0"/>
      <c r="MP3640" s="0"/>
      <c r="MQ3640" s="0"/>
      <c r="MR3640" s="0"/>
      <c r="MS3640" s="0"/>
      <c r="MT3640" s="0"/>
      <c r="MU3640" s="0"/>
      <c r="MV3640" s="0"/>
      <c r="MW3640" s="0"/>
      <c r="MX3640" s="0"/>
      <c r="MY3640" s="0"/>
      <c r="MZ3640" s="0"/>
      <c r="NA3640" s="0"/>
      <c r="NB3640" s="0"/>
      <c r="NC3640" s="0"/>
      <c r="ND3640" s="0"/>
      <c r="NE3640" s="0"/>
      <c r="NF3640" s="0"/>
      <c r="NG3640" s="0"/>
      <c r="NH3640" s="0"/>
      <c r="NI3640" s="0"/>
      <c r="NJ3640" s="0"/>
      <c r="NK3640" s="0"/>
      <c r="NL3640" s="0"/>
      <c r="NM3640" s="0"/>
      <c r="NN3640" s="0"/>
      <c r="NO3640" s="0"/>
      <c r="NP3640" s="0"/>
      <c r="NQ3640" s="0"/>
      <c r="NR3640" s="0"/>
      <c r="NS3640" s="0"/>
      <c r="NT3640" s="0"/>
      <c r="NU3640" s="0"/>
      <c r="NV3640" s="0"/>
      <c r="NW3640" s="0"/>
      <c r="NX3640" s="0"/>
      <c r="NY3640" s="0"/>
      <c r="NZ3640" s="0"/>
      <c r="OA3640" s="0"/>
      <c r="OB3640" s="0"/>
      <c r="OC3640" s="0"/>
      <c r="OD3640" s="0"/>
      <c r="OE3640" s="0"/>
      <c r="OF3640" s="0"/>
      <c r="OG3640" s="0"/>
      <c r="OH3640" s="0"/>
      <c r="OI3640" s="0"/>
      <c r="OJ3640" s="0"/>
      <c r="OK3640" s="0"/>
      <c r="OL3640" s="0"/>
      <c r="OM3640" s="0"/>
      <c r="ON3640" s="0"/>
      <c r="OO3640" s="0"/>
      <c r="OP3640" s="0"/>
      <c r="OQ3640" s="0"/>
      <c r="OR3640" s="0"/>
      <c r="OS3640" s="0"/>
      <c r="OT3640" s="0"/>
      <c r="OU3640" s="0"/>
      <c r="OV3640" s="0"/>
      <c r="OW3640" s="0"/>
      <c r="OX3640" s="0"/>
      <c r="OY3640" s="0"/>
      <c r="OZ3640" s="0"/>
      <c r="PA3640" s="0"/>
      <c r="PB3640" s="0"/>
      <c r="PC3640" s="0"/>
      <c r="PD3640" s="0"/>
      <c r="PE3640" s="0"/>
      <c r="PF3640" s="0"/>
      <c r="PG3640" s="0"/>
      <c r="PH3640" s="0"/>
      <c r="PI3640" s="0"/>
      <c r="PJ3640" s="0"/>
      <c r="PK3640" s="0"/>
      <c r="PL3640" s="0"/>
      <c r="PM3640" s="0"/>
      <c r="PN3640" s="0"/>
      <c r="PO3640" s="0"/>
      <c r="PP3640" s="0"/>
      <c r="PQ3640" s="0"/>
      <c r="PR3640" s="0"/>
      <c r="PS3640" s="0"/>
      <c r="PT3640" s="0"/>
      <c r="PU3640" s="0"/>
      <c r="PV3640" s="0"/>
      <c r="PW3640" s="0"/>
      <c r="PX3640" s="0"/>
      <c r="PY3640" s="0"/>
      <c r="PZ3640" s="0"/>
      <c r="QA3640" s="0"/>
      <c r="QB3640" s="0"/>
      <c r="QC3640" s="0"/>
      <c r="QD3640" s="0"/>
      <c r="QE3640" s="0"/>
      <c r="QF3640" s="0"/>
      <c r="QG3640" s="0"/>
      <c r="QH3640" s="0"/>
      <c r="QI3640" s="0"/>
      <c r="QJ3640" s="0"/>
      <c r="QK3640" s="0"/>
      <c r="QL3640" s="0"/>
      <c r="QM3640" s="0"/>
      <c r="QN3640" s="0"/>
      <c r="QO3640" s="0"/>
      <c r="QP3640" s="0"/>
      <c r="QQ3640" s="0"/>
      <c r="QR3640" s="0"/>
      <c r="QS3640" s="0"/>
      <c r="QT3640" s="0"/>
      <c r="QU3640" s="0"/>
      <c r="QV3640" s="0"/>
      <c r="QW3640" s="0"/>
      <c r="QX3640" s="0"/>
      <c r="QY3640" s="0"/>
      <c r="QZ3640" s="0"/>
      <c r="RA3640" s="0"/>
      <c r="RB3640" s="0"/>
      <c r="RC3640" s="0"/>
      <c r="RD3640" s="0"/>
      <c r="RE3640" s="0"/>
      <c r="RF3640" s="0"/>
      <c r="RG3640" s="0"/>
      <c r="RH3640" s="0"/>
      <c r="RI3640" s="0"/>
      <c r="RJ3640" s="0"/>
      <c r="RK3640" s="0"/>
      <c r="RL3640" s="0"/>
      <c r="RM3640" s="0"/>
      <c r="RN3640" s="0"/>
      <c r="RO3640" s="0"/>
      <c r="RP3640" s="0"/>
      <c r="RQ3640" s="0"/>
      <c r="RR3640" s="0"/>
      <c r="RS3640" s="0"/>
      <c r="RT3640" s="0"/>
      <c r="RU3640" s="0"/>
      <c r="RV3640" s="0"/>
      <c r="RW3640" s="0"/>
      <c r="RX3640" s="0"/>
      <c r="RY3640" s="0"/>
      <c r="RZ3640" s="0"/>
      <c r="SA3640" s="0"/>
      <c r="SB3640" s="0"/>
      <c r="SC3640" s="0"/>
      <c r="SD3640" s="0"/>
      <c r="SE3640" s="0"/>
      <c r="SF3640" s="0"/>
      <c r="SG3640" s="0"/>
      <c r="SH3640" s="0"/>
      <c r="SI3640" s="0"/>
      <c r="SJ3640" s="0"/>
      <c r="SK3640" s="0"/>
      <c r="SL3640" s="0"/>
      <c r="SM3640" s="0"/>
      <c r="SN3640" s="0"/>
      <c r="SO3640" s="0"/>
      <c r="SP3640" s="0"/>
      <c r="SQ3640" s="0"/>
      <c r="SR3640" s="0"/>
      <c r="SS3640" s="0"/>
      <c r="ST3640" s="0"/>
      <c r="SU3640" s="0"/>
      <c r="SV3640" s="0"/>
      <c r="SW3640" s="0"/>
      <c r="SX3640" s="0"/>
      <c r="SY3640" s="0"/>
      <c r="SZ3640" s="0"/>
      <c r="TA3640" s="0"/>
      <c r="TB3640" s="0"/>
      <c r="TC3640" s="0"/>
      <c r="TD3640" s="0"/>
      <c r="TE3640" s="0"/>
      <c r="TF3640" s="0"/>
      <c r="TG3640" s="0"/>
      <c r="TH3640" s="0"/>
      <c r="TI3640" s="0"/>
      <c r="TJ3640" s="0"/>
      <c r="TK3640" s="0"/>
      <c r="TL3640" s="0"/>
      <c r="TM3640" s="0"/>
      <c r="TN3640" s="0"/>
      <c r="TO3640" s="0"/>
      <c r="TP3640" s="0"/>
      <c r="TQ3640" s="0"/>
      <c r="TR3640" s="0"/>
      <c r="TS3640" s="0"/>
      <c r="TT3640" s="0"/>
      <c r="TU3640" s="0"/>
      <c r="TV3640" s="0"/>
      <c r="TW3640" s="0"/>
      <c r="TX3640" s="0"/>
      <c r="TY3640" s="0"/>
      <c r="TZ3640" s="0"/>
      <c r="UA3640" s="0"/>
      <c r="UB3640" s="0"/>
      <c r="UC3640" s="0"/>
      <c r="UD3640" s="0"/>
      <c r="UE3640" s="0"/>
      <c r="UF3640" s="0"/>
      <c r="UG3640" s="0"/>
      <c r="UH3640" s="0"/>
      <c r="UI3640" s="0"/>
      <c r="UJ3640" s="0"/>
      <c r="UK3640" s="0"/>
      <c r="UL3640" s="0"/>
      <c r="UM3640" s="0"/>
      <c r="UN3640" s="0"/>
      <c r="UO3640" s="0"/>
      <c r="UP3640" s="0"/>
      <c r="UQ3640" s="0"/>
      <c r="UR3640" s="0"/>
      <c r="US3640" s="0"/>
      <c r="UT3640" s="0"/>
      <c r="UU3640" s="0"/>
      <c r="UV3640" s="0"/>
      <c r="UW3640" s="0"/>
      <c r="UX3640" s="0"/>
      <c r="UY3640" s="0"/>
      <c r="UZ3640" s="0"/>
      <c r="VA3640" s="0"/>
      <c r="VB3640" s="0"/>
      <c r="VC3640" s="0"/>
      <c r="VD3640" s="0"/>
      <c r="VE3640" s="0"/>
      <c r="VF3640" s="0"/>
      <c r="VG3640" s="0"/>
      <c r="VH3640" s="0"/>
      <c r="VI3640" s="0"/>
      <c r="VJ3640" s="0"/>
      <c r="VK3640" s="0"/>
      <c r="VL3640" s="0"/>
      <c r="VM3640" s="0"/>
      <c r="VN3640" s="0"/>
      <c r="VO3640" s="0"/>
      <c r="VP3640" s="0"/>
      <c r="VQ3640" s="0"/>
      <c r="VR3640" s="0"/>
      <c r="VS3640" s="0"/>
      <c r="VT3640" s="0"/>
      <c r="VU3640" s="0"/>
      <c r="VV3640" s="0"/>
      <c r="VW3640" s="0"/>
      <c r="VX3640" s="0"/>
      <c r="VY3640" s="0"/>
      <c r="VZ3640" s="0"/>
      <c r="WA3640" s="0"/>
      <c r="WB3640" s="0"/>
      <c r="WC3640" s="0"/>
      <c r="WD3640" s="0"/>
      <c r="WE3640" s="0"/>
      <c r="WF3640" s="0"/>
      <c r="WG3640" s="0"/>
      <c r="WH3640" s="0"/>
      <c r="WI3640" s="0"/>
      <c r="WJ3640" s="0"/>
      <c r="WK3640" s="0"/>
      <c r="WL3640" s="0"/>
      <c r="WM3640" s="0"/>
      <c r="WN3640" s="0"/>
      <c r="WO3640" s="0"/>
      <c r="WP3640" s="0"/>
      <c r="WQ3640" s="0"/>
      <c r="WR3640" s="0"/>
      <c r="WS3640" s="0"/>
      <c r="WT3640" s="0"/>
      <c r="WU3640" s="0"/>
      <c r="WV3640" s="0"/>
      <c r="WW3640" s="0"/>
      <c r="WX3640" s="0"/>
      <c r="WY3640" s="0"/>
      <c r="WZ3640" s="0"/>
      <c r="XA3640" s="0"/>
      <c r="XB3640" s="0"/>
      <c r="XC3640" s="0"/>
      <c r="XD3640" s="0"/>
      <c r="XE3640" s="0"/>
      <c r="XF3640" s="0"/>
      <c r="XG3640" s="0"/>
      <c r="XH3640" s="0"/>
      <c r="XI3640" s="0"/>
      <c r="XJ3640" s="0"/>
      <c r="XK3640" s="0"/>
      <c r="XL3640" s="0"/>
      <c r="XM3640" s="0"/>
      <c r="XN3640" s="0"/>
      <c r="XO3640" s="0"/>
      <c r="XP3640" s="0"/>
      <c r="XQ3640" s="0"/>
      <c r="XR3640" s="0"/>
      <c r="XS3640" s="0"/>
      <c r="XT3640" s="0"/>
      <c r="XU3640" s="0"/>
      <c r="XV3640" s="0"/>
      <c r="XW3640" s="0"/>
      <c r="XX3640" s="0"/>
      <c r="XY3640" s="0"/>
      <c r="XZ3640" s="0"/>
      <c r="YA3640" s="0"/>
      <c r="YB3640" s="0"/>
      <c r="YC3640" s="0"/>
      <c r="YD3640" s="0"/>
      <c r="YE3640" s="0"/>
      <c r="YF3640" s="0"/>
      <c r="YG3640" s="0"/>
      <c r="YH3640" s="0"/>
      <c r="YI3640" s="0"/>
      <c r="YJ3640" s="0"/>
      <c r="YK3640" s="0"/>
      <c r="YL3640" s="0"/>
      <c r="YM3640" s="0"/>
      <c r="YN3640" s="0"/>
      <c r="YO3640" s="0"/>
      <c r="YP3640" s="0"/>
      <c r="YQ3640" s="0"/>
      <c r="YR3640" s="0"/>
      <c r="YS3640" s="0"/>
      <c r="YT3640" s="0"/>
      <c r="YU3640" s="0"/>
      <c r="YV3640" s="0"/>
      <c r="YW3640" s="0"/>
      <c r="YX3640" s="0"/>
      <c r="YY3640" s="0"/>
      <c r="YZ3640" s="0"/>
      <c r="ZA3640" s="0"/>
      <c r="ZB3640" s="0"/>
      <c r="ZC3640" s="0"/>
      <c r="ZD3640" s="0"/>
      <c r="ZE3640" s="0"/>
      <c r="ZF3640" s="0"/>
      <c r="ZG3640" s="0"/>
      <c r="ZH3640" s="0"/>
      <c r="ZI3640" s="0"/>
      <c r="ZJ3640" s="0"/>
      <c r="ZK3640" s="0"/>
      <c r="ZL3640" s="0"/>
      <c r="ZM3640" s="0"/>
      <c r="ZN3640" s="0"/>
      <c r="ZO3640" s="0"/>
      <c r="ZP3640" s="0"/>
      <c r="ZQ3640" s="0"/>
      <c r="ZR3640" s="0"/>
      <c r="ZS3640" s="0"/>
      <c r="ZT3640" s="0"/>
      <c r="ZU3640" s="0"/>
      <c r="ZV3640" s="0"/>
      <c r="ZW3640" s="0"/>
      <c r="ZX3640" s="0"/>
      <c r="ZY3640" s="0"/>
      <c r="ZZ3640" s="0"/>
      <c r="AAA3640" s="0"/>
      <c r="AAB3640" s="0"/>
      <c r="AAC3640" s="0"/>
      <c r="AAD3640" s="0"/>
      <c r="AAE3640" s="0"/>
      <c r="AAF3640" s="0"/>
      <c r="AAG3640" s="0"/>
      <c r="AAH3640" s="0"/>
      <c r="AAI3640" s="0"/>
      <c r="AAJ3640" s="0"/>
      <c r="AAK3640" s="0"/>
      <c r="AAL3640" s="0"/>
      <c r="AAM3640" s="0"/>
      <c r="AAN3640" s="0"/>
      <c r="AAO3640" s="0"/>
      <c r="AAP3640" s="0"/>
      <c r="AAQ3640" s="0"/>
      <c r="AAR3640" s="0"/>
      <c r="AAS3640" s="0"/>
      <c r="AAT3640" s="0"/>
      <c r="AAU3640" s="0"/>
      <c r="AAV3640" s="0"/>
      <c r="AAW3640" s="0"/>
      <c r="AAX3640" s="0"/>
      <c r="AAY3640" s="0"/>
      <c r="AAZ3640" s="0"/>
      <c r="ABA3640" s="0"/>
      <c r="ABB3640" s="0"/>
      <c r="ABC3640" s="0"/>
      <c r="ABD3640" s="0"/>
      <c r="ABE3640" s="0"/>
      <c r="ABF3640" s="0"/>
      <c r="ABG3640" s="0"/>
      <c r="ABH3640" s="0"/>
      <c r="ABI3640" s="0"/>
      <c r="ABJ3640" s="0"/>
      <c r="ABK3640" s="0"/>
      <c r="ABL3640" s="0"/>
      <c r="ABM3640" s="0"/>
      <c r="ABN3640" s="0"/>
      <c r="ABO3640" s="0"/>
      <c r="ABP3640" s="0"/>
      <c r="ABQ3640" s="0"/>
      <c r="ABR3640" s="0"/>
      <c r="ABS3640" s="0"/>
      <c r="ABT3640" s="0"/>
      <c r="ABU3640" s="0"/>
      <c r="ABV3640" s="0"/>
      <c r="ABW3640" s="0"/>
      <c r="ABX3640" s="0"/>
      <c r="ABY3640" s="0"/>
      <c r="ABZ3640" s="0"/>
      <c r="ACA3640" s="0"/>
      <c r="ACB3640" s="0"/>
      <c r="ACC3640" s="0"/>
      <c r="ACD3640" s="0"/>
      <c r="ACE3640" s="0"/>
      <c r="ACF3640" s="0"/>
      <c r="ACG3640" s="0"/>
      <c r="ACH3640" s="0"/>
      <c r="ACI3640" s="0"/>
      <c r="ACJ3640" s="0"/>
      <c r="ACK3640" s="0"/>
      <c r="ACL3640" s="0"/>
      <c r="ACM3640" s="0"/>
      <c r="ACN3640" s="0"/>
      <c r="ACO3640" s="0"/>
      <c r="ACP3640" s="0"/>
      <c r="ACQ3640" s="0"/>
      <c r="ACR3640" s="0"/>
      <c r="ACS3640" s="0"/>
      <c r="ACT3640" s="0"/>
      <c r="ACU3640" s="0"/>
      <c r="ACV3640" s="0"/>
      <c r="ACW3640" s="0"/>
      <c r="ACX3640" s="0"/>
      <c r="ACY3640" s="0"/>
      <c r="ACZ3640" s="0"/>
      <c r="ADA3640" s="0"/>
      <c r="ADB3640" s="0"/>
      <c r="ADC3640" s="0"/>
      <c r="ADD3640" s="0"/>
      <c r="ADE3640" s="0"/>
      <c r="ADF3640" s="0"/>
      <c r="ADG3640" s="0"/>
      <c r="ADH3640" s="0"/>
      <c r="ADI3640" s="0"/>
      <c r="ADJ3640" s="0"/>
      <c r="ADK3640" s="0"/>
      <c r="ADL3640" s="0"/>
      <c r="ADM3640" s="0"/>
      <c r="ADN3640" s="0"/>
      <c r="ADO3640" s="0"/>
      <c r="ADP3640" s="0"/>
      <c r="ADQ3640" s="0"/>
      <c r="ADR3640" s="0"/>
      <c r="ADS3640" s="0"/>
      <c r="ADT3640" s="0"/>
      <c r="ADU3640" s="0"/>
      <c r="ADV3640" s="0"/>
      <c r="ADW3640" s="0"/>
      <c r="ADX3640" s="0"/>
      <c r="ADY3640" s="0"/>
      <c r="ADZ3640" s="0"/>
      <c r="AEA3640" s="0"/>
      <c r="AEB3640" s="0"/>
      <c r="AEC3640" s="0"/>
      <c r="AED3640" s="0"/>
      <c r="AEE3640" s="0"/>
      <c r="AEF3640" s="0"/>
      <c r="AEG3640" s="0"/>
      <c r="AEH3640" s="0"/>
      <c r="AEI3640" s="0"/>
      <c r="AEJ3640" s="0"/>
      <c r="AEK3640" s="0"/>
      <c r="AEL3640" s="0"/>
      <c r="AEM3640" s="0"/>
      <c r="AEN3640" s="0"/>
      <c r="AEO3640" s="0"/>
      <c r="AEP3640" s="0"/>
      <c r="AEQ3640" s="0"/>
      <c r="AER3640" s="0"/>
      <c r="AES3640" s="0"/>
      <c r="AET3640" s="0"/>
      <c r="AEU3640" s="0"/>
      <c r="AEV3640" s="0"/>
      <c r="AEW3640" s="0"/>
      <c r="AEX3640" s="0"/>
      <c r="AEY3640" s="0"/>
      <c r="AEZ3640" s="0"/>
      <c r="AFA3640" s="0"/>
      <c r="AFB3640" s="0"/>
      <c r="AFC3640" s="0"/>
      <c r="AFD3640" s="0"/>
      <c r="AFE3640" s="0"/>
      <c r="AFF3640" s="0"/>
      <c r="AFG3640" s="0"/>
      <c r="AFH3640" s="0"/>
      <c r="AFI3640" s="0"/>
      <c r="AFJ3640" s="0"/>
      <c r="AFK3640" s="0"/>
      <c r="AFL3640" s="0"/>
      <c r="AFM3640" s="0"/>
      <c r="AFN3640" s="0"/>
      <c r="AFO3640" s="0"/>
      <c r="AFP3640" s="0"/>
      <c r="AFQ3640" s="0"/>
      <c r="AFR3640" s="0"/>
      <c r="AFS3640" s="0"/>
      <c r="AFT3640" s="0"/>
      <c r="AFU3640" s="0"/>
      <c r="AFV3640" s="0"/>
      <c r="AFW3640" s="0"/>
      <c r="AFX3640" s="0"/>
      <c r="AFY3640" s="0"/>
      <c r="AFZ3640" s="0"/>
      <c r="AGA3640" s="0"/>
      <c r="AGB3640" s="0"/>
      <c r="AGC3640" s="0"/>
      <c r="AGD3640" s="0"/>
      <c r="AGE3640" s="0"/>
      <c r="AGF3640" s="0"/>
      <c r="AGG3640" s="0"/>
      <c r="AGH3640" s="0"/>
      <c r="AGI3640" s="0"/>
      <c r="AGJ3640" s="0"/>
      <c r="AGK3640" s="0"/>
      <c r="AGL3640" s="0"/>
      <c r="AGM3640" s="0"/>
      <c r="AGN3640" s="0"/>
      <c r="AGO3640" s="0"/>
      <c r="AGP3640" s="0"/>
      <c r="AGQ3640" s="0"/>
      <c r="AGR3640" s="0"/>
      <c r="AGS3640" s="0"/>
      <c r="AGT3640" s="0"/>
      <c r="AGU3640" s="0"/>
      <c r="AGV3640" s="0"/>
      <c r="AGW3640" s="0"/>
      <c r="AGX3640" s="0"/>
      <c r="AGY3640" s="0"/>
      <c r="AGZ3640" s="0"/>
      <c r="AHA3640" s="0"/>
      <c r="AHB3640" s="0"/>
      <c r="AHC3640" s="0"/>
      <c r="AHD3640" s="0"/>
      <c r="AHE3640" s="0"/>
      <c r="AHF3640" s="0"/>
      <c r="AHG3640" s="0"/>
      <c r="AHH3640" s="0"/>
      <c r="AHI3640" s="0"/>
      <c r="AHJ3640" s="0"/>
      <c r="AHK3640" s="0"/>
      <c r="AHL3640" s="0"/>
      <c r="AHM3640" s="0"/>
      <c r="AHN3640" s="0"/>
      <c r="AHO3640" s="0"/>
      <c r="AHP3640" s="0"/>
      <c r="AHQ3640" s="0"/>
      <c r="AHR3640" s="0"/>
      <c r="AHS3640" s="0"/>
      <c r="AHT3640" s="0"/>
      <c r="AHU3640" s="0"/>
      <c r="AHV3640" s="0"/>
      <c r="AHW3640" s="0"/>
      <c r="AHX3640" s="0"/>
      <c r="AHY3640" s="0"/>
      <c r="AHZ3640" s="0"/>
      <c r="AIA3640" s="0"/>
      <c r="AIB3640" s="0"/>
      <c r="AIC3640" s="0"/>
      <c r="AID3640" s="0"/>
      <c r="AIE3640" s="0"/>
      <c r="AIF3640" s="0"/>
      <c r="AIG3640" s="0"/>
      <c r="AIH3640" s="0"/>
      <c r="AII3640" s="0"/>
      <c r="AIJ3640" s="0"/>
      <c r="AIK3640" s="0"/>
      <c r="AIL3640" s="0"/>
      <c r="AIM3640" s="0"/>
      <c r="AIN3640" s="0"/>
      <c r="AIO3640" s="0"/>
      <c r="AIP3640" s="0"/>
      <c r="AIQ3640" s="0"/>
      <c r="AIR3640" s="0"/>
      <c r="AIS3640" s="0"/>
      <c r="AIT3640" s="0"/>
      <c r="AIU3640" s="0"/>
      <c r="AIV3640" s="0"/>
      <c r="AIW3640" s="0"/>
      <c r="AIX3640" s="0"/>
      <c r="AIY3640" s="0"/>
      <c r="AIZ3640" s="0"/>
      <c r="AJA3640" s="0"/>
      <c r="AJB3640" s="0"/>
      <c r="AJC3640" s="0"/>
      <c r="AJD3640" s="0"/>
      <c r="AJE3640" s="0"/>
      <c r="AJF3640" s="0"/>
      <c r="AJG3640" s="0"/>
      <c r="AJH3640" s="0"/>
      <c r="AJI3640" s="0"/>
      <c r="AJJ3640" s="0"/>
      <c r="AJK3640" s="0"/>
      <c r="AJL3640" s="0"/>
      <c r="AJM3640" s="0"/>
      <c r="AJN3640" s="0"/>
      <c r="AJO3640" s="0"/>
      <c r="AJP3640" s="0"/>
      <c r="AJQ3640" s="0"/>
      <c r="AJR3640" s="0"/>
      <c r="AJS3640" s="0"/>
      <c r="AJT3640" s="0"/>
      <c r="AJU3640" s="0"/>
      <c r="AJV3640" s="0"/>
      <c r="AJW3640" s="0"/>
      <c r="AJX3640" s="0"/>
      <c r="AJY3640" s="0"/>
      <c r="AJZ3640" s="0"/>
      <c r="AKA3640" s="0"/>
      <c r="AKB3640" s="0"/>
      <c r="AKC3640" s="0"/>
      <c r="AKD3640" s="0"/>
      <c r="AKE3640" s="0"/>
      <c r="AKF3640" s="0"/>
      <c r="AKG3640" s="0"/>
      <c r="AKH3640" s="0"/>
      <c r="AKI3640" s="0"/>
      <c r="AKJ3640" s="0"/>
      <c r="AKK3640" s="0"/>
      <c r="AKL3640" s="0"/>
      <c r="AKM3640" s="0"/>
      <c r="AKN3640" s="0"/>
      <c r="AKO3640" s="0"/>
      <c r="AKP3640" s="0"/>
      <c r="AKQ3640" s="0"/>
      <c r="AKR3640" s="0"/>
      <c r="AKS3640" s="0"/>
      <c r="AKT3640" s="0"/>
      <c r="AKU3640" s="0"/>
      <c r="AKV3640" s="0"/>
      <c r="AKW3640" s="0"/>
      <c r="AKX3640" s="0"/>
      <c r="AKY3640" s="0"/>
      <c r="AKZ3640" s="0"/>
      <c r="ALA3640" s="0"/>
      <c r="ALB3640" s="0"/>
      <c r="ALC3640" s="0"/>
      <c r="ALD3640" s="0"/>
      <c r="ALE3640" s="0"/>
      <c r="ALF3640" s="0"/>
      <c r="ALG3640" s="0"/>
      <c r="ALH3640" s="0"/>
      <c r="ALI3640" s="0"/>
      <c r="ALJ3640" s="0"/>
      <c r="ALK3640" s="0"/>
      <c r="ALL3640" s="0"/>
      <c r="ALM3640" s="0"/>
      <c r="ALN3640" s="0"/>
      <c r="ALO3640" s="0"/>
      <c r="ALP3640" s="0"/>
      <c r="ALQ3640" s="0"/>
      <c r="ALR3640" s="0"/>
      <c r="ALS3640" s="0"/>
      <c r="ALT3640" s="0"/>
      <c r="ALU3640" s="0"/>
      <c r="ALV3640" s="0"/>
      <c r="ALW3640" s="0"/>
      <c r="ALX3640" s="0"/>
      <c r="ALY3640" s="0"/>
      <c r="ALZ3640" s="0"/>
      <c r="AMA3640" s="0"/>
      <c r="AMB3640" s="0"/>
      <c r="AMC3640" s="0"/>
      <c r="AMD3640" s="0"/>
      <c r="AME3640" s="0"/>
      <c r="AMF3640" s="0"/>
      <c r="AMG3640" s="0"/>
      <c r="AMH3640" s="0"/>
      <c r="AMI3640" s="0"/>
    </row>
    <row r="3641" customFormat="false" ht="12.75" hidden="false" customHeight="false" outlineLevel="0" collapsed="false">
      <c r="A3641" s="1" t="s">
        <v>3869</v>
      </c>
      <c r="C3641" s="27" t="s">
        <v>3871</v>
      </c>
      <c r="D3641" s="27" t="s">
        <v>51</v>
      </c>
      <c r="E3641" s="28"/>
      <c r="F3641" s="29"/>
      <c r="G3641" s="27"/>
      <c r="H3641" s="30" t="s">
        <v>61</v>
      </c>
      <c r="I3641" s="31" t="n">
        <v>0.22</v>
      </c>
      <c r="J3641" s="107" t="s">
        <v>2875</v>
      </c>
      <c r="BM3641" s="0"/>
      <c r="BN3641" s="0"/>
      <c r="BO3641" s="0"/>
      <c r="BP3641" s="0"/>
      <c r="BQ3641" s="0"/>
      <c r="BR3641" s="0"/>
      <c r="BS3641" s="0"/>
      <c r="BT3641" s="0"/>
      <c r="BU3641" s="0"/>
      <c r="BV3641" s="0"/>
      <c r="BW3641" s="0"/>
      <c r="BX3641" s="0"/>
      <c r="BY3641" s="0"/>
      <c r="BZ3641" s="0"/>
      <c r="CA3641" s="0"/>
      <c r="CB3641" s="0"/>
      <c r="CC3641" s="0"/>
      <c r="CD3641" s="0"/>
      <c r="CE3641" s="0"/>
      <c r="CF3641" s="0"/>
      <c r="CG3641" s="0"/>
      <c r="CH3641" s="0"/>
      <c r="CI3641" s="0"/>
      <c r="CJ3641" s="0"/>
      <c r="CK3641" s="0"/>
      <c r="CL3641" s="0"/>
      <c r="CM3641" s="0"/>
      <c r="CN3641" s="0"/>
      <c r="CO3641" s="0"/>
      <c r="CP3641" s="0"/>
      <c r="CQ3641" s="0"/>
      <c r="CR3641" s="0"/>
      <c r="CS3641" s="0"/>
      <c r="CT3641" s="0"/>
      <c r="CU3641" s="0"/>
      <c r="CV3641" s="0"/>
      <c r="CW3641" s="0"/>
      <c r="CX3641" s="0"/>
      <c r="CY3641" s="0"/>
      <c r="CZ3641" s="0"/>
      <c r="DA3641" s="0"/>
      <c r="DB3641" s="0"/>
      <c r="DC3641" s="0"/>
      <c r="DD3641" s="0"/>
      <c r="DE3641" s="0"/>
      <c r="DF3641" s="0"/>
      <c r="DG3641" s="0"/>
      <c r="DH3641" s="0"/>
      <c r="DI3641" s="0"/>
      <c r="DJ3641" s="0"/>
      <c r="DK3641" s="0"/>
      <c r="DL3641" s="0"/>
      <c r="DM3641" s="0"/>
      <c r="DN3641" s="0"/>
      <c r="DO3641" s="0"/>
      <c r="DP3641" s="0"/>
      <c r="DQ3641" s="0"/>
      <c r="DR3641" s="0"/>
      <c r="DS3641" s="0"/>
      <c r="DT3641" s="0"/>
      <c r="DU3641" s="0"/>
      <c r="DV3641" s="0"/>
      <c r="DW3641" s="0"/>
      <c r="DX3641" s="0"/>
      <c r="DY3641" s="0"/>
      <c r="DZ3641" s="0"/>
      <c r="EA3641" s="0"/>
      <c r="EB3641" s="0"/>
      <c r="EC3641" s="0"/>
      <c r="ED3641" s="0"/>
      <c r="EE3641" s="0"/>
      <c r="EF3641" s="0"/>
      <c r="EG3641" s="0"/>
      <c r="EH3641" s="0"/>
      <c r="EI3641" s="0"/>
      <c r="EJ3641" s="0"/>
      <c r="EK3641" s="0"/>
      <c r="EL3641" s="0"/>
      <c r="EM3641" s="0"/>
      <c r="EN3641" s="0"/>
      <c r="EO3641" s="0"/>
      <c r="EP3641" s="0"/>
      <c r="EQ3641" s="0"/>
      <c r="ER3641" s="0"/>
      <c r="ES3641" s="0"/>
      <c r="ET3641" s="0"/>
      <c r="EU3641" s="0"/>
      <c r="EV3641" s="0"/>
      <c r="EW3641" s="0"/>
      <c r="EX3641" s="0"/>
      <c r="EY3641" s="0"/>
      <c r="EZ3641" s="0"/>
      <c r="FA3641" s="0"/>
      <c r="FB3641" s="0"/>
      <c r="FC3641" s="0"/>
      <c r="FD3641" s="0"/>
      <c r="FE3641" s="0"/>
      <c r="FF3641" s="0"/>
      <c r="FG3641" s="0"/>
      <c r="FH3641" s="0"/>
      <c r="FI3641" s="0"/>
      <c r="FJ3641" s="0"/>
      <c r="FK3641" s="0"/>
      <c r="FL3641" s="0"/>
      <c r="FM3641" s="0"/>
      <c r="FN3641" s="0"/>
      <c r="FO3641" s="0"/>
      <c r="FP3641" s="0"/>
      <c r="FQ3641" s="0"/>
      <c r="FR3641" s="0"/>
      <c r="FS3641" s="0"/>
      <c r="FT3641" s="0"/>
      <c r="FU3641" s="0"/>
      <c r="FV3641" s="0"/>
      <c r="FW3641" s="0"/>
      <c r="FX3641" s="0"/>
      <c r="FY3641" s="0"/>
      <c r="FZ3641" s="0"/>
      <c r="GA3641" s="0"/>
      <c r="GB3641" s="0"/>
      <c r="GC3641" s="0"/>
      <c r="GD3641" s="0"/>
      <c r="GE3641" s="0"/>
      <c r="GF3641" s="0"/>
      <c r="GG3641" s="0"/>
      <c r="GH3641" s="0"/>
      <c r="GI3641" s="0"/>
      <c r="GJ3641" s="0"/>
      <c r="GK3641" s="0"/>
      <c r="GL3641" s="0"/>
      <c r="GM3641" s="0"/>
      <c r="GN3641" s="0"/>
      <c r="GO3641" s="0"/>
      <c r="GP3641" s="0"/>
      <c r="GQ3641" s="0"/>
      <c r="GR3641" s="0"/>
      <c r="GS3641" s="0"/>
      <c r="GT3641" s="0"/>
      <c r="GU3641" s="0"/>
      <c r="GV3641" s="0"/>
      <c r="GW3641" s="0"/>
      <c r="GX3641" s="0"/>
      <c r="GY3641" s="0"/>
      <c r="GZ3641" s="0"/>
      <c r="HA3641" s="0"/>
      <c r="HB3641" s="0"/>
      <c r="HC3641" s="0"/>
      <c r="HD3641" s="0"/>
      <c r="HE3641" s="0"/>
      <c r="HF3641" s="0"/>
      <c r="HG3641" s="0"/>
      <c r="HH3641" s="0"/>
      <c r="HI3641" s="0"/>
      <c r="HJ3641" s="0"/>
      <c r="HK3641" s="0"/>
      <c r="HL3641" s="0"/>
      <c r="HM3641" s="0"/>
      <c r="HN3641" s="0"/>
      <c r="HO3641" s="0"/>
      <c r="HP3641" s="0"/>
      <c r="HQ3641" s="0"/>
      <c r="HR3641" s="0"/>
      <c r="HS3641" s="0"/>
      <c r="HT3641" s="0"/>
      <c r="HU3641" s="0"/>
      <c r="HV3641" s="0"/>
      <c r="HW3641" s="0"/>
      <c r="HX3641" s="0"/>
      <c r="HY3641" s="0"/>
      <c r="HZ3641" s="0"/>
      <c r="IA3641" s="0"/>
      <c r="IB3641" s="0"/>
      <c r="IC3641" s="0"/>
      <c r="ID3641" s="0"/>
      <c r="IE3641" s="0"/>
      <c r="IF3641" s="0"/>
      <c r="IG3641" s="0"/>
      <c r="IH3641" s="0"/>
      <c r="II3641" s="0"/>
      <c r="IJ3641" s="0"/>
      <c r="IK3641" s="0"/>
      <c r="IL3641" s="0"/>
      <c r="IM3641" s="0"/>
      <c r="IN3641" s="0"/>
      <c r="IO3641" s="0"/>
      <c r="IP3641" s="0"/>
      <c r="IQ3641" s="0"/>
      <c r="IR3641" s="0"/>
      <c r="IS3641" s="0"/>
      <c r="IT3641" s="0"/>
      <c r="IU3641" s="0"/>
      <c r="IV3641" s="0"/>
      <c r="IW3641" s="0"/>
      <c r="IX3641" s="0"/>
      <c r="IY3641" s="0"/>
      <c r="IZ3641" s="0"/>
      <c r="JA3641" s="0"/>
      <c r="JB3641" s="0"/>
      <c r="JC3641" s="0"/>
      <c r="JD3641" s="0"/>
      <c r="JE3641" s="0"/>
      <c r="JF3641" s="0"/>
      <c r="JG3641" s="0"/>
      <c r="JH3641" s="0"/>
      <c r="JI3641" s="0"/>
      <c r="JJ3641" s="0"/>
      <c r="JK3641" s="0"/>
      <c r="JL3641" s="0"/>
      <c r="JM3641" s="0"/>
      <c r="JN3641" s="0"/>
      <c r="JO3641" s="0"/>
      <c r="JP3641" s="0"/>
      <c r="JQ3641" s="0"/>
      <c r="JR3641" s="0"/>
      <c r="JS3641" s="0"/>
      <c r="JT3641" s="0"/>
      <c r="JU3641" s="0"/>
      <c r="JV3641" s="0"/>
      <c r="JW3641" s="0"/>
      <c r="JX3641" s="0"/>
      <c r="JY3641" s="0"/>
      <c r="JZ3641" s="0"/>
      <c r="KA3641" s="0"/>
      <c r="KB3641" s="0"/>
      <c r="KC3641" s="0"/>
      <c r="KD3641" s="0"/>
      <c r="KE3641" s="0"/>
      <c r="KF3641" s="0"/>
      <c r="KG3641" s="0"/>
      <c r="KH3641" s="0"/>
      <c r="KI3641" s="0"/>
      <c r="KJ3641" s="0"/>
      <c r="KK3641" s="0"/>
      <c r="KL3641" s="0"/>
      <c r="KM3641" s="0"/>
      <c r="KN3641" s="0"/>
      <c r="KO3641" s="0"/>
      <c r="KP3641" s="0"/>
      <c r="KQ3641" s="0"/>
      <c r="KR3641" s="0"/>
      <c r="KS3641" s="0"/>
      <c r="KT3641" s="0"/>
      <c r="KU3641" s="0"/>
      <c r="KV3641" s="0"/>
      <c r="KW3641" s="0"/>
      <c r="KX3641" s="0"/>
      <c r="KY3641" s="0"/>
      <c r="KZ3641" s="0"/>
      <c r="LA3641" s="0"/>
      <c r="LB3641" s="0"/>
      <c r="LC3641" s="0"/>
      <c r="LD3641" s="0"/>
      <c r="LE3641" s="0"/>
      <c r="LF3641" s="0"/>
      <c r="LG3641" s="0"/>
      <c r="LH3641" s="0"/>
      <c r="LI3641" s="0"/>
      <c r="LJ3641" s="0"/>
      <c r="LK3641" s="0"/>
      <c r="LL3641" s="0"/>
      <c r="LM3641" s="0"/>
      <c r="LN3641" s="0"/>
      <c r="LO3641" s="0"/>
      <c r="LP3641" s="0"/>
      <c r="LQ3641" s="0"/>
      <c r="LR3641" s="0"/>
      <c r="LS3641" s="0"/>
      <c r="LT3641" s="0"/>
      <c r="LU3641" s="0"/>
      <c r="LV3641" s="0"/>
      <c r="LW3641" s="0"/>
      <c r="LX3641" s="0"/>
      <c r="LY3641" s="0"/>
      <c r="LZ3641" s="0"/>
      <c r="MA3641" s="0"/>
      <c r="MB3641" s="0"/>
      <c r="MC3641" s="0"/>
      <c r="MD3641" s="0"/>
      <c r="ME3641" s="0"/>
      <c r="MF3641" s="0"/>
      <c r="MG3641" s="0"/>
      <c r="MH3641" s="0"/>
      <c r="MI3641" s="0"/>
      <c r="MJ3641" s="0"/>
      <c r="MK3641" s="0"/>
      <c r="ML3641" s="0"/>
      <c r="MM3641" s="0"/>
      <c r="MN3641" s="0"/>
      <c r="MO3641" s="0"/>
      <c r="MP3641" s="0"/>
      <c r="MQ3641" s="0"/>
      <c r="MR3641" s="0"/>
      <c r="MS3641" s="0"/>
      <c r="MT3641" s="0"/>
      <c r="MU3641" s="0"/>
      <c r="MV3641" s="0"/>
      <c r="MW3641" s="0"/>
      <c r="MX3641" s="0"/>
      <c r="MY3641" s="0"/>
      <c r="MZ3641" s="0"/>
      <c r="NA3641" s="0"/>
      <c r="NB3641" s="0"/>
      <c r="NC3641" s="0"/>
      <c r="ND3641" s="0"/>
      <c r="NE3641" s="0"/>
      <c r="NF3641" s="0"/>
      <c r="NG3641" s="0"/>
      <c r="NH3641" s="0"/>
      <c r="NI3641" s="0"/>
      <c r="NJ3641" s="0"/>
      <c r="NK3641" s="0"/>
      <c r="NL3641" s="0"/>
      <c r="NM3641" s="0"/>
      <c r="NN3641" s="0"/>
      <c r="NO3641" s="0"/>
      <c r="NP3641" s="0"/>
      <c r="NQ3641" s="0"/>
      <c r="NR3641" s="0"/>
      <c r="NS3641" s="0"/>
      <c r="NT3641" s="0"/>
      <c r="NU3641" s="0"/>
      <c r="NV3641" s="0"/>
      <c r="NW3641" s="0"/>
      <c r="NX3641" s="0"/>
      <c r="NY3641" s="0"/>
      <c r="NZ3641" s="0"/>
      <c r="OA3641" s="0"/>
      <c r="OB3641" s="0"/>
      <c r="OC3641" s="0"/>
      <c r="OD3641" s="0"/>
      <c r="OE3641" s="0"/>
      <c r="OF3641" s="0"/>
      <c r="OG3641" s="0"/>
      <c r="OH3641" s="0"/>
      <c r="OI3641" s="0"/>
      <c r="OJ3641" s="0"/>
      <c r="OK3641" s="0"/>
      <c r="OL3641" s="0"/>
      <c r="OM3641" s="0"/>
      <c r="ON3641" s="0"/>
      <c r="OO3641" s="0"/>
      <c r="OP3641" s="0"/>
      <c r="OQ3641" s="0"/>
      <c r="OR3641" s="0"/>
      <c r="OS3641" s="0"/>
      <c r="OT3641" s="0"/>
      <c r="OU3641" s="0"/>
      <c r="OV3641" s="0"/>
      <c r="OW3641" s="0"/>
      <c r="OX3641" s="0"/>
      <c r="OY3641" s="0"/>
      <c r="OZ3641" s="0"/>
      <c r="PA3641" s="0"/>
      <c r="PB3641" s="0"/>
      <c r="PC3641" s="0"/>
      <c r="PD3641" s="0"/>
      <c r="PE3641" s="0"/>
      <c r="PF3641" s="0"/>
      <c r="PG3641" s="0"/>
      <c r="PH3641" s="0"/>
      <c r="PI3641" s="0"/>
      <c r="PJ3641" s="0"/>
      <c r="PK3641" s="0"/>
      <c r="PL3641" s="0"/>
      <c r="PM3641" s="0"/>
      <c r="PN3641" s="0"/>
      <c r="PO3641" s="0"/>
      <c r="PP3641" s="0"/>
      <c r="PQ3641" s="0"/>
      <c r="PR3641" s="0"/>
      <c r="PS3641" s="0"/>
      <c r="PT3641" s="0"/>
      <c r="PU3641" s="0"/>
      <c r="PV3641" s="0"/>
      <c r="PW3641" s="0"/>
      <c r="PX3641" s="0"/>
      <c r="PY3641" s="0"/>
      <c r="PZ3641" s="0"/>
      <c r="QA3641" s="0"/>
      <c r="QB3641" s="0"/>
      <c r="QC3641" s="0"/>
      <c r="QD3641" s="0"/>
      <c r="QE3641" s="0"/>
      <c r="QF3641" s="0"/>
      <c r="QG3641" s="0"/>
      <c r="QH3641" s="0"/>
      <c r="QI3641" s="0"/>
      <c r="QJ3641" s="0"/>
      <c r="QK3641" s="0"/>
      <c r="QL3641" s="0"/>
      <c r="QM3641" s="0"/>
      <c r="QN3641" s="0"/>
      <c r="QO3641" s="0"/>
      <c r="QP3641" s="0"/>
      <c r="QQ3641" s="0"/>
      <c r="QR3641" s="0"/>
      <c r="QS3641" s="0"/>
      <c r="QT3641" s="0"/>
      <c r="QU3641" s="0"/>
      <c r="QV3641" s="0"/>
      <c r="QW3641" s="0"/>
      <c r="QX3641" s="0"/>
      <c r="QY3641" s="0"/>
      <c r="QZ3641" s="0"/>
      <c r="RA3641" s="0"/>
      <c r="RB3641" s="0"/>
      <c r="RC3641" s="0"/>
      <c r="RD3641" s="0"/>
      <c r="RE3641" s="0"/>
      <c r="RF3641" s="0"/>
      <c r="RG3641" s="0"/>
      <c r="RH3641" s="0"/>
      <c r="RI3641" s="0"/>
      <c r="RJ3641" s="0"/>
      <c r="RK3641" s="0"/>
      <c r="RL3641" s="0"/>
      <c r="RM3641" s="0"/>
      <c r="RN3641" s="0"/>
      <c r="RO3641" s="0"/>
      <c r="RP3641" s="0"/>
      <c r="RQ3641" s="0"/>
      <c r="RR3641" s="0"/>
      <c r="RS3641" s="0"/>
      <c r="RT3641" s="0"/>
      <c r="RU3641" s="0"/>
      <c r="RV3641" s="0"/>
      <c r="RW3641" s="0"/>
      <c r="RX3641" s="0"/>
      <c r="RY3641" s="0"/>
      <c r="RZ3641" s="0"/>
      <c r="SA3641" s="0"/>
      <c r="SB3641" s="0"/>
      <c r="SC3641" s="0"/>
      <c r="SD3641" s="0"/>
      <c r="SE3641" s="0"/>
      <c r="SF3641" s="0"/>
      <c r="SG3641" s="0"/>
      <c r="SH3641" s="0"/>
      <c r="SI3641" s="0"/>
      <c r="SJ3641" s="0"/>
      <c r="SK3641" s="0"/>
      <c r="SL3641" s="0"/>
      <c r="SM3641" s="0"/>
      <c r="SN3641" s="0"/>
      <c r="SO3641" s="0"/>
      <c r="SP3641" s="0"/>
      <c r="SQ3641" s="0"/>
      <c r="SR3641" s="0"/>
      <c r="SS3641" s="0"/>
      <c r="ST3641" s="0"/>
      <c r="SU3641" s="0"/>
      <c r="SV3641" s="0"/>
      <c r="SW3641" s="0"/>
      <c r="SX3641" s="0"/>
      <c r="SY3641" s="0"/>
      <c r="SZ3641" s="0"/>
      <c r="TA3641" s="0"/>
      <c r="TB3641" s="0"/>
      <c r="TC3641" s="0"/>
      <c r="TD3641" s="0"/>
      <c r="TE3641" s="0"/>
      <c r="TF3641" s="0"/>
      <c r="TG3641" s="0"/>
      <c r="TH3641" s="0"/>
      <c r="TI3641" s="0"/>
      <c r="TJ3641" s="0"/>
      <c r="TK3641" s="0"/>
      <c r="TL3641" s="0"/>
      <c r="TM3641" s="0"/>
      <c r="TN3641" s="0"/>
      <c r="TO3641" s="0"/>
      <c r="TP3641" s="0"/>
      <c r="TQ3641" s="0"/>
      <c r="TR3641" s="0"/>
      <c r="TS3641" s="0"/>
      <c r="TT3641" s="0"/>
      <c r="TU3641" s="0"/>
      <c r="TV3641" s="0"/>
      <c r="TW3641" s="0"/>
      <c r="TX3641" s="0"/>
      <c r="TY3641" s="0"/>
      <c r="TZ3641" s="0"/>
      <c r="UA3641" s="0"/>
      <c r="UB3641" s="0"/>
      <c r="UC3641" s="0"/>
      <c r="UD3641" s="0"/>
      <c r="UE3641" s="0"/>
      <c r="UF3641" s="0"/>
      <c r="UG3641" s="0"/>
      <c r="UH3641" s="0"/>
      <c r="UI3641" s="0"/>
      <c r="UJ3641" s="0"/>
      <c r="UK3641" s="0"/>
      <c r="UL3641" s="0"/>
      <c r="UM3641" s="0"/>
      <c r="UN3641" s="0"/>
      <c r="UO3641" s="0"/>
      <c r="UP3641" s="0"/>
      <c r="UQ3641" s="0"/>
      <c r="UR3641" s="0"/>
      <c r="US3641" s="0"/>
      <c r="UT3641" s="0"/>
      <c r="UU3641" s="0"/>
      <c r="UV3641" s="0"/>
      <c r="UW3641" s="0"/>
      <c r="UX3641" s="0"/>
      <c r="UY3641" s="0"/>
      <c r="UZ3641" s="0"/>
      <c r="VA3641" s="0"/>
      <c r="VB3641" s="0"/>
      <c r="VC3641" s="0"/>
      <c r="VD3641" s="0"/>
      <c r="VE3641" s="0"/>
      <c r="VF3641" s="0"/>
      <c r="VG3641" s="0"/>
      <c r="VH3641" s="0"/>
      <c r="VI3641" s="0"/>
      <c r="VJ3641" s="0"/>
      <c r="VK3641" s="0"/>
      <c r="VL3641" s="0"/>
      <c r="VM3641" s="0"/>
      <c r="VN3641" s="0"/>
      <c r="VO3641" s="0"/>
      <c r="VP3641" s="0"/>
      <c r="VQ3641" s="0"/>
      <c r="VR3641" s="0"/>
      <c r="VS3641" s="0"/>
      <c r="VT3641" s="0"/>
      <c r="VU3641" s="0"/>
      <c r="VV3641" s="0"/>
      <c r="VW3641" s="0"/>
      <c r="VX3641" s="0"/>
      <c r="VY3641" s="0"/>
      <c r="VZ3641" s="0"/>
      <c r="WA3641" s="0"/>
      <c r="WB3641" s="0"/>
      <c r="WC3641" s="0"/>
      <c r="WD3641" s="0"/>
      <c r="WE3641" s="0"/>
      <c r="WF3641" s="0"/>
      <c r="WG3641" s="0"/>
      <c r="WH3641" s="0"/>
      <c r="WI3641" s="0"/>
      <c r="WJ3641" s="0"/>
      <c r="WK3641" s="0"/>
      <c r="WL3641" s="0"/>
      <c r="WM3641" s="0"/>
      <c r="WN3641" s="0"/>
      <c r="WO3641" s="0"/>
      <c r="WP3641" s="0"/>
      <c r="WQ3641" s="0"/>
      <c r="WR3641" s="0"/>
      <c r="WS3641" s="0"/>
      <c r="WT3641" s="0"/>
      <c r="WU3641" s="0"/>
      <c r="WV3641" s="0"/>
      <c r="WW3641" s="0"/>
      <c r="WX3641" s="0"/>
      <c r="WY3641" s="0"/>
      <c r="WZ3641" s="0"/>
      <c r="XA3641" s="0"/>
      <c r="XB3641" s="0"/>
      <c r="XC3641" s="0"/>
      <c r="XD3641" s="0"/>
      <c r="XE3641" s="0"/>
      <c r="XF3641" s="0"/>
      <c r="XG3641" s="0"/>
      <c r="XH3641" s="0"/>
      <c r="XI3641" s="0"/>
      <c r="XJ3641" s="0"/>
      <c r="XK3641" s="0"/>
      <c r="XL3641" s="0"/>
      <c r="XM3641" s="0"/>
      <c r="XN3641" s="0"/>
      <c r="XO3641" s="0"/>
      <c r="XP3641" s="0"/>
      <c r="XQ3641" s="0"/>
      <c r="XR3641" s="0"/>
      <c r="XS3641" s="0"/>
      <c r="XT3641" s="0"/>
      <c r="XU3641" s="0"/>
      <c r="XV3641" s="0"/>
      <c r="XW3641" s="0"/>
      <c r="XX3641" s="0"/>
      <c r="XY3641" s="0"/>
      <c r="XZ3641" s="0"/>
      <c r="YA3641" s="0"/>
      <c r="YB3641" s="0"/>
      <c r="YC3641" s="0"/>
      <c r="YD3641" s="0"/>
      <c r="YE3641" s="0"/>
      <c r="YF3641" s="0"/>
      <c r="YG3641" s="0"/>
      <c r="YH3641" s="0"/>
      <c r="YI3641" s="0"/>
      <c r="YJ3641" s="0"/>
      <c r="YK3641" s="0"/>
      <c r="YL3641" s="0"/>
      <c r="YM3641" s="0"/>
      <c r="YN3641" s="0"/>
      <c r="YO3641" s="0"/>
      <c r="YP3641" s="0"/>
      <c r="YQ3641" s="0"/>
      <c r="YR3641" s="0"/>
      <c r="YS3641" s="0"/>
      <c r="YT3641" s="0"/>
      <c r="YU3641" s="0"/>
      <c r="YV3641" s="0"/>
      <c r="YW3641" s="0"/>
      <c r="YX3641" s="0"/>
      <c r="YY3641" s="0"/>
      <c r="YZ3641" s="0"/>
      <c r="ZA3641" s="0"/>
      <c r="ZB3641" s="0"/>
      <c r="ZC3641" s="0"/>
      <c r="ZD3641" s="0"/>
      <c r="ZE3641" s="0"/>
      <c r="ZF3641" s="0"/>
      <c r="ZG3641" s="0"/>
      <c r="ZH3641" s="0"/>
      <c r="ZI3641" s="0"/>
      <c r="ZJ3641" s="0"/>
      <c r="ZK3641" s="0"/>
      <c r="ZL3641" s="0"/>
      <c r="ZM3641" s="0"/>
      <c r="ZN3641" s="0"/>
      <c r="ZO3641" s="0"/>
      <c r="ZP3641" s="0"/>
      <c r="ZQ3641" s="0"/>
      <c r="ZR3641" s="0"/>
      <c r="ZS3641" s="0"/>
      <c r="ZT3641" s="0"/>
      <c r="ZU3641" s="0"/>
      <c r="ZV3641" s="0"/>
      <c r="ZW3641" s="0"/>
      <c r="ZX3641" s="0"/>
      <c r="ZY3641" s="0"/>
      <c r="ZZ3641" s="0"/>
      <c r="AAA3641" s="0"/>
      <c r="AAB3641" s="0"/>
      <c r="AAC3641" s="0"/>
      <c r="AAD3641" s="0"/>
      <c r="AAE3641" s="0"/>
      <c r="AAF3641" s="0"/>
      <c r="AAG3641" s="0"/>
      <c r="AAH3641" s="0"/>
      <c r="AAI3641" s="0"/>
      <c r="AAJ3641" s="0"/>
      <c r="AAK3641" s="0"/>
      <c r="AAL3641" s="0"/>
      <c r="AAM3641" s="0"/>
      <c r="AAN3641" s="0"/>
      <c r="AAO3641" s="0"/>
      <c r="AAP3641" s="0"/>
      <c r="AAQ3641" s="0"/>
      <c r="AAR3641" s="0"/>
      <c r="AAS3641" s="0"/>
      <c r="AAT3641" s="0"/>
      <c r="AAU3641" s="0"/>
      <c r="AAV3641" s="0"/>
      <c r="AAW3641" s="0"/>
      <c r="AAX3641" s="0"/>
      <c r="AAY3641" s="0"/>
      <c r="AAZ3641" s="0"/>
      <c r="ABA3641" s="0"/>
      <c r="ABB3641" s="0"/>
      <c r="ABC3641" s="0"/>
      <c r="ABD3641" s="0"/>
      <c r="ABE3641" s="0"/>
      <c r="ABF3641" s="0"/>
      <c r="ABG3641" s="0"/>
      <c r="ABH3641" s="0"/>
      <c r="ABI3641" s="0"/>
      <c r="ABJ3641" s="0"/>
      <c r="ABK3641" s="0"/>
      <c r="ABL3641" s="0"/>
      <c r="ABM3641" s="0"/>
      <c r="ABN3641" s="0"/>
      <c r="ABO3641" s="0"/>
      <c r="ABP3641" s="0"/>
      <c r="ABQ3641" s="0"/>
      <c r="ABR3641" s="0"/>
      <c r="ABS3641" s="0"/>
      <c r="ABT3641" s="0"/>
      <c r="ABU3641" s="0"/>
      <c r="ABV3641" s="0"/>
      <c r="ABW3641" s="0"/>
      <c r="ABX3641" s="0"/>
      <c r="ABY3641" s="0"/>
      <c r="ABZ3641" s="0"/>
      <c r="ACA3641" s="0"/>
      <c r="ACB3641" s="0"/>
      <c r="ACC3641" s="0"/>
      <c r="ACD3641" s="0"/>
      <c r="ACE3641" s="0"/>
      <c r="ACF3641" s="0"/>
      <c r="ACG3641" s="0"/>
      <c r="ACH3641" s="0"/>
      <c r="ACI3641" s="0"/>
      <c r="ACJ3641" s="0"/>
      <c r="ACK3641" s="0"/>
      <c r="ACL3641" s="0"/>
      <c r="ACM3641" s="0"/>
      <c r="ACN3641" s="0"/>
      <c r="ACO3641" s="0"/>
      <c r="ACP3641" s="0"/>
      <c r="ACQ3641" s="0"/>
      <c r="ACR3641" s="0"/>
      <c r="ACS3641" s="0"/>
      <c r="ACT3641" s="0"/>
      <c r="ACU3641" s="0"/>
      <c r="ACV3641" s="0"/>
      <c r="ACW3641" s="0"/>
      <c r="ACX3641" s="0"/>
      <c r="ACY3641" s="0"/>
      <c r="ACZ3641" s="0"/>
      <c r="ADA3641" s="0"/>
      <c r="ADB3641" s="0"/>
      <c r="ADC3641" s="0"/>
      <c r="ADD3641" s="0"/>
      <c r="ADE3641" s="0"/>
      <c r="ADF3641" s="0"/>
      <c r="ADG3641" s="0"/>
      <c r="ADH3641" s="0"/>
      <c r="ADI3641" s="0"/>
      <c r="ADJ3641" s="0"/>
      <c r="ADK3641" s="0"/>
      <c r="ADL3641" s="0"/>
      <c r="ADM3641" s="0"/>
      <c r="ADN3641" s="0"/>
      <c r="ADO3641" s="0"/>
      <c r="ADP3641" s="0"/>
      <c r="ADQ3641" s="0"/>
      <c r="ADR3641" s="0"/>
      <c r="ADS3641" s="0"/>
      <c r="ADT3641" s="0"/>
      <c r="ADU3641" s="0"/>
      <c r="ADV3641" s="0"/>
      <c r="ADW3641" s="0"/>
      <c r="ADX3641" s="0"/>
      <c r="ADY3641" s="0"/>
      <c r="ADZ3641" s="0"/>
      <c r="AEA3641" s="0"/>
      <c r="AEB3641" s="0"/>
      <c r="AEC3641" s="0"/>
      <c r="AED3641" s="0"/>
      <c r="AEE3641" s="0"/>
      <c r="AEF3641" s="0"/>
      <c r="AEG3641" s="0"/>
      <c r="AEH3641" s="0"/>
      <c r="AEI3641" s="0"/>
      <c r="AEJ3641" s="0"/>
      <c r="AEK3641" s="0"/>
      <c r="AEL3641" s="0"/>
      <c r="AEM3641" s="0"/>
      <c r="AEN3641" s="0"/>
      <c r="AEO3641" s="0"/>
      <c r="AEP3641" s="0"/>
      <c r="AEQ3641" s="0"/>
      <c r="AER3641" s="0"/>
      <c r="AES3641" s="0"/>
      <c r="AET3641" s="0"/>
      <c r="AEU3641" s="0"/>
      <c r="AEV3641" s="0"/>
      <c r="AEW3641" s="0"/>
      <c r="AEX3641" s="0"/>
      <c r="AEY3641" s="0"/>
      <c r="AEZ3641" s="0"/>
      <c r="AFA3641" s="0"/>
      <c r="AFB3641" s="0"/>
      <c r="AFC3641" s="0"/>
      <c r="AFD3641" s="0"/>
      <c r="AFE3641" s="0"/>
      <c r="AFF3641" s="0"/>
      <c r="AFG3641" s="0"/>
      <c r="AFH3641" s="0"/>
      <c r="AFI3641" s="0"/>
      <c r="AFJ3641" s="0"/>
      <c r="AFK3641" s="0"/>
      <c r="AFL3641" s="0"/>
      <c r="AFM3641" s="0"/>
      <c r="AFN3641" s="0"/>
      <c r="AFO3641" s="0"/>
      <c r="AFP3641" s="0"/>
      <c r="AFQ3641" s="0"/>
      <c r="AFR3641" s="0"/>
      <c r="AFS3641" s="0"/>
      <c r="AFT3641" s="0"/>
      <c r="AFU3641" s="0"/>
      <c r="AFV3641" s="0"/>
      <c r="AFW3641" s="0"/>
      <c r="AFX3641" s="0"/>
      <c r="AFY3641" s="0"/>
      <c r="AFZ3641" s="0"/>
      <c r="AGA3641" s="0"/>
      <c r="AGB3641" s="0"/>
      <c r="AGC3641" s="0"/>
      <c r="AGD3641" s="0"/>
      <c r="AGE3641" s="0"/>
      <c r="AGF3641" s="0"/>
      <c r="AGG3641" s="0"/>
      <c r="AGH3641" s="0"/>
      <c r="AGI3641" s="0"/>
      <c r="AGJ3641" s="0"/>
      <c r="AGK3641" s="0"/>
      <c r="AGL3641" s="0"/>
      <c r="AGM3641" s="0"/>
      <c r="AGN3641" s="0"/>
      <c r="AGO3641" s="0"/>
      <c r="AGP3641" s="0"/>
      <c r="AGQ3641" s="0"/>
      <c r="AGR3641" s="0"/>
      <c r="AGS3641" s="0"/>
      <c r="AGT3641" s="0"/>
      <c r="AGU3641" s="0"/>
      <c r="AGV3641" s="0"/>
      <c r="AGW3641" s="0"/>
      <c r="AGX3641" s="0"/>
      <c r="AGY3641" s="0"/>
      <c r="AGZ3641" s="0"/>
      <c r="AHA3641" s="0"/>
      <c r="AHB3641" s="0"/>
      <c r="AHC3641" s="0"/>
      <c r="AHD3641" s="0"/>
      <c r="AHE3641" s="0"/>
      <c r="AHF3641" s="0"/>
      <c r="AHG3641" s="0"/>
      <c r="AHH3641" s="0"/>
      <c r="AHI3641" s="0"/>
      <c r="AHJ3641" s="0"/>
      <c r="AHK3641" s="0"/>
      <c r="AHL3641" s="0"/>
      <c r="AHM3641" s="0"/>
      <c r="AHN3641" s="0"/>
      <c r="AHO3641" s="0"/>
      <c r="AHP3641" s="0"/>
      <c r="AHQ3641" s="0"/>
      <c r="AHR3641" s="0"/>
      <c r="AHS3641" s="0"/>
      <c r="AHT3641" s="0"/>
      <c r="AHU3641" s="0"/>
      <c r="AHV3641" s="0"/>
      <c r="AHW3641" s="0"/>
      <c r="AHX3641" s="0"/>
      <c r="AHY3641" s="0"/>
      <c r="AHZ3641" s="0"/>
      <c r="AIA3641" s="0"/>
      <c r="AIB3641" s="0"/>
      <c r="AIC3641" s="0"/>
      <c r="AID3641" s="0"/>
      <c r="AIE3641" s="0"/>
      <c r="AIF3641" s="0"/>
      <c r="AIG3641" s="0"/>
      <c r="AIH3641" s="0"/>
      <c r="AII3641" s="0"/>
      <c r="AIJ3641" s="0"/>
      <c r="AIK3641" s="0"/>
      <c r="AIL3641" s="0"/>
      <c r="AIM3641" s="0"/>
      <c r="AIN3641" s="0"/>
      <c r="AIO3641" s="0"/>
      <c r="AIP3641" s="0"/>
      <c r="AIQ3641" s="0"/>
      <c r="AIR3641" s="0"/>
      <c r="AIS3641" s="0"/>
      <c r="AIT3641" s="0"/>
      <c r="AIU3641" s="0"/>
      <c r="AIV3641" s="0"/>
      <c r="AIW3641" s="0"/>
      <c r="AIX3641" s="0"/>
      <c r="AIY3641" s="0"/>
      <c r="AIZ3641" s="0"/>
      <c r="AJA3641" s="0"/>
      <c r="AJB3641" s="0"/>
      <c r="AJC3641" s="0"/>
      <c r="AJD3641" s="0"/>
      <c r="AJE3641" s="0"/>
      <c r="AJF3641" s="0"/>
      <c r="AJG3641" s="0"/>
      <c r="AJH3641" s="0"/>
      <c r="AJI3641" s="0"/>
      <c r="AJJ3641" s="0"/>
      <c r="AJK3641" s="0"/>
      <c r="AJL3641" s="0"/>
      <c r="AJM3641" s="0"/>
      <c r="AJN3641" s="0"/>
      <c r="AJO3641" s="0"/>
      <c r="AJP3641" s="0"/>
      <c r="AJQ3641" s="0"/>
      <c r="AJR3641" s="0"/>
      <c r="AJS3641" s="0"/>
      <c r="AJT3641" s="0"/>
      <c r="AJU3641" s="0"/>
      <c r="AJV3641" s="0"/>
      <c r="AJW3641" s="0"/>
      <c r="AJX3641" s="0"/>
      <c r="AJY3641" s="0"/>
      <c r="AJZ3641" s="0"/>
      <c r="AKA3641" s="0"/>
      <c r="AKB3641" s="0"/>
      <c r="AKC3641" s="0"/>
      <c r="AKD3641" s="0"/>
      <c r="AKE3641" s="0"/>
      <c r="AKF3641" s="0"/>
      <c r="AKG3641" s="0"/>
      <c r="AKH3641" s="0"/>
      <c r="AKI3641" s="0"/>
      <c r="AKJ3641" s="0"/>
      <c r="AKK3641" s="0"/>
      <c r="AKL3641" s="0"/>
      <c r="AKM3641" s="0"/>
      <c r="AKN3641" s="0"/>
      <c r="AKO3641" s="0"/>
      <c r="AKP3641" s="0"/>
      <c r="AKQ3641" s="0"/>
      <c r="AKR3641" s="0"/>
      <c r="AKS3641" s="0"/>
      <c r="AKT3641" s="0"/>
      <c r="AKU3641" s="0"/>
      <c r="AKV3641" s="0"/>
      <c r="AKW3641" s="0"/>
      <c r="AKX3641" s="0"/>
      <c r="AKY3641" s="0"/>
      <c r="AKZ3641" s="0"/>
      <c r="ALA3641" s="0"/>
      <c r="ALB3641" s="0"/>
      <c r="ALC3641" s="0"/>
      <c r="ALD3641" s="0"/>
      <c r="ALE3641" s="0"/>
      <c r="ALF3641" s="0"/>
      <c r="ALG3641" s="0"/>
      <c r="ALH3641" s="0"/>
      <c r="ALI3641" s="0"/>
      <c r="ALJ3641" s="0"/>
      <c r="ALK3641" s="0"/>
      <c r="ALL3641" s="0"/>
      <c r="ALM3641" s="0"/>
      <c r="ALN3641" s="0"/>
      <c r="ALO3641" s="0"/>
      <c r="ALP3641" s="0"/>
      <c r="ALQ3641" s="0"/>
      <c r="ALR3641" s="0"/>
      <c r="ALS3641" s="0"/>
      <c r="ALT3641" s="0"/>
      <c r="ALU3641" s="0"/>
      <c r="ALV3641" s="0"/>
      <c r="ALW3641" s="0"/>
      <c r="ALX3641" s="0"/>
      <c r="ALY3641" s="0"/>
      <c r="ALZ3641" s="0"/>
      <c r="AMA3641" s="0"/>
      <c r="AMB3641" s="0"/>
      <c r="AMC3641" s="0"/>
      <c r="AMD3641" s="0"/>
      <c r="AME3641" s="0"/>
      <c r="AMF3641" s="0"/>
      <c r="AMG3641" s="0"/>
      <c r="AMH3641" s="0"/>
      <c r="AMI3641" s="0"/>
    </row>
    <row r="3642" customFormat="false" ht="12.75" hidden="false" customHeight="false" outlineLevel="0" collapsed="false">
      <c r="A3642" s="1" t="s">
        <v>3869</v>
      </c>
      <c r="C3642" s="27" t="s">
        <v>3872</v>
      </c>
      <c r="D3642" s="27" t="s">
        <v>13</v>
      </c>
      <c r="E3642" s="28"/>
      <c r="F3642" s="29"/>
      <c r="G3642" s="27"/>
      <c r="H3642" s="30" t="s">
        <v>168</v>
      </c>
      <c r="I3642" s="31" t="n">
        <v>0.46</v>
      </c>
      <c r="J3642" s="107" t="s">
        <v>2875</v>
      </c>
      <c r="BM3642" s="0"/>
      <c r="BN3642" s="0"/>
      <c r="BO3642" s="0"/>
      <c r="BP3642" s="0"/>
      <c r="BQ3642" s="0"/>
      <c r="BR3642" s="0"/>
      <c r="BS3642" s="0"/>
      <c r="BT3642" s="0"/>
      <c r="BU3642" s="0"/>
      <c r="BV3642" s="0"/>
      <c r="BW3642" s="0"/>
      <c r="BX3642" s="0"/>
      <c r="BY3642" s="0"/>
      <c r="BZ3642" s="0"/>
      <c r="CA3642" s="0"/>
      <c r="CB3642" s="0"/>
      <c r="CC3642" s="0"/>
      <c r="CD3642" s="0"/>
      <c r="CE3642" s="0"/>
      <c r="CF3642" s="0"/>
      <c r="CG3642" s="0"/>
      <c r="CH3642" s="0"/>
      <c r="CI3642" s="0"/>
      <c r="CJ3642" s="0"/>
      <c r="CK3642" s="0"/>
      <c r="CL3642" s="0"/>
      <c r="CM3642" s="0"/>
      <c r="CN3642" s="0"/>
      <c r="CO3642" s="0"/>
      <c r="CP3642" s="0"/>
      <c r="CQ3642" s="0"/>
      <c r="CR3642" s="0"/>
      <c r="CS3642" s="0"/>
      <c r="CT3642" s="0"/>
      <c r="CU3642" s="0"/>
      <c r="CV3642" s="0"/>
      <c r="CW3642" s="0"/>
      <c r="CX3642" s="0"/>
      <c r="CY3642" s="0"/>
      <c r="CZ3642" s="0"/>
      <c r="DA3642" s="0"/>
      <c r="DB3642" s="0"/>
      <c r="DC3642" s="0"/>
      <c r="DD3642" s="0"/>
      <c r="DE3642" s="0"/>
      <c r="DF3642" s="0"/>
      <c r="DG3642" s="0"/>
      <c r="DH3642" s="0"/>
      <c r="DI3642" s="0"/>
      <c r="DJ3642" s="0"/>
      <c r="DK3642" s="0"/>
      <c r="DL3642" s="0"/>
      <c r="DM3642" s="0"/>
      <c r="DN3642" s="0"/>
      <c r="DO3642" s="0"/>
      <c r="DP3642" s="0"/>
      <c r="DQ3642" s="0"/>
      <c r="DR3642" s="0"/>
      <c r="DS3642" s="0"/>
      <c r="DT3642" s="0"/>
      <c r="DU3642" s="0"/>
      <c r="DV3642" s="0"/>
      <c r="DW3642" s="0"/>
      <c r="DX3642" s="0"/>
      <c r="DY3642" s="0"/>
      <c r="DZ3642" s="0"/>
      <c r="EA3642" s="0"/>
      <c r="EB3642" s="0"/>
      <c r="EC3642" s="0"/>
      <c r="ED3642" s="0"/>
      <c r="EE3642" s="0"/>
      <c r="EF3642" s="0"/>
      <c r="EG3642" s="0"/>
      <c r="EH3642" s="0"/>
      <c r="EI3642" s="0"/>
      <c r="EJ3642" s="0"/>
      <c r="EK3642" s="0"/>
      <c r="EL3642" s="0"/>
      <c r="EM3642" s="0"/>
      <c r="EN3642" s="0"/>
      <c r="EO3642" s="0"/>
      <c r="EP3642" s="0"/>
      <c r="EQ3642" s="0"/>
      <c r="ER3642" s="0"/>
      <c r="ES3642" s="0"/>
      <c r="ET3642" s="0"/>
      <c r="EU3642" s="0"/>
      <c r="EV3642" s="0"/>
      <c r="EW3642" s="0"/>
      <c r="EX3642" s="0"/>
      <c r="EY3642" s="0"/>
      <c r="EZ3642" s="0"/>
      <c r="FA3642" s="0"/>
      <c r="FB3642" s="0"/>
      <c r="FC3642" s="0"/>
      <c r="FD3642" s="0"/>
      <c r="FE3642" s="0"/>
      <c r="FF3642" s="0"/>
      <c r="FG3642" s="0"/>
      <c r="FH3642" s="0"/>
      <c r="FI3642" s="0"/>
      <c r="FJ3642" s="0"/>
      <c r="FK3642" s="0"/>
      <c r="FL3642" s="0"/>
      <c r="FM3642" s="0"/>
      <c r="FN3642" s="0"/>
      <c r="FO3642" s="0"/>
      <c r="FP3642" s="0"/>
      <c r="FQ3642" s="0"/>
      <c r="FR3642" s="0"/>
      <c r="FS3642" s="0"/>
      <c r="FT3642" s="0"/>
      <c r="FU3642" s="0"/>
      <c r="FV3642" s="0"/>
      <c r="FW3642" s="0"/>
      <c r="FX3642" s="0"/>
      <c r="FY3642" s="0"/>
      <c r="FZ3642" s="0"/>
      <c r="GA3642" s="0"/>
      <c r="GB3642" s="0"/>
      <c r="GC3642" s="0"/>
      <c r="GD3642" s="0"/>
      <c r="GE3642" s="0"/>
      <c r="GF3642" s="0"/>
      <c r="GG3642" s="0"/>
      <c r="GH3642" s="0"/>
      <c r="GI3642" s="0"/>
      <c r="GJ3642" s="0"/>
      <c r="GK3642" s="0"/>
      <c r="GL3642" s="0"/>
      <c r="GM3642" s="0"/>
      <c r="GN3642" s="0"/>
      <c r="GO3642" s="0"/>
      <c r="GP3642" s="0"/>
      <c r="GQ3642" s="0"/>
      <c r="GR3642" s="0"/>
      <c r="GS3642" s="0"/>
      <c r="GT3642" s="0"/>
      <c r="GU3642" s="0"/>
      <c r="GV3642" s="0"/>
      <c r="GW3642" s="0"/>
      <c r="GX3642" s="0"/>
      <c r="GY3642" s="0"/>
      <c r="GZ3642" s="0"/>
      <c r="HA3642" s="0"/>
      <c r="HB3642" s="0"/>
      <c r="HC3642" s="0"/>
      <c r="HD3642" s="0"/>
      <c r="HE3642" s="0"/>
      <c r="HF3642" s="0"/>
      <c r="HG3642" s="0"/>
      <c r="HH3642" s="0"/>
      <c r="HI3642" s="0"/>
      <c r="HJ3642" s="0"/>
      <c r="HK3642" s="0"/>
      <c r="HL3642" s="0"/>
      <c r="HM3642" s="0"/>
      <c r="HN3642" s="0"/>
      <c r="HO3642" s="0"/>
      <c r="HP3642" s="0"/>
      <c r="HQ3642" s="0"/>
      <c r="HR3642" s="0"/>
      <c r="HS3642" s="0"/>
      <c r="HT3642" s="0"/>
      <c r="HU3642" s="0"/>
      <c r="HV3642" s="0"/>
      <c r="HW3642" s="0"/>
      <c r="HX3642" s="0"/>
      <c r="HY3642" s="0"/>
      <c r="HZ3642" s="0"/>
      <c r="IA3642" s="0"/>
      <c r="IB3642" s="0"/>
      <c r="IC3642" s="0"/>
      <c r="ID3642" s="0"/>
      <c r="IE3642" s="0"/>
      <c r="IF3642" s="0"/>
      <c r="IG3642" s="0"/>
      <c r="IH3642" s="0"/>
      <c r="II3642" s="0"/>
      <c r="IJ3642" s="0"/>
      <c r="IK3642" s="0"/>
      <c r="IL3642" s="0"/>
      <c r="IM3642" s="0"/>
      <c r="IN3642" s="0"/>
      <c r="IO3642" s="0"/>
      <c r="IP3642" s="0"/>
      <c r="IQ3642" s="0"/>
      <c r="IR3642" s="0"/>
      <c r="IS3642" s="0"/>
      <c r="IT3642" s="0"/>
      <c r="IU3642" s="0"/>
      <c r="IV3642" s="0"/>
      <c r="IW3642" s="0"/>
      <c r="IX3642" s="0"/>
      <c r="IY3642" s="0"/>
      <c r="IZ3642" s="0"/>
      <c r="JA3642" s="0"/>
      <c r="JB3642" s="0"/>
      <c r="JC3642" s="0"/>
      <c r="JD3642" s="0"/>
      <c r="JE3642" s="0"/>
      <c r="JF3642" s="0"/>
      <c r="JG3642" s="0"/>
      <c r="JH3642" s="0"/>
      <c r="JI3642" s="0"/>
      <c r="JJ3642" s="0"/>
      <c r="JK3642" s="0"/>
      <c r="JL3642" s="0"/>
      <c r="JM3642" s="0"/>
      <c r="JN3642" s="0"/>
      <c r="JO3642" s="0"/>
      <c r="JP3642" s="0"/>
      <c r="JQ3642" s="0"/>
      <c r="JR3642" s="0"/>
      <c r="JS3642" s="0"/>
      <c r="JT3642" s="0"/>
      <c r="JU3642" s="0"/>
      <c r="JV3642" s="0"/>
      <c r="JW3642" s="0"/>
      <c r="JX3642" s="0"/>
      <c r="JY3642" s="0"/>
      <c r="JZ3642" s="0"/>
      <c r="KA3642" s="0"/>
      <c r="KB3642" s="0"/>
      <c r="KC3642" s="0"/>
      <c r="KD3642" s="0"/>
      <c r="KE3642" s="0"/>
      <c r="KF3642" s="0"/>
      <c r="KG3642" s="0"/>
      <c r="KH3642" s="0"/>
      <c r="KI3642" s="0"/>
      <c r="KJ3642" s="0"/>
      <c r="KK3642" s="0"/>
      <c r="KL3642" s="0"/>
      <c r="KM3642" s="0"/>
      <c r="KN3642" s="0"/>
      <c r="KO3642" s="0"/>
      <c r="KP3642" s="0"/>
      <c r="KQ3642" s="0"/>
      <c r="KR3642" s="0"/>
      <c r="KS3642" s="0"/>
      <c r="KT3642" s="0"/>
      <c r="KU3642" s="0"/>
      <c r="KV3642" s="0"/>
      <c r="KW3642" s="0"/>
      <c r="KX3642" s="0"/>
      <c r="KY3642" s="0"/>
      <c r="KZ3642" s="0"/>
      <c r="LA3642" s="0"/>
      <c r="LB3642" s="0"/>
      <c r="LC3642" s="0"/>
      <c r="LD3642" s="0"/>
      <c r="LE3642" s="0"/>
      <c r="LF3642" s="0"/>
      <c r="LG3642" s="0"/>
      <c r="LH3642" s="0"/>
      <c r="LI3642" s="0"/>
      <c r="LJ3642" s="0"/>
      <c r="LK3642" s="0"/>
      <c r="LL3642" s="0"/>
      <c r="LM3642" s="0"/>
      <c r="LN3642" s="0"/>
      <c r="LO3642" s="0"/>
      <c r="LP3642" s="0"/>
      <c r="LQ3642" s="0"/>
      <c r="LR3642" s="0"/>
      <c r="LS3642" s="0"/>
      <c r="LT3642" s="0"/>
      <c r="LU3642" s="0"/>
      <c r="LV3642" s="0"/>
      <c r="LW3642" s="0"/>
      <c r="LX3642" s="0"/>
      <c r="LY3642" s="0"/>
      <c r="LZ3642" s="0"/>
      <c r="MA3642" s="0"/>
      <c r="MB3642" s="0"/>
      <c r="MC3642" s="0"/>
      <c r="MD3642" s="0"/>
      <c r="ME3642" s="0"/>
      <c r="MF3642" s="0"/>
      <c r="MG3642" s="0"/>
      <c r="MH3642" s="0"/>
      <c r="MI3642" s="0"/>
      <c r="MJ3642" s="0"/>
      <c r="MK3642" s="0"/>
      <c r="ML3642" s="0"/>
      <c r="MM3642" s="0"/>
      <c r="MN3642" s="0"/>
      <c r="MO3642" s="0"/>
      <c r="MP3642" s="0"/>
      <c r="MQ3642" s="0"/>
      <c r="MR3642" s="0"/>
      <c r="MS3642" s="0"/>
      <c r="MT3642" s="0"/>
      <c r="MU3642" s="0"/>
      <c r="MV3642" s="0"/>
      <c r="MW3642" s="0"/>
      <c r="MX3642" s="0"/>
      <c r="MY3642" s="0"/>
      <c r="MZ3642" s="0"/>
      <c r="NA3642" s="0"/>
      <c r="NB3642" s="0"/>
      <c r="NC3642" s="0"/>
      <c r="ND3642" s="0"/>
      <c r="NE3642" s="0"/>
      <c r="NF3642" s="0"/>
      <c r="NG3642" s="0"/>
      <c r="NH3642" s="0"/>
      <c r="NI3642" s="0"/>
      <c r="NJ3642" s="0"/>
      <c r="NK3642" s="0"/>
      <c r="NL3642" s="0"/>
      <c r="NM3642" s="0"/>
      <c r="NN3642" s="0"/>
      <c r="NO3642" s="0"/>
      <c r="NP3642" s="0"/>
      <c r="NQ3642" s="0"/>
      <c r="NR3642" s="0"/>
      <c r="NS3642" s="0"/>
      <c r="NT3642" s="0"/>
      <c r="NU3642" s="0"/>
      <c r="NV3642" s="0"/>
      <c r="NW3642" s="0"/>
      <c r="NX3642" s="0"/>
      <c r="NY3642" s="0"/>
      <c r="NZ3642" s="0"/>
      <c r="OA3642" s="0"/>
      <c r="OB3642" s="0"/>
      <c r="OC3642" s="0"/>
      <c r="OD3642" s="0"/>
      <c r="OE3642" s="0"/>
      <c r="OF3642" s="0"/>
      <c r="OG3642" s="0"/>
      <c r="OH3642" s="0"/>
      <c r="OI3642" s="0"/>
      <c r="OJ3642" s="0"/>
      <c r="OK3642" s="0"/>
      <c r="OL3642" s="0"/>
      <c r="OM3642" s="0"/>
      <c r="ON3642" s="0"/>
      <c r="OO3642" s="0"/>
      <c r="OP3642" s="0"/>
      <c r="OQ3642" s="0"/>
      <c r="OR3642" s="0"/>
      <c r="OS3642" s="0"/>
      <c r="OT3642" s="0"/>
      <c r="OU3642" s="0"/>
      <c r="OV3642" s="0"/>
      <c r="OW3642" s="0"/>
      <c r="OX3642" s="0"/>
      <c r="OY3642" s="0"/>
      <c r="OZ3642" s="0"/>
      <c r="PA3642" s="0"/>
      <c r="PB3642" s="0"/>
      <c r="PC3642" s="0"/>
      <c r="PD3642" s="0"/>
      <c r="PE3642" s="0"/>
      <c r="PF3642" s="0"/>
      <c r="PG3642" s="0"/>
      <c r="PH3642" s="0"/>
      <c r="PI3642" s="0"/>
      <c r="PJ3642" s="0"/>
      <c r="PK3642" s="0"/>
      <c r="PL3642" s="0"/>
      <c r="PM3642" s="0"/>
      <c r="PN3642" s="0"/>
      <c r="PO3642" s="0"/>
      <c r="PP3642" s="0"/>
      <c r="PQ3642" s="0"/>
      <c r="PR3642" s="0"/>
      <c r="PS3642" s="0"/>
      <c r="PT3642" s="0"/>
      <c r="PU3642" s="0"/>
      <c r="PV3642" s="0"/>
      <c r="PW3642" s="0"/>
      <c r="PX3642" s="0"/>
      <c r="PY3642" s="0"/>
      <c r="PZ3642" s="0"/>
      <c r="QA3642" s="0"/>
      <c r="QB3642" s="0"/>
      <c r="QC3642" s="0"/>
      <c r="QD3642" s="0"/>
      <c r="QE3642" s="0"/>
      <c r="QF3642" s="0"/>
      <c r="QG3642" s="0"/>
      <c r="QH3642" s="0"/>
      <c r="QI3642" s="0"/>
      <c r="QJ3642" s="0"/>
      <c r="QK3642" s="0"/>
      <c r="QL3642" s="0"/>
      <c r="QM3642" s="0"/>
      <c r="QN3642" s="0"/>
      <c r="QO3642" s="0"/>
      <c r="QP3642" s="0"/>
      <c r="QQ3642" s="0"/>
      <c r="QR3642" s="0"/>
      <c r="QS3642" s="0"/>
      <c r="QT3642" s="0"/>
      <c r="QU3642" s="0"/>
      <c r="QV3642" s="0"/>
      <c r="QW3642" s="0"/>
      <c r="QX3642" s="0"/>
      <c r="QY3642" s="0"/>
      <c r="QZ3642" s="0"/>
      <c r="RA3642" s="0"/>
      <c r="RB3642" s="0"/>
      <c r="RC3642" s="0"/>
      <c r="RD3642" s="0"/>
      <c r="RE3642" s="0"/>
      <c r="RF3642" s="0"/>
      <c r="RG3642" s="0"/>
      <c r="RH3642" s="0"/>
      <c r="RI3642" s="0"/>
      <c r="RJ3642" s="0"/>
      <c r="RK3642" s="0"/>
      <c r="RL3642" s="0"/>
      <c r="RM3642" s="0"/>
      <c r="RN3642" s="0"/>
      <c r="RO3642" s="0"/>
      <c r="RP3642" s="0"/>
      <c r="RQ3642" s="0"/>
      <c r="RR3642" s="0"/>
      <c r="RS3642" s="0"/>
      <c r="RT3642" s="0"/>
      <c r="RU3642" s="0"/>
      <c r="RV3642" s="0"/>
      <c r="RW3642" s="0"/>
      <c r="RX3642" s="0"/>
      <c r="RY3642" s="0"/>
      <c r="RZ3642" s="0"/>
      <c r="SA3642" s="0"/>
      <c r="SB3642" s="0"/>
      <c r="SC3642" s="0"/>
      <c r="SD3642" s="0"/>
      <c r="SE3642" s="0"/>
      <c r="SF3642" s="0"/>
      <c r="SG3642" s="0"/>
      <c r="SH3642" s="0"/>
      <c r="SI3642" s="0"/>
      <c r="SJ3642" s="0"/>
      <c r="SK3642" s="0"/>
      <c r="SL3642" s="0"/>
      <c r="SM3642" s="0"/>
      <c r="SN3642" s="0"/>
      <c r="SO3642" s="0"/>
      <c r="SP3642" s="0"/>
      <c r="SQ3642" s="0"/>
      <c r="SR3642" s="0"/>
      <c r="SS3642" s="0"/>
      <c r="ST3642" s="0"/>
      <c r="SU3642" s="0"/>
      <c r="SV3642" s="0"/>
      <c r="SW3642" s="0"/>
      <c r="SX3642" s="0"/>
      <c r="SY3642" s="0"/>
      <c r="SZ3642" s="0"/>
      <c r="TA3642" s="0"/>
      <c r="TB3642" s="0"/>
      <c r="TC3642" s="0"/>
      <c r="TD3642" s="0"/>
      <c r="TE3642" s="0"/>
      <c r="TF3642" s="0"/>
      <c r="TG3642" s="0"/>
      <c r="TH3642" s="0"/>
      <c r="TI3642" s="0"/>
      <c r="TJ3642" s="0"/>
      <c r="TK3642" s="0"/>
      <c r="TL3642" s="0"/>
      <c r="TM3642" s="0"/>
      <c r="TN3642" s="0"/>
      <c r="TO3642" s="0"/>
      <c r="TP3642" s="0"/>
      <c r="TQ3642" s="0"/>
      <c r="TR3642" s="0"/>
      <c r="TS3642" s="0"/>
      <c r="TT3642" s="0"/>
      <c r="TU3642" s="0"/>
      <c r="TV3642" s="0"/>
      <c r="TW3642" s="0"/>
      <c r="TX3642" s="0"/>
      <c r="TY3642" s="0"/>
      <c r="TZ3642" s="0"/>
      <c r="UA3642" s="0"/>
      <c r="UB3642" s="0"/>
      <c r="UC3642" s="0"/>
      <c r="UD3642" s="0"/>
      <c r="UE3642" s="0"/>
      <c r="UF3642" s="0"/>
      <c r="UG3642" s="0"/>
      <c r="UH3642" s="0"/>
      <c r="UI3642" s="0"/>
      <c r="UJ3642" s="0"/>
      <c r="UK3642" s="0"/>
      <c r="UL3642" s="0"/>
      <c r="UM3642" s="0"/>
      <c r="UN3642" s="0"/>
      <c r="UO3642" s="0"/>
      <c r="UP3642" s="0"/>
      <c r="UQ3642" s="0"/>
      <c r="UR3642" s="0"/>
      <c r="US3642" s="0"/>
      <c r="UT3642" s="0"/>
      <c r="UU3642" s="0"/>
      <c r="UV3642" s="0"/>
      <c r="UW3642" s="0"/>
      <c r="UX3642" s="0"/>
      <c r="UY3642" s="0"/>
      <c r="UZ3642" s="0"/>
      <c r="VA3642" s="0"/>
      <c r="VB3642" s="0"/>
      <c r="VC3642" s="0"/>
      <c r="VD3642" s="0"/>
      <c r="VE3642" s="0"/>
      <c r="VF3642" s="0"/>
      <c r="VG3642" s="0"/>
      <c r="VH3642" s="0"/>
      <c r="VI3642" s="0"/>
      <c r="VJ3642" s="0"/>
      <c r="VK3642" s="0"/>
      <c r="VL3642" s="0"/>
      <c r="VM3642" s="0"/>
      <c r="VN3642" s="0"/>
      <c r="VO3642" s="0"/>
      <c r="VP3642" s="0"/>
      <c r="VQ3642" s="0"/>
      <c r="VR3642" s="0"/>
      <c r="VS3642" s="0"/>
      <c r="VT3642" s="0"/>
      <c r="VU3642" s="0"/>
      <c r="VV3642" s="0"/>
      <c r="VW3642" s="0"/>
      <c r="VX3642" s="0"/>
      <c r="VY3642" s="0"/>
      <c r="VZ3642" s="0"/>
      <c r="WA3642" s="0"/>
      <c r="WB3642" s="0"/>
      <c r="WC3642" s="0"/>
      <c r="WD3642" s="0"/>
      <c r="WE3642" s="0"/>
      <c r="WF3642" s="0"/>
      <c r="WG3642" s="0"/>
      <c r="WH3642" s="0"/>
      <c r="WI3642" s="0"/>
      <c r="WJ3642" s="0"/>
      <c r="WK3642" s="0"/>
      <c r="WL3642" s="0"/>
      <c r="WM3642" s="0"/>
      <c r="WN3642" s="0"/>
      <c r="WO3642" s="0"/>
      <c r="WP3642" s="0"/>
      <c r="WQ3642" s="0"/>
      <c r="WR3642" s="0"/>
      <c r="WS3642" s="0"/>
      <c r="WT3642" s="0"/>
      <c r="WU3642" s="0"/>
      <c r="WV3642" s="0"/>
      <c r="WW3642" s="0"/>
      <c r="WX3642" s="0"/>
      <c r="WY3642" s="0"/>
      <c r="WZ3642" s="0"/>
      <c r="XA3642" s="0"/>
      <c r="XB3642" s="0"/>
      <c r="XC3642" s="0"/>
      <c r="XD3642" s="0"/>
      <c r="XE3642" s="0"/>
      <c r="XF3642" s="0"/>
      <c r="XG3642" s="0"/>
      <c r="XH3642" s="0"/>
      <c r="XI3642" s="0"/>
      <c r="XJ3642" s="0"/>
      <c r="XK3642" s="0"/>
      <c r="XL3642" s="0"/>
      <c r="XM3642" s="0"/>
      <c r="XN3642" s="0"/>
      <c r="XO3642" s="0"/>
      <c r="XP3642" s="0"/>
      <c r="XQ3642" s="0"/>
      <c r="XR3642" s="0"/>
      <c r="XS3642" s="0"/>
      <c r="XT3642" s="0"/>
      <c r="XU3642" s="0"/>
      <c r="XV3642" s="0"/>
      <c r="XW3642" s="0"/>
      <c r="XX3642" s="0"/>
      <c r="XY3642" s="0"/>
      <c r="XZ3642" s="0"/>
      <c r="YA3642" s="0"/>
      <c r="YB3642" s="0"/>
      <c r="YC3642" s="0"/>
      <c r="YD3642" s="0"/>
      <c r="YE3642" s="0"/>
      <c r="YF3642" s="0"/>
      <c r="YG3642" s="0"/>
      <c r="YH3642" s="0"/>
      <c r="YI3642" s="0"/>
      <c r="YJ3642" s="0"/>
      <c r="YK3642" s="0"/>
      <c r="YL3642" s="0"/>
      <c r="YM3642" s="0"/>
      <c r="YN3642" s="0"/>
      <c r="YO3642" s="0"/>
      <c r="YP3642" s="0"/>
      <c r="YQ3642" s="0"/>
      <c r="YR3642" s="0"/>
      <c r="YS3642" s="0"/>
      <c r="YT3642" s="0"/>
      <c r="YU3642" s="0"/>
      <c r="YV3642" s="0"/>
      <c r="YW3642" s="0"/>
      <c r="YX3642" s="0"/>
      <c r="YY3642" s="0"/>
      <c r="YZ3642" s="0"/>
      <c r="ZA3642" s="0"/>
      <c r="ZB3642" s="0"/>
      <c r="ZC3642" s="0"/>
      <c r="ZD3642" s="0"/>
      <c r="ZE3642" s="0"/>
      <c r="ZF3642" s="0"/>
      <c r="ZG3642" s="0"/>
      <c r="ZH3642" s="0"/>
      <c r="ZI3642" s="0"/>
      <c r="ZJ3642" s="0"/>
      <c r="ZK3642" s="0"/>
      <c r="ZL3642" s="0"/>
      <c r="ZM3642" s="0"/>
      <c r="ZN3642" s="0"/>
      <c r="ZO3642" s="0"/>
      <c r="ZP3642" s="0"/>
      <c r="ZQ3642" s="0"/>
      <c r="ZR3642" s="0"/>
      <c r="ZS3642" s="0"/>
      <c r="ZT3642" s="0"/>
      <c r="ZU3642" s="0"/>
      <c r="ZV3642" s="0"/>
      <c r="ZW3642" s="0"/>
      <c r="ZX3642" s="0"/>
      <c r="ZY3642" s="0"/>
      <c r="ZZ3642" s="0"/>
      <c r="AAA3642" s="0"/>
      <c r="AAB3642" s="0"/>
      <c r="AAC3642" s="0"/>
      <c r="AAD3642" s="0"/>
      <c r="AAE3642" s="0"/>
      <c r="AAF3642" s="0"/>
      <c r="AAG3642" s="0"/>
      <c r="AAH3642" s="0"/>
      <c r="AAI3642" s="0"/>
      <c r="AAJ3642" s="0"/>
      <c r="AAK3642" s="0"/>
      <c r="AAL3642" s="0"/>
      <c r="AAM3642" s="0"/>
      <c r="AAN3642" s="0"/>
      <c r="AAO3642" s="0"/>
      <c r="AAP3642" s="0"/>
      <c r="AAQ3642" s="0"/>
      <c r="AAR3642" s="0"/>
      <c r="AAS3642" s="0"/>
      <c r="AAT3642" s="0"/>
      <c r="AAU3642" s="0"/>
      <c r="AAV3642" s="0"/>
      <c r="AAW3642" s="0"/>
      <c r="AAX3642" s="0"/>
      <c r="AAY3642" s="0"/>
      <c r="AAZ3642" s="0"/>
      <c r="ABA3642" s="0"/>
      <c r="ABB3642" s="0"/>
      <c r="ABC3642" s="0"/>
      <c r="ABD3642" s="0"/>
      <c r="ABE3642" s="0"/>
      <c r="ABF3642" s="0"/>
      <c r="ABG3642" s="0"/>
      <c r="ABH3642" s="0"/>
      <c r="ABI3642" s="0"/>
      <c r="ABJ3642" s="0"/>
      <c r="ABK3642" s="0"/>
      <c r="ABL3642" s="0"/>
      <c r="ABM3642" s="0"/>
      <c r="ABN3642" s="0"/>
      <c r="ABO3642" s="0"/>
      <c r="ABP3642" s="0"/>
      <c r="ABQ3642" s="0"/>
      <c r="ABR3642" s="0"/>
      <c r="ABS3642" s="0"/>
      <c r="ABT3642" s="0"/>
      <c r="ABU3642" s="0"/>
      <c r="ABV3642" s="0"/>
      <c r="ABW3642" s="0"/>
      <c r="ABX3642" s="0"/>
      <c r="ABY3642" s="0"/>
      <c r="ABZ3642" s="0"/>
      <c r="ACA3642" s="0"/>
      <c r="ACB3642" s="0"/>
      <c r="ACC3642" s="0"/>
      <c r="ACD3642" s="0"/>
      <c r="ACE3642" s="0"/>
      <c r="ACF3642" s="0"/>
      <c r="ACG3642" s="0"/>
      <c r="ACH3642" s="0"/>
      <c r="ACI3642" s="0"/>
      <c r="ACJ3642" s="0"/>
      <c r="ACK3642" s="0"/>
      <c r="ACL3642" s="0"/>
      <c r="ACM3642" s="0"/>
      <c r="ACN3642" s="0"/>
      <c r="ACO3642" s="0"/>
      <c r="ACP3642" s="0"/>
      <c r="ACQ3642" s="0"/>
      <c r="ACR3642" s="0"/>
      <c r="ACS3642" s="0"/>
      <c r="ACT3642" s="0"/>
      <c r="ACU3642" s="0"/>
      <c r="ACV3642" s="0"/>
      <c r="ACW3642" s="0"/>
      <c r="ACX3642" s="0"/>
      <c r="ACY3642" s="0"/>
      <c r="ACZ3642" s="0"/>
      <c r="ADA3642" s="0"/>
      <c r="ADB3642" s="0"/>
      <c r="ADC3642" s="0"/>
      <c r="ADD3642" s="0"/>
      <c r="ADE3642" s="0"/>
      <c r="ADF3642" s="0"/>
      <c r="ADG3642" s="0"/>
      <c r="ADH3642" s="0"/>
      <c r="ADI3642" s="0"/>
      <c r="ADJ3642" s="0"/>
      <c r="ADK3642" s="0"/>
      <c r="ADL3642" s="0"/>
      <c r="ADM3642" s="0"/>
      <c r="ADN3642" s="0"/>
      <c r="ADO3642" s="0"/>
      <c r="ADP3642" s="0"/>
      <c r="ADQ3642" s="0"/>
      <c r="ADR3642" s="0"/>
      <c r="ADS3642" s="0"/>
      <c r="ADT3642" s="0"/>
      <c r="ADU3642" s="0"/>
      <c r="ADV3642" s="0"/>
      <c r="ADW3642" s="0"/>
      <c r="ADX3642" s="0"/>
      <c r="ADY3642" s="0"/>
      <c r="ADZ3642" s="0"/>
      <c r="AEA3642" s="0"/>
      <c r="AEB3642" s="0"/>
      <c r="AEC3642" s="0"/>
      <c r="AED3642" s="0"/>
      <c r="AEE3642" s="0"/>
      <c r="AEF3642" s="0"/>
      <c r="AEG3642" s="0"/>
      <c r="AEH3642" s="0"/>
      <c r="AEI3642" s="0"/>
      <c r="AEJ3642" s="0"/>
      <c r="AEK3642" s="0"/>
      <c r="AEL3642" s="0"/>
      <c r="AEM3642" s="0"/>
      <c r="AEN3642" s="0"/>
      <c r="AEO3642" s="0"/>
      <c r="AEP3642" s="0"/>
      <c r="AEQ3642" s="0"/>
      <c r="AER3642" s="0"/>
      <c r="AES3642" s="0"/>
      <c r="AET3642" s="0"/>
      <c r="AEU3642" s="0"/>
      <c r="AEV3642" s="0"/>
      <c r="AEW3642" s="0"/>
      <c r="AEX3642" s="0"/>
      <c r="AEY3642" s="0"/>
      <c r="AEZ3642" s="0"/>
      <c r="AFA3642" s="0"/>
      <c r="AFB3642" s="0"/>
      <c r="AFC3642" s="0"/>
      <c r="AFD3642" s="0"/>
      <c r="AFE3642" s="0"/>
      <c r="AFF3642" s="0"/>
      <c r="AFG3642" s="0"/>
      <c r="AFH3642" s="0"/>
      <c r="AFI3642" s="0"/>
      <c r="AFJ3642" s="0"/>
      <c r="AFK3642" s="0"/>
      <c r="AFL3642" s="0"/>
      <c r="AFM3642" s="0"/>
      <c r="AFN3642" s="0"/>
      <c r="AFO3642" s="0"/>
      <c r="AFP3642" s="0"/>
      <c r="AFQ3642" s="0"/>
      <c r="AFR3642" s="0"/>
      <c r="AFS3642" s="0"/>
      <c r="AFT3642" s="0"/>
      <c r="AFU3642" s="0"/>
      <c r="AFV3642" s="0"/>
      <c r="AFW3642" s="0"/>
      <c r="AFX3642" s="0"/>
      <c r="AFY3642" s="0"/>
      <c r="AFZ3642" s="0"/>
      <c r="AGA3642" s="0"/>
      <c r="AGB3642" s="0"/>
      <c r="AGC3642" s="0"/>
      <c r="AGD3642" s="0"/>
      <c r="AGE3642" s="0"/>
      <c r="AGF3642" s="0"/>
      <c r="AGG3642" s="0"/>
      <c r="AGH3642" s="0"/>
      <c r="AGI3642" s="0"/>
      <c r="AGJ3642" s="0"/>
      <c r="AGK3642" s="0"/>
      <c r="AGL3642" s="0"/>
      <c r="AGM3642" s="0"/>
      <c r="AGN3642" s="0"/>
      <c r="AGO3642" s="0"/>
      <c r="AGP3642" s="0"/>
      <c r="AGQ3642" s="0"/>
      <c r="AGR3642" s="0"/>
      <c r="AGS3642" s="0"/>
      <c r="AGT3642" s="0"/>
      <c r="AGU3642" s="0"/>
      <c r="AGV3642" s="0"/>
      <c r="AGW3642" s="0"/>
      <c r="AGX3642" s="0"/>
      <c r="AGY3642" s="0"/>
      <c r="AGZ3642" s="0"/>
      <c r="AHA3642" s="0"/>
      <c r="AHB3642" s="0"/>
      <c r="AHC3642" s="0"/>
      <c r="AHD3642" s="0"/>
      <c r="AHE3642" s="0"/>
      <c r="AHF3642" s="0"/>
      <c r="AHG3642" s="0"/>
      <c r="AHH3642" s="0"/>
      <c r="AHI3642" s="0"/>
      <c r="AHJ3642" s="0"/>
      <c r="AHK3642" s="0"/>
      <c r="AHL3642" s="0"/>
      <c r="AHM3642" s="0"/>
      <c r="AHN3642" s="0"/>
      <c r="AHO3642" s="0"/>
      <c r="AHP3642" s="0"/>
      <c r="AHQ3642" s="0"/>
      <c r="AHR3642" s="0"/>
      <c r="AHS3642" s="0"/>
      <c r="AHT3642" s="0"/>
      <c r="AHU3642" s="0"/>
      <c r="AHV3642" s="0"/>
      <c r="AHW3642" s="0"/>
      <c r="AHX3642" s="0"/>
      <c r="AHY3642" s="0"/>
      <c r="AHZ3642" s="0"/>
      <c r="AIA3642" s="0"/>
      <c r="AIB3642" s="0"/>
      <c r="AIC3642" s="0"/>
      <c r="AID3642" s="0"/>
      <c r="AIE3642" s="0"/>
      <c r="AIF3642" s="0"/>
      <c r="AIG3642" s="0"/>
      <c r="AIH3642" s="0"/>
      <c r="AII3642" s="0"/>
      <c r="AIJ3642" s="0"/>
      <c r="AIK3642" s="0"/>
      <c r="AIL3642" s="0"/>
      <c r="AIM3642" s="0"/>
      <c r="AIN3642" s="0"/>
      <c r="AIO3642" s="0"/>
      <c r="AIP3642" s="0"/>
      <c r="AIQ3642" s="0"/>
      <c r="AIR3642" s="0"/>
      <c r="AIS3642" s="0"/>
      <c r="AIT3642" s="0"/>
      <c r="AIU3642" s="0"/>
      <c r="AIV3642" s="0"/>
      <c r="AIW3642" s="0"/>
      <c r="AIX3642" s="0"/>
      <c r="AIY3642" s="0"/>
      <c r="AIZ3642" s="0"/>
      <c r="AJA3642" s="0"/>
      <c r="AJB3642" s="0"/>
      <c r="AJC3642" s="0"/>
      <c r="AJD3642" s="0"/>
      <c r="AJE3642" s="0"/>
      <c r="AJF3642" s="0"/>
      <c r="AJG3642" s="0"/>
      <c r="AJH3642" s="0"/>
      <c r="AJI3642" s="0"/>
      <c r="AJJ3642" s="0"/>
      <c r="AJK3642" s="0"/>
      <c r="AJL3642" s="0"/>
      <c r="AJM3642" s="0"/>
      <c r="AJN3642" s="0"/>
      <c r="AJO3642" s="0"/>
      <c r="AJP3642" s="0"/>
      <c r="AJQ3642" s="0"/>
      <c r="AJR3642" s="0"/>
      <c r="AJS3642" s="0"/>
      <c r="AJT3642" s="0"/>
      <c r="AJU3642" s="0"/>
      <c r="AJV3642" s="0"/>
      <c r="AJW3642" s="0"/>
      <c r="AJX3642" s="0"/>
      <c r="AJY3642" s="0"/>
      <c r="AJZ3642" s="0"/>
      <c r="AKA3642" s="0"/>
      <c r="AKB3642" s="0"/>
      <c r="AKC3642" s="0"/>
      <c r="AKD3642" s="0"/>
      <c r="AKE3642" s="0"/>
      <c r="AKF3642" s="0"/>
      <c r="AKG3642" s="0"/>
      <c r="AKH3642" s="0"/>
      <c r="AKI3642" s="0"/>
      <c r="AKJ3642" s="0"/>
      <c r="AKK3642" s="0"/>
      <c r="AKL3642" s="0"/>
      <c r="AKM3642" s="0"/>
      <c r="AKN3642" s="0"/>
      <c r="AKO3642" s="0"/>
      <c r="AKP3642" s="0"/>
      <c r="AKQ3642" s="0"/>
      <c r="AKR3642" s="0"/>
      <c r="AKS3642" s="0"/>
      <c r="AKT3642" s="0"/>
      <c r="AKU3642" s="0"/>
      <c r="AKV3642" s="0"/>
      <c r="AKW3642" s="0"/>
      <c r="AKX3642" s="0"/>
      <c r="AKY3642" s="0"/>
      <c r="AKZ3642" s="0"/>
      <c r="ALA3642" s="0"/>
      <c r="ALB3642" s="0"/>
      <c r="ALC3642" s="0"/>
      <c r="ALD3642" s="0"/>
      <c r="ALE3642" s="0"/>
      <c r="ALF3642" s="0"/>
      <c r="ALG3642" s="0"/>
      <c r="ALH3642" s="0"/>
      <c r="ALI3642" s="0"/>
      <c r="ALJ3642" s="0"/>
      <c r="ALK3642" s="0"/>
      <c r="ALL3642" s="0"/>
      <c r="ALM3642" s="0"/>
      <c r="ALN3642" s="0"/>
      <c r="ALO3642" s="0"/>
      <c r="ALP3642" s="0"/>
      <c r="ALQ3642" s="0"/>
      <c r="ALR3642" s="0"/>
      <c r="ALS3642" s="0"/>
      <c r="ALT3642" s="0"/>
      <c r="ALU3642" s="0"/>
      <c r="ALV3642" s="0"/>
      <c r="ALW3642" s="0"/>
      <c r="ALX3642" s="0"/>
      <c r="ALY3642" s="0"/>
      <c r="ALZ3642" s="0"/>
      <c r="AMA3642" s="0"/>
      <c r="AMB3642" s="0"/>
      <c r="AMC3642" s="0"/>
      <c r="AMD3642" s="0"/>
      <c r="AME3642" s="0"/>
      <c r="AMF3642" s="0"/>
      <c r="AMG3642" s="0"/>
      <c r="AMH3642" s="0"/>
      <c r="AMI3642" s="0"/>
    </row>
    <row r="3643" customFormat="false" ht="12.75" hidden="false" customHeight="false" outlineLevel="0" collapsed="false">
      <c r="A3643" s="1" t="s">
        <v>3869</v>
      </c>
      <c r="C3643" s="27" t="s">
        <v>3873</v>
      </c>
      <c r="D3643" s="27" t="s">
        <v>13</v>
      </c>
      <c r="E3643" s="28"/>
      <c r="F3643" s="29"/>
      <c r="G3643" s="27"/>
      <c r="H3643" s="30" t="s">
        <v>168</v>
      </c>
      <c r="I3643" s="31" t="n">
        <v>0.24</v>
      </c>
      <c r="J3643" s="107" t="s">
        <v>2875</v>
      </c>
      <c r="BM3643" s="0"/>
      <c r="BN3643" s="0"/>
      <c r="BO3643" s="0"/>
      <c r="BP3643" s="0"/>
      <c r="BQ3643" s="0"/>
      <c r="BR3643" s="0"/>
      <c r="BS3643" s="0"/>
      <c r="BT3643" s="0"/>
      <c r="BU3643" s="0"/>
      <c r="BV3643" s="0"/>
      <c r="BW3643" s="0"/>
      <c r="BX3643" s="0"/>
      <c r="BY3643" s="0"/>
      <c r="BZ3643" s="0"/>
      <c r="CA3643" s="0"/>
      <c r="CB3643" s="0"/>
      <c r="CC3643" s="0"/>
      <c r="CD3643" s="0"/>
      <c r="CE3643" s="0"/>
      <c r="CF3643" s="0"/>
      <c r="CG3643" s="0"/>
      <c r="CH3643" s="0"/>
      <c r="CI3643" s="0"/>
      <c r="CJ3643" s="0"/>
      <c r="CK3643" s="0"/>
      <c r="CL3643" s="0"/>
      <c r="CM3643" s="0"/>
      <c r="CN3643" s="0"/>
      <c r="CO3643" s="0"/>
      <c r="CP3643" s="0"/>
      <c r="CQ3643" s="0"/>
      <c r="CR3643" s="0"/>
      <c r="CS3643" s="0"/>
      <c r="CT3643" s="0"/>
      <c r="CU3643" s="0"/>
      <c r="CV3643" s="0"/>
      <c r="CW3643" s="0"/>
      <c r="CX3643" s="0"/>
      <c r="CY3643" s="0"/>
      <c r="CZ3643" s="0"/>
      <c r="DA3643" s="0"/>
      <c r="DB3643" s="0"/>
      <c r="DC3643" s="0"/>
      <c r="DD3643" s="0"/>
      <c r="DE3643" s="0"/>
      <c r="DF3643" s="0"/>
      <c r="DG3643" s="0"/>
      <c r="DH3643" s="0"/>
      <c r="DI3643" s="0"/>
      <c r="DJ3643" s="0"/>
      <c r="DK3643" s="0"/>
      <c r="DL3643" s="0"/>
      <c r="DM3643" s="0"/>
      <c r="DN3643" s="0"/>
      <c r="DO3643" s="0"/>
      <c r="DP3643" s="0"/>
      <c r="DQ3643" s="0"/>
      <c r="DR3643" s="0"/>
      <c r="DS3643" s="0"/>
      <c r="DT3643" s="0"/>
      <c r="DU3643" s="0"/>
      <c r="DV3643" s="0"/>
      <c r="DW3643" s="0"/>
      <c r="DX3643" s="0"/>
      <c r="DY3643" s="0"/>
      <c r="DZ3643" s="0"/>
      <c r="EA3643" s="0"/>
      <c r="EB3643" s="0"/>
      <c r="EC3643" s="0"/>
      <c r="ED3643" s="0"/>
      <c r="EE3643" s="0"/>
      <c r="EF3643" s="0"/>
      <c r="EG3643" s="0"/>
      <c r="EH3643" s="0"/>
      <c r="EI3643" s="0"/>
      <c r="EJ3643" s="0"/>
      <c r="EK3643" s="0"/>
      <c r="EL3643" s="0"/>
      <c r="EM3643" s="0"/>
      <c r="EN3643" s="0"/>
      <c r="EO3643" s="0"/>
      <c r="EP3643" s="0"/>
      <c r="EQ3643" s="0"/>
      <c r="ER3643" s="0"/>
      <c r="ES3643" s="0"/>
      <c r="ET3643" s="0"/>
      <c r="EU3643" s="0"/>
      <c r="EV3643" s="0"/>
      <c r="EW3643" s="0"/>
      <c r="EX3643" s="0"/>
      <c r="EY3643" s="0"/>
      <c r="EZ3643" s="0"/>
      <c r="FA3643" s="0"/>
      <c r="FB3643" s="0"/>
      <c r="FC3643" s="0"/>
      <c r="FD3643" s="0"/>
      <c r="FE3643" s="0"/>
      <c r="FF3643" s="0"/>
      <c r="FG3643" s="0"/>
      <c r="FH3643" s="0"/>
      <c r="FI3643" s="0"/>
      <c r="FJ3643" s="0"/>
      <c r="FK3643" s="0"/>
      <c r="FL3643" s="0"/>
      <c r="FM3643" s="0"/>
      <c r="FN3643" s="0"/>
      <c r="FO3643" s="0"/>
      <c r="FP3643" s="0"/>
      <c r="FQ3643" s="0"/>
      <c r="FR3643" s="0"/>
      <c r="FS3643" s="0"/>
      <c r="FT3643" s="0"/>
      <c r="FU3643" s="0"/>
      <c r="FV3643" s="0"/>
      <c r="FW3643" s="0"/>
      <c r="FX3643" s="0"/>
      <c r="FY3643" s="0"/>
      <c r="FZ3643" s="0"/>
      <c r="GA3643" s="0"/>
      <c r="GB3643" s="0"/>
      <c r="GC3643" s="0"/>
      <c r="GD3643" s="0"/>
      <c r="GE3643" s="0"/>
      <c r="GF3643" s="0"/>
      <c r="GG3643" s="0"/>
      <c r="GH3643" s="0"/>
      <c r="GI3643" s="0"/>
      <c r="GJ3643" s="0"/>
      <c r="GK3643" s="0"/>
      <c r="GL3643" s="0"/>
      <c r="GM3643" s="0"/>
      <c r="GN3643" s="0"/>
      <c r="GO3643" s="0"/>
      <c r="GP3643" s="0"/>
      <c r="GQ3643" s="0"/>
      <c r="GR3643" s="0"/>
      <c r="GS3643" s="0"/>
      <c r="GT3643" s="0"/>
      <c r="GU3643" s="0"/>
      <c r="GV3643" s="0"/>
      <c r="GW3643" s="0"/>
      <c r="GX3643" s="0"/>
      <c r="GY3643" s="0"/>
      <c r="GZ3643" s="0"/>
      <c r="HA3643" s="0"/>
      <c r="HB3643" s="0"/>
      <c r="HC3643" s="0"/>
      <c r="HD3643" s="0"/>
      <c r="HE3643" s="0"/>
      <c r="HF3643" s="0"/>
      <c r="HG3643" s="0"/>
      <c r="HH3643" s="0"/>
      <c r="HI3643" s="0"/>
      <c r="HJ3643" s="0"/>
      <c r="HK3643" s="0"/>
      <c r="HL3643" s="0"/>
      <c r="HM3643" s="0"/>
      <c r="HN3643" s="0"/>
      <c r="HO3643" s="0"/>
      <c r="HP3643" s="0"/>
      <c r="HQ3643" s="0"/>
      <c r="HR3643" s="0"/>
      <c r="HS3643" s="0"/>
      <c r="HT3643" s="0"/>
      <c r="HU3643" s="0"/>
      <c r="HV3643" s="0"/>
      <c r="HW3643" s="0"/>
      <c r="HX3643" s="0"/>
      <c r="HY3643" s="0"/>
      <c r="HZ3643" s="0"/>
      <c r="IA3643" s="0"/>
      <c r="IB3643" s="0"/>
      <c r="IC3643" s="0"/>
      <c r="ID3643" s="0"/>
      <c r="IE3643" s="0"/>
      <c r="IF3643" s="0"/>
      <c r="IG3643" s="0"/>
      <c r="IH3643" s="0"/>
      <c r="II3643" s="0"/>
      <c r="IJ3643" s="0"/>
      <c r="IK3643" s="0"/>
      <c r="IL3643" s="0"/>
      <c r="IM3643" s="0"/>
      <c r="IN3643" s="0"/>
      <c r="IO3643" s="0"/>
      <c r="IP3643" s="0"/>
      <c r="IQ3643" s="0"/>
      <c r="IR3643" s="0"/>
      <c r="IS3643" s="0"/>
      <c r="IT3643" s="0"/>
      <c r="IU3643" s="0"/>
      <c r="IV3643" s="0"/>
      <c r="IW3643" s="0"/>
      <c r="IX3643" s="0"/>
      <c r="IY3643" s="0"/>
      <c r="IZ3643" s="0"/>
      <c r="JA3643" s="0"/>
      <c r="JB3643" s="0"/>
      <c r="JC3643" s="0"/>
      <c r="JD3643" s="0"/>
      <c r="JE3643" s="0"/>
      <c r="JF3643" s="0"/>
      <c r="JG3643" s="0"/>
      <c r="JH3643" s="0"/>
      <c r="JI3643" s="0"/>
      <c r="JJ3643" s="0"/>
      <c r="JK3643" s="0"/>
      <c r="JL3643" s="0"/>
      <c r="JM3643" s="0"/>
      <c r="JN3643" s="0"/>
      <c r="JO3643" s="0"/>
      <c r="JP3643" s="0"/>
      <c r="JQ3643" s="0"/>
      <c r="JR3643" s="0"/>
      <c r="JS3643" s="0"/>
      <c r="JT3643" s="0"/>
      <c r="JU3643" s="0"/>
      <c r="JV3643" s="0"/>
      <c r="JW3643" s="0"/>
      <c r="JX3643" s="0"/>
      <c r="JY3643" s="0"/>
      <c r="JZ3643" s="0"/>
      <c r="KA3643" s="0"/>
      <c r="KB3643" s="0"/>
      <c r="KC3643" s="0"/>
      <c r="KD3643" s="0"/>
      <c r="KE3643" s="0"/>
      <c r="KF3643" s="0"/>
      <c r="KG3643" s="0"/>
      <c r="KH3643" s="0"/>
      <c r="KI3643" s="0"/>
      <c r="KJ3643" s="0"/>
      <c r="KK3643" s="0"/>
      <c r="KL3643" s="0"/>
      <c r="KM3643" s="0"/>
      <c r="KN3643" s="0"/>
      <c r="KO3643" s="0"/>
      <c r="KP3643" s="0"/>
      <c r="KQ3643" s="0"/>
      <c r="KR3643" s="0"/>
      <c r="KS3643" s="0"/>
      <c r="KT3643" s="0"/>
      <c r="KU3643" s="0"/>
      <c r="KV3643" s="0"/>
      <c r="KW3643" s="0"/>
      <c r="KX3643" s="0"/>
      <c r="KY3643" s="0"/>
      <c r="KZ3643" s="0"/>
      <c r="LA3643" s="0"/>
      <c r="LB3643" s="0"/>
      <c r="LC3643" s="0"/>
      <c r="LD3643" s="0"/>
      <c r="LE3643" s="0"/>
      <c r="LF3643" s="0"/>
      <c r="LG3643" s="0"/>
      <c r="LH3643" s="0"/>
      <c r="LI3643" s="0"/>
      <c r="LJ3643" s="0"/>
      <c r="LK3643" s="0"/>
      <c r="LL3643" s="0"/>
      <c r="LM3643" s="0"/>
      <c r="LN3643" s="0"/>
      <c r="LO3643" s="0"/>
      <c r="LP3643" s="0"/>
      <c r="LQ3643" s="0"/>
      <c r="LR3643" s="0"/>
      <c r="LS3643" s="0"/>
      <c r="LT3643" s="0"/>
      <c r="LU3643" s="0"/>
      <c r="LV3643" s="0"/>
      <c r="LW3643" s="0"/>
      <c r="LX3643" s="0"/>
      <c r="LY3643" s="0"/>
      <c r="LZ3643" s="0"/>
      <c r="MA3643" s="0"/>
      <c r="MB3643" s="0"/>
      <c r="MC3643" s="0"/>
      <c r="MD3643" s="0"/>
      <c r="ME3643" s="0"/>
      <c r="MF3643" s="0"/>
      <c r="MG3643" s="0"/>
      <c r="MH3643" s="0"/>
      <c r="MI3643" s="0"/>
      <c r="MJ3643" s="0"/>
      <c r="MK3643" s="0"/>
      <c r="ML3643" s="0"/>
      <c r="MM3643" s="0"/>
      <c r="MN3643" s="0"/>
      <c r="MO3643" s="0"/>
      <c r="MP3643" s="0"/>
      <c r="MQ3643" s="0"/>
      <c r="MR3643" s="0"/>
      <c r="MS3643" s="0"/>
      <c r="MT3643" s="0"/>
      <c r="MU3643" s="0"/>
      <c r="MV3643" s="0"/>
      <c r="MW3643" s="0"/>
      <c r="MX3643" s="0"/>
      <c r="MY3643" s="0"/>
      <c r="MZ3643" s="0"/>
      <c r="NA3643" s="0"/>
      <c r="NB3643" s="0"/>
      <c r="NC3643" s="0"/>
      <c r="ND3643" s="0"/>
      <c r="NE3643" s="0"/>
      <c r="NF3643" s="0"/>
      <c r="NG3643" s="0"/>
      <c r="NH3643" s="0"/>
      <c r="NI3643" s="0"/>
      <c r="NJ3643" s="0"/>
      <c r="NK3643" s="0"/>
      <c r="NL3643" s="0"/>
      <c r="NM3643" s="0"/>
      <c r="NN3643" s="0"/>
      <c r="NO3643" s="0"/>
      <c r="NP3643" s="0"/>
      <c r="NQ3643" s="0"/>
      <c r="NR3643" s="0"/>
      <c r="NS3643" s="0"/>
      <c r="NT3643" s="0"/>
      <c r="NU3643" s="0"/>
      <c r="NV3643" s="0"/>
      <c r="NW3643" s="0"/>
      <c r="NX3643" s="0"/>
      <c r="NY3643" s="0"/>
      <c r="NZ3643" s="0"/>
      <c r="OA3643" s="0"/>
      <c r="OB3643" s="0"/>
      <c r="OC3643" s="0"/>
      <c r="OD3643" s="0"/>
      <c r="OE3643" s="0"/>
      <c r="OF3643" s="0"/>
      <c r="OG3643" s="0"/>
      <c r="OH3643" s="0"/>
      <c r="OI3643" s="0"/>
      <c r="OJ3643" s="0"/>
      <c r="OK3643" s="0"/>
      <c r="OL3643" s="0"/>
      <c r="OM3643" s="0"/>
      <c r="ON3643" s="0"/>
      <c r="OO3643" s="0"/>
      <c r="OP3643" s="0"/>
      <c r="OQ3643" s="0"/>
      <c r="OR3643" s="0"/>
      <c r="OS3643" s="0"/>
      <c r="OT3643" s="0"/>
      <c r="OU3643" s="0"/>
      <c r="OV3643" s="0"/>
      <c r="OW3643" s="0"/>
      <c r="OX3643" s="0"/>
      <c r="OY3643" s="0"/>
      <c r="OZ3643" s="0"/>
      <c r="PA3643" s="0"/>
      <c r="PB3643" s="0"/>
      <c r="PC3643" s="0"/>
      <c r="PD3643" s="0"/>
      <c r="PE3643" s="0"/>
      <c r="PF3643" s="0"/>
      <c r="PG3643" s="0"/>
      <c r="PH3643" s="0"/>
      <c r="PI3643" s="0"/>
      <c r="PJ3643" s="0"/>
      <c r="PK3643" s="0"/>
      <c r="PL3643" s="0"/>
      <c r="PM3643" s="0"/>
      <c r="PN3643" s="0"/>
      <c r="PO3643" s="0"/>
      <c r="PP3643" s="0"/>
      <c r="PQ3643" s="0"/>
      <c r="PR3643" s="0"/>
      <c r="PS3643" s="0"/>
      <c r="PT3643" s="0"/>
      <c r="PU3643" s="0"/>
      <c r="PV3643" s="0"/>
      <c r="PW3643" s="0"/>
      <c r="PX3643" s="0"/>
      <c r="PY3643" s="0"/>
      <c r="PZ3643" s="0"/>
      <c r="QA3643" s="0"/>
      <c r="QB3643" s="0"/>
      <c r="QC3643" s="0"/>
      <c r="QD3643" s="0"/>
      <c r="QE3643" s="0"/>
      <c r="QF3643" s="0"/>
      <c r="QG3643" s="0"/>
      <c r="QH3643" s="0"/>
      <c r="QI3643" s="0"/>
      <c r="QJ3643" s="0"/>
      <c r="QK3643" s="0"/>
      <c r="QL3643" s="0"/>
      <c r="QM3643" s="0"/>
      <c r="QN3643" s="0"/>
      <c r="QO3643" s="0"/>
      <c r="QP3643" s="0"/>
      <c r="QQ3643" s="0"/>
      <c r="QR3643" s="0"/>
      <c r="QS3643" s="0"/>
      <c r="QT3643" s="0"/>
      <c r="QU3643" s="0"/>
      <c r="QV3643" s="0"/>
      <c r="QW3643" s="0"/>
      <c r="QX3643" s="0"/>
      <c r="QY3643" s="0"/>
      <c r="QZ3643" s="0"/>
      <c r="RA3643" s="0"/>
      <c r="RB3643" s="0"/>
      <c r="RC3643" s="0"/>
      <c r="RD3643" s="0"/>
      <c r="RE3643" s="0"/>
      <c r="RF3643" s="0"/>
      <c r="RG3643" s="0"/>
      <c r="RH3643" s="0"/>
      <c r="RI3643" s="0"/>
      <c r="RJ3643" s="0"/>
      <c r="RK3643" s="0"/>
      <c r="RL3643" s="0"/>
      <c r="RM3643" s="0"/>
      <c r="RN3643" s="0"/>
      <c r="RO3643" s="0"/>
      <c r="RP3643" s="0"/>
      <c r="RQ3643" s="0"/>
      <c r="RR3643" s="0"/>
      <c r="RS3643" s="0"/>
      <c r="RT3643" s="0"/>
      <c r="RU3643" s="0"/>
      <c r="RV3643" s="0"/>
      <c r="RW3643" s="0"/>
      <c r="RX3643" s="0"/>
      <c r="RY3643" s="0"/>
      <c r="RZ3643" s="0"/>
      <c r="SA3643" s="0"/>
      <c r="SB3643" s="0"/>
      <c r="SC3643" s="0"/>
      <c r="SD3643" s="0"/>
      <c r="SE3643" s="0"/>
      <c r="SF3643" s="0"/>
      <c r="SG3643" s="0"/>
      <c r="SH3643" s="0"/>
      <c r="SI3643" s="0"/>
      <c r="SJ3643" s="0"/>
      <c r="SK3643" s="0"/>
      <c r="SL3643" s="0"/>
      <c r="SM3643" s="0"/>
      <c r="SN3643" s="0"/>
      <c r="SO3643" s="0"/>
      <c r="SP3643" s="0"/>
      <c r="SQ3643" s="0"/>
      <c r="SR3643" s="0"/>
      <c r="SS3643" s="0"/>
      <c r="ST3643" s="0"/>
      <c r="SU3643" s="0"/>
      <c r="SV3643" s="0"/>
      <c r="SW3643" s="0"/>
      <c r="SX3643" s="0"/>
      <c r="SY3643" s="0"/>
      <c r="SZ3643" s="0"/>
      <c r="TA3643" s="0"/>
      <c r="TB3643" s="0"/>
      <c r="TC3643" s="0"/>
      <c r="TD3643" s="0"/>
      <c r="TE3643" s="0"/>
      <c r="TF3643" s="0"/>
      <c r="TG3643" s="0"/>
      <c r="TH3643" s="0"/>
      <c r="TI3643" s="0"/>
      <c r="TJ3643" s="0"/>
      <c r="TK3643" s="0"/>
      <c r="TL3643" s="0"/>
      <c r="TM3643" s="0"/>
      <c r="TN3643" s="0"/>
      <c r="TO3643" s="0"/>
      <c r="TP3643" s="0"/>
      <c r="TQ3643" s="0"/>
      <c r="TR3643" s="0"/>
      <c r="TS3643" s="0"/>
      <c r="TT3643" s="0"/>
      <c r="TU3643" s="0"/>
      <c r="TV3643" s="0"/>
      <c r="TW3643" s="0"/>
      <c r="TX3643" s="0"/>
      <c r="TY3643" s="0"/>
      <c r="TZ3643" s="0"/>
      <c r="UA3643" s="0"/>
      <c r="UB3643" s="0"/>
      <c r="UC3643" s="0"/>
      <c r="UD3643" s="0"/>
      <c r="UE3643" s="0"/>
      <c r="UF3643" s="0"/>
      <c r="UG3643" s="0"/>
      <c r="UH3643" s="0"/>
      <c r="UI3643" s="0"/>
      <c r="UJ3643" s="0"/>
      <c r="UK3643" s="0"/>
      <c r="UL3643" s="0"/>
      <c r="UM3643" s="0"/>
      <c r="UN3643" s="0"/>
      <c r="UO3643" s="0"/>
      <c r="UP3643" s="0"/>
      <c r="UQ3643" s="0"/>
      <c r="UR3643" s="0"/>
      <c r="US3643" s="0"/>
      <c r="UT3643" s="0"/>
      <c r="UU3643" s="0"/>
      <c r="UV3643" s="0"/>
      <c r="UW3643" s="0"/>
      <c r="UX3643" s="0"/>
      <c r="UY3643" s="0"/>
      <c r="UZ3643" s="0"/>
      <c r="VA3643" s="0"/>
      <c r="VB3643" s="0"/>
      <c r="VC3643" s="0"/>
      <c r="VD3643" s="0"/>
      <c r="VE3643" s="0"/>
      <c r="VF3643" s="0"/>
      <c r="VG3643" s="0"/>
      <c r="VH3643" s="0"/>
      <c r="VI3643" s="0"/>
      <c r="VJ3643" s="0"/>
      <c r="VK3643" s="0"/>
      <c r="VL3643" s="0"/>
      <c r="VM3643" s="0"/>
      <c r="VN3643" s="0"/>
      <c r="VO3643" s="0"/>
      <c r="VP3643" s="0"/>
      <c r="VQ3643" s="0"/>
      <c r="VR3643" s="0"/>
      <c r="VS3643" s="0"/>
      <c r="VT3643" s="0"/>
      <c r="VU3643" s="0"/>
      <c r="VV3643" s="0"/>
      <c r="VW3643" s="0"/>
      <c r="VX3643" s="0"/>
      <c r="VY3643" s="0"/>
      <c r="VZ3643" s="0"/>
      <c r="WA3643" s="0"/>
      <c r="WB3643" s="0"/>
      <c r="WC3643" s="0"/>
      <c r="WD3643" s="0"/>
      <c r="WE3643" s="0"/>
      <c r="WF3643" s="0"/>
      <c r="WG3643" s="0"/>
      <c r="WH3643" s="0"/>
      <c r="WI3643" s="0"/>
      <c r="WJ3643" s="0"/>
      <c r="WK3643" s="0"/>
      <c r="WL3643" s="0"/>
      <c r="WM3643" s="0"/>
      <c r="WN3643" s="0"/>
      <c r="WO3643" s="0"/>
      <c r="WP3643" s="0"/>
      <c r="WQ3643" s="0"/>
      <c r="WR3643" s="0"/>
      <c r="WS3643" s="0"/>
      <c r="WT3643" s="0"/>
      <c r="WU3643" s="0"/>
      <c r="WV3643" s="0"/>
      <c r="WW3643" s="0"/>
      <c r="WX3643" s="0"/>
      <c r="WY3643" s="0"/>
      <c r="WZ3643" s="0"/>
      <c r="XA3643" s="0"/>
      <c r="XB3643" s="0"/>
      <c r="XC3643" s="0"/>
      <c r="XD3643" s="0"/>
      <c r="XE3643" s="0"/>
      <c r="XF3643" s="0"/>
      <c r="XG3643" s="0"/>
      <c r="XH3643" s="0"/>
      <c r="XI3643" s="0"/>
      <c r="XJ3643" s="0"/>
      <c r="XK3643" s="0"/>
      <c r="XL3643" s="0"/>
      <c r="XM3643" s="0"/>
      <c r="XN3643" s="0"/>
      <c r="XO3643" s="0"/>
      <c r="XP3643" s="0"/>
      <c r="XQ3643" s="0"/>
      <c r="XR3643" s="0"/>
      <c r="XS3643" s="0"/>
      <c r="XT3643" s="0"/>
      <c r="XU3643" s="0"/>
      <c r="XV3643" s="0"/>
      <c r="XW3643" s="0"/>
      <c r="XX3643" s="0"/>
      <c r="XY3643" s="0"/>
      <c r="XZ3643" s="0"/>
      <c r="YA3643" s="0"/>
      <c r="YB3643" s="0"/>
      <c r="YC3643" s="0"/>
      <c r="YD3643" s="0"/>
      <c r="YE3643" s="0"/>
      <c r="YF3643" s="0"/>
      <c r="YG3643" s="0"/>
      <c r="YH3643" s="0"/>
      <c r="YI3643" s="0"/>
      <c r="YJ3643" s="0"/>
      <c r="YK3643" s="0"/>
      <c r="YL3643" s="0"/>
      <c r="YM3643" s="0"/>
      <c r="YN3643" s="0"/>
      <c r="YO3643" s="0"/>
      <c r="YP3643" s="0"/>
      <c r="YQ3643" s="0"/>
      <c r="YR3643" s="0"/>
      <c r="YS3643" s="0"/>
      <c r="YT3643" s="0"/>
      <c r="YU3643" s="0"/>
      <c r="YV3643" s="0"/>
      <c r="YW3643" s="0"/>
      <c r="YX3643" s="0"/>
      <c r="YY3643" s="0"/>
      <c r="YZ3643" s="0"/>
      <c r="ZA3643" s="0"/>
      <c r="ZB3643" s="0"/>
      <c r="ZC3643" s="0"/>
      <c r="ZD3643" s="0"/>
      <c r="ZE3643" s="0"/>
      <c r="ZF3643" s="0"/>
      <c r="ZG3643" s="0"/>
      <c r="ZH3643" s="0"/>
      <c r="ZI3643" s="0"/>
      <c r="ZJ3643" s="0"/>
      <c r="ZK3643" s="0"/>
      <c r="ZL3643" s="0"/>
      <c r="ZM3643" s="0"/>
      <c r="ZN3643" s="0"/>
      <c r="ZO3643" s="0"/>
      <c r="ZP3643" s="0"/>
      <c r="ZQ3643" s="0"/>
      <c r="ZR3643" s="0"/>
      <c r="ZS3643" s="0"/>
      <c r="ZT3643" s="0"/>
      <c r="ZU3643" s="0"/>
      <c r="ZV3643" s="0"/>
      <c r="ZW3643" s="0"/>
      <c r="ZX3643" s="0"/>
      <c r="ZY3643" s="0"/>
      <c r="ZZ3643" s="0"/>
      <c r="AAA3643" s="0"/>
      <c r="AAB3643" s="0"/>
      <c r="AAC3643" s="0"/>
      <c r="AAD3643" s="0"/>
      <c r="AAE3643" s="0"/>
      <c r="AAF3643" s="0"/>
      <c r="AAG3643" s="0"/>
      <c r="AAH3643" s="0"/>
      <c r="AAI3643" s="0"/>
      <c r="AAJ3643" s="0"/>
      <c r="AAK3643" s="0"/>
      <c r="AAL3643" s="0"/>
      <c r="AAM3643" s="0"/>
      <c r="AAN3643" s="0"/>
      <c r="AAO3643" s="0"/>
      <c r="AAP3643" s="0"/>
      <c r="AAQ3643" s="0"/>
      <c r="AAR3643" s="0"/>
      <c r="AAS3643" s="0"/>
      <c r="AAT3643" s="0"/>
      <c r="AAU3643" s="0"/>
      <c r="AAV3643" s="0"/>
      <c r="AAW3643" s="0"/>
      <c r="AAX3643" s="0"/>
      <c r="AAY3643" s="0"/>
      <c r="AAZ3643" s="0"/>
      <c r="ABA3643" s="0"/>
      <c r="ABB3643" s="0"/>
      <c r="ABC3643" s="0"/>
      <c r="ABD3643" s="0"/>
      <c r="ABE3643" s="0"/>
      <c r="ABF3643" s="0"/>
      <c r="ABG3643" s="0"/>
      <c r="ABH3643" s="0"/>
      <c r="ABI3643" s="0"/>
      <c r="ABJ3643" s="0"/>
      <c r="ABK3643" s="0"/>
      <c r="ABL3643" s="0"/>
      <c r="ABM3643" s="0"/>
      <c r="ABN3643" s="0"/>
      <c r="ABO3643" s="0"/>
      <c r="ABP3643" s="0"/>
      <c r="ABQ3643" s="0"/>
      <c r="ABR3643" s="0"/>
      <c r="ABS3643" s="0"/>
      <c r="ABT3643" s="0"/>
      <c r="ABU3643" s="0"/>
      <c r="ABV3643" s="0"/>
      <c r="ABW3643" s="0"/>
      <c r="ABX3643" s="0"/>
      <c r="ABY3643" s="0"/>
      <c r="ABZ3643" s="0"/>
      <c r="ACA3643" s="0"/>
      <c r="ACB3643" s="0"/>
      <c r="ACC3643" s="0"/>
      <c r="ACD3643" s="0"/>
      <c r="ACE3643" s="0"/>
      <c r="ACF3643" s="0"/>
      <c r="ACG3643" s="0"/>
      <c r="ACH3643" s="0"/>
      <c r="ACI3643" s="0"/>
      <c r="ACJ3643" s="0"/>
      <c r="ACK3643" s="0"/>
      <c r="ACL3643" s="0"/>
      <c r="ACM3643" s="0"/>
      <c r="ACN3643" s="0"/>
      <c r="ACO3643" s="0"/>
      <c r="ACP3643" s="0"/>
      <c r="ACQ3643" s="0"/>
      <c r="ACR3643" s="0"/>
      <c r="ACS3643" s="0"/>
      <c r="ACT3643" s="0"/>
      <c r="ACU3643" s="0"/>
      <c r="ACV3643" s="0"/>
      <c r="ACW3643" s="0"/>
      <c r="ACX3643" s="0"/>
      <c r="ACY3643" s="0"/>
      <c r="ACZ3643" s="0"/>
      <c r="ADA3643" s="0"/>
      <c r="ADB3643" s="0"/>
      <c r="ADC3643" s="0"/>
      <c r="ADD3643" s="0"/>
      <c r="ADE3643" s="0"/>
      <c r="ADF3643" s="0"/>
      <c r="ADG3643" s="0"/>
      <c r="ADH3643" s="0"/>
      <c r="ADI3643" s="0"/>
      <c r="ADJ3643" s="0"/>
      <c r="ADK3643" s="0"/>
      <c r="ADL3643" s="0"/>
      <c r="ADM3643" s="0"/>
      <c r="ADN3643" s="0"/>
      <c r="ADO3643" s="0"/>
      <c r="ADP3643" s="0"/>
      <c r="ADQ3643" s="0"/>
      <c r="ADR3643" s="0"/>
      <c r="ADS3643" s="0"/>
      <c r="ADT3643" s="0"/>
      <c r="ADU3643" s="0"/>
      <c r="ADV3643" s="0"/>
      <c r="ADW3643" s="0"/>
      <c r="ADX3643" s="0"/>
      <c r="ADY3643" s="0"/>
      <c r="ADZ3643" s="0"/>
      <c r="AEA3643" s="0"/>
      <c r="AEB3643" s="0"/>
      <c r="AEC3643" s="0"/>
      <c r="AED3643" s="0"/>
      <c r="AEE3643" s="0"/>
      <c r="AEF3643" s="0"/>
      <c r="AEG3643" s="0"/>
      <c r="AEH3643" s="0"/>
      <c r="AEI3643" s="0"/>
      <c r="AEJ3643" s="0"/>
      <c r="AEK3643" s="0"/>
      <c r="AEL3643" s="0"/>
      <c r="AEM3643" s="0"/>
      <c r="AEN3643" s="0"/>
      <c r="AEO3643" s="0"/>
      <c r="AEP3643" s="0"/>
      <c r="AEQ3643" s="0"/>
      <c r="AER3643" s="0"/>
      <c r="AES3643" s="0"/>
      <c r="AET3643" s="0"/>
      <c r="AEU3643" s="0"/>
      <c r="AEV3643" s="0"/>
      <c r="AEW3643" s="0"/>
      <c r="AEX3643" s="0"/>
      <c r="AEY3643" s="0"/>
      <c r="AEZ3643" s="0"/>
      <c r="AFA3643" s="0"/>
      <c r="AFB3643" s="0"/>
      <c r="AFC3643" s="0"/>
      <c r="AFD3643" s="0"/>
      <c r="AFE3643" s="0"/>
      <c r="AFF3643" s="0"/>
      <c r="AFG3643" s="0"/>
      <c r="AFH3643" s="0"/>
      <c r="AFI3643" s="0"/>
      <c r="AFJ3643" s="0"/>
      <c r="AFK3643" s="0"/>
      <c r="AFL3643" s="0"/>
      <c r="AFM3643" s="0"/>
      <c r="AFN3643" s="0"/>
      <c r="AFO3643" s="0"/>
      <c r="AFP3643" s="0"/>
      <c r="AFQ3643" s="0"/>
      <c r="AFR3643" s="0"/>
      <c r="AFS3643" s="0"/>
      <c r="AFT3643" s="0"/>
      <c r="AFU3643" s="0"/>
      <c r="AFV3643" s="0"/>
      <c r="AFW3643" s="0"/>
      <c r="AFX3643" s="0"/>
      <c r="AFY3643" s="0"/>
      <c r="AFZ3643" s="0"/>
      <c r="AGA3643" s="0"/>
      <c r="AGB3643" s="0"/>
      <c r="AGC3643" s="0"/>
      <c r="AGD3643" s="0"/>
      <c r="AGE3643" s="0"/>
      <c r="AGF3643" s="0"/>
      <c r="AGG3643" s="0"/>
      <c r="AGH3643" s="0"/>
      <c r="AGI3643" s="0"/>
      <c r="AGJ3643" s="0"/>
      <c r="AGK3643" s="0"/>
      <c r="AGL3643" s="0"/>
      <c r="AGM3643" s="0"/>
      <c r="AGN3643" s="0"/>
      <c r="AGO3643" s="0"/>
      <c r="AGP3643" s="0"/>
      <c r="AGQ3643" s="0"/>
      <c r="AGR3643" s="0"/>
      <c r="AGS3643" s="0"/>
      <c r="AGT3643" s="0"/>
      <c r="AGU3643" s="0"/>
      <c r="AGV3643" s="0"/>
      <c r="AGW3643" s="0"/>
      <c r="AGX3643" s="0"/>
      <c r="AGY3643" s="0"/>
      <c r="AGZ3643" s="0"/>
      <c r="AHA3643" s="0"/>
      <c r="AHB3643" s="0"/>
      <c r="AHC3643" s="0"/>
      <c r="AHD3643" s="0"/>
      <c r="AHE3643" s="0"/>
      <c r="AHF3643" s="0"/>
      <c r="AHG3643" s="0"/>
      <c r="AHH3643" s="0"/>
      <c r="AHI3643" s="0"/>
      <c r="AHJ3643" s="0"/>
      <c r="AHK3643" s="0"/>
      <c r="AHL3643" s="0"/>
      <c r="AHM3643" s="0"/>
      <c r="AHN3643" s="0"/>
      <c r="AHO3643" s="0"/>
      <c r="AHP3643" s="0"/>
      <c r="AHQ3643" s="0"/>
      <c r="AHR3643" s="0"/>
      <c r="AHS3643" s="0"/>
      <c r="AHT3643" s="0"/>
      <c r="AHU3643" s="0"/>
      <c r="AHV3643" s="0"/>
      <c r="AHW3643" s="0"/>
      <c r="AHX3643" s="0"/>
      <c r="AHY3643" s="0"/>
      <c r="AHZ3643" s="0"/>
      <c r="AIA3643" s="0"/>
      <c r="AIB3643" s="0"/>
      <c r="AIC3643" s="0"/>
      <c r="AID3643" s="0"/>
      <c r="AIE3643" s="0"/>
      <c r="AIF3643" s="0"/>
      <c r="AIG3643" s="0"/>
      <c r="AIH3643" s="0"/>
      <c r="AII3643" s="0"/>
      <c r="AIJ3643" s="0"/>
      <c r="AIK3643" s="0"/>
      <c r="AIL3643" s="0"/>
      <c r="AIM3643" s="0"/>
      <c r="AIN3643" s="0"/>
      <c r="AIO3643" s="0"/>
      <c r="AIP3643" s="0"/>
      <c r="AIQ3643" s="0"/>
      <c r="AIR3643" s="0"/>
      <c r="AIS3643" s="0"/>
      <c r="AIT3643" s="0"/>
      <c r="AIU3643" s="0"/>
      <c r="AIV3643" s="0"/>
      <c r="AIW3643" s="0"/>
      <c r="AIX3643" s="0"/>
      <c r="AIY3643" s="0"/>
      <c r="AIZ3643" s="0"/>
      <c r="AJA3643" s="0"/>
      <c r="AJB3643" s="0"/>
      <c r="AJC3643" s="0"/>
      <c r="AJD3643" s="0"/>
      <c r="AJE3643" s="0"/>
      <c r="AJF3643" s="0"/>
      <c r="AJG3643" s="0"/>
      <c r="AJH3643" s="0"/>
      <c r="AJI3643" s="0"/>
      <c r="AJJ3643" s="0"/>
      <c r="AJK3643" s="0"/>
      <c r="AJL3643" s="0"/>
      <c r="AJM3643" s="0"/>
      <c r="AJN3643" s="0"/>
      <c r="AJO3643" s="0"/>
      <c r="AJP3643" s="0"/>
      <c r="AJQ3643" s="0"/>
      <c r="AJR3643" s="0"/>
      <c r="AJS3643" s="0"/>
      <c r="AJT3643" s="0"/>
      <c r="AJU3643" s="0"/>
      <c r="AJV3643" s="0"/>
      <c r="AJW3643" s="0"/>
      <c r="AJX3643" s="0"/>
      <c r="AJY3643" s="0"/>
      <c r="AJZ3643" s="0"/>
      <c r="AKA3643" s="0"/>
      <c r="AKB3643" s="0"/>
      <c r="AKC3643" s="0"/>
      <c r="AKD3643" s="0"/>
      <c r="AKE3643" s="0"/>
      <c r="AKF3643" s="0"/>
      <c r="AKG3643" s="0"/>
      <c r="AKH3643" s="0"/>
      <c r="AKI3643" s="0"/>
      <c r="AKJ3643" s="0"/>
      <c r="AKK3643" s="0"/>
      <c r="AKL3643" s="0"/>
      <c r="AKM3643" s="0"/>
      <c r="AKN3643" s="0"/>
      <c r="AKO3643" s="0"/>
      <c r="AKP3643" s="0"/>
      <c r="AKQ3643" s="0"/>
      <c r="AKR3643" s="0"/>
      <c r="AKS3643" s="0"/>
      <c r="AKT3643" s="0"/>
      <c r="AKU3643" s="0"/>
      <c r="AKV3643" s="0"/>
      <c r="AKW3643" s="0"/>
      <c r="AKX3643" s="0"/>
      <c r="AKY3643" s="0"/>
      <c r="AKZ3643" s="0"/>
      <c r="ALA3643" s="0"/>
      <c r="ALB3643" s="0"/>
      <c r="ALC3643" s="0"/>
      <c r="ALD3643" s="0"/>
      <c r="ALE3643" s="0"/>
      <c r="ALF3643" s="0"/>
      <c r="ALG3643" s="0"/>
      <c r="ALH3643" s="0"/>
      <c r="ALI3643" s="0"/>
      <c r="ALJ3643" s="0"/>
      <c r="ALK3643" s="0"/>
      <c r="ALL3643" s="0"/>
      <c r="ALM3643" s="0"/>
      <c r="ALN3643" s="0"/>
      <c r="ALO3643" s="0"/>
      <c r="ALP3643" s="0"/>
      <c r="ALQ3643" s="0"/>
      <c r="ALR3643" s="0"/>
      <c r="ALS3643" s="0"/>
      <c r="ALT3643" s="0"/>
      <c r="ALU3643" s="0"/>
      <c r="ALV3643" s="0"/>
      <c r="ALW3643" s="0"/>
      <c r="ALX3643" s="0"/>
      <c r="ALY3643" s="0"/>
      <c r="ALZ3643" s="0"/>
      <c r="AMA3643" s="0"/>
      <c r="AMB3643" s="0"/>
      <c r="AMC3643" s="0"/>
      <c r="AMD3643" s="0"/>
      <c r="AME3643" s="0"/>
      <c r="AMF3643" s="0"/>
      <c r="AMG3643" s="0"/>
      <c r="AMH3643" s="0"/>
      <c r="AMI3643" s="0"/>
    </row>
    <row r="3644" customFormat="false" ht="12.75" hidden="false" customHeight="false" outlineLevel="0" collapsed="false">
      <c r="I3644" s="3"/>
      <c r="BM3644" s="0"/>
      <c r="BN3644" s="0"/>
      <c r="BO3644" s="0"/>
      <c r="BP3644" s="0"/>
      <c r="BQ3644" s="0"/>
      <c r="BR3644" s="0"/>
      <c r="BS3644" s="0"/>
      <c r="BT3644" s="0"/>
      <c r="BU3644" s="0"/>
      <c r="BV3644" s="0"/>
      <c r="BW3644" s="0"/>
      <c r="BX3644" s="0"/>
      <c r="BY3644" s="0"/>
      <c r="BZ3644" s="0"/>
      <c r="CA3644" s="0"/>
      <c r="CB3644" s="0"/>
      <c r="CC3644" s="0"/>
      <c r="CD3644" s="0"/>
      <c r="CE3644" s="0"/>
      <c r="CF3644" s="0"/>
      <c r="CG3644" s="0"/>
      <c r="CH3644" s="0"/>
      <c r="CI3644" s="0"/>
      <c r="CJ3644" s="0"/>
      <c r="CK3644" s="0"/>
      <c r="CL3644" s="0"/>
      <c r="CM3644" s="0"/>
      <c r="CN3644" s="0"/>
      <c r="CO3644" s="0"/>
      <c r="CP3644" s="0"/>
      <c r="CQ3644" s="0"/>
      <c r="CR3644" s="0"/>
      <c r="CS3644" s="0"/>
      <c r="CT3644" s="0"/>
      <c r="CU3644" s="0"/>
      <c r="CV3644" s="0"/>
      <c r="CW3644" s="0"/>
      <c r="CX3644" s="0"/>
      <c r="CY3644" s="0"/>
      <c r="CZ3644" s="0"/>
      <c r="DA3644" s="0"/>
      <c r="DB3644" s="0"/>
      <c r="DC3644" s="0"/>
      <c r="DD3644" s="0"/>
      <c r="DE3644" s="0"/>
      <c r="DF3644" s="0"/>
      <c r="DG3644" s="0"/>
      <c r="DH3644" s="0"/>
      <c r="DI3644" s="0"/>
      <c r="DJ3644" s="0"/>
      <c r="DK3644" s="0"/>
      <c r="DL3644" s="0"/>
      <c r="DM3644" s="0"/>
      <c r="DN3644" s="0"/>
      <c r="DO3644" s="0"/>
      <c r="DP3644" s="0"/>
      <c r="DQ3644" s="0"/>
      <c r="DR3644" s="0"/>
      <c r="DS3644" s="0"/>
      <c r="DT3644" s="0"/>
      <c r="DU3644" s="0"/>
      <c r="DV3644" s="0"/>
      <c r="DW3644" s="0"/>
      <c r="DX3644" s="0"/>
      <c r="DY3644" s="0"/>
      <c r="DZ3644" s="0"/>
      <c r="EA3644" s="0"/>
      <c r="EB3644" s="0"/>
      <c r="EC3644" s="0"/>
      <c r="ED3644" s="0"/>
      <c r="EE3644" s="0"/>
      <c r="EF3644" s="0"/>
      <c r="EG3644" s="0"/>
      <c r="EH3644" s="0"/>
      <c r="EI3644" s="0"/>
      <c r="EJ3644" s="0"/>
      <c r="EK3644" s="0"/>
      <c r="EL3644" s="0"/>
      <c r="EM3644" s="0"/>
      <c r="EN3644" s="0"/>
      <c r="EO3644" s="0"/>
      <c r="EP3644" s="0"/>
      <c r="EQ3644" s="0"/>
      <c r="ER3644" s="0"/>
      <c r="ES3644" s="0"/>
      <c r="ET3644" s="0"/>
      <c r="EU3644" s="0"/>
      <c r="EV3644" s="0"/>
      <c r="EW3644" s="0"/>
      <c r="EX3644" s="0"/>
      <c r="EY3644" s="0"/>
      <c r="EZ3644" s="0"/>
      <c r="FA3644" s="0"/>
      <c r="FB3644" s="0"/>
      <c r="FC3644" s="0"/>
      <c r="FD3644" s="0"/>
      <c r="FE3644" s="0"/>
      <c r="FF3644" s="0"/>
      <c r="FG3644" s="0"/>
      <c r="FH3644" s="0"/>
      <c r="FI3644" s="0"/>
      <c r="FJ3644" s="0"/>
      <c r="FK3644" s="0"/>
      <c r="FL3644" s="0"/>
      <c r="FM3644" s="0"/>
      <c r="FN3644" s="0"/>
      <c r="FO3644" s="0"/>
      <c r="FP3644" s="0"/>
      <c r="FQ3644" s="0"/>
      <c r="FR3644" s="0"/>
      <c r="FS3644" s="0"/>
      <c r="FT3644" s="0"/>
      <c r="FU3644" s="0"/>
      <c r="FV3644" s="0"/>
      <c r="FW3644" s="0"/>
      <c r="FX3644" s="0"/>
      <c r="FY3644" s="0"/>
      <c r="FZ3644" s="0"/>
      <c r="GA3644" s="0"/>
      <c r="GB3644" s="0"/>
      <c r="GC3644" s="0"/>
      <c r="GD3644" s="0"/>
      <c r="GE3644" s="0"/>
      <c r="GF3644" s="0"/>
      <c r="GG3644" s="0"/>
      <c r="GH3644" s="0"/>
      <c r="GI3644" s="0"/>
      <c r="GJ3644" s="0"/>
      <c r="GK3644" s="0"/>
      <c r="GL3644" s="0"/>
      <c r="GM3644" s="0"/>
      <c r="GN3644" s="0"/>
      <c r="GO3644" s="0"/>
      <c r="GP3644" s="0"/>
      <c r="GQ3644" s="0"/>
      <c r="GR3644" s="0"/>
      <c r="GS3644" s="0"/>
      <c r="GT3644" s="0"/>
      <c r="GU3644" s="0"/>
      <c r="GV3644" s="0"/>
      <c r="GW3644" s="0"/>
      <c r="GX3644" s="0"/>
      <c r="GY3644" s="0"/>
      <c r="GZ3644" s="0"/>
      <c r="HA3644" s="0"/>
      <c r="HB3644" s="0"/>
      <c r="HC3644" s="0"/>
      <c r="HD3644" s="0"/>
      <c r="HE3644" s="0"/>
      <c r="HF3644" s="0"/>
      <c r="HG3644" s="0"/>
      <c r="HH3644" s="0"/>
      <c r="HI3644" s="0"/>
      <c r="HJ3644" s="0"/>
      <c r="HK3644" s="0"/>
      <c r="HL3644" s="0"/>
      <c r="HM3644" s="0"/>
      <c r="HN3644" s="0"/>
      <c r="HO3644" s="0"/>
      <c r="HP3644" s="0"/>
      <c r="HQ3644" s="0"/>
      <c r="HR3644" s="0"/>
      <c r="HS3644" s="0"/>
      <c r="HT3644" s="0"/>
      <c r="HU3644" s="0"/>
      <c r="HV3644" s="0"/>
      <c r="HW3644" s="0"/>
      <c r="HX3644" s="0"/>
      <c r="HY3644" s="0"/>
      <c r="HZ3644" s="0"/>
      <c r="IA3644" s="0"/>
      <c r="IB3644" s="0"/>
      <c r="IC3644" s="0"/>
      <c r="ID3644" s="0"/>
      <c r="IE3644" s="0"/>
      <c r="IF3644" s="0"/>
      <c r="IG3644" s="0"/>
      <c r="IH3644" s="0"/>
      <c r="II3644" s="0"/>
      <c r="IJ3644" s="0"/>
      <c r="IK3644" s="0"/>
      <c r="IL3644" s="0"/>
      <c r="IM3644" s="0"/>
      <c r="IN3644" s="0"/>
      <c r="IO3644" s="0"/>
      <c r="IP3644" s="0"/>
      <c r="IQ3644" s="0"/>
      <c r="IR3644" s="0"/>
      <c r="IS3644" s="0"/>
      <c r="IT3644" s="0"/>
      <c r="IU3644" s="0"/>
      <c r="IV3644" s="0"/>
      <c r="IW3644" s="0"/>
      <c r="IX3644" s="0"/>
      <c r="IY3644" s="0"/>
      <c r="IZ3644" s="0"/>
      <c r="JA3644" s="0"/>
      <c r="JB3644" s="0"/>
      <c r="JC3644" s="0"/>
      <c r="JD3644" s="0"/>
      <c r="JE3644" s="0"/>
      <c r="JF3644" s="0"/>
      <c r="JG3644" s="0"/>
      <c r="JH3644" s="0"/>
      <c r="JI3644" s="0"/>
      <c r="JJ3644" s="0"/>
      <c r="JK3644" s="0"/>
      <c r="JL3644" s="0"/>
      <c r="JM3644" s="0"/>
      <c r="JN3644" s="0"/>
      <c r="JO3644" s="0"/>
      <c r="JP3644" s="0"/>
      <c r="JQ3644" s="0"/>
      <c r="JR3644" s="0"/>
      <c r="JS3644" s="0"/>
      <c r="JT3644" s="0"/>
      <c r="JU3644" s="0"/>
      <c r="JV3644" s="0"/>
      <c r="JW3644" s="0"/>
      <c r="JX3644" s="0"/>
      <c r="JY3644" s="0"/>
      <c r="JZ3644" s="0"/>
      <c r="KA3644" s="0"/>
      <c r="KB3644" s="0"/>
      <c r="KC3644" s="0"/>
      <c r="KD3644" s="0"/>
      <c r="KE3644" s="0"/>
      <c r="KF3644" s="0"/>
      <c r="KG3644" s="0"/>
      <c r="KH3644" s="0"/>
      <c r="KI3644" s="0"/>
      <c r="KJ3644" s="0"/>
      <c r="KK3644" s="0"/>
      <c r="KL3644" s="0"/>
      <c r="KM3644" s="0"/>
      <c r="KN3644" s="0"/>
      <c r="KO3644" s="0"/>
      <c r="KP3644" s="0"/>
      <c r="KQ3644" s="0"/>
      <c r="KR3644" s="0"/>
      <c r="KS3644" s="0"/>
      <c r="KT3644" s="0"/>
      <c r="KU3644" s="0"/>
      <c r="KV3644" s="0"/>
      <c r="KW3644" s="0"/>
      <c r="KX3644" s="0"/>
      <c r="KY3644" s="0"/>
      <c r="KZ3644" s="0"/>
      <c r="LA3644" s="0"/>
      <c r="LB3644" s="0"/>
      <c r="LC3644" s="0"/>
      <c r="LD3644" s="0"/>
      <c r="LE3644" s="0"/>
      <c r="LF3644" s="0"/>
      <c r="LG3644" s="0"/>
      <c r="LH3644" s="0"/>
      <c r="LI3644" s="0"/>
      <c r="LJ3644" s="0"/>
      <c r="LK3644" s="0"/>
      <c r="LL3644" s="0"/>
      <c r="LM3644" s="0"/>
      <c r="LN3644" s="0"/>
      <c r="LO3644" s="0"/>
      <c r="LP3644" s="0"/>
      <c r="LQ3644" s="0"/>
      <c r="LR3644" s="0"/>
      <c r="LS3644" s="0"/>
      <c r="LT3644" s="0"/>
      <c r="LU3644" s="0"/>
      <c r="LV3644" s="0"/>
      <c r="LW3644" s="0"/>
      <c r="LX3644" s="0"/>
      <c r="LY3644" s="0"/>
      <c r="LZ3644" s="0"/>
      <c r="MA3644" s="0"/>
      <c r="MB3644" s="0"/>
      <c r="MC3644" s="0"/>
      <c r="MD3644" s="0"/>
      <c r="ME3644" s="0"/>
      <c r="MF3644" s="0"/>
      <c r="MG3644" s="0"/>
      <c r="MH3644" s="0"/>
      <c r="MI3644" s="0"/>
      <c r="MJ3644" s="0"/>
      <c r="MK3644" s="0"/>
      <c r="ML3644" s="0"/>
      <c r="MM3644" s="0"/>
      <c r="MN3644" s="0"/>
      <c r="MO3644" s="0"/>
      <c r="MP3644" s="0"/>
      <c r="MQ3644" s="0"/>
      <c r="MR3644" s="0"/>
      <c r="MS3644" s="0"/>
      <c r="MT3644" s="0"/>
      <c r="MU3644" s="0"/>
      <c r="MV3644" s="0"/>
      <c r="MW3644" s="0"/>
      <c r="MX3644" s="0"/>
      <c r="MY3644" s="0"/>
      <c r="MZ3644" s="0"/>
      <c r="NA3644" s="0"/>
      <c r="NB3644" s="0"/>
      <c r="NC3644" s="0"/>
      <c r="ND3644" s="0"/>
      <c r="NE3644" s="0"/>
      <c r="NF3644" s="0"/>
      <c r="NG3644" s="0"/>
      <c r="NH3644" s="0"/>
      <c r="NI3644" s="0"/>
      <c r="NJ3644" s="0"/>
      <c r="NK3644" s="0"/>
      <c r="NL3644" s="0"/>
      <c r="NM3644" s="0"/>
      <c r="NN3644" s="0"/>
      <c r="NO3644" s="0"/>
      <c r="NP3644" s="0"/>
      <c r="NQ3644" s="0"/>
      <c r="NR3644" s="0"/>
      <c r="NS3644" s="0"/>
      <c r="NT3644" s="0"/>
      <c r="NU3644" s="0"/>
      <c r="NV3644" s="0"/>
      <c r="NW3644" s="0"/>
      <c r="NX3644" s="0"/>
      <c r="NY3644" s="0"/>
      <c r="NZ3644" s="0"/>
      <c r="OA3644" s="0"/>
      <c r="OB3644" s="0"/>
      <c r="OC3644" s="0"/>
      <c r="OD3644" s="0"/>
      <c r="OE3644" s="0"/>
      <c r="OF3644" s="0"/>
      <c r="OG3644" s="0"/>
      <c r="OH3644" s="0"/>
      <c r="OI3644" s="0"/>
      <c r="OJ3644" s="0"/>
      <c r="OK3644" s="0"/>
      <c r="OL3644" s="0"/>
      <c r="OM3644" s="0"/>
      <c r="ON3644" s="0"/>
      <c r="OO3644" s="0"/>
      <c r="OP3644" s="0"/>
      <c r="OQ3644" s="0"/>
      <c r="OR3644" s="0"/>
      <c r="OS3644" s="0"/>
      <c r="OT3644" s="0"/>
      <c r="OU3644" s="0"/>
      <c r="OV3644" s="0"/>
      <c r="OW3644" s="0"/>
      <c r="OX3644" s="0"/>
      <c r="OY3644" s="0"/>
      <c r="OZ3644" s="0"/>
      <c r="PA3644" s="0"/>
      <c r="PB3644" s="0"/>
      <c r="PC3644" s="0"/>
      <c r="PD3644" s="0"/>
      <c r="PE3644" s="0"/>
      <c r="PF3644" s="0"/>
      <c r="PG3644" s="0"/>
      <c r="PH3644" s="0"/>
      <c r="PI3644" s="0"/>
      <c r="PJ3644" s="0"/>
      <c r="PK3644" s="0"/>
      <c r="PL3644" s="0"/>
      <c r="PM3644" s="0"/>
      <c r="PN3644" s="0"/>
      <c r="PO3644" s="0"/>
      <c r="PP3644" s="0"/>
      <c r="PQ3644" s="0"/>
      <c r="PR3644" s="0"/>
      <c r="PS3644" s="0"/>
      <c r="PT3644" s="0"/>
      <c r="PU3644" s="0"/>
      <c r="PV3644" s="0"/>
      <c r="PW3644" s="0"/>
      <c r="PX3644" s="0"/>
      <c r="PY3644" s="0"/>
      <c r="PZ3644" s="0"/>
      <c r="QA3644" s="0"/>
      <c r="QB3644" s="0"/>
      <c r="QC3644" s="0"/>
      <c r="QD3644" s="0"/>
      <c r="QE3644" s="0"/>
      <c r="QF3644" s="0"/>
      <c r="QG3644" s="0"/>
      <c r="QH3644" s="0"/>
      <c r="QI3644" s="0"/>
      <c r="QJ3644" s="0"/>
      <c r="QK3644" s="0"/>
      <c r="QL3644" s="0"/>
      <c r="QM3644" s="0"/>
      <c r="QN3644" s="0"/>
      <c r="QO3644" s="0"/>
      <c r="QP3644" s="0"/>
      <c r="QQ3644" s="0"/>
      <c r="QR3644" s="0"/>
      <c r="QS3644" s="0"/>
      <c r="QT3644" s="0"/>
      <c r="QU3644" s="0"/>
      <c r="QV3644" s="0"/>
      <c r="QW3644" s="0"/>
      <c r="QX3644" s="0"/>
      <c r="QY3644" s="0"/>
      <c r="QZ3644" s="0"/>
      <c r="RA3644" s="0"/>
      <c r="RB3644" s="0"/>
      <c r="RC3644" s="0"/>
      <c r="RD3644" s="0"/>
      <c r="RE3644" s="0"/>
      <c r="RF3644" s="0"/>
      <c r="RG3644" s="0"/>
      <c r="RH3644" s="0"/>
      <c r="RI3644" s="0"/>
      <c r="RJ3644" s="0"/>
      <c r="RK3644" s="0"/>
      <c r="RL3644" s="0"/>
      <c r="RM3644" s="0"/>
      <c r="RN3644" s="0"/>
      <c r="RO3644" s="0"/>
      <c r="RP3644" s="0"/>
      <c r="RQ3644" s="0"/>
      <c r="RR3644" s="0"/>
      <c r="RS3644" s="0"/>
      <c r="RT3644" s="0"/>
      <c r="RU3644" s="0"/>
      <c r="RV3644" s="0"/>
      <c r="RW3644" s="0"/>
      <c r="RX3644" s="0"/>
      <c r="RY3644" s="0"/>
      <c r="RZ3644" s="0"/>
      <c r="SA3644" s="0"/>
      <c r="SB3644" s="0"/>
      <c r="SC3644" s="0"/>
      <c r="SD3644" s="0"/>
      <c r="SE3644" s="0"/>
      <c r="SF3644" s="0"/>
      <c r="SG3644" s="0"/>
      <c r="SH3644" s="0"/>
      <c r="SI3644" s="0"/>
      <c r="SJ3644" s="0"/>
      <c r="SK3644" s="0"/>
      <c r="SL3644" s="0"/>
      <c r="SM3644" s="0"/>
      <c r="SN3644" s="0"/>
      <c r="SO3644" s="0"/>
      <c r="SP3644" s="0"/>
      <c r="SQ3644" s="0"/>
      <c r="SR3644" s="0"/>
      <c r="SS3644" s="0"/>
      <c r="ST3644" s="0"/>
      <c r="SU3644" s="0"/>
      <c r="SV3644" s="0"/>
      <c r="SW3644" s="0"/>
      <c r="SX3644" s="0"/>
      <c r="SY3644" s="0"/>
      <c r="SZ3644" s="0"/>
      <c r="TA3644" s="0"/>
      <c r="TB3644" s="0"/>
      <c r="TC3644" s="0"/>
      <c r="TD3644" s="0"/>
      <c r="TE3644" s="0"/>
      <c r="TF3644" s="0"/>
      <c r="TG3644" s="0"/>
      <c r="TH3644" s="0"/>
      <c r="TI3644" s="0"/>
      <c r="TJ3644" s="0"/>
      <c r="TK3644" s="0"/>
      <c r="TL3644" s="0"/>
      <c r="TM3644" s="0"/>
      <c r="TN3644" s="0"/>
      <c r="TO3644" s="0"/>
      <c r="TP3644" s="0"/>
      <c r="TQ3644" s="0"/>
      <c r="TR3644" s="0"/>
      <c r="TS3644" s="0"/>
      <c r="TT3644" s="0"/>
      <c r="TU3644" s="0"/>
      <c r="TV3644" s="0"/>
      <c r="TW3644" s="0"/>
      <c r="TX3644" s="0"/>
      <c r="TY3644" s="0"/>
      <c r="TZ3644" s="0"/>
      <c r="UA3644" s="0"/>
      <c r="UB3644" s="0"/>
      <c r="UC3644" s="0"/>
      <c r="UD3644" s="0"/>
      <c r="UE3644" s="0"/>
      <c r="UF3644" s="0"/>
      <c r="UG3644" s="0"/>
      <c r="UH3644" s="0"/>
      <c r="UI3644" s="0"/>
      <c r="UJ3644" s="0"/>
      <c r="UK3644" s="0"/>
      <c r="UL3644" s="0"/>
      <c r="UM3644" s="0"/>
      <c r="UN3644" s="0"/>
      <c r="UO3644" s="0"/>
      <c r="UP3644" s="0"/>
      <c r="UQ3644" s="0"/>
      <c r="UR3644" s="0"/>
      <c r="US3644" s="0"/>
      <c r="UT3644" s="0"/>
      <c r="UU3644" s="0"/>
      <c r="UV3644" s="0"/>
      <c r="UW3644" s="0"/>
      <c r="UX3644" s="0"/>
      <c r="UY3644" s="0"/>
      <c r="UZ3644" s="0"/>
      <c r="VA3644" s="0"/>
      <c r="VB3644" s="0"/>
      <c r="VC3644" s="0"/>
      <c r="VD3644" s="0"/>
      <c r="VE3644" s="0"/>
      <c r="VF3644" s="0"/>
      <c r="VG3644" s="0"/>
      <c r="VH3644" s="0"/>
      <c r="VI3644" s="0"/>
      <c r="VJ3644" s="0"/>
      <c r="VK3644" s="0"/>
      <c r="VL3644" s="0"/>
      <c r="VM3644" s="0"/>
      <c r="VN3644" s="0"/>
      <c r="VO3644" s="0"/>
      <c r="VP3644" s="0"/>
      <c r="VQ3644" s="0"/>
      <c r="VR3644" s="0"/>
      <c r="VS3644" s="0"/>
      <c r="VT3644" s="0"/>
      <c r="VU3644" s="0"/>
      <c r="VV3644" s="0"/>
      <c r="VW3644" s="0"/>
      <c r="VX3644" s="0"/>
      <c r="VY3644" s="0"/>
      <c r="VZ3644" s="0"/>
      <c r="WA3644" s="0"/>
      <c r="WB3644" s="0"/>
      <c r="WC3644" s="0"/>
      <c r="WD3644" s="0"/>
      <c r="WE3644" s="0"/>
      <c r="WF3644" s="0"/>
      <c r="WG3644" s="0"/>
      <c r="WH3644" s="0"/>
      <c r="WI3644" s="0"/>
      <c r="WJ3644" s="0"/>
      <c r="WK3644" s="0"/>
      <c r="WL3644" s="0"/>
      <c r="WM3644" s="0"/>
      <c r="WN3644" s="0"/>
      <c r="WO3644" s="0"/>
      <c r="WP3644" s="0"/>
      <c r="WQ3644" s="0"/>
      <c r="WR3644" s="0"/>
      <c r="WS3644" s="0"/>
      <c r="WT3644" s="0"/>
      <c r="WU3644" s="0"/>
      <c r="WV3644" s="0"/>
      <c r="WW3644" s="0"/>
      <c r="WX3644" s="0"/>
      <c r="WY3644" s="0"/>
      <c r="WZ3644" s="0"/>
      <c r="XA3644" s="0"/>
      <c r="XB3644" s="0"/>
      <c r="XC3644" s="0"/>
      <c r="XD3644" s="0"/>
      <c r="XE3644" s="0"/>
      <c r="XF3644" s="0"/>
      <c r="XG3644" s="0"/>
      <c r="XH3644" s="0"/>
      <c r="XI3644" s="0"/>
      <c r="XJ3644" s="0"/>
      <c r="XK3644" s="0"/>
      <c r="XL3644" s="0"/>
      <c r="XM3644" s="0"/>
      <c r="XN3644" s="0"/>
      <c r="XO3644" s="0"/>
      <c r="XP3644" s="0"/>
      <c r="XQ3644" s="0"/>
      <c r="XR3644" s="0"/>
      <c r="XS3644" s="0"/>
      <c r="XT3644" s="0"/>
      <c r="XU3644" s="0"/>
      <c r="XV3644" s="0"/>
      <c r="XW3644" s="0"/>
      <c r="XX3644" s="0"/>
      <c r="XY3644" s="0"/>
      <c r="XZ3644" s="0"/>
      <c r="YA3644" s="0"/>
      <c r="YB3644" s="0"/>
      <c r="YC3644" s="0"/>
      <c r="YD3644" s="0"/>
      <c r="YE3644" s="0"/>
      <c r="YF3644" s="0"/>
      <c r="YG3644" s="0"/>
      <c r="YH3644" s="0"/>
      <c r="YI3644" s="0"/>
      <c r="YJ3644" s="0"/>
      <c r="YK3644" s="0"/>
      <c r="YL3644" s="0"/>
      <c r="YM3644" s="0"/>
      <c r="YN3644" s="0"/>
      <c r="YO3644" s="0"/>
      <c r="YP3644" s="0"/>
      <c r="YQ3644" s="0"/>
      <c r="YR3644" s="0"/>
      <c r="YS3644" s="0"/>
      <c r="YT3644" s="0"/>
      <c r="YU3644" s="0"/>
      <c r="YV3644" s="0"/>
      <c r="YW3644" s="0"/>
      <c r="YX3644" s="0"/>
      <c r="YY3644" s="0"/>
      <c r="YZ3644" s="0"/>
      <c r="ZA3644" s="0"/>
      <c r="ZB3644" s="0"/>
      <c r="ZC3644" s="0"/>
      <c r="ZD3644" s="0"/>
      <c r="ZE3644" s="0"/>
      <c r="ZF3644" s="0"/>
      <c r="ZG3644" s="0"/>
      <c r="ZH3644" s="0"/>
      <c r="ZI3644" s="0"/>
      <c r="ZJ3644" s="0"/>
      <c r="ZK3644" s="0"/>
      <c r="ZL3644" s="0"/>
      <c r="ZM3644" s="0"/>
      <c r="ZN3644" s="0"/>
      <c r="ZO3644" s="0"/>
      <c r="ZP3644" s="0"/>
      <c r="ZQ3644" s="0"/>
      <c r="ZR3644" s="0"/>
      <c r="ZS3644" s="0"/>
      <c r="ZT3644" s="0"/>
      <c r="ZU3644" s="0"/>
      <c r="ZV3644" s="0"/>
      <c r="ZW3644" s="0"/>
      <c r="ZX3644" s="0"/>
      <c r="ZY3644" s="0"/>
      <c r="ZZ3644" s="0"/>
      <c r="AAA3644" s="0"/>
      <c r="AAB3644" s="0"/>
      <c r="AAC3644" s="0"/>
      <c r="AAD3644" s="0"/>
      <c r="AAE3644" s="0"/>
      <c r="AAF3644" s="0"/>
      <c r="AAG3644" s="0"/>
      <c r="AAH3644" s="0"/>
      <c r="AAI3644" s="0"/>
      <c r="AAJ3644" s="0"/>
      <c r="AAK3644" s="0"/>
      <c r="AAL3644" s="0"/>
      <c r="AAM3644" s="0"/>
      <c r="AAN3644" s="0"/>
      <c r="AAO3644" s="0"/>
      <c r="AAP3644" s="0"/>
      <c r="AAQ3644" s="0"/>
      <c r="AAR3644" s="0"/>
      <c r="AAS3644" s="0"/>
      <c r="AAT3644" s="0"/>
      <c r="AAU3644" s="0"/>
      <c r="AAV3644" s="0"/>
      <c r="AAW3644" s="0"/>
      <c r="AAX3644" s="0"/>
      <c r="AAY3644" s="0"/>
      <c r="AAZ3644" s="0"/>
      <c r="ABA3644" s="0"/>
      <c r="ABB3644" s="0"/>
      <c r="ABC3644" s="0"/>
      <c r="ABD3644" s="0"/>
      <c r="ABE3644" s="0"/>
      <c r="ABF3644" s="0"/>
      <c r="ABG3644" s="0"/>
      <c r="ABH3644" s="0"/>
      <c r="ABI3644" s="0"/>
      <c r="ABJ3644" s="0"/>
      <c r="ABK3644" s="0"/>
      <c r="ABL3644" s="0"/>
      <c r="ABM3644" s="0"/>
      <c r="ABN3644" s="0"/>
      <c r="ABO3644" s="0"/>
      <c r="ABP3644" s="0"/>
      <c r="ABQ3644" s="0"/>
      <c r="ABR3644" s="0"/>
      <c r="ABS3644" s="0"/>
      <c r="ABT3644" s="0"/>
      <c r="ABU3644" s="0"/>
      <c r="ABV3644" s="0"/>
      <c r="ABW3644" s="0"/>
      <c r="ABX3644" s="0"/>
      <c r="ABY3644" s="0"/>
      <c r="ABZ3644" s="0"/>
      <c r="ACA3644" s="0"/>
      <c r="ACB3644" s="0"/>
      <c r="ACC3644" s="0"/>
      <c r="ACD3644" s="0"/>
      <c r="ACE3644" s="0"/>
      <c r="ACF3644" s="0"/>
      <c r="ACG3644" s="0"/>
      <c r="ACH3644" s="0"/>
      <c r="ACI3644" s="0"/>
      <c r="ACJ3644" s="0"/>
      <c r="ACK3644" s="0"/>
      <c r="ACL3644" s="0"/>
      <c r="ACM3644" s="0"/>
      <c r="ACN3644" s="0"/>
      <c r="ACO3644" s="0"/>
      <c r="ACP3644" s="0"/>
      <c r="ACQ3644" s="0"/>
      <c r="ACR3644" s="0"/>
      <c r="ACS3644" s="0"/>
      <c r="ACT3644" s="0"/>
      <c r="ACU3644" s="0"/>
      <c r="ACV3644" s="0"/>
      <c r="ACW3644" s="0"/>
      <c r="ACX3644" s="0"/>
      <c r="ACY3644" s="0"/>
      <c r="ACZ3644" s="0"/>
      <c r="ADA3644" s="0"/>
      <c r="ADB3644" s="0"/>
      <c r="ADC3644" s="0"/>
      <c r="ADD3644" s="0"/>
      <c r="ADE3644" s="0"/>
      <c r="ADF3644" s="0"/>
      <c r="ADG3644" s="0"/>
      <c r="ADH3644" s="0"/>
      <c r="ADI3644" s="0"/>
      <c r="ADJ3644" s="0"/>
      <c r="ADK3644" s="0"/>
      <c r="ADL3644" s="0"/>
      <c r="ADM3644" s="0"/>
      <c r="ADN3644" s="0"/>
      <c r="ADO3644" s="0"/>
      <c r="ADP3644" s="0"/>
      <c r="ADQ3644" s="0"/>
      <c r="ADR3644" s="0"/>
      <c r="ADS3644" s="0"/>
      <c r="ADT3644" s="0"/>
      <c r="ADU3644" s="0"/>
      <c r="ADV3644" s="0"/>
      <c r="ADW3644" s="0"/>
      <c r="ADX3644" s="0"/>
      <c r="ADY3644" s="0"/>
      <c r="ADZ3644" s="0"/>
      <c r="AEA3644" s="0"/>
      <c r="AEB3644" s="0"/>
      <c r="AEC3644" s="0"/>
      <c r="AED3644" s="0"/>
      <c r="AEE3644" s="0"/>
      <c r="AEF3644" s="0"/>
      <c r="AEG3644" s="0"/>
      <c r="AEH3644" s="0"/>
      <c r="AEI3644" s="0"/>
      <c r="AEJ3644" s="0"/>
      <c r="AEK3644" s="0"/>
      <c r="AEL3644" s="0"/>
      <c r="AEM3644" s="0"/>
      <c r="AEN3644" s="0"/>
      <c r="AEO3644" s="0"/>
      <c r="AEP3644" s="0"/>
      <c r="AEQ3644" s="0"/>
      <c r="AER3644" s="0"/>
      <c r="AES3644" s="0"/>
      <c r="AET3644" s="0"/>
      <c r="AEU3644" s="0"/>
      <c r="AEV3644" s="0"/>
      <c r="AEW3644" s="0"/>
      <c r="AEX3644" s="0"/>
      <c r="AEY3644" s="0"/>
      <c r="AEZ3644" s="0"/>
      <c r="AFA3644" s="0"/>
      <c r="AFB3644" s="0"/>
      <c r="AFC3644" s="0"/>
      <c r="AFD3644" s="0"/>
      <c r="AFE3644" s="0"/>
      <c r="AFF3644" s="0"/>
      <c r="AFG3644" s="0"/>
      <c r="AFH3644" s="0"/>
      <c r="AFI3644" s="0"/>
      <c r="AFJ3644" s="0"/>
      <c r="AFK3644" s="0"/>
      <c r="AFL3644" s="0"/>
      <c r="AFM3644" s="0"/>
      <c r="AFN3644" s="0"/>
      <c r="AFO3644" s="0"/>
      <c r="AFP3644" s="0"/>
      <c r="AFQ3644" s="0"/>
      <c r="AFR3644" s="0"/>
      <c r="AFS3644" s="0"/>
      <c r="AFT3644" s="0"/>
      <c r="AFU3644" s="0"/>
      <c r="AFV3644" s="0"/>
      <c r="AFW3644" s="0"/>
      <c r="AFX3644" s="0"/>
      <c r="AFY3644" s="0"/>
      <c r="AFZ3644" s="0"/>
      <c r="AGA3644" s="0"/>
      <c r="AGB3644" s="0"/>
      <c r="AGC3644" s="0"/>
      <c r="AGD3644" s="0"/>
      <c r="AGE3644" s="0"/>
      <c r="AGF3644" s="0"/>
      <c r="AGG3644" s="0"/>
      <c r="AGH3644" s="0"/>
      <c r="AGI3644" s="0"/>
      <c r="AGJ3644" s="0"/>
      <c r="AGK3644" s="0"/>
      <c r="AGL3644" s="0"/>
      <c r="AGM3644" s="0"/>
      <c r="AGN3644" s="0"/>
      <c r="AGO3644" s="0"/>
      <c r="AGP3644" s="0"/>
      <c r="AGQ3644" s="0"/>
      <c r="AGR3644" s="0"/>
      <c r="AGS3644" s="0"/>
      <c r="AGT3644" s="0"/>
      <c r="AGU3644" s="0"/>
      <c r="AGV3644" s="0"/>
      <c r="AGW3644" s="0"/>
      <c r="AGX3644" s="0"/>
      <c r="AGY3644" s="0"/>
      <c r="AGZ3644" s="0"/>
      <c r="AHA3644" s="0"/>
      <c r="AHB3644" s="0"/>
      <c r="AHC3644" s="0"/>
      <c r="AHD3644" s="0"/>
      <c r="AHE3644" s="0"/>
      <c r="AHF3644" s="0"/>
      <c r="AHG3644" s="0"/>
      <c r="AHH3644" s="0"/>
      <c r="AHI3644" s="0"/>
      <c r="AHJ3644" s="0"/>
      <c r="AHK3644" s="0"/>
      <c r="AHL3644" s="0"/>
      <c r="AHM3644" s="0"/>
      <c r="AHN3644" s="0"/>
      <c r="AHO3644" s="0"/>
      <c r="AHP3644" s="0"/>
      <c r="AHQ3644" s="0"/>
      <c r="AHR3644" s="0"/>
      <c r="AHS3644" s="0"/>
      <c r="AHT3644" s="0"/>
      <c r="AHU3644" s="0"/>
      <c r="AHV3644" s="0"/>
      <c r="AHW3644" s="0"/>
      <c r="AHX3644" s="0"/>
      <c r="AHY3644" s="0"/>
      <c r="AHZ3644" s="0"/>
      <c r="AIA3644" s="0"/>
      <c r="AIB3644" s="0"/>
      <c r="AIC3644" s="0"/>
      <c r="AID3644" s="0"/>
      <c r="AIE3644" s="0"/>
      <c r="AIF3644" s="0"/>
      <c r="AIG3644" s="0"/>
      <c r="AIH3644" s="0"/>
      <c r="AII3644" s="0"/>
      <c r="AIJ3644" s="0"/>
      <c r="AIK3644" s="0"/>
      <c r="AIL3644" s="0"/>
      <c r="AIM3644" s="0"/>
      <c r="AIN3644" s="0"/>
      <c r="AIO3644" s="0"/>
      <c r="AIP3644" s="0"/>
      <c r="AIQ3644" s="0"/>
      <c r="AIR3644" s="0"/>
      <c r="AIS3644" s="0"/>
      <c r="AIT3644" s="0"/>
      <c r="AIU3644" s="0"/>
      <c r="AIV3644" s="0"/>
      <c r="AIW3644" s="0"/>
      <c r="AIX3644" s="0"/>
      <c r="AIY3644" s="0"/>
      <c r="AIZ3644" s="0"/>
      <c r="AJA3644" s="0"/>
      <c r="AJB3644" s="0"/>
      <c r="AJC3644" s="0"/>
      <c r="AJD3644" s="0"/>
      <c r="AJE3644" s="0"/>
      <c r="AJF3644" s="0"/>
      <c r="AJG3644" s="0"/>
      <c r="AJH3644" s="0"/>
      <c r="AJI3644" s="0"/>
      <c r="AJJ3644" s="0"/>
      <c r="AJK3644" s="0"/>
      <c r="AJL3644" s="0"/>
      <c r="AJM3644" s="0"/>
      <c r="AJN3644" s="0"/>
      <c r="AJO3644" s="0"/>
      <c r="AJP3644" s="0"/>
      <c r="AJQ3644" s="0"/>
      <c r="AJR3644" s="0"/>
      <c r="AJS3644" s="0"/>
      <c r="AJT3644" s="0"/>
      <c r="AJU3644" s="0"/>
      <c r="AJV3644" s="0"/>
      <c r="AJW3644" s="0"/>
      <c r="AJX3644" s="0"/>
      <c r="AJY3644" s="0"/>
      <c r="AJZ3644" s="0"/>
      <c r="AKA3644" s="0"/>
      <c r="AKB3644" s="0"/>
      <c r="AKC3644" s="0"/>
      <c r="AKD3644" s="0"/>
      <c r="AKE3644" s="0"/>
      <c r="AKF3644" s="0"/>
      <c r="AKG3644" s="0"/>
      <c r="AKH3644" s="0"/>
      <c r="AKI3644" s="0"/>
      <c r="AKJ3644" s="0"/>
      <c r="AKK3644" s="0"/>
      <c r="AKL3644" s="0"/>
      <c r="AKM3644" s="0"/>
      <c r="AKN3644" s="0"/>
      <c r="AKO3644" s="0"/>
      <c r="AKP3644" s="0"/>
      <c r="AKQ3644" s="0"/>
      <c r="AKR3644" s="0"/>
      <c r="AKS3644" s="0"/>
      <c r="AKT3644" s="0"/>
      <c r="AKU3644" s="0"/>
      <c r="AKV3644" s="0"/>
      <c r="AKW3644" s="0"/>
      <c r="AKX3644" s="0"/>
      <c r="AKY3644" s="0"/>
      <c r="AKZ3644" s="0"/>
      <c r="ALA3644" s="0"/>
      <c r="ALB3644" s="0"/>
      <c r="ALC3644" s="0"/>
      <c r="ALD3644" s="0"/>
      <c r="ALE3644" s="0"/>
      <c r="ALF3644" s="0"/>
      <c r="ALG3644" s="0"/>
      <c r="ALH3644" s="0"/>
      <c r="ALI3644" s="0"/>
      <c r="ALJ3644" s="0"/>
      <c r="ALK3644" s="0"/>
      <c r="ALL3644" s="0"/>
      <c r="ALM3644" s="0"/>
      <c r="ALN3644" s="0"/>
      <c r="ALO3644" s="0"/>
      <c r="ALP3644" s="0"/>
      <c r="ALQ3644" s="0"/>
      <c r="ALR3644" s="0"/>
      <c r="ALS3644" s="0"/>
      <c r="ALT3644" s="0"/>
      <c r="ALU3644" s="0"/>
      <c r="ALV3644" s="0"/>
      <c r="ALW3644" s="0"/>
      <c r="ALX3644" s="0"/>
      <c r="ALY3644" s="0"/>
      <c r="ALZ3644" s="0"/>
      <c r="AMA3644" s="0"/>
      <c r="AMB3644" s="0"/>
      <c r="AMC3644" s="0"/>
      <c r="AMD3644" s="0"/>
      <c r="AME3644" s="0"/>
      <c r="AMF3644" s="0"/>
      <c r="AMG3644" s="0"/>
      <c r="AMH3644" s="0"/>
      <c r="AMI3644" s="0"/>
    </row>
    <row r="3645" customFormat="false" ht="17.35" hidden="false" customHeight="false" outlineLevel="0" collapsed="false">
      <c r="C3645" s="15" t="s">
        <v>3874</v>
      </c>
      <c r="D3645" s="45" t="s">
        <v>1</v>
      </c>
      <c r="I3645" s="3"/>
      <c r="BM3645" s="0"/>
      <c r="BN3645" s="0"/>
      <c r="BO3645" s="0"/>
      <c r="BP3645" s="0"/>
      <c r="BQ3645" s="0"/>
      <c r="BR3645" s="0"/>
      <c r="BS3645" s="0"/>
      <c r="BT3645" s="0"/>
      <c r="BU3645" s="0"/>
      <c r="BV3645" s="0"/>
      <c r="BW3645" s="0"/>
      <c r="BX3645" s="0"/>
      <c r="BY3645" s="0"/>
      <c r="BZ3645" s="0"/>
      <c r="CA3645" s="0"/>
      <c r="CB3645" s="0"/>
      <c r="CC3645" s="0"/>
      <c r="CD3645" s="0"/>
      <c r="CE3645" s="0"/>
      <c r="CF3645" s="0"/>
      <c r="CG3645" s="0"/>
      <c r="CH3645" s="0"/>
      <c r="CI3645" s="0"/>
      <c r="CJ3645" s="0"/>
      <c r="CK3645" s="0"/>
      <c r="CL3645" s="0"/>
      <c r="CM3645" s="0"/>
      <c r="CN3645" s="0"/>
      <c r="CO3645" s="0"/>
      <c r="CP3645" s="0"/>
      <c r="CQ3645" s="0"/>
      <c r="CR3645" s="0"/>
      <c r="CS3645" s="0"/>
      <c r="CT3645" s="0"/>
      <c r="CU3645" s="0"/>
      <c r="CV3645" s="0"/>
      <c r="CW3645" s="0"/>
      <c r="CX3645" s="0"/>
      <c r="CY3645" s="0"/>
      <c r="CZ3645" s="0"/>
      <c r="DA3645" s="0"/>
      <c r="DB3645" s="0"/>
      <c r="DC3645" s="0"/>
      <c r="DD3645" s="0"/>
      <c r="DE3645" s="0"/>
      <c r="DF3645" s="0"/>
      <c r="DG3645" s="0"/>
      <c r="DH3645" s="0"/>
      <c r="DI3645" s="0"/>
      <c r="DJ3645" s="0"/>
      <c r="DK3645" s="0"/>
      <c r="DL3645" s="0"/>
      <c r="DM3645" s="0"/>
      <c r="DN3645" s="0"/>
      <c r="DO3645" s="0"/>
      <c r="DP3645" s="0"/>
      <c r="DQ3645" s="0"/>
      <c r="DR3645" s="0"/>
      <c r="DS3645" s="0"/>
      <c r="DT3645" s="0"/>
      <c r="DU3645" s="0"/>
      <c r="DV3645" s="0"/>
      <c r="DW3645" s="0"/>
      <c r="DX3645" s="0"/>
      <c r="DY3645" s="0"/>
      <c r="DZ3645" s="0"/>
      <c r="EA3645" s="0"/>
      <c r="EB3645" s="0"/>
      <c r="EC3645" s="0"/>
      <c r="ED3645" s="0"/>
      <c r="EE3645" s="0"/>
      <c r="EF3645" s="0"/>
      <c r="EG3645" s="0"/>
      <c r="EH3645" s="0"/>
      <c r="EI3645" s="0"/>
      <c r="EJ3645" s="0"/>
      <c r="EK3645" s="0"/>
      <c r="EL3645" s="0"/>
      <c r="EM3645" s="0"/>
      <c r="EN3645" s="0"/>
      <c r="EO3645" s="0"/>
      <c r="EP3645" s="0"/>
      <c r="EQ3645" s="0"/>
      <c r="ER3645" s="0"/>
      <c r="ES3645" s="0"/>
      <c r="ET3645" s="0"/>
      <c r="EU3645" s="0"/>
      <c r="EV3645" s="0"/>
      <c r="EW3645" s="0"/>
      <c r="EX3645" s="0"/>
      <c r="EY3645" s="0"/>
      <c r="EZ3645" s="0"/>
      <c r="FA3645" s="0"/>
      <c r="FB3645" s="0"/>
      <c r="FC3645" s="0"/>
      <c r="FD3645" s="0"/>
      <c r="FE3645" s="0"/>
      <c r="FF3645" s="0"/>
      <c r="FG3645" s="0"/>
      <c r="FH3645" s="0"/>
      <c r="FI3645" s="0"/>
      <c r="FJ3645" s="0"/>
      <c r="FK3645" s="0"/>
      <c r="FL3645" s="0"/>
      <c r="FM3645" s="0"/>
      <c r="FN3645" s="0"/>
      <c r="FO3645" s="0"/>
      <c r="FP3645" s="0"/>
      <c r="FQ3645" s="0"/>
      <c r="FR3645" s="0"/>
      <c r="FS3645" s="0"/>
      <c r="FT3645" s="0"/>
      <c r="FU3645" s="0"/>
      <c r="FV3645" s="0"/>
      <c r="FW3645" s="0"/>
      <c r="FX3645" s="0"/>
      <c r="FY3645" s="0"/>
      <c r="FZ3645" s="0"/>
      <c r="GA3645" s="0"/>
      <c r="GB3645" s="0"/>
      <c r="GC3645" s="0"/>
      <c r="GD3645" s="0"/>
      <c r="GE3645" s="0"/>
      <c r="GF3645" s="0"/>
      <c r="GG3645" s="0"/>
      <c r="GH3645" s="0"/>
      <c r="GI3645" s="0"/>
      <c r="GJ3645" s="0"/>
      <c r="GK3645" s="0"/>
      <c r="GL3645" s="0"/>
      <c r="GM3645" s="0"/>
      <c r="GN3645" s="0"/>
      <c r="GO3645" s="0"/>
      <c r="GP3645" s="0"/>
      <c r="GQ3645" s="0"/>
      <c r="GR3645" s="0"/>
      <c r="GS3645" s="0"/>
      <c r="GT3645" s="0"/>
      <c r="GU3645" s="0"/>
      <c r="GV3645" s="0"/>
      <c r="GW3645" s="0"/>
      <c r="GX3645" s="0"/>
      <c r="GY3645" s="0"/>
      <c r="GZ3645" s="0"/>
      <c r="HA3645" s="0"/>
      <c r="HB3645" s="0"/>
      <c r="HC3645" s="0"/>
      <c r="HD3645" s="0"/>
      <c r="HE3645" s="0"/>
      <c r="HF3645" s="0"/>
      <c r="HG3645" s="0"/>
      <c r="HH3645" s="0"/>
      <c r="HI3645" s="0"/>
      <c r="HJ3645" s="0"/>
      <c r="HK3645" s="0"/>
      <c r="HL3645" s="0"/>
      <c r="HM3645" s="0"/>
      <c r="HN3645" s="0"/>
      <c r="HO3645" s="0"/>
      <c r="HP3645" s="0"/>
      <c r="HQ3645" s="0"/>
      <c r="HR3645" s="0"/>
      <c r="HS3645" s="0"/>
      <c r="HT3645" s="0"/>
      <c r="HU3645" s="0"/>
      <c r="HV3645" s="0"/>
      <c r="HW3645" s="0"/>
      <c r="HX3645" s="0"/>
      <c r="HY3645" s="0"/>
      <c r="HZ3645" s="0"/>
      <c r="IA3645" s="0"/>
      <c r="IB3645" s="0"/>
      <c r="IC3645" s="0"/>
      <c r="ID3645" s="0"/>
      <c r="IE3645" s="0"/>
      <c r="IF3645" s="0"/>
      <c r="IG3645" s="0"/>
      <c r="IH3645" s="0"/>
      <c r="II3645" s="0"/>
      <c r="IJ3645" s="0"/>
      <c r="IK3645" s="0"/>
      <c r="IL3645" s="0"/>
      <c r="IM3645" s="0"/>
      <c r="IN3645" s="0"/>
      <c r="IO3645" s="0"/>
      <c r="IP3645" s="0"/>
      <c r="IQ3645" s="0"/>
      <c r="IR3645" s="0"/>
      <c r="IS3645" s="0"/>
      <c r="IT3645" s="0"/>
      <c r="IU3645" s="0"/>
      <c r="IV3645" s="0"/>
      <c r="IW3645" s="0"/>
      <c r="IX3645" s="0"/>
      <c r="IY3645" s="0"/>
      <c r="IZ3645" s="0"/>
      <c r="JA3645" s="0"/>
      <c r="JB3645" s="0"/>
      <c r="JC3645" s="0"/>
      <c r="JD3645" s="0"/>
      <c r="JE3645" s="0"/>
      <c r="JF3645" s="0"/>
      <c r="JG3645" s="0"/>
      <c r="JH3645" s="0"/>
      <c r="JI3645" s="0"/>
      <c r="JJ3645" s="0"/>
      <c r="JK3645" s="0"/>
      <c r="JL3645" s="0"/>
      <c r="JM3645" s="0"/>
      <c r="JN3645" s="0"/>
      <c r="JO3645" s="0"/>
      <c r="JP3645" s="0"/>
      <c r="JQ3645" s="0"/>
      <c r="JR3645" s="0"/>
      <c r="JS3645" s="0"/>
      <c r="JT3645" s="0"/>
      <c r="JU3645" s="0"/>
      <c r="JV3645" s="0"/>
      <c r="JW3645" s="0"/>
      <c r="JX3645" s="0"/>
      <c r="JY3645" s="0"/>
      <c r="JZ3645" s="0"/>
      <c r="KA3645" s="0"/>
      <c r="KB3645" s="0"/>
      <c r="KC3645" s="0"/>
      <c r="KD3645" s="0"/>
      <c r="KE3645" s="0"/>
      <c r="KF3645" s="0"/>
      <c r="KG3645" s="0"/>
      <c r="KH3645" s="0"/>
      <c r="KI3645" s="0"/>
      <c r="KJ3645" s="0"/>
      <c r="KK3645" s="0"/>
      <c r="KL3645" s="0"/>
      <c r="KM3645" s="0"/>
      <c r="KN3645" s="0"/>
      <c r="KO3645" s="0"/>
      <c r="KP3645" s="0"/>
      <c r="KQ3645" s="0"/>
      <c r="KR3645" s="0"/>
      <c r="KS3645" s="0"/>
      <c r="KT3645" s="0"/>
      <c r="KU3645" s="0"/>
      <c r="KV3645" s="0"/>
      <c r="KW3645" s="0"/>
      <c r="KX3645" s="0"/>
      <c r="KY3645" s="0"/>
      <c r="KZ3645" s="0"/>
      <c r="LA3645" s="0"/>
      <c r="LB3645" s="0"/>
      <c r="LC3645" s="0"/>
      <c r="LD3645" s="0"/>
      <c r="LE3645" s="0"/>
      <c r="LF3645" s="0"/>
      <c r="LG3645" s="0"/>
      <c r="LH3645" s="0"/>
      <c r="LI3645" s="0"/>
      <c r="LJ3645" s="0"/>
      <c r="LK3645" s="0"/>
      <c r="LL3645" s="0"/>
      <c r="LM3645" s="0"/>
      <c r="LN3645" s="0"/>
      <c r="LO3645" s="0"/>
      <c r="LP3645" s="0"/>
      <c r="LQ3645" s="0"/>
      <c r="LR3645" s="0"/>
      <c r="LS3645" s="0"/>
      <c r="LT3645" s="0"/>
      <c r="LU3645" s="0"/>
      <c r="LV3645" s="0"/>
      <c r="LW3645" s="0"/>
      <c r="LX3645" s="0"/>
      <c r="LY3645" s="0"/>
      <c r="LZ3645" s="0"/>
      <c r="MA3645" s="0"/>
      <c r="MB3645" s="0"/>
      <c r="MC3645" s="0"/>
      <c r="MD3645" s="0"/>
      <c r="ME3645" s="0"/>
      <c r="MF3645" s="0"/>
      <c r="MG3645" s="0"/>
      <c r="MH3645" s="0"/>
      <c r="MI3645" s="0"/>
      <c r="MJ3645" s="0"/>
      <c r="MK3645" s="0"/>
      <c r="ML3645" s="0"/>
      <c r="MM3645" s="0"/>
      <c r="MN3645" s="0"/>
      <c r="MO3645" s="0"/>
      <c r="MP3645" s="0"/>
      <c r="MQ3645" s="0"/>
      <c r="MR3645" s="0"/>
      <c r="MS3645" s="0"/>
      <c r="MT3645" s="0"/>
      <c r="MU3645" s="0"/>
      <c r="MV3645" s="0"/>
      <c r="MW3645" s="0"/>
      <c r="MX3645" s="0"/>
      <c r="MY3645" s="0"/>
      <c r="MZ3645" s="0"/>
      <c r="NA3645" s="0"/>
      <c r="NB3645" s="0"/>
      <c r="NC3645" s="0"/>
      <c r="ND3645" s="0"/>
      <c r="NE3645" s="0"/>
      <c r="NF3645" s="0"/>
      <c r="NG3645" s="0"/>
      <c r="NH3645" s="0"/>
      <c r="NI3645" s="0"/>
      <c r="NJ3645" s="0"/>
      <c r="NK3645" s="0"/>
      <c r="NL3645" s="0"/>
      <c r="NM3645" s="0"/>
      <c r="NN3645" s="0"/>
      <c r="NO3645" s="0"/>
      <c r="NP3645" s="0"/>
      <c r="NQ3645" s="0"/>
      <c r="NR3645" s="0"/>
      <c r="NS3645" s="0"/>
      <c r="NT3645" s="0"/>
      <c r="NU3645" s="0"/>
      <c r="NV3645" s="0"/>
      <c r="NW3645" s="0"/>
      <c r="NX3645" s="0"/>
      <c r="NY3645" s="0"/>
      <c r="NZ3645" s="0"/>
      <c r="OA3645" s="0"/>
      <c r="OB3645" s="0"/>
      <c r="OC3645" s="0"/>
      <c r="OD3645" s="0"/>
      <c r="OE3645" s="0"/>
      <c r="OF3645" s="0"/>
      <c r="OG3645" s="0"/>
      <c r="OH3645" s="0"/>
      <c r="OI3645" s="0"/>
      <c r="OJ3645" s="0"/>
      <c r="OK3645" s="0"/>
      <c r="OL3645" s="0"/>
      <c r="OM3645" s="0"/>
      <c r="ON3645" s="0"/>
      <c r="OO3645" s="0"/>
      <c r="OP3645" s="0"/>
      <c r="OQ3645" s="0"/>
      <c r="OR3645" s="0"/>
      <c r="OS3645" s="0"/>
      <c r="OT3645" s="0"/>
      <c r="OU3645" s="0"/>
      <c r="OV3645" s="0"/>
      <c r="OW3645" s="0"/>
      <c r="OX3645" s="0"/>
      <c r="OY3645" s="0"/>
      <c r="OZ3645" s="0"/>
      <c r="PA3645" s="0"/>
      <c r="PB3645" s="0"/>
      <c r="PC3645" s="0"/>
      <c r="PD3645" s="0"/>
      <c r="PE3645" s="0"/>
      <c r="PF3645" s="0"/>
      <c r="PG3645" s="0"/>
      <c r="PH3645" s="0"/>
      <c r="PI3645" s="0"/>
      <c r="PJ3645" s="0"/>
      <c r="PK3645" s="0"/>
      <c r="PL3645" s="0"/>
      <c r="PM3645" s="0"/>
      <c r="PN3645" s="0"/>
      <c r="PO3645" s="0"/>
      <c r="PP3645" s="0"/>
      <c r="PQ3645" s="0"/>
      <c r="PR3645" s="0"/>
      <c r="PS3645" s="0"/>
      <c r="PT3645" s="0"/>
      <c r="PU3645" s="0"/>
      <c r="PV3645" s="0"/>
      <c r="PW3645" s="0"/>
      <c r="PX3645" s="0"/>
      <c r="PY3645" s="0"/>
      <c r="PZ3645" s="0"/>
      <c r="QA3645" s="0"/>
      <c r="QB3645" s="0"/>
      <c r="QC3645" s="0"/>
      <c r="QD3645" s="0"/>
      <c r="QE3645" s="0"/>
      <c r="QF3645" s="0"/>
      <c r="QG3645" s="0"/>
      <c r="QH3645" s="0"/>
      <c r="QI3645" s="0"/>
      <c r="QJ3645" s="0"/>
      <c r="QK3645" s="0"/>
      <c r="QL3645" s="0"/>
      <c r="QM3645" s="0"/>
      <c r="QN3645" s="0"/>
      <c r="QO3645" s="0"/>
      <c r="QP3645" s="0"/>
      <c r="QQ3645" s="0"/>
      <c r="QR3645" s="0"/>
      <c r="QS3645" s="0"/>
      <c r="QT3645" s="0"/>
      <c r="QU3645" s="0"/>
      <c r="QV3645" s="0"/>
      <c r="QW3645" s="0"/>
      <c r="QX3645" s="0"/>
      <c r="QY3645" s="0"/>
      <c r="QZ3645" s="0"/>
      <c r="RA3645" s="0"/>
      <c r="RB3645" s="0"/>
      <c r="RC3645" s="0"/>
      <c r="RD3645" s="0"/>
      <c r="RE3645" s="0"/>
      <c r="RF3645" s="0"/>
      <c r="RG3645" s="0"/>
      <c r="RH3645" s="0"/>
      <c r="RI3645" s="0"/>
      <c r="RJ3645" s="0"/>
      <c r="RK3645" s="0"/>
      <c r="RL3645" s="0"/>
      <c r="RM3645" s="0"/>
      <c r="RN3645" s="0"/>
      <c r="RO3645" s="0"/>
      <c r="RP3645" s="0"/>
      <c r="RQ3645" s="0"/>
      <c r="RR3645" s="0"/>
      <c r="RS3645" s="0"/>
      <c r="RT3645" s="0"/>
      <c r="RU3645" s="0"/>
      <c r="RV3645" s="0"/>
      <c r="RW3645" s="0"/>
      <c r="RX3645" s="0"/>
      <c r="RY3645" s="0"/>
      <c r="RZ3645" s="0"/>
      <c r="SA3645" s="0"/>
      <c r="SB3645" s="0"/>
      <c r="SC3645" s="0"/>
      <c r="SD3645" s="0"/>
      <c r="SE3645" s="0"/>
      <c r="SF3645" s="0"/>
      <c r="SG3645" s="0"/>
      <c r="SH3645" s="0"/>
      <c r="SI3645" s="0"/>
      <c r="SJ3645" s="0"/>
      <c r="SK3645" s="0"/>
      <c r="SL3645" s="0"/>
      <c r="SM3645" s="0"/>
      <c r="SN3645" s="0"/>
      <c r="SO3645" s="0"/>
      <c r="SP3645" s="0"/>
      <c r="SQ3645" s="0"/>
      <c r="SR3645" s="0"/>
      <c r="SS3645" s="0"/>
      <c r="ST3645" s="0"/>
      <c r="SU3645" s="0"/>
      <c r="SV3645" s="0"/>
      <c r="SW3645" s="0"/>
      <c r="SX3645" s="0"/>
      <c r="SY3645" s="0"/>
      <c r="SZ3645" s="0"/>
      <c r="TA3645" s="0"/>
      <c r="TB3645" s="0"/>
      <c r="TC3645" s="0"/>
      <c r="TD3645" s="0"/>
      <c r="TE3645" s="0"/>
      <c r="TF3645" s="0"/>
      <c r="TG3645" s="0"/>
      <c r="TH3645" s="0"/>
      <c r="TI3645" s="0"/>
      <c r="TJ3645" s="0"/>
      <c r="TK3645" s="0"/>
      <c r="TL3645" s="0"/>
      <c r="TM3645" s="0"/>
      <c r="TN3645" s="0"/>
      <c r="TO3645" s="0"/>
      <c r="TP3645" s="0"/>
      <c r="TQ3645" s="0"/>
      <c r="TR3645" s="0"/>
      <c r="TS3645" s="0"/>
      <c r="TT3645" s="0"/>
      <c r="TU3645" s="0"/>
      <c r="TV3645" s="0"/>
      <c r="TW3645" s="0"/>
      <c r="TX3645" s="0"/>
      <c r="TY3645" s="0"/>
      <c r="TZ3645" s="0"/>
      <c r="UA3645" s="0"/>
      <c r="UB3645" s="0"/>
      <c r="UC3645" s="0"/>
      <c r="UD3645" s="0"/>
      <c r="UE3645" s="0"/>
      <c r="UF3645" s="0"/>
      <c r="UG3645" s="0"/>
      <c r="UH3645" s="0"/>
      <c r="UI3645" s="0"/>
      <c r="UJ3645" s="0"/>
      <c r="UK3645" s="0"/>
      <c r="UL3645" s="0"/>
      <c r="UM3645" s="0"/>
      <c r="UN3645" s="0"/>
      <c r="UO3645" s="0"/>
      <c r="UP3645" s="0"/>
      <c r="UQ3645" s="0"/>
      <c r="UR3645" s="0"/>
      <c r="US3645" s="0"/>
      <c r="UT3645" s="0"/>
      <c r="UU3645" s="0"/>
      <c r="UV3645" s="0"/>
      <c r="UW3645" s="0"/>
      <c r="UX3645" s="0"/>
      <c r="UY3645" s="0"/>
      <c r="UZ3645" s="0"/>
      <c r="VA3645" s="0"/>
      <c r="VB3645" s="0"/>
      <c r="VC3645" s="0"/>
      <c r="VD3645" s="0"/>
      <c r="VE3645" s="0"/>
      <c r="VF3645" s="0"/>
      <c r="VG3645" s="0"/>
      <c r="VH3645" s="0"/>
      <c r="VI3645" s="0"/>
      <c r="VJ3645" s="0"/>
      <c r="VK3645" s="0"/>
      <c r="VL3645" s="0"/>
      <c r="VM3645" s="0"/>
      <c r="VN3645" s="0"/>
      <c r="VO3645" s="0"/>
      <c r="VP3645" s="0"/>
      <c r="VQ3645" s="0"/>
      <c r="VR3645" s="0"/>
      <c r="VS3645" s="0"/>
      <c r="VT3645" s="0"/>
      <c r="VU3645" s="0"/>
      <c r="VV3645" s="0"/>
      <c r="VW3645" s="0"/>
      <c r="VX3645" s="0"/>
      <c r="VY3645" s="0"/>
      <c r="VZ3645" s="0"/>
      <c r="WA3645" s="0"/>
      <c r="WB3645" s="0"/>
      <c r="WC3645" s="0"/>
      <c r="WD3645" s="0"/>
      <c r="WE3645" s="0"/>
      <c r="WF3645" s="0"/>
      <c r="WG3645" s="0"/>
      <c r="WH3645" s="0"/>
      <c r="WI3645" s="0"/>
      <c r="WJ3645" s="0"/>
      <c r="WK3645" s="0"/>
      <c r="WL3645" s="0"/>
      <c r="WM3645" s="0"/>
      <c r="WN3645" s="0"/>
      <c r="WO3645" s="0"/>
      <c r="WP3645" s="0"/>
      <c r="WQ3645" s="0"/>
      <c r="WR3645" s="0"/>
      <c r="WS3645" s="0"/>
      <c r="WT3645" s="0"/>
      <c r="WU3645" s="0"/>
      <c r="WV3645" s="0"/>
      <c r="WW3645" s="0"/>
      <c r="WX3645" s="0"/>
      <c r="WY3645" s="0"/>
      <c r="WZ3645" s="0"/>
      <c r="XA3645" s="0"/>
      <c r="XB3645" s="0"/>
      <c r="XC3645" s="0"/>
      <c r="XD3645" s="0"/>
      <c r="XE3645" s="0"/>
      <c r="XF3645" s="0"/>
      <c r="XG3645" s="0"/>
      <c r="XH3645" s="0"/>
      <c r="XI3645" s="0"/>
      <c r="XJ3645" s="0"/>
      <c r="XK3645" s="0"/>
      <c r="XL3645" s="0"/>
      <c r="XM3645" s="0"/>
      <c r="XN3645" s="0"/>
      <c r="XO3645" s="0"/>
      <c r="XP3645" s="0"/>
      <c r="XQ3645" s="0"/>
      <c r="XR3645" s="0"/>
      <c r="XS3645" s="0"/>
      <c r="XT3645" s="0"/>
      <c r="XU3645" s="0"/>
      <c r="XV3645" s="0"/>
      <c r="XW3645" s="0"/>
      <c r="XX3645" s="0"/>
      <c r="XY3645" s="0"/>
      <c r="XZ3645" s="0"/>
      <c r="YA3645" s="0"/>
      <c r="YB3645" s="0"/>
      <c r="YC3645" s="0"/>
      <c r="YD3645" s="0"/>
      <c r="YE3645" s="0"/>
      <c r="YF3645" s="0"/>
      <c r="YG3645" s="0"/>
      <c r="YH3645" s="0"/>
      <c r="YI3645" s="0"/>
      <c r="YJ3645" s="0"/>
      <c r="YK3645" s="0"/>
      <c r="YL3645" s="0"/>
      <c r="YM3645" s="0"/>
      <c r="YN3645" s="0"/>
      <c r="YO3645" s="0"/>
      <c r="YP3645" s="0"/>
      <c r="YQ3645" s="0"/>
      <c r="YR3645" s="0"/>
      <c r="YS3645" s="0"/>
      <c r="YT3645" s="0"/>
      <c r="YU3645" s="0"/>
      <c r="YV3645" s="0"/>
      <c r="YW3645" s="0"/>
      <c r="YX3645" s="0"/>
      <c r="YY3645" s="0"/>
      <c r="YZ3645" s="0"/>
      <c r="ZA3645" s="0"/>
      <c r="ZB3645" s="0"/>
      <c r="ZC3645" s="0"/>
      <c r="ZD3645" s="0"/>
      <c r="ZE3645" s="0"/>
      <c r="ZF3645" s="0"/>
      <c r="ZG3645" s="0"/>
      <c r="ZH3645" s="0"/>
      <c r="ZI3645" s="0"/>
      <c r="ZJ3645" s="0"/>
      <c r="ZK3645" s="0"/>
      <c r="ZL3645" s="0"/>
      <c r="ZM3645" s="0"/>
      <c r="ZN3645" s="0"/>
      <c r="ZO3645" s="0"/>
      <c r="ZP3645" s="0"/>
      <c r="ZQ3645" s="0"/>
      <c r="ZR3645" s="0"/>
      <c r="ZS3645" s="0"/>
      <c r="ZT3645" s="0"/>
      <c r="ZU3645" s="0"/>
      <c r="ZV3645" s="0"/>
      <c r="ZW3645" s="0"/>
      <c r="ZX3645" s="0"/>
      <c r="ZY3645" s="0"/>
      <c r="ZZ3645" s="0"/>
      <c r="AAA3645" s="0"/>
      <c r="AAB3645" s="0"/>
      <c r="AAC3645" s="0"/>
      <c r="AAD3645" s="0"/>
      <c r="AAE3645" s="0"/>
      <c r="AAF3645" s="0"/>
      <c r="AAG3645" s="0"/>
      <c r="AAH3645" s="0"/>
      <c r="AAI3645" s="0"/>
      <c r="AAJ3645" s="0"/>
      <c r="AAK3645" s="0"/>
      <c r="AAL3645" s="0"/>
      <c r="AAM3645" s="0"/>
      <c r="AAN3645" s="0"/>
      <c r="AAO3645" s="0"/>
      <c r="AAP3645" s="0"/>
      <c r="AAQ3645" s="0"/>
      <c r="AAR3645" s="0"/>
      <c r="AAS3645" s="0"/>
      <c r="AAT3645" s="0"/>
      <c r="AAU3645" s="0"/>
      <c r="AAV3645" s="0"/>
      <c r="AAW3645" s="0"/>
      <c r="AAX3645" s="0"/>
      <c r="AAY3645" s="0"/>
      <c r="AAZ3645" s="0"/>
      <c r="ABA3645" s="0"/>
      <c r="ABB3645" s="0"/>
      <c r="ABC3645" s="0"/>
      <c r="ABD3645" s="0"/>
      <c r="ABE3645" s="0"/>
      <c r="ABF3645" s="0"/>
      <c r="ABG3645" s="0"/>
      <c r="ABH3645" s="0"/>
      <c r="ABI3645" s="0"/>
      <c r="ABJ3645" s="0"/>
      <c r="ABK3645" s="0"/>
      <c r="ABL3645" s="0"/>
      <c r="ABM3645" s="0"/>
      <c r="ABN3645" s="0"/>
      <c r="ABO3645" s="0"/>
      <c r="ABP3645" s="0"/>
      <c r="ABQ3645" s="0"/>
      <c r="ABR3645" s="0"/>
      <c r="ABS3645" s="0"/>
      <c r="ABT3645" s="0"/>
      <c r="ABU3645" s="0"/>
      <c r="ABV3645" s="0"/>
      <c r="ABW3645" s="0"/>
      <c r="ABX3645" s="0"/>
      <c r="ABY3645" s="0"/>
      <c r="ABZ3645" s="0"/>
      <c r="ACA3645" s="0"/>
      <c r="ACB3645" s="0"/>
      <c r="ACC3645" s="0"/>
      <c r="ACD3645" s="0"/>
      <c r="ACE3645" s="0"/>
      <c r="ACF3645" s="0"/>
      <c r="ACG3645" s="0"/>
      <c r="ACH3645" s="0"/>
      <c r="ACI3645" s="0"/>
      <c r="ACJ3645" s="0"/>
      <c r="ACK3645" s="0"/>
      <c r="ACL3645" s="0"/>
      <c r="ACM3645" s="0"/>
      <c r="ACN3645" s="0"/>
      <c r="ACO3645" s="0"/>
      <c r="ACP3645" s="0"/>
      <c r="ACQ3645" s="0"/>
      <c r="ACR3645" s="0"/>
      <c r="ACS3645" s="0"/>
      <c r="ACT3645" s="0"/>
      <c r="ACU3645" s="0"/>
      <c r="ACV3645" s="0"/>
      <c r="ACW3645" s="0"/>
      <c r="ACX3645" s="0"/>
      <c r="ACY3645" s="0"/>
      <c r="ACZ3645" s="0"/>
      <c r="ADA3645" s="0"/>
      <c r="ADB3645" s="0"/>
      <c r="ADC3645" s="0"/>
      <c r="ADD3645" s="0"/>
      <c r="ADE3645" s="0"/>
      <c r="ADF3645" s="0"/>
      <c r="ADG3645" s="0"/>
      <c r="ADH3645" s="0"/>
      <c r="ADI3645" s="0"/>
      <c r="ADJ3645" s="0"/>
      <c r="ADK3645" s="0"/>
      <c r="ADL3645" s="0"/>
      <c r="ADM3645" s="0"/>
      <c r="ADN3645" s="0"/>
      <c r="ADO3645" s="0"/>
      <c r="ADP3645" s="0"/>
      <c r="ADQ3645" s="0"/>
      <c r="ADR3645" s="0"/>
      <c r="ADS3645" s="0"/>
      <c r="ADT3645" s="0"/>
      <c r="ADU3645" s="0"/>
      <c r="ADV3645" s="0"/>
      <c r="ADW3645" s="0"/>
      <c r="ADX3645" s="0"/>
      <c r="ADY3645" s="0"/>
      <c r="ADZ3645" s="0"/>
      <c r="AEA3645" s="0"/>
      <c r="AEB3645" s="0"/>
      <c r="AEC3645" s="0"/>
      <c r="AED3645" s="0"/>
      <c r="AEE3645" s="0"/>
      <c r="AEF3645" s="0"/>
      <c r="AEG3645" s="0"/>
      <c r="AEH3645" s="0"/>
      <c r="AEI3645" s="0"/>
      <c r="AEJ3645" s="0"/>
      <c r="AEK3645" s="0"/>
      <c r="AEL3645" s="0"/>
      <c r="AEM3645" s="0"/>
      <c r="AEN3645" s="0"/>
      <c r="AEO3645" s="0"/>
      <c r="AEP3645" s="0"/>
      <c r="AEQ3645" s="0"/>
      <c r="AER3645" s="0"/>
      <c r="AES3645" s="0"/>
      <c r="AET3645" s="0"/>
      <c r="AEU3645" s="0"/>
      <c r="AEV3645" s="0"/>
      <c r="AEW3645" s="0"/>
      <c r="AEX3645" s="0"/>
      <c r="AEY3645" s="0"/>
      <c r="AEZ3645" s="0"/>
      <c r="AFA3645" s="0"/>
      <c r="AFB3645" s="0"/>
      <c r="AFC3645" s="0"/>
      <c r="AFD3645" s="0"/>
      <c r="AFE3645" s="0"/>
      <c r="AFF3645" s="0"/>
      <c r="AFG3645" s="0"/>
      <c r="AFH3645" s="0"/>
      <c r="AFI3645" s="0"/>
      <c r="AFJ3645" s="0"/>
      <c r="AFK3645" s="0"/>
      <c r="AFL3645" s="0"/>
      <c r="AFM3645" s="0"/>
      <c r="AFN3645" s="0"/>
      <c r="AFO3645" s="0"/>
      <c r="AFP3645" s="0"/>
      <c r="AFQ3645" s="0"/>
      <c r="AFR3645" s="0"/>
      <c r="AFS3645" s="0"/>
      <c r="AFT3645" s="0"/>
      <c r="AFU3645" s="0"/>
      <c r="AFV3645" s="0"/>
      <c r="AFW3645" s="0"/>
      <c r="AFX3645" s="0"/>
      <c r="AFY3645" s="0"/>
      <c r="AFZ3645" s="0"/>
      <c r="AGA3645" s="0"/>
      <c r="AGB3645" s="0"/>
      <c r="AGC3645" s="0"/>
      <c r="AGD3645" s="0"/>
      <c r="AGE3645" s="0"/>
      <c r="AGF3645" s="0"/>
      <c r="AGG3645" s="0"/>
      <c r="AGH3645" s="0"/>
      <c r="AGI3645" s="0"/>
      <c r="AGJ3645" s="0"/>
      <c r="AGK3645" s="0"/>
      <c r="AGL3645" s="0"/>
      <c r="AGM3645" s="0"/>
      <c r="AGN3645" s="0"/>
      <c r="AGO3645" s="0"/>
      <c r="AGP3645" s="0"/>
      <c r="AGQ3645" s="0"/>
      <c r="AGR3645" s="0"/>
      <c r="AGS3645" s="0"/>
      <c r="AGT3645" s="0"/>
      <c r="AGU3645" s="0"/>
      <c r="AGV3645" s="0"/>
      <c r="AGW3645" s="0"/>
      <c r="AGX3645" s="0"/>
      <c r="AGY3645" s="0"/>
      <c r="AGZ3645" s="0"/>
      <c r="AHA3645" s="0"/>
      <c r="AHB3645" s="0"/>
      <c r="AHC3645" s="0"/>
      <c r="AHD3645" s="0"/>
      <c r="AHE3645" s="0"/>
      <c r="AHF3645" s="0"/>
      <c r="AHG3645" s="0"/>
      <c r="AHH3645" s="0"/>
      <c r="AHI3645" s="0"/>
      <c r="AHJ3645" s="0"/>
      <c r="AHK3645" s="0"/>
      <c r="AHL3645" s="0"/>
      <c r="AHM3645" s="0"/>
      <c r="AHN3645" s="0"/>
      <c r="AHO3645" s="0"/>
      <c r="AHP3645" s="0"/>
      <c r="AHQ3645" s="0"/>
      <c r="AHR3645" s="0"/>
      <c r="AHS3645" s="0"/>
      <c r="AHT3645" s="0"/>
      <c r="AHU3645" s="0"/>
      <c r="AHV3645" s="0"/>
      <c r="AHW3645" s="0"/>
      <c r="AHX3645" s="0"/>
      <c r="AHY3645" s="0"/>
      <c r="AHZ3645" s="0"/>
      <c r="AIA3645" s="0"/>
      <c r="AIB3645" s="0"/>
      <c r="AIC3645" s="0"/>
      <c r="AID3645" s="0"/>
      <c r="AIE3645" s="0"/>
      <c r="AIF3645" s="0"/>
      <c r="AIG3645" s="0"/>
      <c r="AIH3645" s="0"/>
      <c r="AII3645" s="0"/>
      <c r="AIJ3645" s="0"/>
      <c r="AIK3645" s="0"/>
      <c r="AIL3645" s="0"/>
      <c r="AIM3645" s="0"/>
      <c r="AIN3645" s="0"/>
      <c r="AIO3645" s="0"/>
      <c r="AIP3645" s="0"/>
      <c r="AIQ3645" s="0"/>
      <c r="AIR3645" s="0"/>
      <c r="AIS3645" s="0"/>
      <c r="AIT3645" s="0"/>
      <c r="AIU3645" s="0"/>
      <c r="AIV3645" s="0"/>
      <c r="AIW3645" s="0"/>
      <c r="AIX3645" s="0"/>
      <c r="AIY3645" s="0"/>
      <c r="AIZ3645" s="0"/>
      <c r="AJA3645" s="0"/>
      <c r="AJB3645" s="0"/>
      <c r="AJC3645" s="0"/>
      <c r="AJD3645" s="0"/>
      <c r="AJE3645" s="0"/>
      <c r="AJF3645" s="0"/>
      <c r="AJG3645" s="0"/>
      <c r="AJH3645" s="0"/>
      <c r="AJI3645" s="0"/>
      <c r="AJJ3645" s="0"/>
      <c r="AJK3645" s="0"/>
      <c r="AJL3645" s="0"/>
      <c r="AJM3645" s="0"/>
      <c r="AJN3645" s="0"/>
      <c r="AJO3645" s="0"/>
      <c r="AJP3645" s="0"/>
      <c r="AJQ3645" s="0"/>
      <c r="AJR3645" s="0"/>
      <c r="AJS3645" s="0"/>
      <c r="AJT3645" s="0"/>
      <c r="AJU3645" s="0"/>
      <c r="AJV3645" s="0"/>
      <c r="AJW3645" s="0"/>
      <c r="AJX3645" s="0"/>
      <c r="AJY3645" s="0"/>
      <c r="AJZ3645" s="0"/>
      <c r="AKA3645" s="0"/>
      <c r="AKB3645" s="0"/>
      <c r="AKC3645" s="0"/>
      <c r="AKD3645" s="0"/>
      <c r="AKE3645" s="0"/>
      <c r="AKF3645" s="0"/>
      <c r="AKG3645" s="0"/>
      <c r="AKH3645" s="0"/>
      <c r="AKI3645" s="0"/>
      <c r="AKJ3645" s="0"/>
      <c r="AKK3645" s="0"/>
      <c r="AKL3645" s="0"/>
      <c r="AKM3645" s="0"/>
      <c r="AKN3645" s="0"/>
      <c r="AKO3645" s="0"/>
      <c r="AKP3645" s="0"/>
      <c r="AKQ3645" s="0"/>
      <c r="AKR3645" s="0"/>
      <c r="AKS3645" s="0"/>
      <c r="AKT3645" s="0"/>
      <c r="AKU3645" s="0"/>
      <c r="AKV3645" s="0"/>
      <c r="AKW3645" s="0"/>
      <c r="AKX3645" s="0"/>
      <c r="AKY3645" s="0"/>
      <c r="AKZ3645" s="0"/>
      <c r="ALA3645" s="0"/>
      <c r="ALB3645" s="0"/>
      <c r="ALC3645" s="0"/>
      <c r="ALD3645" s="0"/>
      <c r="ALE3645" s="0"/>
      <c r="ALF3645" s="0"/>
      <c r="ALG3645" s="0"/>
      <c r="ALH3645" s="0"/>
      <c r="ALI3645" s="0"/>
      <c r="ALJ3645" s="0"/>
      <c r="ALK3645" s="0"/>
      <c r="ALL3645" s="0"/>
      <c r="ALM3645" s="0"/>
      <c r="ALN3645" s="0"/>
      <c r="ALO3645" s="0"/>
      <c r="ALP3645" s="0"/>
      <c r="ALQ3645" s="0"/>
      <c r="ALR3645" s="0"/>
      <c r="ALS3645" s="0"/>
      <c r="ALT3645" s="0"/>
      <c r="ALU3645" s="0"/>
      <c r="ALV3645" s="0"/>
      <c r="ALW3645" s="0"/>
      <c r="ALX3645" s="0"/>
      <c r="ALY3645" s="0"/>
      <c r="ALZ3645" s="0"/>
      <c r="AMA3645" s="0"/>
      <c r="AMB3645" s="0"/>
      <c r="AMC3645" s="0"/>
      <c r="AMD3645" s="0"/>
      <c r="AME3645" s="0"/>
      <c r="AMF3645" s="0"/>
      <c r="AMG3645" s="0"/>
      <c r="AMH3645" s="0"/>
      <c r="AMI3645" s="0"/>
    </row>
    <row r="3646" customFormat="false" ht="12.75" hidden="false" customHeight="false" outlineLevel="0" collapsed="false">
      <c r="A3646" s="1" t="s">
        <v>3875</v>
      </c>
      <c r="C3646" s="27" t="s">
        <v>3876</v>
      </c>
      <c r="D3646" s="27" t="s">
        <v>18</v>
      </c>
      <c r="E3646" s="28"/>
      <c r="F3646" s="29"/>
      <c r="G3646" s="27"/>
      <c r="H3646" s="30" t="s">
        <v>61</v>
      </c>
      <c r="I3646" s="31" t="n">
        <v>4.38</v>
      </c>
      <c r="J3646" s="107" t="s">
        <v>2875</v>
      </c>
      <c r="BM3646" s="0"/>
      <c r="BN3646" s="0"/>
      <c r="BO3646" s="0"/>
      <c r="BP3646" s="0"/>
      <c r="BQ3646" s="0"/>
      <c r="BR3646" s="0"/>
      <c r="BS3646" s="0"/>
      <c r="BT3646" s="0"/>
      <c r="BU3646" s="0"/>
      <c r="BV3646" s="0"/>
      <c r="BW3646" s="0"/>
      <c r="BX3646" s="0"/>
      <c r="BY3646" s="0"/>
      <c r="BZ3646" s="0"/>
      <c r="CA3646" s="0"/>
      <c r="CB3646" s="0"/>
      <c r="CC3646" s="0"/>
      <c r="CD3646" s="0"/>
      <c r="CE3646" s="0"/>
      <c r="CF3646" s="0"/>
      <c r="CG3646" s="0"/>
      <c r="CH3646" s="0"/>
      <c r="CI3646" s="0"/>
      <c r="CJ3646" s="0"/>
      <c r="CK3646" s="0"/>
      <c r="CL3646" s="0"/>
      <c r="CM3646" s="0"/>
      <c r="CN3646" s="0"/>
      <c r="CO3646" s="0"/>
      <c r="CP3646" s="0"/>
      <c r="CQ3646" s="0"/>
      <c r="CR3646" s="0"/>
      <c r="CS3646" s="0"/>
      <c r="CT3646" s="0"/>
      <c r="CU3646" s="0"/>
      <c r="CV3646" s="0"/>
      <c r="CW3646" s="0"/>
      <c r="CX3646" s="0"/>
      <c r="CY3646" s="0"/>
      <c r="CZ3646" s="0"/>
      <c r="DA3646" s="0"/>
      <c r="DB3646" s="0"/>
      <c r="DC3646" s="0"/>
      <c r="DD3646" s="0"/>
      <c r="DE3646" s="0"/>
      <c r="DF3646" s="0"/>
      <c r="DG3646" s="0"/>
      <c r="DH3646" s="0"/>
      <c r="DI3646" s="0"/>
      <c r="DJ3646" s="0"/>
      <c r="DK3646" s="0"/>
      <c r="DL3646" s="0"/>
      <c r="DM3646" s="0"/>
      <c r="DN3646" s="0"/>
      <c r="DO3646" s="0"/>
      <c r="DP3646" s="0"/>
      <c r="DQ3646" s="0"/>
      <c r="DR3646" s="0"/>
      <c r="DS3646" s="0"/>
      <c r="DT3646" s="0"/>
      <c r="DU3646" s="0"/>
      <c r="DV3646" s="0"/>
      <c r="DW3646" s="0"/>
      <c r="DX3646" s="0"/>
      <c r="DY3646" s="0"/>
      <c r="DZ3646" s="0"/>
      <c r="EA3646" s="0"/>
      <c r="EB3646" s="0"/>
      <c r="EC3646" s="0"/>
      <c r="ED3646" s="0"/>
      <c r="EE3646" s="0"/>
      <c r="EF3646" s="0"/>
      <c r="EG3646" s="0"/>
      <c r="EH3646" s="0"/>
      <c r="EI3646" s="0"/>
      <c r="EJ3646" s="0"/>
      <c r="EK3646" s="0"/>
      <c r="EL3646" s="0"/>
      <c r="EM3646" s="0"/>
      <c r="EN3646" s="0"/>
      <c r="EO3646" s="0"/>
      <c r="EP3646" s="0"/>
      <c r="EQ3646" s="0"/>
      <c r="ER3646" s="0"/>
      <c r="ES3646" s="0"/>
      <c r="ET3646" s="0"/>
      <c r="EU3646" s="0"/>
      <c r="EV3646" s="0"/>
      <c r="EW3646" s="0"/>
      <c r="EX3646" s="0"/>
      <c r="EY3646" s="0"/>
      <c r="EZ3646" s="0"/>
      <c r="FA3646" s="0"/>
      <c r="FB3646" s="0"/>
      <c r="FC3646" s="0"/>
      <c r="FD3646" s="0"/>
      <c r="FE3646" s="0"/>
      <c r="FF3646" s="0"/>
      <c r="FG3646" s="0"/>
      <c r="FH3646" s="0"/>
      <c r="FI3646" s="0"/>
      <c r="FJ3646" s="0"/>
      <c r="FK3646" s="0"/>
      <c r="FL3646" s="0"/>
      <c r="FM3646" s="0"/>
      <c r="FN3646" s="0"/>
      <c r="FO3646" s="0"/>
      <c r="FP3646" s="0"/>
      <c r="FQ3646" s="0"/>
      <c r="FR3646" s="0"/>
      <c r="FS3646" s="0"/>
      <c r="FT3646" s="0"/>
      <c r="FU3646" s="0"/>
      <c r="FV3646" s="0"/>
      <c r="FW3646" s="0"/>
      <c r="FX3646" s="0"/>
      <c r="FY3646" s="0"/>
      <c r="FZ3646" s="0"/>
      <c r="GA3646" s="0"/>
      <c r="GB3646" s="0"/>
      <c r="GC3646" s="0"/>
      <c r="GD3646" s="0"/>
      <c r="GE3646" s="0"/>
      <c r="GF3646" s="0"/>
      <c r="GG3646" s="0"/>
      <c r="GH3646" s="0"/>
      <c r="GI3646" s="0"/>
      <c r="GJ3646" s="0"/>
      <c r="GK3646" s="0"/>
      <c r="GL3646" s="0"/>
      <c r="GM3646" s="0"/>
      <c r="GN3646" s="0"/>
      <c r="GO3646" s="0"/>
      <c r="GP3646" s="0"/>
      <c r="GQ3646" s="0"/>
      <c r="GR3646" s="0"/>
      <c r="GS3646" s="0"/>
      <c r="GT3646" s="0"/>
      <c r="GU3646" s="0"/>
      <c r="GV3646" s="0"/>
      <c r="GW3646" s="0"/>
      <c r="GX3646" s="0"/>
      <c r="GY3646" s="0"/>
      <c r="GZ3646" s="0"/>
      <c r="HA3646" s="0"/>
      <c r="HB3646" s="0"/>
      <c r="HC3646" s="0"/>
      <c r="HD3646" s="0"/>
      <c r="HE3646" s="0"/>
      <c r="HF3646" s="0"/>
      <c r="HG3646" s="0"/>
      <c r="HH3646" s="0"/>
      <c r="HI3646" s="0"/>
      <c r="HJ3646" s="0"/>
      <c r="HK3646" s="0"/>
      <c r="HL3646" s="0"/>
      <c r="HM3646" s="0"/>
      <c r="HN3646" s="0"/>
      <c r="HO3646" s="0"/>
      <c r="HP3646" s="0"/>
      <c r="HQ3646" s="0"/>
      <c r="HR3646" s="0"/>
      <c r="HS3646" s="0"/>
      <c r="HT3646" s="0"/>
      <c r="HU3646" s="0"/>
      <c r="HV3646" s="0"/>
      <c r="HW3646" s="0"/>
      <c r="HX3646" s="0"/>
      <c r="HY3646" s="0"/>
      <c r="HZ3646" s="0"/>
      <c r="IA3646" s="0"/>
      <c r="IB3646" s="0"/>
      <c r="IC3646" s="0"/>
      <c r="ID3646" s="0"/>
      <c r="IE3646" s="0"/>
      <c r="IF3646" s="0"/>
      <c r="IG3646" s="0"/>
      <c r="IH3646" s="0"/>
      <c r="II3646" s="0"/>
      <c r="IJ3646" s="0"/>
      <c r="IK3646" s="0"/>
      <c r="IL3646" s="0"/>
      <c r="IM3646" s="0"/>
      <c r="IN3646" s="0"/>
      <c r="IO3646" s="0"/>
      <c r="IP3646" s="0"/>
      <c r="IQ3646" s="0"/>
      <c r="IR3646" s="0"/>
      <c r="IS3646" s="0"/>
      <c r="IT3646" s="0"/>
      <c r="IU3646" s="0"/>
      <c r="IV3646" s="0"/>
      <c r="IW3646" s="0"/>
      <c r="IX3646" s="0"/>
      <c r="IY3646" s="0"/>
      <c r="IZ3646" s="0"/>
      <c r="JA3646" s="0"/>
      <c r="JB3646" s="0"/>
      <c r="JC3646" s="0"/>
      <c r="JD3646" s="0"/>
      <c r="JE3646" s="0"/>
      <c r="JF3646" s="0"/>
      <c r="JG3646" s="0"/>
      <c r="JH3646" s="0"/>
      <c r="JI3646" s="0"/>
      <c r="JJ3646" s="0"/>
      <c r="JK3646" s="0"/>
      <c r="JL3646" s="0"/>
      <c r="JM3646" s="0"/>
      <c r="JN3646" s="0"/>
      <c r="JO3646" s="0"/>
      <c r="JP3646" s="0"/>
      <c r="JQ3646" s="0"/>
      <c r="JR3646" s="0"/>
      <c r="JS3646" s="0"/>
      <c r="JT3646" s="0"/>
      <c r="JU3646" s="0"/>
      <c r="JV3646" s="0"/>
      <c r="JW3646" s="0"/>
      <c r="JX3646" s="0"/>
      <c r="JY3646" s="0"/>
      <c r="JZ3646" s="0"/>
      <c r="KA3646" s="0"/>
      <c r="KB3646" s="0"/>
      <c r="KC3646" s="0"/>
      <c r="KD3646" s="0"/>
      <c r="KE3646" s="0"/>
      <c r="KF3646" s="0"/>
      <c r="KG3646" s="0"/>
      <c r="KH3646" s="0"/>
      <c r="KI3646" s="0"/>
      <c r="KJ3646" s="0"/>
      <c r="KK3646" s="0"/>
      <c r="KL3646" s="0"/>
      <c r="KM3646" s="0"/>
      <c r="KN3646" s="0"/>
      <c r="KO3646" s="0"/>
      <c r="KP3646" s="0"/>
      <c r="KQ3646" s="0"/>
      <c r="KR3646" s="0"/>
      <c r="KS3646" s="0"/>
      <c r="KT3646" s="0"/>
      <c r="KU3646" s="0"/>
      <c r="KV3646" s="0"/>
      <c r="KW3646" s="0"/>
      <c r="KX3646" s="0"/>
      <c r="KY3646" s="0"/>
      <c r="KZ3646" s="0"/>
      <c r="LA3646" s="0"/>
      <c r="LB3646" s="0"/>
      <c r="LC3646" s="0"/>
      <c r="LD3646" s="0"/>
      <c r="LE3646" s="0"/>
      <c r="LF3646" s="0"/>
      <c r="LG3646" s="0"/>
      <c r="LH3646" s="0"/>
      <c r="LI3646" s="0"/>
      <c r="LJ3646" s="0"/>
      <c r="LK3646" s="0"/>
      <c r="LL3646" s="0"/>
      <c r="LM3646" s="0"/>
      <c r="LN3646" s="0"/>
      <c r="LO3646" s="0"/>
      <c r="LP3646" s="0"/>
      <c r="LQ3646" s="0"/>
      <c r="LR3646" s="0"/>
      <c r="LS3646" s="0"/>
      <c r="LT3646" s="0"/>
      <c r="LU3646" s="0"/>
      <c r="LV3646" s="0"/>
      <c r="LW3646" s="0"/>
      <c r="LX3646" s="0"/>
      <c r="LY3646" s="0"/>
      <c r="LZ3646" s="0"/>
      <c r="MA3646" s="0"/>
      <c r="MB3646" s="0"/>
      <c r="MC3646" s="0"/>
      <c r="MD3646" s="0"/>
      <c r="ME3646" s="0"/>
      <c r="MF3646" s="0"/>
      <c r="MG3646" s="0"/>
      <c r="MH3646" s="0"/>
      <c r="MI3646" s="0"/>
      <c r="MJ3646" s="0"/>
      <c r="MK3646" s="0"/>
      <c r="ML3646" s="0"/>
      <c r="MM3646" s="0"/>
      <c r="MN3646" s="0"/>
      <c r="MO3646" s="0"/>
      <c r="MP3646" s="0"/>
      <c r="MQ3646" s="0"/>
      <c r="MR3646" s="0"/>
      <c r="MS3646" s="0"/>
      <c r="MT3646" s="0"/>
      <c r="MU3646" s="0"/>
      <c r="MV3646" s="0"/>
      <c r="MW3646" s="0"/>
      <c r="MX3646" s="0"/>
      <c r="MY3646" s="0"/>
      <c r="MZ3646" s="0"/>
      <c r="NA3646" s="0"/>
      <c r="NB3646" s="0"/>
      <c r="NC3646" s="0"/>
      <c r="ND3646" s="0"/>
      <c r="NE3646" s="0"/>
      <c r="NF3646" s="0"/>
      <c r="NG3646" s="0"/>
      <c r="NH3646" s="0"/>
      <c r="NI3646" s="0"/>
      <c r="NJ3646" s="0"/>
      <c r="NK3646" s="0"/>
      <c r="NL3646" s="0"/>
      <c r="NM3646" s="0"/>
      <c r="NN3646" s="0"/>
      <c r="NO3646" s="0"/>
      <c r="NP3646" s="0"/>
      <c r="NQ3646" s="0"/>
      <c r="NR3646" s="0"/>
      <c r="NS3646" s="0"/>
      <c r="NT3646" s="0"/>
      <c r="NU3646" s="0"/>
      <c r="NV3646" s="0"/>
      <c r="NW3646" s="0"/>
      <c r="NX3646" s="0"/>
      <c r="NY3646" s="0"/>
      <c r="NZ3646" s="0"/>
      <c r="OA3646" s="0"/>
      <c r="OB3646" s="0"/>
      <c r="OC3646" s="0"/>
      <c r="OD3646" s="0"/>
      <c r="OE3646" s="0"/>
      <c r="OF3646" s="0"/>
      <c r="OG3646" s="0"/>
      <c r="OH3646" s="0"/>
      <c r="OI3646" s="0"/>
      <c r="OJ3646" s="0"/>
      <c r="OK3646" s="0"/>
      <c r="OL3646" s="0"/>
      <c r="OM3646" s="0"/>
      <c r="ON3646" s="0"/>
      <c r="OO3646" s="0"/>
      <c r="OP3646" s="0"/>
      <c r="OQ3646" s="0"/>
      <c r="OR3646" s="0"/>
      <c r="OS3646" s="0"/>
      <c r="OT3646" s="0"/>
      <c r="OU3646" s="0"/>
      <c r="OV3646" s="0"/>
      <c r="OW3646" s="0"/>
      <c r="OX3646" s="0"/>
      <c r="OY3646" s="0"/>
      <c r="OZ3646" s="0"/>
      <c r="PA3646" s="0"/>
      <c r="PB3646" s="0"/>
      <c r="PC3646" s="0"/>
      <c r="PD3646" s="0"/>
      <c r="PE3646" s="0"/>
      <c r="PF3646" s="0"/>
      <c r="PG3646" s="0"/>
      <c r="PH3646" s="0"/>
      <c r="PI3646" s="0"/>
      <c r="PJ3646" s="0"/>
      <c r="PK3646" s="0"/>
      <c r="PL3646" s="0"/>
      <c r="PM3646" s="0"/>
      <c r="PN3646" s="0"/>
      <c r="PO3646" s="0"/>
      <c r="PP3646" s="0"/>
      <c r="PQ3646" s="0"/>
      <c r="PR3646" s="0"/>
      <c r="PS3646" s="0"/>
      <c r="PT3646" s="0"/>
      <c r="PU3646" s="0"/>
      <c r="PV3646" s="0"/>
      <c r="PW3646" s="0"/>
      <c r="PX3646" s="0"/>
      <c r="PY3646" s="0"/>
      <c r="PZ3646" s="0"/>
      <c r="QA3646" s="0"/>
      <c r="QB3646" s="0"/>
      <c r="QC3646" s="0"/>
      <c r="QD3646" s="0"/>
      <c r="QE3646" s="0"/>
      <c r="QF3646" s="0"/>
      <c r="QG3646" s="0"/>
      <c r="QH3646" s="0"/>
      <c r="QI3646" s="0"/>
      <c r="QJ3646" s="0"/>
      <c r="QK3646" s="0"/>
      <c r="QL3646" s="0"/>
      <c r="QM3646" s="0"/>
      <c r="QN3646" s="0"/>
      <c r="QO3646" s="0"/>
      <c r="QP3646" s="0"/>
      <c r="QQ3646" s="0"/>
      <c r="QR3646" s="0"/>
      <c r="QS3646" s="0"/>
      <c r="QT3646" s="0"/>
      <c r="QU3646" s="0"/>
      <c r="QV3646" s="0"/>
      <c r="QW3646" s="0"/>
      <c r="QX3646" s="0"/>
      <c r="QY3646" s="0"/>
      <c r="QZ3646" s="0"/>
      <c r="RA3646" s="0"/>
      <c r="RB3646" s="0"/>
      <c r="RC3646" s="0"/>
      <c r="RD3646" s="0"/>
      <c r="RE3646" s="0"/>
      <c r="RF3646" s="0"/>
      <c r="RG3646" s="0"/>
      <c r="RH3646" s="0"/>
      <c r="RI3646" s="0"/>
      <c r="RJ3646" s="0"/>
      <c r="RK3646" s="0"/>
      <c r="RL3646" s="0"/>
      <c r="RM3646" s="0"/>
      <c r="RN3646" s="0"/>
      <c r="RO3646" s="0"/>
      <c r="RP3646" s="0"/>
      <c r="RQ3646" s="0"/>
      <c r="RR3646" s="0"/>
      <c r="RS3646" s="0"/>
      <c r="RT3646" s="0"/>
      <c r="RU3646" s="0"/>
      <c r="RV3646" s="0"/>
      <c r="RW3646" s="0"/>
      <c r="RX3646" s="0"/>
      <c r="RY3646" s="0"/>
      <c r="RZ3646" s="0"/>
      <c r="SA3646" s="0"/>
      <c r="SB3646" s="0"/>
      <c r="SC3646" s="0"/>
      <c r="SD3646" s="0"/>
      <c r="SE3646" s="0"/>
      <c r="SF3646" s="0"/>
      <c r="SG3646" s="0"/>
      <c r="SH3646" s="0"/>
      <c r="SI3646" s="0"/>
      <c r="SJ3646" s="0"/>
      <c r="SK3646" s="0"/>
      <c r="SL3646" s="0"/>
      <c r="SM3646" s="0"/>
      <c r="SN3646" s="0"/>
      <c r="SO3646" s="0"/>
      <c r="SP3646" s="0"/>
      <c r="SQ3646" s="0"/>
      <c r="SR3646" s="0"/>
      <c r="SS3646" s="0"/>
      <c r="ST3646" s="0"/>
      <c r="SU3646" s="0"/>
      <c r="SV3646" s="0"/>
      <c r="SW3646" s="0"/>
      <c r="SX3646" s="0"/>
      <c r="SY3646" s="0"/>
      <c r="SZ3646" s="0"/>
      <c r="TA3646" s="0"/>
      <c r="TB3646" s="0"/>
      <c r="TC3646" s="0"/>
      <c r="TD3646" s="0"/>
      <c r="TE3646" s="0"/>
      <c r="TF3646" s="0"/>
      <c r="TG3646" s="0"/>
      <c r="TH3646" s="0"/>
      <c r="TI3646" s="0"/>
      <c r="TJ3646" s="0"/>
      <c r="TK3646" s="0"/>
      <c r="TL3646" s="0"/>
      <c r="TM3646" s="0"/>
      <c r="TN3646" s="0"/>
      <c r="TO3646" s="0"/>
      <c r="TP3646" s="0"/>
      <c r="TQ3646" s="0"/>
      <c r="TR3646" s="0"/>
      <c r="TS3646" s="0"/>
      <c r="TT3646" s="0"/>
      <c r="TU3646" s="0"/>
      <c r="TV3646" s="0"/>
      <c r="TW3646" s="0"/>
      <c r="TX3646" s="0"/>
      <c r="TY3646" s="0"/>
      <c r="TZ3646" s="0"/>
      <c r="UA3646" s="0"/>
      <c r="UB3646" s="0"/>
      <c r="UC3646" s="0"/>
      <c r="UD3646" s="0"/>
      <c r="UE3646" s="0"/>
      <c r="UF3646" s="0"/>
      <c r="UG3646" s="0"/>
      <c r="UH3646" s="0"/>
      <c r="UI3646" s="0"/>
      <c r="UJ3646" s="0"/>
      <c r="UK3646" s="0"/>
      <c r="UL3646" s="0"/>
      <c r="UM3646" s="0"/>
      <c r="UN3646" s="0"/>
      <c r="UO3646" s="0"/>
      <c r="UP3646" s="0"/>
      <c r="UQ3646" s="0"/>
      <c r="UR3646" s="0"/>
      <c r="US3646" s="0"/>
      <c r="UT3646" s="0"/>
      <c r="UU3646" s="0"/>
      <c r="UV3646" s="0"/>
      <c r="UW3646" s="0"/>
      <c r="UX3646" s="0"/>
      <c r="UY3646" s="0"/>
      <c r="UZ3646" s="0"/>
      <c r="VA3646" s="0"/>
      <c r="VB3646" s="0"/>
      <c r="VC3646" s="0"/>
      <c r="VD3646" s="0"/>
      <c r="VE3646" s="0"/>
      <c r="VF3646" s="0"/>
      <c r="VG3646" s="0"/>
      <c r="VH3646" s="0"/>
      <c r="VI3646" s="0"/>
      <c r="VJ3646" s="0"/>
      <c r="VK3646" s="0"/>
      <c r="VL3646" s="0"/>
      <c r="VM3646" s="0"/>
      <c r="VN3646" s="0"/>
      <c r="VO3646" s="0"/>
      <c r="VP3646" s="0"/>
      <c r="VQ3646" s="0"/>
      <c r="VR3646" s="0"/>
      <c r="VS3646" s="0"/>
      <c r="VT3646" s="0"/>
      <c r="VU3646" s="0"/>
      <c r="VV3646" s="0"/>
      <c r="VW3646" s="0"/>
      <c r="VX3646" s="0"/>
      <c r="VY3646" s="0"/>
      <c r="VZ3646" s="0"/>
      <c r="WA3646" s="0"/>
      <c r="WB3646" s="0"/>
      <c r="WC3646" s="0"/>
      <c r="WD3646" s="0"/>
      <c r="WE3646" s="0"/>
      <c r="WF3646" s="0"/>
      <c r="WG3646" s="0"/>
      <c r="WH3646" s="0"/>
      <c r="WI3646" s="0"/>
      <c r="WJ3646" s="0"/>
      <c r="WK3646" s="0"/>
      <c r="WL3646" s="0"/>
      <c r="WM3646" s="0"/>
      <c r="WN3646" s="0"/>
      <c r="WO3646" s="0"/>
      <c r="WP3646" s="0"/>
      <c r="WQ3646" s="0"/>
      <c r="WR3646" s="0"/>
      <c r="WS3646" s="0"/>
      <c r="WT3646" s="0"/>
      <c r="WU3646" s="0"/>
      <c r="WV3646" s="0"/>
      <c r="WW3646" s="0"/>
      <c r="WX3646" s="0"/>
      <c r="WY3646" s="0"/>
      <c r="WZ3646" s="0"/>
      <c r="XA3646" s="0"/>
      <c r="XB3646" s="0"/>
      <c r="XC3646" s="0"/>
      <c r="XD3646" s="0"/>
      <c r="XE3646" s="0"/>
      <c r="XF3646" s="0"/>
      <c r="XG3646" s="0"/>
      <c r="XH3646" s="0"/>
      <c r="XI3646" s="0"/>
      <c r="XJ3646" s="0"/>
      <c r="XK3646" s="0"/>
      <c r="XL3646" s="0"/>
      <c r="XM3646" s="0"/>
      <c r="XN3646" s="0"/>
      <c r="XO3646" s="0"/>
      <c r="XP3646" s="0"/>
      <c r="XQ3646" s="0"/>
      <c r="XR3646" s="0"/>
      <c r="XS3646" s="0"/>
      <c r="XT3646" s="0"/>
      <c r="XU3646" s="0"/>
      <c r="XV3646" s="0"/>
      <c r="XW3646" s="0"/>
      <c r="XX3646" s="0"/>
      <c r="XY3646" s="0"/>
      <c r="XZ3646" s="0"/>
      <c r="YA3646" s="0"/>
      <c r="YB3646" s="0"/>
      <c r="YC3646" s="0"/>
      <c r="YD3646" s="0"/>
      <c r="YE3646" s="0"/>
      <c r="YF3646" s="0"/>
      <c r="YG3646" s="0"/>
      <c r="YH3646" s="0"/>
      <c r="YI3646" s="0"/>
      <c r="YJ3646" s="0"/>
      <c r="YK3646" s="0"/>
      <c r="YL3646" s="0"/>
      <c r="YM3646" s="0"/>
      <c r="YN3646" s="0"/>
      <c r="YO3646" s="0"/>
      <c r="YP3646" s="0"/>
      <c r="YQ3646" s="0"/>
      <c r="YR3646" s="0"/>
      <c r="YS3646" s="0"/>
      <c r="YT3646" s="0"/>
      <c r="YU3646" s="0"/>
      <c r="YV3646" s="0"/>
      <c r="YW3646" s="0"/>
      <c r="YX3646" s="0"/>
      <c r="YY3646" s="0"/>
      <c r="YZ3646" s="0"/>
      <c r="ZA3646" s="0"/>
      <c r="ZB3646" s="0"/>
      <c r="ZC3646" s="0"/>
      <c r="ZD3646" s="0"/>
      <c r="ZE3646" s="0"/>
      <c r="ZF3646" s="0"/>
      <c r="ZG3646" s="0"/>
      <c r="ZH3646" s="0"/>
      <c r="ZI3646" s="0"/>
      <c r="ZJ3646" s="0"/>
      <c r="ZK3646" s="0"/>
      <c r="ZL3646" s="0"/>
      <c r="ZM3646" s="0"/>
      <c r="ZN3646" s="0"/>
      <c r="ZO3646" s="0"/>
      <c r="ZP3646" s="0"/>
      <c r="ZQ3646" s="0"/>
      <c r="ZR3646" s="0"/>
      <c r="ZS3646" s="0"/>
      <c r="ZT3646" s="0"/>
      <c r="ZU3646" s="0"/>
      <c r="ZV3646" s="0"/>
      <c r="ZW3646" s="0"/>
      <c r="ZX3646" s="0"/>
      <c r="ZY3646" s="0"/>
      <c r="ZZ3646" s="0"/>
      <c r="AAA3646" s="0"/>
      <c r="AAB3646" s="0"/>
      <c r="AAC3646" s="0"/>
      <c r="AAD3646" s="0"/>
      <c r="AAE3646" s="0"/>
      <c r="AAF3646" s="0"/>
      <c r="AAG3646" s="0"/>
      <c r="AAH3646" s="0"/>
      <c r="AAI3646" s="0"/>
      <c r="AAJ3646" s="0"/>
      <c r="AAK3646" s="0"/>
      <c r="AAL3646" s="0"/>
      <c r="AAM3646" s="0"/>
      <c r="AAN3646" s="0"/>
      <c r="AAO3646" s="0"/>
      <c r="AAP3646" s="0"/>
      <c r="AAQ3646" s="0"/>
      <c r="AAR3646" s="0"/>
      <c r="AAS3646" s="0"/>
      <c r="AAT3646" s="0"/>
      <c r="AAU3646" s="0"/>
      <c r="AAV3646" s="0"/>
      <c r="AAW3646" s="0"/>
      <c r="AAX3646" s="0"/>
      <c r="AAY3646" s="0"/>
      <c r="AAZ3646" s="0"/>
      <c r="ABA3646" s="0"/>
      <c r="ABB3646" s="0"/>
      <c r="ABC3646" s="0"/>
      <c r="ABD3646" s="0"/>
      <c r="ABE3646" s="0"/>
      <c r="ABF3646" s="0"/>
      <c r="ABG3646" s="0"/>
      <c r="ABH3646" s="0"/>
      <c r="ABI3646" s="0"/>
      <c r="ABJ3646" s="0"/>
      <c r="ABK3646" s="0"/>
      <c r="ABL3646" s="0"/>
      <c r="ABM3646" s="0"/>
      <c r="ABN3646" s="0"/>
      <c r="ABO3646" s="0"/>
      <c r="ABP3646" s="0"/>
      <c r="ABQ3646" s="0"/>
      <c r="ABR3646" s="0"/>
      <c r="ABS3646" s="0"/>
      <c r="ABT3646" s="0"/>
      <c r="ABU3646" s="0"/>
      <c r="ABV3646" s="0"/>
      <c r="ABW3646" s="0"/>
      <c r="ABX3646" s="0"/>
      <c r="ABY3646" s="0"/>
      <c r="ABZ3646" s="0"/>
      <c r="ACA3646" s="0"/>
      <c r="ACB3646" s="0"/>
      <c r="ACC3646" s="0"/>
      <c r="ACD3646" s="0"/>
      <c r="ACE3646" s="0"/>
      <c r="ACF3646" s="0"/>
      <c r="ACG3646" s="0"/>
      <c r="ACH3646" s="0"/>
      <c r="ACI3646" s="0"/>
      <c r="ACJ3646" s="0"/>
      <c r="ACK3646" s="0"/>
      <c r="ACL3646" s="0"/>
      <c r="ACM3646" s="0"/>
      <c r="ACN3646" s="0"/>
      <c r="ACO3646" s="0"/>
      <c r="ACP3646" s="0"/>
      <c r="ACQ3646" s="0"/>
      <c r="ACR3646" s="0"/>
      <c r="ACS3646" s="0"/>
      <c r="ACT3646" s="0"/>
      <c r="ACU3646" s="0"/>
      <c r="ACV3646" s="0"/>
      <c r="ACW3646" s="0"/>
      <c r="ACX3646" s="0"/>
      <c r="ACY3646" s="0"/>
      <c r="ACZ3646" s="0"/>
      <c r="ADA3646" s="0"/>
      <c r="ADB3646" s="0"/>
      <c r="ADC3646" s="0"/>
      <c r="ADD3646" s="0"/>
      <c r="ADE3646" s="0"/>
      <c r="ADF3646" s="0"/>
      <c r="ADG3646" s="0"/>
      <c r="ADH3646" s="0"/>
      <c r="ADI3646" s="0"/>
      <c r="ADJ3646" s="0"/>
      <c r="ADK3646" s="0"/>
      <c r="ADL3646" s="0"/>
      <c r="ADM3646" s="0"/>
      <c r="ADN3646" s="0"/>
      <c r="ADO3646" s="0"/>
      <c r="ADP3646" s="0"/>
      <c r="ADQ3646" s="0"/>
      <c r="ADR3646" s="0"/>
      <c r="ADS3646" s="0"/>
      <c r="ADT3646" s="0"/>
      <c r="ADU3646" s="0"/>
      <c r="ADV3646" s="0"/>
      <c r="ADW3646" s="0"/>
      <c r="ADX3646" s="0"/>
      <c r="ADY3646" s="0"/>
      <c r="ADZ3646" s="0"/>
      <c r="AEA3646" s="0"/>
      <c r="AEB3646" s="0"/>
      <c r="AEC3646" s="0"/>
      <c r="AED3646" s="0"/>
      <c r="AEE3646" s="0"/>
      <c r="AEF3646" s="0"/>
      <c r="AEG3646" s="0"/>
      <c r="AEH3646" s="0"/>
      <c r="AEI3646" s="0"/>
      <c r="AEJ3646" s="0"/>
      <c r="AEK3646" s="0"/>
      <c r="AEL3646" s="0"/>
      <c r="AEM3646" s="0"/>
      <c r="AEN3646" s="0"/>
      <c r="AEO3646" s="0"/>
      <c r="AEP3646" s="0"/>
      <c r="AEQ3646" s="0"/>
      <c r="AER3646" s="0"/>
      <c r="AES3646" s="0"/>
      <c r="AET3646" s="0"/>
      <c r="AEU3646" s="0"/>
      <c r="AEV3646" s="0"/>
      <c r="AEW3646" s="0"/>
      <c r="AEX3646" s="0"/>
      <c r="AEY3646" s="0"/>
      <c r="AEZ3646" s="0"/>
      <c r="AFA3646" s="0"/>
      <c r="AFB3646" s="0"/>
      <c r="AFC3646" s="0"/>
      <c r="AFD3646" s="0"/>
      <c r="AFE3646" s="0"/>
      <c r="AFF3646" s="0"/>
      <c r="AFG3646" s="0"/>
      <c r="AFH3646" s="0"/>
      <c r="AFI3646" s="0"/>
      <c r="AFJ3646" s="0"/>
      <c r="AFK3646" s="0"/>
      <c r="AFL3646" s="0"/>
      <c r="AFM3646" s="0"/>
      <c r="AFN3646" s="0"/>
      <c r="AFO3646" s="0"/>
      <c r="AFP3646" s="0"/>
      <c r="AFQ3646" s="0"/>
      <c r="AFR3646" s="0"/>
      <c r="AFS3646" s="0"/>
      <c r="AFT3646" s="0"/>
      <c r="AFU3646" s="0"/>
      <c r="AFV3646" s="0"/>
      <c r="AFW3646" s="0"/>
      <c r="AFX3646" s="0"/>
      <c r="AFY3646" s="0"/>
      <c r="AFZ3646" s="0"/>
      <c r="AGA3646" s="0"/>
      <c r="AGB3646" s="0"/>
      <c r="AGC3646" s="0"/>
      <c r="AGD3646" s="0"/>
      <c r="AGE3646" s="0"/>
      <c r="AGF3646" s="0"/>
      <c r="AGG3646" s="0"/>
      <c r="AGH3646" s="0"/>
      <c r="AGI3646" s="0"/>
      <c r="AGJ3646" s="0"/>
      <c r="AGK3646" s="0"/>
      <c r="AGL3646" s="0"/>
      <c r="AGM3646" s="0"/>
      <c r="AGN3646" s="0"/>
      <c r="AGO3646" s="0"/>
      <c r="AGP3646" s="0"/>
      <c r="AGQ3646" s="0"/>
      <c r="AGR3646" s="0"/>
      <c r="AGS3646" s="0"/>
      <c r="AGT3646" s="0"/>
      <c r="AGU3646" s="0"/>
      <c r="AGV3646" s="0"/>
      <c r="AGW3646" s="0"/>
      <c r="AGX3646" s="0"/>
      <c r="AGY3646" s="0"/>
      <c r="AGZ3646" s="0"/>
      <c r="AHA3646" s="0"/>
      <c r="AHB3646" s="0"/>
      <c r="AHC3646" s="0"/>
      <c r="AHD3646" s="0"/>
      <c r="AHE3646" s="0"/>
      <c r="AHF3646" s="0"/>
      <c r="AHG3646" s="0"/>
      <c r="AHH3646" s="0"/>
      <c r="AHI3646" s="0"/>
      <c r="AHJ3646" s="0"/>
      <c r="AHK3646" s="0"/>
      <c r="AHL3646" s="0"/>
      <c r="AHM3646" s="0"/>
      <c r="AHN3646" s="0"/>
      <c r="AHO3646" s="0"/>
      <c r="AHP3646" s="0"/>
      <c r="AHQ3646" s="0"/>
      <c r="AHR3646" s="0"/>
      <c r="AHS3646" s="0"/>
      <c r="AHT3646" s="0"/>
      <c r="AHU3646" s="0"/>
      <c r="AHV3646" s="0"/>
      <c r="AHW3646" s="0"/>
      <c r="AHX3646" s="0"/>
      <c r="AHY3646" s="0"/>
      <c r="AHZ3646" s="0"/>
      <c r="AIA3646" s="0"/>
      <c r="AIB3646" s="0"/>
      <c r="AIC3646" s="0"/>
      <c r="AID3646" s="0"/>
      <c r="AIE3646" s="0"/>
      <c r="AIF3646" s="0"/>
      <c r="AIG3646" s="0"/>
      <c r="AIH3646" s="0"/>
      <c r="AII3646" s="0"/>
      <c r="AIJ3646" s="0"/>
      <c r="AIK3646" s="0"/>
      <c r="AIL3646" s="0"/>
      <c r="AIM3646" s="0"/>
      <c r="AIN3646" s="0"/>
      <c r="AIO3646" s="0"/>
      <c r="AIP3646" s="0"/>
      <c r="AIQ3646" s="0"/>
      <c r="AIR3646" s="0"/>
      <c r="AIS3646" s="0"/>
      <c r="AIT3646" s="0"/>
      <c r="AIU3646" s="0"/>
      <c r="AIV3646" s="0"/>
      <c r="AIW3646" s="0"/>
      <c r="AIX3646" s="0"/>
      <c r="AIY3646" s="0"/>
      <c r="AIZ3646" s="0"/>
      <c r="AJA3646" s="0"/>
      <c r="AJB3646" s="0"/>
      <c r="AJC3646" s="0"/>
      <c r="AJD3646" s="0"/>
      <c r="AJE3646" s="0"/>
      <c r="AJF3646" s="0"/>
      <c r="AJG3646" s="0"/>
      <c r="AJH3646" s="0"/>
      <c r="AJI3646" s="0"/>
      <c r="AJJ3646" s="0"/>
      <c r="AJK3646" s="0"/>
      <c r="AJL3646" s="0"/>
      <c r="AJM3646" s="0"/>
      <c r="AJN3646" s="0"/>
      <c r="AJO3646" s="0"/>
      <c r="AJP3646" s="0"/>
      <c r="AJQ3646" s="0"/>
      <c r="AJR3646" s="0"/>
      <c r="AJS3646" s="0"/>
      <c r="AJT3646" s="0"/>
      <c r="AJU3646" s="0"/>
      <c r="AJV3646" s="0"/>
      <c r="AJW3646" s="0"/>
      <c r="AJX3646" s="0"/>
      <c r="AJY3646" s="0"/>
      <c r="AJZ3646" s="0"/>
      <c r="AKA3646" s="0"/>
      <c r="AKB3646" s="0"/>
      <c r="AKC3646" s="0"/>
      <c r="AKD3646" s="0"/>
      <c r="AKE3646" s="0"/>
      <c r="AKF3646" s="0"/>
      <c r="AKG3646" s="0"/>
      <c r="AKH3646" s="0"/>
      <c r="AKI3646" s="0"/>
      <c r="AKJ3646" s="0"/>
      <c r="AKK3646" s="0"/>
      <c r="AKL3646" s="0"/>
      <c r="AKM3646" s="0"/>
      <c r="AKN3646" s="0"/>
      <c r="AKO3646" s="0"/>
      <c r="AKP3646" s="0"/>
      <c r="AKQ3646" s="0"/>
      <c r="AKR3646" s="0"/>
      <c r="AKS3646" s="0"/>
      <c r="AKT3646" s="0"/>
      <c r="AKU3646" s="0"/>
      <c r="AKV3646" s="0"/>
      <c r="AKW3646" s="0"/>
      <c r="AKX3646" s="0"/>
      <c r="AKY3646" s="0"/>
      <c r="AKZ3646" s="0"/>
      <c r="ALA3646" s="0"/>
      <c r="ALB3646" s="0"/>
      <c r="ALC3646" s="0"/>
      <c r="ALD3646" s="0"/>
      <c r="ALE3646" s="0"/>
      <c r="ALF3646" s="0"/>
      <c r="ALG3646" s="0"/>
      <c r="ALH3646" s="0"/>
      <c r="ALI3646" s="0"/>
      <c r="ALJ3646" s="0"/>
      <c r="ALK3646" s="0"/>
      <c r="ALL3646" s="0"/>
      <c r="ALM3646" s="0"/>
      <c r="ALN3646" s="0"/>
      <c r="ALO3646" s="0"/>
      <c r="ALP3646" s="0"/>
      <c r="ALQ3646" s="0"/>
      <c r="ALR3646" s="0"/>
      <c r="ALS3646" s="0"/>
      <c r="ALT3646" s="0"/>
      <c r="ALU3646" s="0"/>
      <c r="ALV3646" s="0"/>
      <c r="ALW3646" s="0"/>
      <c r="ALX3646" s="0"/>
      <c r="ALY3646" s="0"/>
      <c r="ALZ3646" s="0"/>
      <c r="AMA3646" s="0"/>
      <c r="AMB3646" s="0"/>
      <c r="AMC3646" s="0"/>
      <c r="AMD3646" s="0"/>
      <c r="AME3646" s="0"/>
      <c r="AMF3646" s="0"/>
      <c r="AMG3646" s="0"/>
      <c r="AMH3646" s="0"/>
      <c r="AMI3646" s="0"/>
    </row>
    <row r="3647" customFormat="false" ht="12.75" hidden="false" customHeight="false" outlineLevel="0" collapsed="false">
      <c r="A3647" s="1" t="s">
        <v>3875</v>
      </c>
      <c r="C3647" s="27" t="s">
        <v>3877</v>
      </c>
      <c r="D3647" s="27" t="s">
        <v>390</v>
      </c>
      <c r="E3647" s="28"/>
      <c r="F3647" s="29"/>
      <c r="G3647" s="27"/>
      <c r="H3647" s="30" t="s">
        <v>61</v>
      </c>
      <c r="I3647" s="31" t="n">
        <v>4.58</v>
      </c>
      <c r="J3647" s="107" t="s">
        <v>2875</v>
      </c>
      <c r="BM3647" s="0"/>
      <c r="BN3647" s="0"/>
      <c r="BO3647" s="0"/>
      <c r="BP3647" s="0"/>
      <c r="BQ3647" s="0"/>
      <c r="BR3647" s="0"/>
      <c r="BS3647" s="0"/>
      <c r="BT3647" s="0"/>
      <c r="BU3647" s="0"/>
      <c r="BV3647" s="0"/>
      <c r="BW3647" s="0"/>
      <c r="BX3647" s="0"/>
      <c r="BY3647" s="0"/>
      <c r="BZ3647" s="0"/>
      <c r="CA3647" s="0"/>
      <c r="CB3647" s="0"/>
      <c r="CC3647" s="0"/>
      <c r="CD3647" s="0"/>
      <c r="CE3647" s="0"/>
      <c r="CF3647" s="0"/>
      <c r="CG3647" s="0"/>
      <c r="CH3647" s="0"/>
      <c r="CI3647" s="0"/>
      <c r="CJ3647" s="0"/>
      <c r="CK3647" s="0"/>
      <c r="CL3647" s="0"/>
      <c r="CM3647" s="0"/>
      <c r="CN3647" s="0"/>
      <c r="CO3647" s="0"/>
      <c r="CP3647" s="0"/>
      <c r="CQ3647" s="0"/>
      <c r="CR3647" s="0"/>
      <c r="CS3647" s="0"/>
      <c r="CT3647" s="0"/>
      <c r="CU3647" s="0"/>
      <c r="CV3647" s="0"/>
      <c r="CW3647" s="0"/>
      <c r="CX3647" s="0"/>
      <c r="CY3647" s="0"/>
      <c r="CZ3647" s="0"/>
      <c r="DA3647" s="0"/>
      <c r="DB3647" s="0"/>
      <c r="DC3647" s="0"/>
      <c r="DD3647" s="0"/>
      <c r="DE3647" s="0"/>
      <c r="DF3647" s="0"/>
      <c r="DG3647" s="0"/>
      <c r="DH3647" s="0"/>
      <c r="DI3647" s="0"/>
      <c r="DJ3647" s="0"/>
      <c r="DK3647" s="0"/>
      <c r="DL3647" s="0"/>
      <c r="DM3647" s="0"/>
      <c r="DN3647" s="0"/>
      <c r="DO3647" s="0"/>
      <c r="DP3647" s="0"/>
      <c r="DQ3647" s="0"/>
      <c r="DR3647" s="0"/>
      <c r="DS3647" s="0"/>
      <c r="DT3647" s="0"/>
      <c r="DU3647" s="0"/>
      <c r="DV3647" s="0"/>
      <c r="DW3647" s="0"/>
      <c r="DX3647" s="0"/>
      <c r="DY3647" s="0"/>
      <c r="DZ3647" s="0"/>
      <c r="EA3647" s="0"/>
      <c r="EB3647" s="0"/>
      <c r="EC3647" s="0"/>
      <c r="ED3647" s="0"/>
      <c r="EE3647" s="0"/>
      <c r="EF3647" s="0"/>
      <c r="EG3647" s="0"/>
      <c r="EH3647" s="0"/>
      <c r="EI3647" s="0"/>
      <c r="EJ3647" s="0"/>
      <c r="EK3647" s="0"/>
      <c r="EL3647" s="0"/>
      <c r="EM3647" s="0"/>
      <c r="EN3647" s="0"/>
      <c r="EO3647" s="0"/>
      <c r="EP3647" s="0"/>
      <c r="EQ3647" s="0"/>
      <c r="ER3647" s="0"/>
      <c r="ES3647" s="0"/>
      <c r="ET3647" s="0"/>
      <c r="EU3647" s="0"/>
      <c r="EV3647" s="0"/>
      <c r="EW3647" s="0"/>
      <c r="EX3647" s="0"/>
      <c r="EY3647" s="0"/>
      <c r="EZ3647" s="0"/>
      <c r="FA3647" s="0"/>
      <c r="FB3647" s="0"/>
      <c r="FC3647" s="0"/>
      <c r="FD3647" s="0"/>
      <c r="FE3647" s="0"/>
      <c r="FF3647" s="0"/>
      <c r="FG3647" s="0"/>
      <c r="FH3647" s="0"/>
      <c r="FI3647" s="0"/>
      <c r="FJ3647" s="0"/>
      <c r="FK3647" s="0"/>
      <c r="FL3647" s="0"/>
      <c r="FM3647" s="0"/>
      <c r="FN3647" s="0"/>
      <c r="FO3647" s="0"/>
      <c r="FP3647" s="0"/>
      <c r="FQ3647" s="0"/>
      <c r="FR3647" s="0"/>
      <c r="FS3647" s="0"/>
      <c r="FT3647" s="0"/>
      <c r="FU3647" s="0"/>
      <c r="FV3647" s="0"/>
      <c r="FW3647" s="0"/>
      <c r="FX3647" s="0"/>
      <c r="FY3647" s="0"/>
      <c r="FZ3647" s="0"/>
      <c r="GA3647" s="0"/>
      <c r="GB3647" s="0"/>
      <c r="GC3647" s="0"/>
      <c r="GD3647" s="0"/>
      <c r="GE3647" s="0"/>
      <c r="GF3647" s="0"/>
      <c r="GG3647" s="0"/>
      <c r="GH3647" s="0"/>
      <c r="GI3647" s="0"/>
      <c r="GJ3647" s="0"/>
      <c r="GK3647" s="0"/>
      <c r="GL3647" s="0"/>
      <c r="GM3647" s="0"/>
      <c r="GN3647" s="0"/>
      <c r="GO3647" s="0"/>
      <c r="GP3647" s="0"/>
      <c r="GQ3647" s="0"/>
      <c r="GR3647" s="0"/>
      <c r="GS3647" s="0"/>
      <c r="GT3647" s="0"/>
      <c r="GU3647" s="0"/>
      <c r="GV3647" s="0"/>
      <c r="GW3647" s="0"/>
      <c r="GX3647" s="0"/>
      <c r="GY3647" s="0"/>
      <c r="GZ3647" s="0"/>
      <c r="HA3647" s="0"/>
      <c r="HB3647" s="0"/>
      <c r="HC3647" s="0"/>
      <c r="HD3647" s="0"/>
      <c r="HE3647" s="0"/>
      <c r="HF3647" s="0"/>
      <c r="HG3647" s="0"/>
      <c r="HH3647" s="0"/>
      <c r="HI3647" s="0"/>
      <c r="HJ3647" s="0"/>
      <c r="HK3647" s="0"/>
      <c r="HL3647" s="0"/>
      <c r="HM3647" s="0"/>
      <c r="HN3647" s="0"/>
      <c r="HO3647" s="0"/>
      <c r="HP3647" s="0"/>
      <c r="HQ3647" s="0"/>
      <c r="HR3647" s="0"/>
      <c r="HS3647" s="0"/>
      <c r="HT3647" s="0"/>
      <c r="HU3647" s="0"/>
      <c r="HV3647" s="0"/>
      <c r="HW3647" s="0"/>
      <c r="HX3647" s="0"/>
      <c r="HY3647" s="0"/>
      <c r="HZ3647" s="0"/>
      <c r="IA3647" s="0"/>
      <c r="IB3647" s="0"/>
      <c r="IC3647" s="0"/>
      <c r="ID3647" s="0"/>
      <c r="IE3647" s="0"/>
      <c r="IF3647" s="0"/>
      <c r="IG3647" s="0"/>
      <c r="IH3647" s="0"/>
      <c r="II3647" s="0"/>
      <c r="IJ3647" s="0"/>
      <c r="IK3647" s="0"/>
      <c r="IL3647" s="0"/>
      <c r="IM3647" s="0"/>
      <c r="IN3647" s="0"/>
      <c r="IO3647" s="0"/>
      <c r="IP3647" s="0"/>
      <c r="IQ3647" s="0"/>
      <c r="IR3647" s="0"/>
      <c r="IS3647" s="0"/>
      <c r="IT3647" s="0"/>
      <c r="IU3647" s="0"/>
      <c r="IV3647" s="0"/>
      <c r="IW3647" s="0"/>
      <c r="IX3647" s="0"/>
      <c r="IY3647" s="0"/>
      <c r="IZ3647" s="0"/>
      <c r="JA3647" s="0"/>
      <c r="JB3647" s="0"/>
      <c r="JC3647" s="0"/>
      <c r="JD3647" s="0"/>
      <c r="JE3647" s="0"/>
      <c r="JF3647" s="0"/>
      <c r="JG3647" s="0"/>
      <c r="JH3647" s="0"/>
      <c r="JI3647" s="0"/>
      <c r="JJ3647" s="0"/>
      <c r="JK3647" s="0"/>
      <c r="JL3647" s="0"/>
      <c r="JM3647" s="0"/>
      <c r="JN3647" s="0"/>
      <c r="JO3647" s="0"/>
      <c r="JP3647" s="0"/>
      <c r="JQ3647" s="0"/>
      <c r="JR3647" s="0"/>
      <c r="JS3647" s="0"/>
      <c r="JT3647" s="0"/>
      <c r="JU3647" s="0"/>
      <c r="JV3647" s="0"/>
      <c r="JW3647" s="0"/>
      <c r="JX3647" s="0"/>
      <c r="JY3647" s="0"/>
      <c r="JZ3647" s="0"/>
      <c r="KA3647" s="0"/>
      <c r="KB3647" s="0"/>
      <c r="KC3647" s="0"/>
      <c r="KD3647" s="0"/>
      <c r="KE3647" s="0"/>
      <c r="KF3647" s="0"/>
      <c r="KG3647" s="0"/>
      <c r="KH3647" s="0"/>
      <c r="KI3647" s="0"/>
      <c r="KJ3647" s="0"/>
      <c r="KK3647" s="0"/>
      <c r="KL3647" s="0"/>
      <c r="KM3647" s="0"/>
      <c r="KN3647" s="0"/>
      <c r="KO3647" s="0"/>
      <c r="KP3647" s="0"/>
      <c r="KQ3647" s="0"/>
      <c r="KR3647" s="0"/>
      <c r="KS3647" s="0"/>
      <c r="KT3647" s="0"/>
      <c r="KU3647" s="0"/>
      <c r="KV3647" s="0"/>
      <c r="KW3647" s="0"/>
      <c r="KX3647" s="0"/>
      <c r="KY3647" s="0"/>
      <c r="KZ3647" s="0"/>
      <c r="LA3647" s="0"/>
      <c r="LB3647" s="0"/>
      <c r="LC3647" s="0"/>
      <c r="LD3647" s="0"/>
      <c r="LE3647" s="0"/>
      <c r="LF3647" s="0"/>
      <c r="LG3647" s="0"/>
      <c r="LH3647" s="0"/>
      <c r="LI3647" s="0"/>
      <c r="LJ3647" s="0"/>
      <c r="LK3647" s="0"/>
      <c r="LL3647" s="0"/>
      <c r="LM3647" s="0"/>
      <c r="LN3647" s="0"/>
      <c r="LO3647" s="0"/>
      <c r="LP3647" s="0"/>
      <c r="LQ3647" s="0"/>
      <c r="LR3647" s="0"/>
      <c r="LS3647" s="0"/>
      <c r="LT3647" s="0"/>
      <c r="LU3647" s="0"/>
      <c r="LV3647" s="0"/>
      <c r="LW3647" s="0"/>
      <c r="LX3647" s="0"/>
      <c r="LY3647" s="0"/>
      <c r="LZ3647" s="0"/>
      <c r="MA3647" s="0"/>
      <c r="MB3647" s="0"/>
      <c r="MC3647" s="0"/>
      <c r="MD3647" s="0"/>
      <c r="ME3647" s="0"/>
      <c r="MF3647" s="0"/>
      <c r="MG3647" s="0"/>
      <c r="MH3647" s="0"/>
      <c r="MI3647" s="0"/>
      <c r="MJ3647" s="0"/>
      <c r="MK3647" s="0"/>
      <c r="ML3647" s="0"/>
      <c r="MM3647" s="0"/>
      <c r="MN3647" s="0"/>
      <c r="MO3647" s="0"/>
      <c r="MP3647" s="0"/>
      <c r="MQ3647" s="0"/>
      <c r="MR3647" s="0"/>
      <c r="MS3647" s="0"/>
      <c r="MT3647" s="0"/>
      <c r="MU3647" s="0"/>
      <c r="MV3647" s="0"/>
      <c r="MW3647" s="0"/>
      <c r="MX3647" s="0"/>
      <c r="MY3647" s="0"/>
      <c r="MZ3647" s="0"/>
      <c r="NA3647" s="0"/>
      <c r="NB3647" s="0"/>
      <c r="NC3647" s="0"/>
      <c r="ND3647" s="0"/>
      <c r="NE3647" s="0"/>
      <c r="NF3647" s="0"/>
      <c r="NG3647" s="0"/>
      <c r="NH3647" s="0"/>
      <c r="NI3647" s="0"/>
      <c r="NJ3647" s="0"/>
      <c r="NK3647" s="0"/>
      <c r="NL3647" s="0"/>
      <c r="NM3647" s="0"/>
      <c r="NN3647" s="0"/>
      <c r="NO3647" s="0"/>
      <c r="NP3647" s="0"/>
      <c r="NQ3647" s="0"/>
      <c r="NR3647" s="0"/>
      <c r="NS3647" s="0"/>
      <c r="NT3647" s="0"/>
      <c r="NU3647" s="0"/>
      <c r="NV3647" s="0"/>
      <c r="NW3647" s="0"/>
      <c r="NX3647" s="0"/>
      <c r="NY3647" s="0"/>
      <c r="NZ3647" s="0"/>
      <c r="OA3647" s="0"/>
      <c r="OB3647" s="0"/>
      <c r="OC3647" s="0"/>
      <c r="OD3647" s="0"/>
      <c r="OE3647" s="0"/>
      <c r="OF3647" s="0"/>
      <c r="OG3647" s="0"/>
      <c r="OH3647" s="0"/>
      <c r="OI3647" s="0"/>
      <c r="OJ3647" s="0"/>
      <c r="OK3647" s="0"/>
      <c r="OL3647" s="0"/>
      <c r="OM3647" s="0"/>
      <c r="ON3647" s="0"/>
      <c r="OO3647" s="0"/>
      <c r="OP3647" s="0"/>
      <c r="OQ3647" s="0"/>
      <c r="OR3647" s="0"/>
      <c r="OS3647" s="0"/>
      <c r="OT3647" s="0"/>
      <c r="OU3647" s="0"/>
      <c r="OV3647" s="0"/>
      <c r="OW3647" s="0"/>
      <c r="OX3647" s="0"/>
      <c r="OY3647" s="0"/>
      <c r="OZ3647" s="0"/>
      <c r="PA3647" s="0"/>
      <c r="PB3647" s="0"/>
      <c r="PC3647" s="0"/>
      <c r="PD3647" s="0"/>
      <c r="PE3647" s="0"/>
      <c r="PF3647" s="0"/>
      <c r="PG3647" s="0"/>
      <c r="PH3647" s="0"/>
      <c r="PI3647" s="0"/>
      <c r="PJ3647" s="0"/>
      <c r="PK3647" s="0"/>
      <c r="PL3647" s="0"/>
      <c r="PM3647" s="0"/>
      <c r="PN3647" s="0"/>
      <c r="PO3647" s="0"/>
      <c r="PP3647" s="0"/>
      <c r="PQ3647" s="0"/>
      <c r="PR3647" s="0"/>
      <c r="PS3647" s="0"/>
      <c r="PT3647" s="0"/>
      <c r="PU3647" s="0"/>
      <c r="PV3647" s="0"/>
      <c r="PW3647" s="0"/>
      <c r="PX3647" s="0"/>
      <c r="PY3647" s="0"/>
      <c r="PZ3647" s="0"/>
      <c r="QA3647" s="0"/>
      <c r="QB3647" s="0"/>
      <c r="QC3647" s="0"/>
      <c r="QD3647" s="0"/>
      <c r="QE3647" s="0"/>
      <c r="QF3647" s="0"/>
      <c r="QG3647" s="0"/>
      <c r="QH3647" s="0"/>
      <c r="QI3647" s="0"/>
      <c r="QJ3647" s="0"/>
      <c r="QK3647" s="0"/>
      <c r="QL3647" s="0"/>
      <c r="QM3647" s="0"/>
      <c r="QN3647" s="0"/>
      <c r="QO3647" s="0"/>
      <c r="QP3647" s="0"/>
      <c r="QQ3647" s="0"/>
      <c r="QR3647" s="0"/>
      <c r="QS3647" s="0"/>
      <c r="QT3647" s="0"/>
      <c r="QU3647" s="0"/>
      <c r="QV3647" s="0"/>
      <c r="QW3647" s="0"/>
      <c r="QX3647" s="0"/>
      <c r="QY3647" s="0"/>
      <c r="QZ3647" s="0"/>
      <c r="RA3647" s="0"/>
      <c r="RB3647" s="0"/>
      <c r="RC3647" s="0"/>
      <c r="RD3647" s="0"/>
      <c r="RE3647" s="0"/>
      <c r="RF3647" s="0"/>
      <c r="RG3647" s="0"/>
      <c r="RH3647" s="0"/>
      <c r="RI3647" s="0"/>
      <c r="RJ3647" s="0"/>
      <c r="RK3647" s="0"/>
      <c r="RL3647" s="0"/>
      <c r="RM3647" s="0"/>
      <c r="RN3647" s="0"/>
      <c r="RO3647" s="0"/>
      <c r="RP3647" s="0"/>
      <c r="RQ3647" s="0"/>
      <c r="RR3647" s="0"/>
      <c r="RS3647" s="0"/>
      <c r="RT3647" s="0"/>
      <c r="RU3647" s="0"/>
      <c r="RV3647" s="0"/>
      <c r="RW3647" s="0"/>
      <c r="RX3647" s="0"/>
      <c r="RY3647" s="0"/>
      <c r="RZ3647" s="0"/>
      <c r="SA3647" s="0"/>
      <c r="SB3647" s="0"/>
      <c r="SC3647" s="0"/>
      <c r="SD3647" s="0"/>
      <c r="SE3647" s="0"/>
      <c r="SF3647" s="0"/>
      <c r="SG3647" s="0"/>
      <c r="SH3647" s="0"/>
      <c r="SI3647" s="0"/>
      <c r="SJ3647" s="0"/>
      <c r="SK3647" s="0"/>
      <c r="SL3647" s="0"/>
      <c r="SM3647" s="0"/>
      <c r="SN3647" s="0"/>
      <c r="SO3647" s="0"/>
      <c r="SP3647" s="0"/>
      <c r="SQ3647" s="0"/>
      <c r="SR3647" s="0"/>
      <c r="SS3647" s="0"/>
      <c r="ST3647" s="0"/>
      <c r="SU3647" s="0"/>
      <c r="SV3647" s="0"/>
      <c r="SW3647" s="0"/>
      <c r="SX3647" s="0"/>
      <c r="SY3647" s="0"/>
      <c r="SZ3647" s="0"/>
      <c r="TA3647" s="0"/>
      <c r="TB3647" s="0"/>
      <c r="TC3647" s="0"/>
      <c r="TD3647" s="0"/>
      <c r="TE3647" s="0"/>
      <c r="TF3647" s="0"/>
      <c r="TG3647" s="0"/>
      <c r="TH3647" s="0"/>
      <c r="TI3647" s="0"/>
      <c r="TJ3647" s="0"/>
      <c r="TK3647" s="0"/>
      <c r="TL3647" s="0"/>
      <c r="TM3647" s="0"/>
      <c r="TN3647" s="0"/>
      <c r="TO3647" s="0"/>
      <c r="TP3647" s="0"/>
      <c r="TQ3647" s="0"/>
      <c r="TR3647" s="0"/>
      <c r="TS3647" s="0"/>
      <c r="TT3647" s="0"/>
      <c r="TU3647" s="0"/>
      <c r="TV3647" s="0"/>
      <c r="TW3647" s="0"/>
      <c r="TX3647" s="0"/>
      <c r="TY3647" s="0"/>
      <c r="TZ3647" s="0"/>
      <c r="UA3647" s="0"/>
      <c r="UB3647" s="0"/>
      <c r="UC3647" s="0"/>
      <c r="UD3647" s="0"/>
      <c r="UE3647" s="0"/>
      <c r="UF3647" s="0"/>
      <c r="UG3647" s="0"/>
      <c r="UH3647" s="0"/>
      <c r="UI3647" s="0"/>
      <c r="UJ3647" s="0"/>
      <c r="UK3647" s="0"/>
      <c r="UL3647" s="0"/>
      <c r="UM3647" s="0"/>
      <c r="UN3647" s="0"/>
      <c r="UO3647" s="0"/>
      <c r="UP3647" s="0"/>
      <c r="UQ3647" s="0"/>
      <c r="UR3647" s="0"/>
      <c r="US3647" s="0"/>
      <c r="UT3647" s="0"/>
      <c r="UU3647" s="0"/>
      <c r="UV3647" s="0"/>
      <c r="UW3647" s="0"/>
      <c r="UX3647" s="0"/>
      <c r="UY3647" s="0"/>
      <c r="UZ3647" s="0"/>
      <c r="VA3647" s="0"/>
      <c r="VB3647" s="0"/>
      <c r="VC3647" s="0"/>
      <c r="VD3647" s="0"/>
      <c r="VE3647" s="0"/>
      <c r="VF3647" s="0"/>
      <c r="VG3647" s="0"/>
      <c r="VH3647" s="0"/>
      <c r="VI3647" s="0"/>
      <c r="VJ3647" s="0"/>
      <c r="VK3647" s="0"/>
      <c r="VL3647" s="0"/>
      <c r="VM3647" s="0"/>
      <c r="VN3647" s="0"/>
      <c r="VO3647" s="0"/>
      <c r="VP3647" s="0"/>
      <c r="VQ3647" s="0"/>
      <c r="VR3647" s="0"/>
      <c r="VS3647" s="0"/>
      <c r="VT3647" s="0"/>
      <c r="VU3647" s="0"/>
      <c r="VV3647" s="0"/>
      <c r="VW3647" s="0"/>
      <c r="VX3647" s="0"/>
      <c r="VY3647" s="0"/>
      <c r="VZ3647" s="0"/>
      <c r="WA3647" s="0"/>
      <c r="WB3647" s="0"/>
      <c r="WC3647" s="0"/>
      <c r="WD3647" s="0"/>
      <c r="WE3647" s="0"/>
      <c r="WF3647" s="0"/>
      <c r="WG3647" s="0"/>
      <c r="WH3647" s="0"/>
      <c r="WI3647" s="0"/>
      <c r="WJ3647" s="0"/>
      <c r="WK3647" s="0"/>
      <c r="WL3647" s="0"/>
      <c r="WM3647" s="0"/>
      <c r="WN3647" s="0"/>
      <c r="WO3647" s="0"/>
      <c r="WP3647" s="0"/>
      <c r="WQ3647" s="0"/>
      <c r="WR3647" s="0"/>
      <c r="WS3647" s="0"/>
      <c r="WT3647" s="0"/>
      <c r="WU3647" s="0"/>
      <c r="WV3647" s="0"/>
      <c r="WW3647" s="0"/>
      <c r="WX3647" s="0"/>
      <c r="WY3647" s="0"/>
      <c r="WZ3647" s="0"/>
      <c r="XA3647" s="0"/>
      <c r="XB3647" s="0"/>
      <c r="XC3647" s="0"/>
      <c r="XD3647" s="0"/>
      <c r="XE3647" s="0"/>
      <c r="XF3647" s="0"/>
      <c r="XG3647" s="0"/>
      <c r="XH3647" s="0"/>
      <c r="XI3647" s="0"/>
      <c r="XJ3647" s="0"/>
      <c r="XK3647" s="0"/>
      <c r="XL3647" s="0"/>
      <c r="XM3647" s="0"/>
      <c r="XN3647" s="0"/>
      <c r="XO3647" s="0"/>
      <c r="XP3647" s="0"/>
      <c r="XQ3647" s="0"/>
      <c r="XR3647" s="0"/>
      <c r="XS3647" s="0"/>
      <c r="XT3647" s="0"/>
      <c r="XU3647" s="0"/>
      <c r="XV3647" s="0"/>
      <c r="XW3647" s="0"/>
      <c r="XX3647" s="0"/>
      <c r="XY3647" s="0"/>
      <c r="XZ3647" s="0"/>
      <c r="YA3647" s="0"/>
      <c r="YB3647" s="0"/>
      <c r="YC3647" s="0"/>
      <c r="YD3647" s="0"/>
      <c r="YE3647" s="0"/>
      <c r="YF3647" s="0"/>
      <c r="YG3647" s="0"/>
      <c r="YH3647" s="0"/>
      <c r="YI3647" s="0"/>
      <c r="YJ3647" s="0"/>
      <c r="YK3647" s="0"/>
      <c r="YL3647" s="0"/>
      <c r="YM3647" s="0"/>
      <c r="YN3647" s="0"/>
      <c r="YO3647" s="0"/>
      <c r="YP3647" s="0"/>
      <c r="YQ3647" s="0"/>
      <c r="YR3647" s="0"/>
      <c r="YS3647" s="0"/>
      <c r="YT3647" s="0"/>
      <c r="YU3647" s="0"/>
      <c r="YV3647" s="0"/>
      <c r="YW3647" s="0"/>
      <c r="YX3647" s="0"/>
      <c r="YY3647" s="0"/>
      <c r="YZ3647" s="0"/>
      <c r="ZA3647" s="0"/>
      <c r="ZB3647" s="0"/>
      <c r="ZC3647" s="0"/>
      <c r="ZD3647" s="0"/>
      <c r="ZE3647" s="0"/>
      <c r="ZF3647" s="0"/>
      <c r="ZG3647" s="0"/>
      <c r="ZH3647" s="0"/>
      <c r="ZI3647" s="0"/>
      <c r="ZJ3647" s="0"/>
      <c r="ZK3647" s="0"/>
      <c r="ZL3647" s="0"/>
      <c r="ZM3647" s="0"/>
      <c r="ZN3647" s="0"/>
      <c r="ZO3647" s="0"/>
      <c r="ZP3647" s="0"/>
      <c r="ZQ3647" s="0"/>
      <c r="ZR3647" s="0"/>
      <c r="ZS3647" s="0"/>
      <c r="ZT3647" s="0"/>
      <c r="ZU3647" s="0"/>
      <c r="ZV3647" s="0"/>
      <c r="ZW3647" s="0"/>
      <c r="ZX3647" s="0"/>
      <c r="ZY3647" s="0"/>
      <c r="ZZ3647" s="0"/>
      <c r="AAA3647" s="0"/>
      <c r="AAB3647" s="0"/>
      <c r="AAC3647" s="0"/>
      <c r="AAD3647" s="0"/>
      <c r="AAE3647" s="0"/>
      <c r="AAF3647" s="0"/>
      <c r="AAG3647" s="0"/>
      <c r="AAH3647" s="0"/>
      <c r="AAI3647" s="0"/>
      <c r="AAJ3647" s="0"/>
      <c r="AAK3647" s="0"/>
      <c r="AAL3647" s="0"/>
      <c r="AAM3647" s="0"/>
      <c r="AAN3647" s="0"/>
      <c r="AAO3647" s="0"/>
      <c r="AAP3647" s="0"/>
      <c r="AAQ3647" s="0"/>
      <c r="AAR3647" s="0"/>
      <c r="AAS3647" s="0"/>
      <c r="AAT3647" s="0"/>
      <c r="AAU3647" s="0"/>
      <c r="AAV3647" s="0"/>
      <c r="AAW3647" s="0"/>
      <c r="AAX3647" s="0"/>
      <c r="AAY3647" s="0"/>
      <c r="AAZ3647" s="0"/>
      <c r="ABA3647" s="0"/>
      <c r="ABB3647" s="0"/>
      <c r="ABC3647" s="0"/>
      <c r="ABD3647" s="0"/>
      <c r="ABE3647" s="0"/>
      <c r="ABF3647" s="0"/>
      <c r="ABG3647" s="0"/>
      <c r="ABH3647" s="0"/>
      <c r="ABI3647" s="0"/>
      <c r="ABJ3647" s="0"/>
      <c r="ABK3647" s="0"/>
      <c r="ABL3647" s="0"/>
      <c r="ABM3647" s="0"/>
      <c r="ABN3647" s="0"/>
      <c r="ABO3647" s="0"/>
      <c r="ABP3647" s="0"/>
      <c r="ABQ3647" s="0"/>
      <c r="ABR3647" s="0"/>
      <c r="ABS3647" s="0"/>
      <c r="ABT3647" s="0"/>
      <c r="ABU3647" s="0"/>
      <c r="ABV3647" s="0"/>
      <c r="ABW3647" s="0"/>
      <c r="ABX3647" s="0"/>
      <c r="ABY3647" s="0"/>
      <c r="ABZ3647" s="0"/>
      <c r="ACA3647" s="0"/>
      <c r="ACB3647" s="0"/>
      <c r="ACC3647" s="0"/>
      <c r="ACD3647" s="0"/>
      <c r="ACE3647" s="0"/>
      <c r="ACF3647" s="0"/>
      <c r="ACG3647" s="0"/>
      <c r="ACH3647" s="0"/>
      <c r="ACI3647" s="0"/>
      <c r="ACJ3647" s="0"/>
      <c r="ACK3647" s="0"/>
      <c r="ACL3647" s="0"/>
      <c r="ACM3647" s="0"/>
      <c r="ACN3647" s="0"/>
      <c r="ACO3647" s="0"/>
      <c r="ACP3647" s="0"/>
      <c r="ACQ3647" s="0"/>
      <c r="ACR3647" s="0"/>
      <c r="ACS3647" s="0"/>
      <c r="ACT3647" s="0"/>
      <c r="ACU3647" s="0"/>
      <c r="ACV3647" s="0"/>
      <c r="ACW3647" s="0"/>
      <c r="ACX3647" s="0"/>
      <c r="ACY3647" s="0"/>
      <c r="ACZ3647" s="0"/>
      <c r="ADA3647" s="0"/>
      <c r="ADB3647" s="0"/>
      <c r="ADC3647" s="0"/>
      <c r="ADD3647" s="0"/>
      <c r="ADE3647" s="0"/>
      <c r="ADF3647" s="0"/>
      <c r="ADG3647" s="0"/>
      <c r="ADH3647" s="0"/>
      <c r="ADI3647" s="0"/>
      <c r="ADJ3647" s="0"/>
      <c r="ADK3647" s="0"/>
      <c r="ADL3647" s="0"/>
      <c r="ADM3647" s="0"/>
      <c r="ADN3647" s="0"/>
      <c r="ADO3647" s="0"/>
      <c r="ADP3647" s="0"/>
      <c r="ADQ3647" s="0"/>
      <c r="ADR3647" s="0"/>
      <c r="ADS3647" s="0"/>
      <c r="ADT3647" s="0"/>
      <c r="ADU3647" s="0"/>
      <c r="ADV3647" s="0"/>
      <c r="ADW3647" s="0"/>
      <c r="ADX3647" s="0"/>
      <c r="ADY3647" s="0"/>
      <c r="ADZ3647" s="0"/>
      <c r="AEA3647" s="0"/>
      <c r="AEB3647" s="0"/>
      <c r="AEC3647" s="0"/>
      <c r="AED3647" s="0"/>
      <c r="AEE3647" s="0"/>
      <c r="AEF3647" s="0"/>
      <c r="AEG3647" s="0"/>
      <c r="AEH3647" s="0"/>
      <c r="AEI3647" s="0"/>
      <c r="AEJ3647" s="0"/>
      <c r="AEK3647" s="0"/>
      <c r="AEL3647" s="0"/>
      <c r="AEM3647" s="0"/>
      <c r="AEN3647" s="0"/>
      <c r="AEO3647" s="0"/>
      <c r="AEP3647" s="0"/>
      <c r="AEQ3647" s="0"/>
      <c r="AER3647" s="0"/>
      <c r="AES3647" s="0"/>
      <c r="AET3647" s="0"/>
      <c r="AEU3647" s="0"/>
      <c r="AEV3647" s="0"/>
      <c r="AEW3647" s="0"/>
      <c r="AEX3647" s="0"/>
      <c r="AEY3647" s="0"/>
      <c r="AEZ3647" s="0"/>
      <c r="AFA3647" s="0"/>
      <c r="AFB3647" s="0"/>
      <c r="AFC3647" s="0"/>
      <c r="AFD3647" s="0"/>
      <c r="AFE3647" s="0"/>
      <c r="AFF3647" s="0"/>
      <c r="AFG3647" s="0"/>
      <c r="AFH3647" s="0"/>
      <c r="AFI3647" s="0"/>
      <c r="AFJ3647" s="0"/>
      <c r="AFK3647" s="0"/>
      <c r="AFL3647" s="0"/>
      <c r="AFM3647" s="0"/>
      <c r="AFN3647" s="0"/>
      <c r="AFO3647" s="0"/>
      <c r="AFP3647" s="0"/>
      <c r="AFQ3647" s="0"/>
      <c r="AFR3647" s="0"/>
      <c r="AFS3647" s="0"/>
      <c r="AFT3647" s="0"/>
      <c r="AFU3647" s="0"/>
      <c r="AFV3647" s="0"/>
      <c r="AFW3647" s="0"/>
      <c r="AFX3647" s="0"/>
      <c r="AFY3647" s="0"/>
      <c r="AFZ3647" s="0"/>
      <c r="AGA3647" s="0"/>
      <c r="AGB3647" s="0"/>
      <c r="AGC3647" s="0"/>
      <c r="AGD3647" s="0"/>
      <c r="AGE3647" s="0"/>
      <c r="AGF3647" s="0"/>
      <c r="AGG3647" s="0"/>
      <c r="AGH3647" s="0"/>
      <c r="AGI3647" s="0"/>
      <c r="AGJ3647" s="0"/>
      <c r="AGK3647" s="0"/>
      <c r="AGL3647" s="0"/>
      <c r="AGM3647" s="0"/>
      <c r="AGN3647" s="0"/>
      <c r="AGO3647" s="0"/>
      <c r="AGP3647" s="0"/>
      <c r="AGQ3647" s="0"/>
      <c r="AGR3647" s="0"/>
      <c r="AGS3647" s="0"/>
      <c r="AGT3647" s="0"/>
      <c r="AGU3647" s="0"/>
      <c r="AGV3647" s="0"/>
      <c r="AGW3647" s="0"/>
      <c r="AGX3647" s="0"/>
      <c r="AGY3647" s="0"/>
      <c r="AGZ3647" s="0"/>
      <c r="AHA3647" s="0"/>
      <c r="AHB3647" s="0"/>
      <c r="AHC3647" s="0"/>
      <c r="AHD3647" s="0"/>
      <c r="AHE3647" s="0"/>
      <c r="AHF3647" s="0"/>
      <c r="AHG3647" s="0"/>
      <c r="AHH3647" s="0"/>
      <c r="AHI3647" s="0"/>
      <c r="AHJ3647" s="0"/>
      <c r="AHK3647" s="0"/>
      <c r="AHL3647" s="0"/>
      <c r="AHM3647" s="0"/>
      <c r="AHN3647" s="0"/>
      <c r="AHO3647" s="0"/>
      <c r="AHP3647" s="0"/>
      <c r="AHQ3647" s="0"/>
      <c r="AHR3647" s="0"/>
      <c r="AHS3647" s="0"/>
      <c r="AHT3647" s="0"/>
      <c r="AHU3647" s="0"/>
      <c r="AHV3647" s="0"/>
      <c r="AHW3647" s="0"/>
      <c r="AHX3647" s="0"/>
      <c r="AHY3647" s="0"/>
      <c r="AHZ3647" s="0"/>
      <c r="AIA3647" s="0"/>
      <c r="AIB3647" s="0"/>
      <c r="AIC3647" s="0"/>
      <c r="AID3647" s="0"/>
      <c r="AIE3647" s="0"/>
      <c r="AIF3647" s="0"/>
      <c r="AIG3647" s="0"/>
      <c r="AIH3647" s="0"/>
      <c r="AII3647" s="0"/>
      <c r="AIJ3647" s="0"/>
      <c r="AIK3647" s="0"/>
      <c r="AIL3647" s="0"/>
      <c r="AIM3647" s="0"/>
      <c r="AIN3647" s="0"/>
      <c r="AIO3647" s="0"/>
      <c r="AIP3647" s="0"/>
      <c r="AIQ3647" s="0"/>
      <c r="AIR3647" s="0"/>
      <c r="AIS3647" s="0"/>
      <c r="AIT3647" s="0"/>
      <c r="AIU3647" s="0"/>
      <c r="AIV3647" s="0"/>
      <c r="AIW3647" s="0"/>
      <c r="AIX3647" s="0"/>
      <c r="AIY3647" s="0"/>
      <c r="AIZ3647" s="0"/>
      <c r="AJA3647" s="0"/>
      <c r="AJB3647" s="0"/>
      <c r="AJC3647" s="0"/>
      <c r="AJD3647" s="0"/>
      <c r="AJE3647" s="0"/>
      <c r="AJF3647" s="0"/>
      <c r="AJG3647" s="0"/>
      <c r="AJH3647" s="0"/>
      <c r="AJI3647" s="0"/>
      <c r="AJJ3647" s="0"/>
      <c r="AJK3647" s="0"/>
      <c r="AJL3647" s="0"/>
      <c r="AJM3647" s="0"/>
      <c r="AJN3647" s="0"/>
      <c r="AJO3647" s="0"/>
      <c r="AJP3647" s="0"/>
      <c r="AJQ3647" s="0"/>
      <c r="AJR3647" s="0"/>
      <c r="AJS3647" s="0"/>
      <c r="AJT3647" s="0"/>
      <c r="AJU3647" s="0"/>
      <c r="AJV3647" s="0"/>
      <c r="AJW3647" s="0"/>
      <c r="AJX3647" s="0"/>
      <c r="AJY3647" s="0"/>
      <c r="AJZ3647" s="0"/>
      <c r="AKA3647" s="0"/>
      <c r="AKB3647" s="0"/>
      <c r="AKC3647" s="0"/>
      <c r="AKD3647" s="0"/>
      <c r="AKE3647" s="0"/>
      <c r="AKF3647" s="0"/>
      <c r="AKG3647" s="0"/>
      <c r="AKH3647" s="0"/>
      <c r="AKI3647" s="0"/>
      <c r="AKJ3647" s="0"/>
      <c r="AKK3647" s="0"/>
      <c r="AKL3647" s="0"/>
      <c r="AKM3647" s="0"/>
      <c r="AKN3647" s="0"/>
      <c r="AKO3647" s="0"/>
      <c r="AKP3647" s="0"/>
      <c r="AKQ3647" s="0"/>
      <c r="AKR3647" s="0"/>
      <c r="AKS3647" s="0"/>
      <c r="AKT3647" s="0"/>
      <c r="AKU3647" s="0"/>
      <c r="AKV3647" s="0"/>
      <c r="AKW3647" s="0"/>
      <c r="AKX3647" s="0"/>
      <c r="AKY3647" s="0"/>
      <c r="AKZ3647" s="0"/>
      <c r="ALA3647" s="0"/>
      <c r="ALB3647" s="0"/>
      <c r="ALC3647" s="0"/>
      <c r="ALD3647" s="0"/>
      <c r="ALE3647" s="0"/>
      <c r="ALF3647" s="0"/>
      <c r="ALG3647" s="0"/>
      <c r="ALH3647" s="0"/>
      <c r="ALI3647" s="0"/>
      <c r="ALJ3647" s="0"/>
      <c r="ALK3647" s="0"/>
      <c r="ALL3647" s="0"/>
      <c r="ALM3647" s="0"/>
      <c r="ALN3647" s="0"/>
      <c r="ALO3647" s="0"/>
      <c r="ALP3647" s="0"/>
      <c r="ALQ3647" s="0"/>
      <c r="ALR3647" s="0"/>
      <c r="ALS3647" s="0"/>
      <c r="ALT3647" s="0"/>
      <c r="ALU3647" s="0"/>
      <c r="ALV3647" s="0"/>
      <c r="ALW3647" s="0"/>
      <c r="ALX3647" s="0"/>
      <c r="ALY3647" s="0"/>
      <c r="ALZ3647" s="0"/>
      <c r="AMA3647" s="0"/>
      <c r="AMB3647" s="0"/>
      <c r="AMC3647" s="0"/>
      <c r="AMD3647" s="0"/>
      <c r="AME3647" s="0"/>
      <c r="AMF3647" s="0"/>
      <c r="AMG3647" s="0"/>
      <c r="AMH3647" s="0"/>
      <c r="AMI3647" s="0"/>
    </row>
    <row r="3648" customFormat="false" ht="12.75" hidden="false" customHeight="false" outlineLevel="0" collapsed="false">
      <c r="A3648" s="1" t="s">
        <v>3875</v>
      </c>
      <c r="C3648" s="27" t="s">
        <v>3878</v>
      </c>
      <c r="D3648" s="27" t="s">
        <v>16</v>
      </c>
      <c r="E3648" s="28"/>
      <c r="F3648" s="29"/>
      <c r="G3648" s="27"/>
      <c r="H3648" s="30" t="s">
        <v>168</v>
      </c>
      <c r="I3648" s="31" t="n">
        <v>7.98</v>
      </c>
      <c r="J3648" s="107" t="s">
        <v>2875</v>
      </c>
      <c r="BM3648" s="0"/>
      <c r="BN3648" s="0"/>
      <c r="BO3648" s="0"/>
      <c r="BP3648" s="0"/>
      <c r="BQ3648" s="0"/>
      <c r="BR3648" s="0"/>
      <c r="BS3648" s="0"/>
      <c r="BT3648" s="0"/>
      <c r="BU3648" s="0"/>
      <c r="BV3648" s="0"/>
      <c r="BW3648" s="0"/>
      <c r="BX3648" s="0"/>
      <c r="BY3648" s="0"/>
      <c r="BZ3648" s="0"/>
      <c r="CA3648" s="0"/>
      <c r="CB3648" s="0"/>
      <c r="CC3648" s="0"/>
      <c r="CD3648" s="0"/>
      <c r="CE3648" s="0"/>
      <c r="CF3648" s="0"/>
      <c r="CG3648" s="0"/>
      <c r="CH3648" s="0"/>
      <c r="CI3648" s="0"/>
      <c r="CJ3648" s="0"/>
      <c r="CK3648" s="0"/>
      <c r="CL3648" s="0"/>
      <c r="CM3648" s="0"/>
      <c r="CN3648" s="0"/>
      <c r="CO3648" s="0"/>
      <c r="CP3648" s="0"/>
      <c r="CQ3648" s="0"/>
      <c r="CR3648" s="0"/>
      <c r="CS3648" s="0"/>
      <c r="CT3648" s="0"/>
      <c r="CU3648" s="0"/>
      <c r="CV3648" s="0"/>
      <c r="CW3648" s="0"/>
      <c r="CX3648" s="0"/>
      <c r="CY3648" s="0"/>
      <c r="CZ3648" s="0"/>
      <c r="DA3648" s="0"/>
      <c r="DB3648" s="0"/>
      <c r="DC3648" s="0"/>
      <c r="DD3648" s="0"/>
      <c r="DE3648" s="0"/>
      <c r="DF3648" s="0"/>
      <c r="DG3648" s="0"/>
      <c r="DH3648" s="0"/>
      <c r="DI3648" s="0"/>
      <c r="DJ3648" s="0"/>
      <c r="DK3648" s="0"/>
      <c r="DL3648" s="0"/>
      <c r="DM3648" s="0"/>
      <c r="DN3648" s="0"/>
      <c r="DO3648" s="0"/>
      <c r="DP3648" s="0"/>
      <c r="DQ3648" s="0"/>
      <c r="DR3648" s="0"/>
      <c r="DS3648" s="0"/>
      <c r="DT3648" s="0"/>
      <c r="DU3648" s="0"/>
      <c r="DV3648" s="0"/>
      <c r="DW3648" s="0"/>
      <c r="DX3648" s="0"/>
      <c r="DY3648" s="0"/>
      <c r="DZ3648" s="0"/>
      <c r="EA3648" s="0"/>
      <c r="EB3648" s="0"/>
      <c r="EC3648" s="0"/>
      <c r="ED3648" s="0"/>
      <c r="EE3648" s="0"/>
      <c r="EF3648" s="0"/>
      <c r="EG3648" s="0"/>
      <c r="EH3648" s="0"/>
      <c r="EI3648" s="0"/>
      <c r="EJ3648" s="0"/>
      <c r="EK3648" s="0"/>
      <c r="EL3648" s="0"/>
      <c r="EM3648" s="0"/>
      <c r="EN3648" s="0"/>
      <c r="EO3648" s="0"/>
      <c r="EP3648" s="0"/>
      <c r="EQ3648" s="0"/>
      <c r="ER3648" s="0"/>
      <c r="ES3648" s="0"/>
      <c r="ET3648" s="0"/>
      <c r="EU3648" s="0"/>
      <c r="EV3648" s="0"/>
      <c r="EW3648" s="0"/>
      <c r="EX3648" s="0"/>
      <c r="EY3648" s="0"/>
      <c r="EZ3648" s="0"/>
      <c r="FA3648" s="0"/>
      <c r="FB3648" s="0"/>
      <c r="FC3648" s="0"/>
      <c r="FD3648" s="0"/>
      <c r="FE3648" s="0"/>
      <c r="FF3648" s="0"/>
      <c r="FG3648" s="0"/>
      <c r="FH3648" s="0"/>
      <c r="FI3648" s="0"/>
      <c r="FJ3648" s="0"/>
      <c r="FK3648" s="0"/>
      <c r="FL3648" s="0"/>
      <c r="FM3648" s="0"/>
      <c r="FN3648" s="0"/>
      <c r="FO3648" s="0"/>
      <c r="FP3648" s="0"/>
      <c r="FQ3648" s="0"/>
      <c r="FR3648" s="0"/>
      <c r="FS3648" s="0"/>
      <c r="FT3648" s="0"/>
      <c r="FU3648" s="0"/>
      <c r="FV3648" s="0"/>
      <c r="FW3648" s="0"/>
      <c r="FX3648" s="0"/>
      <c r="FY3648" s="0"/>
      <c r="FZ3648" s="0"/>
      <c r="GA3648" s="0"/>
      <c r="GB3648" s="0"/>
      <c r="GC3648" s="0"/>
      <c r="GD3648" s="0"/>
      <c r="GE3648" s="0"/>
      <c r="GF3648" s="0"/>
      <c r="GG3648" s="0"/>
      <c r="GH3648" s="0"/>
      <c r="GI3648" s="0"/>
      <c r="GJ3648" s="0"/>
      <c r="GK3648" s="0"/>
      <c r="GL3648" s="0"/>
      <c r="GM3648" s="0"/>
      <c r="GN3648" s="0"/>
      <c r="GO3648" s="0"/>
      <c r="GP3648" s="0"/>
      <c r="GQ3648" s="0"/>
      <c r="GR3648" s="0"/>
      <c r="GS3648" s="0"/>
      <c r="GT3648" s="0"/>
      <c r="GU3648" s="0"/>
      <c r="GV3648" s="0"/>
      <c r="GW3648" s="0"/>
      <c r="GX3648" s="0"/>
      <c r="GY3648" s="0"/>
      <c r="GZ3648" s="0"/>
      <c r="HA3648" s="0"/>
      <c r="HB3648" s="0"/>
      <c r="HC3648" s="0"/>
      <c r="HD3648" s="0"/>
      <c r="HE3648" s="0"/>
      <c r="HF3648" s="0"/>
      <c r="HG3648" s="0"/>
      <c r="HH3648" s="0"/>
      <c r="HI3648" s="0"/>
      <c r="HJ3648" s="0"/>
      <c r="HK3648" s="0"/>
      <c r="HL3648" s="0"/>
      <c r="HM3648" s="0"/>
      <c r="HN3648" s="0"/>
      <c r="HO3648" s="0"/>
      <c r="HP3648" s="0"/>
      <c r="HQ3648" s="0"/>
      <c r="HR3648" s="0"/>
      <c r="HS3648" s="0"/>
      <c r="HT3648" s="0"/>
      <c r="HU3648" s="0"/>
      <c r="HV3648" s="0"/>
      <c r="HW3648" s="0"/>
      <c r="HX3648" s="0"/>
      <c r="HY3648" s="0"/>
      <c r="HZ3648" s="0"/>
      <c r="IA3648" s="0"/>
      <c r="IB3648" s="0"/>
      <c r="IC3648" s="0"/>
      <c r="ID3648" s="0"/>
      <c r="IE3648" s="0"/>
      <c r="IF3648" s="0"/>
      <c r="IG3648" s="0"/>
      <c r="IH3648" s="0"/>
      <c r="II3648" s="0"/>
      <c r="IJ3648" s="0"/>
      <c r="IK3648" s="0"/>
      <c r="IL3648" s="0"/>
      <c r="IM3648" s="0"/>
      <c r="IN3648" s="0"/>
      <c r="IO3648" s="0"/>
      <c r="IP3648" s="0"/>
      <c r="IQ3648" s="0"/>
      <c r="IR3648" s="0"/>
      <c r="IS3648" s="0"/>
      <c r="IT3648" s="0"/>
      <c r="IU3648" s="0"/>
      <c r="IV3648" s="0"/>
      <c r="IW3648" s="0"/>
      <c r="IX3648" s="0"/>
      <c r="IY3648" s="0"/>
      <c r="IZ3648" s="0"/>
      <c r="JA3648" s="0"/>
      <c r="JB3648" s="0"/>
      <c r="JC3648" s="0"/>
      <c r="JD3648" s="0"/>
      <c r="JE3648" s="0"/>
      <c r="JF3648" s="0"/>
      <c r="JG3648" s="0"/>
      <c r="JH3648" s="0"/>
      <c r="JI3648" s="0"/>
      <c r="JJ3648" s="0"/>
      <c r="JK3648" s="0"/>
      <c r="JL3648" s="0"/>
      <c r="JM3648" s="0"/>
      <c r="JN3648" s="0"/>
      <c r="JO3648" s="0"/>
      <c r="JP3648" s="0"/>
      <c r="JQ3648" s="0"/>
      <c r="JR3648" s="0"/>
      <c r="JS3648" s="0"/>
      <c r="JT3648" s="0"/>
      <c r="JU3648" s="0"/>
      <c r="JV3648" s="0"/>
      <c r="JW3648" s="0"/>
      <c r="JX3648" s="0"/>
      <c r="JY3648" s="0"/>
      <c r="JZ3648" s="0"/>
      <c r="KA3648" s="0"/>
      <c r="KB3648" s="0"/>
      <c r="KC3648" s="0"/>
      <c r="KD3648" s="0"/>
      <c r="KE3648" s="0"/>
      <c r="KF3648" s="0"/>
      <c r="KG3648" s="0"/>
      <c r="KH3648" s="0"/>
      <c r="KI3648" s="0"/>
      <c r="KJ3648" s="0"/>
      <c r="KK3648" s="0"/>
      <c r="KL3648" s="0"/>
      <c r="KM3648" s="0"/>
      <c r="KN3648" s="0"/>
      <c r="KO3648" s="0"/>
      <c r="KP3648" s="0"/>
      <c r="KQ3648" s="0"/>
      <c r="KR3648" s="0"/>
      <c r="KS3648" s="0"/>
      <c r="KT3648" s="0"/>
      <c r="KU3648" s="0"/>
      <c r="KV3648" s="0"/>
      <c r="KW3648" s="0"/>
      <c r="KX3648" s="0"/>
      <c r="KY3648" s="0"/>
      <c r="KZ3648" s="0"/>
      <c r="LA3648" s="0"/>
      <c r="LB3648" s="0"/>
      <c r="LC3648" s="0"/>
      <c r="LD3648" s="0"/>
      <c r="LE3648" s="0"/>
      <c r="LF3648" s="0"/>
      <c r="LG3648" s="0"/>
      <c r="LH3648" s="0"/>
      <c r="LI3648" s="0"/>
      <c r="LJ3648" s="0"/>
      <c r="LK3648" s="0"/>
      <c r="LL3648" s="0"/>
      <c r="LM3648" s="0"/>
      <c r="LN3648" s="0"/>
      <c r="LO3648" s="0"/>
      <c r="LP3648" s="0"/>
      <c r="LQ3648" s="0"/>
      <c r="LR3648" s="0"/>
      <c r="LS3648" s="0"/>
      <c r="LT3648" s="0"/>
      <c r="LU3648" s="0"/>
      <c r="LV3648" s="0"/>
      <c r="LW3648" s="0"/>
      <c r="LX3648" s="0"/>
      <c r="LY3648" s="0"/>
      <c r="LZ3648" s="0"/>
      <c r="MA3648" s="0"/>
      <c r="MB3648" s="0"/>
      <c r="MC3648" s="0"/>
      <c r="MD3648" s="0"/>
      <c r="ME3648" s="0"/>
      <c r="MF3648" s="0"/>
      <c r="MG3648" s="0"/>
      <c r="MH3648" s="0"/>
      <c r="MI3648" s="0"/>
      <c r="MJ3648" s="0"/>
      <c r="MK3648" s="0"/>
      <c r="ML3648" s="0"/>
      <c r="MM3648" s="0"/>
      <c r="MN3648" s="0"/>
      <c r="MO3648" s="0"/>
      <c r="MP3648" s="0"/>
      <c r="MQ3648" s="0"/>
      <c r="MR3648" s="0"/>
      <c r="MS3648" s="0"/>
      <c r="MT3648" s="0"/>
      <c r="MU3648" s="0"/>
      <c r="MV3648" s="0"/>
      <c r="MW3648" s="0"/>
      <c r="MX3648" s="0"/>
      <c r="MY3648" s="0"/>
      <c r="MZ3648" s="0"/>
      <c r="NA3648" s="0"/>
      <c r="NB3648" s="0"/>
      <c r="NC3648" s="0"/>
      <c r="ND3648" s="0"/>
      <c r="NE3648" s="0"/>
      <c r="NF3648" s="0"/>
      <c r="NG3648" s="0"/>
      <c r="NH3648" s="0"/>
      <c r="NI3648" s="0"/>
      <c r="NJ3648" s="0"/>
      <c r="NK3648" s="0"/>
      <c r="NL3648" s="0"/>
      <c r="NM3648" s="0"/>
      <c r="NN3648" s="0"/>
      <c r="NO3648" s="0"/>
      <c r="NP3648" s="0"/>
      <c r="NQ3648" s="0"/>
      <c r="NR3648" s="0"/>
      <c r="NS3648" s="0"/>
      <c r="NT3648" s="0"/>
      <c r="NU3648" s="0"/>
      <c r="NV3648" s="0"/>
      <c r="NW3648" s="0"/>
      <c r="NX3648" s="0"/>
      <c r="NY3648" s="0"/>
      <c r="NZ3648" s="0"/>
      <c r="OA3648" s="0"/>
      <c r="OB3648" s="0"/>
      <c r="OC3648" s="0"/>
      <c r="OD3648" s="0"/>
      <c r="OE3648" s="0"/>
      <c r="OF3648" s="0"/>
      <c r="OG3648" s="0"/>
      <c r="OH3648" s="0"/>
      <c r="OI3648" s="0"/>
      <c r="OJ3648" s="0"/>
      <c r="OK3648" s="0"/>
      <c r="OL3648" s="0"/>
      <c r="OM3648" s="0"/>
      <c r="ON3648" s="0"/>
      <c r="OO3648" s="0"/>
      <c r="OP3648" s="0"/>
      <c r="OQ3648" s="0"/>
      <c r="OR3648" s="0"/>
      <c r="OS3648" s="0"/>
      <c r="OT3648" s="0"/>
      <c r="OU3648" s="0"/>
      <c r="OV3648" s="0"/>
      <c r="OW3648" s="0"/>
      <c r="OX3648" s="0"/>
      <c r="OY3648" s="0"/>
      <c r="OZ3648" s="0"/>
      <c r="PA3648" s="0"/>
      <c r="PB3648" s="0"/>
      <c r="PC3648" s="0"/>
      <c r="PD3648" s="0"/>
      <c r="PE3648" s="0"/>
      <c r="PF3648" s="0"/>
      <c r="PG3648" s="0"/>
      <c r="PH3648" s="0"/>
      <c r="PI3648" s="0"/>
      <c r="PJ3648" s="0"/>
      <c r="PK3648" s="0"/>
      <c r="PL3648" s="0"/>
      <c r="PM3648" s="0"/>
      <c r="PN3648" s="0"/>
      <c r="PO3648" s="0"/>
      <c r="PP3648" s="0"/>
      <c r="PQ3648" s="0"/>
      <c r="PR3648" s="0"/>
      <c r="PS3648" s="0"/>
      <c r="PT3648" s="0"/>
      <c r="PU3648" s="0"/>
      <c r="PV3648" s="0"/>
      <c r="PW3648" s="0"/>
      <c r="PX3648" s="0"/>
      <c r="PY3648" s="0"/>
      <c r="PZ3648" s="0"/>
      <c r="QA3648" s="0"/>
      <c r="QB3648" s="0"/>
      <c r="QC3648" s="0"/>
      <c r="QD3648" s="0"/>
      <c r="QE3648" s="0"/>
      <c r="QF3648" s="0"/>
      <c r="QG3648" s="0"/>
      <c r="QH3648" s="0"/>
      <c r="QI3648" s="0"/>
      <c r="QJ3648" s="0"/>
      <c r="QK3648" s="0"/>
      <c r="QL3648" s="0"/>
      <c r="QM3648" s="0"/>
      <c r="QN3648" s="0"/>
      <c r="QO3648" s="0"/>
      <c r="QP3648" s="0"/>
      <c r="QQ3648" s="0"/>
      <c r="QR3648" s="0"/>
      <c r="QS3648" s="0"/>
      <c r="QT3648" s="0"/>
      <c r="QU3648" s="0"/>
      <c r="QV3648" s="0"/>
      <c r="QW3648" s="0"/>
      <c r="QX3648" s="0"/>
      <c r="QY3648" s="0"/>
      <c r="QZ3648" s="0"/>
      <c r="RA3648" s="0"/>
      <c r="RB3648" s="0"/>
      <c r="RC3648" s="0"/>
      <c r="RD3648" s="0"/>
      <c r="RE3648" s="0"/>
      <c r="RF3648" s="0"/>
      <c r="RG3648" s="0"/>
      <c r="RH3648" s="0"/>
      <c r="RI3648" s="0"/>
      <c r="RJ3648" s="0"/>
      <c r="RK3648" s="0"/>
      <c r="RL3648" s="0"/>
      <c r="RM3648" s="0"/>
      <c r="RN3648" s="0"/>
      <c r="RO3648" s="0"/>
      <c r="RP3648" s="0"/>
      <c r="RQ3648" s="0"/>
      <c r="RR3648" s="0"/>
      <c r="RS3648" s="0"/>
      <c r="RT3648" s="0"/>
      <c r="RU3648" s="0"/>
      <c r="RV3648" s="0"/>
      <c r="RW3648" s="0"/>
      <c r="RX3648" s="0"/>
      <c r="RY3648" s="0"/>
      <c r="RZ3648" s="0"/>
      <c r="SA3648" s="0"/>
      <c r="SB3648" s="0"/>
      <c r="SC3648" s="0"/>
      <c r="SD3648" s="0"/>
      <c r="SE3648" s="0"/>
      <c r="SF3648" s="0"/>
      <c r="SG3648" s="0"/>
      <c r="SH3648" s="0"/>
      <c r="SI3648" s="0"/>
      <c r="SJ3648" s="0"/>
      <c r="SK3648" s="0"/>
      <c r="SL3648" s="0"/>
      <c r="SM3648" s="0"/>
      <c r="SN3648" s="0"/>
      <c r="SO3648" s="0"/>
      <c r="SP3648" s="0"/>
      <c r="SQ3648" s="0"/>
      <c r="SR3648" s="0"/>
      <c r="SS3648" s="0"/>
      <c r="ST3648" s="0"/>
      <c r="SU3648" s="0"/>
      <c r="SV3648" s="0"/>
      <c r="SW3648" s="0"/>
      <c r="SX3648" s="0"/>
      <c r="SY3648" s="0"/>
      <c r="SZ3648" s="0"/>
      <c r="TA3648" s="0"/>
      <c r="TB3648" s="0"/>
      <c r="TC3648" s="0"/>
      <c r="TD3648" s="0"/>
      <c r="TE3648" s="0"/>
      <c r="TF3648" s="0"/>
      <c r="TG3648" s="0"/>
      <c r="TH3648" s="0"/>
      <c r="TI3648" s="0"/>
      <c r="TJ3648" s="0"/>
      <c r="TK3648" s="0"/>
      <c r="TL3648" s="0"/>
      <c r="TM3648" s="0"/>
      <c r="TN3648" s="0"/>
      <c r="TO3648" s="0"/>
      <c r="TP3648" s="0"/>
      <c r="TQ3648" s="0"/>
      <c r="TR3648" s="0"/>
      <c r="TS3648" s="0"/>
      <c r="TT3648" s="0"/>
      <c r="TU3648" s="0"/>
      <c r="TV3648" s="0"/>
      <c r="TW3648" s="0"/>
      <c r="TX3648" s="0"/>
      <c r="TY3648" s="0"/>
      <c r="TZ3648" s="0"/>
      <c r="UA3648" s="0"/>
      <c r="UB3648" s="0"/>
      <c r="UC3648" s="0"/>
      <c r="UD3648" s="0"/>
      <c r="UE3648" s="0"/>
      <c r="UF3648" s="0"/>
      <c r="UG3648" s="0"/>
      <c r="UH3648" s="0"/>
      <c r="UI3648" s="0"/>
      <c r="UJ3648" s="0"/>
      <c r="UK3648" s="0"/>
      <c r="UL3648" s="0"/>
      <c r="UM3648" s="0"/>
      <c r="UN3648" s="0"/>
      <c r="UO3648" s="0"/>
      <c r="UP3648" s="0"/>
      <c r="UQ3648" s="0"/>
      <c r="UR3648" s="0"/>
      <c r="US3648" s="0"/>
      <c r="UT3648" s="0"/>
      <c r="UU3648" s="0"/>
      <c r="UV3648" s="0"/>
      <c r="UW3648" s="0"/>
      <c r="UX3648" s="0"/>
      <c r="UY3648" s="0"/>
      <c r="UZ3648" s="0"/>
      <c r="VA3648" s="0"/>
      <c r="VB3648" s="0"/>
      <c r="VC3648" s="0"/>
      <c r="VD3648" s="0"/>
      <c r="VE3648" s="0"/>
      <c r="VF3648" s="0"/>
      <c r="VG3648" s="0"/>
      <c r="VH3648" s="0"/>
      <c r="VI3648" s="0"/>
      <c r="VJ3648" s="0"/>
      <c r="VK3648" s="0"/>
      <c r="VL3648" s="0"/>
      <c r="VM3648" s="0"/>
      <c r="VN3648" s="0"/>
      <c r="VO3648" s="0"/>
      <c r="VP3648" s="0"/>
      <c r="VQ3648" s="0"/>
      <c r="VR3648" s="0"/>
      <c r="VS3648" s="0"/>
      <c r="VT3648" s="0"/>
      <c r="VU3648" s="0"/>
      <c r="VV3648" s="0"/>
      <c r="VW3648" s="0"/>
      <c r="VX3648" s="0"/>
      <c r="VY3648" s="0"/>
      <c r="VZ3648" s="0"/>
      <c r="WA3648" s="0"/>
      <c r="WB3648" s="0"/>
      <c r="WC3648" s="0"/>
      <c r="WD3648" s="0"/>
      <c r="WE3648" s="0"/>
      <c r="WF3648" s="0"/>
      <c r="WG3648" s="0"/>
      <c r="WH3648" s="0"/>
      <c r="WI3648" s="0"/>
      <c r="WJ3648" s="0"/>
      <c r="WK3648" s="0"/>
      <c r="WL3648" s="0"/>
      <c r="WM3648" s="0"/>
      <c r="WN3648" s="0"/>
      <c r="WO3648" s="0"/>
      <c r="WP3648" s="0"/>
      <c r="WQ3648" s="0"/>
      <c r="WR3648" s="0"/>
      <c r="WS3648" s="0"/>
      <c r="WT3648" s="0"/>
      <c r="WU3648" s="0"/>
      <c r="WV3648" s="0"/>
      <c r="WW3648" s="0"/>
      <c r="WX3648" s="0"/>
      <c r="WY3648" s="0"/>
      <c r="WZ3648" s="0"/>
      <c r="XA3648" s="0"/>
      <c r="XB3648" s="0"/>
      <c r="XC3648" s="0"/>
      <c r="XD3648" s="0"/>
      <c r="XE3648" s="0"/>
      <c r="XF3648" s="0"/>
      <c r="XG3648" s="0"/>
      <c r="XH3648" s="0"/>
      <c r="XI3648" s="0"/>
      <c r="XJ3648" s="0"/>
      <c r="XK3648" s="0"/>
      <c r="XL3648" s="0"/>
      <c r="XM3648" s="0"/>
      <c r="XN3648" s="0"/>
      <c r="XO3648" s="0"/>
      <c r="XP3648" s="0"/>
      <c r="XQ3648" s="0"/>
      <c r="XR3648" s="0"/>
      <c r="XS3648" s="0"/>
      <c r="XT3648" s="0"/>
      <c r="XU3648" s="0"/>
      <c r="XV3648" s="0"/>
      <c r="XW3648" s="0"/>
      <c r="XX3648" s="0"/>
      <c r="XY3648" s="0"/>
      <c r="XZ3648" s="0"/>
      <c r="YA3648" s="0"/>
      <c r="YB3648" s="0"/>
      <c r="YC3648" s="0"/>
      <c r="YD3648" s="0"/>
      <c r="YE3648" s="0"/>
      <c r="YF3648" s="0"/>
      <c r="YG3648" s="0"/>
      <c r="YH3648" s="0"/>
      <c r="YI3648" s="0"/>
      <c r="YJ3648" s="0"/>
      <c r="YK3648" s="0"/>
      <c r="YL3648" s="0"/>
      <c r="YM3648" s="0"/>
      <c r="YN3648" s="0"/>
      <c r="YO3648" s="0"/>
      <c r="YP3648" s="0"/>
      <c r="YQ3648" s="0"/>
      <c r="YR3648" s="0"/>
      <c r="YS3648" s="0"/>
      <c r="YT3648" s="0"/>
      <c r="YU3648" s="0"/>
      <c r="YV3648" s="0"/>
      <c r="YW3648" s="0"/>
      <c r="YX3648" s="0"/>
      <c r="YY3648" s="0"/>
      <c r="YZ3648" s="0"/>
      <c r="ZA3648" s="0"/>
      <c r="ZB3648" s="0"/>
      <c r="ZC3648" s="0"/>
      <c r="ZD3648" s="0"/>
      <c r="ZE3648" s="0"/>
      <c r="ZF3648" s="0"/>
      <c r="ZG3648" s="0"/>
      <c r="ZH3648" s="0"/>
      <c r="ZI3648" s="0"/>
      <c r="ZJ3648" s="0"/>
      <c r="ZK3648" s="0"/>
      <c r="ZL3648" s="0"/>
      <c r="ZM3648" s="0"/>
      <c r="ZN3648" s="0"/>
      <c r="ZO3648" s="0"/>
      <c r="ZP3648" s="0"/>
      <c r="ZQ3648" s="0"/>
      <c r="ZR3648" s="0"/>
      <c r="ZS3648" s="0"/>
      <c r="ZT3648" s="0"/>
      <c r="ZU3648" s="0"/>
      <c r="ZV3648" s="0"/>
      <c r="ZW3648" s="0"/>
      <c r="ZX3648" s="0"/>
      <c r="ZY3648" s="0"/>
      <c r="ZZ3648" s="0"/>
      <c r="AAA3648" s="0"/>
      <c r="AAB3648" s="0"/>
      <c r="AAC3648" s="0"/>
      <c r="AAD3648" s="0"/>
      <c r="AAE3648" s="0"/>
      <c r="AAF3648" s="0"/>
      <c r="AAG3648" s="0"/>
      <c r="AAH3648" s="0"/>
      <c r="AAI3648" s="0"/>
      <c r="AAJ3648" s="0"/>
      <c r="AAK3648" s="0"/>
      <c r="AAL3648" s="0"/>
      <c r="AAM3648" s="0"/>
      <c r="AAN3648" s="0"/>
      <c r="AAO3648" s="0"/>
      <c r="AAP3648" s="0"/>
      <c r="AAQ3648" s="0"/>
      <c r="AAR3648" s="0"/>
      <c r="AAS3648" s="0"/>
      <c r="AAT3648" s="0"/>
      <c r="AAU3648" s="0"/>
      <c r="AAV3648" s="0"/>
      <c r="AAW3648" s="0"/>
      <c r="AAX3648" s="0"/>
      <c r="AAY3648" s="0"/>
      <c r="AAZ3648" s="0"/>
      <c r="ABA3648" s="0"/>
      <c r="ABB3648" s="0"/>
      <c r="ABC3648" s="0"/>
      <c r="ABD3648" s="0"/>
      <c r="ABE3648" s="0"/>
      <c r="ABF3648" s="0"/>
      <c r="ABG3648" s="0"/>
      <c r="ABH3648" s="0"/>
      <c r="ABI3648" s="0"/>
      <c r="ABJ3648" s="0"/>
      <c r="ABK3648" s="0"/>
      <c r="ABL3648" s="0"/>
      <c r="ABM3648" s="0"/>
      <c r="ABN3648" s="0"/>
      <c r="ABO3648" s="0"/>
      <c r="ABP3648" s="0"/>
      <c r="ABQ3648" s="0"/>
      <c r="ABR3648" s="0"/>
      <c r="ABS3648" s="0"/>
      <c r="ABT3648" s="0"/>
      <c r="ABU3648" s="0"/>
      <c r="ABV3648" s="0"/>
      <c r="ABW3648" s="0"/>
      <c r="ABX3648" s="0"/>
      <c r="ABY3648" s="0"/>
      <c r="ABZ3648" s="0"/>
      <c r="ACA3648" s="0"/>
      <c r="ACB3648" s="0"/>
      <c r="ACC3648" s="0"/>
      <c r="ACD3648" s="0"/>
      <c r="ACE3648" s="0"/>
      <c r="ACF3648" s="0"/>
      <c r="ACG3648" s="0"/>
      <c r="ACH3648" s="0"/>
      <c r="ACI3648" s="0"/>
      <c r="ACJ3648" s="0"/>
      <c r="ACK3648" s="0"/>
      <c r="ACL3648" s="0"/>
      <c r="ACM3648" s="0"/>
      <c r="ACN3648" s="0"/>
      <c r="ACO3648" s="0"/>
      <c r="ACP3648" s="0"/>
      <c r="ACQ3648" s="0"/>
      <c r="ACR3648" s="0"/>
      <c r="ACS3648" s="0"/>
      <c r="ACT3648" s="0"/>
      <c r="ACU3648" s="0"/>
      <c r="ACV3648" s="0"/>
      <c r="ACW3648" s="0"/>
      <c r="ACX3648" s="0"/>
      <c r="ACY3648" s="0"/>
      <c r="ACZ3648" s="0"/>
      <c r="ADA3648" s="0"/>
      <c r="ADB3648" s="0"/>
      <c r="ADC3648" s="0"/>
      <c r="ADD3648" s="0"/>
      <c r="ADE3648" s="0"/>
      <c r="ADF3648" s="0"/>
      <c r="ADG3648" s="0"/>
      <c r="ADH3648" s="0"/>
      <c r="ADI3648" s="0"/>
      <c r="ADJ3648" s="0"/>
      <c r="ADK3648" s="0"/>
      <c r="ADL3648" s="0"/>
      <c r="ADM3648" s="0"/>
      <c r="ADN3648" s="0"/>
      <c r="ADO3648" s="0"/>
      <c r="ADP3648" s="0"/>
      <c r="ADQ3648" s="0"/>
      <c r="ADR3648" s="0"/>
      <c r="ADS3648" s="0"/>
      <c r="ADT3648" s="0"/>
      <c r="ADU3648" s="0"/>
      <c r="ADV3648" s="0"/>
      <c r="ADW3648" s="0"/>
      <c r="ADX3648" s="0"/>
      <c r="ADY3648" s="0"/>
      <c r="ADZ3648" s="0"/>
      <c r="AEA3648" s="0"/>
      <c r="AEB3648" s="0"/>
      <c r="AEC3648" s="0"/>
      <c r="AED3648" s="0"/>
      <c r="AEE3648" s="0"/>
      <c r="AEF3648" s="0"/>
      <c r="AEG3648" s="0"/>
      <c r="AEH3648" s="0"/>
      <c r="AEI3648" s="0"/>
      <c r="AEJ3648" s="0"/>
      <c r="AEK3648" s="0"/>
      <c r="AEL3648" s="0"/>
      <c r="AEM3648" s="0"/>
      <c r="AEN3648" s="0"/>
      <c r="AEO3648" s="0"/>
      <c r="AEP3648" s="0"/>
      <c r="AEQ3648" s="0"/>
      <c r="AER3648" s="0"/>
      <c r="AES3648" s="0"/>
      <c r="AET3648" s="0"/>
      <c r="AEU3648" s="0"/>
      <c r="AEV3648" s="0"/>
      <c r="AEW3648" s="0"/>
      <c r="AEX3648" s="0"/>
      <c r="AEY3648" s="0"/>
      <c r="AEZ3648" s="0"/>
      <c r="AFA3648" s="0"/>
      <c r="AFB3648" s="0"/>
      <c r="AFC3648" s="0"/>
      <c r="AFD3648" s="0"/>
      <c r="AFE3648" s="0"/>
      <c r="AFF3648" s="0"/>
      <c r="AFG3648" s="0"/>
      <c r="AFH3648" s="0"/>
      <c r="AFI3648" s="0"/>
      <c r="AFJ3648" s="0"/>
      <c r="AFK3648" s="0"/>
      <c r="AFL3648" s="0"/>
      <c r="AFM3648" s="0"/>
      <c r="AFN3648" s="0"/>
      <c r="AFO3648" s="0"/>
      <c r="AFP3648" s="0"/>
      <c r="AFQ3648" s="0"/>
      <c r="AFR3648" s="0"/>
      <c r="AFS3648" s="0"/>
      <c r="AFT3648" s="0"/>
      <c r="AFU3648" s="0"/>
      <c r="AFV3648" s="0"/>
      <c r="AFW3648" s="0"/>
      <c r="AFX3648" s="0"/>
      <c r="AFY3648" s="0"/>
      <c r="AFZ3648" s="0"/>
      <c r="AGA3648" s="0"/>
      <c r="AGB3648" s="0"/>
      <c r="AGC3648" s="0"/>
      <c r="AGD3648" s="0"/>
      <c r="AGE3648" s="0"/>
      <c r="AGF3648" s="0"/>
      <c r="AGG3648" s="0"/>
      <c r="AGH3648" s="0"/>
      <c r="AGI3648" s="0"/>
      <c r="AGJ3648" s="0"/>
      <c r="AGK3648" s="0"/>
      <c r="AGL3648" s="0"/>
      <c r="AGM3648" s="0"/>
      <c r="AGN3648" s="0"/>
      <c r="AGO3648" s="0"/>
      <c r="AGP3648" s="0"/>
      <c r="AGQ3648" s="0"/>
      <c r="AGR3648" s="0"/>
      <c r="AGS3648" s="0"/>
      <c r="AGT3648" s="0"/>
      <c r="AGU3648" s="0"/>
      <c r="AGV3648" s="0"/>
      <c r="AGW3648" s="0"/>
      <c r="AGX3648" s="0"/>
      <c r="AGY3648" s="0"/>
      <c r="AGZ3648" s="0"/>
      <c r="AHA3648" s="0"/>
      <c r="AHB3648" s="0"/>
      <c r="AHC3648" s="0"/>
      <c r="AHD3648" s="0"/>
      <c r="AHE3648" s="0"/>
      <c r="AHF3648" s="0"/>
      <c r="AHG3648" s="0"/>
      <c r="AHH3648" s="0"/>
      <c r="AHI3648" s="0"/>
      <c r="AHJ3648" s="0"/>
      <c r="AHK3648" s="0"/>
      <c r="AHL3648" s="0"/>
      <c r="AHM3648" s="0"/>
      <c r="AHN3648" s="0"/>
      <c r="AHO3648" s="0"/>
      <c r="AHP3648" s="0"/>
      <c r="AHQ3648" s="0"/>
      <c r="AHR3648" s="0"/>
      <c r="AHS3648" s="0"/>
      <c r="AHT3648" s="0"/>
      <c r="AHU3648" s="0"/>
      <c r="AHV3648" s="0"/>
      <c r="AHW3648" s="0"/>
      <c r="AHX3648" s="0"/>
      <c r="AHY3648" s="0"/>
      <c r="AHZ3648" s="0"/>
      <c r="AIA3648" s="0"/>
      <c r="AIB3648" s="0"/>
      <c r="AIC3648" s="0"/>
      <c r="AID3648" s="0"/>
      <c r="AIE3648" s="0"/>
      <c r="AIF3648" s="0"/>
      <c r="AIG3648" s="0"/>
      <c r="AIH3648" s="0"/>
      <c r="AII3648" s="0"/>
      <c r="AIJ3648" s="0"/>
      <c r="AIK3648" s="0"/>
      <c r="AIL3648" s="0"/>
      <c r="AIM3648" s="0"/>
      <c r="AIN3648" s="0"/>
      <c r="AIO3648" s="0"/>
      <c r="AIP3648" s="0"/>
      <c r="AIQ3648" s="0"/>
      <c r="AIR3648" s="0"/>
      <c r="AIS3648" s="0"/>
      <c r="AIT3648" s="0"/>
      <c r="AIU3648" s="0"/>
      <c r="AIV3648" s="0"/>
      <c r="AIW3648" s="0"/>
      <c r="AIX3648" s="0"/>
      <c r="AIY3648" s="0"/>
      <c r="AIZ3648" s="0"/>
      <c r="AJA3648" s="0"/>
      <c r="AJB3648" s="0"/>
      <c r="AJC3648" s="0"/>
      <c r="AJD3648" s="0"/>
      <c r="AJE3648" s="0"/>
      <c r="AJF3648" s="0"/>
      <c r="AJG3648" s="0"/>
      <c r="AJH3648" s="0"/>
      <c r="AJI3648" s="0"/>
      <c r="AJJ3648" s="0"/>
      <c r="AJK3648" s="0"/>
      <c r="AJL3648" s="0"/>
      <c r="AJM3648" s="0"/>
      <c r="AJN3648" s="0"/>
      <c r="AJO3648" s="0"/>
      <c r="AJP3648" s="0"/>
      <c r="AJQ3648" s="0"/>
      <c r="AJR3648" s="0"/>
      <c r="AJS3648" s="0"/>
      <c r="AJT3648" s="0"/>
      <c r="AJU3648" s="0"/>
      <c r="AJV3648" s="0"/>
      <c r="AJW3648" s="0"/>
      <c r="AJX3648" s="0"/>
      <c r="AJY3648" s="0"/>
      <c r="AJZ3648" s="0"/>
      <c r="AKA3648" s="0"/>
      <c r="AKB3648" s="0"/>
      <c r="AKC3648" s="0"/>
      <c r="AKD3648" s="0"/>
      <c r="AKE3648" s="0"/>
      <c r="AKF3648" s="0"/>
      <c r="AKG3648" s="0"/>
      <c r="AKH3648" s="0"/>
      <c r="AKI3648" s="0"/>
      <c r="AKJ3648" s="0"/>
      <c r="AKK3648" s="0"/>
      <c r="AKL3648" s="0"/>
      <c r="AKM3648" s="0"/>
      <c r="AKN3648" s="0"/>
      <c r="AKO3648" s="0"/>
      <c r="AKP3648" s="0"/>
      <c r="AKQ3648" s="0"/>
      <c r="AKR3648" s="0"/>
      <c r="AKS3648" s="0"/>
      <c r="AKT3648" s="0"/>
      <c r="AKU3648" s="0"/>
      <c r="AKV3648" s="0"/>
      <c r="AKW3648" s="0"/>
      <c r="AKX3648" s="0"/>
      <c r="AKY3648" s="0"/>
      <c r="AKZ3648" s="0"/>
      <c r="ALA3648" s="0"/>
      <c r="ALB3648" s="0"/>
      <c r="ALC3648" s="0"/>
      <c r="ALD3648" s="0"/>
      <c r="ALE3648" s="0"/>
      <c r="ALF3648" s="0"/>
      <c r="ALG3648" s="0"/>
      <c r="ALH3648" s="0"/>
      <c r="ALI3648" s="0"/>
      <c r="ALJ3648" s="0"/>
      <c r="ALK3648" s="0"/>
      <c r="ALL3648" s="0"/>
      <c r="ALM3648" s="0"/>
      <c r="ALN3648" s="0"/>
      <c r="ALO3648" s="0"/>
      <c r="ALP3648" s="0"/>
      <c r="ALQ3648" s="0"/>
      <c r="ALR3648" s="0"/>
      <c r="ALS3648" s="0"/>
      <c r="ALT3648" s="0"/>
      <c r="ALU3648" s="0"/>
      <c r="ALV3648" s="0"/>
      <c r="ALW3648" s="0"/>
      <c r="ALX3648" s="0"/>
      <c r="ALY3648" s="0"/>
      <c r="ALZ3648" s="0"/>
      <c r="AMA3648" s="0"/>
      <c r="AMB3648" s="0"/>
      <c r="AMC3648" s="0"/>
      <c r="AMD3648" s="0"/>
      <c r="AME3648" s="0"/>
      <c r="AMF3648" s="0"/>
      <c r="AMG3648" s="0"/>
      <c r="AMH3648" s="0"/>
      <c r="AMI3648" s="0"/>
    </row>
    <row r="3649" customFormat="false" ht="12.75" hidden="false" customHeight="false" outlineLevel="0" collapsed="false">
      <c r="A3649" s="1" t="s">
        <v>3875</v>
      </c>
      <c r="C3649" s="27" t="s">
        <v>3879</v>
      </c>
      <c r="D3649" s="27" t="s">
        <v>583</v>
      </c>
      <c r="E3649" s="28"/>
      <c r="F3649" s="29"/>
      <c r="G3649" s="27"/>
      <c r="H3649" s="30" t="s">
        <v>168</v>
      </c>
      <c r="I3649" s="31" t="n">
        <v>5.98</v>
      </c>
      <c r="J3649" s="107" t="s">
        <v>2875</v>
      </c>
      <c r="BM3649" s="0"/>
      <c r="BN3649" s="0"/>
      <c r="BO3649" s="0"/>
      <c r="BP3649" s="0"/>
      <c r="BQ3649" s="0"/>
      <c r="BR3649" s="0"/>
      <c r="BS3649" s="0"/>
      <c r="BT3649" s="0"/>
      <c r="BU3649" s="0"/>
      <c r="BV3649" s="0"/>
      <c r="BW3649" s="0"/>
      <c r="BX3649" s="0"/>
      <c r="BY3649" s="0"/>
      <c r="BZ3649" s="0"/>
      <c r="CA3649" s="0"/>
      <c r="CB3649" s="0"/>
      <c r="CC3649" s="0"/>
      <c r="CD3649" s="0"/>
      <c r="CE3649" s="0"/>
      <c r="CF3649" s="0"/>
      <c r="CG3649" s="0"/>
      <c r="CH3649" s="0"/>
      <c r="CI3649" s="0"/>
      <c r="CJ3649" s="0"/>
      <c r="CK3649" s="0"/>
      <c r="CL3649" s="0"/>
      <c r="CM3649" s="0"/>
      <c r="CN3649" s="0"/>
      <c r="CO3649" s="0"/>
      <c r="CP3649" s="0"/>
      <c r="CQ3649" s="0"/>
      <c r="CR3649" s="0"/>
      <c r="CS3649" s="0"/>
      <c r="CT3649" s="0"/>
      <c r="CU3649" s="0"/>
      <c r="CV3649" s="0"/>
      <c r="CW3649" s="0"/>
      <c r="CX3649" s="0"/>
      <c r="CY3649" s="0"/>
      <c r="CZ3649" s="0"/>
      <c r="DA3649" s="0"/>
      <c r="DB3649" s="0"/>
      <c r="DC3649" s="0"/>
      <c r="DD3649" s="0"/>
      <c r="DE3649" s="0"/>
      <c r="DF3649" s="0"/>
      <c r="DG3649" s="0"/>
      <c r="DH3649" s="0"/>
      <c r="DI3649" s="0"/>
      <c r="DJ3649" s="0"/>
      <c r="DK3649" s="0"/>
      <c r="DL3649" s="0"/>
      <c r="DM3649" s="0"/>
      <c r="DN3649" s="0"/>
      <c r="DO3649" s="0"/>
      <c r="DP3649" s="0"/>
      <c r="DQ3649" s="0"/>
      <c r="DR3649" s="0"/>
      <c r="DS3649" s="0"/>
      <c r="DT3649" s="0"/>
      <c r="DU3649" s="0"/>
      <c r="DV3649" s="0"/>
      <c r="DW3649" s="0"/>
      <c r="DX3649" s="0"/>
      <c r="DY3649" s="0"/>
      <c r="DZ3649" s="0"/>
      <c r="EA3649" s="0"/>
      <c r="EB3649" s="0"/>
      <c r="EC3649" s="0"/>
      <c r="ED3649" s="0"/>
      <c r="EE3649" s="0"/>
      <c r="EF3649" s="0"/>
      <c r="EG3649" s="0"/>
      <c r="EH3649" s="0"/>
      <c r="EI3649" s="0"/>
      <c r="EJ3649" s="0"/>
      <c r="EK3649" s="0"/>
      <c r="EL3649" s="0"/>
      <c r="EM3649" s="0"/>
      <c r="EN3649" s="0"/>
      <c r="EO3649" s="0"/>
      <c r="EP3649" s="0"/>
      <c r="EQ3649" s="0"/>
      <c r="ER3649" s="0"/>
      <c r="ES3649" s="0"/>
      <c r="ET3649" s="0"/>
      <c r="EU3649" s="0"/>
      <c r="EV3649" s="0"/>
      <c r="EW3649" s="0"/>
      <c r="EX3649" s="0"/>
      <c r="EY3649" s="0"/>
      <c r="EZ3649" s="0"/>
      <c r="FA3649" s="0"/>
      <c r="FB3649" s="0"/>
      <c r="FC3649" s="0"/>
      <c r="FD3649" s="0"/>
      <c r="FE3649" s="0"/>
      <c r="FF3649" s="0"/>
      <c r="FG3649" s="0"/>
      <c r="FH3649" s="0"/>
      <c r="FI3649" s="0"/>
      <c r="FJ3649" s="0"/>
      <c r="FK3649" s="0"/>
      <c r="FL3649" s="0"/>
      <c r="FM3649" s="0"/>
      <c r="FN3649" s="0"/>
      <c r="FO3649" s="0"/>
      <c r="FP3649" s="0"/>
      <c r="FQ3649" s="0"/>
      <c r="FR3649" s="0"/>
      <c r="FS3649" s="0"/>
      <c r="FT3649" s="0"/>
      <c r="FU3649" s="0"/>
      <c r="FV3649" s="0"/>
      <c r="FW3649" s="0"/>
      <c r="FX3649" s="0"/>
      <c r="FY3649" s="0"/>
      <c r="FZ3649" s="0"/>
      <c r="GA3649" s="0"/>
      <c r="GB3649" s="0"/>
      <c r="GC3649" s="0"/>
      <c r="GD3649" s="0"/>
      <c r="GE3649" s="0"/>
      <c r="GF3649" s="0"/>
      <c r="GG3649" s="0"/>
      <c r="GH3649" s="0"/>
      <c r="GI3649" s="0"/>
      <c r="GJ3649" s="0"/>
      <c r="GK3649" s="0"/>
      <c r="GL3649" s="0"/>
      <c r="GM3649" s="0"/>
      <c r="GN3649" s="0"/>
      <c r="GO3649" s="0"/>
      <c r="GP3649" s="0"/>
      <c r="GQ3649" s="0"/>
      <c r="GR3649" s="0"/>
      <c r="GS3649" s="0"/>
      <c r="GT3649" s="0"/>
      <c r="GU3649" s="0"/>
      <c r="GV3649" s="0"/>
      <c r="GW3649" s="0"/>
      <c r="GX3649" s="0"/>
      <c r="GY3649" s="0"/>
      <c r="GZ3649" s="0"/>
      <c r="HA3649" s="0"/>
      <c r="HB3649" s="0"/>
      <c r="HC3649" s="0"/>
      <c r="HD3649" s="0"/>
      <c r="HE3649" s="0"/>
      <c r="HF3649" s="0"/>
      <c r="HG3649" s="0"/>
      <c r="HH3649" s="0"/>
      <c r="HI3649" s="0"/>
      <c r="HJ3649" s="0"/>
      <c r="HK3649" s="0"/>
      <c r="HL3649" s="0"/>
      <c r="HM3649" s="0"/>
      <c r="HN3649" s="0"/>
      <c r="HO3649" s="0"/>
      <c r="HP3649" s="0"/>
      <c r="HQ3649" s="0"/>
      <c r="HR3649" s="0"/>
      <c r="HS3649" s="0"/>
      <c r="HT3649" s="0"/>
      <c r="HU3649" s="0"/>
      <c r="HV3649" s="0"/>
      <c r="HW3649" s="0"/>
      <c r="HX3649" s="0"/>
      <c r="HY3649" s="0"/>
      <c r="HZ3649" s="0"/>
      <c r="IA3649" s="0"/>
      <c r="IB3649" s="0"/>
      <c r="IC3649" s="0"/>
      <c r="ID3649" s="0"/>
      <c r="IE3649" s="0"/>
      <c r="IF3649" s="0"/>
      <c r="IG3649" s="0"/>
      <c r="IH3649" s="0"/>
      <c r="II3649" s="0"/>
      <c r="IJ3649" s="0"/>
      <c r="IK3649" s="0"/>
      <c r="IL3649" s="0"/>
      <c r="IM3649" s="0"/>
      <c r="IN3649" s="0"/>
      <c r="IO3649" s="0"/>
      <c r="IP3649" s="0"/>
      <c r="IQ3649" s="0"/>
      <c r="IR3649" s="0"/>
      <c r="IS3649" s="0"/>
      <c r="IT3649" s="0"/>
      <c r="IU3649" s="0"/>
      <c r="IV3649" s="0"/>
      <c r="IW3649" s="0"/>
      <c r="IX3649" s="0"/>
      <c r="IY3649" s="0"/>
      <c r="IZ3649" s="0"/>
      <c r="JA3649" s="0"/>
      <c r="JB3649" s="0"/>
      <c r="JC3649" s="0"/>
      <c r="JD3649" s="0"/>
      <c r="JE3649" s="0"/>
      <c r="JF3649" s="0"/>
      <c r="JG3649" s="0"/>
      <c r="JH3649" s="0"/>
      <c r="JI3649" s="0"/>
      <c r="JJ3649" s="0"/>
      <c r="JK3649" s="0"/>
      <c r="JL3649" s="0"/>
      <c r="JM3649" s="0"/>
      <c r="JN3649" s="0"/>
      <c r="JO3649" s="0"/>
      <c r="JP3649" s="0"/>
      <c r="JQ3649" s="0"/>
      <c r="JR3649" s="0"/>
      <c r="JS3649" s="0"/>
      <c r="JT3649" s="0"/>
      <c r="JU3649" s="0"/>
      <c r="JV3649" s="0"/>
      <c r="JW3649" s="0"/>
      <c r="JX3649" s="0"/>
      <c r="JY3649" s="0"/>
      <c r="JZ3649" s="0"/>
      <c r="KA3649" s="0"/>
      <c r="KB3649" s="0"/>
      <c r="KC3649" s="0"/>
      <c r="KD3649" s="0"/>
      <c r="KE3649" s="0"/>
      <c r="KF3649" s="0"/>
      <c r="KG3649" s="0"/>
      <c r="KH3649" s="0"/>
      <c r="KI3649" s="0"/>
      <c r="KJ3649" s="0"/>
      <c r="KK3649" s="0"/>
      <c r="KL3649" s="0"/>
      <c r="KM3649" s="0"/>
      <c r="KN3649" s="0"/>
      <c r="KO3649" s="0"/>
      <c r="KP3649" s="0"/>
      <c r="KQ3649" s="0"/>
      <c r="KR3649" s="0"/>
      <c r="KS3649" s="0"/>
      <c r="KT3649" s="0"/>
      <c r="KU3649" s="0"/>
      <c r="KV3649" s="0"/>
      <c r="KW3649" s="0"/>
      <c r="KX3649" s="0"/>
      <c r="KY3649" s="0"/>
      <c r="KZ3649" s="0"/>
      <c r="LA3649" s="0"/>
      <c r="LB3649" s="0"/>
      <c r="LC3649" s="0"/>
      <c r="LD3649" s="0"/>
      <c r="LE3649" s="0"/>
      <c r="LF3649" s="0"/>
      <c r="LG3649" s="0"/>
      <c r="LH3649" s="0"/>
      <c r="LI3649" s="0"/>
      <c r="LJ3649" s="0"/>
      <c r="LK3649" s="0"/>
      <c r="LL3649" s="0"/>
      <c r="LM3649" s="0"/>
      <c r="LN3649" s="0"/>
      <c r="LO3649" s="0"/>
      <c r="LP3649" s="0"/>
      <c r="LQ3649" s="0"/>
      <c r="LR3649" s="0"/>
      <c r="LS3649" s="0"/>
      <c r="LT3649" s="0"/>
      <c r="LU3649" s="0"/>
      <c r="LV3649" s="0"/>
      <c r="LW3649" s="0"/>
      <c r="LX3649" s="0"/>
      <c r="LY3649" s="0"/>
      <c r="LZ3649" s="0"/>
      <c r="MA3649" s="0"/>
      <c r="MB3649" s="0"/>
      <c r="MC3649" s="0"/>
      <c r="MD3649" s="0"/>
      <c r="ME3649" s="0"/>
      <c r="MF3649" s="0"/>
      <c r="MG3649" s="0"/>
      <c r="MH3649" s="0"/>
      <c r="MI3649" s="0"/>
      <c r="MJ3649" s="0"/>
      <c r="MK3649" s="0"/>
      <c r="ML3649" s="0"/>
      <c r="MM3649" s="0"/>
      <c r="MN3649" s="0"/>
      <c r="MO3649" s="0"/>
      <c r="MP3649" s="0"/>
      <c r="MQ3649" s="0"/>
      <c r="MR3649" s="0"/>
      <c r="MS3649" s="0"/>
      <c r="MT3649" s="0"/>
      <c r="MU3649" s="0"/>
      <c r="MV3649" s="0"/>
      <c r="MW3649" s="0"/>
      <c r="MX3649" s="0"/>
      <c r="MY3649" s="0"/>
      <c r="MZ3649" s="0"/>
      <c r="NA3649" s="0"/>
      <c r="NB3649" s="0"/>
      <c r="NC3649" s="0"/>
      <c r="ND3649" s="0"/>
      <c r="NE3649" s="0"/>
      <c r="NF3649" s="0"/>
      <c r="NG3649" s="0"/>
      <c r="NH3649" s="0"/>
      <c r="NI3649" s="0"/>
      <c r="NJ3649" s="0"/>
      <c r="NK3649" s="0"/>
      <c r="NL3649" s="0"/>
      <c r="NM3649" s="0"/>
      <c r="NN3649" s="0"/>
      <c r="NO3649" s="0"/>
      <c r="NP3649" s="0"/>
      <c r="NQ3649" s="0"/>
      <c r="NR3649" s="0"/>
      <c r="NS3649" s="0"/>
      <c r="NT3649" s="0"/>
      <c r="NU3649" s="0"/>
      <c r="NV3649" s="0"/>
      <c r="NW3649" s="0"/>
      <c r="NX3649" s="0"/>
      <c r="NY3649" s="0"/>
      <c r="NZ3649" s="0"/>
      <c r="OA3649" s="0"/>
      <c r="OB3649" s="0"/>
      <c r="OC3649" s="0"/>
      <c r="OD3649" s="0"/>
      <c r="OE3649" s="0"/>
      <c r="OF3649" s="0"/>
      <c r="OG3649" s="0"/>
      <c r="OH3649" s="0"/>
      <c r="OI3649" s="0"/>
      <c r="OJ3649" s="0"/>
      <c r="OK3649" s="0"/>
      <c r="OL3649" s="0"/>
      <c r="OM3649" s="0"/>
      <c r="ON3649" s="0"/>
      <c r="OO3649" s="0"/>
      <c r="OP3649" s="0"/>
      <c r="OQ3649" s="0"/>
      <c r="OR3649" s="0"/>
      <c r="OS3649" s="0"/>
      <c r="OT3649" s="0"/>
      <c r="OU3649" s="0"/>
      <c r="OV3649" s="0"/>
      <c r="OW3649" s="0"/>
      <c r="OX3649" s="0"/>
      <c r="OY3649" s="0"/>
      <c r="OZ3649" s="0"/>
      <c r="PA3649" s="0"/>
      <c r="PB3649" s="0"/>
      <c r="PC3649" s="0"/>
      <c r="PD3649" s="0"/>
      <c r="PE3649" s="0"/>
      <c r="PF3649" s="0"/>
      <c r="PG3649" s="0"/>
      <c r="PH3649" s="0"/>
      <c r="PI3649" s="0"/>
      <c r="PJ3649" s="0"/>
      <c r="PK3649" s="0"/>
      <c r="PL3649" s="0"/>
      <c r="PM3649" s="0"/>
      <c r="PN3649" s="0"/>
      <c r="PO3649" s="0"/>
      <c r="PP3649" s="0"/>
      <c r="PQ3649" s="0"/>
      <c r="PR3649" s="0"/>
      <c r="PS3649" s="0"/>
      <c r="PT3649" s="0"/>
      <c r="PU3649" s="0"/>
      <c r="PV3649" s="0"/>
      <c r="PW3649" s="0"/>
      <c r="PX3649" s="0"/>
      <c r="PY3649" s="0"/>
      <c r="PZ3649" s="0"/>
      <c r="QA3649" s="0"/>
      <c r="QB3649" s="0"/>
      <c r="QC3649" s="0"/>
      <c r="QD3649" s="0"/>
      <c r="QE3649" s="0"/>
      <c r="QF3649" s="0"/>
      <c r="QG3649" s="0"/>
      <c r="QH3649" s="0"/>
      <c r="QI3649" s="0"/>
      <c r="QJ3649" s="0"/>
      <c r="QK3649" s="0"/>
      <c r="QL3649" s="0"/>
      <c r="QM3649" s="0"/>
      <c r="QN3649" s="0"/>
      <c r="QO3649" s="0"/>
      <c r="QP3649" s="0"/>
      <c r="QQ3649" s="0"/>
      <c r="QR3649" s="0"/>
      <c r="QS3649" s="0"/>
      <c r="QT3649" s="0"/>
      <c r="QU3649" s="0"/>
      <c r="QV3649" s="0"/>
      <c r="QW3649" s="0"/>
      <c r="QX3649" s="0"/>
      <c r="QY3649" s="0"/>
      <c r="QZ3649" s="0"/>
      <c r="RA3649" s="0"/>
      <c r="RB3649" s="0"/>
      <c r="RC3649" s="0"/>
      <c r="RD3649" s="0"/>
      <c r="RE3649" s="0"/>
      <c r="RF3649" s="0"/>
      <c r="RG3649" s="0"/>
      <c r="RH3649" s="0"/>
      <c r="RI3649" s="0"/>
      <c r="RJ3649" s="0"/>
      <c r="RK3649" s="0"/>
      <c r="RL3649" s="0"/>
      <c r="RM3649" s="0"/>
      <c r="RN3649" s="0"/>
      <c r="RO3649" s="0"/>
      <c r="RP3649" s="0"/>
      <c r="RQ3649" s="0"/>
      <c r="RR3649" s="0"/>
      <c r="RS3649" s="0"/>
      <c r="RT3649" s="0"/>
      <c r="RU3649" s="0"/>
      <c r="RV3649" s="0"/>
      <c r="RW3649" s="0"/>
      <c r="RX3649" s="0"/>
      <c r="RY3649" s="0"/>
      <c r="RZ3649" s="0"/>
      <c r="SA3649" s="0"/>
      <c r="SB3649" s="0"/>
      <c r="SC3649" s="0"/>
      <c r="SD3649" s="0"/>
      <c r="SE3649" s="0"/>
      <c r="SF3649" s="0"/>
      <c r="SG3649" s="0"/>
      <c r="SH3649" s="0"/>
      <c r="SI3649" s="0"/>
      <c r="SJ3649" s="0"/>
      <c r="SK3649" s="0"/>
      <c r="SL3649" s="0"/>
      <c r="SM3649" s="0"/>
      <c r="SN3649" s="0"/>
      <c r="SO3649" s="0"/>
      <c r="SP3649" s="0"/>
      <c r="SQ3649" s="0"/>
      <c r="SR3649" s="0"/>
      <c r="SS3649" s="0"/>
      <c r="ST3649" s="0"/>
      <c r="SU3649" s="0"/>
      <c r="SV3649" s="0"/>
      <c r="SW3649" s="0"/>
      <c r="SX3649" s="0"/>
      <c r="SY3649" s="0"/>
      <c r="SZ3649" s="0"/>
      <c r="TA3649" s="0"/>
      <c r="TB3649" s="0"/>
      <c r="TC3649" s="0"/>
      <c r="TD3649" s="0"/>
      <c r="TE3649" s="0"/>
      <c r="TF3649" s="0"/>
      <c r="TG3649" s="0"/>
      <c r="TH3649" s="0"/>
      <c r="TI3649" s="0"/>
      <c r="TJ3649" s="0"/>
      <c r="TK3649" s="0"/>
      <c r="TL3649" s="0"/>
      <c r="TM3649" s="0"/>
      <c r="TN3649" s="0"/>
      <c r="TO3649" s="0"/>
      <c r="TP3649" s="0"/>
      <c r="TQ3649" s="0"/>
      <c r="TR3649" s="0"/>
      <c r="TS3649" s="0"/>
      <c r="TT3649" s="0"/>
      <c r="TU3649" s="0"/>
      <c r="TV3649" s="0"/>
      <c r="TW3649" s="0"/>
      <c r="TX3649" s="0"/>
      <c r="TY3649" s="0"/>
      <c r="TZ3649" s="0"/>
      <c r="UA3649" s="0"/>
      <c r="UB3649" s="0"/>
      <c r="UC3649" s="0"/>
      <c r="UD3649" s="0"/>
      <c r="UE3649" s="0"/>
      <c r="UF3649" s="0"/>
      <c r="UG3649" s="0"/>
      <c r="UH3649" s="0"/>
      <c r="UI3649" s="0"/>
      <c r="UJ3649" s="0"/>
      <c r="UK3649" s="0"/>
      <c r="UL3649" s="0"/>
      <c r="UM3649" s="0"/>
      <c r="UN3649" s="0"/>
      <c r="UO3649" s="0"/>
      <c r="UP3649" s="0"/>
      <c r="UQ3649" s="0"/>
      <c r="UR3649" s="0"/>
      <c r="US3649" s="0"/>
      <c r="UT3649" s="0"/>
      <c r="UU3649" s="0"/>
      <c r="UV3649" s="0"/>
      <c r="UW3649" s="0"/>
      <c r="UX3649" s="0"/>
      <c r="UY3649" s="0"/>
      <c r="UZ3649" s="0"/>
      <c r="VA3649" s="0"/>
      <c r="VB3649" s="0"/>
      <c r="VC3649" s="0"/>
      <c r="VD3649" s="0"/>
      <c r="VE3649" s="0"/>
      <c r="VF3649" s="0"/>
      <c r="VG3649" s="0"/>
      <c r="VH3649" s="0"/>
      <c r="VI3649" s="0"/>
      <c r="VJ3649" s="0"/>
      <c r="VK3649" s="0"/>
      <c r="VL3649" s="0"/>
      <c r="VM3649" s="0"/>
      <c r="VN3649" s="0"/>
      <c r="VO3649" s="0"/>
      <c r="VP3649" s="0"/>
      <c r="VQ3649" s="0"/>
      <c r="VR3649" s="0"/>
      <c r="VS3649" s="0"/>
      <c r="VT3649" s="0"/>
      <c r="VU3649" s="0"/>
      <c r="VV3649" s="0"/>
      <c r="VW3649" s="0"/>
      <c r="VX3649" s="0"/>
      <c r="VY3649" s="0"/>
      <c r="VZ3649" s="0"/>
      <c r="WA3649" s="0"/>
      <c r="WB3649" s="0"/>
      <c r="WC3649" s="0"/>
      <c r="WD3649" s="0"/>
      <c r="WE3649" s="0"/>
      <c r="WF3649" s="0"/>
      <c r="WG3649" s="0"/>
      <c r="WH3649" s="0"/>
      <c r="WI3649" s="0"/>
      <c r="WJ3649" s="0"/>
      <c r="WK3649" s="0"/>
      <c r="WL3649" s="0"/>
      <c r="WM3649" s="0"/>
      <c r="WN3649" s="0"/>
      <c r="WO3649" s="0"/>
      <c r="WP3649" s="0"/>
      <c r="WQ3649" s="0"/>
      <c r="WR3649" s="0"/>
      <c r="WS3649" s="0"/>
      <c r="WT3649" s="0"/>
      <c r="WU3649" s="0"/>
      <c r="WV3649" s="0"/>
      <c r="WW3649" s="0"/>
      <c r="WX3649" s="0"/>
      <c r="WY3649" s="0"/>
      <c r="WZ3649" s="0"/>
      <c r="XA3649" s="0"/>
      <c r="XB3649" s="0"/>
      <c r="XC3649" s="0"/>
      <c r="XD3649" s="0"/>
      <c r="XE3649" s="0"/>
      <c r="XF3649" s="0"/>
      <c r="XG3649" s="0"/>
      <c r="XH3649" s="0"/>
      <c r="XI3649" s="0"/>
      <c r="XJ3649" s="0"/>
      <c r="XK3649" s="0"/>
      <c r="XL3649" s="0"/>
      <c r="XM3649" s="0"/>
      <c r="XN3649" s="0"/>
      <c r="XO3649" s="0"/>
      <c r="XP3649" s="0"/>
      <c r="XQ3649" s="0"/>
      <c r="XR3649" s="0"/>
      <c r="XS3649" s="0"/>
      <c r="XT3649" s="0"/>
      <c r="XU3649" s="0"/>
      <c r="XV3649" s="0"/>
      <c r="XW3649" s="0"/>
      <c r="XX3649" s="0"/>
      <c r="XY3649" s="0"/>
      <c r="XZ3649" s="0"/>
      <c r="YA3649" s="0"/>
      <c r="YB3649" s="0"/>
      <c r="YC3649" s="0"/>
      <c r="YD3649" s="0"/>
      <c r="YE3649" s="0"/>
      <c r="YF3649" s="0"/>
      <c r="YG3649" s="0"/>
      <c r="YH3649" s="0"/>
      <c r="YI3649" s="0"/>
      <c r="YJ3649" s="0"/>
      <c r="YK3649" s="0"/>
      <c r="YL3649" s="0"/>
      <c r="YM3649" s="0"/>
      <c r="YN3649" s="0"/>
      <c r="YO3649" s="0"/>
      <c r="YP3649" s="0"/>
      <c r="YQ3649" s="0"/>
      <c r="YR3649" s="0"/>
      <c r="YS3649" s="0"/>
      <c r="YT3649" s="0"/>
      <c r="YU3649" s="0"/>
      <c r="YV3649" s="0"/>
      <c r="YW3649" s="0"/>
      <c r="YX3649" s="0"/>
      <c r="YY3649" s="0"/>
      <c r="YZ3649" s="0"/>
      <c r="ZA3649" s="0"/>
      <c r="ZB3649" s="0"/>
      <c r="ZC3649" s="0"/>
      <c r="ZD3649" s="0"/>
      <c r="ZE3649" s="0"/>
      <c r="ZF3649" s="0"/>
      <c r="ZG3649" s="0"/>
      <c r="ZH3649" s="0"/>
      <c r="ZI3649" s="0"/>
      <c r="ZJ3649" s="0"/>
      <c r="ZK3649" s="0"/>
      <c r="ZL3649" s="0"/>
      <c r="ZM3649" s="0"/>
      <c r="ZN3649" s="0"/>
      <c r="ZO3649" s="0"/>
      <c r="ZP3649" s="0"/>
      <c r="ZQ3649" s="0"/>
      <c r="ZR3649" s="0"/>
      <c r="ZS3649" s="0"/>
      <c r="ZT3649" s="0"/>
      <c r="ZU3649" s="0"/>
      <c r="ZV3649" s="0"/>
      <c r="ZW3649" s="0"/>
      <c r="ZX3649" s="0"/>
      <c r="ZY3649" s="0"/>
      <c r="ZZ3649" s="0"/>
      <c r="AAA3649" s="0"/>
      <c r="AAB3649" s="0"/>
      <c r="AAC3649" s="0"/>
      <c r="AAD3649" s="0"/>
      <c r="AAE3649" s="0"/>
      <c r="AAF3649" s="0"/>
      <c r="AAG3649" s="0"/>
      <c r="AAH3649" s="0"/>
      <c r="AAI3649" s="0"/>
      <c r="AAJ3649" s="0"/>
      <c r="AAK3649" s="0"/>
      <c r="AAL3649" s="0"/>
      <c r="AAM3649" s="0"/>
      <c r="AAN3649" s="0"/>
      <c r="AAO3649" s="0"/>
      <c r="AAP3649" s="0"/>
      <c r="AAQ3649" s="0"/>
      <c r="AAR3649" s="0"/>
      <c r="AAS3649" s="0"/>
      <c r="AAT3649" s="0"/>
      <c r="AAU3649" s="0"/>
      <c r="AAV3649" s="0"/>
      <c r="AAW3649" s="0"/>
      <c r="AAX3649" s="0"/>
      <c r="AAY3649" s="0"/>
      <c r="AAZ3649" s="0"/>
      <c r="ABA3649" s="0"/>
      <c r="ABB3649" s="0"/>
      <c r="ABC3649" s="0"/>
      <c r="ABD3649" s="0"/>
      <c r="ABE3649" s="0"/>
      <c r="ABF3649" s="0"/>
      <c r="ABG3649" s="0"/>
      <c r="ABH3649" s="0"/>
      <c r="ABI3649" s="0"/>
      <c r="ABJ3649" s="0"/>
      <c r="ABK3649" s="0"/>
      <c r="ABL3649" s="0"/>
      <c r="ABM3649" s="0"/>
      <c r="ABN3649" s="0"/>
      <c r="ABO3649" s="0"/>
      <c r="ABP3649" s="0"/>
      <c r="ABQ3649" s="0"/>
      <c r="ABR3649" s="0"/>
      <c r="ABS3649" s="0"/>
      <c r="ABT3649" s="0"/>
      <c r="ABU3649" s="0"/>
      <c r="ABV3649" s="0"/>
      <c r="ABW3649" s="0"/>
      <c r="ABX3649" s="0"/>
      <c r="ABY3649" s="0"/>
      <c r="ABZ3649" s="0"/>
      <c r="ACA3649" s="0"/>
      <c r="ACB3649" s="0"/>
      <c r="ACC3649" s="0"/>
      <c r="ACD3649" s="0"/>
      <c r="ACE3649" s="0"/>
      <c r="ACF3649" s="0"/>
      <c r="ACG3649" s="0"/>
      <c r="ACH3649" s="0"/>
      <c r="ACI3649" s="0"/>
      <c r="ACJ3649" s="0"/>
      <c r="ACK3649" s="0"/>
      <c r="ACL3649" s="0"/>
      <c r="ACM3649" s="0"/>
      <c r="ACN3649" s="0"/>
      <c r="ACO3649" s="0"/>
      <c r="ACP3649" s="0"/>
      <c r="ACQ3649" s="0"/>
      <c r="ACR3649" s="0"/>
      <c r="ACS3649" s="0"/>
      <c r="ACT3649" s="0"/>
      <c r="ACU3649" s="0"/>
      <c r="ACV3649" s="0"/>
      <c r="ACW3649" s="0"/>
      <c r="ACX3649" s="0"/>
      <c r="ACY3649" s="0"/>
      <c r="ACZ3649" s="0"/>
      <c r="ADA3649" s="0"/>
      <c r="ADB3649" s="0"/>
      <c r="ADC3649" s="0"/>
      <c r="ADD3649" s="0"/>
      <c r="ADE3649" s="0"/>
      <c r="ADF3649" s="0"/>
      <c r="ADG3649" s="0"/>
      <c r="ADH3649" s="0"/>
      <c r="ADI3649" s="0"/>
      <c r="ADJ3649" s="0"/>
      <c r="ADK3649" s="0"/>
      <c r="ADL3649" s="0"/>
      <c r="ADM3649" s="0"/>
      <c r="ADN3649" s="0"/>
      <c r="ADO3649" s="0"/>
      <c r="ADP3649" s="0"/>
      <c r="ADQ3649" s="0"/>
      <c r="ADR3649" s="0"/>
      <c r="ADS3649" s="0"/>
      <c r="ADT3649" s="0"/>
      <c r="ADU3649" s="0"/>
      <c r="ADV3649" s="0"/>
      <c r="ADW3649" s="0"/>
      <c r="ADX3649" s="0"/>
      <c r="ADY3649" s="0"/>
      <c r="ADZ3649" s="0"/>
      <c r="AEA3649" s="0"/>
      <c r="AEB3649" s="0"/>
      <c r="AEC3649" s="0"/>
      <c r="AED3649" s="0"/>
      <c r="AEE3649" s="0"/>
      <c r="AEF3649" s="0"/>
      <c r="AEG3649" s="0"/>
      <c r="AEH3649" s="0"/>
      <c r="AEI3649" s="0"/>
      <c r="AEJ3649" s="0"/>
      <c r="AEK3649" s="0"/>
      <c r="AEL3649" s="0"/>
      <c r="AEM3649" s="0"/>
      <c r="AEN3649" s="0"/>
      <c r="AEO3649" s="0"/>
      <c r="AEP3649" s="0"/>
      <c r="AEQ3649" s="0"/>
      <c r="AER3649" s="0"/>
      <c r="AES3649" s="0"/>
      <c r="AET3649" s="0"/>
      <c r="AEU3649" s="0"/>
      <c r="AEV3649" s="0"/>
      <c r="AEW3649" s="0"/>
      <c r="AEX3649" s="0"/>
      <c r="AEY3649" s="0"/>
      <c r="AEZ3649" s="0"/>
      <c r="AFA3649" s="0"/>
      <c r="AFB3649" s="0"/>
      <c r="AFC3649" s="0"/>
      <c r="AFD3649" s="0"/>
      <c r="AFE3649" s="0"/>
      <c r="AFF3649" s="0"/>
      <c r="AFG3649" s="0"/>
      <c r="AFH3649" s="0"/>
      <c r="AFI3649" s="0"/>
      <c r="AFJ3649" s="0"/>
      <c r="AFK3649" s="0"/>
      <c r="AFL3649" s="0"/>
      <c r="AFM3649" s="0"/>
      <c r="AFN3649" s="0"/>
      <c r="AFO3649" s="0"/>
      <c r="AFP3649" s="0"/>
      <c r="AFQ3649" s="0"/>
      <c r="AFR3649" s="0"/>
      <c r="AFS3649" s="0"/>
      <c r="AFT3649" s="0"/>
      <c r="AFU3649" s="0"/>
      <c r="AFV3649" s="0"/>
      <c r="AFW3649" s="0"/>
      <c r="AFX3649" s="0"/>
      <c r="AFY3649" s="0"/>
      <c r="AFZ3649" s="0"/>
      <c r="AGA3649" s="0"/>
      <c r="AGB3649" s="0"/>
      <c r="AGC3649" s="0"/>
      <c r="AGD3649" s="0"/>
      <c r="AGE3649" s="0"/>
      <c r="AGF3649" s="0"/>
      <c r="AGG3649" s="0"/>
      <c r="AGH3649" s="0"/>
      <c r="AGI3649" s="0"/>
      <c r="AGJ3649" s="0"/>
      <c r="AGK3649" s="0"/>
      <c r="AGL3649" s="0"/>
      <c r="AGM3649" s="0"/>
      <c r="AGN3649" s="0"/>
      <c r="AGO3649" s="0"/>
      <c r="AGP3649" s="0"/>
      <c r="AGQ3649" s="0"/>
      <c r="AGR3649" s="0"/>
      <c r="AGS3649" s="0"/>
      <c r="AGT3649" s="0"/>
      <c r="AGU3649" s="0"/>
      <c r="AGV3649" s="0"/>
      <c r="AGW3649" s="0"/>
      <c r="AGX3649" s="0"/>
      <c r="AGY3649" s="0"/>
      <c r="AGZ3649" s="0"/>
      <c r="AHA3649" s="0"/>
      <c r="AHB3649" s="0"/>
      <c r="AHC3649" s="0"/>
      <c r="AHD3649" s="0"/>
      <c r="AHE3649" s="0"/>
      <c r="AHF3649" s="0"/>
      <c r="AHG3649" s="0"/>
      <c r="AHH3649" s="0"/>
      <c r="AHI3649" s="0"/>
      <c r="AHJ3649" s="0"/>
      <c r="AHK3649" s="0"/>
      <c r="AHL3649" s="0"/>
      <c r="AHM3649" s="0"/>
      <c r="AHN3649" s="0"/>
      <c r="AHO3649" s="0"/>
      <c r="AHP3649" s="0"/>
      <c r="AHQ3649" s="0"/>
      <c r="AHR3649" s="0"/>
      <c r="AHS3649" s="0"/>
      <c r="AHT3649" s="0"/>
      <c r="AHU3649" s="0"/>
      <c r="AHV3649" s="0"/>
      <c r="AHW3649" s="0"/>
      <c r="AHX3649" s="0"/>
      <c r="AHY3649" s="0"/>
      <c r="AHZ3649" s="0"/>
      <c r="AIA3649" s="0"/>
      <c r="AIB3649" s="0"/>
      <c r="AIC3649" s="0"/>
      <c r="AID3649" s="0"/>
      <c r="AIE3649" s="0"/>
      <c r="AIF3649" s="0"/>
      <c r="AIG3649" s="0"/>
      <c r="AIH3649" s="0"/>
      <c r="AII3649" s="0"/>
      <c r="AIJ3649" s="0"/>
      <c r="AIK3649" s="0"/>
      <c r="AIL3649" s="0"/>
      <c r="AIM3649" s="0"/>
      <c r="AIN3649" s="0"/>
      <c r="AIO3649" s="0"/>
      <c r="AIP3649" s="0"/>
      <c r="AIQ3649" s="0"/>
      <c r="AIR3649" s="0"/>
      <c r="AIS3649" s="0"/>
      <c r="AIT3649" s="0"/>
      <c r="AIU3649" s="0"/>
      <c r="AIV3649" s="0"/>
      <c r="AIW3649" s="0"/>
      <c r="AIX3649" s="0"/>
      <c r="AIY3649" s="0"/>
      <c r="AIZ3649" s="0"/>
      <c r="AJA3649" s="0"/>
      <c r="AJB3649" s="0"/>
      <c r="AJC3649" s="0"/>
      <c r="AJD3649" s="0"/>
      <c r="AJE3649" s="0"/>
      <c r="AJF3649" s="0"/>
      <c r="AJG3649" s="0"/>
      <c r="AJH3649" s="0"/>
      <c r="AJI3649" s="0"/>
      <c r="AJJ3649" s="0"/>
      <c r="AJK3649" s="0"/>
      <c r="AJL3649" s="0"/>
      <c r="AJM3649" s="0"/>
      <c r="AJN3649" s="0"/>
      <c r="AJO3649" s="0"/>
      <c r="AJP3649" s="0"/>
      <c r="AJQ3649" s="0"/>
      <c r="AJR3649" s="0"/>
      <c r="AJS3649" s="0"/>
      <c r="AJT3649" s="0"/>
      <c r="AJU3649" s="0"/>
      <c r="AJV3649" s="0"/>
      <c r="AJW3649" s="0"/>
      <c r="AJX3649" s="0"/>
      <c r="AJY3649" s="0"/>
      <c r="AJZ3649" s="0"/>
      <c r="AKA3649" s="0"/>
      <c r="AKB3649" s="0"/>
      <c r="AKC3649" s="0"/>
      <c r="AKD3649" s="0"/>
      <c r="AKE3649" s="0"/>
      <c r="AKF3649" s="0"/>
      <c r="AKG3649" s="0"/>
      <c r="AKH3649" s="0"/>
      <c r="AKI3649" s="0"/>
      <c r="AKJ3649" s="0"/>
      <c r="AKK3649" s="0"/>
      <c r="AKL3649" s="0"/>
      <c r="AKM3649" s="0"/>
      <c r="AKN3649" s="0"/>
      <c r="AKO3649" s="0"/>
      <c r="AKP3649" s="0"/>
      <c r="AKQ3649" s="0"/>
      <c r="AKR3649" s="0"/>
      <c r="AKS3649" s="0"/>
      <c r="AKT3649" s="0"/>
      <c r="AKU3649" s="0"/>
      <c r="AKV3649" s="0"/>
      <c r="AKW3649" s="0"/>
      <c r="AKX3649" s="0"/>
      <c r="AKY3649" s="0"/>
      <c r="AKZ3649" s="0"/>
      <c r="ALA3649" s="0"/>
      <c r="ALB3649" s="0"/>
      <c r="ALC3649" s="0"/>
      <c r="ALD3649" s="0"/>
      <c r="ALE3649" s="0"/>
      <c r="ALF3649" s="0"/>
      <c r="ALG3649" s="0"/>
      <c r="ALH3649" s="0"/>
      <c r="ALI3649" s="0"/>
      <c r="ALJ3649" s="0"/>
      <c r="ALK3649" s="0"/>
      <c r="ALL3649" s="0"/>
      <c r="ALM3649" s="0"/>
      <c r="ALN3649" s="0"/>
      <c r="ALO3649" s="0"/>
      <c r="ALP3649" s="0"/>
      <c r="ALQ3649" s="0"/>
      <c r="ALR3649" s="0"/>
      <c r="ALS3649" s="0"/>
      <c r="ALT3649" s="0"/>
      <c r="ALU3649" s="0"/>
      <c r="ALV3649" s="0"/>
      <c r="ALW3649" s="0"/>
      <c r="ALX3649" s="0"/>
      <c r="ALY3649" s="0"/>
      <c r="ALZ3649" s="0"/>
      <c r="AMA3649" s="0"/>
      <c r="AMB3649" s="0"/>
      <c r="AMC3649" s="0"/>
      <c r="AMD3649" s="0"/>
      <c r="AME3649" s="0"/>
      <c r="AMF3649" s="0"/>
      <c r="AMG3649" s="0"/>
      <c r="AMH3649" s="0"/>
      <c r="AMI3649" s="0"/>
    </row>
    <row r="3650" customFormat="false" ht="12.75" hidden="false" customHeight="false" outlineLevel="0" collapsed="false">
      <c r="A3650" s="1" t="s">
        <v>3875</v>
      </c>
      <c r="C3650" s="27" t="s">
        <v>3880</v>
      </c>
      <c r="D3650" s="27" t="s">
        <v>24</v>
      </c>
      <c r="E3650" s="28"/>
      <c r="F3650" s="29"/>
      <c r="G3650" s="27"/>
      <c r="H3650" s="30" t="s">
        <v>168</v>
      </c>
      <c r="I3650" s="31" t="n">
        <v>6.66</v>
      </c>
      <c r="J3650" s="107" t="s">
        <v>2875</v>
      </c>
      <c r="BM3650" s="0"/>
      <c r="BN3650" s="0"/>
      <c r="BO3650" s="0"/>
      <c r="BP3650" s="0"/>
      <c r="BQ3650" s="0"/>
      <c r="BR3650" s="0"/>
      <c r="BS3650" s="0"/>
      <c r="BT3650" s="0"/>
      <c r="BU3650" s="0"/>
      <c r="BV3650" s="0"/>
      <c r="BW3650" s="0"/>
      <c r="BX3650" s="0"/>
      <c r="BY3650" s="0"/>
      <c r="BZ3650" s="0"/>
      <c r="CA3650" s="0"/>
      <c r="CB3650" s="0"/>
      <c r="CC3650" s="0"/>
      <c r="CD3650" s="0"/>
      <c r="CE3650" s="0"/>
      <c r="CF3650" s="0"/>
      <c r="CG3650" s="0"/>
      <c r="CH3650" s="0"/>
      <c r="CI3650" s="0"/>
      <c r="CJ3650" s="0"/>
      <c r="CK3650" s="0"/>
      <c r="CL3650" s="0"/>
      <c r="CM3650" s="0"/>
      <c r="CN3650" s="0"/>
      <c r="CO3650" s="0"/>
      <c r="CP3650" s="0"/>
      <c r="CQ3650" s="0"/>
      <c r="CR3650" s="0"/>
      <c r="CS3650" s="0"/>
      <c r="CT3650" s="0"/>
      <c r="CU3650" s="0"/>
      <c r="CV3650" s="0"/>
      <c r="CW3650" s="0"/>
      <c r="CX3650" s="0"/>
      <c r="CY3650" s="0"/>
      <c r="CZ3650" s="0"/>
      <c r="DA3650" s="0"/>
      <c r="DB3650" s="0"/>
      <c r="DC3650" s="0"/>
      <c r="DD3650" s="0"/>
      <c r="DE3650" s="0"/>
      <c r="DF3650" s="0"/>
      <c r="DG3650" s="0"/>
      <c r="DH3650" s="0"/>
      <c r="DI3650" s="0"/>
      <c r="DJ3650" s="0"/>
      <c r="DK3650" s="0"/>
      <c r="DL3650" s="0"/>
      <c r="DM3650" s="0"/>
      <c r="DN3650" s="0"/>
      <c r="DO3650" s="0"/>
      <c r="DP3650" s="0"/>
      <c r="DQ3650" s="0"/>
      <c r="DR3650" s="0"/>
      <c r="DS3650" s="0"/>
      <c r="DT3650" s="0"/>
      <c r="DU3650" s="0"/>
      <c r="DV3650" s="0"/>
      <c r="DW3650" s="0"/>
      <c r="DX3650" s="0"/>
      <c r="DY3650" s="0"/>
      <c r="DZ3650" s="0"/>
      <c r="EA3650" s="0"/>
      <c r="EB3650" s="0"/>
      <c r="EC3650" s="0"/>
      <c r="ED3650" s="0"/>
      <c r="EE3650" s="0"/>
      <c r="EF3650" s="0"/>
      <c r="EG3650" s="0"/>
      <c r="EH3650" s="0"/>
      <c r="EI3650" s="0"/>
      <c r="EJ3650" s="0"/>
      <c r="EK3650" s="0"/>
      <c r="EL3650" s="0"/>
      <c r="EM3650" s="0"/>
      <c r="EN3650" s="0"/>
      <c r="EO3650" s="0"/>
      <c r="EP3650" s="0"/>
      <c r="EQ3650" s="0"/>
      <c r="ER3650" s="0"/>
      <c r="ES3650" s="0"/>
      <c r="ET3650" s="0"/>
      <c r="EU3650" s="0"/>
      <c r="EV3650" s="0"/>
      <c r="EW3650" s="0"/>
      <c r="EX3650" s="0"/>
      <c r="EY3650" s="0"/>
      <c r="EZ3650" s="0"/>
      <c r="FA3650" s="0"/>
      <c r="FB3650" s="0"/>
      <c r="FC3650" s="0"/>
      <c r="FD3650" s="0"/>
      <c r="FE3650" s="0"/>
      <c r="FF3650" s="0"/>
      <c r="FG3650" s="0"/>
      <c r="FH3650" s="0"/>
      <c r="FI3650" s="0"/>
      <c r="FJ3650" s="0"/>
      <c r="FK3650" s="0"/>
      <c r="FL3650" s="0"/>
      <c r="FM3650" s="0"/>
      <c r="FN3650" s="0"/>
      <c r="FO3650" s="0"/>
      <c r="FP3650" s="0"/>
      <c r="FQ3650" s="0"/>
      <c r="FR3650" s="0"/>
      <c r="FS3650" s="0"/>
      <c r="FT3650" s="0"/>
      <c r="FU3650" s="0"/>
      <c r="FV3650" s="0"/>
      <c r="FW3650" s="0"/>
      <c r="FX3650" s="0"/>
      <c r="FY3650" s="0"/>
      <c r="FZ3650" s="0"/>
      <c r="GA3650" s="0"/>
      <c r="GB3650" s="0"/>
      <c r="GC3650" s="0"/>
      <c r="GD3650" s="0"/>
      <c r="GE3650" s="0"/>
      <c r="GF3650" s="0"/>
      <c r="GG3650" s="0"/>
      <c r="GH3650" s="0"/>
      <c r="GI3650" s="0"/>
      <c r="GJ3650" s="0"/>
      <c r="GK3650" s="0"/>
      <c r="GL3650" s="0"/>
      <c r="GM3650" s="0"/>
      <c r="GN3650" s="0"/>
      <c r="GO3650" s="0"/>
      <c r="GP3650" s="0"/>
      <c r="GQ3650" s="0"/>
      <c r="GR3650" s="0"/>
      <c r="GS3650" s="0"/>
      <c r="GT3650" s="0"/>
      <c r="GU3650" s="0"/>
      <c r="GV3650" s="0"/>
      <c r="GW3650" s="0"/>
      <c r="GX3650" s="0"/>
      <c r="GY3650" s="0"/>
      <c r="GZ3650" s="0"/>
      <c r="HA3650" s="0"/>
      <c r="HB3650" s="0"/>
      <c r="HC3650" s="0"/>
      <c r="HD3650" s="0"/>
      <c r="HE3650" s="0"/>
      <c r="HF3650" s="0"/>
      <c r="HG3650" s="0"/>
      <c r="HH3650" s="0"/>
      <c r="HI3650" s="0"/>
      <c r="HJ3650" s="0"/>
      <c r="HK3650" s="0"/>
      <c r="HL3650" s="0"/>
      <c r="HM3650" s="0"/>
      <c r="HN3650" s="0"/>
      <c r="HO3650" s="0"/>
      <c r="HP3650" s="0"/>
      <c r="HQ3650" s="0"/>
      <c r="HR3650" s="0"/>
      <c r="HS3650" s="0"/>
      <c r="HT3650" s="0"/>
      <c r="HU3650" s="0"/>
      <c r="HV3650" s="0"/>
      <c r="HW3650" s="0"/>
      <c r="HX3650" s="0"/>
      <c r="HY3650" s="0"/>
      <c r="HZ3650" s="0"/>
      <c r="IA3650" s="0"/>
      <c r="IB3650" s="0"/>
      <c r="IC3650" s="0"/>
      <c r="ID3650" s="0"/>
      <c r="IE3650" s="0"/>
      <c r="IF3650" s="0"/>
      <c r="IG3650" s="0"/>
      <c r="IH3650" s="0"/>
      <c r="II3650" s="0"/>
      <c r="IJ3650" s="0"/>
      <c r="IK3650" s="0"/>
      <c r="IL3650" s="0"/>
      <c r="IM3650" s="0"/>
      <c r="IN3650" s="0"/>
      <c r="IO3650" s="0"/>
      <c r="IP3650" s="0"/>
      <c r="IQ3650" s="0"/>
      <c r="IR3650" s="0"/>
      <c r="IS3650" s="0"/>
      <c r="IT3650" s="0"/>
      <c r="IU3650" s="0"/>
      <c r="IV3650" s="0"/>
      <c r="IW3650" s="0"/>
      <c r="IX3650" s="0"/>
      <c r="IY3650" s="0"/>
      <c r="IZ3650" s="0"/>
      <c r="JA3650" s="0"/>
      <c r="JB3650" s="0"/>
      <c r="JC3650" s="0"/>
      <c r="JD3650" s="0"/>
      <c r="JE3650" s="0"/>
      <c r="JF3650" s="0"/>
      <c r="JG3650" s="0"/>
      <c r="JH3650" s="0"/>
      <c r="JI3650" s="0"/>
      <c r="JJ3650" s="0"/>
      <c r="JK3650" s="0"/>
      <c r="JL3650" s="0"/>
      <c r="JM3650" s="0"/>
      <c r="JN3650" s="0"/>
      <c r="JO3650" s="0"/>
      <c r="JP3650" s="0"/>
      <c r="JQ3650" s="0"/>
      <c r="JR3650" s="0"/>
      <c r="JS3650" s="0"/>
      <c r="JT3650" s="0"/>
      <c r="JU3650" s="0"/>
      <c r="JV3650" s="0"/>
      <c r="JW3650" s="0"/>
      <c r="JX3650" s="0"/>
      <c r="JY3650" s="0"/>
      <c r="JZ3650" s="0"/>
      <c r="KA3650" s="0"/>
      <c r="KB3650" s="0"/>
      <c r="KC3650" s="0"/>
      <c r="KD3650" s="0"/>
      <c r="KE3650" s="0"/>
      <c r="KF3650" s="0"/>
      <c r="KG3650" s="0"/>
      <c r="KH3650" s="0"/>
      <c r="KI3650" s="0"/>
      <c r="KJ3650" s="0"/>
      <c r="KK3650" s="0"/>
      <c r="KL3650" s="0"/>
      <c r="KM3650" s="0"/>
      <c r="KN3650" s="0"/>
      <c r="KO3650" s="0"/>
      <c r="KP3650" s="0"/>
      <c r="KQ3650" s="0"/>
      <c r="KR3650" s="0"/>
      <c r="KS3650" s="0"/>
      <c r="KT3650" s="0"/>
      <c r="KU3650" s="0"/>
      <c r="KV3650" s="0"/>
      <c r="KW3650" s="0"/>
      <c r="KX3650" s="0"/>
      <c r="KY3650" s="0"/>
      <c r="KZ3650" s="0"/>
      <c r="LA3650" s="0"/>
      <c r="LB3650" s="0"/>
      <c r="LC3650" s="0"/>
      <c r="LD3650" s="0"/>
      <c r="LE3650" s="0"/>
      <c r="LF3650" s="0"/>
      <c r="LG3650" s="0"/>
      <c r="LH3650" s="0"/>
      <c r="LI3650" s="0"/>
      <c r="LJ3650" s="0"/>
      <c r="LK3650" s="0"/>
      <c r="LL3650" s="0"/>
      <c r="LM3650" s="0"/>
      <c r="LN3650" s="0"/>
      <c r="LO3650" s="0"/>
      <c r="LP3650" s="0"/>
      <c r="LQ3650" s="0"/>
      <c r="LR3650" s="0"/>
      <c r="LS3650" s="0"/>
      <c r="LT3650" s="0"/>
      <c r="LU3650" s="0"/>
      <c r="LV3650" s="0"/>
      <c r="LW3650" s="0"/>
      <c r="LX3650" s="0"/>
      <c r="LY3650" s="0"/>
      <c r="LZ3650" s="0"/>
      <c r="MA3650" s="0"/>
      <c r="MB3650" s="0"/>
      <c r="MC3650" s="0"/>
      <c r="MD3650" s="0"/>
      <c r="ME3650" s="0"/>
      <c r="MF3650" s="0"/>
      <c r="MG3650" s="0"/>
      <c r="MH3650" s="0"/>
      <c r="MI3650" s="0"/>
      <c r="MJ3650" s="0"/>
      <c r="MK3650" s="0"/>
      <c r="ML3650" s="0"/>
      <c r="MM3650" s="0"/>
      <c r="MN3650" s="0"/>
      <c r="MO3650" s="0"/>
      <c r="MP3650" s="0"/>
      <c r="MQ3650" s="0"/>
      <c r="MR3650" s="0"/>
      <c r="MS3650" s="0"/>
      <c r="MT3650" s="0"/>
      <c r="MU3650" s="0"/>
      <c r="MV3650" s="0"/>
      <c r="MW3650" s="0"/>
      <c r="MX3650" s="0"/>
      <c r="MY3650" s="0"/>
      <c r="MZ3650" s="0"/>
      <c r="NA3650" s="0"/>
      <c r="NB3650" s="0"/>
      <c r="NC3650" s="0"/>
      <c r="ND3650" s="0"/>
      <c r="NE3650" s="0"/>
      <c r="NF3650" s="0"/>
      <c r="NG3650" s="0"/>
      <c r="NH3650" s="0"/>
      <c r="NI3650" s="0"/>
      <c r="NJ3650" s="0"/>
      <c r="NK3650" s="0"/>
      <c r="NL3650" s="0"/>
      <c r="NM3650" s="0"/>
      <c r="NN3650" s="0"/>
      <c r="NO3650" s="0"/>
      <c r="NP3650" s="0"/>
      <c r="NQ3650" s="0"/>
      <c r="NR3650" s="0"/>
      <c r="NS3650" s="0"/>
      <c r="NT3650" s="0"/>
      <c r="NU3650" s="0"/>
      <c r="NV3650" s="0"/>
      <c r="NW3650" s="0"/>
      <c r="NX3650" s="0"/>
      <c r="NY3650" s="0"/>
      <c r="NZ3650" s="0"/>
      <c r="OA3650" s="0"/>
      <c r="OB3650" s="0"/>
      <c r="OC3650" s="0"/>
      <c r="OD3650" s="0"/>
      <c r="OE3650" s="0"/>
      <c r="OF3650" s="0"/>
      <c r="OG3650" s="0"/>
      <c r="OH3650" s="0"/>
      <c r="OI3650" s="0"/>
      <c r="OJ3650" s="0"/>
      <c r="OK3650" s="0"/>
      <c r="OL3650" s="0"/>
      <c r="OM3650" s="0"/>
      <c r="ON3650" s="0"/>
      <c r="OO3650" s="0"/>
      <c r="OP3650" s="0"/>
      <c r="OQ3650" s="0"/>
      <c r="OR3650" s="0"/>
      <c r="OS3650" s="0"/>
      <c r="OT3650" s="0"/>
      <c r="OU3650" s="0"/>
      <c r="OV3650" s="0"/>
      <c r="OW3650" s="0"/>
      <c r="OX3650" s="0"/>
      <c r="OY3650" s="0"/>
      <c r="OZ3650" s="0"/>
      <c r="PA3650" s="0"/>
      <c r="PB3650" s="0"/>
      <c r="PC3650" s="0"/>
      <c r="PD3650" s="0"/>
      <c r="PE3650" s="0"/>
      <c r="PF3650" s="0"/>
      <c r="PG3650" s="0"/>
      <c r="PH3650" s="0"/>
      <c r="PI3650" s="0"/>
      <c r="PJ3650" s="0"/>
      <c r="PK3650" s="0"/>
      <c r="PL3650" s="0"/>
      <c r="PM3650" s="0"/>
      <c r="PN3650" s="0"/>
      <c r="PO3650" s="0"/>
      <c r="PP3650" s="0"/>
      <c r="PQ3650" s="0"/>
      <c r="PR3650" s="0"/>
      <c r="PS3650" s="0"/>
      <c r="PT3650" s="0"/>
      <c r="PU3650" s="0"/>
      <c r="PV3650" s="0"/>
      <c r="PW3650" s="0"/>
      <c r="PX3650" s="0"/>
      <c r="PY3650" s="0"/>
      <c r="PZ3650" s="0"/>
      <c r="QA3650" s="0"/>
      <c r="QB3650" s="0"/>
      <c r="QC3650" s="0"/>
      <c r="QD3650" s="0"/>
      <c r="QE3650" s="0"/>
      <c r="QF3650" s="0"/>
      <c r="QG3650" s="0"/>
      <c r="QH3650" s="0"/>
      <c r="QI3650" s="0"/>
      <c r="QJ3650" s="0"/>
      <c r="QK3650" s="0"/>
      <c r="QL3650" s="0"/>
      <c r="QM3650" s="0"/>
      <c r="QN3650" s="0"/>
      <c r="QO3650" s="0"/>
      <c r="QP3650" s="0"/>
      <c r="QQ3650" s="0"/>
      <c r="QR3650" s="0"/>
      <c r="QS3650" s="0"/>
      <c r="QT3650" s="0"/>
      <c r="QU3650" s="0"/>
      <c r="QV3650" s="0"/>
      <c r="QW3650" s="0"/>
      <c r="QX3650" s="0"/>
      <c r="QY3650" s="0"/>
      <c r="QZ3650" s="0"/>
      <c r="RA3650" s="0"/>
      <c r="RB3650" s="0"/>
      <c r="RC3650" s="0"/>
      <c r="RD3650" s="0"/>
      <c r="RE3650" s="0"/>
      <c r="RF3650" s="0"/>
      <c r="RG3650" s="0"/>
      <c r="RH3650" s="0"/>
      <c r="RI3650" s="0"/>
      <c r="RJ3650" s="0"/>
      <c r="RK3650" s="0"/>
      <c r="RL3650" s="0"/>
      <c r="RM3650" s="0"/>
      <c r="RN3650" s="0"/>
      <c r="RO3650" s="0"/>
      <c r="RP3650" s="0"/>
      <c r="RQ3650" s="0"/>
      <c r="RR3650" s="0"/>
      <c r="RS3650" s="0"/>
      <c r="RT3650" s="0"/>
      <c r="RU3650" s="0"/>
      <c r="RV3650" s="0"/>
      <c r="RW3650" s="0"/>
      <c r="RX3650" s="0"/>
      <c r="RY3650" s="0"/>
      <c r="RZ3650" s="0"/>
      <c r="SA3650" s="0"/>
      <c r="SB3650" s="0"/>
      <c r="SC3650" s="0"/>
      <c r="SD3650" s="0"/>
      <c r="SE3650" s="0"/>
      <c r="SF3650" s="0"/>
      <c r="SG3650" s="0"/>
      <c r="SH3650" s="0"/>
      <c r="SI3650" s="0"/>
      <c r="SJ3650" s="0"/>
      <c r="SK3650" s="0"/>
      <c r="SL3650" s="0"/>
      <c r="SM3650" s="0"/>
      <c r="SN3650" s="0"/>
      <c r="SO3650" s="0"/>
      <c r="SP3650" s="0"/>
      <c r="SQ3650" s="0"/>
      <c r="SR3650" s="0"/>
      <c r="SS3650" s="0"/>
      <c r="ST3650" s="0"/>
      <c r="SU3650" s="0"/>
      <c r="SV3650" s="0"/>
      <c r="SW3650" s="0"/>
      <c r="SX3650" s="0"/>
      <c r="SY3650" s="0"/>
      <c r="SZ3650" s="0"/>
      <c r="TA3650" s="0"/>
      <c r="TB3650" s="0"/>
      <c r="TC3650" s="0"/>
      <c r="TD3650" s="0"/>
      <c r="TE3650" s="0"/>
      <c r="TF3650" s="0"/>
      <c r="TG3650" s="0"/>
      <c r="TH3650" s="0"/>
      <c r="TI3650" s="0"/>
      <c r="TJ3650" s="0"/>
      <c r="TK3650" s="0"/>
      <c r="TL3650" s="0"/>
      <c r="TM3650" s="0"/>
      <c r="TN3650" s="0"/>
      <c r="TO3650" s="0"/>
      <c r="TP3650" s="0"/>
      <c r="TQ3650" s="0"/>
      <c r="TR3650" s="0"/>
      <c r="TS3650" s="0"/>
      <c r="TT3650" s="0"/>
      <c r="TU3650" s="0"/>
      <c r="TV3650" s="0"/>
      <c r="TW3650" s="0"/>
      <c r="TX3650" s="0"/>
      <c r="TY3650" s="0"/>
      <c r="TZ3650" s="0"/>
      <c r="UA3650" s="0"/>
      <c r="UB3650" s="0"/>
      <c r="UC3650" s="0"/>
      <c r="UD3650" s="0"/>
      <c r="UE3650" s="0"/>
      <c r="UF3650" s="0"/>
      <c r="UG3650" s="0"/>
      <c r="UH3650" s="0"/>
      <c r="UI3650" s="0"/>
      <c r="UJ3650" s="0"/>
      <c r="UK3650" s="0"/>
      <c r="UL3650" s="0"/>
      <c r="UM3650" s="0"/>
      <c r="UN3650" s="0"/>
      <c r="UO3650" s="0"/>
      <c r="UP3650" s="0"/>
      <c r="UQ3650" s="0"/>
      <c r="UR3650" s="0"/>
      <c r="US3650" s="0"/>
      <c r="UT3650" s="0"/>
      <c r="UU3650" s="0"/>
      <c r="UV3650" s="0"/>
      <c r="UW3650" s="0"/>
      <c r="UX3650" s="0"/>
      <c r="UY3650" s="0"/>
      <c r="UZ3650" s="0"/>
      <c r="VA3650" s="0"/>
      <c r="VB3650" s="0"/>
      <c r="VC3650" s="0"/>
      <c r="VD3650" s="0"/>
      <c r="VE3650" s="0"/>
      <c r="VF3650" s="0"/>
      <c r="VG3650" s="0"/>
      <c r="VH3650" s="0"/>
      <c r="VI3650" s="0"/>
      <c r="VJ3650" s="0"/>
      <c r="VK3650" s="0"/>
      <c r="VL3650" s="0"/>
      <c r="VM3650" s="0"/>
      <c r="VN3650" s="0"/>
      <c r="VO3650" s="0"/>
      <c r="VP3650" s="0"/>
      <c r="VQ3650" s="0"/>
      <c r="VR3650" s="0"/>
      <c r="VS3650" s="0"/>
      <c r="VT3650" s="0"/>
      <c r="VU3650" s="0"/>
      <c r="VV3650" s="0"/>
      <c r="VW3650" s="0"/>
      <c r="VX3650" s="0"/>
      <c r="VY3650" s="0"/>
      <c r="VZ3650" s="0"/>
      <c r="WA3650" s="0"/>
      <c r="WB3650" s="0"/>
      <c r="WC3650" s="0"/>
      <c r="WD3650" s="0"/>
      <c r="WE3650" s="0"/>
      <c r="WF3650" s="0"/>
      <c r="WG3650" s="0"/>
      <c r="WH3650" s="0"/>
      <c r="WI3650" s="0"/>
      <c r="WJ3650" s="0"/>
      <c r="WK3650" s="0"/>
      <c r="WL3650" s="0"/>
      <c r="WM3650" s="0"/>
      <c r="WN3650" s="0"/>
      <c r="WO3650" s="0"/>
      <c r="WP3650" s="0"/>
      <c r="WQ3650" s="0"/>
      <c r="WR3650" s="0"/>
      <c r="WS3650" s="0"/>
      <c r="WT3650" s="0"/>
      <c r="WU3650" s="0"/>
      <c r="WV3650" s="0"/>
      <c r="WW3650" s="0"/>
      <c r="WX3650" s="0"/>
      <c r="WY3650" s="0"/>
      <c r="WZ3650" s="0"/>
      <c r="XA3650" s="0"/>
      <c r="XB3650" s="0"/>
      <c r="XC3650" s="0"/>
      <c r="XD3650" s="0"/>
      <c r="XE3650" s="0"/>
      <c r="XF3650" s="0"/>
      <c r="XG3650" s="0"/>
      <c r="XH3650" s="0"/>
      <c r="XI3650" s="0"/>
      <c r="XJ3650" s="0"/>
      <c r="XK3650" s="0"/>
      <c r="XL3650" s="0"/>
      <c r="XM3650" s="0"/>
      <c r="XN3650" s="0"/>
      <c r="XO3650" s="0"/>
      <c r="XP3650" s="0"/>
      <c r="XQ3650" s="0"/>
      <c r="XR3650" s="0"/>
      <c r="XS3650" s="0"/>
      <c r="XT3650" s="0"/>
      <c r="XU3650" s="0"/>
      <c r="XV3650" s="0"/>
      <c r="XW3650" s="0"/>
      <c r="XX3650" s="0"/>
      <c r="XY3650" s="0"/>
      <c r="XZ3650" s="0"/>
      <c r="YA3650" s="0"/>
      <c r="YB3650" s="0"/>
      <c r="YC3650" s="0"/>
      <c r="YD3650" s="0"/>
      <c r="YE3650" s="0"/>
      <c r="YF3650" s="0"/>
      <c r="YG3650" s="0"/>
      <c r="YH3650" s="0"/>
      <c r="YI3650" s="0"/>
      <c r="YJ3650" s="0"/>
      <c r="YK3650" s="0"/>
      <c r="YL3650" s="0"/>
      <c r="YM3650" s="0"/>
      <c r="YN3650" s="0"/>
      <c r="YO3650" s="0"/>
      <c r="YP3650" s="0"/>
      <c r="YQ3650" s="0"/>
      <c r="YR3650" s="0"/>
      <c r="YS3650" s="0"/>
      <c r="YT3650" s="0"/>
      <c r="YU3650" s="0"/>
      <c r="YV3650" s="0"/>
      <c r="YW3650" s="0"/>
      <c r="YX3650" s="0"/>
      <c r="YY3650" s="0"/>
      <c r="YZ3650" s="0"/>
      <c r="ZA3650" s="0"/>
      <c r="ZB3650" s="0"/>
      <c r="ZC3650" s="0"/>
      <c r="ZD3650" s="0"/>
      <c r="ZE3650" s="0"/>
      <c r="ZF3650" s="0"/>
      <c r="ZG3650" s="0"/>
      <c r="ZH3650" s="0"/>
      <c r="ZI3650" s="0"/>
      <c r="ZJ3650" s="0"/>
      <c r="ZK3650" s="0"/>
      <c r="ZL3650" s="0"/>
      <c r="ZM3650" s="0"/>
      <c r="ZN3650" s="0"/>
      <c r="ZO3650" s="0"/>
      <c r="ZP3650" s="0"/>
      <c r="ZQ3650" s="0"/>
      <c r="ZR3650" s="0"/>
      <c r="ZS3650" s="0"/>
      <c r="ZT3650" s="0"/>
      <c r="ZU3650" s="0"/>
      <c r="ZV3650" s="0"/>
      <c r="ZW3650" s="0"/>
      <c r="ZX3650" s="0"/>
      <c r="ZY3650" s="0"/>
      <c r="ZZ3650" s="0"/>
      <c r="AAA3650" s="0"/>
      <c r="AAB3650" s="0"/>
      <c r="AAC3650" s="0"/>
      <c r="AAD3650" s="0"/>
      <c r="AAE3650" s="0"/>
      <c r="AAF3650" s="0"/>
      <c r="AAG3650" s="0"/>
      <c r="AAH3650" s="0"/>
      <c r="AAI3650" s="0"/>
      <c r="AAJ3650" s="0"/>
      <c r="AAK3650" s="0"/>
      <c r="AAL3650" s="0"/>
      <c r="AAM3650" s="0"/>
      <c r="AAN3650" s="0"/>
      <c r="AAO3650" s="0"/>
      <c r="AAP3650" s="0"/>
      <c r="AAQ3650" s="0"/>
      <c r="AAR3650" s="0"/>
      <c r="AAS3650" s="0"/>
      <c r="AAT3650" s="0"/>
      <c r="AAU3650" s="0"/>
      <c r="AAV3650" s="0"/>
      <c r="AAW3650" s="0"/>
      <c r="AAX3650" s="0"/>
      <c r="AAY3650" s="0"/>
      <c r="AAZ3650" s="0"/>
      <c r="ABA3650" s="0"/>
      <c r="ABB3650" s="0"/>
      <c r="ABC3650" s="0"/>
      <c r="ABD3650" s="0"/>
      <c r="ABE3650" s="0"/>
      <c r="ABF3650" s="0"/>
      <c r="ABG3650" s="0"/>
      <c r="ABH3650" s="0"/>
      <c r="ABI3650" s="0"/>
      <c r="ABJ3650" s="0"/>
      <c r="ABK3650" s="0"/>
      <c r="ABL3650" s="0"/>
      <c r="ABM3650" s="0"/>
      <c r="ABN3650" s="0"/>
      <c r="ABO3650" s="0"/>
      <c r="ABP3650" s="0"/>
      <c r="ABQ3650" s="0"/>
      <c r="ABR3650" s="0"/>
      <c r="ABS3650" s="0"/>
      <c r="ABT3650" s="0"/>
      <c r="ABU3650" s="0"/>
      <c r="ABV3650" s="0"/>
      <c r="ABW3650" s="0"/>
      <c r="ABX3650" s="0"/>
      <c r="ABY3650" s="0"/>
      <c r="ABZ3650" s="0"/>
      <c r="ACA3650" s="0"/>
      <c r="ACB3650" s="0"/>
      <c r="ACC3650" s="0"/>
      <c r="ACD3650" s="0"/>
      <c r="ACE3650" s="0"/>
      <c r="ACF3650" s="0"/>
      <c r="ACG3650" s="0"/>
      <c r="ACH3650" s="0"/>
      <c r="ACI3650" s="0"/>
      <c r="ACJ3650" s="0"/>
      <c r="ACK3650" s="0"/>
      <c r="ACL3650" s="0"/>
      <c r="ACM3650" s="0"/>
      <c r="ACN3650" s="0"/>
      <c r="ACO3650" s="0"/>
      <c r="ACP3650" s="0"/>
      <c r="ACQ3650" s="0"/>
      <c r="ACR3650" s="0"/>
      <c r="ACS3650" s="0"/>
      <c r="ACT3650" s="0"/>
      <c r="ACU3650" s="0"/>
      <c r="ACV3650" s="0"/>
      <c r="ACW3650" s="0"/>
      <c r="ACX3650" s="0"/>
      <c r="ACY3650" s="0"/>
      <c r="ACZ3650" s="0"/>
      <c r="ADA3650" s="0"/>
      <c r="ADB3650" s="0"/>
      <c r="ADC3650" s="0"/>
      <c r="ADD3650" s="0"/>
      <c r="ADE3650" s="0"/>
      <c r="ADF3650" s="0"/>
      <c r="ADG3650" s="0"/>
      <c r="ADH3650" s="0"/>
      <c r="ADI3650" s="0"/>
      <c r="ADJ3650" s="0"/>
      <c r="ADK3650" s="0"/>
      <c r="ADL3650" s="0"/>
      <c r="ADM3650" s="0"/>
      <c r="ADN3650" s="0"/>
      <c r="ADO3650" s="0"/>
      <c r="ADP3650" s="0"/>
      <c r="ADQ3650" s="0"/>
      <c r="ADR3650" s="0"/>
      <c r="ADS3650" s="0"/>
      <c r="ADT3650" s="0"/>
      <c r="ADU3650" s="0"/>
      <c r="ADV3650" s="0"/>
      <c r="ADW3650" s="0"/>
      <c r="ADX3650" s="0"/>
      <c r="ADY3650" s="0"/>
      <c r="ADZ3650" s="0"/>
      <c r="AEA3650" s="0"/>
      <c r="AEB3650" s="0"/>
      <c r="AEC3650" s="0"/>
      <c r="AED3650" s="0"/>
      <c r="AEE3650" s="0"/>
      <c r="AEF3650" s="0"/>
      <c r="AEG3650" s="0"/>
      <c r="AEH3650" s="0"/>
      <c r="AEI3650" s="0"/>
      <c r="AEJ3650" s="0"/>
      <c r="AEK3650" s="0"/>
      <c r="AEL3650" s="0"/>
      <c r="AEM3650" s="0"/>
      <c r="AEN3650" s="0"/>
      <c r="AEO3650" s="0"/>
      <c r="AEP3650" s="0"/>
      <c r="AEQ3650" s="0"/>
      <c r="AER3650" s="0"/>
      <c r="AES3650" s="0"/>
      <c r="AET3650" s="0"/>
      <c r="AEU3650" s="0"/>
      <c r="AEV3650" s="0"/>
      <c r="AEW3650" s="0"/>
      <c r="AEX3650" s="0"/>
      <c r="AEY3650" s="0"/>
      <c r="AEZ3650" s="0"/>
      <c r="AFA3650" s="0"/>
      <c r="AFB3650" s="0"/>
      <c r="AFC3650" s="0"/>
      <c r="AFD3650" s="0"/>
      <c r="AFE3650" s="0"/>
      <c r="AFF3650" s="0"/>
      <c r="AFG3650" s="0"/>
      <c r="AFH3650" s="0"/>
      <c r="AFI3650" s="0"/>
      <c r="AFJ3650" s="0"/>
      <c r="AFK3650" s="0"/>
      <c r="AFL3650" s="0"/>
      <c r="AFM3650" s="0"/>
      <c r="AFN3650" s="0"/>
      <c r="AFO3650" s="0"/>
      <c r="AFP3650" s="0"/>
      <c r="AFQ3650" s="0"/>
      <c r="AFR3650" s="0"/>
      <c r="AFS3650" s="0"/>
      <c r="AFT3650" s="0"/>
      <c r="AFU3650" s="0"/>
      <c r="AFV3650" s="0"/>
      <c r="AFW3650" s="0"/>
      <c r="AFX3650" s="0"/>
      <c r="AFY3650" s="0"/>
      <c r="AFZ3650" s="0"/>
      <c r="AGA3650" s="0"/>
      <c r="AGB3650" s="0"/>
      <c r="AGC3650" s="0"/>
      <c r="AGD3650" s="0"/>
      <c r="AGE3650" s="0"/>
      <c r="AGF3650" s="0"/>
      <c r="AGG3650" s="0"/>
      <c r="AGH3650" s="0"/>
      <c r="AGI3650" s="0"/>
      <c r="AGJ3650" s="0"/>
      <c r="AGK3650" s="0"/>
      <c r="AGL3650" s="0"/>
      <c r="AGM3650" s="0"/>
      <c r="AGN3650" s="0"/>
      <c r="AGO3650" s="0"/>
      <c r="AGP3650" s="0"/>
      <c r="AGQ3650" s="0"/>
      <c r="AGR3650" s="0"/>
      <c r="AGS3650" s="0"/>
      <c r="AGT3650" s="0"/>
      <c r="AGU3650" s="0"/>
      <c r="AGV3650" s="0"/>
      <c r="AGW3650" s="0"/>
      <c r="AGX3650" s="0"/>
      <c r="AGY3650" s="0"/>
      <c r="AGZ3650" s="0"/>
      <c r="AHA3650" s="0"/>
      <c r="AHB3650" s="0"/>
      <c r="AHC3650" s="0"/>
      <c r="AHD3650" s="0"/>
      <c r="AHE3650" s="0"/>
      <c r="AHF3650" s="0"/>
      <c r="AHG3650" s="0"/>
      <c r="AHH3650" s="0"/>
      <c r="AHI3650" s="0"/>
      <c r="AHJ3650" s="0"/>
      <c r="AHK3650" s="0"/>
      <c r="AHL3650" s="0"/>
      <c r="AHM3650" s="0"/>
      <c r="AHN3650" s="0"/>
      <c r="AHO3650" s="0"/>
      <c r="AHP3650" s="0"/>
      <c r="AHQ3650" s="0"/>
      <c r="AHR3650" s="0"/>
      <c r="AHS3650" s="0"/>
      <c r="AHT3650" s="0"/>
      <c r="AHU3650" s="0"/>
      <c r="AHV3650" s="0"/>
      <c r="AHW3650" s="0"/>
      <c r="AHX3650" s="0"/>
      <c r="AHY3650" s="0"/>
      <c r="AHZ3650" s="0"/>
      <c r="AIA3650" s="0"/>
      <c r="AIB3650" s="0"/>
      <c r="AIC3650" s="0"/>
      <c r="AID3650" s="0"/>
      <c r="AIE3650" s="0"/>
      <c r="AIF3650" s="0"/>
      <c r="AIG3650" s="0"/>
      <c r="AIH3650" s="0"/>
      <c r="AII3650" s="0"/>
      <c r="AIJ3650" s="0"/>
      <c r="AIK3650" s="0"/>
      <c r="AIL3650" s="0"/>
      <c r="AIM3650" s="0"/>
      <c r="AIN3650" s="0"/>
      <c r="AIO3650" s="0"/>
      <c r="AIP3650" s="0"/>
      <c r="AIQ3650" s="0"/>
      <c r="AIR3650" s="0"/>
      <c r="AIS3650" s="0"/>
      <c r="AIT3650" s="0"/>
      <c r="AIU3650" s="0"/>
      <c r="AIV3650" s="0"/>
      <c r="AIW3650" s="0"/>
      <c r="AIX3650" s="0"/>
      <c r="AIY3650" s="0"/>
      <c r="AIZ3650" s="0"/>
      <c r="AJA3650" s="0"/>
      <c r="AJB3650" s="0"/>
      <c r="AJC3650" s="0"/>
      <c r="AJD3650" s="0"/>
      <c r="AJE3650" s="0"/>
      <c r="AJF3650" s="0"/>
      <c r="AJG3650" s="0"/>
      <c r="AJH3650" s="0"/>
      <c r="AJI3650" s="0"/>
      <c r="AJJ3650" s="0"/>
      <c r="AJK3650" s="0"/>
      <c r="AJL3650" s="0"/>
      <c r="AJM3650" s="0"/>
      <c r="AJN3650" s="0"/>
      <c r="AJO3650" s="0"/>
      <c r="AJP3650" s="0"/>
      <c r="AJQ3650" s="0"/>
      <c r="AJR3650" s="0"/>
      <c r="AJS3650" s="0"/>
      <c r="AJT3650" s="0"/>
      <c r="AJU3650" s="0"/>
      <c r="AJV3650" s="0"/>
      <c r="AJW3650" s="0"/>
      <c r="AJX3650" s="0"/>
      <c r="AJY3650" s="0"/>
      <c r="AJZ3650" s="0"/>
      <c r="AKA3650" s="0"/>
      <c r="AKB3650" s="0"/>
      <c r="AKC3650" s="0"/>
      <c r="AKD3650" s="0"/>
      <c r="AKE3650" s="0"/>
      <c r="AKF3650" s="0"/>
      <c r="AKG3650" s="0"/>
      <c r="AKH3650" s="0"/>
      <c r="AKI3650" s="0"/>
      <c r="AKJ3650" s="0"/>
      <c r="AKK3650" s="0"/>
      <c r="AKL3650" s="0"/>
      <c r="AKM3650" s="0"/>
      <c r="AKN3650" s="0"/>
      <c r="AKO3650" s="0"/>
      <c r="AKP3650" s="0"/>
      <c r="AKQ3650" s="0"/>
      <c r="AKR3650" s="0"/>
      <c r="AKS3650" s="0"/>
      <c r="AKT3650" s="0"/>
      <c r="AKU3650" s="0"/>
      <c r="AKV3650" s="0"/>
      <c r="AKW3650" s="0"/>
      <c r="AKX3650" s="0"/>
      <c r="AKY3650" s="0"/>
      <c r="AKZ3650" s="0"/>
      <c r="ALA3650" s="0"/>
      <c r="ALB3650" s="0"/>
      <c r="ALC3650" s="0"/>
      <c r="ALD3650" s="0"/>
      <c r="ALE3650" s="0"/>
      <c r="ALF3650" s="0"/>
      <c r="ALG3650" s="0"/>
      <c r="ALH3650" s="0"/>
      <c r="ALI3650" s="0"/>
      <c r="ALJ3650" s="0"/>
      <c r="ALK3650" s="0"/>
      <c r="ALL3650" s="0"/>
      <c r="ALM3650" s="0"/>
      <c r="ALN3650" s="0"/>
      <c r="ALO3650" s="0"/>
      <c r="ALP3650" s="0"/>
      <c r="ALQ3650" s="0"/>
      <c r="ALR3650" s="0"/>
      <c r="ALS3650" s="0"/>
      <c r="ALT3650" s="0"/>
      <c r="ALU3650" s="0"/>
      <c r="ALV3650" s="0"/>
      <c r="ALW3650" s="0"/>
      <c r="ALX3650" s="0"/>
      <c r="ALY3650" s="0"/>
      <c r="ALZ3650" s="0"/>
      <c r="AMA3650" s="0"/>
      <c r="AMB3650" s="0"/>
      <c r="AMC3650" s="0"/>
      <c r="AMD3650" s="0"/>
      <c r="AME3650" s="0"/>
      <c r="AMF3650" s="0"/>
      <c r="AMG3650" s="0"/>
      <c r="AMH3650" s="0"/>
      <c r="AMI3650" s="0"/>
    </row>
    <row r="3651" customFormat="false" ht="12.75" hidden="false" customHeight="false" outlineLevel="0" collapsed="false">
      <c r="A3651" s="1" t="s">
        <v>3875</v>
      </c>
      <c r="C3651" s="27" t="s">
        <v>3881</v>
      </c>
      <c r="D3651" s="27" t="s">
        <v>51</v>
      </c>
      <c r="E3651" s="28"/>
      <c r="F3651" s="29"/>
      <c r="G3651" s="27"/>
      <c r="H3651" s="30" t="s">
        <v>168</v>
      </c>
      <c r="I3651" s="31" t="n">
        <v>4.48</v>
      </c>
      <c r="J3651" s="107" t="s">
        <v>2875</v>
      </c>
      <c r="BM3651" s="0"/>
      <c r="BN3651" s="0"/>
      <c r="BO3651" s="0"/>
      <c r="BP3651" s="0"/>
      <c r="BQ3651" s="0"/>
      <c r="BR3651" s="0"/>
      <c r="BS3651" s="0"/>
      <c r="BT3651" s="0"/>
      <c r="BU3651" s="0"/>
      <c r="BV3651" s="0"/>
      <c r="BW3651" s="0"/>
      <c r="BX3651" s="0"/>
      <c r="BY3651" s="0"/>
      <c r="BZ3651" s="0"/>
      <c r="CA3651" s="0"/>
      <c r="CB3651" s="0"/>
      <c r="CC3651" s="0"/>
      <c r="CD3651" s="0"/>
      <c r="CE3651" s="0"/>
      <c r="CF3651" s="0"/>
      <c r="CG3651" s="0"/>
      <c r="CH3651" s="0"/>
      <c r="CI3651" s="0"/>
      <c r="CJ3651" s="0"/>
      <c r="CK3651" s="0"/>
      <c r="CL3651" s="0"/>
      <c r="CM3651" s="0"/>
      <c r="CN3651" s="0"/>
      <c r="CO3651" s="0"/>
      <c r="CP3651" s="0"/>
      <c r="CQ3651" s="0"/>
      <c r="CR3651" s="0"/>
      <c r="CS3651" s="0"/>
      <c r="CT3651" s="0"/>
      <c r="CU3651" s="0"/>
      <c r="CV3651" s="0"/>
      <c r="CW3651" s="0"/>
      <c r="CX3651" s="0"/>
      <c r="CY3651" s="0"/>
      <c r="CZ3651" s="0"/>
      <c r="DA3651" s="0"/>
      <c r="DB3651" s="0"/>
      <c r="DC3651" s="0"/>
      <c r="DD3651" s="0"/>
      <c r="DE3651" s="0"/>
      <c r="DF3651" s="0"/>
      <c r="DG3651" s="0"/>
      <c r="DH3651" s="0"/>
      <c r="DI3651" s="0"/>
      <c r="DJ3651" s="0"/>
      <c r="DK3651" s="0"/>
      <c r="DL3651" s="0"/>
      <c r="DM3651" s="0"/>
      <c r="DN3651" s="0"/>
      <c r="DO3651" s="0"/>
      <c r="DP3651" s="0"/>
      <c r="DQ3651" s="0"/>
      <c r="DR3651" s="0"/>
      <c r="DS3651" s="0"/>
      <c r="DT3651" s="0"/>
      <c r="DU3651" s="0"/>
      <c r="DV3651" s="0"/>
      <c r="DW3651" s="0"/>
      <c r="DX3651" s="0"/>
      <c r="DY3651" s="0"/>
      <c r="DZ3651" s="0"/>
      <c r="EA3651" s="0"/>
      <c r="EB3651" s="0"/>
      <c r="EC3651" s="0"/>
      <c r="ED3651" s="0"/>
      <c r="EE3651" s="0"/>
      <c r="EF3651" s="0"/>
      <c r="EG3651" s="0"/>
      <c r="EH3651" s="0"/>
      <c r="EI3651" s="0"/>
      <c r="EJ3651" s="0"/>
      <c r="EK3651" s="0"/>
      <c r="EL3651" s="0"/>
      <c r="EM3651" s="0"/>
      <c r="EN3651" s="0"/>
      <c r="EO3651" s="0"/>
      <c r="EP3651" s="0"/>
      <c r="EQ3651" s="0"/>
      <c r="ER3651" s="0"/>
      <c r="ES3651" s="0"/>
      <c r="ET3651" s="0"/>
      <c r="EU3651" s="0"/>
      <c r="EV3651" s="0"/>
      <c r="EW3651" s="0"/>
      <c r="EX3651" s="0"/>
      <c r="EY3651" s="0"/>
      <c r="EZ3651" s="0"/>
      <c r="FA3651" s="0"/>
      <c r="FB3651" s="0"/>
      <c r="FC3651" s="0"/>
      <c r="FD3651" s="0"/>
      <c r="FE3651" s="0"/>
      <c r="FF3651" s="0"/>
      <c r="FG3651" s="0"/>
      <c r="FH3651" s="0"/>
      <c r="FI3651" s="0"/>
      <c r="FJ3651" s="0"/>
      <c r="FK3651" s="0"/>
      <c r="FL3651" s="0"/>
      <c r="FM3651" s="0"/>
      <c r="FN3651" s="0"/>
      <c r="FO3651" s="0"/>
      <c r="FP3651" s="0"/>
      <c r="FQ3651" s="0"/>
      <c r="FR3651" s="0"/>
      <c r="FS3651" s="0"/>
      <c r="FT3651" s="0"/>
      <c r="FU3651" s="0"/>
      <c r="FV3651" s="0"/>
      <c r="FW3651" s="0"/>
      <c r="FX3651" s="0"/>
      <c r="FY3651" s="0"/>
      <c r="FZ3651" s="0"/>
      <c r="GA3651" s="0"/>
      <c r="GB3651" s="0"/>
      <c r="GC3651" s="0"/>
      <c r="GD3651" s="0"/>
      <c r="GE3651" s="0"/>
      <c r="GF3651" s="0"/>
      <c r="GG3651" s="0"/>
      <c r="GH3651" s="0"/>
      <c r="GI3651" s="0"/>
      <c r="GJ3651" s="0"/>
      <c r="GK3651" s="0"/>
      <c r="GL3651" s="0"/>
      <c r="GM3651" s="0"/>
      <c r="GN3651" s="0"/>
      <c r="GO3651" s="0"/>
      <c r="GP3651" s="0"/>
      <c r="GQ3651" s="0"/>
      <c r="GR3651" s="0"/>
      <c r="GS3651" s="0"/>
      <c r="GT3651" s="0"/>
      <c r="GU3651" s="0"/>
      <c r="GV3651" s="0"/>
      <c r="GW3651" s="0"/>
      <c r="GX3651" s="0"/>
      <c r="GY3651" s="0"/>
      <c r="GZ3651" s="0"/>
      <c r="HA3651" s="0"/>
      <c r="HB3651" s="0"/>
      <c r="HC3651" s="0"/>
      <c r="HD3651" s="0"/>
      <c r="HE3651" s="0"/>
      <c r="HF3651" s="0"/>
      <c r="HG3651" s="0"/>
      <c r="HH3651" s="0"/>
      <c r="HI3651" s="0"/>
      <c r="HJ3651" s="0"/>
      <c r="HK3651" s="0"/>
      <c r="HL3651" s="0"/>
      <c r="HM3651" s="0"/>
      <c r="HN3651" s="0"/>
      <c r="HO3651" s="0"/>
      <c r="HP3651" s="0"/>
      <c r="HQ3651" s="0"/>
      <c r="HR3651" s="0"/>
      <c r="HS3651" s="0"/>
      <c r="HT3651" s="0"/>
      <c r="HU3651" s="0"/>
      <c r="HV3651" s="0"/>
      <c r="HW3651" s="0"/>
      <c r="HX3651" s="0"/>
      <c r="HY3651" s="0"/>
      <c r="HZ3651" s="0"/>
      <c r="IA3651" s="0"/>
      <c r="IB3651" s="0"/>
      <c r="IC3651" s="0"/>
      <c r="ID3651" s="0"/>
      <c r="IE3651" s="0"/>
      <c r="IF3651" s="0"/>
      <c r="IG3651" s="0"/>
      <c r="IH3651" s="0"/>
      <c r="II3651" s="0"/>
      <c r="IJ3651" s="0"/>
      <c r="IK3651" s="0"/>
      <c r="IL3651" s="0"/>
      <c r="IM3651" s="0"/>
      <c r="IN3651" s="0"/>
      <c r="IO3651" s="0"/>
      <c r="IP3651" s="0"/>
      <c r="IQ3651" s="0"/>
      <c r="IR3651" s="0"/>
      <c r="IS3651" s="0"/>
      <c r="IT3651" s="0"/>
      <c r="IU3651" s="0"/>
      <c r="IV3651" s="0"/>
      <c r="IW3651" s="0"/>
      <c r="IX3651" s="0"/>
      <c r="IY3651" s="0"/>
      <c r="IZ3651" s="0"/>
      <c r="JA3651" s="0"/>
      <c r="JB3651" s="0"/>
      <c r="JC3651" s="0"/>
      <c r="JD3651" s="0"/>
      <c r="JE3651" s="0"/>
      <c r="JF3651" s="0"/>
      <c r="JG3651" s="0"/>
      <c r="JH3651" s="0"/>
      <c r="JI3651" s="0"/>
      <c r="JJ3651" s="0"/>
      <c r="JK3651" s="0"/>
      <c r="JL3651" s="0"/>
      <c r="JM3651" s="0"/>
      <c r="JN3651" s="0"/>
      <c r="JO3651" s="0"/>
      <c r="JP3651" s="0"/>
      <c r="JQ3651" s="0"/>
      <c r="JR3651" s="0"/>
      <c r="JS3651" s="0"/>
      <c r="JT3651" s="0"/>
      <c r="JU3651" s="0"/>
      <c r="JV3651" s="0"/>
      <c r="JW3651" s="0"/>
      <c r="JX3651" s="0"/>
      <c r="JY3651" s="0"/>
      <c r="JZ3651" s="0"/>
      <c r="KA3651" s="0"/>
      <c r="KB3651" s="0"/>
      <c r="KC3651" s="0"/>
      <c r="KD3651" s="0"/>
      <c r="KE3651" s="0"/>
      <c r="KF3651" s="0"/>
      <c r="KG3651" s="0"/>
      <c r="KH3651" s="0"/>
      <c r="KI3651" s="0"/>
      <c r="KJ3651" s="0"/>
      <c r="KK3651" s="0"/>
      <c r="KL3651" s="0"/>
      <c r="KM3651" s="0"/>
      <c r="KN3651" s="0"/>
      <c r="KO3651" s="0"/>
      <c r="KP3651" s="0"/>
      <c r="KQ3651" s="0"/>
      <c r="KR3651" s="0"/>
      <c r="KS3651" s="0"/>
      <c r="KT3651" s="0"/>
      <c r="KU3651" s="0"/>
      <c r="KV3651" s="0"/>
      <c r="KW3651" s="0"/>
      <c r="KX3651" s="0"/>
      <c r="KY3651" s="0"/>
      <c r="KZ3651" s="0"/>
      <c r="LA3651" s="0"/>
      <c r="LB3651" s="0"/>
      <c r="LC3651" s="0"/>
      <c r="LD3651" s="0"/>
      <c r="LE3651" s="0"/>
      <c r="LF3651" s="0"/>
      <c r="LG3651" s="0"/>
      <c r="LH3651" s="0"/>
      <c r="LI3651" s="0"/>
      <c r="LJ3651" s="0"/>
      <c r="LK3651" s="0"/>
      <c r="LL3651" s="0"/>
      <c r="LM3651" s="0"/>
      <c r="LN3651" s="0"/>
      <c r="LO3651" s="0"/>
      <c r="LP3651" s="0"/>
      <c r="LQ3651" s="0"/>
      <c r="LR3651" s="0"/>
      <c r="LS3651" s="0"/>
      <c r="LT3651" s="0"/>
      <c r="LU3651" s="0"/>
      <c r="LV3651" s="0"/>
      <c r="LW3651" s="0"/>
      <c r="LX3651" s="0"/>
      <c r="LY3651" s="0"/>
      <c r="LZ3651" s="0"/>
      <c r="MA3651" s="0"/>
      <c r="MB3651" s="0"/>
      <c r="MC3651" s="0"/>
      <c r="MD3651" s="0"/>
      <c r="ME3651" s="0"/>
      <c r="MF3651" s="0"/>
      <c r="MG3651" s="0"/>
      <c r="MH3651" s="0"/>
      <c r="MI3651" s="0"/>
      <c r="MJ3651" s="0"/>
      <c r="MK3651" s="0"/>
      <c r="ML3651" s="0"/>
      <c r="MM3651" s="0"/>
      <c r="MN3651" s="0"/>
      <c r="MO3651" s="0"/>
      <c r="MP3651" s="0"/>
      <c r="MQ3651" s="0"/>
      <c r="MR3651" s="0"/>
      <c r="MS3651" s="0"/>
      <c r="MT3651" s="0"/>
      <c r="MU3651" s="0"/>
      <c r="MV3651" s="0"/>
      <c r="MW3651" s="0"/>
      <c r="MX3651" s="0"/>
      <c r="MY3651" s="0"/>
      <c r="MZ3651" s="0"/>
      <c r="NA3651" s="0"/>
      <c r="NB3651" s="0"/>
      <c r="NC3651" s="0"/>
      <c r="ND3651" s="0"/>
      <c r="NE3651" s="0"/>
      <c r="NF3651" s="0"/>
      <c r="NG3651" s="0"/>
      <c r="NH3651" s="0"/>
      <c r="NI3651" s="0"/>
      <c r="NJ3651" s="0"/>
      <c r="NK3651" s="0"/>
      <c r="NL3651" s="0"/>
      <c r="NM3651" s="0"/>
      <c r="NN3651" s="0"/>
      <c r="NO3651" s="0"/>
      <c r="NP3651" s="0"/>
      <c r="NQ3651" s="0"/>
      <c r="NR3651" s="0"/>
      <c r="NS3651" s="0"/>
      <c r="NT3651" s="0"/>
      <c r="NU3651" s="0"/>
      <c r="NV3651" s="0"/>
      <c r="NW3651" s="0"/>
      <c r="NX3651" s="0"/>
      <c r="NY3651" s="0"/>
      <c r="NZ3651" s="0"/>
      <c r="OA3651" s="0"/>
      <c r="OB3651" s="0"/>
      <c r="OC3651" s="0"/>
      <c r="OD3651" s="0"/>
      <c r="OE3651" s="0"/>
      <c r="OF3651" s="0"/>
      <c r="OG3651" s="0"/>
      <c r="OH3651" s="0"/>
      <c r="OI3651" s="0"/>
      <c r="OJ3651" s="0"/>
      <c r="OK3651" s="0"/>
      <c r="OL3651" s="0"/>
      <c r="OM3651" s="0"/>
      <c r="ON3651" s="0"/>
      <c r="OO3651" s="0"/>
      <c r="OP3651" s="0"/>
      <c r="OQ3651" s="0"/>
      <c r="OR3651" s="0"/>
      <c r="OS3651" s="0"/>
      <c r="OT3651" s="0"/>
      <c r="OU3651" s="0"/>
      <c r="OV3651" s="0"/>
      <c r="OW3651" s="0"/>
      <c r="OX3651" s="0"/>
      <c r="OY3651" s="0"/>
      <c r="OZ3651" s="0"/>
      <c r="PA3651" s="0"/>
      <c r="PB3651" s="0"/>
      <c r="PC3651" s="0"/>
      <c r="PD3651" s="0"/>
      <c r="PE3651" s="0"/>
      <c r="PF3651" s="0"/>
      <c r="PG3651" s="0"/>
      <c r="PH3651" s="0"/>
      <c r="PI3651" s="0"/>
      <c r="PJ3651" s="0"/>
      <c r="PK3651" s="0"/>
      <c r="PL3651" s="0"/>
      <c r="PM3651" s="0"/>
      <c r="PN3651" s="0"/>
      <c r="PO3651" s="0"/>
      <c r="PP3651" s="0"/>
      <c r="PQ3651" s="0"/>
      <c r="PR3651" s="0"/>
      <c r="PS3651" s="0"/>
      <c r="PT3651" s="0"/>
      <c r="PU3651" s="0"/>
      <c r="PV3651" s="0"/>
      <c r="PW3651" s="0"/>
      <c r="PX3651" s="0"/>
      <c r="PY3651" s="0"/>
      <c r="PZ3651" s="0"/>
      <c r="QA3651" s="0"/>
      <c r="QB3651" s="0"/>
      <c r="QC3651" s="0"/>
      <c r="QD3651" s="0"/>
      <c r="QE3651" s="0"/>
      <c r="QF3651" s="0"/>
      <c r="QG3651" s="0"/>
      <c r="QH3651" s="0"/>
      <c r="QI3651" s="0"/>
      <c r="QJ3651" s="0"/>
      <c r="QK3651" s="0"/>
      <c r="QL3651" s="0"/>
      <c r="QM3651" s="0"/>
      <c r="QN3651" s="0"/>
      <c r="QO3651" s="0"/>
      <c r="QP3651" s="0"/>
      <c r="QQ3651" s="0"/>
      <c r="QR3651" s="0"/>
      <c r="QS3651" s="0"/>
      <c r="QT3651" s="0"/>
      <c r="QU3651" s="0"/>
      <c r="QV3651" s="0"/>
      <c r="QW3651" s="0"/>
      <c r="QX3651" s="0"/>
      <c r="QY3651" s="0"/>
      <c r="QZ3651" s="0"/>
      <c r="RA3651" s="0"/>
      <c r="RB3651" s="0"/>
      <c r="RC3651" s="0"/>
      <c r="RD3651" s="0"/>
      <c r="RE3651" s="0"/>
      <c r="RF3651" s="0"/>
      <c r="RG3651" s="0"/>
      <c r="RH3651" s="0"/>
      <c r="RI3651" s="0"/>
      <c r="RJ3651" s="0"/>
      <c r="RK3651" s="0"/>
      <c r="RL3651" s="0"/>
      <c r="RM3651" s="0"/>
      <c r="RN3651" s="0"/>
      <c r="RO3651" s="0"/>
      <c r="RP3651" s="0"/>
      <c r="RQ3651" s="0"/>
      <c r="RR3651" s="0"/>
      <c r="RS3651" s="0"/>
      <c r="RT3651" s="0"/>
      <c r="RU3651" s="0"/>
      <c r="RV3651" s="0"/>
      <c r="RW3651" s="0"/>
      <c r="RX3651" s="0"/>
      <c r="RY3651" s="0"/>
      <c r="RZ3651" s="0"/>
      <c r="SA3651" s="0"/>
      <c r="SB3651" s="0"/>
      <c r="SC3651" s="0"/>
      <c r="SD3651" s="0"/>
      <c r="SE3651" s="0"/>
      <c r="SF3651" s="0"/>
      <c r="SG3651" s="0"/>
      <c r="SH3651" s="0"/>
      <c r="SI3651" s="0"/>
      <c r="SJ3651" s="0"/>
      <c r="SK3651" s="0"/>
      <c r="SL3651" s="0"/>
      <c r="SM3651" s="0"/>
      <c r="SN3651" s="0"/>
      <c r="SO3651" s="0"/>
      <c r="SP3651" s="0"/>
      <c r="SQ3651" s="0"/>
      <c r="SR3651" s="0"/>
      <c r="SS3651" s="0"/>
      <c r="ST3651" s="0"/>
      <c r="SU3651" s="0"/>
      <c r="SV3651" s="0"/>
      <c r="SW3651" s="0"/>
      <c r="SX3651" s="0"/>
      <c r="SY3651" s="0"/>
      <c r="SZ3651" s="0"/>
      <c r="TA3651" s="0"/>
      <c r="TB3651" s="0"/>
      <c r="TC3651" s="0"/>
      <c r="TD3651" s="0"/>
      <c r="TE3651" s="0"/>
      <c r="TF3651" s="0"/>
      <c r="TG3651" s="0"/>
      <c r="TH3651" s="0"/>
      <c r="TI3651" s="0"/>
      <c r="TJ3651" s="0"/>
      <c r="TK3651" s="0"/>
      <c r="TL3651" s="0"/>
      <c r="TM3651" s="0"/>
      <c r="TN3651" s="0"/>
      <c r="TO3651" s="0"/>
      <c r="TP3651" s="0"/>
      <c r="TQ3651" s="0"/>
      <c r="TR3651" s="0"/>
      <c r="TS3651" s="0"/>
      <c r="TT3651" s="0"/>
      <c r="TU3651" s="0"/>
      <c r="TV3651" s="0"/>
      <c r="TW3651" s="0"/>
      <c r="TX3651" s="0"/>
      <c r="TY3651" s="0"/>
      <c r="TZ3651" s="0"/>
      <c r="UA3651" s="0"/>
      <c r="UB3651" s="0"/>
      <c r="UC3651" s="0"/>
      <c r="UD3651" s="0"/>
      <c r="UE3651" s="0"/>
      <c r="UF3651" s="0"/>
      <c r="UG3651" s="0"/>
      <c r="UH3651" s="0"/>
      <c r="UI3651" s="0"/>
      <c r="UJ3651" s="0"/>
      <c r="UK3651" s="0"/>
      <c r="UL3651" s="0"/>
      <c r="UM3651" s="0"/>
      <c r="UN3651" s="0"/>
      <c r="UO3651" s="0"/>
      <c r="UP3651" s="0"/>
      <c r="UQ3651" s="0"/>
      <c r="UR3651" s="0"/>
      <c r="US3651" s="0"/>
      <c r="UT3651" s="0"/>
      <c r="UU3651" s="0"/>
      <c r="UV3651" s="0"/>
      <c r="UW3651" s="0"/>
      <c r="UX3651" s="0"/>
      <c r="UY3651" s="0"/>
      <c r="UZ3651" s="0"/>
      <c r="VA3651" s="0"/>
      <c r="VB3651" s="0"/>
      <c r="VC3651" s="0"/>
      <c r="VD3651" s="0"/>
      <c r="VE3651" s="0"/>
      <c r="VF3651" s="0"/>
      <c r="VG3651" s="0"/>
      <c r="VH3651" s="0"/>
      <c r="VI3651" s="0"/>
      <c r="VJ3651" s="0"/>
      <c r="VK3651" s="0"/>
      <c r="VL3651" s="0"/>
      <c r="VM3651" s="0"/>
      <c r="VN3651" s="0"/>
      <c r="VO3651" s="0"/>
      <c r="VP3651" s="0"/>
      <c r="VQ3651" s="0"/>
      <c r="VR3651" s="0"/>
      <c r="VS3651" s="0"/>
      <c r="VT3651" s="0"/>
      <c r="VU3651" s="0"/>
      <c r="VV3651" s="0"/>
      <c r="VW3651" s="0"/>
      <c r="VX3651" s="0"/>
      <c r="VY3651" s="0"/>
      <c r="VZ3651" s="0"/>
      <c r="WA3651" s="0"/>
      <c r="WB3651" s="0"/>
      <c r="WC3651" s="0"/>
      <c r="WD3651" s="0"/>
      <c r="WE3651" s="0"/>
      <c r="WF3651" s="0"/>
      <c r="WG3651" s="0"/>
      <c r="WH3651" s="0"/>
      <c r="WI3651" s="0"/>
      <c r="WJ3651" s="0"/>
      <c r="WK3651" s="0"/>
      <c r="WL3651" s="0"/>
      <c r="WM3651" s="0"/>
      <c r="WN3651" s="0"/>
      <c r="WO3651" s="0"/>
      <c r="WP3651" s="0"/>
      <c r="WQ3651" s="0"/>
      <c r="WR3651" s="0"/>
      <c r="WS3651" s="0"/>
      <c r="WT3651" s="0"/>
      <c r="WU3651" s="0"/>
      <c r="WV3651" s="0"/>
      <c r="WW3651" s="0"/>
      <c r="WX3651" s="0"/>
      <c r="WY3651" s="0"/>
      <c r="WZ3651" s="0"/>
      <c r="XA3651" s="0"/>
      <c r="XB3651" s="0"/>
      <c r="XC3651" s="0"/>
      <c r="XD3651" s="0"/>
      <c r="XE3651" s="0"/>
      <c r="XF3651" s="0"/>
      <c r="XG3651" s="0"/>
      <c r="XH3651" s="0"/>
      <c r="XI3651" s="0"/>
      <c r="XJ3651" s="0"/>
      <c r="XK3651" s="0"/>
      <c r="XL3651" s="0"/>
      <c r="XM3651" s="0"/>
      <c r="XN3651" s="0"/>
      <c r="XO3651" s="0"/>
      <c r="XP3651" s="0"/>
      <c r="XQ3651" s="0"/>
      <c r="XR3651" s="0"/>
      <c r="XS3651" s="0"/>
      <c r="XT3651" s="0"/>
      <c r="XU3651" s="0"/>
      <c r="XV3651" s="0"/>
      <c r="XW3651" s="0"/>
      <c r="XX3651" s="0"/>
      <c r="XY3651" s="0"/>
      <c r="XZ3651" s="0"/>
      <c r="YA3651" s="0"/>
      <c r="YB3651" s="0"/>
      <c r="YC3651" s="0"/>
      <c r="YD3651" s="0"/>
      <c r="YE3651" s="0"/>
      <c r="YF3651" s="0"/>
      <c r="YG3651" s="0"/>
      <c r="YH3651" s="0"/>
      <c r="YI3651" s="0"/>
      <c r="YJ3651" s="0"/>
      <c r="YK3651" s="0"/>
      <c r="YL3651" s="0"/>
      <c r="YM3651" s="0"/>
      <c r="YN3651" s="0"/>
      <c r="YO3651" s="0"/>
      <c r="YP3651" s="0"/>
      <c r="YQ3651" s="0"/>
      <c r="YR3651" s="0"/>
      <c r="YS3651" s="0"/>
      <c r="YT3651" s="0"/>
      <c r="YU3651" s="0"/>
      <c r="YV3651" s="0"/>
      <c r="YW3651" s="0"/>
      <c r="YX3651" s="0"/>
      <c r="YY3651" s="0"/>
      <c r="YZ3651" s="0"/>
      <c r="ZA3651" s="0"/>
      <c r="ZB3651" s="0"/>
      <c r="ZC3651" s="0"/>
      <c r="ZD3651" s="0"/>
      <c r="ZE3651" s="0"/>
      <c r="ZF3651" s="0"/>
      <c r="ZG3651" s="0"/>
      <c r="ZH3651" s="0"/>
      <c r="ZI3651" s="0"/>
      <c r="ZJ3651" s="0"/>
      <c r="ZK3651" s="0"/>
      <c r="ZL3651" s="0"/>
      <c r="ZM3651" s="0"/>
      <c r="ZN3651" s="0"/>
      <c r="ZO3651" s="0"/>
      <c r="ZP3651" s="0"/>
      <c r="ZQ3651" s="0"/>
      <c r="ZR3651" s="0"/>
      <c r="ZS3651" s="0"/>
      <c r="ZT3651" s="0"/>
      <c r="ZU3651" s="0"/>
      <c r="ZV3651" s="0"/>
      <c r="ZW3651" s="0"/>
      <c r="ZX3651" s="0"/>
      <c r="ZY3651" s="0"/>
      <c r="ZZ3651" s="0"/>
      <c r="AAA3651" s="0"/>
      <c r="AAB3651" s="0"/>
      <c r="AAC3651" s="0"/>
      <c r="AAD3651" s="0"/>
      <c r="AAE3651" s="0"/>
      <c r="AAF3651" s="0"/>
      <c r="AAG3651" s="0"/>
      <c r="AAH3651" s="0"/>
      <c r="AAI3651" s="0"/>
      <c r="AAJ3651" s="0"/>
      <c r="AAK3651" s="0"/>
      <c r="AAL3651" s="0"/>
      <c r="AAM3651" s="0"/>
      <c r="AAN3651" s="0"/>
      <c r="AAO3651" s="0"/>
      <c r="AAP3651" s="0"/>
      <c r="AAQ3651" s="0"/>
      <c r="AAR3651" s="0"/>
      <c r="AAS3651" s="0"/>
      <c r="AAT3651" s="0"/>
      <c r="AAU3651" s="0"/>
      <c r="AAV3651" s="0"/>
      <c r="AAW3651" s="0"/>
      <c r="AAX3651" s="0"/>
      <c r="AAY3651" s="0"/>
      <c r="AAZ3651" s="0"/>
      <c r="ABA3651" s="0"/>
      <c r="ABB3651" s="0"/>
      <c r="ABC3651" s="0"/>
      <c r="ABD3651" s="0"/>
      <c r="ABE3651" s="0"/>
      <c r="ABF3651" s="0"/>
      <c r="ABG3651" s="0"/>
      <c r="ABH3651" s="0"/>
      <c r="ABI3651" s="0"/>
      <c r="ABJ3651" s="0"/>
      <c r="ABK3651" s="0"/>
      <c r="ABL3651" s="0"/>
      <c r="ABM3651" s="0"/>
      <c r="ABN3651" s="0"/>
      <c r="ABO3651" s="0"/>
      <c r="ABP3651" s="0"/>
      <c r="ABQ3651" s="0"/>
      <c r="ABR3651" s="0"/>
      <c r="ABS3651" s="0"/>
      <c r="ABT3651" s="0"/>
      <c r="ABU3651" s="0"/>
      <c r="ABV3651" s="0"/>
      <c r="ABW3651" s="0"/>
      <c r="ABX3651" s="0"/>
      <c r="ABY3651" s="0"/>
      <c r="ABZ3651" s="0"/>
      <c r="ACA3651" s="0"/>
      <c r="ACB3651" s="0"/>
      <c r="ACC3651" s="0"/>
      <c r="ACD3651" s="0"/>
      <c r="ACE3651" s="0"/>
      <c r="ACF3651" s="0"/>
      <c r="ACG3651" s="0"/>
      <c r="ACH3651" s="0"/>
      <c r="ACI3651" s="0"/>
      <c r="ACJ3651" s="0"/>
      <c r="ACK3651" s="0"/>
      <c r="ACL3651" s="0"/>
      <c r="ACM3651" s="0"/>
      <c r="ACN3651" s="0"/>
      <c r="ACO3651" s="0"/>
      <c r="ACP3651" s="0"/>
      <c r="ACQ3651" s="0"/>
      <c r="ACR3651" s="0"/>
      <c r="ACS3651" s="0"/>
      <c r="ACT3651" s="0"/>
      <c r="ACU3651" s="0"/>
      <c r="ACV3651" s="0"/>
      <c r="ACW3651" s="0"/>
      <c r="ACX3651" s="0"/>
      <c r="ACY3651" s="0"/>
      <c r="ACZ3651" s="0"/>
      <c r="ADA3651" s="0"/>
      <c r="ADB3651" s="0"/>
      <c r="ADC3651" s="0"/>
      <c r="ADD3651" s="0"/>
      <c r="ADE3651" s="0"/>
      <c r="ADF3651" s="0"/>
      <c r="ADG3651" s="0"/>
      <c r="ADH3651" s="0"/>
      <c r="ADI3651" s="0"/>
      <c r="ADJ3651" s="0"/>
      <c r="ADK3651" s="0"/>
      <c r="ADL3651" s="0"/>
      <c r="ADM3651" s="0"/>
      <c r="ADN3651" s="0"/>
      <c r="ADO3651" s="0"/>
      <c r="ADP3651" s="0"/>
      <c r="ADQ3651" s="0"/>
      <c r="ADR3651" s="0"/>
      <c r="ADS3651" s="0"/>
      <c r="ADT3651" s="0"/>
      <c r="ADU3651" s="0"/>
      <c r="ADV3651" s="0"/>
      <c r="ADW3651" s="0"/>
      <c r="ADX3651" s="0"/>
      <c r="ADY3651" s="0"/>
      <c r="ADZ3651" s="0"/>
      <c r="AEA3651" s="0"/>
      <c r="AEB3651" s="0"/>
      <c r="AEC3651" s="0"/>
      <c r="AED3651" s="0"/>
      <c r="AEE3651" s="0"/>
      <c r="AEF3651" s="0"/>
      <c r="AEG3651" s="0"/>
      <c r="AEH3651" s="0"/>
      <c r="AEI3651" s="0"/>
      <c r="AEJ3651" s="0"/>
      <c r="AEK3651" s="0"/>
      <c r="AEL3651" s="0"/>
      <c r="AEM3651" s="0"/>
      <c r="AEN3651" s="0"/>
      <c r="AEO3651" s="0"/>
      <c r="AEP3651" s="0"/>
      <c r="AEQ3651" s="0"/>
      <c r="AER3651" s="0"/>
      <c r="AES3651" s="0"/>
      <c r="AET3651" s="0"/>
      <c r="AEU3651" s="0"/>
      <c r="AEV3651" s="0"/>
      <c r="AEW3651" s="0"/>
      <c r="AEX3651" s="0"/>
      <c r="AEY3651" s="0"/>
      <c r="AEZ3651" s="0"/>
      <c r="AFA3651" s="0"/>
      <c r="AFB3651" s="0"/>
      <c r="AFC3651" s="0"/>
      <c r="AFD3651" s="0"/>
      <c r="AFE3651" s="0"/>
      <c r="AFF3651" s="0"/>
      <c r="AFG3651" s="0"/>
      <c r="AFH3651" s="0"/>
      <c r="AFI3651" s="0"/>
      <c r="AFJ3651" s="0"/>
      <c r="AFK3651" s="0"/>
      <c r="AFL3651" s="0"/>
      <c r="AFM3651" s="0"/>
      <c r="AFN3651" s="0"/>
      <c r="AFO3651" s="0"/>
      <c r="AFP3651" s="0"/>
      <c r="AFQ3651" s="0"/>
      <c r="AFR3651" s="0"/>
      <c r="AFS3651" s="0"/>
      <c r="AFT3651" s="0"/>
      <c r="AFU3651" s="0"/>
      <c r="AFV3651" s="0"/>
      <c r="AFW3651" s="0"/>
      <c r="AFX3651" s="0"/>
      <c r="AFY3651" s="0"/>
      <c r="AFZ3651" s="0"/>
      <c r="AGA3651" s="0"/>
      <c r="AGB3651" s="0"/>
      <c r="AGC3651" s="0"/>
      <c r="AGD3651" s="0"/>
      <c r="AGE3651" s="0"/>
      <c r="AGF3651" s="0"/>
      <c r="AGG3651" s="0"/>
      <c r="AGH3651" s="0"/>
      <c r="AGI3651" s="0"/>
      <c r="AGJ3651" s="0"/>
      <c r="AGK3651" s="0"/>
      <c r="AGL3651" s="0"/>
      <c r="AGM3651" s="0"/>
      <c r="AGN3651" s="0"/>
      <c r="AGO3651" s="0"/>
      <c r="AGP3651" s="0"/>
      <c r="AGQ3651" s="0"/>
      <c r="AGR3651" s="0"/>
      <c r="AGS3651" s="0"/>
      <c r="AGT3651" s="0"/>
      <c r="AGU3651" s="0"/>
      <c r="AGV3651" s="0"/>
      <c r="AGW3651" s="0"/>
      <c r="AGX3651" s="0"/>
      <c r="AGY3651" s="0"/>
      <c r="AGZ3651" s="0"/>
      <c r="AHA3651" s="0"/>
      <c r="AHB3651" s="0"/>
      <c r="AHC3651" s="0"/>
      <c r="AHD3651" s="0"/>
      <c r="AHE3651" s="0"/>
      <c r="AHF3651" s="0"/>
      <c r="AHG3651" s="0"/>
      <c r="AHH3651" s="0"/>
      <c r="AHI3651" s="0"/>
      <c r="AHJ3651" s="0"/>
      <c r="AHK3651" s="0"/>
      <c r="AHL3651" s="0"/>
      <c r="AHM3651" s="0"/>
      <c r="AHN3651" s="0"/>
      <c r="AHO3651" s="0"/>
      <c r="AHP3651" s="0"/>
      <c r="AHQ3651" s="0"/>
      <c r="AHR3651" s="0"/>
      <c r="AHS3651" s="0"/>
      <c r="AHT3651" s="0"/>
      <c r="AHU3651" s="0"/>
      <c r="AHV3651" s="0"/>
      <c r="AHW3651" s="0"/>
      <c r="AHX3651" s="0"/>
      <c r="AHY3651" s="0"/>
      <c r="AHZ3651" s="0"/>
      <c r="AIA3651" s="0"/>
      <c r="AIB3651" s="0"/>
      <c r="AIC3651" s="0"/>
      <c r="AID3651" s="0"/>
      <c r="AIE3651" s="0"/>
      <c r="AIF3651" s="0"/>
      <c r="AIG3651" s="0"/>
      <c r="AIH3651" s="0"/>
      <c r="AII3651" s="0"/>
      <c r="AIJ3651" s="0"/>
      <c r="AIK3651" s="0"/>
      <c r="AIL3651" s="0"/>
      <c r="AIM3651" s="0"/>
      <c r="AIN3651" s="0"/>
      <c r="AIO3651" s="0"/>
      <c r="AIP3651" s="0"/>
      <c r="AIQ3651" s="0"/>
      <c r="AIR3651" s="0"/>
      <c r="AIS3651" s="0"/>
      <c r="AIT3651" s="0"/>
      <c r="AIU3651" s="0"/>
      <c r="AIV3651" s="0"/>
      <c r="AIW3651" s="0"/>
      <c r="AIX3651" s="0"/>
      <c r="AIY3651" s="0"/>
      <c r="AIZ3651" s="0"/>
      <c r="AJA3651" s="0"/>
      <c r="AJB3651" s="0"/>
      <c r="AJC3651" s="0"/>
      <c r="AJD3651" s="0"/>
      <c r="AJE3651" s="0"/>
      <c r="AJF3651" s="0"/>
      <c r="AJG3651" s="0"/>
      <c r="AJH3651" s="0"/>
      <c r="AJI3651" s="0"/>
      <c r="AJJ3651" s="0"/>
      <c r="AJK3651" s="0"/>
      <c r="AJL3651" s="0"/>
      <c r="AJM3651" s="0"/>
      <c r="AJN3651" s="0"/>
      <c r="AJO3651" s="0"/>
      <c r="AJP3651" s="0"/>
      <c r="AJQ3651" s="0"/>
      <c r="AJR3651" s="0"/>
      <c r="AJS3651" s="0"/>
      <c r="AJT3651" s="0"/>
      <c r="AJU3651" s="0"/>
      <c r="AJV3651" s="0"/>
      <c r="AJW3651" s="0"/>
      <c r="AJX3651" s="0"/>
      <c r="AJY3651" s="0"/>
      <c r="AJZ3651" s="0"/>
      <c r="AKA3651" s="0"/>
      <c r="AKB3651" s="0"/>
      <c r="AKC3651" s="0"/>
      <c r="AKD3651" s="0"/>
      <c r="AKE3651" s="0"/>
      <c r="AKF3651" s="0"/>
      <c r="AKG3651" s="0"/>
      <c r="AKH3651" s="0"/>
      <c r="AKI3651" s="0"/>
      <c r="AKJ3651" s="0"/>
      <c r="AKK3651" s="0"/>
      <c r="AKL3651" s="0"/>
      <c r="AKM3651" s="0"/>
      <c r="AKN3651" s="0"/>
      <c r="AKO3651" s="0"/>
      <c r="AKP3651" s="0"/>
      <c r="AKQ3651" s="0"/>
      <c r="AKR3651" s="0"/>
      <c r="AKS3651" s="0"/>
      <c r="AKT3651" s="0"/>
      <c r="AKU3651" s="0"/>
      <c r="AKV3651" s="0"/>
      <c r="AKW3651" s="0"/>
      <c r="AKX3651" s="0"/>
      <c r="AKY3651" s="0"/>
      <c r="AKZ3651" s="0"/>
      <c r="ALA3651" s="0"/>
      <c r="ALB3651" s="0"/>
      <c r="ALC3651" s="0"/>
      <c r="ALD3651" s="0"/>
      <c r="ALE3651" s="0"/>
      <c r="ALF3651" s="0"/>
      <c r="ALG3651" s="0"/>
      <c r="ALH3651" s="0"/>
      <c r="ALI3651" s="0"/>
      <c r="ALJ3651" s="0"/>
      <c r="ALK3651" s="0"/>
      <c r="ALL3651" s="0"/>
      <c r="ALM3651" s="0"/>
      <c r="ALN3651" s="0"/>
      <c r="ALO3651" s="0"/>
      <c r="ALP3651" s="0"/>
      <c r="ALQ3651" s="0"/>
      <c r="ALR3651" s="0"/>
      <c r="ALS3651" s="0"/>
      <c r="ALT3651" s="0"/>
      <c r="ALU3651" s="0"/>
      <c r="ALV3651" s="0"/>
      <c r="ALW3651" s="0"/>
      <c r="ALX3651" s="0"/>
      <c r="ALY3651" s="0"/>
      <c r="ALZ3651" s="0"/>
      <c r="AMA3651" s="0"/>
      <c r="AMB3651" s="0"/>
      <c r="AMC3651" s="0"/>
      <c r="AMD3651" s="0"/>
      <c r="AME3651" s="0"/>
      <c r="AMF3651" s="0"/>
      <c r="AMG3651" s="0"/>
      <c r="AMH3651" s="0"/>
      <c r="AMI3651" s="0"/>
    </row>
    <row r="3652" customFormat="false" ht="12.75" hidden="false" customHeight="false" outlineLevel="0" collapsed="false">
      <c r="I3652" s="3"/>
      <c r="BM3652" s="0"/>
      <c r="BN3652" s="0"/>
      <c r="BO3652" s="0"/>
      <c r="BP3652" s="0"/>
      <c r="BQ3652" s="0"/>
      <c r="BR3652" s="0"/>
      <c r="BS3652" s="0"/>
      <c r="BT3652" s="0"/>
      <c r="BU3652" s="0"/>
      <c r="BV3652" s="0"/>
      <c r="BW3652" s="0"/>
      <c r="BX3652" s="0"/>
      <c r="BY3652" s="0"/>
      <c r="BZ3652" s="0"/>
      <c r="CA3652" s="0"/>
      <c r="CB3652" s="0"/>
      <c r="CC3652" s="0"/>
      <c r="CD3652" s="0"/>
      <c r="CE3652" s="0"/>
      <c r="CF3652" s="0"/>
      <c r="CG3652" s="0"/>
      <c r="CH3652" s="0"/>
      <c r="CI3652" s="0"/>
      <c r="CJ3652" s="0"/>
      <c r="CK3652" s="0"/>
      <c r="CL3652" s="0"/>
      <c r="CM3652" s="0"/>
      <c r="CN3652" s="0"/>
      <c r="CO3652" s="0"/>
      <c r="CP3652" s="0"/>
      <c r="CQ3652" s="0"/>
      <c r="CR3652" s="0"/>
      <c r="CS3652" s="0"/>
      <c r="CT3652" s="0"/>
      <c r="CU3652" s="0"/>
      <c r="CV3652" s="0"/>
      <c r="CW3652" s="0"/>
      <c r="CX3652" s="0"/>
      <c r="CY3652" s="0"/>
      <c r="CZ3652" s="0"/>
      <c r="DA3652" s="0"/>
      <c r="DB3652" s="0"/>
      <c r="DC3652" s="0"/>
      <c r="DD3652" s="0"/>
      <c r="DE3652" s="0"/>
      <c r="DF3652" s="0"/>
      <c r="DG3652" s="0"/>
      <c r="DH3652" s="0"/>
      <c r="DI3652" s="0"/>
      <c r="DJ3652" s="0"/>
      <c r="DK3652" s="0"/>
      <c r="DL3652" s="0"/>
      <c r="DM3652" s="0"/>
      <c r="DN3652" s="0"/>
      <c r="DO3652" s="0"/>
      <c r="DP3652" s="0"/>
      <c r="DQ3652" s="0"/>
      <c r="DR3652" s="0"/>
      <c r="DS3652" s="0"/>
      <c r="DT3652" s="0"/>
      <c r="DU3652" s="0"/>
      <c r="DV3652" s="0"/>
      <c r="DW3652" s="0"/>
      <c r="DX3652" s="0"/>
      <c r="DY3652" s="0"/>
      <c r="DZ3652" s="0"/>
      <c r="EA3652" s="0"/>
      <c r="EB3652" s="0"/>
      <c r="EC3652" s="0"/>
      <c r="ED3652" s="0"/>
      <c r="EE3652" s="0"/>
      <c r="EF3652" s="0"/>
      <c r="EG3652" s="0"/>
      <c r="EH3652" s="0"/>
      <c r="EI3652" s="0"/>
      <c r="EJ3652" s="0"/>
      <c r="EK3652" s="0"/>
      <c r="EL3652" s="0"/>
      <c r="EM3652" s="0"/>
      <c r="EN3652" s="0"/>
      <c r="EO3652" s="0"/>
      <c r="EP3652" s="0"/>
      <c r="EQ3652" s="0"/>
      <c r="ER3652" s="0"/>
      <c r="ES3652" s="0"/>
      <c r="ET3652" s="0"/>
      <c r="EU3652" s="0"/>
      <c r="EV3652" s="0"/>
      <c r="EW3652" s="0"/>
      <c r="EX3652" s="0"/>
      <c r="EY3652" s="0"/>
      <c r="EZ3652" s="0"/>
      <c r="FA3652" s="0"/>
      <c r="FB3652" s="0"/>
      <c r="FC3652" s="0"/>
      <c r="FD3652" s="0"/>
      <c r="FE3652" s="0"/>
      <c r="FF3652" s="0"/>
      <c r="FG3652" s="0"/>
      <c r="FH3652" s="0"/>
      <c r="FI3652" s="0"/>
      <c r="FJ3652" s="0"/>
      <c r="FK3652" s="0"/>
      <c r="FL3652" s="0"/>
      <c r="FM3652" s="0"/>
      <c r="FN3652" s="0"/>
      <c r="FO3652" s="0"/>
      <c r="FP3652" s="0"/>
      <c r="FQ3652" s="0"/>
      <c r="FR3652" s="0"/>
      <c r="FS3652" s="0"/>
      <c r="FT3652" s="0"/>
      <c r="FU3652" s="0"/>
      <c r="FV3652" s="0"/>
      <c r="FW3652" s="0"/>
      <c r="FX3652" s="0"/>
      <c r="FY3652" s="0"/>
      <c r="FZ3652" s="0"/>
      <c r="GA3652" s="0"/>
      <c r="GB3652" s="0"/>
      <c r="GC3652" s="0"/>
      <c r="GD3652" s="0"/>
      <c r="GE3652" s="0"/>
      <c r="GF3652" s="0"/>
      <c r="GG3652" s="0"/>
      <c r="GH3652" s="0"/>
      <c r="GI3652" s="0"/>
      <c r="GJ3652" s="0"/>
      <c r="GK3652" s="0"/>
      <c r="GL3652" s="0"/>
      <c r="GM3652" s="0"/>
      <c r="GN3652" s="0"/>
      <c r="GO3652" s="0"/>
      <c r="GP3652" s="0"/>
      <c r="GQ3652" s="0"/>
      <c r="GR3652" s="0"/>
      <c r="GS3652" s="0"/>
      <c r="GT3652" s="0"/>
      <c r="GU3652" s="0"/>
      <c r="GV3652" s="0"/>
      <c r="GW3652" s="0"/>
      <c r="GX3652" s="0"/>
      <c r="GY3652" s="0"/>
      <c r="GZ3652" s="0"/>
      <c r="HA3652" s="0"/>
      <c r="HB3652" s="0"/>
      <c r="HC3652" s="0"/>
      <c r="HD3652" s="0"/>
      <c r="HE3652" s="0"/>
      <c r="HF3652" s="0"/>
      <c r="HG3652" s="0"/>
      <c r="HH3652" s="0"/>
      <c r="HI3652" s="0"/>
      <c r="HJ3652" s="0"/>
      <c r="HK3652" s="0"/>
      <c r="HL3652" s="0"/>
      <c r="HM3652" s="0"/>
      <c r="HN3652" s="0"/>
      <c r="HO3652" s="0"/>
      <c r="HP3652" s="0"/>
      <c r="HQ3652" s="0"/>
      <c r="HR3652" s="0"/>
      <c r="HS3652" s="0"/>
      <c r="HT3652" s="0"/>
      <c r="HU3652" s="0"/>
      <c r="HV3652" s="0"/>
      <c r="HW3652" s="0"/>
      <c r="HX3652" s="0"/>
      <c r="HY3652" s="0"/>
      <c r="HZ3652" s="0"/>
      <c r="IA3652" s="0"/>
      <c r="IB3652" s="0"/>
      <c r="IC3652" s="0"/>
      <c r="ID3652" s="0"/>
      <c r="IE3652" s="0"/>
      <c r="IF3652" s="0"/>
      <c r="IG3652" s="0"/>
      <c r="IH3652" s="0"/>
      <c r="II3652" s="0"/>
      <c r="IJ3652" s="0"/>
      <c r="IK3652" s="0"/>
      <c r="IL3652" s="0"/>
      <c r="IM3652" s="0"/>
      <c r="IN3652" s="0"/>
      <c r="IO3652" s="0"/>
      <c r="IP3652" s="0"/>
      <c r="IQ3652" s="0"/>
      <c r="IR3652" s="0"/>
      <c r="IS3652" s="0"/>
      <c r="IT3652" s="0"/>
      <c r="IU3652" s="0"/>
      <c r="IV3652" s="0"/>
      <c r="IW3652" s="0"/>
      <c r="IX3652" s="0"/>
      <c r="IY3652" s="0"/>
      <c r="IZ3652" s="0"/>
      <c r="JA3652" s="0"/>
      <c r="JB3652" s="0"/>
      <c r="JC3652" s="0"/>
      <c r="JD3652" s="0"/>
      <c r="JE3652" s="0"/>
      <c r="JF3652" s="0"/>
      <c r="JG3652" s="0"/>
      <c r="JH3652" s="0"/>
      <c r="JI3652" s="0"/>
      <c r="JJ3652" s="0"/>
      <c r="JK3652" s="0"/>
      <c r="JL3652" s="0"/>
      <c r="JM3652" s="0"/>
      <c r="JN3652" s="0"/>
      <c r="JO3652" s="0"/>
      <c r="JP3652" s="0"/>
      <c r="JQ3652" s="0"/>
      <c r="JR3652" s="0"/>
      <c r="JS3652" s="0"/>
      <c r="JT3652" s="0"/>
      <c r="JU3652" s="0"/>
      <c r="JV3652" s="0"/>
      <c r="JW3652" s="0"/>
      <c r="JX3652" s="0"/>
      <c r="JY3652" s="0"/>
      <c r="JZ3652" s="0"/>
      <c r="KA3652" s="0"/>
      <c r="KB3652" s="0"/>
      <c r="KC3652" s="0"/>
      <c r="KD3652" s="0"/>
      <c r="KE3652" s="0"/>
      <c r="KF3652" s="0"/>
      <c r="KG3652" s="0"/>
      <c r="KH3652" s="0"/>
      <c r="KI3652" s="0"/>
      <c r="KJ3652" s="0"/>
      <c r="KK3652" s="0"/>
      <c r="KL3652" s="0"/>
      <c r="KM3652" s="0"/>
      <c r="KN3652" s="0"/>
      <c r="KO3652" s="0"/>
      <c r="KP3652" s="0"/>
      <c r="KQ3652" s="0"/>
      <c r="KR3652" s="0"/>
      <c r="KS3652" s="0"/>
      <c r="KT3652" s="0"/>
      <c r="KU3652" s="0"/>
      <c r="KV3652" s="0"/>
      <c r="KW3652" s="0"/>
      <c r="KX3652" s="0"/>
      <c r="KY3652" s="0"/>
      <c r="KZ3652" s="0"/>
      <c r="LA3652" s="0"/>
      <c r="LB3652" s="0"/>
      <c r="LC3652" s="0"/>
      <c r="LD3652" s="0"/>
      <c r="LE3652" s="0"/>
      <c r="LF3652" s="0"/>
      <c r="LG3652" s="0"/>
      <c r="LH3652" s="0"/>
      <c r="LI3652" s="0"/>
      <c r="LJ3652" s="0"/>
      <c r="LK3652" s="0"/>
      <c r="LL3652" s="0"/>
      <c r="LM3652" s="0"/>
      <c r="LN3652" s="0"/>
      <c r="LO3652" s="0"/>
      <c r="LP3652" s="0"/>
      <c r="LQ3652" s="0"/>
      <c r="LR3652" s="0"/>
      <c r="LS3652" s="0"/>
      <c r="LT3652" s="0"/>
      <c r="LU3652" s="0"/>
      <c r="LV3652" s="0"/>
      <c r="LW3652" s="0"/>
      <c r="LX3652" s="0"/>
      <c r="LY3652" s="0"/>
      <c r="LZ3652" s="0"/>
      <c r="MA3652" s="0"/>
      <c r="MB3652" s="0"/>
      <c r="MC3652" s="0"/>
      <c r="MD3652" s="0"/>
      <c r="ME3652" s="0"/>
      <c r="MF3652" s="0"/>
      <c r="MG3652" s="0"/>
      <c r="MH3652" s="0"/>
      <c r="MI3652" s="0"/>
      <c r="MJ3652" s="0"/>
      <c r="MK3652" s="0"/>
      <c r="ML3652" s="0"/>
      <c r="MM3652" s="0"/>
      <c r="MN3652" s="0"/>
      <c r="MO3652" s="0"/>
      <c r="MP3652" s="0"/>
      <c r="MQ3652" s="0"/>
      <c r="MR3652" s="0"/>
      <c r="MS3652" s="0"/>
      <c r="MT3652" s="0"/>
      <c r="MU3652" s="0"/>
      <c r="MV3652" s="0"/>
      <c r="MW3652" s="0"/>
      <c r="MX3652" s="0"/>
      <c r="MY3652" s="0"/>
      <c r="MZ3652" s="0"/>
      <c r="NA3652" s="0"/>
      <c r="NB3652" s="0"/>
      <c r="NC3652" s="0"/>
      <c r="ND3652" s="0"/>
      <c r="NE3652" s="0"/>
      <c r="NF3652" s="0"/>
      <c r="NG3652" s="0"/>
      <c r="NH3652" s="0"/>
      <c r="NI3652" s="0"/>
      <c r="NJ3652" s="0"/>
      <c r="NK3652" s="0"/>
      <c r="NL3652" s="0"/>
      <c r="NM3652" s="0"/>
      <c r="NN3652" s="0"/>
      <c r="NO3652" s="0"/>
      <c r="NP3652" s="0"/>
      <c r="NQ3652" s="0"/>
      <c r="NR3652" s="0"/>
      <c r="NS3652" s="0"/>
      <c r="NT3652" s="0"/>
      <c r="NU3652" s="0"/>
      <c r="NV3652" s="0"/>
      <c r="NW3652" s="0"/>
      <c r="NX3652" s="0"/>
      <c r="NY3652" s="0"/>
      <c r="NZ3652" s="0"/>
      <c r="OA3652" s="0"/>
      <c r="OB3652" s="0"/>
      <c r="OC3652" s="0"/>
      <c r="OD3652" s="0"/>
      <c r="OE3652" s="0"/>
      <c r="OF3652" s="0"/>
      <c r="OG3652" s="0"/>
      <c r="OH3652" s="0"/>
      <c r="OI3652" s="0"/>
      <c r="OJ3652" s="0"/>
      <c r="OK3652" s="0"/>
      <c r="OL3652" s="0"/>
      <c r="OM3652" s="0"/>
      <c r="ON3652" s="0"/>
      <c r="OO3652" s="0"/>
      <c r="OP3652" s="0"/>
      <c r="OQ3652" s="0"/>
      <c r="OR3652" s="0"/>
      <c r="OS3652" s="0"/>
      <c r="OT3652" s="0"/>
      <c r="OU3652" s="0"/>
      <c r="OV3652" s="0"/>
      <c r="OW3652" s="0"/>
      <c r="OX3652" s="0"/>
      <c r="OY3652" s="0"/>
      <c r="OZ3652" s="0"/>
      <c r="PA3652" s="0"/>
      <c r="PB3652" s="0"/>
      <c r="PC3652" s="0"/>
      <c r="PD3652" s="0"/>
      <c r="PE3652" s="0"/>
      <c r="PF3652" s="0"/>
      <c r="PG3652" s="0"/>
      <c r="PH3652" s="0"/>
      <c r="PI3652" s="0"/>
      <c r="PJ3652" s="0"/>
      <c r="PK3652" s="0"/>
      <c r="PL3652" s="0"/>
      <c r="PM3652" s="0"/>
      <c r="PN3652" s="0"/>
      <c r="PO3652" s="0"/>
      <c r="PP3652" s="0"/>
      <c r="PQ3652" s="0"/>
      <c r="PR3652" s="0"/>
      <c r="PS3652" s="0"/>
      <c r="PT3652" s="0"/>
      <c r="PU3652" s="0"/>
      <c r="PV3652" s="0"/>
      <c r="PW3652" s="0"/>
      <c r="PX3652" s="0"/>
      <c r="PY3652" s="0"/>
      <c r="PZ3652" s="0"/>
      <c r="QA3652" s="0"/>
      <c r="QB3652" s="0"/>
      <c r="QC3652" s="0"/>
      <c r="QD3652" s="0"/>
      <c r="QE3652" s="0"/>
      <c r="QF3652" s="0"/>
      <c r="QG3652" s="0"/>
      <c r="QH3652" s="0"/>
      <c r="QI3652" s="0"/>
      <c r="QJ3652" s="0"/>
      <c r="QK3652" s="0"/>
      <c r="QL3652" s="0"/>
      <c r="QM3652" s="0"/>
      <c r="QN3652" s="0"/>
      <c r="QO3652" s="0"/>
      <c r="QP3652" s="0"/>
      <c r="QQ3652" s="0"/>
      <c r="QR3652" s="0"/>
      <c r="QS3652" s="0"/>
      <c r="QT3652" s="0"/>
      <c r="QU3652" s="0"/>
      <c r="QV3652" s="0"/>
      <c r="QW3652" s="0"/>
      <c r="QX3652" s="0"/>
      <c r="QY3652" s="0"/>
      <c r="QZ3652" s="0"/>
      <c r="RA3652" s="0"/>
      <c r="RB3652" s="0"/>
      <c r="RC3652" s="0"/>
      <c r="RD3652" s="0"/>
      <c r="RE3652" s="0"/>
      <c r="RF3652" s="0"/>
      <c r="RG3652" s="0"/>
      <c r="RH3652" s="0"/>
      <c r="RI3652" s="0"/>
      <c r="RJ3652" s="0"/>
      <c r="RK3652" s="0"/>
      <c r="RL3652" s="0"/>
      <c r="RM3652" s="0"/>
      <c r="RN3652" s="0"/>
      <c r="RO3652" s="0"/>
      <c r="RP3652" s="0"/>
      <c r="RQ3652" s="0"/>
      <c r="RR3652" s="0"/>
      <c r="RS3652" s="0"/>
      <c r="RT3652" s="0"/>
      <c r="RU3652" s="0"/>
      <c r="RV3652" s="0"/>
      <c r="RW3652" s="0"/>
      <c r="RX3652" s="0"/>
      <c r="RY3652" s="0"/>
      <c r="RZ3652" s="0"/>
      <c r="SA3652" s="0"/>
      <c r="SB3652" s="0"/>
      <c r="SC3652" s="0"/>
      <c r="SD3652" s="0"/>
      <c r="SE3652" s="0"/>
      <c r="SF3652" s="0"/>
      <c r="SG3652" s="0"/>
      <c r="SH3652" s="0"/>
      <c r="SI3652" s="0"/>
      <c r="SJ3652" s="0"/>
      <c r="SK3652" s="0"/>
      <c r="SL3652" s="0"/>
      <c r="SM3652" s="0"/>
      <c r="SN3652" s="0"/>
      <c r="SO3652" s="0"/>
      <c r="SP3652" s="0"/>
      <c r="SQ3652" s="0"/>
      <c r="SR3652" s="0"/>
      <c r="SS3652" s="0"/>
      <c r="ST3652" s="0"/>
      <c r="SU3652" s="0"/>
      <c r="SV3652" s="0"/>
      <c r="SW3652" s="0"/>
      <c r="SX3652" s="0"/>
      <c r="SY3652" s="0"/>
      <c r="SZ3652" s="0"/>
      <c r="TA3652" s="0"/>
      <c r="TB3652" s="0"/>
      <c r="TC3652" s="0"/>
      <c r="TD3652" s="0"/>
      <c r="TE3652" s="0"/>
      <c r="TF3652" s="0"/>
      <c r="TG3652" s="0"/>
      <c r="TH3652" s="0"/>
      <c r="TI3652" s="0"/>
      <c r="TJ3652" s="0"/>
      <c r="TK3652" s="0"/>
      <c r="TL3652" s="0"/>
      <c r="TM3652" s="0"/>
      <c r="TN3652" s="0"/>
      <c r="TO3652" s="0"/>
      <c r="TP3652" s="0"/>
      <c r="TQ3652" s="0"/>
      <c r="TR3652" s="0"/>
      <c r="TS3652" s="0"/>
      <c r="TT3652" s="0"/>
      <c r="TU3652" s="0"/>
      <c r="TV3652" s="0"/>
      <c r="TW3652" s="0"/>
      <c r="TX3652" s="0"/>
      <c r="TY3652" s="0"/>
      <c r="TZ3652" s="0"/>
      <c r="UA3652" s="0"/>
      <c r="UB3652" s="0"/>
      <c r="UC3652" s="0"/>
      <c r="UD3652" s="0"/>
      <c r="UE3652" s="0"/>
      <c r="UF3652" s="0"/>
      <c r="UG3652" s="0"/>
      <c r="UH3652" s="0"/>
      <c r="UI3652" s="0"/>
      <c r="UJ3652" s="0"/>
      <c r="UK3652" s="0"/>
      <c r="UL3652" s="0"/>
      <c r="UM3652" s="0"/>
      <c r="UN3652" s="0"/>
      <c r="UO3652" s="0"/>
      <c r="UP3652" s="0"/>
      <c r="UQ3652" s="0"/>
      <c r="UR3652" s="0"/>
      <c r="US3652" s="0"/>
      <c r="UT3652" s="0"/>
      <c r="UU3652" s="0"/>
      <c r="UV3652" s="0"/>
      <c r="UW3652" s="0"/>
      <c r="UX3652" s="0"/>
      <c r="UY3652" s="0"/>
      <c r="UZ3652" s="0"/>
      <c r="VA3652" s="0"/>
      <c r="VB3652" s="0"/>
      <c r="VC3652" s="0"/>
      <c r="VD3652" s="0"/>
      <c r="VE3652" s="0"/>
      <c r="VF3652" s="0"/>
      <c r="VG3652" s="0"/>
      <c r="VH3652" s="0"/>
      <c r="VI3652" s="0"/>
      <c r="VJ3652" s="0"/>
      <c r="VK3652" s="0"/>
      <c r="VL3652" s="0"/>
      <c r="VM3652" s="0"/>
      <c r="VN3652" s="0"/>
      <c r="VO3652" s="0"/>
      <c r="VP3652" s="0"/>
      <c r="VQ3652" s="0"/>
      <c r="VR3652" s="0"/>
      <c r="VS3652" s="0"/>
      <c r="VT3652" s="0"/>
      <c r="VU3652" s="0"/>
      <c r="VV3652" s="0"/>
      <c r="VW3652" s="0"/>
      <c r="VX3652" s="0"/>
      <c r="VY3652" s="0"/>
      <c r="VZ3652" s="0"/>
      <c r="WA3652" s="0"/>
      <c r="WB3652" s="0"/>
      <c r="WC3652" s="0"/>
      <c r="WD3652" s="0"/>
      <c r="WE3652" s="0"/>
      <c r="WF3652" s="0"/>
      <c r="WG3652" s="0"/>
      <c r="WH3652" s="0"/>
      <c r="WI3652" s="0"/>
      <c r="WJ3652" s="0"/>
      <c r="WK3652" s="0"/>
      <c r="WL3652" s="0"/>
      <c r="WM3652" s="0"/>
      <c r="WN3652" s="0"/>
      <c r="WO3652" s="0"/>
      <c r="WP3652" s="0"/>
      <c r="WQ3652" s="0"/>
      <c r="WR3652" s="0"/>
      <c r="WS3652" s="0"/>
      <c r="WT3652" s="0"/>
      <c r="WU3652" s="0"/>
      <c r="WV3652" s="0"/>
      <c r="WW3652" s="0"/>
      <c r="WX3652" s="0"/>
      <c r="WY3652" s="0"/>
      <c r="WZ3652" s="0"/>
      <c r="XA3652" s="0"/>
      <c r="XB3652" s="0"/>
      <c r="XC3652" s="0"/>
      <c r="XD3652" s="0"/>
      <c r="XE3652" s="0"/>
      <c r="XF3652" s="0"/>
      <c r="XG3652" s="0"/>
      <c r="XH3652" s="0"/>
      <c r="XI3652" s="0"/>
      <c r="XJ3652" s="0"/>
      <c r="XK3652" s="0"/>
      <c r="XL3652" s="0"/>
      <c r="XM3652" s="0"/>
      <c r="XN3652" s="0"/>
      <c r="XO3652" s="0"/>
      <c r="XP3652" s="0"/>
      <c r="XQ3652" s="0"/>
      <c r="XR3652" s="0"/>
      <c r="XS3652" s="0"/>
      <c r="XT3652" s="0"/>
      <c r="XU3652" s="0"/>
      <c r="XV3652" s="0"/>
      <c r="XW3652" s="0"/>
      <c r="XX3652" s="0"/>
      <c r="XY3652" s="0"/>
      <c r="XZ3652" s="0"/>
      <c r="YA3652" s="0"/>
      <c r="YB3652" s="0"/>
      <c r="YC3652" s="0"/>
      <c r="YD3652" s="0"/>
      <c r="YE3652" s="0"/>
      <c r="YF3652" s="0"/>
      <c r="YG3652" s="0"/>
      <c r="YH3652" s="0"/>
      <c r="YI3652" s="0"/>
      <c r="YJ3652" s="0"/>
      <c r="YK3652" s="0"/>
      <c r="YL3652" s="0"/>
      <c r="YM3652" s="0"/>
      <c r="YN3652" s="0"/>
      <c r="YO3652" s="0"/>
      <c r="YP3652" s="0"/>
      <c r="YQ3652" s="0"/>
      <c r="YR3652" s="0"/>
      <c r="YS3652" s="0"/>
      <c r="YT3652" s="0"/>
      <c r="YU3652" s="0"/>
      <c r="YV3652" s="0"/>
      <c r="YW3652" s="0"/>
      <c r="YX3652" s="0"/>
      <c r="YY3652" s="0"/>
      <c r="YZ3652" s="0"/>
      <c r="ZA3652" s="0"/>
      <c r="ZB3652" s="0"/>
      <c r="ZC3652" s="0"/>
      <c r="ZD3652" s="0"/>
      <c r="ZE3652" s="0"/>
      <c r="ZF3652" s="0"/>
      <c r="ZG3652" s="0"/>
      <c r="ZH3652" s="0"/>
      <c r="ZI3652" s="0"/>
      <c r="ZJ3652" s="0"/>
      <c r="ZK3652" s="0"/>
      <c r="ZL3652" s="0"/>
      <c r="ZM3652" s="0"/>
      <c r="ZN3652" s="0"/>
      <c r="ZO3652" s="0"/>
      <c r="ZP3652" s="0"/>
      <c r="ZQ3652" s="0"/>
      <c r="ZR3652" s="0"/>
      <c r="ZS3652" s="0"/>
      <c r="ZT3652" s="0"/>
      <c r="ZU3652" s="0"/>
      <c r="ZV3652" s="0"/>
      <c r="ZW3652" s="0"/>
      <c r="ZX3652" s="0"/>
      <c r="ZY3652" s="0"/>
      <c r="ZZ3652" s="0"/>
      <c r="AAA3652" s="0"/>
      <c r="AAB3652" s="0"/>
      <c r="AAC3652" s="0"/>
      <c r="AAD3652" s="0"/>
      <c r="AAE3652" s="0"/>
      <c r="AAF3652" s="0"/>
      <c r="AAG3652" s="0"/>
      <c r="AAH3652" s="0"/>
      <c r="AAI3652" s="0"/>
      <c r="AAJ3652" s="0"/>
      <c r="AAK3652" s="0"/>
      <c r="AAL3652" s="0"/>
      <c r="AAM3652" s="0"/>
      <c r="AAN3652" s="0"/>
      <c r="AAO3652" s="0"/>
      <c r="AAP3652" s="0"/>
      <c r="AAQ3652" s="0"/>
      <c r="AAR3652" s="0"/>
      <c r="AAS3652" s="0"/>
      <c r="AAT3652" s="0"/>
      <c r="AAU3652" s="0"/>
      <c r="AAV3652" s="0"/>
      <c r="AAW3652" s="0"/>
      <c r="AAX3652" s="0"/>
      <c r="AAY3652" s="0"/>
      <c r="AAZ3652" s="0"/>
      <c r="ABA3652" s="0"/>
      <c r="ABB3652" s="0"/>
      <c r="ABC3652" s="0"/>
      <c r="ABD3652" s="0"/>
      <c r="ABE3652" s="0"/>
      <c r="ABF3652" s="0"/>
      <c r="ABG3652" s="0"/>
      <c r="ABH3652" s="0"/>
      <c r="ABI3652" s="0"/>
      <c r="ABJ3652" s="0"/>
      <c r="ABK3652" s="0"/>
      <c r="ABL3652" s="0"/>
      <c r="ABM3652" s="0"/>
      <c r="ABN3652" s="0"/>
      <c r="ABO3652" s="0"/>
      <c r="ABP3652" s="0"/>
      <c r="ABQ3652" s="0"/>
      <c r="ABR3652" s="0"/>
      <c r="ABS3652" s="0"/>
      <c r="ABT3652" s="0"/>
      <c r="ABU3652" s="0"/>
      <c r="ABV3652" s="0"/>
      <c r="ABW3652" s="0"/>
      <c r="ABX3652" s="0"/>
      <c r="ABY3652" s="0"/>
      <c r="ABZ3652" s="0"/>
      <c r="ACA3652" s="0"/>
      <c r="ACB3652" s="0"/>
      <c r="ACC3652" s="0"/>
      <c r="ACD3652" s="0"/>
      <c r="ACE3652" s="0"/>
      <c r="ACF3652" s="0"/>
      <c r="ACG3652" s="0"/>
      <c r="ACH3652" s="0"/>
      <c r="ACI3652" s="0"/>
      <c r="ACJ3652" s="0"/>
      <c r="ACK3652" s="0"/>
      <c r="ACL3652" s="0"/>
      <c r="ACM3652" s="0"/>
      <c r="ACN3652" s="0"/>
      <c r="ACO3652" s="0"/>
      <c r="ACP3652" s="0"/>
      <c r="ACQ3652" s="0"/>
      <c r="ACR3652" s="0"/>
      <c r="ACS3652" s="0"/>
      <c r="ACT3652" s="0"/>
      <c r="ACU3652" s="0"/>
      <c r="ACV3652" s="0"/>
      <c r="ACW3652" s="0"/>
      <c r="ACX3652" s="0"/>
      <c r="ACY3652" s="0"/>
      <c r="ACZ3652" s="0"/>
      <c r="ADA3652" s="0"/>
      <c r="ADB3652" s="0"/>
      <c r="ADC3652" s="0"/>
      <c r="ADD3652" s="0"/>
      <c r="ADE3652" s="0"/>
      <c r="ADF3652" s="0"/>
      <c r="ADG3652" s="0"/>
      <c r="ADH3652" s="0"/>
      <c r="ADI3652" s="0"/>
      <c r="ADJ3652" s="0"/>
      <c r="ADK3652" s="0"/>
      <c r="ADL3652" s="0"/>
      <c r="ADM3652" s="0"/>
      <c r="ADN3652" s="0"/>
      <c r="ADO3652" s="0"/>
      <c r="ADP3652" s="0"/>
      <c r="ADQ3652" s="0"/>
      <c r="ADR3652" s="0"/>
      <c r="ADS3652" s="0"/>
      <c r="ADT3652" s="0"/>
      <c r="ADU3652" s="0"/>
      <c r="ADV3652" s="0"/>
      <c r="ADW3652" s="0"/>
      <c r="ADX3652" s="0"/>
      <c r="ADY3652" s="0"/>
      <c r="ADZ3652" s="0"/>
      <c r="AEA3652" s="0"/>
      <c r="AEB3652" s="0"/>
      <c r="AEC3652" s="0"/>
      <c r="AED3652" s="0"/>
      <c r="AEE3652" s="0"/>
      <c r="AEF3652" s="0"/>
      <c r="AEG3652" s="0"/>
      <c r="AEH3652" s="0"/>
      <c r="AEI3652" s="0"/>
      <c r="AEJ3652" s="0"/>
      <c r="AEK3652" s="0"/>
      <c r="AEL3652" s="0"/>
      <c r="AEM3652" s="0"/>
      <c r="AEN3652" s="0"/>
      <c r="AEO3652" s="0"/>
      <c r="AEP3652" s="0"/>
      <c r="AEQ3652" s="0"/>
      <c r="AER3652" s="0"/>
      <c r="AES3652" s="0"/>
      <c r="AET3652" s="0"/>
      <c r="AEU3652" s="0"/>
      <c r="AEV3652" s="0"/>
      <c r="AEW3652" s="0"/>
      <c r="AEX3652" s="0"/>
      <c r="AEY3652" s="0"/>
      <c r="AEZ3652" s="0"/>
      <c r="AFA3652" s="0"/>
      <c r="AFB3652" s="0"/>
      <c r="AFC3652" s="0"/>
      <c r="AFD3652" s="0"/>
      <c r="AFE3652" s="0"/>
      <c r="AFF3652" s="0"/>
      <c r="AFG3652" s="0"/>
      <c r="AFH3652" s="0"/>
      <c r="AFI3652" s="0"/>
      <c r="AFJ3652" s="0"/>
      <c r="AFK3652" s="0"/>
      <c r="AFL3652" s="0"/>
      <c r="AFM3652" s="0"/>
      <c r="AFN3652" s="0"/>
      <c r="AFO3652" s="0"/>
      <c r="AFP3652" s="0"/>
      <c r="AFQ3652" s="0"/>
      <c r="AFR3652" s="0"/>
      <c r="AFS3652" s="0"/>
      <c r="AFT3652" s="0"/>
      <c r="AFU3652" s="0"/>
      <c r="AFV3652" s="0"/>
      <c r="AFW3652" s="0"/>
      <c r="AFX3652" s="0"/>
      <c r="AFY3652" s="0"/>
      <c r="AFZ3652" s="0"/>
      <c r="AGA3652" s="0"/>
      <c r="AGB3652" s="0"/>
      <c r="AGC3652" s="0"/>
      <c r="AGD3652" s="0"/>
      <c r="AGE3652" s="0"/>
      <c r="AGF3652" s="0"/>
      <c r="AGG3652" s="0"/>
      <c r="AGH3652" s="0"/>
      <c r="AGI3652" s="0"/>
      <c r="AGJ3652" s="0"/>
      <c r="AGK3652" s="0"/>
      <c r="AGL3652" s="0"/>
      <c r="AGM3652" s="0"/>
      <c r="AGN3652" s="0"/>
      <c r="AGO3652" s="0"/>
      <c r="AGP3652" s="0"/>
      <c r="AGQ3652" s="0"/>
      <c r="AGR3652" s="0"/>
      <c r="AGS3652" s="0"/>
      <c r="AGT3652" s="0"/>
      <c r="AGU3652" s="0"/>
      <c r="AGV3652" s="0"/>
      <c r="AGW3652" s="0"/>
      <c r="AGX3652" s="0"/>
      <c r="AGY3652" s="0"/>
      <c r="AGZ3652" s="0"/>
      <c r="AHA3652" s="0"/>
      <c r="AHB3652" s="0"/>
      <c r="AHC3652" s="0"/>
      <c r="AHD3652" s="0"/>
      <c r="AHE3652" s="0"/>
      <c r="AHF3652" s="0"/>
      <c r="AHG3652" s="0"/>
      <c r="AHH3652" s="0"/>
      <c r="AHI3652" s="0"/>
      <c r="AHJ3652" s="0"/>
      <c r="AHK3652" s="0"/>
      <c r="AHL3652" s="0"/>
      <c r="AHM3652" s="0"/>
      <c r="AHN3652" s="0"/>
      <c r="AHO3652" s="0"/>
      <c r="AHP3652" s="0"/>
      <c r="AHQ3652" s="0"/>
      <c r="AHR3652" s="0"/>
      <c r="AHS3652" s="0"/>
      <c r="AHT3652" s="0"/>
      <c r="AHU3652" s="0"/>
      <c r="AHV3652" s="0"/>
      <c r="AHW3652" s="0"/>
      <c r="AHX3652" s="0"/>
      <c r="AHY3652" s="0"/>
      <c r="AHZ3652" s="0"/>
      <c r="AIA3652" s="0"/>
      <c r="AIB3652" s="0"/>
      <c r="AIC3652" s="0"/>
      <c r="AID3652" s="0"/>
      <c r="AIE3652" s="0"/>
      <c r="AIF3652" s="0"/>
      <c r="AIG3652" s="0"/>
      <c r="AIH3652" s="0"/>
      <c r="AII3652" s="0"/>
      <c r="AIJ3652" s="0"/>
      <c r="AIK3652" s="0"/>
      <c r="AIL3652" s="0"/>
      <c r="AIM3652" s="0"/>
      <c r="AIN3652" s="0"/>
      <c r="AIO3652" s="0"/>
      <c r="AIP3652" s="0"/>
      <c r="AIQ3652" s="0"/>
      <c r="AIR3652" s="0"/>
      <c r="AIS3652" s="0"/>
      <c r="AIT3652" s="0"/>
      <c r="AIU3652" s="0"/>
      <c r="AIV3652" s="0"/>
      <c r="AIW3652" s="0"/>
      <c r="AIX3652" s="0"/>
      <c r="AIY3652" s="0"/>
      <c r="AIZ3652" s="0"/>
      <c r="AJA3652" s="0"/>
      <c r="AJB3652" s="0"/>
      <c r="AJC3652" s="0"/>
      <c r="AJD3652" s="0"/>
      <c r="AJE3652" s="0"/>
      <c r="AJF3652" s="0"/>
      <c r="AJG3652" s="0"/>
      <c r="AJH3652" s="0"/>
      <c r="AJI3652" s="0"/>
      <c r="AJJ3652" s="0"/>
      <c r="AJK3652" s="0"/>
      <c r="AJL3652" s="0"/>
      <c r="AJM3652" s="0"/>
      <c r="AJN3652" s="0"/>
      <c r="AJO3652" s="0"/>
      <c r="AJP3652" s="0"/>
      <c r="AJQ3652" s="0"/>
      <c r="AJR3652" s="0"/>
      <c r="AJS3652" s="0"/>
      <c r="AJT3652" s="0"/>
      <c r="AJU3652" s="0"/>
      <c r="AJV3652" s="0"/>
      <c r="AJW3652" s="0"/>
      <c r="AJX3652" s="0"/>
      <c r="AJY3652" s="0"/>
      <c r="AJZ3652" s="0"/>
      <c r="AKA3652" s="0"/>
      <c r="AKB3652" s="0"/>
      <c r="AKC3652" s="0"/>
      <c r="AKD3652" s="0"/>
      <c r="AKE3652" s="0"/>
      <c r="AKF3652" s="0"/>
      <c r="AKG3652" s="0"/>
      <c r="AKH3652" s="0"/>
      <c r="AKI3652" s="0"/>
      <c r="AKJ3652" s="0"/>
      <c r="AKK3652" s="0"/>
      <c r="AKL3652" s="0"/>
      <c r="AKM3652" s="0"/>
      <c r="AKN3652" s="0"/>
      <c r="AKO3652" s="0"/>
      <c r="AKP3652" s="0"/>
      <c r="AKQ3652" s="0"/>
      <c r="AKR3652" s="0"/>
      <c r="AKS3652" s="0"/>
      <c r="AKT3652" s="0"/>
      <c r="AKU3652" s="0"/>
      <c r="AKV3652" s="0"/>
      <c r="AKW3652" s="0"/>
      <c r="AKX3652" s="0"/>
      <c r="AKY3652" s="0"/>
      <c r="AKZ3652" s="0"/>
      <c r="ALA3652" s="0"/>
      <c r="ALB3652" s="0"/>
      <c r="ALC3652" s="0"/>
      <c r="ALD3652" s="0"/>
      <c r="ALE3652" s="0"/>
      <c r="ALF3652" s="0"/>
      <c r="ALG3652" s="0"/>
      <c r="ALH3652" s="0"/>
      <c r="ALI3652" s="0"/>
      <c r="ALJ3652" s="0"/>
      <c r="ALK3652" s="0"/>
      <c r="ALL3652" s="0"/>
      <c r="ALM3652" s="0"/>
      <c r="ALN3652" s="0"/>
      <c r="ALO3652" s="0"/>
      <c r="ALP3652" s="0"/>
      <c r="ALQ3652" s="0"/>
      <c r="ALR3652" s="0"/>
      <c r="ALS3652" s="0"/>
      <c r="ALT3652" s="0"/>
      <c r="ALU3652" s="0"/>
      <c r="ALV3652" s="0"/>
      <c r="ALW3652" s="0"/>
      <c r="ALX3652" s="0"/>
      <c r="ALY3652" s="0"/>
      <c r="ALZ3652" s="0"/>
      <c r="AMA3652" s="0"/>
      <c r="AMB3652" s="0"/>
      <c r="AMC3652" s="0"/>
      <c r="AMD3652" s="0"/>
      <c r="AME3652" s="0"/>
      <c r="AMF3652" s="0"/>
      <c r="AMG3652" s="0"/>
      <c r="AMH3652" s="0"/>
      <c r="AMI3652" s="0"/>
    </row>
    <row r="3653" customFormat="false" ht="17.35" hidden="false" customHeight="false" outlineLevel="0" collapsed="false">
      <c r="C3653" s="15" t="s">
        <v>3882</v>
      </c>
      <c r="D3653" s="45" t="s">
        <v>1</v>
      </c>
      <c r="I3653" s="3"/>
      <c r="BM3653" s="0"/>
      <c r="BN3653" s="0"/>
      <c r="BO3653" s="0"/>
      <c r="BP3653" s="0"/>
      <c r="BQ3653" s="0"/>
      <c r="BR3653" s="0"/>
      <c r="BS3653" s="0"/>
      <c r="BT3653" s="0"/>
      <c r="BU3653" s="0"/>
      <c r="BV3653" s="0"/>
      <c r="BW3653" s="0"/>
      <c r="BX3653" s="0"/>
      <c r="BY3653" s="0"/>
      <c r="BZ3653" s="0"/>
      <c r="CA3653" s="0"/>
      <c r="CB3653" s="0"/>
      <c r="CC3653" s="0"/>
      <c r="CD3653" s="0"/>
      <c r="CE3653" s="0"/>
      <c r="CF3653" s="0"/>
      <c r="CG3653" s="0"/>
      <c r="CH3653" s="0"/>
      <c r="CI3653" s="0"/>
      <c r="CJ3653" s="0"/>
      <c r="CK3653" s="0"/>
      <c r="CL3653" s="0"/>
      <c r="CM3653" s="0"/>
      <c r="CN3653" s="0"/>
      <c r="CO3653" s="0"/>
      <c r="CP3653" s="0"/>
      <c r="CQ3653" s="0"/>
      <c r="CR3653" s="0"/>
      <c r="CS3653" s="0"/>
      <c r="CT3653" s="0"/>
      <c r="CU3653" s="0"/>
      <c r="CV3653" s="0"/>
      <c r="CW3653" s="0"/>
      <c r="CX3653" s="0"/>
      <c r="CY3653" s="0"/>
      <c r="CZ3653" s="0"/>
      <c r="DA3653" s="0"/>
      <c r="DB3653" s="0"/>
      <c r="DC3653" s="0"/>
      <c r="DD3653" s="0"/>
      <c r="DE3653" s="0"/>
      <c r="DF3653" s="0"/>
      <c r="DG3653" s="0"/>
      <c r="DH3653" s="0"/>
      <c r="DI3653" s="0"/>
      <c r="DJ3653" s="0"/>
      <c r="DK3653" s="0"/>
      <c r="DL3653" s="0"/>
      <c r="DM3653" s="0"/>
      <c r="DN3653" s="0"/>
      <c r="DO3653" s="0"/>
      <c r="DP3653" s="0"/>
      <c r="DQ3653" s="0"/>
      <c r="DR3653" s="0"/>
      <c r="DS3653" s="0"/>
      <c r="DT3653" s="0"/>
      <c r="DU3653" s="0"/>
      <c r="DV3653" s="0"/>
      <c r="DW3653" s="0"/>
      <c r="DX3653" s="0"/>
      <c r="DY3653" s="0"/>
      <c r="DZ3653" s="0"/>
      <c r="EA3653" s="0"/>
      <c r="EB3653" s="0"/>
      <c r="EC3653" s="0"/>
      <c r="ED3653" s="0"/>
      <c r="EE3653" s="0"/>
      <c r="EF3653" s="0"/>
      <c r="EG3653" s="0"/>
      <c r="EH3653" s="0"/>
      <c r="EI3653" s="0"/>
      <c r="EJ3653" s="0"/>
      <c r="EK3653" s="0"/>
      <c r="EL3653" s="0"/>
      <c r="EM3653" s="0"/>
      <c r="EN3653" s="0"/>
      <c r="EO3653" s="0"/>
      <c r="EP3653" s="0"/>
      <c r="EQ3653" s="0"/>
      <c r="ER3653" s="0"/>
      <c r="ES3653" s="0"/>
      <c r="ET3653" s="0"/>
      <c r="EU3653" s="0"/>
      <c r="EV3653" s="0"/>
      <c r="EW3653" s="0"/>
      <c r="EX3653" s="0"/>
      <c r="EY3653" s="0"/>
      <c r="EZ3653" s="0"/>
      <c r="FA3653" s="0"/>
      <c r="FB3653" s="0"/>
      <c r="FC3653" s="0"/>
      <c r="FD3653" s="0"/>
      <c r="FE3653" s="0"/>
      <c r="FF3653" s="0"/>
      <c r="FG3653" s="0"/>
      <c r="FH3653" s="0"/>
      <c r="FI3653" s="0"/>
      <c r="FJ3653" s="0"/>
      <c r="FK3653" s="0"/>
      <c r="FL3653" s="0"/>
      <c r="FM3653" s="0"/>
      <c r="FN3653" s="0"/>
      <c r="FO3653" s="0"/>
      <c r="FP3653" s="0"/>
      <c r="FQ3653" s="0"/>
      <c r="FR3653" s="0"/>
      <c r="FS3653" s="0"/>
      <c r="FT3653" s="0"/>
      <c r="FU3653" s="0"/>
      <c r="FV3653" s="0"/>
      <c r="FW3653" s="0"/>
      <c r="FX3653" s="0"/>
      <c r="FY3653" s="0"/>
      <c r="FZ3653" s="0"/>
      <c r="GA3653" s="0"/>
      <c r="GB3653" s="0"/>
      <c r="GC3653" s="0"/>
      <c r="GD3653" s="0"/>
      <c r="GE3653" s="0"/>
      <c r="GF3653" s="0"/>
      <c r="GG3653" s="0"/>
      <c r="GH3653" s="0"/>
      <c r="GI3653" s="0"/>
      <c r="GJ3653" s="0"/>
      <c r="GK3653" s="0"/>
      <c r="GL3653" s="0"/>
      <c r="GM3653" s="0"/>
      <c r="GN3653" s="0"/>
      <c r="GO3653" s="0"/>
      <c r="GP3653" s="0"/>
      <c r="GQ3653" s="0"/>
      <c r="GR3653" s="0"/>
      <c r="GS3653" s="0"/>
      <c r="GT3653" s="0"/>
      <c r="GU3653" s="0"/>
      <c r="GV3653" s="0"/>
      <c r="GW3653" s="0"/>
      <c r="GX3653" s="0"/>
      <c r="GY3653" s="0"/>
      <c r="GZ3653" s="0"/>
      <c r="HA3653" s="0"/>
      <c r="HB3653" s="0"/>
      <c r="HC3653" s="0"/>
      <c r="HD3653" s="0"/>
      <c r="HE3653" s="0"/>
      <c r="HF3653" s="0"/>
      <c r="HG3653" s="0"/>
      <c r="HH3653" s="0"/>
      <c r="HI3653" s="0"/>
      <c r="HJ3653" s="0"/>
      <c r="HK3653" s="0"/>
      <c r="HL3653" s="0"/>
      <c r="HM3653" s="0"/>
      <c r="HN3653" s="0"/>
      <c r="HO3653" s="0"/>
      <c r="HP3653" s="0"/>
      <c r="HQ3653" s="0"/>
      <c r="HR3653" s="0"/>
      <c r="HS3653" s="0"/>
      <c r="HT3653" s="0"/>
      <c r="HU3653" s="0"/>
      <c r="HV3653" s="0"/>
      <c r="HW3653" s="0"/>
      <c r="HX3653" s="0"/>
      <c r="HY3653" s="0"/>
      <c r="HZ3653" s="0"/>
      <c r="IA3653" s="0"/>
      <c r="IB3653" s="0"/>
      <c r="IC3653" s="0"/>
      <c r="ID3653" s="0"/>
      <c r="IE3653" s="0"/>
      <c r="IF3653" s="0"/>
      <c r="IG3653" s="0"/>
      <c r="IH3653" s="0"/>
      <c r="II3653" s="0"/>
      <c r="IJ3653" s="0"/>
      <c r="IK3653" s="0"/>
      <c r="IL3653" s="0"/>
      <c r="IM3653" s="0"/>
      <c r="IN3653" s="0"/>
      <c r="IO3653" s="0"/>
      <c r="IP3653" s="0"/>
      <c r="IQ3653" s="0"/>
      <c r="IR3653" s="0"/>
      <c r="IS3653" s="0"/>
      <c r="IT3653" s="0"/>
      <c r="IU3653" s="0"/>
      <c r="IV3653" s="0"/>
      <c r="IW3653" s="0"/>
      <c r="IX3653" s="0"/>
      <c r="IY3653" s="0"/>
      <c r="IZ3653" s="0"/>
      <c r="JA3653" s="0"/>
      <c r="JB3653" s="0"/>
      <c r="JC3653" s="0"/>
      <c r="JD3653" s="0"/>
      <c r="JE3653" s="0"/>
      <c r="JF3653" s="0"/>
      <c r="JG3653" s="0"/>
      <c r="JH3653" s="0"/>
      <c r="JI3653" s="0"/>
      <c r="JJ3653" s="0"/>
      <c r="JK3653" s="0"/>
      <c r="JL3653" s="0"/>
      <c r="JM3653" s="0"/>
      <c r="JN3653" s="0"/>
      <c r="JO3653" s="0"/>
      <c r="JP3653" s="0"/>
      <c r="JQ3653" s="0"/>
      <c r="JR3653" s="0"/>
      <c r="JS3653" s="0"/>
      <c r="JT3653" s="0"/>
      <c r="JU3653" s="0"/>
      <c r="JV3653" s="0"/>
      <c r="JW3653" s="0"/>
      <c r="JX3653" s="0"/>
      <c r="JY3653" s="0"/>
      <c r="JZ3653" s="0"/>
      <c r="KA3653" s="0"/>
      <c r="KB3653" s="0"/>
      <c r="KC3653" s="0"/>
      <c r="KD3653" s="0"/>
      <c r="KE3653" s="0"/>
      <c r="KF3653" s="0"/>
      <c r="KG3653" s="0"/>
      <c r="KH3653" s="0"/>
      <c r="KI3653" s="0"/>
      <c r="KJ3653" s="0"/>
      <c r="KK3653" s="0"/>
      <c r="KL3653" s="0"/>
      <c r="KM3653" s="0"/>
      <c r="KN3653" s="0"/>
      <c r="KO3653" s="0"/>
      <c r="KP3653" s="0"/>
      <c r="KQ3653" s="0"/>
      <c r="KR3653" s="0"/>
      <c r="KS3653" s="0"/>
      <c r="KT3653" s="0"/>
      <c r="KU3653" s="0"/>
      <c r="KV3653" s="0"/>
      <c r="KW3653" s="0"/>
      <c r="KX3653" s="0"/>
      <c r="KY3653" s="0"/>
      <c r="KZ3653" s="0"/>
      <c r="LA3653" s="0"/>
      <c r="LB3653" s="0"/>
      <c r="LC3653" s="0"/>
      <c r="LD3653" s="0"/>
      <c r="LE3653" s="0"/>
      <c r="LF3653" s="0"/>
      <c r="LG3653" s="0"/>
      <c r="LH3653" s="0"/>
      <c r="LI3653" s="0"/>
      <c r="LJ3653" s="0"/>
      <c r="LK3653" s="0"/>
      <c r="LL3653" s="0"/>
      <c r="LM3653" s="0"/>
      <c r="LN3653" s="0"/>
      <c r="LO3653" s="0"/>
      <c r="LP3653" s="0"/>
      <c r="LQ3653" s="0"/>
      <c r="LR3653" s="0"/>
      <c r="LS3653" s="0"/>
      <c r="LT3653" s="0"/>
      <c r="LU3653" s="0"/>
      <c r="LV3653" s="0"/>
      <c r="LW3653" s="0"/>
      <c r="LX3653" s="0"/>
      <c r="LY3653" s="0"/>
      <c r="LZ3653" s="0"/>
      <c r="MA3653" s="0"/>
      <c r="MB3653" s="0"/>
      <c r="MC3653" s="0"/>
      <c r="MD3653" s="0"/>
      <c r="ME3653" s="0"/>
      <c r="MF3653" s="0"/>
      <c r="MG3653" s="0"/>
      <c r="MH3653" s="0"/>
      <c r="MI3653" s="0"/>
      <c r="MJ3653" s="0"/>
      <c r="MK3653" s="0"/>
      <c r="ML3653" s="0"/>
      <c r="MM3653" s="0"/>
      <c r="MN3653" s="0"/>
      <c r="MO3653" s="0"/>
      <c r="MP3653" s="0"/>
      <c r="MQ3653" s="0"/>
      <c r="MR3653" s="0"/>
      <c r="MS3653" s="0"/>
      <c r="MT3653" s="0"/>
      <c r="MU3653" s="0"/>
      <c r="MV3653" s="0"/>
      <c r="MW3653" s="0"/>
      <c r="MX3653" s="0"/>
      <c r="MY3653" s="0"/>
      <c r="MZ3653" s="0"/>
      <c r="NA3653" s="0"/>
      <c r="NB3653" s="0"/>
      <c r="NC3653" s="0"/>
      <c r="ND3653" s="0"/>
      <c r="NE3653" s="0"/>
      <c r="NF3653" s="0"/>
      <c r="NG3653" s="0"/>
      <c r="NH3653" s="0"/>
      <c r="NI3653" s="0"/>
      <c r="NJ3653" s="0"/>
      <c r="NK3653" s="0"/>
      <c r="NL3653" s="0"/>
      <c r="NM3653" s="0"/>
      <c r="NN3653" s="0"/>
      <c r="NO3653" s="0"/>
      <c r="NP3653" s="0"/>
      <c r="NQ3653" s="0"/>
      <c r="NR3653" s="0"/>
      <c r="NS3653" s="0"/>
      <c r="NT3653" s="0"/>
      <c r="NU3653" s="0"/>
      <c r="NV3653" s="0"/>
      <c r="NW3653" s="0"/>
      <c r="NX3653" s="0"/>
      <c r="NY3653" s="0"/>
      <c r="NZ3653" s="0"/>
      <c r="OA3653" s="0"/>
      <c r="OB3653" s="0"/>
      <c r="OC3653" s="0"/>
      <c r="OD3653" s="0"/>
      <c r="OE3653" s="0"/>
      <c r="OF3653" s="0"/>
      <c r="OG3653" s="0"/>
      <c r="OH3653" s="0"/>
      <c r="OI3653" s="0"/>
      <c r="OJ3653" s="0"/>
      <c r="OK3653" s="0"/>
      <c r="OL3653" s="0"/>
      <c r="OM3653" s="0"/>
      <c r="ON3653" s="0"/>
      <c r="OO3653" s="0"/>
      <c r="OP3653" s="0"/>
      <c r="OQ3653" s="0"/>
      <c r="OR3653" s="0"/>
      <c r="OS3653" s="0"/>
      <c r="OT3653" s="0"/>
      <c r="OU3653" s="0"/>
      <c r="OV3653" s="0"/>
      <c r="OW3653" s="0"/>
      <c r="OX3653" s="0"/>
      <c r="OY3653" s="0"/>
      <c r="OZ3653" s="0"/>
      <c r="PA3653" s="0"/>
      <c r="PB3653" s="0"/>
      <c r="PC3653" s="0"/>
      <c r="PD3653" s="0"/>
      <c r="PE3653" s="0"/>
      <c r="PF3653" s="0"/>
      <c r="PG3653" s="0"/>
      <c r="PH3653" s="0"/>
      <c r="PI3653" s="0"/>
      <c r="PJ3653" s="0"/>
      <c r="PK3653" s="0"/>
      <c r="PL3653" s="0"/>
      <c r="PM3653" s="0"/>
      <c r="PN3653" s="0"/>
      <c r="PO3653" s="0"/>
      <c r="PP3653" s="0"/>
      <c r="PQ3653" s="0"/>
      <c r="PR3653" s="0"/>
      <c r="PS3653" s="0"/>
      <c r="PT3653" s="0"/>
      <c r="PU3653" s="0"/>
      <c r="PV3653" s="0"/>
      <c r="PW3653" s="0"/>
      <c r="PX3653" s="0"/>
      <c r="PY3653" s="0"/>
      <c r="PZ3653" s="0"/>
      <c r="QA3653" s="0"/>
      <c r="QB3653" s="0"/>
      <c r="QC3653" s="0"/>
      <c r="QD3653" s="0"/>
      <c r="QE3653" s="0"/>
      <c r="QF3653" s="0"/>
      <c r="QG3653" s="0"/>
      <c r="QH3653" s="0"/>
      <c r="QI3653" s="0"/>
      <c r="QJ3653" s="0"/>
      <c r="QK3653" s="0"/>
      <c r="QL3653" s="0"/>
      <c r="QM3653" s="0"/>
      <c r="QN3653" s="0"/>
      <c r="QO3653" s="0"/>
      <c r="QP3653" s="0"/>
      <c r="QQ3653" s="0"/>
      <c r="QR3653" s="0"/>
      <c r="QS3653" s="0"/>
      <c r="QT3653" s="0"/>
      <c r="QU3653" s="0"/>
      <c r="QV3653" s="0"/>
      <c r="QW3653" s="0"/>
      <c r="QX3653" s="0"/>
      <c r="QY3653" s="0"/>
      <c r="QZ3653" s="0"/>
      <c r="RA3653" s="0"/>
      <c r="RB3653" s="0"/>
      <c r="RC3653" s="0"/>
      <c r="RD3653" s="0"/>
      <c r="RE3653" s="0"/>
      <c r="RF3653" s="0"/>
      <c r="RG3653" s="0"/>
      <c r="RH3653" s="0"/>
      <c r="RI3653" s="0"/>
      <c r="RJ3653" s="0"/>
      <c r="RK3653" s="0"/>
      <c r="RL3653" s="0"/>
      <c r="RM3653" s="0"/>
      <c r="RN3653" s="0"/>
      <c r="RO3653" s="0"/>
      <c r="RP3653" s="0"/>
      <c r="RQ3653" s="0"/>
      <c r="RR3653" s="0"/>
      <c r="RS3653" s="0"/>
      <c r="RT3653" s="0"/>
      <c r="RU3653" s="0"/>
      <c r="RV3653" s="0"/>
      <c r="RW3653" s="0"/>
      <c r="RX3653" s="0"/>
      <c r="RY3653" s="0"/>
      <c r="RZ3653" s="0"/>
      <c r="SA3653" s="0"/>
      <c r="SB3653" s="0"/>
      <c r="SC3653" s="0"/>
      <c r="SD3653" s="0"/>
      <c r="SE3653" s="0"/>
      <c r="SF3653" s="0"/>
      <c r="SG3653" s="0"/>
      <c r="SH3653" s="0"/>
      <c r="SI3653" s="0"/>
      <c r="SJ3653" s="0"/>
      <c r="SK3653" s="0"/>
      <c r="SL3653" s="0"/>
      <c r="SM3653" s="0"/>
      <c r="SN3653" s="0"/>
      <c r="SO3653" s="0"/>
      <c r="SP3653" s="0"/>
      <c r="SQ3653" s="0"/>
      <c r="SR3653" s="0"/>
      <c r="SS3653" s="0"/>
      <c r="ST3653" s="0"/>
      <c r="SU3653" s="0"/>
      <c r="SV3653" s="0"/>
      <c r="SW3653" s="0"/>
      <c r="SX3653" s="0"/>
      <c r="SY3653" s="0"/>
      <c r="SZ3653" s="0"/>
      <c r="TA3653" s="0"/>
      <c r="TB3653" s="0"/>
      <c r="TC3653" s="0"/>
      <c r="TD3653" s="0"/>
      <c r="TE3653" s="0"/>
      <c r="TF3653" s="0"/>
      <c r="TG3653" s="0"/>
      <c r="TH3653" s="0"/>
      <c r="TI3653" s="0"/>
      <c r="TJ3653" s="0"/>
      <c r="TK3653" s="0"/>
      <c r="TL3653" s="0"/>
      <c r="TM3653" s="0"/>
      <c r="TN3653" s="0"/>
      <c r="TO3653" s="0"/>
      <c r="TP3653" s="0"/>
      <c r="TQ3653" s="0"/>
      <c r="TR3653" s="0"/>
      <c r="TS3653" s="0"/>
      <c r="TT3653" s="0"/>
      <c r="TU3653" s="0"/>
      <c r="TV3653" s="0"/>
      <c r="TW3653" s="0"/>
      <c r="TX3653" s="0"/>
      <c r="TY3653" s="0"/>
      <c r="TZ3653" s="0"/>
      <c r="UA3653" s="0"/>
      <c r="UB3653" s="0"/>
      <c r="UC3653" s="0"/>
      <c r="UD3653" s="0"/>
      <c r="UE3653" s="0"/>
      <c r="UF3653" s="0"/>
      <c r="UG3653" s="0"/>
      <c r="UH3653" s="0"/>
      <c r="UI3653" s="0"/>
      <c r="UJ3653" s="0"/>
      <c r="UK3653" s="0"/>
      <c r="UL3653" s="0"/>
      <c r="UM3653" s="0"/>
      <c r="UN3653" s="0"/>
      <c r="UO3653" s="0"/>
      <c r="UP3653" s="0"/>
      <c r="UQ3653" s="0"/>
      <c r="UR3653" s="0"/>
      <c r="US3653" s="0"/>
      <c r="UT3653" s="0"/>
      <c r="UU3653" s="0"/>
      <c r="UV3653" s="0"/>
      <c r="UW3653" s="0"/>
      <c r="UX3653" s="0"/>
      <c r="UY3653" s="0"/>
      <c r="UZ3653" s="0"/>
      <c r="VA3653" s="0"/>
      <c r="VB3653" s="0"/>
      <c r="VC3653" s="0"/>
      <c r="VD3653" s="0"/>
      <c r="VE3653" s="0"/>
      <c r="VF3653" s="0"/>
      <c r="VG3653" s="0"/>
      <c r="VH3653" s="0"/>
      <c r="VI3653" s="0"/>
      <c r="VJ3653" s="0"/>
      <c r="VK3653" s="0"/>
      <c r="VL3653" s="0"/>
      <c r="VM3653" s="0"/>
      <c r="VN3653" s="0"/>
      <c r="VO3653" s="0"/>
      <c r="VP3653" s="0"/>
      <c r="VQ3653" s="0"/>
      <c r="VR3653" s="0"/>
      <c r="VS3653" s="0"/>
      <c r="VT3653" s="0"/>
      <c r="VU3653" s="0"/>
      <c r="VV3653" s="0"/>
      <c r="VW3653" s="0"/>
      <c r="VX3653" s="0"/>
      <c r="VY3653" s="0"/>
      <c r="VZ3653" s="0"/>
      <c r="WA3653" s="0"/>
      <c r="WB3653" s="0"/>
      <c r="WC3653" s="0"/>
      <c r="WD3653" s="0"/>
      <c r="WE3653" s="0"/>
      <c r="WF3653" s="0"/>
      <c r="WG3653" s="0"/>
      <c r="WH3653" s="0"/>
      <c r="WI3653" s="0"/>
      <c r="WJ3653" s="0"/>
      <c r="WK3653" s="0"/>
      <c r="WL3653" s="0"/>
      <c r="WM3653" s="0"/>
      <c r="WN3653" s="0"/>
      <c r="WO3653" s="0"/>
      <c r="WP3653" s="0"/>
      <c r="WQ3653" s="0"/>
      <c r="WR3653" s="0"/>
      <c r="WS3653" s="0"/>
      <c r="WT3653" s="0"/>
      <c r="WU3653" s="0"/>
      <c r="WV3653" s="0"/>
      <c r="WW3653" s="0"/>
      <c r="WX3653" s="0"/>
      <c r="WY3653" s="0"/>
      <c r="WZ3653" s="0"/>
      <c r="XA3653" s="0"/>
      <c r="XB3653" s="0"/>
      <c r="XC3653" s="0"/>
      <c r="XD3653" s="0"/>
      <c r="XE3653" s="0"/>
      <c r="XF3653" s="0"/>
      <c r="XG3653" s="0"/>
      <c r="XH3653" s="0"/>
      <c r="XI3653" s="0"/>
      <c r="XJ3653" s="0"/>
      <c r="XK3653" s="0"/>
      <c r="XL3653" s="0"/>
      <c r="XM3653" s="0"/>
      <c r="XN3653" s="0"/>
      <c r="XO3653" s="0"/>
      <c r="XP3653" s="0"/>
      <c r="XQ3653" s="0"/>
      <c r="XR3653" s="0"/>
      <c r="XS3653" s="0"/>
      <c r="XT3653" s="0"/>
      <c r="XU3653" s="0"/>
      <c r="XV3653" s="0"/>
      <c r="XW3653" s="0"/>
      <c r="XX3653" s="0"/>
      <c r="XY3653" s="0"/>
      <c r="XZ3653" s="0"/>
      <c r="YA3653" s="0"/>
      <c r="YB3653" s="0"/>
      <c r="YC3653" s="0"/>
      <c r="YD3653" s="0"/>
      <c r="YE3653" s="0"/>
      <c r="YF3653" s="0"/>
      <c r="YG3653" s="0"/>
      <c r="YH3653" s="0"/>
      <c r="YI3653" s="0"/>
      <c r="YJ3653" s="0"/>
      <c r="YK3653" s="0"/>
      <c r="YL3653" s="0"/>
      <c r="YM3653" s="0"/>
      <c r="YN3653" s="0"/>
      <c r="YO3653" s="0"/>
      <c r="YP3653" s="0"/>
      <c r="YQ3653" s="0"/>
      <c r="YR3653" s="0"/>
      <c r="YS3653" s="0"/>
      <c r="YT3653" s="0"/>
      <c r="YU3653" s="0"/>
      <c r="YV3653" s="0"/>
      <c r="YW3653" s="0"/>
      <c r="YX3653" s="0"/>
      <c r="YY3653" s="0"/>
      <c r="YZ3653" s="0"/>
      <c r="ZA3653" s="0"/>
      <c r="ZB3653" s="0"/>
      <c r="ZC3653" s="0"/>
      <c r="ZD3653" s="0"/>
      <c r="ZE3653" s="0"/>
      <c r="ZF3653" s="0"/>
      <c r="ZG3653" s="0"/>
      <c r="ZH3653" s="0"/>
      <c r="ZI3653" s="0"/>
      <c r="ZJ3653" s="0"/>
      <c r="ZK3653" s="0"/>
      <c r="ZL3653" s="0"/>
      <c r="ZM3653" s="0"/>
      <c r="ZN3653" s="0"/>
      <c r="ZO3653" s="0"/>
      <c r="ZP3653" s="0"/>
      <c r="ZQ3653" s="0"/>
      <c r="ZR3653" s="0"/>
      <c r="ZS3653" s="0"/>
      <c r="ZT3653" s="0"/>
      <c r="ZU3653" s="0"/>
      <c r="ZV3653" s="0"/>
      <c r="ZW3653" s="0"/>
      <c r="ZX3653" s="0"/>
      <c r="ZY3653" s="0"/>
      <c r="ZZ3653" s="0"/>
      <c r="AAA3653" s="0"/>
      <c r="AAB3653" s="0"/>
      <c r="AAC3653" s="0"/>
      <c r="AAD3653" s="0"/>
      <c r="AAE3653" s="0"/>
      <c r="AAF3653" s="0"/>
      <c r="AAG3653" s="0"/>
      <c r="AAH3653" s="0"/>
      <c r="AAI3653" s="0"/>
      <c r="AAJ3653" s="0"/>
      <c r="AAK3653" s="0"/>
      <c r="AAL3653" s="0"/>
      <c r="AAM3653" s="0"/>
      <c r="AAN3653" s="0"/>
      <c r="AAO3653" s="0"/>
      <c r="AAP3653" s="0"/>
      <c r="AAQ3653" s="0"/>
      <c r="AAR3653" s="0"/>
      <c r="AAS3653" s="0"/>
      <c r="AAT3653" s="0"/>
      <c r="AAU3653" s="0"/>
      <c r="AAV3653" s="0"/>
      <c r="AAW3653" s="0"/>
      <c r="AAX3653" s="0"/>
      <c r="AAY3653" s="0"/>
      <c r="AAZ3653" s="0"/>
      <c r="ABA3653" s="0"/>
      <c r="ABB3653" s="0"/>
      <c r="ABC3653" s="0"/>
      <c r="ABD3653" s="0"/>
      <c r="ABE3653" s="0"/>
      <c r="ABF3653" s="0"/>
      <c r="ABG3653" s="0"/>
      <c r="ABH3653" s="0"/>
      <c r="ABI3653" s="0"/>
      <c r="ABJ3653" s="0"/>
      <c r="ABK3653" s="0"/>
      <c r="ABL3653" s="0"/>
      <c r="ABM3653" s="0"/>
      <c r="ABN3653" s="0"/>
      <c r="ABO3653" s="0"/>
      <c r="ABP3653" s="0"/>
      <c r="ABQ3653" s="0"/>
      <c r="ABR3653" s="0"/>
      <c r="ABS3653" s="0"/>
      <c r="ABT3653" s="0"/>
      <c r="ABU3653" s="0"/>
      <c r="ABV3653" s="0"/>
      <c r="ABW3653" s="0"/>
      <c r="ABX3653" s="0"/>
      <c r="ABY3653" s="0"/>
      <c r="ABZ3653" s="0"/>
      <c r="ACA3653" s="0"/>
      <c r="ACB3653" s="0"/>
      <c r="ACC3653" s="0"/>
      <c r="ACD3653" s="0"/>
      <c r="ACE3653" s="0"/>
      <c r="ACF3653" s="0"/>
      <c r="ACG3653" s="0"/>
      <c r="ACH3653" s="0"/>
      <c r="ACI3653" s="0"/>
      <c r="ACJ3653" s="0"/>
      <c r="ACK3653" s="0"/>
      <c r="ACL3653" s="0"/>
      <c r="ACM3653" s="0"/>
      <c r="ACN3653" s="0"/>
      <c r="ACO3653" s="0"/>
      <c r="ACP3653" s="0"/>
      <c r="ACQ3653" s="0"/>
      <c r="ACR3653" s="0"/>
      <c r="ACS3653" s="0"/>
      <c r="ACT3653" s="0"/>
      <c r="ACU3653" s="0"/>
      <c r="ACV3653" s="0"/>
      <c r="ACW3653" s="0"/>
      <c r="ACX3653" s="0"/>
      <c r="ACY3653" s="0"/>
      <c r="ACZ3653" s="0"/>
      <c r="ADA3653" s="0"/>
      <c r="ADB3653" s="0"/>
      <c r="ADC3653" s="0"/>
      <c r="ADD3653" s="0"/>
      <c r="ADE3653" s="0"/>
      <c r="ADF3653" s="0"/>
      <c r="ADG3653" s="0"/>
      <c r="ADH3653" s="0"/>
      <c r="ADI3653" s="0"/>
      <c r="ADJ3653" s="0"/>
      <c r="ADK3653" s="0"/>
      <c r="ADL3653" s="0"/>
      <c r="ADM3653" s="0"/>
      <c r="ADN3653" s="0"/>
      <c r="ADO3653" s="0"/>
      <c r="ADP3653" s="0"/>
      <c r="ADQ3653" s="0"/>
      <c r="ADR3653" s="0"/>
      <c r="ADS3653" s="0"/>
      <c r="ADT3653" s="0"/>
      <c r="ADU3653" s="0"/>
      <c r="ADV3653" s="0"/>
      <c r="ADW3653" s="0"/>
      <c r="ADX3653" s="0"/>
      <c r="ADY3653" s="0"/>
      <c r="ADZ3653" s="0"/>
      <c r="AEA3653" s="0"/>
      <c r="AEB3653" s="0"/>
      <c r="AEC3653" s="0"/>
      <c r="AED3653" s="0"/>
      <c r="AEE3653" s="0"/>
      <c r="AEF3653" s="0"/>
      <c r="AEG3653" s="0"/>
      <c r="AEH3653" s="0"/>
      <c r="AEI3653" s="0"/>
      <c r="AEJ3653" s="0"/>
      <c r="AEK3653" s="0"/>
      <c r="AEL3653" s="0"/>
      <c r="AEM3653" s="0"/>
      <c r="AEN3653" s="0"/>
      <c r="AEO3653" s="0"/>
      <c r="AEP3653" s="0"/>
      <c r="AEQ3653" s="0"/>
      <c r="AER3653" s="0"/>
      <c r="AES3653" s="0"/>
      <c r="AET3653" s="0"/>
      <c r="AEU3653" s="0"/>
      <c r="AEV3653" s="0"/>
      <c r="AEW3653" s="0"/>
      <c r="AEX3653" s="0"/>
      <c r="AEY3653" s="0"/>
      <c r="AEZ3653" s="0"/>
      <c r="AFA3653" s="0"/>
      <c r="AFB3653" s="0"/>
      <c r="AFC3653" s="0"/>
      <c r="AFD3653" s="0"/>
      <c r="AFE3653" s="0"/>
      <c r="AFF3653" s="0"/>
      <c r="AFG3653" s="0"/>
      <c r="AFH3653" s="0"/>
      <c r="AFI3653" s="0"/>
      <c r="AFJ3653" s="0"/>
      <c r="AFK3653" s="0"/>
      <c r="AFL3653" s="0"/>
      <c r="AFM3653" s="0"/>
      <c r="AFN3653" s="0"/>
      <c r="AFO3653" s="0"/>
      <c r="AFP3653" s="0"/>
      <c r="AFQ3653" s="0"/>
      <c r="AFR3653" s="0"/>
      <c r="AFS3653" s="0"/>
      <c r="AFT3653" s="0"/>
      <c r="AFU3653" s="0"/>
      <c r="AFV3653" s="0"/>
      <c r="AFW3653" s="0"/>
      <c r="AFX3653" s="0"/>
      <c r="AFY3653" s="0"/>
      <c r="AFZ3653" s="0"/>
      <c r="AGA3653" s="0"/>
      <c r="AGB3653" s="0"/>
      <c r="AGC3653" s="0"/>
      <c r="AGD3653" s="0"/>
      <c r="AGE3653" s="0"/>
      <c r="AGF3653" s="0"/>
      <c r="AGG3653" s="0"/>
      <c r="AGH3653" s="0"/>
      <c r="AGI3653" s="0"/>
      <c r="AGJ3653" s="0"/>
      <c r="AGK3653" s="0"/>
      <c r="AGL3653" s="0"/>
      <c r="AGM3653" s="0"/>
      <c r="AGN3653" s="0"/>
      <c r="AGO3653" s="0"/>
      <c r="AGP3653" s="0"/>
      <c r="AGQ3653" s="0"/>
      <c r="AGR3653" s="0"/>
      <c r="AGS3653" s="0"/>
      <c r="AGT3653" s="0"/>
      <c r="AGU3653" s="0"/>
      <c r="AGV3653" s="0"/>
      <c r="AGW3653" s="0"/>
      <c r="AGX3653" s="0"/>
      <c r="AGY3653" s="0"/>
      <c r="AGZ3653" s="0"/>
      <c r="AHA3653" s="0"/>
      <c r="AHB3653" s="0"/>
      <c r="AHC3653" s="0"/>
      <c r="AHD3653" s="0"/>
      <c r="AHE3653" s="0"/>
      <c r="AHF3653" s="0"/>
      <c r="AHG3653" s="0"/>
      <c r="AHH3653" s="0"/>
      <c r="AHI3653" s="0"/>
      <c r="AHJ3653" s="0"/>
      <c r="AHK3653" s="0"/>
      <c r="AHL3653" s="0"/>
      <c r="AHM3653" s="0"/>
      <c r="AHN3653" s="0"/>
      <c r="AHO3653" s="0"/>
      <c r="AHP3653" s="0"/>
      <c r="AHQ3653" s="0"/>
      <c r="AHR3653" s="0"/>
      <c r="AHS3653" s="0"/>
      <c r="AHT3653" s="0"/>
      <c r="AHU3653" s="0"/>
      <c r="AHV3653" s="0"/>
      <c r="AHW3653" s="0"/>
      <c r="AHX3653" s="0"/>
      <c r="AHY3653" s="0"/>
      <c r="AHZ3653" s="0"/>
      <c r="AIA3653" s="0"/>
      <c r="AIB3653" s="0"/>
      <c r="AIC3653" s="0"/>
      <c r="AID3653" s="0"/>
      <c r="AIE3653" s="0"/>
      <c r="AIF3653" s="0"/>
      <c r="AIG3653" s="0"/>
      <c r="AIH3653" s="0"/>
      <c r="AII3653" s="0"/>
      <c r="AIJ3653" s="0"/>
      <c r="AIK3653" s="0"/>
      <c r="AIL3653" s="0"/>
      <c r="AIM3653" s="0"/>
      <c r="AIN3653" s="0"/>
      <c r="AIO3653" s="0"/>
      <c r="AIP3653" s="0"/>
      <c r="AIQ3653" s="0"/>
      <c r="AIR3653" s="0"/>
      <c r="AIS3653" s="0"/>
      <c r="AIT3653" s="0"/>
      <c r="AIU3653" s="0"/>
      <c r="AIV3653" s="0"/>
      <c r="AIW3653" s="0"/>
      <c r="AIX3653" s="0"/>
      <c r="AIY3653" s="0"/>
      <c r="AIZ3653" s="0"/>
      <c r="AJA3653" s="0"/>
      <c r="AJB3653" s="0"/>
      <c r="AJC3653" s="0"/>
      <c r="AJD3653" s="0"/>
      <c r="AJE3653" s="0"/>
      <c r="AJF3653" s="0"/>
      <c r="AJG3653" s="0"/>
      <c r="AJH3653" s="0"/>
      <c r="AJI3653" s="0"/>
      <c r="AJJ3653" s="0"/>
      <c r="AJK3653" s="0"/>
      <c r="AJL3653" s="0"/>
      <c r="AJM3653" s="0"/>
      <c r="AJN3653" s="0"/>
      <c r="AJO3653" s="0"/>
      <c r="AJP3653" s="0"/>
      <c r="AJQ3653" s="0"/>
      <c r="AJR3653" s="0"/>
      <c r="AJS3653" s="0"/>
      <c r="AJT3653" s="0"/>
      <c r="AJU3653" s="0"/>
      <c r="AJV3653" s="0"/>
      <c r="AJW3653" s="0"/>
      <c r="AJX3653" s="0"/>
      <c r="AJY3653" s="0"/>
      <c r="AJZ3653" s="0"/>
      <c r="AKA3653" s="0"/>
      <c r="AKB3653" s="0"/>
      <c r="AKC3653" s="0"/>
      <c r="AKD3653" s="0"/>
      <c r="AKE3653" s="0"/>
      <c r="AKF3653" s="0"/>
      <c r="AKG3653" s="0"/>
      <c r="AKH3653" s="0"/>
      <c r="AKI3653" s="0"/>
      <c r="AKJ3653" s="0"/>
      <c r="AKK3653" s="0"/>
      <c r="AKL3653" s="0"/>
      <c r="AKM3653" s="0"/>
      <c r="AKN3653" s="0"/>
      <c r="AKO3653" s="0"/>
      <c r="AKP3653" s="0"/>
      <c r="AKQ3653" s="0"/>
      <c r="AKR3653" s="0"/>
      <c r="AKS3653" s="0"/>
      <c r="AKT3653" s="0"/>
      <c r="AKU3653" s="0"/>
      <c r="AKV3653" s="0"/>
      <c r="AKW3653" s="0"/>
      <c r="AKX3653" s="0"/>
      <c r="AKY3653" s="0"/>
      <c r="AKZ3653" s="0"/>
      <c r="ALA3653" s="0"/>
      <c r="ALB3653" s="0"/>
      <c r="ALC3653" s="0"/>
      <c r="ALD3653" s="0"/>
      <c r="ALE3653" s="0"/>
      <c r="ALF3653" s="0"/>
      <c r="ALG3653" s="0"/>
      <c r="ALH3653" s="0"/>
      <c r="ALI3653" s="0"/>
      <c r="ALJ3653" s="0"/>
      <c r="ALK3653" s="0"/>
      <c r="ALL3653" s="0"/>
      <c r="ALM3653" s="0"/>
      <c r="ALN3653" s="0"/>
      <c r="ALO3653" s="0"/>
      <c r="ALP3653" s="0"/>
      <c r="ALQ3653" s="0"/>
      <c r="ALR3653" s="0"/>
      <c r="ALS3653" s="0"/>
      <c r="ALT3653" s="0"/>
      <c r="ALU3653" s="0"/>
      <c r="ALV3653" s="0"/>
      <c r="ALW3653" s="0"/>
      <c r="ALX3653" s="0"/>
      <c r="ALY3653" s="0"/>
      <c r="ALZ3653" s="0"/>
      <c r="AMA3653" s="0"/>
      <c r="AMB3653" s="0"/>
      <c r="AMC3653" s="0"/>
      <c r="AMD3653" s="0"/>
      <c r="AME3653" s="0"/>
      <c r="AMF3653" s="0"/>
      <c r="AMG3653" s="0"/>
      <c r="AMH3653" s="0"/>
      <c r="AMI3653" s="0"/>
    </row>
    <row r="3654" customFormat="false" ht="12.75" hidden="false" customHeight="false" outlineLevel="0" collapsed="false">
      <c r="A3654" s="1" t="s">
        <v>3883</v>
      </c>
      <c r="C3654" s="27" t="s">
        <v>3884</v>
      </c>
      <c r="D3654" s="27" t="s">
        <v>77</v>
      </c>
      <c r="E3654" s="28"/>
      <c r="F3654" s="29"/>
      <c r="G3654" s="27"/>
      <c r="H3654" s="30" t="s">
        <v>168</v>
      </c>
      <c r="I3654" s="31" t="n">
        <v>1</v>
      </c>
      <c r="J3654" s="107" t="s">
        <v>2875</v>
      </c>
      <c r="BM3654" s="0"/>
      <c r="BN3654" s="0"/>
      <c r="BO3654" s="0"/>
      <c r="BP3654" s="0"/>
      <c r="BQ3654" s="0"/>
      <c r="BR3654" s="0"/>
      <c r="BS3654" s="0"/>
      <c r="BT3654" s="0"/>
      <c r="BU3654" s="0"/>
      <c r="BV3654" s="0"/>
      <c r="BW3654" s="0"/>
      <c r="BX3654" s="0"/>
      <c r="BY3654" s="0"/>
      <c r="BZ3654" s="0"/>
      <c r="CA3654" s="0"/>
      <c r="CB3654" s="0"/>
      <c r="CC3654" s="0"/>
      <c r="CD3654" s="0"/>
      <c r="CE3654" s="0"/>
      <c r="CF3654" s="0"/>
      <c r="CG3654" s="0"/>
      <c r="CH3654" s="0"/>
      <c r="CI3654" s="0"/>
      <c r="CJ3654" s="0"/>
      <c r="CK3654" s="0"/>
      <c r="CL3654" s="0"/>
      <c r="CM3654" s="0"/>
      <c r="CN3654" s="0"/>
      <c r="CO3654" s="0"/>
      <c r="CP3654" s="0"/>
      <c r="CQ3654" s="0"/>
      <c r="CR3654" s="0"/>
      <c r="CS3654" s="0"/>
      <c r="CT3654" s="0"/>
      <c r="CU3654" s="0"/>
      <c r="CV3654" s="0"/>
      <c r="CW3654" s="0"/>
      <c r="CX3654" s="0"/>
      <c r="CY3654" s="0"/>
      <c r="CZ3654" s="0"/>
      <c r="DA3654" s="0"/>
      <c r="DB3654" s="0"/>
      <c r="DC3654" s="0"/>
      <c r="DD3654" s="0"/>
      <c r="DE3654" s="0"/>
      <c r="DF3654" s="0"/>
      <c r="DG3654" s="0"/>
      <c r="DH3654" s="0"/>
      <c r="DI3654" s="0"/>
      <c r="DJ3654" s="0"/>
      <c r="DK3654" s="0"/>
      <c r="DL3654" s="0"/>
      <c r="DM3654" s="0"/>
      <c r="DN3654" s="0"/>
      <c r="DO3654" s="0"/>
      <c r="DP3654" s="0"/>
      <c r="DQ3654" s="0"/>
      <c r="DR3654" s="0"/>
      <c r="DS3654" s="0"/>
      <c r="DT3654" s="0"/>
      <c r="DU3654" s="0"/>
      <c r="DV3654" s="0"/>
      <c r="DW3654" s="0"/>
      <c r="DX3654" s="0"/>
      <c r="DY3654" s="0"/>
      <c r="DZ3654" s="0"/>
      <c r="EA3654" s="0"/>
      <c r="EB3654" s="0"/>
      <c r="EC3654" s="0"/>
      <c r="ED3654" s="0"/>
      <c r="EE3654" s="0"/>
      <c r="EF3654" s="0"/>
      <c r="EG3654" s="0"/>
      <c r="EH3654" s="0"/>
      <c r="EI3654" s="0"/>
      <c r="EJ3654" s="0"/>
      <c r="EK3654" s="0"/>
      <c r="EL3654" s="0"/>
      <c r="EM3654" s="0"/>
      <c r="EN3654" s="0"/>
      <c r="EO3654" s="0"/>
      <c r="EP3654" s="0"/>
      <c r="EQ3654" s="0"/>
      <c r="ER3654" s="0"/>
      <c r="ES3654" s="0"/>
      <c r="ET3654" s="0"/>
      <c r="EU3654" s="0"/>
      <c r="EV3654" s="0"/>
      <c r="EW3654" s="0"/>
      <c r="EX3654" s="0"/>
      <c r="EY3654" s="0"/>
      <c r="EZ3654" s="0"/>
      <c r="FA3654" s="0"/>
      <c r="FB3654" s="0"/>
      <c r="FC3654" s="0"/>
      <c r="FD3654" s="0"/>
      <c r="FE3654" s="0"/>
      <c r="FF3654" s="0"/>
      <c r="FG3654" s="0"/>
      <c r="FH3654" s="0"/>
      <c r="FI3654" s="0"/>
      <c r="FJ3654" s="0"/>
      <c r="FK3654" s="0"/>
      <c r="FL3654" s="0"/>
      <c r="FM3654" s="0"/>
      <c r="FN3654" s="0"/>
      <c r="FO3654" s="0"/>
      <c r="FP3654" s="0"/>
      <c r="FQ3654" s="0"/>
      <c r="FR3654" s="0"/>
      <c r="FS3654" s="0"/>
      <c r="FT3654" s="0"/>
      <c r="FU3654" s="0"/>
      <c r="FV3654" s="0"/>
      <c r="FW3654" s="0"/>
      <c r="FX3654" s="0"/>
      <c r="FY3654" s="0"/>
      <c r="FZ3654" s="0"/>
      <c r="GA3654" s="0"/>
      <c r="GB3654" s="0"/>
      <c r="GC3654" s="0"/>
      <c r="GD3654" s="0"/>
      <c r="GE3654" s="0"/>
      <c r="GF3654" s="0"/>
      <c r="GG3654" s="0"/>
      <c r="GH3654" s="0"/>
      <c r="GI3654" s="0"/>
      <c r="GJ3654" s="0"/>
      <c r="GK3654" s="0"/>
      <c r="GL3654" s="0"/>
      <c r="GM3654" s="0"/>
      <c r="GN3654" s="0"/>
      <c r="GO3654" s="0"/>
      <c r="GP3654" s="0"/>
      <c r="GQ3654" s="0"/>
      <c r="GR3654" s="0"/>
      <c r="GS3654" s="0"/>
      <c r="GT3654" s="0"/>
      <c r="GU3654" s="0"/>
      <c r="GV3654" s="0"/>
      <c r="GW3654" s="0"/>
      <c r="GX3654" s="0"/>
      <c r="GY3654" s="0"/>
      <c r="GZ3654" s="0"/>
      <c r="HA3654" s="0"/>
      <c r="HB3654" s="0"/>
      <c r="HC3654" s="0"/>
      <c r="HD3654" s="0"/>
      <c r="HE3654" s="0"/>
      <c r="HF3654" s="0"/>
      <c r="HG3654" s="0"/>
      <c r="HH3654" s="0"/>
      <c r="HI3654" s="0"/>
      <c r="HJ3654" s="0"/>
      <c r="HK3654" s="0"/>
      <c r="HL3654" s="0"/>
      <c r="HM3654" s="0"/>
      <c r="HN3654" s="0"/>
      <c r="HO3654" s="0"/>
      <c r="HP3654" s="0"/>
      <c r="HQ3654" s="0"/>
      <c r="HR3654" s="0"/>
      <c r="HS3654" s="0"/>
      <c r="HT3654" s="0"/>
      <c r="HU3654" s="0"/>
      <c r="HV3654" s="0"/>
      <c r="HW3654" s="0"/>
      <c r="HX3654" s="0"/>
      <c r="HY3654" s="0"/>
      <c r="HZ3654" s="0"/>
      <c r="IA3654" s="0"/>
      <c r="IB3654" s="0"/>
      <c r="IC3654" s="0"/>
      <c r="ID3654" s="0"/>
      <c r="IE3654" s="0"/>
      <c r="IF3654" s="0"/>
      <c r="IG3654" s="0"/>
      <c r="IH3654" s="0"/>
      <c r="II3654" s="0"/>
      <c r="IJ3654" s="0"/>
      <c r="IK3654" s="0"/>
      <c r="IL3654" s="0"/>
      <c r="IM3654" s="0"/>
      <c r="IN3654" s="0"/>
      <c r="IO3654" s="0"/>
      <c r="IP3654" s="0"/>
      <c r="IQ3654" s="0"/>
      <c r="IR3654" s="0"/>
      <c r="IS3654" s="0"/>
      <c r="IT3654" s="0"/>
      <c r="IU3654" s="0"/>
      <c r="IV3654" s="0"/>
      <c r="IW3654" s="0"/>
      <c r="IX3654" s="0"/>
      <c r="IY3654" s="0"/>
      <c r="IZ3654" s="0"/>
      <c r="JA3654" s="0"/>
      <c r="JB3654" s="0"/>
      <c r="JC3654" s="0"/>
      <c r="JD3654" s="0"/>
      <c r="JE3654" s="0"/>
      <c r="JF3654" s="0"/>
      <c r="JG3654" s="0"/>
      <c r="JH3654" s="0"/>
      <c r="JI3654" s="0"/>
      <c r="JJ3654" s="0"/>
      <c r="JK3654" s="0"/>
      <c r="JL3654" s="0"/>
      <c r="JM3654" s="0"/>
      <c r="JN3654" s="0"/>
      <c r="JO3654" s="0"/>
      <c r="JP3654" s="0"/>
      <c r="JQ3654" s="0"/>
      <c r="JR3654" s="0"/>
      <c r="JS3654" s="0"/>
      <c r="JT3654" s="0"/>
      <c r="JU3654" s="0"/>
      <c r="JV3654" s="0"/>
      <c r="JW3654" s="0"/>
      <c r="JX3654" s="0"/>
      <c r="JY3654" s="0"/>
      <c r="JZ3654" s="0"/>
      <c r="KA3654" s="0"/>
      <c r="KB3654" s="0"/>
      <c r="KC3654" s="0"/>
      <c r="KD3654" s="0"/>
      <c r="KE3654" s="0"/>
      <c r="KF3654" s="0"/>
      <c r="KG3654" s="0"/>
      <c r="KH3654" s="0"/>
      <c r="KI3654" s="0"/>
      <c r="KJ3654" s="0"/>
      <c r="KK3654" s="0"/>
      <c r="KL3654" s="0"/>
      <c r="KM3654" s="0"/>
      <c r="KN3654" s="0"/>
      <c r="KO3654" s="0"/>
      <c r="KP3654" s="0"/>
      <c r="KQ3654" s="0"/>
      <c r="KR3654" s="0"/>
      <c r="KS3654" s="0"/>
      <c r="KT3654" s="0"/>
      <c r="KU3654" s="0"/>
      <c r="KV3654" s="0"/>
      <c r="KW3654" s="0"/>
      <c r="KX3654" s="0"/>
      <c r="KY3654" s="0"/>
      <c r="KZ3654" s="0"/>
      <c r="LA3654" s="0"/>
      <c r="LB3654" s="0"/>
      <c r="LC3654" s="0"/>
      <c r="LD3654" s="0"/>
      <c r="LE3654" s="0"/>
      <c r="LF3654" s="0"/>
      <c r="LG3654" s="0"/>
      <c r="LH3654" s="0"/>
      <c r="LI3654" s="0"/>
      <c r="LJ3654" s="0"/>
      <c r="LK3654" s="0"/>
      <c r="LL3654" s="0"/>
      <c r="LM3654" s="0"/>
      <c r="LN3654" s="0"/>
      <c r="LO3654" s="0"/>
      <c r="LP3654" s="0"/>
      <c r="LQ3654" s="0"/>
      <c r="LR3654" s="0"/>
      <c r="LS3654" s="0"/>
      <c r="LT3654" s="0"/>
      <c r="LU3654" s="0"/>
      <c r="LV3654" s="0"/>
      <c r="LW3654" s="0"/>
      <c r="LX3654" s="0"/>
      <c r="LY3654" s="0"/>
      <c r="LZ3654" s="0"/>
      <c r="MA3654" s="0"/>
      <c r="MB3654" s="0"/>
      <c r="MC3654" s="0"/>
      <c r="MD3654" s="0"/>
      <c r="ME3654" s="0"/>
      <c r="MF3654" s="0"/>
      <c r="MG3654" s="0"/>
      <c r="MH3654" s="0"/>
      <c r="MI3654" s="0"/>
      <c r="MJ3654" s="0"/>
      <c r="MK3654" s="0"/>
      <c r="ML3654" s="0"/>
      <c r="MM3654" s="0"/>
      <c r="MN3654" s="0"/>
      <c r="MO3654" s="0"/>
      <c r="MP3654" s="0"/>
      <c r="MQ3654" s="0"/>
      <c r="MR3654" s="0"/>
      <c r="MS3654" s="0"/>
      <c r="MT3654" s="0"/>
      <c r="MU3654" s="0"/>
      <c r="MV3654" s="0"/>
      <c r="MW3654" s="0"/>
      <c r="MX3654" s="0"/>
      <c r="MY3654" s="0"/>
      <c r="MZ3654" s="0"/>
      <c r="NA3654" s="0"/>
      <c r="NB3654" s="0"/>
      <c r="NC3654" s="0"/>
      <c r="ND3654" s="0"/>
      <c r="NE3654" s="0"/>
      <c r="NF3654" s="0"/>
      <c r="NG3654" s="0"/>
      <c r="NH3654" s="0"/>
      <c r="NI3654" s="0"/>
      <c r="NJ3654" s="0"/>
      <c r="NK3654" s="0"/>
      <c r="NL3654" s="0"/>
      <c r="NM3654" s="0"/>
      <c r="NN3654" s="0"/>
      <c r="NO3654" s="0"/>
      <c r="NP3654" s="0"/>
      <c r="NQ3654" s="0"/>
      <c r="NR3654" s="0"/>
      <c r="NS3654" s="0"/>
      <c r="NT3654" s="0"/>
      <c r="NU3654" s="0"/>
      <c r="NV3654" s="0"/>
      <c r="NW3654" s="0"/>
      <c r="NX3654" s="0"/>
      <c r="NY3654" s="0"/>
      <c r="NZ3654" s="0"/>
      <c r="OA3654" s="0"/>
      <c r="OB3654" s="0"/>
      <c r="OC3654" s="0"/>
      <c r="OD3654" s="0"/>
      <c r="OE3654" s="0"/>
      <c r="OF3654" s="0"/>
      <c r="OG3654" s="0"/>
      <c r="OH3654" s="0"/>
      <c r="OI3654" s="0"/>
      <c r="OJ3654" s="0"/>
      <c r="OK3654" s="0"/>
      <c r="OL3654" s="0"/>
      <c r="OM3654" s="0"/>
      <c r="ON3654" s="0"/>
      <c r="OO3654" s="0"/>
      <c r="OP3654" s="0"/>
      <c r="OQ3654" s="0"/>
      <c r="OR3654" s="0"/>
      <c r="OS3654" s="0"/>
      <c r="OT3654" s="0"/>
      <c r="OU3654" s="0"/>
      <c r="OV3654" s="0"/>
      <c r="OW3654" s="0"/>
      <c r="OX3654" s="0"/>
      <c r="OY3654" s="0"/>
      <c r="OZ3654" s="0"/>
      <c r="PA3654" s="0"/>
      <c r="PB3654" s="0"/>
      <c r="PC3654" s="0"/>
      <c r="PD3654" s="0"/>
      <c r="PE3654" s="0"/>
      <c r="PF3654" s="0"/>
      <c r="PG3654" s="0"/>
      <c r="PH3654" s="0"/>
      <c r="PI3654" s="0"/>
      <c r="PJ3654" s="0"/>
      <c r="PK3654" s="0"/>
      <c r="PL3654" s="0"/>
      <c r="PM3654" s="0"/>
      <c r="PN3654" s="0"/>
      <c r="PO3654" s="0"/>
      <c r="PP3654" s="0"/>
      <c r="PQ3654" s="0"/>
      <c r="PR3654" s="0"/>
      <c r="PS3654" s="0"/>
      <c r="PT3654" s="0"/>
      <c r="PU3654" s="0"/>
      <c r="PV3654" s="0"/>
      <c r="PW3654" s="0"/>
      <c r="PX3654" s="0"/>
      <c r="PY3654" s="0"/>
      <c r="PZ3654" s="0"/>
      <c r="QA3654" s="0"/>
      <c r="QB3654" s="0"/>
      <c r="QC3654" s="0"/>
      <c r="QD3654" s="0"/>
      <c r="QE3654" s="0"/>
      <c r="QF3654" s="0"/>
      <c r="QG3654" s="0"/>
      <c r="QH3654" s="0"/>
      <c r="QI3654" s="0"/>
      <c r="QJ3654" s="0"/>
      <c r="QK3654" s="0"/>
      <c r="QL3654" s="0"/>
      <c r="QM3654" s="0"/>
      <c r="QN3654" s="0"/>
      <c r="QO3654" s="0"/>
      <c r="QP3654" s="0"/>
      <c r="QQ3654" s="0"/>
      <c r="QR3654" s="0"/>
      <c r="QS3654" s="0"/>
      <c r="QT3654" s="0"/>
      <c r="QU3654" s="0"/>
      <c r="QV3654" s="0"/>
      <c r="QW3654" s="0"/>
      <c r="QX3654" s="0"/>
      <c r="QY3654" s="0"/>
      <c r="QZ3654" s="0"/>
      <c r="RA3654" s="0"/>
      <c r="RB3654" s="0"/>
      <c r="RC3654" s="0"/>
      <c r="RD3654" s="0"/>
      <c r="RE3654" s="0"/>
      <c r="RF3654" s="0"/>
      <c r="RG3654" s="0"/>
      <c r="RH3654" s="0"/>
      <c r="RI3654" s="0"/>
      <c r="RJ3654" s="0"/>
      <c r="RK3654" s="0"/>
      <c r="RL3654" s="0"/>
      <c r="RM3654" s="0"/>
      <c r="RN3654" s="0"/>
      <c r="RO3654" s="0"/>
      <c r="RP3654" s="0"/>
      <c r="RQ3654" s="0"/>
      <c r="RR3654" s="0"/>
      <c r="RS3654" s="0"/>
      <c r="RT3654" s="0"/>
      <c r="RU3654" s="0"/>
      <c r="RV3654" s="0"/>
      <c r="RW3654" s="0"/>
      <c r="RX3654" s="0"/>
      <c r="RY3654" s="0"/>
      <c r="RZ3654" s="0"/>
      <c r="SA3654" s="0"/>
      <c r="SB3654" s="0"/>
      <c r="SC3654" s="0"/>
      <c r="SD3654" s="0"/>
      <c r="SE3654" s="0"/>
      <c r="SF3654" s="0"/>
      <c r="SG3654" s="0"/>
      <c r="SH3654" s="0"/>
      <c r="SI3654" s="0"/>
      <c r="SJ3654" s="0"/>
      <c r="SK3654" s="0"/>
      <c r="SL3654" s="0"/>
      <c r="SM3654" s="0"/>
      <c r="SN3654" s="0"/>
      <c r="SO3654" s="0"/>
      <c r="SP3654" s="0"/>
      <c r="SQ3654" s="0"/>
      <c r="SR3654" s="0"/>
      <c r="SS3654" s="0"/>
      <c r="ST3654" s="0"/>
      <c r="SU3654" s="0"/>
      <c r="SV3654" s="0"/>
      <c r="SW3654" s="0"/>
      <c r="SX3654" s="0"/>
      <c r="SY3654" s="0"/>
      <c r="SZ3654" s="0"/>
      <c r="TA3654" s="0"/>
      <c r="TB3654" s="0"/>
      <c r="TC3654" s="0"/>
      <c r="TD3654" s="0"/>
      <c r="TE3654" s="0"/>
      <c r="TF3654" s="0"/>
      <c r="TG3654" s="0"/>
      <c r="TH3654" s="0"/>
      <c r="TI3654" s="0"/>
      <c r="TJ3654" s="0"/>
      <c r="TK3654" s="0"/>
      <c r="TL3654" s="0"/>
      <c r="TM3654" s="0"/>
      <c r="TN3654" s="0"/>
      <c r="TO3654" s="0"/>
      <c r="TP3654" s="0"/>
      <c r="TQ3654" s="0"/>
      <c r="TR3654" s="0"/>
      <c r="TS3654" s="0"/>
      <c r="TT3654" s="0"/>
      <c r="TU3654" s="0"/>
      <c r="TV3654" s="0"/>
      <c r="TW3654" s="0"/>
      <c r="TX3654" s="0"/>
      <c r="TY3654" s="0"/>
      <c r="TZ3654" s="0"/>
      <c r="UA3654" s="0"/>
      <c r="UB3654" s="0"/>
      <c r="UC3654" s="0"/>
      <c r="UD3654" s="0"/>
      <c r="UE3654" s="0"/>
      <c r="UF3654" s="0"/>
      <c r="UG3654" s="0"/>
      <c r="UH3654" s="0"/>
      <c r="UI3654" s="0"/>
      <c r="UJ3654" s="0"/>
      <c r="UK3654" s="0"/>
      <c r="UL3654" s="0"/>
      <c r="UM3654" s="0"/>
      <c r="UN3654" s="0"/>
      <c r="UO3654" s="0"/>
      <c r="UP3654" s="0"/>
      <c r="UQ3654" s="0"/>
      <c r="UR3654" s="0"/>
      <c r="US3654" s="0"/>
      <c r="UT3654" s="0"/>
      <c r="UU3654" s="0"/>
      <c r="UV3654" s="0"/>
      <c r="UW3654" s="0"/>
      <c r="UX3654" s="0"/>
      <c r="UY3654" s="0"/>
      <c r="UZ3654" s="0"/>
      <c r="VA3654" s="0"/>
      <c r="VB3654" s="0"/>
      <c r="VC3654" s="0"/>
      <c r="VD3654" s="0"/>
      <c r="VE3654" s="0"/>
      <c r="VF3654" s="0"/>
      <c r="VG3654" s="0"/>
      <c r="VH3654" s="0"/>
      <c r="VI3654" s="0"/>
      <c r="VJ3654" s="0"/>
      <c r="VK3654" s="0"/>
      <c r="VL3654" s="0"/>
      <c r="VM3654" s="0"/>
      <c r="VN3654" s="0"/>
      <c r="VO3654" s="0"/>
      <c r="VP3654" s="0"/>
      <c r="VQ3654" s="0"/>
      <c r="VR3654" s="0"/>
      <c r="VS3654" s="0"/>
      <c r="VT3654" s="0"/>
      <c r="VU3654" s="0"/>
      <c r="VV3654" s="0"/>
      <c r="VW3654" s="0"/>
      <c r="VX3654" s="0"/>
      <c r="VY3654" s="0"/>
      <c r="VZ3654" s="0"/>
      <c r="WA3654" s="0"/>
      <c r="WB3654" s="0"/>
      <c r="WC3654" s="0"/>
      <c r="WD3654" s="0"/>
      <c r="WE3654" s="0"/>
      <c r="WF3654" s="0"/>
      <c r="WG3654" s="0"/>
      <c r="WH3654" s="0"/>
      <c r="WI3654" s="0"/>
      <c r="WJ3654" s="0"/>
      <c r="WK3654" s="0"/>
      <c r="WL3654" s="0"/>
      <c r="WM3654" s="0"/>
      <c r="WN3654" s="0"/>
      <c r="WO3654" s="0"/>
      <c r="WP3654" s="0"/>
      <c r="WQ3654" s="0"/>
      <c r="WR3654" s="0"/>
      <c r="WS3654" s="0"/>
      <c r="WT3654" s="0"/>
      <c r="WU3654" s="0"/>
      <c r="WV3654" s="0"/>
      <c r="WW3654" s="0"/>
      <c r="WX3654" s="0"/>
      <c r="WY3654" s="0"/>
      <c r="WZ3654" s="0"/>
      <c r="XA3654" s="0"/>
      <c r="XB3654" s="0"/>
      <c r="XC3654" s="0"/>
      <c r="XD3654" s="0"/>
      <c r="XE3654" s="0"/>
      <c r="XF3654" s="0"/>
      <c r="XG3654" s="0"/>
      <c r="XH3654" s="0"/>
      <c r="XI3654" s="0"/>
      <c r="XJ3654" s="0"/>
      <c r="XK3654" s="0"/>
      <c r="XL3654" s="0"/>
      <c r="XM3654" s="0"/>
      <c r="XN3654" s="0"/>
      <c r="XO3654" s="0"/>
      <c r="XP3654" s="0"/>
      <c r="XQ3654" s="0"/>
      <c r="XR3654" s="0"/>
      <c r="XS3654" s="0"/>
      <c r="XT3654" s="0"/>
      <c r="XU3654" s="0"/>
      <c r="XV3654" s="0"/>
      <c r="XW3654" s="0"/>
      <c r="XX3654" s="0"/>
      <c r="XY3654" s="0"/>
      <c r="XZ3654" s="0"/>
      <c r="YA3654" s="0"/>
      <c r="YB3654" s="0"/>
      <c r="YC3654" s="0"/>
      <c r="YD3654" s="0"/>
      <c r="YE3654" s="0"/>
      <c r="YF3654" s="0"/>
      <c r="YG3654" s="0"/>
      <c r="YH3654" s="0"/>
      <c r="YI3654" s="0"/>
      <c r="YJ3654" s="0"/>
      <c r="YK3654" s="0"/>
      <c r="YL3654" s="0"/>
      <c r="YM3654" s="0"/>
      <c r="YN3654" s="0"/>
      <c r="YO3654" s="0"/>
      <c r="YP3654" s="0"/>
      <c r="YQ3654" s="0"/>
      <c r="YR3654" s="0"/>
      <c r="YS3654" s="0"/>
      <c r="YT3654" s="0"/>
      <c r="YU3654" s="0"/>
      <c r="YV3654" s="0"/>
      <c r="YW3654" s="0"/>
      <c r="YX3654" s="0"/>
      <c r="YY3654" s="0"/>
      <c r="YZ3654" s="0"/>
      <c r="ZA3654" s="0"/>
      <c r="ZB3654" s="0"/>
      <c r="ZC3654" s="0"/>
      <c r="ZD3654" s="0"/>
      <c r="ZE3654" s="0"/>
      <c r="ZF3654" s="0"/>
      <c r="ZG3654" s="0"/>
      <c r="ZH3654" s="0"/>
      <c r="ZI3654" s="0"/>
      <c r="ZJ3654" s="0"/>
      <c r="ZK3654" s="0"/>
      <c r="ZL3654" s="0"/>
      <c r="ZM3654" s="0"/>
      <c r="ZN3654" s="0"/>
      <c r="ZO3654" s="0"/>
      <c r="ZP3654" s="0"/>
      <c r="ZQ3654" s="0"/>
      <c r="ZR3654" s="0"/>
      <c r="ZS3654" s="0"/>
      <c r="ZT3654" s="0"/>
      <c r="ZU3654" s="0"/>
      <c r="ZV3654" s="0"/>
      <c r="ZW3654" s="0"/>
      <c r="ZX3654" s="0"/>
      <c r="ZY3654" s="0"/>
      <c r="ZZ3654" s="0"/>
      <c r="AAA3654" s="0"/>
      <c r="AAB3654" s="0"/>
      <c r="AAC3654" s="0"/>
      <c r="AAD3654" s="0"/>
      <c r="AAE3654" s="0"/>
      <c r="AAF3654" s="0"/>
      <c r="AAG3654" s="0"/>
      <c r="AAH3654" s="0"/>
      <c r="AAI3654" s="0"/>
      <c r="AAJ3654" s="0"/>
      <c r="AAK3654" s="0"/>
      <c r="AAL3654" s="0"/>
      <c r="AAM3654" s="0"/>
      <c r="AAN3654" s="0"/>
      <c r="AAO3654" s="0"/>
      <c r="AAP3654" s="0"/>
      <c r="AAQ3654" s="0"/>
      <c r="AAR3654" s="0"/>
      <c r="AAS3654" s="0"/>
      <c r="AAT3654" s="0"/>
      <c r="AAU3654" s="0"/>
      <c r="AAV3654" s="0"/>
      <c r="AAW3654" s="0"/>
      <c r="AAX3654" s="0"/>
      <c r="AAY3654" s="0"/>
      <c r="AAZ3654" s="0"/>
      <c r="ABA3654" s="0"/>
      <c r="ABB3654" s="0"/>
      <c r="ABC3654" s="0"/>
      <c r="ABD3654" s="0"/>
      <c r="ABE3654" s="0"/>
      <c r="ABF3654" s="0"/>
      <c r="ABG3654" s="0"/>
      <c r="ABH3654" s="0"/>
      <c r="ABI3654" s="0"/>
      <c r="ABJ3654" s="0"/>
      <c r="ABK3654" s="0"/>
      <c r="ABL3654" s="0"/>
      <c r="ABM3654" s="0"/>
      <c r="ABN3654" s="0"/>
      <c r="ABO3654" s="0"/>
      <c r="ABP3654" s="0"/>
      <c r="ABQ3654" s="0"/>
      <c r="ABR3654" s="0"/>
      <c r="ABS3654" s="0"/>
      <c r="ABT3654" s="0"/>
      <c r="ABU3654" s="0"/>
      <c r="ABV3654" s="0"/>
      <c r="ABW3654" s="0"/>
      <c r="ABX3654" s="0"/>
      <c r="ABY3654" s="0"/>
      <c r="ABZ3654" s="0"/>
      <c r="ACA3654" s="0"/>
      <c r="ACB3654" s="0"/>
      <c r="ACC3654" s="0"/>
      <c r="ACD3654" s="0"/>
      <c r="ACE3654" s="0"/>
      <c r="ACF3654" s="0"/>
      <c r="ACG3654" s="0"/>
      <c r="ACH3654" s="0"/>
      <c r="ACI3654" s="0"/>
      <c r="ACJ3654" s="0"/>
      <c r="ACK3654" s="0"/>
      <c r="ACL3654" s="0"/>
      <c r="ACM3654" s="0"/>
      <c r="ACN3654" s="0"/>
      <c r="ACO3654" s="0"/>
      <c r="ACP3654" s="0"/>
      <c r="ACQ3654" s="0"/>
      <c r="ACR3654" s="0"/>
      <c r="ACS3654" s="0"/>
      <c r="ACT3654" s="0"/>
      <c r="ACU3654" s="0"/>
      <c r="ACV3654" s="0"/>
      <c r="ACW3654" s="0"/>
      <c r="ACX3654" s="0"/>
      <c r="ACY3654" s="0"/>
      <c r="ACZ3654" s="0"/>
      <c r="ADA3654" s="0"/>
      <c r="ADB3654" s="0"/>
      <c r="ADC3654" s="0"/>
      <c r="ADD3654" s="0"/>
      <c r="ADE3654" s="0"/>
      <c r="ADF3654" s="0"/>
      <c r="ADG3654" s="0"/>
      <c r="ADH3654" s="0"/>
      <c r="ADI3654" s="0"/>
      <c r="ADJ3654" s="0"/>
      <c r="ADK3654" s="0"/>
      <c r="ADL3654" s="0"/>
      <c r="ADM3654" s="0"/>
      <c r="ADN3654" s="0"/>
      <c r="ADO3654" s="0"/>
      <c r="ADP3654" s="0"/>
      <c r="ADQ3654" s="0"/>
      <c r="ADR3654" s="0"/>
      <c r="ADS3654" s="0"/>
      <c r="ADT3654" s="0"/>
      <c r="ADU3654" s="0"/>
      <c r="ADV3654" s="0"/>
      <c r="ADW3654" s="0"/>
      <c r="ADX3654" s="0"/>
      <c r="ADY3654" s="0"/>
      <c r="ADZ3654" s="0"/>
      <c r="AEA3654" s="0"/>
      <c r="AEB3654" s="0"/>
      <c r="AEC3654" s="0"/>
      <c r="AED3654" s="0"/>
      <c r="AEE3654" s="0"/>
      <c r="AEF3654" s="0"/>
      <c r="AEG3654" s="0"/>
      <c r="AEH3654" s="0"/>
      <c r="AEI3654" s="0"/>
      <c r="AEJ3654" s="0"/>
      <c r="AEK3654" s="0"/>
      <c r="AEL3654" s="0"/>
      <c r="AEM3654" s="0"/>
      <c r="AEN3654" s="0"/>
      <c r="AEO3654" s="0"/>
      <c r="AEP3654" s="0"/>
      <c r="AEQ3654" s="0"/>
      <c r="AER3654" s="0"/>
      <c r="AES3654" s="0"/>
      <c r="AET3654" s="0"/>
      <c r="AEU3654" s="0"/>
      <c r="AEV3654" s="0"/>
      <c r="AEW3654" s="0"/>
      <c r="AEX3654" s="0"/>
      <c r="AEY3654" s="0"/>
      <c r="AEZ3654" s="0"/>
      <c r="AFA3654" s="0"/>
      <c r="AFB3654" s="0"/>
      <c r="AFC3654" s="0"/>
      <c r="AFD3654" s="0"/>
      <c r="AFE3654" s="0"/>
      <c r="AFF3654" s="0"/>
      <c r="AFG3654" s="0"/>
      <c r="AFH3654" s="0"/>
      <c r="AFI3654" s="0"/>
      <c r="AFJ3654" s="0"/>
      <c r="AFK3654" s="0"/>
      <c r="AFL3654" s="0"/>
      <c r="AFM3654" s="0"/>
      <c r="AFN3654" s="0"/>
      <c r="AFO3654" s="0"/>
      <c r="AFP3654" s="0"/>
      <c r="AFQ3654" s="0"/>
      <c r="AFR3654" s="0"/>
      <c r="AFS3654" s="0"/>
      <c r="AFT3654" s="0"/>
      <c r="AFU3654" s="0"/>
      <c r="AFV3654" s="0"/>
      <c r="AFW3654" s="0"/>
      <c r="AFX3654" s="0"/>
      <c r="AFY3654" s="0"/>
      <c r="AFZ3654" s="0"/>
      <c r="AGA3654" s="0"/>
      <c r="AGB3654" s="0"/>
      <c r="AGC3654" s="0"/>
      <c r="AGD3654" s="0"/>
      <c r="AGE3654" s="0"/>
      <c r="AGF3654" s="0"/>
      <c r="AGG3654" s="0"/>
      <c r="AGH3654" s="0"/>
      <c r="AGI3654" s="0"/>
      <c r="AGJ3654" s="0"/>
      <c r="AGK3654" s="0"/>
      <c r="AGL3654" s="0"/>
      <c r="AGM3654" s="0"/>
      <c r="AGN3654" s="0"/>
      <c r="AGO3654" s="0"/>
      <c r="AGP3654" s="0"/>
      <c r="AGQ3654" s="0"/>
      <c r="AGR3654" s="0"/>
      <c r="AGS3654" s="0"/>
      <c r="AGT3654" s="0"/>
      <c r="AGU3654" s="0"/>
      <c r="AGV3654" s="0"/>
      <c r="AGW3654" s="0"/>
      <c r="AGX3654" s="0"/>
      <c r="AGY3654" s="0"/>
      <c r="AGZ3654" s="0"/>
      <c r="AHA3654" s="0"/>
      <c r="AHB3654" s="0"/>
      <c r="AHC3654" s="0"/>
      <c r="AHD3654" s="0"/>
      <c r="AHE3654" s="0"/>
      <c r="AHF3654" s="0"/>
      <c r="AHG3654" s="0"/>
      <c r="AHH3654" s="0"/>
      <c r="AHI3654" s="0"/>
      <c r="AHJ3654" s="0"/>
      <c r="AHK3654" s="0"/>
      <c r="AHL3654" s="0"/>
      <c r="AHM3654" s="0"/>
      <c r="AHN3654" s="0"/>
      <c r="AHO3654" s="0"/>
      <c r="AHP3654" s="0"/>
      <c r="AHQ3654" s="0"/>
      <c r="AHR3654" s="0"/>
      <c r="AHS3654" s="0"/>
      <c r="AHT3654" s="0"/>
      <c r="AHU3654" s="0"/>
      <c r="AHV3654" s="0"/>
      <c r="AHW3654" s="0"/>
      <c r="AHX3654" s="0"/>
      <c r="AHY3654" s="0"/>
      <c r="AHZ3654" s="0"/>
      <c r="AIA3654" s="0"/>
      <c r="AIB3654" s="0"/>
      <c r="AIC3654" s="0"/>
      <c r="AID3654" s="0"/>
      <c r="AIE3654" s="0"/>
      <c r="AIF3654" s="0"/>
      <c r="AIG3654" s="0"/>
      <c r="AIH3654" s="0"/>
      <c r="AII3654" s="0"/>
      <c r="AIJ3654" s="0"/>
      <c r="AIK3654" s="0"/>
      <c r="AIL3654" s="0"/>
      <c r="AIM3654" s="0"/>
      <c r="AIN3654" s="0"/>
      <c r="AIO3654" s="0"/>
      <c r="AIP3654" s="0"/>
      <c r="AIQ3654" s="0"/>
      <c r="AIR3654" s="0"/>
      <c r="AIS3654" s="0"/>
      <c r="AIT3654" s="0"/>
      <c r="AIU3654" s="0"/>
      <c r="AIV3654" s="0"/>
      <c r="AIW3654" s="0"/>
      <c r="AIX3654" s="0"/>
      <c r="AIY3654" s="0"/>
      <c r="AIZ3654" s="0"/>
      <c r="AJA3654" s="0"/>
      <c r="AJB3654" s="0"/>
      <c r="AJC3654" s="0"/>
      <c r="AJD3654" s="0"/>
      <c r="AJE3654" s="0"/>
      <c r="AJF3654" s="0"/>
      <c r="AJG3654" s="0"/>
      <c r="AJH3654" s="0"/>
      <c r="AJI3654" s="0"/>
      <c r="AJJ3654" s="0"/>
      <c r="AJK3654" s="0"/>
      <c r="AJL3654" s="0"/>
      <c r="AJM3654" s="0"/>
      <c r="AJN3654" s="0"/>
      <c r="AJO3654" s="0"/>
      <c r="AJP3654" s="0"/>
      <c r="AJQ3654" s="0"/>
      <c r="AJR3654" s="0"/>
      <c r="AJS3654" s="0"/>
      <c r="AJT3654" s="0"/>
      <c r="AJU3654" s="0"/>
      <c r="AJV3654" s="0"/>
      <c r="AJW3654" s="0"/>
      <c r="AJX3654" s="0"/>
      <c r="AJY3654" s="0"/>
      <c r="AJZ3654" s="0"/>
      <c r="AKA3654" s="0"/>
      <c r="AKB3654" s="0"/>
      <c r="AKC3654" s="0"/>
      <c r="AKD3654" s="0"/>
      <c r="AKE3654" s="0"/>
      <c r="AKF3654" s="0"/>
      <c r="AKG3654" s="0"/>
      <c r="AKH3654" s="0"/>
      <c r="AKI3654" s="0"/>
      <c r="AKJ3654" s="0"/>
      <c r="AKK3654" s="0"/>
      <c r="AKL3654" s="0"/>
      <c r="AKM3654" s="0"/>
      <c r="AKN3654" s="0"/>
      <c r="AKO3654" s="0"/>
      <c r="AKP3654" s="0"/>
      <c r="AKQ3654" s="0"/>
      <c r="AKR3654" s="0"/>
      <c r="AKS3654" s="0"/>
      <c r="AKT3654" s="0"/>
      <c r="AKU3654" s="0"/>
      <c r="AKV3654" s="0"/>
      <c r="AKW3654" s="0"/>
      <c r="AKX3654" s="0"/>
      <c r="AKY3654" s="0"/>
      <c r="AKZ3654" s="0"/>
      <c r="ALA3654" s="0"/>
      <c r="ALB3654" s="0"/>
      <c r="ALC3654" s="0"/>
      <c r="ALD3654" s="0"/>
      <c r="ALE3654" s="0"/>
      <c r="ALF3654" s="0"/>
      <c r="ALG3654" s="0"/>
      <c r="ALH3654" s="0"/>
      <c r="ALI3654" s="0"/>
      <c r="ALJ3654" s="0"/>
      <c r="ALK3654" s="0"/>
      <c r="ALL3654" s="0"/>
      <c r="ALM3654" s="0"/>
      <c r="ALN3654" s="0"/>
      <c r="ALO3654" s="0"/>
      <c r="ALP3654" s="0"/>
      <c r="ALQ3654" s="0"/>
      <c r="ALR3654" s="0"/>
      <c r="ALS3654" s="0"/>
      <c r="ALT3654" s="0"/>
      <c r="ALU3654" s="0"/>
      <c r="ALV3654" s="0"/>
      <c r="ALW3654" s="0"/>
      <c r="ALX3654" s="0"/>
      <c r="ALY3654" s="0"/>
      <c r="ALZ3654" s="0"/>
      <c r="AMA3654" s="0"/>
      <c r="AMB3654" s="0"/>
      <c r="AMC3654" s="0"/>
      <c r="AMD3654" s="0"/>
      <c r="AME3654" s="0"/>
      <c r="AMF3654" s="0"/>
      <c r="AMG3654" s="0"/>
      <c r="AMH3654" s="0"/>
      <c r="AMI3654" s="0"/>
    </row>
    <row r="3655" customFormat="false" ht="12.75" hidden="false" customHeight="false" outlineLevel="0" collapsed="false">
      <c r="A3655" s="1" t="s">
        <v>3883</v>
      </c>
      <c r="C3655" s="27" t="s">
        <v>3885</v>
      </c>
      <c r="D3655" s="27" t="s">
        <v>507</v>
      </c>
      <c r="E3655" s="28"/>
      <c r="F3655" s="29"/>
      <c r="G3655" s="27"/>
      <c r="H3655" s="30" t="s">
        <v>168</v>
      </c>
      <c r="I3655" s="31" t="n">
        <v>1.07</v>
      </c>
      <c r="J3655" s="107" t="s">
        <v>2875</v>
      </c>
      <c r="BM3655" s="0"/>
      <c r="BN3655" s="0"/>
      <c r="BO3655" s="0"/>
      <c r="BP3655" s="0"/>
      <c r="BQ3655" s="0"/>
      <c r="BR3655" s="0"/>
      <c r="BS3655" s="0"/>
      <c r="BT3655" s="0"/>
      <c r="BU3655" s="0"/>
      <c r="BV3655" s="0"/>
      <c r="BW3655" s="0"/>
      <c r="BX3655" s="0"/>
      <c r="BY3655" s="0"/>
      <c r="BZ3655" s="0"/>
      <c r="CA3655" s="0"/>
      <c r="CB3655" s="0"/>
      <c r="CC3655" s="0"/>
      <c r="CD3655" s="0"/>
      <c r="CE3655" s="0"/>
      <c r="CF3655" s="0"/>
      <c r="CG3655" s="0"/>
      <c r="CH3655" s="0"/>
      <c r="CI3655" s="0"/>
      <c r="CJ3655" s="0"/>
      <c r="CK3655" s="0"/>
      <c r="CL3655" s="0"/>
      <c r="CM3655" s="0"/>
      <c r="CN3655" s="0"/>
      <c r="CO3655" s="0"/>
      <c r="CP3655" s="0"/>
      <c r="CQ3655" s="0"/>
      <c r="CR3655" s="0"/>
      <c r="CS3655" s="0"/>
      <c r="CT3655" s="0"/>
      <c r="CU3655" s="0"/>
      <c r="CV3655" s="0"/>
      <c r="CW3655" s="0"/>
      <c r="CX3655" s="0"/>
      <c r="CY3655" s="0"/>
      <c r="CZ3655" s="0"/>
      <c r="DA3655" s="0"/>
      <c r="DB3655" s="0"/>
      <c r="DC3655" s="0"/>
      <c r="DD3655" s="0"/>
      <c r="DE3655" s="0"/>
      <c r="DF3655" s="0"/>
      <c r="DG3655" s="0"/>
      <c r="DH3655" s="0"/>
      <c r="DI3655" s="0"/>
      <c r="DJ3655" s="0"/>
      <c r="DK3655" s="0"/>
      <c r="DL3655" s="0"/>
      <c r="DM3655" s="0"/>
      <c r="DN3655" s="0"/>
      <c r="DO3655" s="0"/>
      <c r="DP3655" s="0"/>
      <c r="DQ3655" s="0"/>
      <c r="DR3655" s="0"/>
      <c r="DS3655" s="0"/>
      <c r="DT3655" s="0"/>
      <c r="DU3655" s="0"/>
      <c r="DV3655" s="0"/>
      <c r="DW3655" s="0"/>
      <c r="DX3655" s="0"/>
      <c r="DY3655" s="0"/>
      <c r="DZ3655" s="0"/>
      <c r="EA3655" s="0"/>
      <c r="EB3655" s="0"/>
      <c r="EC3655" s="0"/>
      <c r="ED3655" s="0"/>
      <c r="EE3655" s="0"/>
      <c r="EF3655" s="0"/>
      <c r="EG3655" s="0"/>
      <c r="EH3655" s="0"/>
      <c r="EI3655" s="0"/>
      <c r="EJ3655" s="0"/>
      <c r="EK3655" s="0"/>
      <c r="EL3655" s="0"/>
      <c r="EM3655" s="0"/>
      <c r="EN3655" s="0"/>
      <c r="EO3655" s="0"/>
      <c r="EP3655" s="0"/>
      <c r="EQ3655" s="0"/>
      <c r="ER3655" s="0"/>
      <c r="ES3655" s="0"/>
      <c r="ET3655" s="0"/>
      <c r="EU3655" s="0"/>
      <c r="EV3655" s="0"/>
      <c r="EW3655" s="0"/>
      <c r="EX3655" s="0"/>
      <c r="EY3655" s="0"/>
      <c r="EZ3655" s="0"/>
      <c r="FA3655" s="0"/>
      <c r="FB3655" s="0"/>
      <c r="FC3655" s="0"/>
      <c r="FD3655" s="0"/>
      <c r="FE3655" s="0"/>
      <c r="FF3655" s="0"/>
      <c r="FG3655" s="0"/>
      <c r="FH3655" s="0"/>
      <c r="FI3655" s="0"/>
      <c r="FJ3655" s="0"/>
      <c r="FK3655" s="0"/>
      <c r="FL3655" s="0"/>
      <c r="FM3655" s="0"/>
      <c r="FN3655" s="0"/>
      <c r="FO3655" s="0"/>
      <c r="FP3655" s="0"/>
      <c r="FQ3655" s="0"/>
      <c r="FR3655" s="0"/>
      <c r="FS3655" s="0"/>
      <c r="FT3655" s="0"/>
      <c r="FU3655" s="0"/>
      <c r="FV3655" s="0"/>
      <c r="FW3655" s="0"/>
      <c r="FX3655" s="0"/>
      <c r="FY3655" s="0"/>
      <c r="FZ3655" s="0"/>
      <c r="GA3655" s="0"/>
      <c r="GB3655" s="0"/>
      <c r="GC3655" s="0"/>
      <c r="GD3655" s="0"/>
      <c r="GE3655" s="0"/>
      <c r="GF3655" s="0"/>
      <c r="GG3655" s="0"/>
      <c r="GH3655" s="0"/>
      <c r="GI3655" s="0"/>
      <c r="GJ3655" s="0"/>
      <c r="GK3655" s="0"/>
      <c r="GL3655" s="0"/>
      <c r="GM3655" s="0"/>
      <c r="GN3655" s="0"/>
      <c r="GO3655" s="0"/>
      <c r="GP3655" s="0"/>
      <c r="GQ3655" s="0"/>
      <c r="GR3655" s="0"/>
      <c r="GS3655" s="0"/>
      <c r="GT3655" s="0"/>
      <c r="GU3655" s="0"/>
      <c r="GV3655" s="0"/>
      <c r="GW3655" s="0"/>
      <c r="GX3655" s="0"/>
      <c r="GY3655" s="0"/>
      <c r="GZ3655" s="0"/>
      <c r="HA3655" s="0"/>
      <c r="HB3655" s="0"/>
      <c r="HC3655" s="0"/>
      <c r="HD3655" s="0"/>
      <c r="HE3655" s="0"/>
      <c r="HF3655" s="0"/>
      <c r="HG3655" s="0"/>
      <c r="HH3655" s="0"/>
      <c r="HI3655" s="0"/>
      <c r="HJ3655" s="0"/>
      <c r="HK3655" s="0"/>
      <c r="HL3655" s="0"/>
      <c r="HM3655" s="0"/>
      <c r="HN3655" s="0"/>
      <c r="HO3655" s="0"/>
      <c r="HP3655" s="0"/>
      <c r="HQ3655" s="0"/>
      <c r="HR3655" s="0"/>
      <c r="HS3655" s="0"/>
      <c r="HT3655" s="0"/>
      <c r="HU3655" s="0"/>
      <c r="HV3655" s="0"/>
      <c r="HW3655" s="0"/>
      <c r="HX3655" s="0"/>
      <c r="HY3655" s="0"/>
      <c r="HZ3655" s="0"/>
      <c r="IA3655" s="0"/>
      <c r="IB3655" s="0"/>
      <c r="IC3655" s="0"/>
      <c r="ID3655" s="0"/>
      <c r="IE3655" s="0"/>
      <c r="IF3655" s="0"/>
      <c r="IG3655" s="0"/>
      <c r="IH3655" s="0"/>
      <c r="II3655" s="0"/>
      <c r="IJ3655" s="0"/>
      <c r="IK3655" s="0"/>
      <c r="IL3655" s="0"/>
      <c r="IM3655" s="0"/>
      <c r="IN3655" s="0"/>
      <c r="IO3655" s="0"/>
      <c r="IP3655" s="0"/>
      <c r="IQ3655" s="0"/>
      <c r="IR3655" s="0"/>
      <c r="IS3655" s="0"/>
      <c r="IT3655" s="0"/>
      <c r="IU3655" s="0"/>
      <c r="IV3655" s="0"/>
      <c r="IW3655" s="0"/>
      <c r="IX3655" s="0"/>
      <c r="IY3655" s="0"/>
      <c r="IZ3655" s="0"/>
      <c r="JA3655" s="0"/>
      <c r="JB3655" s="0"/>
      <c r="JC3655" s="0"/>
      <c r="JD3655" s="0"/>
      <c r="JE3655" s="0"/>
      <c r="JF3655" s="0"/>
      <c r="JG3655" s="0"/>
      <c r="JH3655" s="0"/>
      <c r="JI3655" s="0"/>
      <c r="JJ3655" s="0"/>
      <c r="JK3655" s="0"/>
      <c r="JL3655" s="0"/>
      <c r="JM3655" s="0"/>
      <c r="JN3655" s="0"/>
      <c r="JO3655" s="0"/>
      <c r="JP3655" s="0"/>
      <c r="JQ3655" s="0"/>
      <c r="JR3655" s="0"/>
      <c r="JS3655" s="0"/>
      <c r="JT3655" s="0"/>
      <c r="JU3655" s="0"/>
      <c r="JV3655" s="0"/>
      <c r="JW3655" s="0"/>
      <c r="JX3655" s="0"/>
      <c r="JY3655" s="0"/>
      <c r="JZ3655" s="0"/>
      <c r="KA3655" s="0"/>
      <c r="KB3655" s="0"/>
      <c r="KC3655" s="0"/>
      <c r="KD3655" s="0"/>
      <c r="KE3655" s="0"/>
      <c r="KF3655" s="0"/>
      <c r="KG3655" s="0"/>
      <c r="KH3655" s="0"/>
      <c r="KI3655" s="0"/>
      <c r="KJ3655" s="0"/>
      <c r="KK3655" s="0"/>
      <c r="KL3655" s="0"/>
      <c r="KM3655" s="0"/>
      <c r="KN3655" s="0"/>
      <c r="KO3655" s="0"/>
      <c r="KP3655" s="0"/>
      <c r="KQ3655" s="0"/>
      <c r="KR3655" s="0"/>
      <c r="KS3655" s="0"/>
      <c r="KT3655" s="0"/>
      <c r="KU3655" s="0"/>
      <c r="KV3655" s="0"/>
      <c r="KW3655" s="0"/>
      <c r="KX3655" s="0"/>
      <c r="KY3655" s="0"/>
      <c r="KZ3655" s="0"/>
      <c r="LA3655" s="0"/>
      <c r="LB3655" s="0"/>
      <c r="LC3655" s="0"/>
      <c r="LD3655" s="0"/>
      <c r="LE3655" s="0"/>
      <c r="LF3655" s="0"/>
      <c r="LG3655" s="0"/>
      <c r="LH3655" s="0"/>
      <c r="LI3655" s="0"/>
      <c r="LJ3655" s="0"/>
      <c r="LK3655" s="0"/>
      <c r="LL3655" s="0"/>
      <c r="LM3655" s="0"/>
      <c r="LN3655" s="0"/>
      <c r="LO3655" s="0"/>
      <c r="LP3655" s="0"/>
      <c r="LQ3655" s="0"/>
      <c r="LR3655" s="0"/>
      <c r="LS3655" s="0"/>
      <c r="LT3655" s="0"/>
      <c r="LU3655" s="0"/>
      <c r="LV3655" s="0"/>
      <c r="LW3655" s="0"/>
      <c r="LX3655" s="0"/>
      <c r="LY3655" s="0"/>
      <c r="LZ3655" s="0"/>
      <c r="MA3655" s="0"/>
      <c r="MB3655" s="0"/>
      <c r="MC3655" s="0"/>
      <c r="MD3655" s="0"/>
      <c r="ME3655" s="0"/>
      <c r="MF3655" s="0"/>
      <c r="MG3655" s="0"/>
      <c r="MH3655" s="0"/>
      <c r="MI3655" s="0"/>
      <c r="MJ3655" s="0"/>
      <c r="MK3655" s="0"/>
      <c r="ML3655" s="0"/>
      <c r="MM3655" s="0"/>
      <c r="MN3655" s="0"/>
      <c r="MO3655" s="0"/>
      <c r="MP3655" s="0"/>
      <c r="MQ3655" s="0"/>
      <c r="MR3655" s="0"/>
      <c r="MS3655" s="0"/>
      <c r="MT3655" s="0"/>
      <c r="MU3655" s="0"/>
      <c r="MV3655" s="0"/>
      <c r="MW3655" s="0"/>
      <c r="MX3655" s="0"/>
      <c r="MY3655" s="0"/>
      <c r="MZ3655" s="0"/>
      <c r="NA3655" s="0"/>
      <c r="NB3655" s="0"/>
      <c r="NC3655" s="0"/>
      <c r="ND3655" s="0"/>
      <c r="NE3655" s="0"/>
      <c r="NF3655" s="0"/>
      <c r="NG3655" s="0"/>
      <c r="NH3655" s="0"/>
      <c r="NI3655" s="0"/>
      <c r="NJ3655" s="0"/>
      <c r="NK3655" s="0"/>
      <c r="NL3655" s="0"/>
      <c r="NM3655" s="0"/>
      <c r="NN3655" s="0"/>
      <c r="NO3655" s="0"/>
      <c r="NP3655" s="0"/>
      <c r="NQ3655" s="0"/>
      <c r="NR3655" s="0"/>
      <c r="NS3655" s="0"/>
      <c r="NT3655" s="0"/>
      <c r="NU3655" s="0"/>
      <c r="NV3655" s="0"/>
      <c r="NW3655" s="0"/>
      <c r="NX3655" s="0"/>
      <c r="NY3655" s="0"/>
      <c r="NZ3655" s="0"/>
      <c r="OA3655" s="0"/>
      <c r="OB3655" s="0"/>
      <c r="OC3655" s="0"/>
      <c r="OD3655" s="0"/>
      <c r="OE3655" s="0"/>
      <c r="OF3655" s="0"/>
      <c r="OG3655" s="0"/>
      <c r="OH3655" s="0"/>
      <c r="OI3655" s="0"/>
      <c r="OJ3655" s="0"/>
      <c r="OK3655" s="0"/>
      <c r="OL3655" s="0"/>
      <c r="OM3655" s="0"/>
      <c r="ON3655" s="0"/>
      <c r="OO3655" s="0"/>
      <c r="OP3655" s="0"/>
      <c r="OQ3655" s="0"/>
      <c r="OR3655" s="0"/>
      <c r="OS3655" s="0"/>
      <c r="OT3655" s="0"/>
      <c r="OU3655" s="0"/>
      <c r="OV3655" s="0"/>
      <c r="OW3655" s="0"/>
      <c r="OX3655" s="0"/>
      <c r="OY3655" s="0"/>
      <c r="OZ3655" s="0"/>
      <c r="PA3655" s="0"/>
      <c r="PB3655" s="0"/>
      <c r="PC3655" s="0"/>
      <c r="PD3655" s="0"/>
      <c r="PE3655" s="0"/>
      <c r="PF3655" s="0"/>
      <c r="PG3655" s="0"/>
      <c r="PH3655" s="0"/>
      <c r="PI3655" s="0"/>
      <c r="PJ3655" s="0"/>
      <c r="PK3655" s="0"/>
      <c r="PL3655" s="0"/>
      <c r="PM3655" s="0"/>
      <c r="PN3655" s="0"/>
      <c r="PO3655" s="0"/>
      <c r="PP3655" s="0"/>
      <c r="PQ3655" s="0"/>
      <c r="PR3655" s="0"/>
      <c r="PS3655" s="0"/>
      <c r="PT3655" s="0"/>
      <c r="PU3655" s="0"/>
      <c r="PV3655" s="0"/>
      <c r="PW3655" s="0"/>
      <c r="PX3655" s="0"/>
      <c r="PY3655" s="0"/>
      <c r="PZ3655" s="0"/>
      <c r="QA3655" s="0"/>
      <c r="QB3655" s="0"/>
      <c r="QC3655" s="0"/>
      <c r="QD3655" s="0"/>
      <c r="QE3655" s="0"/>
      <c r="QF3655" s="0"/>
      <c r="QG3655" s="0"/>
      <c r="QH3655" s="0"/>
      <c r="QI3655" s="0"/>
      <c r="QJ3655" s="0"/>
      <c r="QK3655" s="0"/>
      <c r="QL3655" s="0"/>
      <c r="QM3655" s="0"/>
      <c r="QN3655" s="0"/>
      <c r="QO3655" s="0"/>
      <c r="QP3655" s="0"/>
      <c r="QQ3655" s="0"/>
      <c r="QR3655" s="0"/>
      <c r="QS3655" s="0"/>
      <c r="QT3655" s="0"/>
      <c r="QU3655" s="0"/>
      <c r="QV3655" s="0"/>
      <c r="QW3655" s="0"/>
      <c r="QX3655" s="0"/>
      <c r="QY3655" s="0"/>
      <c r="QZ3655" s="0"/>
      <c r="RA3655" s="0"/>
      <c r="RB3655" s="0"/>
      <c r="RC3655" s="0"/>
      <c r="RD3655" s="0"/>
      <c r="RE3655" s="0"/>
      <c r="RF3655" s="0"/>
      <c r="RG3655" s="0"/>
      <c r="RH3655" s="0"/>
      <c r="RI3655" s="0"/>
      <c r="RJ3655" s="0"/>
      <c r="RK3655" s="0"/>
      <c r="RL3655" s="0"/>
      <c r="RM3655" s="0"/>
      <c r="RN3655" s="0"/>
      <c r="RO3655" s="0"/>
      <c r="RP3655" s="0"/>
      <c r="RQ3655" s="0"/>
      <c r="RR3655" s="0"/>
      <c r="RS3655" s="0"/>
      <c r="RT3655" s="0"/>
      <c r="RU3655" s="0"/>
      <c r="RV3655" s="0"/>
      <c r="RW3655" s="0"/>
      <c r="RX3655" s="0"/>
      <c r="RY3655" s="0"/>
      <c r="RZ3655" s="0"/>
      <c r="SA3655" s="0"/>
      <c r="SB3655" s="0"/>
      <c r="SC3655" s="0"/>
      <c r="SD3655" s="0"/>
      <c r="SE3655" s="0"/>
      <c r="SF3655" s="0"/>
      <c r="SG3655" s="0"/>
      <c r="SH3655" s="0"/>
      <c r="SI3655" s="0"/>
      <c r="SJ3655" s="0"/>
      <c r="SK3655" s="0"/>
      <c r="SL3655" s="0"/>
      <c r="SM3655" s="0"/>
      <c r="SN3655" s="0"/>
      <c r="SO3655" s="0"/>
      <c r="SP3655" s="0"/>
      <c r="SQ3655" s="0"/>
      <c r="SR3655" s="0"/>
      <c r="SS3655" s="0"/>
      <c r="ST3655" s="0"/>
      <c r="SU3655" s="0"/>
      <c r="SV3655" s="0"/>
      <c r="SW3655" s="0"/>
      <c r="SX3655" s="0"/>
      <c r="SY3655" s="0"/>
      <c r="SZ3655" s="0"/>
      <c r="TA3655" s="0"/>
      <c r="TB3655" s="0"/>
      <c r="TC3655" s="0"/>
      <c r="TD3655" s="0"/>
      <c r="TE3655" s="0"/>
      <c r="TF3655" s="0"/>
      <c r="TG3655" s="0"/>
      <c r="TH3655" s="0"/>
      <c r="TI3655" s="0"/>
      <c r="TJ3655" s="0"/>
      <c r="TK3655" s="0"/>
      <c r="TL3655" s="0"/>
      <c r="TM3655" s="0"/>
      <c r="TN3655" s="0"/>
      <c r="TO3655" s="0"/>
      <c r="TP3655" s="0"/>
      <c r="TQ3655" s="0"/>
      <c r="TR3655" s="0"/>
      <c r="TS3655" s="0"/>
      <c r="TT3655" s="0"/>
      <c r="TU3655" s="0"/>
      <c r="TV3655" s="0"/>
      <c r="TW3655" s="0"/>
      <c r="TX3655" s="0"/>
      <c r="TY3655" s="0"/>
      <c r="TZ3655" s="0"/>
      <c r="UA3655" s="0"/>
      <c r="UB3655" s="0"/>
      <c r="UC3655" s="0"/>
      <c r="UD3655" s="0"/>
      <c r="UE3655" s="0"/>
      <c r="UF3655" s="0"/>
      <c r="UG3655" s="0"/>
      <c r="UH3655" s="0"/>
      <c r="UI3655" s="0"/>
      <c r="UJ3655" s="0"/>
      <c r="UK3655" s="0"/>
      <c r="UL3655" s="0"/>
      <c r="UM3655" s="0"/>
      <c r="UN3655" s="0"/>
      <c r="UO3655" s="0"/>
      <c r="UP3655" s="0"/>
      <c r="UQ3655" s="0"/>
      <c r="UR3655" s="0"/>
      <c r="US3655" s="0"/>
      <c r="UT3655" s="0"/>
      <c r="UU3655" s="0"/>
      <c r="UV3655" s="0"/>
      <c r="UW3655" s="0"/>
      <c r="UX3655" s="0"/>
      <c r="UY3655" s="0"/>
      <c r="UZ3655" s="0"/>
      <c r="VA3655" s="0"/>
      <c r="VB3655" s="0"/>
      <c r="VC3655" s="0"/>
      <c r="VD3655" s="0"/>
      <c r="VE3655" s="0"/>
      <c r="VF3655" s="0"/>
      <c r="VG3655" s="0"/>
      <c r="VH3655" s="0"/>
      <c r="VI3655" s="0"/>
      <c r="VJ3655" s="0"/>
      <c r="VK3655" s="0"/>
      <c r="VL3655" s="0"/>
      <c r="VM3655" s="0"/>
      <c r="VN3655" s="0"/>
      <c r="VO3655" s="0"/>
      <c r="VP3655" s="0"/>
      <c r="VQ3655" s="0"/>
      <c r="VR3655" s="0"/>
      <c r="VS3655" s="0"/>
      <c r="VT3655" s="0"/>
      <c r="VU3655" s="0"/>
      <c r="VV3655" s="0"/>
      <c r="VW3655" s="0"/>
      <c r="VX3655" s="0"/>
      <c r="VY3655" s="0"/>
      <c r="VZ3655" s="0"/>
      <c r="WA3655" s="0"/>
      <c r="WB3655" s="0"/>
      <c r="WC3655" s="0"/>
      <c r="WD3655" s="0"/>
      <c r="WE3655" s="0"/>
      <c r="WF3655" s="0"/>
      <c r="WG3655" s="0"/>
      <c r="WH3655" s="0"/>
      <c r="WI3655" s="0"/>
      <c r="WJ3655" s="0"/>
      <c r="WK3655" s="0"/>
      <c r="WL3655" s="0"/>
      <c r="WM3655" s="0"/>
      <c r="WN3655" s="0"/>
      <c r="WO3655" s="0"/>
      <c r="WP3655" s="0"/>
      <c r="WQ3655" s="0"/>
      <c r="WR3655" s="0"/>
      <c r="WS3655" s="0"/>
      <c r="WT3655" s="0"/>
      <c r="WU3655" s="0"/>
      <c r="WV3655" s="0"/>
      <c r="WW3655" s="0"/>
      <c r="WX3655" s="0"/>
      <c r="WY3655" s="0"/>
      <c r="WZ3655" s="0"/>
      <c r="XA3655" s="0"/>
      <c r="XB3655" s="0"/>
      <c r="XC3655" s="0"/>
      <c r="XD3655" s="0"/>
      <c r="XE3655" s="0"/>
      <c r="XF3655" s="0"/>
      <c r="XG3655" s="0"/>
      <c r="XH3655" s="0"/>
      <c r="XI3655" s="0"/>
      <c r="XJ3655" s="0"/>
      <c r="XK3655" s="0"/>
      <c r="XL3655" s="0"/>
      <c r="XM3655" s="0"/>
      <c r="XN3655" s="0"/>
      <c r="XO3655" s="0"/>
      <c r="XP3655" s="0"/>
      <c r="XQ3655" s="0"/>
      <c r="XR3655" s="0"/>
      <c r="XS3655" s="0"/>
      <c r="XT3655" s="0"/>
      <c r="XU3655" s="0"/>
      <c r="XV3655" s="0"/>
      <c r="XW3655" s="0"/>
      <c r="XX3655" s="0"/>
      <c r="XY3655" s="0"/>
      <c r="XZ3655" s="0"/>
      <c r="YA3655" s="0"/>
      <c r="YB3655" s="0"/>
      <c r="YC3655" s="0"/>
      <c r="YD3655" s="0"/>
      <c r="YE3655" s="0"/>
      <c r="YF3655" s="0"/>
      <c r="YG3655" s="0"/>
      <c r="YH3655" s="0"/>
      <c r="YI3655" s="0"/>
      <c r="YJ3655" s="0"/>
      <c r="YK3655" s="0"/>
      <c r="YL3655" s="0"/>
      <c r="YM3655" s="0"/>
      <c r="YN3655" s="0"/>
      <c r="YO3655" s="0"/>
      <c r="YP3655" s="0"/>
      <c r="YQ3655" s="0"/>
      <c r="YR3655" s="0"/>
      <c r="YS3655" s="0"/>
      <c r="YT3655" s="0"/>
      <c r="YU3655" s="0"/>
      <c r="YV3655" s="0"/>
      <c r="YW3655" s="0"/>
      <c r="YX3655" s="0"/>
      <c r="YY3655" s="0"/>
      <c r="YZ3655" s="0"/>
      <c r="ZA3655" s="0"/>
      <c r="ZB3655" s="0"/>
      <c r="ZC3655" s="0"/>
      <c r="ZD3655" s="0"/>
      <c r="ZE3655" s="0"/>
      <c r="ZF3655" s="0"/>
      <c r="ZG3655" s="0"/>
      <c r="ZH3655" s="0"/>
      <c r="ZI3655" s="0"/>
      <c r="ZJ3655" s="0"/>
      <c r="ZK3655" s="0"/>
      <c r="ZL3655" s="0"/>
      <c r="ZM3655" s="0"/>
      <c r="ZN3655" s="0"/>
      <c r="ZO3655" s="0"/>
      <c r="ZP3655" s="0"/>
      <c r="ZQ3655" s="0"/>
      <c r="ZR3655" s="0"/>
      <c r="ZS3655" s="0"/>
      <c r="ZT3655" s="0"/>
      <c r="ZU3655" s="0"/>
      <c r="ZV3655" s="0"/>
      <c r="ZW3655" s="0"/>
      <c r="ZX3655" s="0"/>
      <c r="ZY3655" s="0"/>
      <c r="ZZ3655" s="0"/>
      <c r="AAA3655" s="0"/>
      <c r="AAB3655" s="0"/>
      <c r="AAC3655" s="0"/>
      <c r="AAD3655" s="0"/>
      <c r="AAE3655" s="0"/>
      <c r="AAF3655" s="0"/>
      <c r="AAG3655" s="0"/>
      <c r="AAH3655" s="0"/>
      <c r="AAI3655" s="0"/>
      <c r="AAJ3655" s="0"/>
      <c r="AAK3655" s="0"/>
      <c r="AAL3655" s="0"/>
      <c r="AAM3655" s="0"/>
      <c r="AAN3655" s="0"/>
      <c r="AAO3655" s="0"/>
      <c r="AAP3655" s="0"/>
      <c r="AAQ3655" s="0"/>
      <c r="AAR3655" s="0"/>
      <c r="AAS3655" s="0"/>
      <c r="AAT3655" s="0"/>
      <c r="AAU3655" s="0"/>
      <c r="AAV3655" s="0"/>
      <c r="AAW3655" s="0"/>
      <c r="AAX3655" s="0"/>
      <c r="AAY3655" s="0"/>
      <c r="AAZ3655" s="0"/>
      <c r="ABA3655" s="0"/>
      <c r="ABB3655" s="0"/>
      <c r="ABC3655" s="0"/>
      <c r="ABD3655" s="0"/>
      <c r="ABE3655" s="0"/>
      <c r="ABF3655" s="0"/>
      <c r="ABG3655" s="0"/>
      <c r="ABH3655" s="0"/>
      <c r="ABI3655" s="0"/>
      <c r="ABJ3655" s="0"/>
      <c r="ABK3655" s="0"/>
      <c r="ABL3655" s="0"/>
      <c r="ABM3655" s="0"/>
      <c r="ABN3655" s="0"/>
      <c r="ABO3655" s="0"/>
      <c r="ABP3655" s="0"/>
      <c r="ABQ3655" s="0"/>
      <c r="ABR3655" s="0"/>
      <c r="ABS3655" s="0"/>
      <c r="ABT3655" s="0"/>
      <c r="ABU3655" s="0"/>
      <c r="ABV3655" s="0"/>
      <c r="ABW3655" s="0"/>
      <c r="ABX3655" s="0"/>
      <c r="ABY3655" s="0"/>
      <c r="ABZ3655" s="0"/>
      <c r="ACA3655" s="0"/>
      <c r="ACB3655" s="0"/>
      <c r="ACC3655" s="0"/>
      <c r="ACD3655" s="0"/>
      <c r="ACE3655" s="0"/>
      <c r="ACF3655" s="0"/>
      <c r="ACG3655" s="0"/>
      <c r="ACH3655" s="0"/>
      <c r="ACI3655" s="0"/>
      <c r="ACJ3655" s="0"/>
      <c r="ACK3655" s="0"/>
      <c r="ACL3655" s="0"/>
      <c r="ACM3655" s="0"/>
      <c r="ACN3655" s="0"/>
      <c r="ACO3655" s="0"/>
      <c r="ACP3655" s="0"/>
      <c r="ACQ3655" s="0"/>
      <c r="ACR3655" s="0"/>
      <c r="ACS3655" s="0"/>
      <c r="ACT3655" s="0"/>
      <c r="ACU3655" s="0"/>
      <c r="ACV3655" s="0"/>
      <c r="ACW3655" s="0"/>
      <c r="ACX3655" s="0"/>
      <c r="ACY3655" s="0"/>
      <c r="ACZ3655" s="0"/>
      <c r="ADA3655" s="0"/>
      <c r="ADB3655" s="0"/>
      <c r="ADC3655" s="0"/>
      <c r="ADD3655" s="0"/>
      <c r="ADE3655" s="0"/>
      <c r="ADF3655" s="0"/>
      <c r="ADG3655" s="0"/>
      <c r="ADH3655" s="0"/>
      <c r="ADI3655" s="0"/>
      <c r="ADJ3655" s="0"/>
      <c r="ADK3655" s="0"/>
      <c r="ADL3655" s="0"/>
      <c r="ADM3655" s="0"/>
      <c r="ADN3655" s="0"/>
      <c r="ADO3655" s="0"/>
      <c r="ADP3655" s="0"/>
      <c r="ADQ3655" s="0"/>
      <c r="ADR3655" s="0"/>
      <c r="ADS3655" s="0"/>
      <c r="ADT3655" s="0"/>
      <c r="ADU3655" s="0"/>
      <c r="ADV3655" s="0"/>
      <c r="ADW3655" s="0"/>
      <c r="ADX3655" s="0"/>
      <c r="ADY3655" s="0"/>
      <c r="ADZ3655" s="0"/>
      <c r="AEA3655" s="0"/>
      <c r="AEB3655" s="0"/>
      <c r="AEC3655" s="0"/>
      <c r="AED3655" s="0"/>
      <c r="AEE3655" s="0"/>
      <c r="AEF3655" s="0"/>
      <c r="AEG3655" s="0"/>
      <c r="AEH3655" s="0"/>
      <c r="AEI3655" s="0"/>
      <c r="AEJ3655" s="0"/>
      <c r="AEK3655" s="0"/>
      <c r="AEL3655" s="0"/>
      <c r="AEM3655" s="0"/>
      <c r="AEN3655" s="0"/>
      <c r="AEO3655" s="0"/>
      <c r="AEP3655" s="0"/>
      <c r="AEQ3655" s="0"/>
      <c r="AER3655" s="0"/>
      <c r="AES3655" s="0"/>
      <c r="AET3655" s="0"/>
      <c r="AEU3655" s="0"/>
      <c r="AEV3655" s="0"/>
      <c r="AEW3655" s="0"/>
      <c r="AEX3655" s="0"/>
      <c r="AEY3655" s="0"/>
      <c r="AEZ3655" s="0"/>
      <c r="AFA3655" s="0"/>
      <c r="AFB3655" s="0"/>
      <c r="AFC3655" s="0"/>
      <c r="AFD3655" s="0"/>
      <c r="AFE3655" s="0"/>
      <c r="AFF3655" s="0"/>
      <c r="AFG3655" s="0"/>
      <c r="AFH3655" s="0"/>
      <c r="AFI3655" s="0"/>
      <c r="AFJ3655" s="0"/>
      <c r="AFK3655" s="0"/>
      <c r="AFL3655" s="0"/>
      <c r="AFM3655" s="0"/>
      <c r="AFN3655" s="0"/>
      <c r="AFO3655" s="0"/>
      <c r="AFP3655" s="0"/>
      <c r="AFQ3655" s="0"/>
      <c r="AFR3655" s="0"/>
      <c r="AFS3655" s="0"/>
      <c r="AFT3655" s="0"/>
      <c r="AFU3655" s="0"/>
      <c r="AFV3655" s="0"/>
      <c r="AFW3655" s="0"/>
      <c r="AFX3655" s="0"/>
      <c r="AFY3655" s="0"/>
      <c r="AFZ3655" s="0"/>
      <c r="AGA3655" s="0"/>
      <c r="AGB3655" s="0"/>
      <c r="AGC3655" s="0"/>
      <c r="AGD3655" s="0"/>
      <c r="AGE3655" s="0"/>
      <c r="AGF3655" s="0"/>
      <c r="AGG3655" s="0"/>
      <c r="AGH3655" s="0"/>
      <c r="AGI3655" s="0"/>
      <c r="AGJ3655" s="0"/>
      <c r="AGK3655" s="0"/>
      <c r="AGL3655" s="0"/>
      <c r="AGM3655" s="0"/>
      <c r="AGN3655" s="0"/>
      <c r="AGO3655" s="0"/>
      <c r="AGP3655" s="0"/>
      <c r="AGQ3655" s="0"/>
      <c r="AGR3655" s="0"/>
      <c r="AGS3655" s="0"/>
      <c r="AGT3655" s="0"/>
      <c r="AGU3655" s="0"/>
      <c r="AGV3655" s="0"/>
      <c r="AGW3655" s="0"/>
      <c r="AGX3655" s="0"/>
      <c r="AGY3655" s="0"/>
      <c r="AGZ3655" s="0"/>
      <c r="AHA3655" s="0"/>
      <c r="AHB3655" s="0"/>
      <c r="AHC3655" s="0"/>
      <c r="AHD3655" s="0"/>
      <c r="AHE3655" s="0"/>
      <c r="AHF3655" s="0"/>
      <c r="AHG3655" s="0"/>
      <c r="AHH3655" s="0"/>
      <c r="AHI3655" s="0"/>
      <c r="AHJ3655" s="0"/>
      <c r="AHK3655" s="0"/>
      <c r="AHL3655" s="0"/>
      <c r="AHM3655" s="0"/>
      <c r="AHN3655" s="0"/>
      <c r="AHO3655" s="0"/>
      <c r="AHP3655" s="0"/>
      <c r="AHQ3655" s="0"/>
      <c r="AHR3655" s="0"/>
      <c r="AHS3655" s="0"/>
      <c r="AHT3655" s="0"/>
      <c r="AHU3655" s="0"/>
      <c r="AHV3655" s="0"/>
      <c r="AHW3655" s="0"/>
      <c r="AHX3655" s="0"/>
      <c r="AHY3655" s="0"/>
      <c r="AHZ3655" s="0"/>
      <c r="AIA3655" s="0"/>
      <c r="AIB3655" s="0"/>
      <c r="AIC3655" s="0"/>
      <c r="AID3655" s="0"/>
      <c r="AIE3655" s="0"/>
      <c r="AIF3655" s="0"/>
      <c r="AIG3655" s="0"/>
      <c r="AIH3655" s="0"/>
      <c r="AII3655" s="0"/>
      <c r="AIJ3655" s="0"/>
      <c r="AIK3655" s="0"/>
      <c r="AIL3655" s="0"/>
      <c r="AIM3655" s="0"/>
      <c r="AIN3655" s="0"/>
      <c r="AIO3655" s="0"/>
      <c r="AIP3655" s="0"/>
      <c r="AIQ3655" s="0"/>
      <c r="AIR3655" s="0"/>
      <c r="AIS3655" s="0"/>
      <c r="AIT3655" s="0"/>
      <c r="AIU3655" s="0"/>
      <c r="AIV3655" s="0"/>
      <c r="AIW3655" s="0"/>
      <c r="AIX3655" s="0"/>
      <c r="AIY3655" s="0"/>
      <c r="AIZ3655" s="0"/>
      <c r="AJA3655" s="0"/>
      <c r="AJB3655" s="0"/>
      <c r="AJC3655" s="0"/>
      <c r="AJD3655" s="0"/>
      <c r="AJE3655" s="0"/>
      <c r="AJF3655" s="0"/>
      <c r="AJG3655" s="0"/>
      <c r="AJH3655" s="0"/>
      <c r="AJI3655" s="0"/>
      <c r="AJJ3655" s="0"/>
      <c r="AJK3655" s="0"/>
      <c r="AJL3655" s="0"/>
      <c r="AJM3655" s="0"/>
      <c r="AJN3655" s="0"/>
      <c r="AJO3655" s="0"/>
      <c r="AJP3655" s="0"/>
      <c r="AJQ3655" s="0"/>
      <c r="AJR3655" s="0"/>
      <c r="AJS3655" s="0"/>
      <c r="AJT3655" s="0"/>
      <c r="AJU3655" s="0"/>
      <c r="AJV3655" s="0"/>
      <c r="AJW3655" s="0"/>
      <c r="AJX3655" s="0"/>
      <c r="AJY3655" s="0"/>
      <c r="AJZ3655" s="0"/>
      <c r="AKA3655" s="0"/>
      <c r="AKB3655" s="0"/>
      <c r="AKC3655" s="0"/>
      <c r="AKD3655" s="0"/>
      <c r="AKE3655" s="0"/>
      <c r="AKF3655" s="0"/>
      <c r="AKG3655" s="0"/>
      <c r="AKH3655" s="0"/>
      <c r="AKI3655" s="0"/>
      <c r="AKJ3655" s="0"/>
      <c r="AKK3655" s="0"/>
      <c r="AKL3655" s="0"/>
      <c r="AKM3655" s="0"/>
      <c r="AKN3655" s="0"/>
      <c r="AKO3655" s="0"/>
      <c r="AKP3655" s="0"/>
      <c r="AKQ3655" s="0"/>
      <c r="AKR3655" s="0"/>
      <c r="AKS3655" s="0"/>
      <c r="AKT3655" s="0"/>
      <c r="AKU3655" s="0"/>
      <c r="AKV3655" s="0"/>
      <c r="AKW3655" s="0"/>
      <c r="AKX3655" s="0"/>
      <c r="AKY3655" s="0"/>
      <c r="AKZ3655" s="0"/>
      <c r="ALA3655" s="0"/>
      <c r="ALB3655" s="0"/>
      <c r="ALC3655" s="0"/>
      <c r="ALD3655" s="0"/>
      <c r="ALE3655" s="0"/>
      <c r="ALF3655" s="0"/>
      <c r="ALG3655" s="0"/>
      <c r="ALH3655" s="0"/>
      <c r="ALI3655" s="0"/>
      <c r="ALJ3655" s="0"/>
      <c r="ALK3655" s="0"/>
      <c r="ALL3655" s="0"/>
      <c r="ALM3655" s="0"/>
      <c r="ALN3655" s="0"/>
      <c r="ALO3655" s="0"/>
      <c r="ALP3655" s="0"/>
      <c r="ALQ3655" s="0"/>
      <c r="ALR3655" s="0"/>
      <c r="ALS3655" s="0"/>
      <c r="ALT3655" s="0"/>
      <c r="ALU3655" s="0"/>
      <c r="ALV3655" s="0"/>
      <c r="ALW3655" s="0"/>
      <c r="ALX3655" s="0"/>
      <c r="ALY3655" s="0"/>
      <c r="ALZ3655" s="0"/>
      <c r="AMA3655" s="0"/>
      <c r="AMB3655" s="0"/>
      <c r="AMC3655" s="0"/>
      <c r="AMD3655" s="0"/>
      <c r="AME3655" s="0"/>
      <c r="AMF3655" s="0"/>
      <c r="AMG3655" s="0"/>
      <c r="AMH3655" s="0"/>
      <c r="AMI3655" s="0"/>
    </row>
    <row r="3656" customFormat="false" ht="12.75" hidden="false" customHeight="false" outlineLevel="0" collapsed="false">
      <c r="A3656" s="1" t="s">
        <v>3883</v>
      </c>
      <c r="C3656" s="27" t="s">
        <v>3886</v>
      </c>
      <c r="D3656" s="27" t="s">
        <v>13</v>
      </c>
      <c r="E3656" s="28"/>
      <c r="F3656" s="29"/>
      <c r="G3656" s="27"/>
      <c r="H3656" s="30" t="s">
        <v>168</v>
      </c>
      <c r="I3656" s="31" t="n">
        <v>0.56</v>
      </c>
      <c r="J3656" s="107" t="s">
        <v>2875</v>
      </c>
      <c r="BM3656" s="0"/>
      <c r="BN3656" s="0"/>
      <c r="BO3656" s="0"/>
      <c r="BP3656" s="0"/>
      <c r="BQ3656" s="0"/>
      <c r="BR3656" s="0"/>
      <c r="BS3656" s="0"/>
      <c r="BT3656" s="0"/>
      <c r="BU3656" s="0"/>
      <c r="BV3656" s="0"/>
      <c r="BW3656" s="0"/>
      <c r="BX3656" s="0"/>
      <c r="BY3656" s="0"/>
      <c r="BZ3656" s="0"/>
      <c r="CA3656" s="0"/>
      <c r="CB3656" s="0"/>
      <c r="CC3656" s="0"/>
      <c r="CD3656" s="0"/>
      <c r="CE3656" s="0"/>
      <c r="CF3656" s="0"/>
      <c r="CG3656" s="0"/>
      <c r="CH3656" s="0"/>
      <c r="CI3656" s="0"/>
      <c r="CJ3656" s="0"/>
      <c r="CK3656" s="0"/>
      <c r="CL3656" s="0"/>
      <c r="CM3656" s="0"/>
      <c r="CN3656" s="0"/>
      <c r="CO3656" s="0"/>
      <c r="CP3656" s="0"/>
      <c r="CQ3656" s="0"/>
      <c r="CR3656" s="0"/>
      <c r="CS3656" s="0"/>
      <c r="CT3656" s="0"/>
      <c r="CU3656" s="0"/>
      <c r="CV3656" s="0"/>
      <c r="CW3656" s="0"/>
      <c r="CX3656" s="0"/>
      <c r="CY3656" s="0"/>
      <c r="CZ3656" s="0"/>
      <c r="DA3656" s="0"/>
      <c r="DB3656" s="0"/>
      <c r="DC3656" s="0"/>
      <c r="DD3656" s="0"/>
      <c r="DE3656" s="0"/>
      <c r="DF3656" s="0"/>
      <c r="DG3656" s="0"/>
      <c r="DH3656" s="0"/>
      <c r="DI3656" s="0"/>
      <c r="DJ3656" s="0"/>
      <c r="DK3656" s="0"/>
      <c r="DL3656" s="0"/>
      <c r="DM3656" s="0"/>
      <c r="DN3656" s="0"/>
      <c r="DO3656" s="0"/>
      <c r="DP3656" s="0"/>
      <c r="DQ3656" s="0"/>
      <c r="DR3656" s="0"/>
      <c r="DS3656" s="0"/>
      <c r="DT3656" s="0"/>
      <c r="DU3656" s="0"/>
      <c r="DV3656" s="0"/>
      <c r="DW3656" s="0"/>
      <c r="DX3656" s="0"/>
      <c r="DY3656" s="0"/>
      <c r="DZ3656" s="0"/>
      <c r="EA3656" s="0"/>
      <c r="EB3656" s="0"/>
      <c r="EC3656" s="0"/>
      <c r="ED3656" s="0"/>
      <c r="EE3656" s="0"/>
      <c r="EF3656" s="0"/>
      <c r="EG3656" s="0"/>
      <c r="EH3656" s="0"/>
      <c r="EI3656" s="0"/>
      <c r="EJ3656" s="0"/>
      <c r="EK3656" s="0"/>
      <c r="EL3656" s="0"/>
      <c r="EM3656" s="0"/>
      <c r="EN3656" s="0"/>
      <c r="EO3656" s="0"/>
      <c r="EP3656" s="0"/>
      <c r="EQ3656" s="0"/>
      <c r="ER3656" s="0"/>
      <c r="ES3656" s="0"/>
      <c r="ET3656" s="0"/>
      <c r="EU3656" s="0"/>
      <c r="EV3656" s="0"/>
      <c r="EW3656" s="0"/>
      <c r="EX3656" s="0"/>
      <c r="EY3656" s="0"/>
      <c r="EZ3656" s="0"/>
      <c r="FA3656" s="0"/>
      <c r="FB3656" s="0"/>
      <c r="FC3656" s="0"/>
      <c r="FD3656" s="0"/>
      <c r="FE3656" s="0"/>
      <c r="FF3656" s="0"/>
      <c r="FG3656" s="0"/>
      <c r="FH3656" s="0"/>
      <c r="FI3656" s="0"/>
      <c r="FJ3656" s="0"/>
      <c r="FK3656" s="0"/>
      <c r="FL3656" s="0"/>
      <c r="FM3656" s="0"/>
      <c r="FN3656" s="0"/>
      <c r="FO3656" s="0"/>
      <c r="FP3656" s="0"/>
      <c r="FQ3656" s="0"/>
      <c r="FR3656" s="0"/>
      <c r="FS3656" s="0"/>
      <c r="FT3656" s="0"/>
      <c r="FU3656" s="0"/>
      <c r="FV3656" s="0"/>
      <c r="FW3656" s="0"/>
      <c r="FX3656" s="0"/>
      <c r="FY3656" s="0"/>
      <c r="FZ3656" s="0"/>
      <c r="GA3656" s="0"/>
      <c r="GB3656" s="0"/>
      <c r="GC3656" s="0"/>
      <c r="GD3656" s="0"/>
      <c r="GE3656" s="0"/>
      <c r="GF3656" s="0"/>
      <c r="GG3656" s="0"/>
      <c r="GH3656" s="0"/>
      <c r="GI3656" s="0"/>
      <c r="GJ3656" s="0"/>
      <c r="GK3656" s="0"/>
      <c r="GL3656" s="0"/>
      <c r="GM3656" s="0"/>
      <c r="GN3656" s="0"/>
      <c r="GO3656" s="0"/>
      <c r="GP3656" s="0"/>
      <c r="GQ3656" s="0"/>
      <c r="GR3656" s="0"/>
      <c r="GS3656" s="0"/>
      <c r="GT3656" s="0"/>
      <c r="GU3656" s="0"/>
      <c r="GV3656" s="0"/>
      <c r="GW3656" s="0"/>
      <c r="GX3656" s="0"/>
      <c r="GY3656" s="0"/>
      <c r="GZ3656" s="0"/>
      <c r="HA3656" s="0"/>
      <c r="HB3656" s="0"/>
      <c r="HC3656" s="0"/>
      <c r="HD3656" s="0"/>
      <c r="HE3656" s="0"/>
      <c r="HF3656" s="0"/>
      <c r="HG3656" s="0"/>
      <c r="HH3656" s="0"/>
      <c r="HI3656" s="0"/>
      <c r="HJ3656" s="0"/>
      <c r="HK3656" s="0"/>
      <c r="HL3656" s="0"/>
      <c r="HM3656" s="0"/>
      <c r="HN3656" s="0"/>
      <c r="HO3656" s="0"/>
      <c r="HP3656" s="0"/>
      <c r="HQ3656" s="0"/>
      <c r="HR3656" s="0"/>
      <c r="HS3656" s="0"/>
      <c r="HT3656" s="0"/>
      <c r="HU3656" s="0"/>
      <c r="HV3656" s="0"/>
      <c r="HW3656" s="0"/>
      <c r="HX3656" s="0"/>
      <c r="HY3656" s="0"/>
      <c r="HZ3656" s="0"/>
      <c r="IA3656" s="0"/>
      <c r="IB3656" s="0"/>
      <c r="IC3656" s="0"/>
      <c r="ID3656" s="0"/>
      <c r="IE3656" s="0"/>
      <c r="IF3656" s="0"/>
      <c r="IG3656" s="0"/>
      <c r="IH3656" s="0"/>
      <c r="II3656" s="0"/>
      <c r="IJ3656" s="0"/>
      <c r="IK3656" s="0"/>
      <c r="IL3656" s="0"/>
      <c r="IM3656" s="0"/>
      <c r="IN3656" s="0"/>
      <c r="IO3656" s="0"/>
      <c r="IP3656" s="0"/>
      <c r="IQ3656" s="0"/>
      <c r="IR3656" s="0"/>
      <c r="IS3656" s="0"/>
      <c r="IT3656" s="0"/>
      <c r="IU3656" s="0"/>
      <c r="IV3656" s="0"/>
      <c r="IW3656" s="0"/>
      <c r="IX3656" s="0"/>
      <c r="IY3656" s="0"/>
      <c r="IZ3656" s="0"/>
      <c r="JA3656" s="0"/>
      <c r="JB3656" s="0"/>
      <c r="JC3656" s="0"/>
      <c r="JD3656" s="0"/>
      <c r="JE3656" s="0"/>
      <c r="JF3656" s="0"/>
      <c r="JG3656" s="0"/>
      <c r="JH3656" s="0"/>
      <c r="JI3656" s="0"/>
      <c r="JJ3656" s="0"/>
      <c r="JK3656" s="0"/>
      <c r="JL3656" s="0"/>
      <c r="JM3656" s="0"/>
      <c r="JN3656" s="0"/>
      <c r="JO3656" s="0"/>
      <c r="JP3656" s="0"/>
      <c r="JQ3656" s="0"/>
      <c r="JR3656" s="0"/>
      <c r="JS3656" s="0"/>
      <c r="JT3656" s="0"/>
      <c r="JU3656" s="0"/>
      <c r="JV3656" s="0"/>
      <c r="JW3656" s="0"/>
      <c r="JX3656" s="0"/>
      <c r="JY3656" s="0"/>
      <c r="JZ3656" s="0"/>
      <c r="KA3656" s="0"/>
      <c r="KB3656" s="0"/>
      <c r="KC3656" s="0"/>
      <c r="KD3656" s="0"/>
      <c r="KE3656" s="0"/>
      <c r="KF3656" s="0"/>
      <c r="KG3656" s="0"/>
      <c r="KH3656" s="0"/>
      <c r="KI3656" s="0"/>
      <c r="KJ3656" s="0"/>
      <c r="KK3656" s="0"/>
      <c r="KL3656" s="0"/>
      <c r="KM3656" s="0"/>
      <c r="KN3656" s="0"/>
      <c r="KO3656" s="0"/>
      <c r="KP3656" s="0"/>
      <c r="KQ3656" s="0"/>
      <c r="KR3656" s="0"/>
      <c r="KS3656" s="0"/>
      <c r="KT3656" s="0"/>
      <c r="KU3656" s="0"/>
      <c r="KV3656" s="0"/>
      <c r="KW3656" s="0"/>
      <c r="KX3656" s="0"/>
      <c r="KY3656" s="0"/>
      <c r="KZ3656" s="0"/>
      <c r="LA3656" s="0"/>
      <c r="LB3656" s="0"/>
      <c r="LC3656" s="0"/>
      <c r="LD3656" s="0"/>
      <c r="LE3656" s="0"/>
      <c r="LF3656" s="0"/>
      <c r="LG3656" s="0"/>
      <c r="LH3656" s="0"/>
      <c r="LI3656" s="0"/>
      <c r="LJ3656" s="0"/>
      <c r="LK3656" s="0"/>
      <c r="LL3656" s="0"/>
      <c r="LM3656" s="0"/>
      <c r="LN3656" s="0"/>
      <c r="LO3656" s="0"/>
      <c r="LP3656" s="0"/>
      <c r="LQ3656" s="0"/>
      <c r="LR3656" s="0"/>
      <c r="LS3656" s="0"/>
      <c r="LT3656" s="0"/>
      <c r="LU3656" s="0"/>
      <c r="LV3656" s="0"/>
      <c r="LW3656" s="0"/>
      <c r="LX3656" s="0"/>
      <c r="LY3656" s="0"/>
      <c r="LZ3656" s="0"/>
      <c r="MA3656" s="0"/>
      <c r="MB3656" s="0"/>
      <c r="MC3656" s="0"/>
      <c r="MD3656" s="0"/>
      <c r="ME3656" s="0"/>
      <c r="MF3656" s="0"/>
      <c r="MG3656" s="0"/>
      <c r="MH3656" s="0"/>
      <c r="MI3656" s="0"/>
      <c r="MJ3656" s="0"/>
      <c r="MK3656" s="0"/>
      <c r="ML3656" s="0"/>
      <c r="MM3656" s="0"/>
      <c r="MN3656" s="0"/>
      <c r="MO3656" s="0"/>
      <c r="MP3656" s="0"/>
      <c r="MQ3656" s="0"/>
      <c r="MR3656" s="0"/>
      <c r="MS3656" s="0"/>
      <c r="MT3656" s="0"/>
      <c r="MU3656" s="0"/>
      <c r="MV3656" s="0"/>
      <c r="MW3656" s="0"/>
      <c r="MX3656" s="0"/>
      <c r="MY3656" s="0"/>
      <c r="MZ3656" s="0"/>
      <c r="NA3656" s="0"/>
      <c r="NB3656" s="0"/>
      <c r="NC3656" s="0"/>
      <c r="ND3656" s="0"/>
      <c r="NE3656" s="0"/>
      <c r="NF3656" s="0"/>
      <c r="NG3656" s="0"/>
      <c r="NH3656" s="0"/>
      <c r="NI3656" s="0"/>
      <c r="NJ3656" s="0"/>
      <c r="NK3656" s="0"/>
      <c r="NL3656" s="0"/>
      <c r="NM3656" s="0"/>
      <c r="NN3656" s="0"/>
      <c r="NO3656" s="0"/>
      <c r="NP3656" s="0"/>
      <c r="NQ3656" s="0"/>
      <c r="NR3656" s="0"/>
      <c r="NS3656" s="0"/>
      <c r="NT3656" s="0"/>
      <c r="NU3656" s="0"/>
      <c r="NV3656" s="0"/>
      <c r="NW3656" s="0"/>
      <c r="NX3656" s="0"/>
      <c r="NY3656" s="0"/>
      <c r="NZ3656" s="0"/>
      <c r="OA3656" s="0"/>
      <c r="OB3656" s="0"/>
      <c r="OC3656" s="0"/>
      <c r="OD3656" s="0"/>
      <c r="OE3656" s="0"/>
      <c r="OF3656" s="0"/>
      <c r="OG3656" s="0"/>
      <c r="OH3656" s="0"/>
      <c r="OI3656" s="0"/>
      <c r="OJ3656" s="0"/>
      <c r="OK3656" s="0"/>
      <c r="OL3656" s="0"/>
      <c r="OM3656" s="0"/>
      <c r="ON3656" s="0"/>
      <c r="OO3656" s="0"/>
      <c r="OP3656" s="0"/>
      <c r="OQ3656" s="0"/>
      <c r="OR3656" s="0"/>
      <c r="OS3656" s="0"/>
      <c r="OT3656" s="0"/>
      <c r="OU3656" s="0"/>
      <c r="OV3656" s="0"/>
      <c r="OW3656" s="0"/>
      <c r="OX3656" s="0"/>
      <c r="OY3656" s="0"/>
      <c r="OZ3656" s="0"/>
      <c r="PA3656" s="0"/>
      <c r="PB3656" s="0"/>
      <c r="PC3656" s="0"/>
      <c r="PD3656" s="0"/>
      <c r="PE3656" s="0"/>
      <c r="PF3656" s="0"/>
      <c r="PG3656" s="0"/>
      <c r="PH3656" s="0"/>
      <c r="PI3656" s="0"/>
      <c r="PJ3656" s="0"/>
      <c r="PK3656" s="0"/>
      <c r="PL3656" s="0"/>
      <c r="PM3656" s="0"/>
      <c r="PN3656" s="0"/>
      <c r="PO3656" s="0"/>
      <c r="PP3656" s="0"/>
      <c r="PQ3656" s="0"/>
      <c r="PR3656" s="0"/>
      <c r="PS3656" s="0"/>
      <c r="PT3656" s="0"/>
      <c r="PU3656" s="0"/>
      <c r="PV3656" s="0"/>
      <c r="PW3656" s="0"/>
      <c r="PX3656" s="0"/>
      <c r="PY3656" s="0"/>
      <c r="PZ3656" s="0"/>
      <c r="QA3656" s="0"/>
      <c r="QB3656" s="0"/>
      <c r="QC3656" s="0"/>
      <c r="QD3656" s="0"/>
      <c r="QE3656" s="0"/>
      <c r="QF3656" s="0"/>
      <c r="QG3656" s="0"/>
      <c r="QH3656" s="0"/>
      <c r="QI3656" s="0"/>
      <c r="QJ3656" s="0"/>
      <c r="QK3656" s="0"/>
      <c r="QL3656" s="0"/>
      <c r="QM3656" s="0"/>
      <c r="QN3656" s="0"/>
      <c r="QO3656" s="0"/>
      <c r="QP3656" s="0"/>
      <c r="QQ3656" s="0"/>
      <c r="QR3656" s="0"/>
      <c r="QS3656" s="0"/>
      <c r="QT3656" s="0"/>
      <c r="QU3656" s="0"/>
      <c r="QV3656" s="0"/>
      <c r="QW3656" s="0"/>
      <c r="QX3656" s="0"/>
      <c r="QY3656" s="0"/>
      <c r="QZ3656" s="0"/>
      <c r="RA3656" s="0"/>
      <c r="RB3656" s="0"/>
      <c r="RC3656" s="0"/>
      <c r="RD3656" s="0"/>
      <c r="RE3656" s="0"/>
      <c r="RF3656" s="0"/>
      <c r="RG3656" s="0"/>
      <c r="RH3656" s="0"/>
      <c r="RI3656" s="0"/>
      <c r="RJ3656" s="0"/>
      <c r="RK3656" s="0"/>
      <c r="RL3656" s="0"/>
      <c r="RM3656" s="0"/>
      <c r="RN3656" s="0"/>
      <c r="RO3656" s="0"/>
      <c r="RP3656" s="0"/>
      <c r="RQ3656" s="0"/>
      <c r="RR3656" s="0"/>
      <c r="RS3656" s="0"/>
      <c r="RT3656" s="0"/>
      <c r="RU3656" s="0"/>
      <c r="RV3656" s="0"/>
      <c r="RW3656" s="0"/>
      <c r="RX3656" s="0"/>
      <c r="RY3656" s="0"/>
      <c r="RZ3656" s="0"/>
      <c r="SA3656" s="0"/>
      <c r="SB3656" s="0"/>
      <c r="SC3656" s="0"/>
      <c r="SD3656" s="0"/>
      <c r="SE3656" s="0"/>
      <c r="SF3656" s="0"/>
      <c r="SG3656" s="0"/>
      <c r="SH3656" s="0"/>
      <c r="SI3656" s="0"/>
      <c r="SJ3656" s="0"/>
      <c r="SK3656" s="0"/>
      <c r="SL3656" s="0"/>
      <c r="SM3656" s="0"/>
      <c r="SN3656" s="0"/>
      <c r="SO3656" s="0"/>
      <c r="SP3656" s="0"/>
      <c r="SQ3656" s="0"/>
      <c r="SR3656" s="0"/>
      <c r="SS3656" s="0"/>
      <c r="ST3656" s="0"/>
      <c r="SU3656" s="0"/>
      <c r="SV3656" s="0"/>
      <c r="SW3656" s="0"/>
      <c r="SX3656" s="0"/>
      <c r="SY3656" s="0"/>
      <c r="SZ3656" s="0"/>
      <c r="TA3656" s="0"/>
      <c r="TB3656" s="0"/>
      <c r="TC3656" s="0"/>
      <c r="TD3656" s="0"/>
      <c r="TE3656" s="0"/>
      <c r="TF3656" s="0"/>
      <c r="TG3656" s="0"/>
      <c r="TH3656" s="0"/>
      <c r="TI3656" s="0"/>
      <c r="TJ3656" s="0"/>
      <c r="TK3656" s="0"/>
      <c r="TL3656" s="0"/>
      <c r="TM3656" s="0"/>
      <c r="TN3656" s="0"/>
      <c r="TO3656" s="0"/>
      <c r="TP3656" s="0"/>
      <c r="TQ3656" s="0"/>
      <c r="TR3656" s="0"/>
      <c r="TS3656" s="0"/>
      <c r="TT3656" s="0"/>
      <c r="TU3656" s="0"/>
      <c r="TV3656" s="0"/>
      <c r="TW3656" s="0"/>
      <c r="TX3656" s="0"/>
      <c r="TY3656" s="0"/>
      <c r="TZ3656" s="0"/>
      <c r="UA3656" s="0"/>
      <c r="UB3656" s="0"/>
      <c r="UC3656" s="0"/>
      <c r="UD3656" s="0"/>
      <c r="UE3656" s="0"/>
      <c r="UF3656" s="0"/>
      <c r="UG3656" s="0"/>
      <c r="UH3656" s="0"/>
      <c r="UI3656" s="0"/>
      <c r="UJ3656" s="0"/>
      <c r="UK3656" s="0"/>
      <c r="UL3656" s="0"/>
      <c r="UM3656" s="0"/>
      <c r="UN3656" s="0"/>
      <c r="UO3656" s="0"/>
      <c r="UP3656" s="0"/>
      <c r="UQ3656" s="0"/>
      <c r="UR3656" s="0"/>
      <c r="US3656" s="0"/>
      <c r="UT3656" s="0"/>
      <c r="UU3656" s="0"/>
      <c r="UV3656" s="0"/>
      <c r="UW3656" s="0"/>
      <c r="UX3656" s="0"/>
      <c r="UY3656" s="0"/>
      <c r="UZ3656" s="0"/>
      <c r="VA3656" s="0"/>
      <c r="VB3656" s="0"/>
      <c r="VC3656" s="0"/>
      <c r="VD3656" s="0"/>
      <c r="VE3656" s="0"/>
      <c r="VF3656" s="0"/>
      <c r="VG3656" s="0"/>
      <c r="VH3656" s="0"/>
      <c r="VI3656" s="0"/>
      <c r="VJ3656" s="0"/>
      <c r="VK3656" s="0"/>
      <c r="VL3656" s="0"/>
      <c r="VM3656" s="0"/>
      <c r="VN3656" s="0"/>
      <c r="VO3656" s="0"/>
      <c r="VP3656" s="0"/>
      <c r="VQ3656" s="0"/>
      <c r="VR3656" s="0"/>
      <c r="VS3656" s="0"/>
      <c r="VT3656" s="0"/>
      <c r="VU3656" s="0"/>
      <c r="VV3656" s="0"/>
      <c r="VW3656" s="0"/>
      <c r="VX3656" s="0"/>
      <c r="VY3656" s="0"/>
      <c r="VZ3656" s="0"/>
      <c r="WA3656" s="0"/>
      <c r="WB3656" s="0"/>
      <c r="WC3656" s="0"/>
      <c r="WD3656" s="0"/>
      <c r="WE3656" s="0"/>
      <c r="WF3656" s="0"/>
      <c r="WG3656" s="0"/>
      <c r="WH3656" s="0"/>
      <c r="WI3656" s="0"/>
      <c r="WJ3656" s="0"/>
      <c r="WK3656" s="0"/>
      <c r="WL3656" s="0"/>
      <c r="WM3656" s="0"/>
      <c r="WN3656" s="0"/>
      <c r="WO3656" s="0"/>
      <c r="WP3656" s="0"/>
      <c r="WQ3656" s="0"/>
      <c r="WR3656" s="0"/>
      <c r="WS3656" s="0"/>
      <c r="WT3656" s="0"/>
      <c r="WU3656" s="0"/>
      <c r="WV3656" s="0"/>
      <c r="WW3656" s="0"/>
      <c r="WX3656" s="0"/>
      <c r="WY3656" s="0"/>
      <c r="WZ3656" s="0"/>
      <c r="XA3656" s="0"/>
      <c r="XB3656" s="0"/>
      <c r="XC3656" s="0"/>
      <c r="XD3656" s="0"/>
      <c r="XE3656" s="0"/>
      <c r="XF3656" s="0"/>
      <c r="XG3656" s="0"/>
      <c r="XH3656" s="0"/>
      <c r="XI3656" s="0"/>
      <c r="XJ3656" s="0"/>
      <c r="XK3656" s="0"/>
      <c r="XL3656" s="0"/>
      <c r="XM3656" s="0"/>
      <c r="XN3656" s="0"/>
      <c r="XO3656" s="0"/>
      <c r="XP3656" s="0"/>
      <c r="XQ3656" s="0"/>
      <c r="XR3656" s="0"/>
      <c r="XS3656" s="0"/>
      <c r="XT3656" s="0"/>
      <c r="XU3656" s="0"/>
      <c r="XV3656" s="0"/>
      <c r="XW3656" s="0"/>
      <c r="XX3656" s="0"/>
      <c r="XY3656" s="0"/>
      <c r="XZ3656" s="0"/>
      <c r="YA3656" s="0"/>
      <c r="YB3656" s="0"/>
      <c r="YC3656" s="0"/>
      <c r="YD3656" s="0"/>
      <c r="YE3656" s="0"/>
      <c r="YF3656" s="0"/>
      <c r="YG3656" s="0"/>
      <c r="YH3656" s="0"/>
      <c r="YI3656" s="0"/>
      <c r="YJ3656" s="0"/>
      <c r="YK3656" s="0"/>
      <c r="YL3656" s="0"/>
      <c r="YM3656" s="0"/>
      <c r="YN3656" s="0"/>
      <c r="YO3656" s="0"/>
      <c r="YP3656" s="0"/>
      <c r="YQ3656" s="0"/>
      <c r="YR3656" s="0"/>
      <c r="YS3656" s="0"/>
      <c r="YT3656" s="0"/>
      <c r="YU3656" s="0"/>
      <c r="YV3656" s="0"/>
      <c r="YW3656" s="0"/>
      <c r="YX3656" s="0"/>
      <c r="YY3656" s="0"/>
      <c r="YZ3656" s="0"/>
      <c r="ZA3656" s="0"/>
      <c r="ZB3656" s="0"/>
      <c r="ZC3656" s="0"/>
      <c r="ZD3656" s="0"/>
      <c r="ZE3656" s="0"/>
      <c r="ZF3656" s="0"/>
      <c r="ZG3656" s="0"/>
      <c r="ZH3656" s="0"/>
      <c r="ZI3656" s="0"/>
      <c r="ZJ3656" s="0"/>
      <c r="ZK3656" s="0"/>
      <c r="ZL3656" s="0"/>
      <c r="ZM3656" s="0"/>
      <c r="ZN3656" s="0"/>
      <c r="ZO3656" s="0"/>
      <c r="ZP3656" s="0"/>
      <c r="ZQ3656" s="0"/>
      <c r="ZR3656" s="0"/>
      <c r="ZS3656" s="0"/>
      <c r="ZT3656" s="0"/>
      <c r="ZU3656" s="0"/>
      <c r="ZV3656" s="0"/>
      <c r="ZW3656" s="0"/>
      <c r="ZX3656" s="0"/>
      <c r="ZY3656" s="0"/>
      <c r="ZZ3656" s="0"/>
      <c r="AAA3656" s="0"/>
      <c r="AAB3656" s="0"/>
      <c r="AAC3656" s="0"/>
      <c r="AAD3656" s="0"/>
      <c r="AAE3656" s="0"/>
      <c r="AAF3656" s="0"/>
      <c r="AAG3656" s="0"/>
      <c r="AAH3656" s="0"/>
      <c r="AAI3656" s="0"/>
      <c r="AAJ3656" s="0"/>
      <c r="AAK3656" s="0"/>
      <c r="AAL3656" s="0"/>
      <c r="AAM3656" s="0"/>
      <c r="AAN3656" s="0"/>
      <c r="AAO3656" s="0"/>
      <c r="AAP3656" s="0"/>
      <c r="AAQ3656" s="0"/>
      <c r="AAR3656" s="0"/>
      <c r="AAS3656" s="0"/>
      <c r="AAT3656" s="0"/>
      <c r="AAU3656" s="0"/>
      <c r="AAV3656" s="0"/>
      <c r="AAW3656" s="0"/>
      <c r="AAX3656" s="0"/>
      <c r="AAY3656" s="0"/>
      <c r="AAZ3656" s="0"/>
      <c r="ABA3656" s="0"/>
      <c r="ABB3656" s="0"/>
      <c r="ABC3656" s="0"/>
      <c r="ABD3656" s="0"/>
      <c r="ABE3656" s="0"/>
      <c r="ABF3656" s="0"/>
      <c r="ABG3656" s="0"/>
      <c r="ABH3656" s="0"/>
      <c r="ABI3656" s="0"/>
      <c r="ABJ3656" s="0"/>
      <c r="ABK3656" s="0"/>
      <c r="ABL3656" s="0"/>
      <c r="ABM3656" s="0"/>
      <c r="ABN3656" s="0"/>
      <c r="ABO3656" s="0"/>
      <c r="ABP3656" s="0"/>
      <c r="ABQ3656" s="0"/>
      <c r="ABR3656" s="0"/>
      <c r="ABS3656" s="0"/>
      <c r="ABT3656" s="0"/>
      <c r="ABU3656" s="0"/>
      <c r="ABV3656" s="0"/>
      <c r="ABW3656" s="0"/>
      <c r="ABX3656" s="0"/>
      <c r="ABY3656" s="0"/>
      <c r="ABZ3656" s="0"/>
      <c r="ACA3656" s="0"/>
      <c r="ACB3656" s="0"/>
      <c r="ACC3656" s="0"/>
      <c r="ACD3656" s="0"/>
      <c r="ACE3656" s="0"/>
      <c r="ACF3656" s="0"/>
      <c r="ACG3656" s="0"/>
      <c r="ACH3656" s="0"/>
      <c r="ACI3656" s="0"/>
      <c r="ACJ3656" s="0"/>
      <c r="ACK3656" s="0"/>
      <c r="ACL3656" s="0"/>
      <c r="ACM3656" s="0"/>
      <c r="ACN3656" s="0"/>
      <c r="ACO3656" s="0"/>
      <c r="ACP3656" s="0"/>
      <c r="ACQ3656" s="0"/>
      <c r="ACR3656" s="0"/>
      <c r="ACS3656" s="0"/>
      <c r="ACT3656" s="0"/>
      <c r="ACU3656" s="0"/>
      <c r="ACV3656" s="0"/>
      <c r="ACW3656" s="0"/>
      <c r="ACX3656" s="0"/>
      <c r="ACY3656" s="0"/>
      <c r="ACZ3656" s="0"/>
      <c r="ADA3656" s="0"/>
      <c r="ADB3656" s="0"/>
      <c r="ADC3656" s="0"/>
      <c r="ADD3656" s="0"/>
      <c r="ADE3656" s="0"/>
      <c r="ADF3656" s="0"/>
      <c r="ADG3656" s="0"/>
      <c r="ADH3656" s="0"/>
      <c r="ADI3656" s="0"/>
      <c r="ADJ3656" s="0"/>
      <c r="ADK3656" s="0"/>
      <c r="ADL3656" s="0"/>
      <c r="ADM3656" s="0"/>
      <c r="ADN3656" s="0"/>
      <c r="ADO3656" s="0"/>
      <c r="ADP3656" s="0"/>
      <c r="ADQ3656" s="0"/>
      <c r="ADR3656" s="0"/>
      <c r="ADS3656" s="0"/>
      <c r="ADT3656" s="0"/>
      <c r="ADU3656" s="0"/>
      <c r="ADV3656" s="0"/>
      <c r="ADW3656" s="0"/>
      <c r="ADX3656" s="0"/>
      <c r="ADY3656" s="0"/>
      <c r="ADZ3656" s="0"/>
      <c r="AEA3656" s="0"/>
      <c r="AEB3656" s="0"/>
      <c r="AEC3656" s="0"/>
      <c r="AED3656" s="0"/>
      <c r="AEE3656" s="0"/>
      <c r="AEF3656" s="0"/>
      <c r="AEG3656" s="0"/>
      <c r="AEH3656" s="0"/>
      <c r="AEI3656" s="0"/>
      <c r="AEJ3656" s="0"/>
      <c r="AEK3656" s="0"/>
      <c r="AEL3656" s="0"/>
      <c r="AEM3656" s="0"/>
      <c r="AEN3656" s="0"/>
      <c r="AEO3656" s="0"/>
      <c r="AEP3656" s="0"/>
      <c r="AEQ3656" s="0"/>
      <c r="AER3656" s="0"/>
      <c r="AES3656" s="0"/>
      <c r="AET3656" s="0"/>
      <c r="AEU3656" s="0"/>
      <c r="AEV3656" s="0"/>
      <c r="AEW3656" s="0"/>
      <c r="AEX3656" s="0"/>
      <c r="AEY3656" s="0"/>
      <c r="AEZ3656" s="0"/>
      <c r="AFA3656" s="0"/>
      <c r="AFB3656" s="0"/>
      <c r="AFC3656" s="0"/>
      <c r="AFD3656" s="0"/>
      <c r="AFE3656" s="0"/>
      <c r="AFF3656" s="0"/>
      <c r="AFG3656" s="0"/>
      <c r="AFH3656" s="0"/>
      <c r="AFI3656" s="0"/>
      <c r="AFJ3656" s="0"/>
      <c r="AFK3656" s="0"/>
      <c r="AFL3656" s="0"/>
      <c r="AFM3656" s="0"/>
      <c r="AFN3656" s="0"/>
      <c r="AFO3656" s="0"/>
      <c r="AFP3656" s="0"/>
      <c r="AFQ3656" s="0"/>
      <c r="AFR3656" s="0"/>
      <c r="AFS3656" s="0"/>
      <c r="AFT3656" s="0"/>
      <c r="AFU3656" s="0"/>
      <c r="AFV3656" s="0"/>
      <c r="AFW3656" s="0"/>
      <c r="AFX3656" s="0"/>
      <c r="AFY3656" s="0"/>
      <c r="AFZ3656" s="0"/>
      <c r="AGA3656" s="0"/>
      <c r="AGB3656" s="0"/>
      <c r="AGC3656" s="0"/>
      <c r="AGD3656" s="0"/>
      <c r="AGE3656" s="0"/>
      <c r="AGF3656" s="0"/>
      <c r="AGG3656" s="0"/>
      <c r="AGH3656" s="0"/>
      <c r="AGI3656" s="0"/>
      <c r="AGJ3656" s="0"/>
      <c r="AGK3656" s="0"/>
      <c r="AGL3656" s="0"/>
      <c r="AGM3656" s="0"/>
      <c r="AGN3656" s="0"/>
      <c r="AGO3656" s="0"/>
      <c r="AGP3656" s="0"/>
      <c r="AGQ3656" s="0"/>
      <c r="AGR3656" s="0"/>
      <c r="AGS3656" s="0"/>
      <c r="AGT3656" s="0"/>
      <c r="AGU3656" s="0"/>
      <c r="AGV3656" s="0"/>
      <c r="AGW3656" s="0"/>
      <c r="AGX3656" s="0"/>
      <c r="AGY3656" s="0"/>
      <c r="AGZ3656" s="0"/>
      <c r="AHA3656" s="0"/>
      <c r="AHB3656" s="0"/>
      <c r="AHC3656" s="0"/>
      <c r="AHD3656" s="0"/>
      <c r="AHE3656" s="0"/>
      <c r="AHF3656" s="0"/>
      <c r="AHG3656" s="0"/>
      <c r="AHH3656" s="0"/>
      <c r="AHI3656" s="0"/>
      <c r="AHJ3656" s="0"/>
      <c r="AHK3656" s="0"/>
      <c r="AHL3656" s="0"/>
      <c r="AHM3656" s="0"/>
      <c r="AHN3656" s="0"/>
      <c r="AHO3656" s="0"/>
      <c r="AHP3656" s="0"/>
      <c r="AHQ3656" s="0"/>
      <c r="AHR3656" s="0"/>
      <c r="AHS3656" s="0"/>
      <c r="AHT3656" s="0"/>
      <c r="AHU3656" s="0"/>
      <c r="AHV3656" s="0"/>
      <c r="AHW3656" s="0"/>
      <c r="AHX3656" s="0"/>
      <c r="AHY3656" s="0"/>
      <c r="AHZ3656" s="0"/>
      <c r="AIA3656" s="0"/>
      <c r="AIB3656" s="0"/>
      <c r="AIC3656" s="0"/>
      <c r="AID3656" s="0"/>
      <c r="AIE3656" s="0"/>
      <c r="AIF3656" s="0"/>
      <c r="AIG3656" s="0"/>
      <c r="AIH3656" s="0"/>
      <c r="AII3656" s="0"/>
      <c r="AIJ3656" s="0"/>
      <c r="AIK3656" s="0"/>
      <c r="AIL3656" s="0"/>
      <c r="AIM3656" s="0"/>
      <c r="AIN3656" s="0"/>
      <c r="AIO3656" s="0"/>
      <c r="AIP3656" s="0"/>
      <c r="AIQ3656" s="0"/>
      <c r="AIR3656" s="0"/>
      <c r="AIS3656" s="0"/>
      <c r="AIT3656" s="0"/>
      <c r="AIU3656" s="0"/>
      <c r="AIV3656" s="0"/>
      <c r="AIW3656" s="0"/>
      <c r="AIX3656" s="0"/>
      <c r="AIY3656" s="0"/>
      <c r="AIZ3656" s="0"/>
      <c r="AJA3656" s="0"/>
      <c r="AJB3656" s="0"/>
      <c r="AJC3656" s="0"/>
      <c r="AJD3656" s="0"/>
      <c r="AJE3656" s="0"/>
      <c r="AJF3656" s="0"/>
      <c r="AJG3656" s="0"/>
      <c r="AJH3656" s="0"/>
      <c r="AJI3656" s="0"/>
      <c r="AJJ3656" s="0"/>
      <c r="AJK3656" s="0"/>
      <c r="AJL3656" s="0"/>
      <c r="AJM3656" s="0"/>
      <c r="AJN3656" s="0"/>
      <c r="AJO3656" s="0"/>
      <c r="AJP3656" s="0"/>
      <c r="AJQ3656" s="0"/>
      <c r="AJR3656" s="0"/>
      <c r="AJS3656" s="0"/>
      <c r="AJT3656" s="0"/>
      <c r="AJU3656" s="0"/>
      <c r="AJV3656" s="0"/>
      <c r="AJW3656" s="0"/>
      <c r="AJX3656" s="0"/>
      <c r="AJY3656" s="0"/>
      <c r="AJZ3656" s="0"/>
      <c r="AKA3656" s="0"/>
      <c r="AKB3656" s="0"/>
      <c r="AKC3656" s="0"/>
      <c r="AKD3656" s="0"/>
      <c r="AKE3656" s="0"/>
      <c r="AKF3656" s="0"/>
      <c r="AKG3656" s="0"/>
      <c r="AKH3656" s="0"/>
      <c r="AKI3656" s="0"/>
      <c r="AKJ3656" s="0"/>
      <c r="AKK3656" s="0"/>
      <c r="AKL3656" s="0"/>
      <c r="AKM3656" s="0"/>
      <c r="AKN3656" s="0"/>
      <c r="AKO3656" s="0"/>
      <c r="AKP3656" s="0"/>
      <c r="AKQ3656" s="0"/>
      <c r="AKR3656" s="0"/>
      <c r="AKS3656" s="0"/>
      <c r="AKT3656" s="0"/>
      <c r="AKU3656" s="0"/>
      <c r="AKV3656" s="0"/>
      <c r="AKW3656" s="0"/>
      <c r="AKX3656" s="0"/>
      <c r="AKY3656" s="0"/>
      <c r="AKZ3656" s="0"/>
      <c r="ALA3656" s="0"/>
      <c r="ALB3656" s="0"/>
      <c r="ALC3656" s="0"/>
      <c r="ALD3656" s="0"/>
      <c r="ALE3656" s="0"/>
      <c r="ALF3656" s="0"/>
      <c r="ALG3656" s="0"/>
      <c r="ALH3656" s="0"/>
      <c r="ALI3656" s="0"/>
      <c r="ALJ3656" s="0"/>
      <c r="ALK3656" s="0"/>
      <c r="ALL3656" s="0"/>
      <c r="ALM3656" s="0"/>
      <c r="ALN3656" s="0"/>
      <c r="ALO3656" s="0"/>
      <c r="ALP3656" s="0"/>
      <c r="ALQ3656" s="0"/>
      <c r="ALR3656" s="0"/>
      <c r="ALS3656" s="0"/>
      <c r="ALT3656" s="0"/>
      <c r="ALU3656" s="0"/>
      <c r="ALV3656" s="0"/>
      <c r="ALW3656" s="0"/>
      <c r="ALX3656" s="0"/>
      <c r="ALY3656" s="0"/>
      <c r="ALZ3656" s="0"/>
      <c r="AMA3656" s="0"/>
      <c r="AMB3656" s="0"/>
      <c r="AMC3656" s="0"/>
      <c r="AMD3656" s="0"/>
      <c r="AME3656" s="0"/>
      <c r="AMF3656" s="0"/>
      <c r="AMG3656" s="0"/>
      <c r="AMH3656" s="0"/>
      <c r="AMI3656" s="0"/>
    </row>
    <row r="3657" customFormat="false" ht="12.75" hidden="false" customHeight="false" outlineLevel="0" collapsed="false">
      <c r="A3657" s="1" t="s">
        <v>3887</v>
      </c>
      <c r="C3657" s="27" t="s">
        <v>3888</v>
      </c>
      <c r="D3657" s="27" t="s">
        <v>13</v>
      </c>
      <c r="E3657" s="28"/>
      <c r="F3657" s="29"/>
      <c r="G3657" s="27"/>
      <c r="H3657" s="30" t="s">
        <v>61</v>
      </c>
      <c r="I3657" s="31" t="n">
        <v>0.27</v>
      </c>
      <c r="J3657" s="107" t="s">
        <v>2875</v>
      </c>
      <c r="BM3657" s="0"/>
      <c r="BN3657" s="0"/>
      <c r="BO3657" s="0"/>
      <c r="BP3657" s="0"/>
      <c r="BQ3657" s="0"/>
      <c r="BR3657" s="0"/>
      <c r="BS3657" s="0"/>
      <c r="BT3657" s="0"/>
      <c r="BU3657" s="0"/>
      <c r="BV3657" s="0"/>
      <c r="BW3657" s="0"/>
      <c r="BX3657" s="0"/>
      <c r="BY3657" s="0"/>
      <c r="BZ3657" s="0"/>
      <c r="CA3657" s="0"/>
      <c r="CB3657" s="0"/>
      <c r="CC3657" s="0"/>
      <c r="CD3657" s="0"/>
      <c r="CE3657" s="0"/>
      <c r="CF3657" s="0"/>
      <c r="CG3657" s="0"/>
      <c r="CH3657" s="0"/>
      <c r="CI3657" s="0"/>
      <c r="CJ3657" s="0"/>
      <c r="CK3657" s="0"/>
      <c r="CL3657" s="0"/>
      <c r="CM3657" s="0"/>
      <c r="CN3657" s="0"/>
      <c r="CO3657" s="0"/>
      <c r="CP3657" s="0"/>
      <c r="CQ3657" s="0"/>
      <c r="CR3657" s="0"/>
      <c r="CS3657" s="0"/>
      <c r="CT3657" s="0"/>
      <c r="CU3657" s="0"/>
      <c r="CV3657" s="0"/>
      <c r="CW3657" s="0"/>
      <c r="CX3657" s="0"/>
      <c r="CY3657" s="0"/>
      <c r="CZ3657" s="0"/>
      <c r="DA3657" s="0"/>
      <c r="DB3657" s="0"/>
      <c r="DC3657" s="0"/>
      <c r="DD3657" s="0"/>
      <c r="DE3657" s="0"/>
      <c r="DF3657" s="0"/>
      <c r="DG3657" s="0"/>
      <c r="DH3657" s="0"/>
      <c r="DI3657" s="0"/>
      <c r="DJ3657" s="0"/>
      <c r="DK3657" s="0"/>
      <c r="DL3657" s="0"/>
      <c r="DM3657" s="0"/>
      <c r="DN3657" s="0"/>
      <c r="DO3657" s="0"/>
      <c r="DP3657" s="0"/>
      <c r="DQ3657" s="0"/>
      <c r="DR3657" s="0"/>
      <c r="DS3657" s="0"/>
      <c r="DT3657" s="0"/>
      <c r="DU3657" s="0"/>
      <c r="DV3657" s="0"/>
      <c r="DW3657" s="0"/>
      <c r="DX3657" s="0"/>
      <c r="DY3657" s="0"/>
      <c r="DZ3657" s="0"/>
      <c r="EA3657" s="0"/>
      <c r="EB3657" s="0"/>
      <c r="EC3657" s="0"/>
      <c r="ED3657" s="0"/>
      <c r="EE3657" s="0"/>
      <c r="EF3657" s="0"/>
      <c r="EG3657" s="0"/>
      <c r="EH3657" s="0"/>
      <c r="EI3657" s="0"/>
      <c r="EJ3657" s="0"/>
      <c r="EK3657" s="0"/>
      <c r="EL3657" s="0"/>
      <c r="EM3657" s="0"/>
      <c r="EN3657" s="0"/>
      <c r="EO3657" s="0"/>
      <c r="EP3657" s="0"/>
      <c r="EQ3657" s="0"/>
      <c r="ER3657" s="0"/>
      <c r="ES3657" s="0"/>
      <c r="ET3657" s="0"/>
      <c r="EU3657" s="0"/>
      <c r="EV3657" s="0"/>
      <c r="EW3657" s="0"/>
      <c r="EX3657" s="0"/>
      <c r="EY3657" s="0"/>
      <c r="EZ3657" s="0"/>
      <c r="FA3657" s="0"/>
      <c r="FB3657" s="0"/>
      <c r="FC3657" s="0"/>
      <c r="FD3657" s="0"/>
      <c r="FE3657" s="0"/>
      <c r="FF3657" s="0"/>
      <c r="FG3657" s="0"/>
      <c r="FH3657" s="0"/>
      <c r="FI3657" s="0"/>
      <c r="FJ3657" s="0"/>
      <c r="FK3657" s="0"/>
      <c r="FL3657" s="0"/>
      <c r="FM3657" s="0"/>
      <c r="FN3657" s="0"/>
      <c r="FO3657" s="0"/>
      <c r="FP3657" s="0"/>
      <c r="FQ3657" s="0"/>
      <c r="FR3657" s="0"/>
      <c r="FS3657" s="0"/>
      <c r="FT3657" s="0"/>
      <c r="FU3657" s="0"/>
      <c r="FV3657" s="0"/>
      <c r="FW3657" s="0"/>
      <c r="FX3657" s="0"/>
      <c r="FY3657" s="0"/>
      <c r="FZ3657" s="0"/>
      <c r="GA3657" s="0"/>
      <c r="GB3657" s="0"/>
      <c r="GC3657" s="0"/>
      <c r="GD3657" s="0"/>
      <c r="GE3657" s="0"/>
      <c r="GF3657" s="0"/>
      <c r="GG3657" s="0"/>
      <c r="GH3657" s="0"/>
      <c r="GI3657" s="0"/>
      <c r="GJ3657" s="0"/>
      <c r="GK3657" s="0"/>
      <c r="GL3657" s="0"/>
      <c r="GM3657" s="0"/>
      <c r="GN3657" s="0"/>
      <c r="GO3657" s="0"/>
      <c r="GP3657" s="0"/>
      <c r="GQ3657" s="0"/>
      <c r="GR3657" s="0"/>
      <c r="GS3657" s="0"/>
      <c r="GT3657" s="0"/>
      <c r="GU3657" s="0"/>
      <c r="GV3657" s="0"/>
      <c r="GW3657" s="0"/>
      <c r="GX3657" s="0"/>
      <c r="GY3657" s="0"/>
      <c r="GZ3657" s="0"/>
      <c r="HA3657" s="0"/>
      <c r="HB3657" s="0"/>
      <c r="HC3657" s="0"/>
      <c r="HD3657" s="0"/>
      <c r="HE3657" s="0"/>
      <c r="HF3657" s="0"/>
      <c r="HG3657" s="0"/>
      <c r="HH3657" s="0"/>
      <c r="HI3657" s="0"/>
      <c r="HJ3657" s="0"/>
      <c r="HK3657" s="0"/>
      <c r="HL3657" s="0"/>
      <c r="HM3657" s="0"/>
      <c r="HN3657" s="0"/>
      <c r="HO3657" s="0"/>
      <c r="HP3657" s="0"/>
      <c r="HQ3657" s="0"/>
      <c r="HR3657" s="0"/>
      <c r="HS3657" s="0"/>
      <c r="HT3657" s="0"/>
      <c r="HU3657" s="0"/>
      <c r="HV3657" s="0"/>
      <c r="HW3657" s="0"/>
      <c r="HX3657" s="0"/>
      <c r="HY3657" s="0"/>
      <c r="HZ3657" s="0"/>
      <c r="IA3657" s="0"/>
      <c r="IB3657" s="0"/>
      <c r="IC3657" s="0"/>
      <c r="ID3657" s="0"/>
      <c r="IE3657" s="0"/>
      <c r="IF3657" s="0"/>
      <c r="IG3657" s="0"/>
      <c r="IH3657" s="0"/>
      <c r="II3657" s="0"/>
      <c r="IJ3657" s="0"/>
      <c r="IK3657" s="0"/>
      <c r="IL3657" s="0"/>
      <c r="IM3657" s="0"/>
      <c r="IN3657" s="0"/>
      <c r="IO3657" s="0"/>
      <c r="IP3657" s="0"/>
      <c r="IQ3657" s="0"/>
      <c r="IR3657" s="0"/>
      <c r="IS3657" s="0"/>
      <c r="IT3657" s="0"/>
      <c r="IU3657" s="0"/>
      <c r="IV3657" s="0"/>
      <c r="IW3657" s="0"/>
      <c r="IX3657" s="0"/>
      <c r="IY3657" s="0"/>
      <c r="IZ3657" s="0"/>
      <c r="JA3657" s="0"/>
      <c r="JB3657" s="0"/>
      <c r="JC3657" s="0"/>
      <c r="JD3657" s="0"/>
      <c r="JE3657" s="0"/>
      <c r="JF3657" s="0"/>
      <c r="JG3657" s="0"/>
      <c r="JH3657" s="0"/>
      <c r="JI3657" s="0"/>
      <c r="JJ3657" s="0"/>
      <c r="JK3657" s="0"/>
      <c r="JL3657" s="0"/>
      <c r="JM3657" s="0"/>
      <c r="JN3657" s="0"/>
      <c r="JO3657" s="0"/>
      <c r="JP3657" s="0"/>
      <c r="JQ3657" s="0"/>
      <c r="JR3657" s="0"/>
      <c r="JS3657" s="0"/>
      <c r="JT3657" s="0"/>
      <c r="JU3657" s="0"/>
      <c r="JV3657" s="0"/>
      <c r="JW3657" s="0"/>
      <c r="JX3657" s="0"/>
      <c r="JY3657" s="0"/>
      <c r="JZ3657" s="0"/>
      <c r="KA3657" s="0"/>
      <c r="KB3657" s="0"/>
      <c r="KC3657" s="0"/>
      <c r="KD3657" s="0"/>
      <c r="KE3657" s="0"/>
      <c r="KF3657" s="0"/>
      <c r="KG3657" s="0"/>
      <c r="KH3657" s="0"/>
      <c r="KI3657" s="0"/>
      <c r="KJ3657" s="0"/>
      <c r="KK3657" s="0"/>
      <c r="KL3657" s="0"/>
      <c r="KM3657" s="0"/>
      <c r="KN3657" s="0"/>
      <c r="KO3657" s="0"/>
      <c r="KP3657" s="0"/>
      <c r="KQ3657" s="0"/>
      <c r="KR3657" s="0"/>
      <c r="KS3657" s="0"/>
      <c r="KT3657" s="0"/>
      <c r="KU3657" s="0"/>
      <c r="KV3657" s="0"/>
      <c r="KW3657" s="0"/>
      <c r="KX3657" s="0"/>
      <c r="KY3657" s="0"/>
      <c r="KZ3657" s="0"/>
      <c r="LA3657" s="0"/>
      <c r="LB3657" s="0"/>
      <c r="LC3657" s="0"/>
      <c r="LD3657" s="0"/>
      <c r="LE3657" s="0"/>
      <c r="LF3657" s="0"/>
      <c r="LG3657" s="0"/>
      <c r="LH3657" s="0"/>
      <c r="LI3657" s="0"/>
      <c r="LJ3657" s="0"/>
      <c r="LK3657" s="0"/>
      <c r="LL3657" s="0"/>
      <c r="LM3657" s="0"/>
      <c r="LN3657" s="0"/>
      <c r="LO3657" s="0"/>
      <c r="LP3657" s="0"/>
      <c r="LQ3657" s="0"/>
      <c r="LR3657" s="0"/>
      <c r="LS3657" s="0"/>
      <c r="LT3657" s="0"/>
      <c r="LU3657" s="0"/>
      <c r="LV3657" s="0"/>
      <c r="LW3657" s="0"/>
      <c r="LX3657" s="0"/>
      <c r="LY3657" s="0"/>
      <c r="LZ3657" s="0"/>
      <c r="MA3657" s="0"/>
      <c r="MB3657" s="0"/>
      <c r="MC3657" s="0"/>
      <c r="MD3657" s="0"/>
      <c r="ME3657" s="0"/>
      <c r="MF3657" s="0"/>
      <c r="MG3657" s="0"/>
      <c r="MH3657" s="0"/>
      <c r="MI3657" s="0"/>
      <c r="MJ3657" s="0"/>
      <c r="MK3657" s="0"/>
      <c r="ML3657" s="0"/>
      <c r="MM3657" s="0"/>
      <c r="MN3657" s="0"/>
      <c r="MO3657" s="0"/>
      <c r="MP3657" s="0"/>
      <c r="MQ3657" s="0"/>
      <c r="MR3657" s="0"/>
      <c r="MS3657" s="0"/>
      <c r="MT3657" s="0"/>
      <c r="MU3657" s="0"/>
      <c r="MV3657" s="0"/>
      <c r="MW3657" s="0"/>
      <c r="MX3657" s="0"/>
      <c r="MY3657" s="0"/>
      <c r="MZ3657" s="0"/>
      <c r="NA3657" s="0"/>
      <c r="NB3657" s="0"/>
      <c r="NC3657" s="0"/>
      <c r="ND3657" s="0"/>
      <c r="NE3657" s="0"/>
      <c r="NF3657" s="0"/>
      <c r="NG3657" s="0"/>
      <c r="NH3657" s="0"/>
      <c r="NI3657" s="0"/>
      <c r="NJ3657" s="0"/>
      <c r="NK3657" s="0"/>
      <c r="NL3657" s="0"/>
      <c r="NM3657" s="0"/>
      <c r="NN3657" s="0"/>
      <c r="NO3657" s="0"/>
      <c r="NP3657" s="0"/>
      <c r="NQ3657" s="0"/>
      <c r="NR3657" s="0"/>
      <c r="NS3657" s="0"/>
      <c r="NT3657" s="0"/>
      <c r="NU3657" s="0"/>
      <c r="NV3657" s="0"/>
      <c r="NW3657" s="0"/>
      <c r="NX3657" s="0"/>
      <c r="NY3657" s="0"/>
      <c r="NZ3657" s="0"/>
      <c r="OA3657" s="0"/>
      <c r="OB3657" s="0"/>
      <c r="OC3657" s="0"/>
      <c r="OD3657" s="0"/>
      <c r="OE3657" s="0"/>
      <c r="OF3657" s="0"/>
      <c r="OG3657" s="0"/>
      <c r="OH3657" s="0"/>
      <c r="OI3657" s="0"/>
      <c r="OJ3657" s="0"/>
      <c r="OK3657" s="0"/>
      <c r="OL3657" s="0"/>
      <c r="OM3657" s="0"/>
      <c r="ON3657" s="0"/>
      <c r="OO3657" s="0"/>
      <c r="OP3657" s="0"/>
      <c r="OQ3657" s="0"/>
      <c r="OR3657" s="0"/>
      <c r="OS3657" s="0"/>
      <c r="OT3657" s="0"/>
      <c r="OU3657" s="0"/>
      <c r="OV3657" s="0"/>
      <c r="OW3657" s="0"/>
      <c r="OX3657" s="0"/>
      <c r="OY3657" s="0"/>
      <c r="OZ3657" s="0"/>
      <c r="PA3657" s="0"/>
      <c r="PB3657" s="0"/>
      <c r="PC3657" s="0"/>
      <c r="PD3657" s="0"/>
      <c r="PE3657" s="0"/>
      <c r="PF3657" s="0"/>
      <c r="PG3657" s="0"/>
      <c r="PH3657" s="0"/>
      <c r="PI3657" s="0"/>
      <c r="PJ3657" s="0"/>
      <c r="PK3657" s="0"/>
      <c r="PL3657" s="0"/>
      <c r="PM3657" s="0"/>
      <c r="PN3657" s="0"/>
      <c r="PO3657" s="0"/>
      <c r="PP3657" s="0"/>
      <c r="PQ3657" s="0"/>
      <c r="PR3657" s="0"/>
      <c r="PS3657" s="0"/>
      <c r="PT3657" s="0"/>
      <c r="PU3657" s="0"/>
      <c r="PV3657" s="0"/>
      <c r="PW3657" s="0"/>
      <c r="PX3657" s="0"/>
      <c r="PY3657" s="0"/>
      <c r="PZ3657" s="0"/>
      <c r="QA3657" s="0"/>
      <c r="QB3657" s="0"/>
      <c r="QC3657" s="0"/>
      <c r="QD3657" s="0"/>
      <c r="QE3657" s="0"/>
      <c r="QF3657" s="0"/>
      <c r="QG3657" s="0"/>
      <c r="QH3657" s="0"/>
      <c r="QI3657" s="0"/>
      <c r="QJ3657" s="0"/>
      <c r="QK3657" s="0"/>
      <c r="QL3657" s="0"/>
      <c r="QM3657" s="0"/>
      <c r="QN3657" s="0"/>
      <c r="QO3657" s="0"/>
      <c r="QP3657" s="0"/>
      <c r="QQ3657" s="0"/>
      <c r="QR3657" s="0"/>
      <c r="QS3657" s="0"/>
      <c r="QT3657" s="0"/>
      <c r="QU3657" s="0"/>
      <c r="QV3657" s="0"/>
      <c r="QW3657" s="0"/>
      <c r="QX3657" s="0"/>
      <c r="QY3657" s="0"/>
      <c r="QZ3657" s="0"/>
      <c r="RA3657" s="0"/>
      <c r="RB3657" s="0"/>
      <c r="RC3657" s="0"/>
      <c r="RD3657" s="0"/>
      <c r="RE3657" s="0"/>
      <c r="RF3657" s="0"/>
      <c r="RG3657" s="0"/>
      <c r="RH3657" s="0"/>
      <c r="RI3657" s="0"/>
      <c r="RJ3657" s="0"/>
      <c r="RK3657" s="0"/>
      <c r="RL3657" s="0"/>
      <c r="RM3657" s="0"/>
      <c r="RN3657" s="0"/>
      <c r="RO3657" s="0"/>
      <c r="RP3657" s="0"/>
      <c r="RQ3657" s="0"/>
      <c r="RR3657" s="0"/>
      <c r="RS3657" s="0"/>
      <c r="RT3657" s="0"/>
      <c r="RU3657" s="0"/>
      <c r="RV3657" s="0"/>
      <c r="RW3657" s="0"/>
      <c r="RX3657" s="0"/>
      <c r="RY3657" s="0"/>
      <c r="RZ3657" s="0"/>
      <c r="SA3657" s="0"/>
      <c r="SB3657" s="0"/>
      <c r="SC3657" s="0"/>
      <c r="SD3657" s="0"/>
      <c r="SE3657" s="0"/>
      <c r="SF3657" s="0"/>
      <c r="SG3657" s="0"/>
      <c r="SH3657" s="0"/>
      <c r="SI3657" s="0"/>
      <c r="SJ3657" s="0"/>
      <c r="SK3657" s="0"/>
      <c r="SL3657" s="0"/>
      <c r="SM3657" s="0"/>
      <c r="SN3657" s="0"/>
      <c r="SO3657" s="0"/>
      <c r="SP3657" s="0"/>
      <c r="SQ3657" s="0"/>
      <c r="SR3657" s="0"/>
      <c r="SS3657" s="0"/>
      <c r="ST3657" s="0"/>
      <c r="SU3657" s="0"/>
      <c r="SV3657" s="0"/>
      <c r="SW3657" s="0"/>
      <c r="SX3657" s="0"/>
      <c r="SY3657" s="0"/>
      <c r="SZ3657" s="0"/>
      <c r="TA3657" s="0"/>
      <c r="TB3657" s="0"/>
      <c r="TC3657" s="0"/>
      <c r="TD3657" s="0"/>
      <c r="TE3657" s="0"/>
      <c r="TF3657" s="0"/>
      <c r="TG3657" s="0"/>
      <c r="TH3657" s="0"/>
      <c r="TI3657" s="0"/>
      <c r="TJ3657" s="0"/>
      <c r="TK3657" s="0"/>
      <c r="TL3657" s="0"/>
      <c r="TM3657" s="0"/>
      <c r="TN3657" s="0"/>
      <c r="TO3657" s="0"/>
      <c r="TP3657" s="0"/>
      <c r="TQ3657" s="0"/>
      <c r="TR3657" s="0"/>
      <c r="TS3657" s="0"/>
      <c r="TT3657" s="0"/>
      <c r="TU3657" s="0"/>
      <c r="TV3657" s="0"/>
      <c r="TW3657" s="0"/>
      <c r="TX3657" s="0"/>
      <c r="TY3657" s="0"/>
      <c r="TZ3657" s="0"/>
      <c r="UA3657" s="0"/>
      <c r="UB3657" s="0"/>
      <c r="UC3657" s="0"/>
      <c r="UD3657" s="0"/>
      <c r="UE3657" s="0"/>
      <c r="UF3657" s="0"/>
      <c r="UG3657" s="0"/>
      <c r="UH3657" s="0"/>
      <c r="UI3657" s="0"/>
      <c r="UJ3657" s="0"/>
      <c r="UK3657" s="0"/>
      <c r="UL3657" s="0"/>
      <c r="UM3657" s="0"/>
      <c r="UN3657" s="0"/>
      <c r="UO3657" s="0"/>
      <c r="UP3657" s="0"/>
      <c r="UQ3657" s="0"/>
      <c r="UR3657" s="0"/>
      <c r="US3657" s="0"/>
      <c r="UT3657" s="0"/>
      <c r="UU3657" s="0"/>
      <c r="UV3657" s="0"/>
      <c r="UW3657" s="0"/>
      <c r="UX3657" s="0"/>
      <c r="UY3657" s="0"/>
      <c r="UZ3657" s="0"/>
      <c r="VA3657" s="0"/>
      <c r="VB3657" s="0"/>
      <c r="VC3657" s="0"/>
      <c r="VD3657" s="0"/>
      <c r="VE3657" s="0"/>
      <c r="VF3657" s="0"/>
      <c r="VG3657" s="0"/>
      <c r="VH3657" s="0"/>
      <c r="VI3657" s="0"/>
      <c r="VJ3657" s="0"/>
      <c r="VK3657" s="0"/>
      <c r="VL3657" s="0"/>
      <c r="VM3657" s="0"/>
      <c r="VN3657" s="0"/>
      <c r="VO3657" s="0"/>
      <c r="VP3657" s="0"/>
      <c r="VQ3657" s="0"/>
      <c r="VR3657" s="0"/>
      <c r="VS3657" s="0"/>
      <c r="VT3657" s="0"/>
      <c r="VU3657" s="0"/>
      <c r="VV3657" s="0"/>
      <c r="VW3657" s="0"/>
      <c r="VX3657" s="0"/>
      <c r="VY3657" s="0"/>
      <c r="VZ3657" s="0"/>
      <c r="WA3657" s="0"/>
      <c r="WB3657" s="0"/>
      <c r="WC3657" s="0"/>
      <c r="WD3657" s="0"/>
      <c r="WE3657" s="0"/>
      <c r="WF3657" s="0"/>
      <c r="WG3657" s="0"/>
      <c r="WH3657" s="0"/>
      <c r="WI3657" s="0"/>
      <c r="WJ3657" s="0"/>
      <c r="WK3657" s="0"/>
      <c r="WL3657" s="0"/>
      <c r="WM3657" s="0"/>
      <c r="WN3657" s="0"/>
      <c r="WO3657" s="0"/>
      <c r="WP3657" s="0"/>
      <c r="WQ3657" s="0"/>
      <c r="WR3657" s="0"/>
      <c r="WS3657" s="0"/>
      <c r="WT3657" s="0"/>
      <c r="WU3657" s="0"/>
      <c r="WV3657" s="0"/>
      <c r="WW3657" s="0"/>
      <c r="WX3657" s="0"/>
      <c r="WY3657" s="0"/>
      <c r="WZ3657" s="0"/>
      <c r="XA3657" s="0"/>
      <c r="XB3657" s="0"/>
      <c r="XC3657" s="0"/>
      <c r="XD3657" s="0"/>
      <c r="XE3657" s="0"/>
      <c r="XF3657" s="0"/>
      <c r="XG3657" s="0"/>
      <c r="XH3657" s="0"/>
      <c r="XI3657" s="0"/>
      <c r="XJ3657" s="0"/>
      <c r="XK3657" s="0"/>
      <c r="XL3657" s="0"/>
      <c r="XM3657" s="0"/>
      <c r="XN3657" s="0"/>
      <c r="XO3657" s="0"/>
      <c r="XP3657" s="0"/>
      <c r="XQ3657" s="0"/>
      <c r="XR3657" s="0"/>
      <c r="XS3657" s="0"/>
      <c r="XT3657" s="0"/>
      <c r="XU3657" s="0"/>
      <c r="XV3657" s="0"/>
      <c r="XW3657" s="0"/>
      <c r="XX3657" s="0"/>
      <c r="XY3657" s="0"/>
      <c r="XZ3657" s="0"/>
      <c r="YA3657" s="0"/>
      <c r="YB3657" s="0"/>
      <c r="YC3657" s="0"/>
      <c r="YD3657" s="0"/>
      <c r="YE3657" s="0"/>
      <c r="YF3657" s="0"/>
      <c r="YG3657" s="0"/>
      <c r="YH3657" s="0"/>
      <c r="YI3657" s="0"/>
      <c r="YJ3657" s="0"/>
      <c r="YK3657" s="0"/>
      <c r="YL3657" s="0"/>
      <c r="YM3657" s="0"/>
      <c r="YN3657" s="0"/>
      <c r="YO3657" s="0"/>
      <c r="YP3657" s="0"/>
      <c r="YQ3657" s="0"/>
      <c r="YR3657" s="0"/>
      <c r="YS3657" s="0"/>
      <c r="YT3657" s="0"/>
      <c r="YU3657" s="0"/>
      <c r="YV3657" s="0"/>
      <c r="YW3657" s="0"/>
      <c r="YX3657" s="0"/>
      <c r="YY3657" s="0"/>
      <c r="YZ3657" s="0"/>
      <c r="ZA3657" s="0"/>
      <c r="ZB3657" s="0"/>
      <c r="ZC3657" s="0"/>
      <c r="ZD3657" s="0"/>
      <c r="ZE3657" s="0"/>
      <c r="ZF3657" s="0"/>
      <c r="ZG3657" s="0"/>
      <c r="ZH3657" s="0"/>
      <c r="ZI3657" s="0"/>
      <c r="ZJ3657" s="0"/>
      <c r="ZK3657" s="0"/>
      <c r="ZL3657" s="0"/>
      <c r="ZM3657" s="0"/>
      <c r="ZN3657" s="0"/>
      <c r="ZO3657" s="0"/>
      <c r="ZP3657" s="0"/>
      <c r="ZQ3657" s="0"/>
      <c r="ZR3657" s="0"/>
      <c r="ZS3657" s="0"/>
      <c r="ZT3657" s="0"/>
      <c r="ZU3657" s="0"/>
      <c r="ZV3657" s="0"/>
      <c r="ZW3657" s="0"/>
      <c r="ZX3657" s="0"/>
      <c r="ZY3657" s="0"/>
      <c r="ZZ3657" s="0"/>
      <c r="AAA3657" s="0"/>
      <c r="AAB3657" s="0"/>
      <c r="AAC3657" s="0"/>
      <c r="AAD3657" s="0"/>
      <c r="AAE3657" s="0"/>
      <c r="AAF3657" s="0"/>
      <c r="AAG3657" s="0"/>
      <c r="AAH3657" s="0"/>
      <c r="AAI3657" s="0"/>
      <c r="AAJ3657" s="0"/>
      <c r="AAK3657" s="0"/>
      <c r="AAL3657" s="0"/>
      <c r="AAM3657" s="0"/>
      <c r="AAN3657" s="0"/>
      <c r="AAO3657" s="0"/>
      <c r="AAP3657" s="0"/>
      <c r="AAQ3657" s="0"/>
      <c r="AAR3657" s="0"/>
      <c r="AAS3657" s="0"/>
      <c r="AAT3657" s="0"/>
      <c r="AAU3657" s="0"/>
      <c r="AAV3657" s="0"/>
      <c r="AAW3657" s="0"/>
      <c r="AAX3657" s="0"/>
      <c r="AAY3657" s="0"/>
      <c r="AAZ3657" s="0"/>
      <c r="ABA3657" s="0"/>
      <c r="ABB3657" s="0"/>
      <c r="ABC3657" s="0"/>
      <c r="ABD3657" s="0"/>
      <c r="ABE3657" s="0"/>
      <c r="ABF3657" s="0"/>
      <c r="ABG3657" s="0"/>
      <c r="ABH3657" s="0"/>
      <c r="ABI3657" s="0"/>
      <c r="ABJ3657" s="0"/>
      <c r="ABK3657" s="0"/>
      <c r="ABL3657" s="0"/>
      <c r="ABM3657" s="0"/>
      <c r="ABN3657" s="0"/>
      <c r="ABO3657" s="0"/>
      <c r="ABP3657" s="0"/>
      <c r="ABQ3657" s="0"/>
      <c r="ABR3657" s="0"/>
      <c r="ABS3657" s="0"/>
      <c r="ABT3657" s="0"/>
      <c r="ABU3657" s="0"/>
      <c r="ABV3657" s="0"/>
      <c r="ABW3657" s="0"/>
      <c r="ABX3657" s="0"/>
      <c r="ABY3657" s="0"/>
      <c r="ABZ3657" s="0"/>
      <c r="ACA3657" s="0"/>
      <c r="ACB3657" s="0"/>
      <c r="ACC3657" s="0"/>
      <c r="ACD3657" s="0"/>
      <c r="ACE3657" s="0"/>
      <c r="ACF3657" s="0"/>
      <c r="ACG3657" s="0"/>
      <c r="ACH3657" s="0"/>
      <c r="ACI3657" s="0"/>
      <c r="ACJ3657" s="0"/>
      <c r="ACK3657" s="0"/>
      <c r="ACL3657" s="0"/>
      <c r="ACM3657" s="0"/>
      <c r="ACN3657" s="0"/>
      <c r="ACO3657" s="0"/>
      <c r="ACP3657" s="0"/>
      <c r="ACQ3657" s="0"/>
      <c r="ACR3657" s="0"/>
      <c r="ACS3657" s="0"/>
      <c r="ACT3657" s="0"/>
      <c r="ACU3657" s="0"/>
      <c r="ACV3657" s="0"/>
      <c r="ACW3657" s="0"/>
      <c r="ACX3657" s="0"/>
      <c r="ACY3657" s="0"/>
      <c r="ACZ3657" s="0"/>
      <c r="ADA3657" s="0"/>
      <c r="ADB3657" s="0"/>
      <c r="ADC3657" s="0"/>
      <c r="ADD3657" s="0"/>
      <c r="ADE3657" s="0"/>
      <c r="ADF3657" s="0"/>
      <c r="ADG3657" s="0"/>
      <c r="ADH3657" s="0"/>
      <c r="ADI3657" s="0"/>
      <c r="ADJ3657" s="0"/>
      <c r="ADK3657" s="0"/>
      <c r="ADL3657" s="0"/>
      <c r="ADM3657" s="0"/>
      <c r="ADN3657" s="0"/>
      <c r="ADO3657" s="0"/>
      <c r="ADP3657" s="0"/>
      <c r="ADQ3657" s="0"/>
      <c r="ADR3657" s="0"/>
      <c r="ADS3657" s="0"/>
      <c r="ADT3657" s="0"/>
      <c r="ADU3657" s="0"/>
      <c r="ADV3657" s="0"/>
      <c r="ADW3657" s="0"/>
      <c r="ADX3657" s="0"/>
      <c r="ADY3657" s="0"/>
      <c r="ADZ3657" s="0"/>
      <c r="AEA3657" s="0"/>
      <c r="AEB3657" s="0"/>
      <c r="AEC3657" s="0"/>
      <c r="AED3657" s="0"/>
      <c r="AEE3657" s="0"/>
      <c r="AEF3657" s="0"/>
      <c r="AEG3657" s="0"/>
      <c r="AEH3657" s="0"/>
      <c r="AEI3657" s="0"/>
      <c r="AEJ3657" s="0"/>
      <c r="AEK3657" s="0"/>
      <c r="AEL3657" s="0"/>
      <c r="AEM3657" s="0"/>
      <c r="AEN3657" s="0"/>
      <c r="AEO3657" s="0"/>
      <c r="AEP3657" s="0"/>
      <c r="AEQ3657" s="0"/>
      <c r="AER3657" s="0"/>
      <c r="AES3657" s="0"/>
      <c r="AET3657" s="0"/>
      <c r="AEU3657" s="0"/>
      <c r="AEV3657" s="0"/>
      <c r="AEW3657" s="0"/>
      <c r="AEX3657" s="0"/>
      <c r="AEY3657" s="0"/>
      <c r="AEZ3657" s="0"/>
      <c r="AFA3657" s="0"/>
      <c r="AFB3657" s="0"/>
      <c r="AFC3657" s="0"/>
      <c r="AFD3657" s="0"/>
      <c r="AFE3657" s="0"/>
      <c r="AFF3657" s="0"/>
      <c r="AFG3657" s="0"/>
      <c r="AFH3657" s="0"/>
      <c r="AFI3657" s="0"/>
      <c r="AFJ3657" s="0"/>
      <c r="AFK3657" s="0"/>
      <c r="AFL3657" s="0"/>
      <c r="AFM3657" s="0"/>
      <c r="AFN3657" s="0"/>
      <c r="AFO3657" s="0"/>
      <c r="AFP3657" s="0"/>
      <c r="AFQ3657" s="0"/>
      <c r="AFR3657" s="0"/>
      <c r="AFS3657" s="0"/>
      <c r="AFT3657" s="0"/>
      <c r="AFU3657" s="0"/>
      <c r="AFV3657" s="0"/>
      <c r="AFW3657" s="0"/>
      <c r="AFX3657" s="0"/>
      <c r="AFY3657" s="0"/>
      <c r="AFZ3657" s="0"/>
      <c r="AGA3657" s="0"/>
      <c r="AGB3657" s="0"/>
      <c r="AGC3657" s="0"/>
      <c r="AGD3657" s="0"/>
      <c r="AGE3657" s="0"/>
      <c r="AGF3657" s="0"/>
      <c r="AGG3657" s="0"/>
      <c r="AGH3657" s="0"/>
      <c r="AGI3657" s="0"/>
      <c r="AGJ3657" s="0"/>
      <c r="AGK3657" s="0"/>
      <c r="AGL3657" s="0"/>
      <c r="AGM3657" s="0"/>
      <c r="AGN3657" s="0"/>
      <c r="AGO3657" s="0"/>
      <c r="AGP3657" s="0"/>
      <c r="AGQ3657" s="0"/>
      <c r="AGR3657" s="0"/>
      <c r="AGS3657" s="0"/>
      <c r="AGT3657" s="0"/>
      <c r="AGU3657" s="0"/>
      <c r="AGV3657" s="0"/>
      <c r="AGW3657" s="0"/>
      <c r="AGX3657" s="0"/>
      <c r="AGY3657" s="0"/>
      <c r="AGZ3657" s="0"/>
      <c r="AHA3657" s="0"/>
      <c r="AHB3657" s="0"/>
      <c r="AHC3657" s="0"/>
      <c r="AHD3657" s="0"/>
      <c r="AHE3657" s="0"/>
      <c r="AHF3657" s="0"/>
      <c r="AHG3657" s="0"/>
      <c r="AHH3657" s="0"/>
      <c r="AHI3657" s="0"/>
      <c r="AHJ3657" s="0"/>
      <c r="AHK3657" s="0"/>
      <c r="AHL3657" s="0"/>
      <c r="AHM3657" s="0"/>
      <c r="AHN3657" s="0"/>
      <c r="AHO3657" s="0"/>
      <c r="AHP3657" s="0"/>
      <c r="AHQ3657" s="0"/>
      <c r="AHR3657" s="0"/>
      <c r="AHS3657" s="0"/>
      <c r="AHT3657" s="0"/>
      <c r="AHU3657" s="0"/>
      <c r="AHV3657" s="0"/>
      <c r="AHW3657" s="0"/>
      <c r="AHX3657" s="0"/>
      <c r="AHY3657" s="0"/>
      <c r="AHZ3657" s="0"/>
      <c r="AIA3657" s="0"/>
      <c r="AIB3657" s="0"/>
      <c r="AIC3657" s="0"/>
      <c r="AID3657" s="0"/>
      <c r="AIE3657" s="0"/>
      <c r="AIF3657" s="0"/>
      <c r="AIG3657" s="0"/>
      <c r="AIH3657" s="0"/>
      <c r="AII3657" s="0"/>
      <c r="AIJ3657" s="0"/>
      <c r="AIK3657" s="0"/>
      <c r="AIL3657" s="0"/>
      <c r="AIM3657" s="0"/>
      <c r="AIN3657" s="0"/>
      <c r="AIO3657" s="0"/>
      <c r="AIP3657" s="0"/>
      <c r="AIQ3657" s="0"/>
      <c r="AIR3657" s="0"/>
      <c r="AIS3657" s="0"/>
      <c r="AIT3657" s="0"/>
      <c r="AIU3657" s="0"/>
      <c r="AIV3657" s="0"/>
      <c r="AIW3657" s="0"/>
      <c r="AIX3657" s="0"/>
      <c r="AIY3657" s="0"/>
      <c r="AIZ3657" s="0"/>
      <c r="AJA3657" s="0"/>
      <c r="AJB3657" s="0"/>
      <c r="AJC3657" s="0"/>
      <c r="AJD3657" s="0"/>
      <c r="AJE3657" s="0"/>
      <c r="AJF3657" s="0"/>
      <c r="AJG3657" s="0"/>
      <c r="AJH3657" s="0"/>
      <c r="AJI3657" s="0"/>
      <c r="AJJ3657" s="0"/>
      <c r="AJK3657" s="0"/>
      <c r="AJL3657" s="0"/>
      <c r="AJM3657" s="0"/>
      <c r="AJN3657" s="0"/>
      <c r="AJO3657" s="0"/>
      <c r="AJP3657" s="0"/>
      <c r="AJQ3657" s="0"/>
      <c r="AJR3657" s="0"/>
      <c r="AJS3657" s="0"/>
      <c r="AJT3657" s="0"/>
      <c r="AJU3657" s="0"/>
      <c r="AJV3657" s="0"/>
      <c r="AJW3657" s="0"/>
      <c r="AJX3657" s="0"/>
      <c r="AJY3657" s="0"/>
      <c r="AJZ3657" s="0"/>
      <c r="AKA3657" s="0"/>
      <c r="AKB3657" s="0"/>
      <c r="AKC3657" s="0"/>
      <c r="AKD3657" s="0"/>
      <c r="AKE3657" s="0"/>
      <c r="AKF3657" s="0"/>
      <c r="AKG3657" s="0"/>
      <c r="AKH3657" s="0"/>
      <c r="AKI3657" s="0"/>
      <c r="AKJ3657" s="0"/>
      <c r="AKK3657" s="0"/>
      <c r="AKL3657" s="0"/>
      <c r="AKM3657" s="0"/>
      <c r="AKN3657" s="0"/>
      <c r="AKO3657" s="0"/>
      <c r="AKP3657" s="0"/>
      <c r="AKQ3657" s="0"/>
      <c r="AKR3657" s="0"/>
      <c r="AKS3657" s="0"/>
      <c r="AKT3657" s="0"/>
      <c r="AKU3657" s="0"/>
      <c r="AKV3657" s="0"/>
      <c r="AKW3657" s="0"/>
      <c r="AKX3657" s="0"/>
      <c r="AKY3657" s="0"/>
      <c r="AKZ3657" s="0"/>
      <c r="ALA3657" s="0"/>
      <c r="ALB3657" s="0"/>
      <c r="ALC3657" s="0"/>
      <c r="ALD3657" s="0"/>
      <c r="ALE3657" s="0"/>
      <c r="ALF3657" s="0"/>
      <c r="ALG3657" s="0"/>
      <c r="ALH3657" s="0"/>
      <c r="ALI3657" s="0"/>
      <c r="ALJ3657" s="0"/>
      <c r="ALK3657" s="0"/>
      <c r="ALL3657" s="0"/>
      <c r="ALM3657" s="0"/>
      <c r="ALN3657" s="0"/>
      <c r="ALO3657" s="0"/>
      <c r="ALP3657" s="0"/>
      <c r="ALQ3657" s="0"/>
      <c r="ALR3657" s="0"/>
      <c r="ALS3657" s="0"/>
      <c r="ALT3657" s="0"/>
      <c r="ALU3657" s="0"/>
      <c r="ALV3657" s="0"/>
      <c r="ALW3657" s="0"/>
      <c r="ALX3657" s="0"/>
      <c r="ALY3657" s="0"/>
      <c r="ALZ3657" s="0"/>
      <c r="AMA3657" s="0"/>
      <c r="AMB3657" s="0"/>
      <c r="AMC3657" s="0"/>
      <c r="AMD3657" s="0"/>
      <c r="AME3657" s="0"/>
      <c r="AMF3657" s="0"/>
      <c r="AMG3657" s="0"/>
      <c r="AMH3657" s="0"/>
      <c r="AMI3657" s="0"/>
    </row>
    <row r="3658" customFormat="false" ht="12.75" hidden="false" customHeight="false" outlineLevel="0" collapsed="false">
      <c r="A3658" s="1" t="s">
        <v>3887</v>
      </c>
      <c r="C3658" s="27" t="s">
        <v>3889</v>
      </c>
      <c r="D3658" s="27" t="s">
        <v>13</v>
      </c>
      <c r="E3658" s="28"/>
      <c r="F3658" s="29"/>
      <c r="G3658" s="27"/>
      <c r="H3658" s="30" t="s">
        <v>168</v>
      </c>
      <c r="I3658" s="31" t="n">
        <v>0.42</v>
      </c>
      <c r="J3658" s="107" t="s">
        <v>2875</v>
      </c>
      <c r="BM3658" s="0"/>
      <c r="BN3658" s="0"/>
      <c r="BO3658" s="0"/>
      <c r="BP3658" s="0"/>
      <c r="BQ3658" s="0"/>
      <c r="BR3658" s="0"/>
      <c r="BS3658" s="0"/>
      <c r="BT3658" s="0"/>
      <c r="BU3658" s="0"/>
      <c r="BV3658" s="0"/>
      <c r="BW3658" s="0"/>
      <c r="BX3658" s="0"/>
      <c r="BY3658" s="0"/>
      <c r="BZ3658" s="0"/>
      <c r="CA3658" s="0"/>
      <c r="CB3658" s="0"/>
      <c r="CC3658" s="0"/>
      <c r="CD3658" s="0"/>
      <c r="CE3658" s="0"/>
      <c r="CF3658" s="0"/>
      <c r="CG3658" s="0"/>
      <c r="CH3658" s="0"/>
      <c r="CI3658" s="0"/>
      <c r="CJ3658" s="0"/>
      <c r="CK3658" s="0"/>
      <c r="CL3658" s="0"/>
      <c r="CM3658" s="0"/>
      <c r="CN3658" s="0"/>
      <c r="CO3658" s="0"/>
      <c r="CP3658" s="0"/>
      <c r="CQ3658" s="0"/>
      <c r="CR3658" s="0"/>
      <c r="CS3658" s="0"/>
      <c r="CT3658" s="0"/>
      <c r="CU3658" s="0"/>
      <c r="CV3658" s="0"/>
      <c r="CW3658" s="0"/>
      <c r="CX3658" s="0"/>
      <c r="CY3658" s="0"/>
      <c r="CZ3658" s="0"/>
      <c r="DA3658" s="0"/>
      <c r="DB3658" s="0"/>
      <c r="DC3658" s="0"/>
      <c r="DD3658" s="0"/>
      <c r="DE3658" s="0"/>
      <c r="DF3658" s="0"/>
      <c r="DG3658" s="0"/>
      <c r="DH3658" s="0"/>
      <c r="DI3658" s="0"/>
      <c r="DJ3658" s="0"/>
      <c r="DK3658" s="0"/>
      <c r="DL3658" s="0"/>
      <c r="DM3658" s="0"/>
      <c r="DN3658" s="0"/>
      <c r="DO3658" s="0"/>
      <c r="DP3658" s="0"/>
      <c r="DQ3658" s="0"/>
      <c r="DR3658" s="0"/>
      <c r="DS3658" s="0"/>
      <c r="DT3658" s="0"/>
      <c r="DU3658" s="0"/>
      <c r="DV3658" s="0"/>
      <c r="DW3658" s="0"/>
      <c r="DX3658" s="0"/>
      <c r="DY3658" s="0"/>
      <c r="DZ3658" s="0"/>
      <c r="EA3658" s="0"/>
      <c r="EB3658" s="0"/>
      <c r="EC3658" s="0"/>
      <c r="ED3658" s="0"/>
      <c r="EE3658" s="0"/>
      <c r="EF3658" s="0"/>
      <c r="EG3658" s="0"/>
      <c r="EH3658" s="0"/>
      <c r="EI3658" s="0"/>
      <c r="EJ3658" s="0"/>
      <c r="EK3658" s="0"/>
      <c r="EL3658" s="0"/>
      <c r="EM3658" s="0"/>
      <c r="EN3658" s="0"/>
      <c r="EO3658" s="0"/>
      <c r="EP3658" s="0"/>
      <c r="EQ3658" s="0"/>
      <c r="ER3658" s="0"/>
      <c r="ES3658" s="0"/>
      <c r="ET3658" s="0"/>
      <c r="EU3658" s="0"/>
      <c r="EV3658" s="0"/>
      <c r="EW3658" s="0"/>
      <c r="EX3658" s="0"/>
      <c r="EY3658" s="0"/>
      <c r="EZ3658" s="0"/>
      <c r="FA3658" s="0"/>
      <c r="FB3658" s="0"/>
      <c r="FC3658" s="0"/>
      <c r="FD3658" s="0"/>
      <c r="FE3658" s="0"/>
      <c r="FF3658" s="0"/>
      <c r="FG3658" s="0"/>
      <c r="FH3658" s="0"/>
      <c r="FI3658" s="0"/>
      <c r="FJ3658" s="0"/>
      <c r="FK3658" s="0"/>
      <c r="FL3658" s="0"/>
      <c r="FM3658" s="0"/>
      <c r="FN3658" s="0"/>
      <c r="FO3658" s="0"/>
      <c r="FP3658" s="0"/>
      <c r="FQ3658" s="0"/>
      <c r="FR3658" s="0"/>
      <c r="FS3658" s="0"/>
      <c r="FT3658" s="0"/>
      <c r="FU3658" s="0"/>
      <c r="FV3658" s="0"/>
      <c r="FW3658" s="0"/>
      <c r="FX3658" s="0"/>
      <c r="FY3658" s="0"/>
      <c r="FZ3658" s="0"/>
      <c r="GA3658" s="0"/>
      <c r="GB3658" s="0"/>
      <c r="GC3658" s="0"/>
      <c r="GD3658" s="0"/>
      <c r="GE3658" s="0"/>
      <c r="GF3658" s="0"/>
      <c r="GG3658" s="0"/>
      <c r="GH3658" s="0"/>
      <c r="GI3658" s="0"/>
      <c r="GJ3658" s="0"/>
      <c r="GK3658" s="0"/>
      <c r="GL3658" s="0"/>
      <c r="GM3658" s="0"/>
      <c r="GN3658" s="0"/>
      <c r="GO3658" s="0"/>
      <c r="GP3658" s="0"/>
      <c r="GQ3658" s="0"/>
      <c r="GR3658" s="0"/>
      <c r="GS3658" s="0"/>
      <c r="GT3658" s="0"/>
      <c r="GU3658" s="0"/>
      <c r="GV3658" s="0"/>
      <c r="GW3658" s="0"/>
      <c r="GX3658" s="0"/>
      <c r="GY3658" s="0"/>
      <c r="GZ3658" s="0"/>
      <c r="HA3658" s="0"/>
      <c r="HB3658" s="0"/>
      <c r="HC3658" s="0"/>
      <c r="HD3658" s="0"/>
      <c r="HE3658" s="0"/>
      <c r="HF3658" s="0"/>
      <c r="HG3658" s="0"/>
      <c r="HH3658" s="0"/>
      <c r="HI3658" s="0"/>
      <c r="HJ3658" s="0"/>
      <c r="HK3658" s="0"/>
      <c r="HL3658" s="0"/>
      <c r="HM3658" s="0"/>
      <c r="HN3658" s="0"/>
      <c r="HO3658" s="0"/>
      <c r="HP3658" s="0"/>
      <c r="HQ3658" s="0"/>
      <c r="HR3658" s="0"/>
      <c r="HS3658" s="0"/>
      <c r="HT3658" s="0"/>
      <c r="HU3658" s="0"/>
      <c r="HV3658" s="0"/>
      <c r="HW3658" s="0"/>
      <c r="HX3658" s="0"/>
      <c r="HY3658" s="0"/>
      <c r="HZ3658" s="0"/>
      <c r="IA3658" s="0"/>
      <c r="IB3658" s="0"/>
      <c r="IC3658" s="0"/>
      <c r="ID3658" s="0"/>
      <c r="IE3658" s="0"/>
      <c r="IF3658" s="0"/>
      <c r="IG3658" s="0"/>
      <c r="IH3658" s="0"/>
      <c r="II3658" s="0"/>
      <c r="IJ3658" s="0"/>
      <c r="IK3658" s="0"/>
      <c r="IL3658" s="0"/>
      <c r="IM3658" s="0"/>
      <c r="IN3658" s="0"/>
      <c r="IO3658" s="0"/>
      <c r="IP3658" s="0"/>
      <c r="IQ3658" s="0"/>
      <c r="IR3658" s="0"/>
      <c r="IS3658" s="0"/>
      <c r="IT3658" s="0"/>
      <c r="IU3658" s="0"/>
      <c r="IV3658" s="0"/>
      <c r="IW3658" s="0"/>
      <c r="IX3658" s="0"/>
      <c r="IY3658" s="0"/>
      <c r="IZ3658" s="0"/>
      <c r="JA3658" s="0"/>
      <c r="JB3658" s="0"/>
      <c r="JC3658" s="0"/>
      <c r="JD3658" s="0"/>
      <c r="JE3658" s="0"/>
      <c r="JF3658" s="0"/>
      <c r="JG3658" s="0"/>
      <c r="JH3658" s="0"/>
      <c r="JI3658" s="0"/>
      <c r="JJ3658" s="0"/>
      <c r="JK3658" s="0"/>
      <c r="JL3658" s="0"/>
      <c r="JM3658" s="0"/>
      <c r="JN3658" s="0"/>
      <c r="JO3658" s="0"/>
      <c r="JP3658" s="0"/>
      <c r="JQ3658" s="0"/>
      <c r="JR3658" s="0"/>
      <c r="JS3658" s="0"/>
      <c r="JT3658" s="0"/>
      <c r="JU3658" s="0"/>
      <c r="JV3658" s="0"/>
      <c r="JW3658" s="0"/>
      <c r="JX3658" s="0"/>
      <c r="JY3658" s="0"/>
      <c r="JZ3658" s="0"/>
      <c r="KA3658" s="0"/>
      <c r="KB3658" s="0"/>
      <c r="KC3658" s="0"/>
      <c r="KD3658" s="0"/>
      <c r="KE3658" s="0"/>
      <c r="KF3658" s="0"/>
      <c r="KG3658" s="0"/>
      <c r="KH3658" s="0"/>
      <c r="KI3658" s="0"/>
      <c r="KJ3658" s="0"/>
      <c r="KK3658" s="0"/>
      <c r="KL3658" s="0"/>
      <c r="KM3658" s="0"/>
      <c r="KN3658" s="0"/>
      <c r="KO3658" s="0"/>
      <c r="KP3658" s="0"/>
      <c r="KQ3658" s="0"/>
      <c r="KR3658" s="0"/>
      <c r="KS3658" s="0"/>
      <c r="KT3658" s="0"/>
      <c r="KU3658" s="0"/>
      <c r="KV3658" s="0"/>
      <c r="KW3658" s="0"/>
      <c r="KX3658" s="0"/>
      <c r="KY3658" s="0"/>
      <c r="KZ3658" s="0"/>
      <c r="LA3658" s="0"/>
      <c r="LB3658" s="0"/>
      <c r="LC3658" s="0"/>
      <c r="LD3658" s="0"/>
      <c r="LE3658" s="0"/>
      <c r="LF3658" s="0"/>
      <c r="LG3658" s="0"/>
      <c r="LH3658" s="0"/>
      <c r="LI3658" s="0"/>
      <c r="LJ3658" s="0"/>
      <c r="LK3658" s="0"/>
      <c r="LL3658" s="0"/>
      <c r="LM3658" s="0"/>
      <c r="LN3658" s="0"/>
      <c r="LO3658" s="0"/>
      <c r="LP3658" s="0"/>
      <c r="LQ3658" s="0"/>
      <c r="LR3658" s="0"/>
      <c r="LS3658" s="0"/>
      <c r="LT3658" s="0"/>
      <c r="LU3658" s="0"/>
      <c r="LV3658" s="0"/>
      <c r="LW3658" s="0"/>
      <c r="LX3658" s="0"/>
      <c r="LY3658" s="0"/>
      <c r="LZ3658" s="0"/>
      <c r="MA3658" s="0"/>
      <c r="MB3658" s="0"/>
      <c r="MC3658" s="0"/>
      <c r="MD3658" s="0"/>
      <c r="ME3658" s="0"/>
      <c r="MF3658" s="0"/>
      <c r="MG3658" s="0"/>
      <c r="MH3658" s="0"/>
      <c r="MI3658" s="0"/>
      <c r="MJ3658" s="0"/>
      <c r="MK3658" s="0"/>
      <c r="ML3658" s="0"/>
      <c r="MM3658" s="0"/>
      <c r="MN3658" s="0"/>
      <c r="MO3658" s="0"/>
      <c r="MP3658" s="0"/>
      <c r="MQ3658" s="0"/>
      <c r="MR3658" s="0"/>
      <c r="MS3658" s="0"/>
      <c r="MT3658" s="0"/>
      <c r="MU3658" s="0"/>
      <c r="MV3658" s="0"/>
      <c r="MW3658" s="0"/>
      <c r="MX3658" s="0"/>
      <c r="MY3658" s="0"/>
      <c r="MZ3658" s="0"/>
      <c r="NA3658" s="0"/>
      <c r="NB3658" s="0"/>
      <c r="NC3658" s="0"/>
      <c r="ND3658" s="0"/>
      <c r="NE3658" s="0"/>
      <c r="NF3658" s="0"/>
      <c r="NG3658" s="0"/>
      <c r="NH3658" s="0"/>
      <c r="NI3658" s="0"/>
      <c r="NJ3658" s="0"/>
      <c r="NK3658" s="0"/>
      <c r="NL3658" s="0"/>
      <c r="NM3658" s="0"/>
      <c r="NN3658" s="0"/>
      <c r="NO3658" s="0"/>
      <c r="NP3658" s="0"/>
      <c r="NQ3658" s="0"/>
      <c r="NR3658" s="0"/>
      <c r="NS3658" s="0"/>
      <c r="NT3658" s="0"/>
      <c r="NU3658" s="0"/>
      <c r="NV3658" s="0"/>
      <c r="NW3658" s="0"/>
      <c r="NX3658" s="0"/>
      <c r="NY3658" s="0"/>
      <c r="NZ3658" s="0"/>
      <c r="OA3658" s="0"/>
      <c r="OB3658" s="0"/>
      <c r="OC3658" s="0"/>
      <c r="OD3658" s="0"/>
      <c r="OE3658" s="0"/>
      <c r="OF3658" s="0"/>
      <c r="OG3658" s="0"/>
      <c r="OH3658" s="0"/>
      <c r="OI3658" s="0"/>
      <c r="OJ3658" s="0"/>
      <c r="OK3658" s="0"/>
      <c r="OL3658" s="0"/>
      <c r="OM3658" s="0"/>
      <c r="ON3658" s="0"/>
      <c r="OO3658" s="0"/>
      <c r="OP3658" s="0"/>
      <c r="OQ3658" s="0"/>
      <c r="OR3658" s="0"/>
      <c r="OS3658" s="0"/>
      <c r="OT3658" s="0"/>
      <c r="OU3658" s="0"/>
      <c r="OV3658" s="0"/>
      <c r="OW3658" s="0"/>
      <c r="OX3658" s="0"/>
      <c r="OY3658" s="0"/>
      <c r="OZ3658" s="0"/>
      <c r="PA3658" s="0"/>
      <c r="PB3658" s="0"/>
      <c r="PC3658" s="0"/>
      <c r="PD3658" s="0"/>
      <c r="PE3658" s="0"/>
      <c r="PF3658" s="0"/>
      <c r="PG3658" s="0"/>
      <c r="PH3658" s="0"/>
      <c r="PI3658" s="0"/>
      <c r="PJ3658" s="0"/>
      <c r="PK3658" s="0"/>
      <c r="PL3658" s="0"/>
      <c r="PM3658" s="0"/>
      <c r="PN3658" s="0"/>
      <c r="PO3658" s="0"/>
      <c r="PP3658" s="0"/>
      <c r="PQ3658" s="0"/>
      <c r="PR3658" s="0"/>
      <c r="PS3658" s="0"/>
      <c r="PT3658" s="0"/>
      <c r="PU3658" s="0"/>
      <c r="PV3658" s="0"/>
      <c r="PW3658" s="0"/>
      <c r="PX3658" s="0"/>
      <c r="PY3658" s="0"/>
      <c r="PZ3658" s="0"/>
      <c r="QA3658" s="0"/>
      <c r="QB3658" s="0"/>
      <c r="QC3658" s="0"/>
      <c r="QD3658" s="0"/>
      <c r="QE3658" s="0"/>
      <c r="QF3658" s="0"/>
      <c r="QG3658" s="0"/>
      <c r="QH3658" s="0"/>
      <c r="QI3658" s="0"/>
      <c r="QJ3658" s="0"/>
      <c r="QK3658" s="0"/>
      <c r="QL3658" s="0"/>
      <c r="QM3658" s="0"/>
      <c r="QN3658" s="0"/>
      <c r="QO3658" s="0"/>
      <c r="QP3658" s="0"/>
      <c r="QQ3658" s="0"/>
      <c r="QR3658" s="0"/>
      <c r="QS3658" s="0"/>
      <c r="QT3658" s="0"/>
      <c r="QU3658" s="0"/>
      <c r="QV3658" s="0"/>
      <c r="QW3658" s="0"/>
      <c r="QX3658" s="0"/>
      <c r="QY3658" s="0"/>
      <c r="QZ3658" s="0"/>
      <c r="RA3658" s="0"/>
      <c r="RB3658" s="0"/>
      <c r="RC3658" s="0"/>
      <c r="RD3658" s="0"/>
      <c r="RE3658" s="0"/>
      <c r="RF3658" s="0"/>
      <c r="RG3658" s="0"/>
      <c r="RH3658" s="0"/>
      <c r="RI3658" s="0"/>
      <c r="RJ3658" s="0"/>
      <c r="RK3658" s="0"/>
      <c r="RL3658" s="0"/>
      <c r="RM3658" s="0"/>
      <c r="RN3658" s="0"/>
      <c r="RO3658" s="0"/>
      <c r="RP3658" s="0"/>
      <c r="RQ3658" s="0"/>
      <c r="RR3658" s="0"/>
      <c r="RS3658" s="0"/>
      <c r="RT3658" s="0"/>
      <c r="RU3658" s="0"/>
      <c r="RV3658" s="0"/>
      <c r="RW3658" s="0"/>
      <c r="RX3658" s="0"/>
      <c r="RY3658" s="0"/>
      <c r="RZ3658" s="0"/>
      <c r="SA3658" s="0"/>
      <c r="SB3658" s="0"/>
      <c r="SC3658" s="0"/>
      <c r="SD3658" s="0"/>
      <c r="SE3658" s="0"/>
      <c r="SF3658" s="0"/>
      <c r="SG3658" s="0"/>
      <c r="SH3658" s="0"/>
      <c r="SI3658" s="0"/>
      <c r="SJ3658" s="0"/>
      <c r="SK3658" s="0"/>
      <c r="SL3658" s="0"/>
      <c r="SM3658" s="0"/>
      <c r="SN3658" s="0"/>
      <c r="SO3658" s="0"/>
      <c r="SP3658" s="0"/>
      <c r="SQ3658" s="0"/>
      <c r="SR3658" s="0"/>
      <c r="SS3658" s="0"/>
      <c r="ST3658" s="0"/>
      <c r="SU3658" s="0"/>
      <c r="SV3658" s="0"/>
      <c r="SW3658" s="0"/>
      <c r="SX3658" s="0"/>
      <c r="SY3658" s="0"/>
      <c r="SZ3658" s="0"/>
      <c r="TA3658" s="0"/>
      <c r="TB3658" s="0"/>
      <c r="TC3658" s="0"/>
      <c r="TD3658" s="0"/>
      <c r="TE3658" s="0"/>
      <c r="TF3658" s="0"/>
      <c r="TG3658" s="0"/>
      <c r="TH3658" s="0"/>
      <c r="TI3658" s="0"/>
      <c r="TJ3658" s="0"/>
      <c r="TK3658" s="0"/>
      <c r="TL3658" s="0"/>
      <c r="TM3658" s="0"/>
      <c r="TN3658" s="0"/>
      <c r="TO3658" s="0"/>
      <c r="TP3658" s="0"/>
      <c r="TQ3658" s="0"/>
      <c r="TR3658" s="0"/>
      <c r="TS3658" s="0"/>
      <c r="TT3658" s="0"/>
      <c r="TU3658" s="0"/>
      <c r="TV3658" s="0"/>
      <c r="TW3658" s="0"/>
      <c r="TX3658" s="0"/>
      <c r="TY3658" s="0"/>
      <c r="TZ3658" s="0"/>
      <c r="UA3658" s="0"/>
      <c r="UB3658" s="0"/>
      <c r="UC3658" s="0"/>
      <c r="UD3658" s="0"/>
      <c r="UE3658" s="0"/>
      <c r="UF3658" s="0"/>
      <c r="UG3658" s="0"/>
      <c r="UH3658" s="0"/>
      <c r="UI3658" s="0"/>
      <c r="UJ3658" s="0"/>
      <c r="UK3658" s="0"/>
      <c r="UL3658" s="0"/>
      <c r="UM3658" s="0"/>
      <c r="UN3658" s="0"/>
      <c r="UO3658" s="0"/>
      <c r="UP3658" s="0"/>
      <c r="UQ3658" s="0"/>
      <c r="UR3658" s="0"/>
      <c r="US3658" s="0"/>
      <c r="UT3658" s="0"/>
      <c r="UU3658" s="0"/>
      <c r="UV3658" s="0"/>
      <c r="UW3658" s="0"/>
      <c r="UX3658" s="0"/>
      <c r="UY3658" s="0"/>
      <c r="UZ3658" s="0"/>
      <c r="VA3658" s="0"/>
      <c r="VB3658" s="0"/>
      <c r="VC3658" s="0"/>
      <c r="VD3658" s="0"/>
      <c r="VE3658" s="0"/>
      <c r="VF3658" s="0"/>
      <c r="VG3658" s="0"/>
      <c r="VH3658" s="0"/>
      <c r="VI3658" s="0"/>
      <c r="VJ3658" s="0"/>
      <c r="VK3658" s="0"/>
      <c r="VL3658" s="0"/>
      <c r="VM3658" s="0"/>
      <c r="VN3658" s="0"/>
      <c r="VO3658" s="0"/>
      <c r="VP3658" s="0"/>
      <c r="VQ3658" s="0"/>
      <c r="VR3658" s="0"/>
      <c r="VS3658" s="0"/>
      <c r="VT3658" s="0"/>
      <c r="VU3658" s="0"/>
      <c r="VV3658" s="0"/>
      <c r="VW3658" s="0"/>
      <c r="VX3658" s="0"/>
      <c r="VY3658" s="0"/>
      <c r="VZ3658" s="0"/>
      <c r="WA3658" s="0"/>
      <c r="WB3658" s="0"/>
      <c r="WC3658" s="0"/>
      <c r="WD3658" s="0"/>
      <c r="WE3658" s="0"/>
      <c r="WF3658" s="0"/>
      <c r="WG3658" s="0"/>
      <c r="WH3658" s="0"/>
      <c r="WI3658" s="0"/>
      <c r="WJ3658" s="0"/>
      <c r="WK3658" s="0"/>
      <c r="WL3658" s="0"/>
      <c r="WM3658" s="0"/>
      <c r="WN3658" s="0"/>
      <c r="WO3658" s="0"/>
      <c r="WP3658" s="0"/>
      <c r="WQ3658" s="0"/>
      <c r="WR3658" s="0"/>
      <c r="WS3658" s="0"/>
      <c r="WT3658" s="0"/>
      <c r="WU3658" s="0"/>
      <c r="WV3658" s="0"/>
      <c r="WW3658" s="0"/>
      <c r="WX3658" s="0"/>
      <c r="WY3658" s="0"/>
      <c r="WZ3658" s="0"/>
      <c r="XA3658" s="0"/>
      <c r="XB3658" s="0"/>
      <c r="XC3658" s="0"/>
      <c r="XD3658" s="0"/>
      <c r="XE3658" s="0"/>
      <c r="XF3658" s="0"/>
      <c r="XG3658" s="0"/>
      <c r="XH3658" s="0"/>
      <c r="XI3658" s="0"/>
      <c r="XJ3658" s="0"/>
      <c r="XK3658" s="0"/>
      <c r="XL3658" s="0"/>
      <c r="XM3658" s="0"/>
      <c r="XN3658" s="0"/>
      <c r="XO3658" s="0"/>
      <c r="XP3658" s="0"/>
      <c r="XQ3658" s="0"/>
      <c r="XR3658" s="0"/>
      <c r="XS3658" s="0"/>
      <c r="XT3658" s="0"/>
      <c r="XU3658" s="0"/>
      <c r="XV3658" s="0"/>
      <c r="XW3658" s="0"/>
      <c r="XX3658" s="0"/>
      <c r="XY3658" s="0"/>
      <c r="XZ3658" s="0"/>
      <c r="YA3658" s="0"/>
      <c r="YB3658" s="0"/>
      <c r="YC3658" s="0"/>
      <c r="YD3658" s="0"/>
      <c r="YE3658" s="0"/>
      <c r="YF3658" s="0"/>
      <c r="YG3658" s="0"/>
      <c r="YH3658" s="0"/>
      <c r="YI3658" s="0"/>
      <c r="YJ3658" s="0"/>
      <c r="YK3658" s="0"/>
      <c r="YL3658" s="0"/>
      <c r="YM3658" s="0"/>
      <c r="YN3658" s="0"/>
      <c r="YO3658" s="0"/>
      <c r="YP3658" s="0"/>
      <c r="YQ3658" s="0"/>
      <c r="YR3658" s="0"/>
      <c r="YS3658" s="0"/>
      <c r="YT3658" s="0"/>
      <c r="YU3658" s="0"/>
      <c r="YV3658" s="0"/>
      <c r="YW3658" s="0"/>
      <c r="YX3658" s="0"/>
      <c r="YY3658" s="0"/>
      <c r="YZ3658" s="0"/>
      <c r="ZA3658" s="0"/>
      <c r="ZB3658" s="0"/>
      <c r="ZC3658" s="0"/>
      <c r="ZD3658" s="0"/>
      <c r="ZE3658" s="0"/>
      <c r="ZF3658" s="0"/>
      <c r="ZG3658" s="0"/>
      <c r="ZH3658" s="0"/>
      <c r="ZI3658" s="0"/>
      <c r="ZJ3658" s="0"/>
      <c r="ZK3658" s="0"/>
      <c r="ZL3658" s="0"/>
      <c r="ZM3658" s="0"/>
      <c r="ZN3658" s="0"/>
      <c r="ZO3658" s="0"/>
      <c r="ZP3658" s="0"/>
      <c r="ZQ3658" s="0"/>
      <c r="ZR3658" s="0"/>
      <c r="ZS3658" s="0"/>
      <c r="ZT3658" s="0"/>
      <c r="ZU3658" s="0"/>
      <c r="ZV3658" s="0"/>
      <c r="ZW3658" s="0"/>
      <c r="ZX3658" s="0"/>
      <c r="ZY3658" s="0"/>
      <c r="ZZ3658" s="0"/>
      <c r="AAA3658" s="0"/>
      <c r="AAB3658" s="0"/>
      <c r="AAC3658" s="0"/>
      <c r="AAD3658" s="0"/>
      <c r="AAE3658" s="0"/>
      <c r="AAF3658" s="0"/>
      <c r="AAG3658" s="0"/>
      <c r="AAH3658" s="0"/>
      <c r="AAI3658" s="0"/>
      <c r="AAJ3658" s="0"/>
      <c r="AAK3658" s="0"/>
      <c r="AAL3658" s="0"/>
      <c r="AAM3658" s="0"/>
      <c r="AAN3658" s="0"/>
      <c r="AAO3658" s="0"/>
      <c r="AAP3658" s="0"/>
      <c r="AAQ3658" s="0"/>
      <c r="AAR3658" s="0"/>
      <c r="AAS3658" s="0"/>
      <c r="AAT3658" s="0"/>
      <c r="AAU3658" s="0"/>
      <c r="AAV3658" s="0"/>
      <c r="AAW3658" s="0"/>
      <c r="AAX3658" s="0"/>
      <c r="AAY3658" s="0"/>
      <c r="AAZ3658" s="0"/>
      <c r="ABA3658" s="0"/>
      <c r="ABB3658" s="0"/>
      <c r="ABC3658" s="0"/>
      <c r="ABD3658" s="0"/>
      <c r="ABE3658" s="0"/>
      <c r="ABF3658" s="0"/>
      <c r="ABG3658" s="0"/>
      <c r="ABH3658" s="0"/>
      <c r="ABI3658" s="0"/>
      <c r="ABJ3658" s="0"/>
      <c r="ABK3658" s="0"/>
      <c r="ABL3658" s="0"/>
      <c r="ABM3658" s="0"/>
      <c r="ABN3658" s="0"/>
      <c r="ABO3658" s="0"/>
      <c r="ABP3658" s="0"/>
      <c r="ABQ3658" s="0"/>
      <c r="ABR3658" s="0"/>
      <c r="ABS3658" s="0"/>
      <c r="ABT3658" s="0"/>
      <c r="ABU3658" s="0"/>
      <c r="ABV3658" s="0"/>
      <c r="ABW3658" s="0"/>
      <c r="ABX3658" s="0"/>
      <c r="ABY3658" s="0"/>
      <c r="ABZ3658" s="0"/>
      <c r="ACA3658" s="0"/>
      <c r="ACB3658" s="0"/>
      <c r="ACC3658" s="0"/>
      <c r="ACD3658" s="0"/>
      <c r="ACE3658" s="0"/>
      <c r="ACF3658" s="0"/>
      <c r="ACG3658" s="0"/>
      <c r="ACH3658" s="0"/>
      <c r="ACI3658" s="0"/>
      <c r="ACJ3658" s="0"/>
      <c r="ACK3658" s="0"/>
      <c r="ACL3658" s="0"/>
      <c r="ACM3658" s="0"/>
      <c r="ACN3658" s="0"/>
      <c r="ACO3658" s="0"/>
      <c r="ACP3658" s="0"/>
      <c r="ACQ3658" s="0"/>
      <c r="ACR3658" s="0"/>
      <c r="ACS3658" s="0"/>
      <c r="ACT3658" s="0"/>
      <c r="ACU3658" s="0"/>
      <c r="ACV3658" s="0"/>
      <c r="ACW3658" s="0"/>
      <c r="ACX3658" s="0"/>
      <c r="ACY3658" s="0"/>
      <c r="ACZ3658" s="0"/>
      <c r="ADA3658" s="0"/>
      <c r="ADB3658" s="0"/>
      <c r="ADC3658" s="0"/>
      <c r="ADD3658" s="0"/>
      <c r="ADE3658" s="0"/>
      <c r="ADF3658" s="0"/>
      <c r="ADG3658" s="0"/>
      <c r="ADH3658" s="0"/>
      <c r="ADI3658" s="0"/>
      <c r="ADJ3658" s="0"/>
      <c r="ADK3658" s="0"/>
      <c r="ADL3658" s="0"/>
      <c r="ADM3658" s="0"/>
      <c r="ADN3658" s="0"/>
      <c r="ADO3658" s="0"/>
      <c r="ADP3658" s="0"/>
      <c r="ADQ3658" s="0"/>
      <c r="ADR3658" s="0"/>
      <c r="ADS3658" s="0"/>
      <c r="ADT3658" s="0"/>
      <c r="ADU3658" s="0"/>
      <c r="ADV3658" s="0"/>
      <c r="ADW3658" s="0"/>
      <c r="ADX3658" s="0"/>
      <c r="ADY3658" s="0"/>
      <c r="ADZ3658" s="0"/>
      <c r="AEA3658" s="0"/>
      <c r="AEB3658" s="0"/>
      <c r="AEC3658" s="0"/>
      <c r="AED3658" s="0"/>
      <c r="AEE3658" s="0"/>
      <c r="AEF3658" s="0"/>
      <c r="AEG3658" s="0"/>
      <c r="AEH3658" s="0"/>
      <c r="AEI3658" s="0"/>
      <c r="AEJ3658" s="0"/>
      <c r="AEK3658" s="0"/>
      <c r="AEL3658" s="0"/>
      <c r="AEM3658" s="0"/>
      <c r="AEN3658" s="0"/>
      <c r="AEO3658" s="0"/>
      <c r="AEP3658" s="0"/>
      <c r="AEQ3658" s="0"/>
      <c r="AER3658" s="0"/>
      <c r="AES3658" s="0"/>
      <c r="AET3658" s="0"/>
      <c r="AEU3658" s="0"/>
      <c r="AEV3658" s="0"/>
      <c r="AEW3658" s="0"/>
      <c r="AEX3658" s="0"/>
      <c r="AEY3658" s="0"/>
      <c r="AEZ3658" s="0"/>
      <c r="AFA3658" s="0"/>
      <c r="AFB3658" s="0"/>
      <c r="AFC3658" s="0"/>
      <c r="AFD3658" s="0"/>
      <c r="AFE3658" s="0"/>
      <c r="AFF3658" s="0"/>
      <c r="AFG3658" s="0"/>
      <c r="AFH3658" s="0"/>
      <c r="AFI3658" s="0"/>
      <c r="AFJ3658" s="0"/>
      <c r="AFK3658" s="0"/>
      <c r="AFL3658" s="0"/>
      <c r="AFM3658" s="0"/>
      <c r="AFN3658" s="0"/>
      <c r="AFO3658" s="0"/>
      <c r="AFP3658" s="0"/>
      <c r="AFQ3658" s="0"/>
      <c r="AFR3658" s="0"/>
      <c r="AFS3658" s="0"/>
      <c r="AFT3658" s="0"/>
      <c r="AFU3658" s="0"/>
      <c r="AFV3658" s="0"/>
      <c r="AFW3658" s="0"/>
      <c r="AFX3658" s="0"/>
      <c r="AFY3658" s="0"/>
      <c r="AFZ3658" s="0"/>
      <c r="AGA3658" s="0"/>
      <c r="AGB3658" s="0"/>
      <c r="AGC3658" s="0"/>
      <c r="AGD3658" s="0"/>
      <c r="AGE3658" s="0"/>
      <c r="AGF3658" s="0"/>
      <c r="AGG3658" s="0"/>
      <c r="AGH3658" s="0"/>
      <c r="AGI3658" s="0"/>
      <c r="AGJ3658" s="0"/>
      <c r="AGK3658" s="0"/>
      <c r="AGL3658" s="0"/>
      <c r="AGM3658" s="0"/>
      <c r="AGN3658" s="0"/>
      <c r="AGO3658" s="0"/>
      <c r="AGP3658" s="0"/>
      <c r="AGQ3658" s="0"/>
      <c r="AGR3658" s="0"/>
      <c r="AGS3658" s="0"/>
      <c r="AGT3658" s="0"/>
      <c r="AGU3658" s="0"/>
      <c r="AGV3658" s="0"/>
      <c r="AGW3658" s="0"/>
      <c r="AGX3658" s="0"/>
      <c r="AGY3658" s="0"/>
      <c r="AGZ3658" s="0"/>
      <c r="AHA3658" s="0"/>
      <c r="AHB3658" s="0"/>
      <c r="AHC3658" s="0"/>
      <c r="AHD3658" s="0"/>
      <c r="AHE3658" s="0"/>
      <c r="AHF3658" s="0"/>
      <c r="AHG3658" s="0"/>
      <c r="AHH3658" s="0"/>
      <c r="AHI3658" s="0"/>
      <c r="AHJ3658" s="0"/>
      <c r="AHK3658" s="0"/>
      <c r="AHL3658" s="0"/>
      <c r="AHM3658" s="0"/>
      <c r="AHN3658" s="0"/>
      <c r="AHO3658" s="0"/>
      <c r="AHP3658" s="0"/>
      <c r="AHQ3658" s="0"/>
      <c r="AHR3658" s="0"/>
      <c r="AHS3658" s="0"/>
      <c r="AHT3658" s="0"/>
      <c r="AHU3658" s="0"/>
      <c r="AHV3658" s="0"/>
      <c r="AHW3658" s="0"/>
      <c r="AHX3658" s="0"/>
      <c r="AHY3658" s="0"/>
      <c r="AHZ3658" s="0"/>
      <c r="AIA3658" s="0"/>
      <c r="AIB3658" s="0"/>
      <c r="AIC3658" s="0"/>
      <c r="AID3658" s="0"/>
      <c r="AIE3658" s="0"/>
      <c r="AIF3658" s="0"/>
      <c r="AIG3658" s="0"/>
      <c r="AIH3658" s="0"/>
      <c r="AII3658" s="0"/>
      <c r="AIJ3658" s="0"/>
      <c r="AIK3658" s="0"/>
      <c r="AIL3658" s="0"/>
      <c r="AIM3658" s="0"/>
      <c r="AIN3658" s="0"/>
      <c r="AIO3658" s="0"/>
      <c r="AIP3658" s="0"/>
      <c r="AIQ3658" s="0"/>
      <c r="AIR3658" s="0"/>
      <c r="AIS3658" s="0"/>
      <c r="AIT3658" s="0"/>
      <c r="AIU3658" s="0"/>
      <c r="AIV3658" s="0"/>
      <c r="AIW3658" s="0"/>
      <c r="AIX3658" s="0"/>
      <c r="AIY3658" s="0"/>
      <c r="AIZ3658" s="0"/>
      <c r="AJA3658" s="0"/>
      <c r="AJB3658" s="0"/>
      <c r="AJC3658" s="0"/>
      <c r="AJD3658" s="0"/>
      <c r="AJE3658" s="0"/>
      <c r="AJF3658" s="0"/>
      <c r="AJG3658" s="0"/>
      <c r="AJH3658" s="0"/>
      <c r="AJI3658" s="0"/>
      <c r="AJJ3658" s="0"/>
      <c r="AJK3658" s="0"/>
      <c r="AJL3658" s="0"/>
      <c r="AJM3658" s="0"/>
      <c r="AJN3658" s="0"/>
      <c r="AJO3658" s="0"/>
      <c r="AJP3658" s="0"/>
      <c r="AJQ3658" s="0"/>
      <c r="AJR3658" s="0"/>
      <c r="AJS3658" s="0"/>
      <c r="AJT3658" s="0"/>
      <c r="AJU3658" s="0"/>
      <c r="AJV3658" s="0"/>
      <c r="AJW3658" s="0"/>
      <c r="AJX3658" s="0"/>
      <c r="AJY3658" s="0"/>
      <c r="AJZ3658" s="0"/>
      <c r="AKA3658" s="0"/>
      <c r="AKB3658" s="0"/>
      <c r="AKC3658" s="0"/>
      <c r="AKD3658" s="0"/>
      <c r="AKE3658" s="0"/>
      <c r="AKF3658" s="0"/>
      <c r="AKG3658" s="0"/>
      <c r="AKH3658" s="0"/>
      <c r="AKI3658" s="0"/>
      <c r="AKJ3658" s="0"/>
      <c r="AKK3658" s="0"/>
      <c r="AKL3658" s="0"/>
      <c r="AKM3658" s="0"/>
      <c r="AKN3658" s="0"/>
      <c r="AKO3658" s="0"/>
      <c r="AKP3658" s="0"/>
      <c r="AKQ3658" s="0"/>
      <c r="AKR3658" s="0"/>
      <c r="AKS3658" s="0"/>
      <c r="AKT3658" s="0"/>
      <c r="AKU3658" s="0"/>
      <c r="AKV3658" s="0"/>
      <c r="AKW3658" s="0"/>
      <c r="AKX3658" s="0"/>
      <c r="AKY3658" s="0"/>
      <c r="AKZ3658" s="0"/>
      <c r="ALA3658" s="0"/>
      <c r="ALB3658" s="0"/>
      <c r="ALC3658" s="0"/>
      <c r="ALD3658" s="0"/>
      <c r="ALE3658" s="0"/>
      <c r="ALF3658" s="0"/>
      <c r="ALG3658" s="0"/>
      <c r="ALH3658" s="0"/>
      <c r="ALI3658" s="0"/>
      <c r="ALJ3658" s="0"/>
      <c r="ALK3658" s="0"/>
      <c r="ALL3658" s="0"/>
      <c r="ALM3658" s="0"/>
      <c r="ALN3658" s="0"/>
      <c r="ALO3658" s="0"/>
      <c r="ALP3658" s="0"/>
      <c r="ALQ3658" s="0"/>
      <c r="ALR3658" s="0"/>
      <c r="ALS3658" s="0"/>
      <c r="ALT3658" s="0"/>
      <c r="ALU3658" s="0"/>
      <c r="ALV3658" s="0"/>
      <c r="ALW3658" s="0"/>
      <c r="ALX3658" s="0"/>
      <c r="ALY3658" s="0"/>
      <c r="ALZ3658" s="0"/>
      <c r="AMA3658" s="0"/>
      <c r="AMB3658" s="0"/>
      <c r="AMC3658" s="0"/>
      <c r="AMD3658" s="0"/>
      <c r="AME3658" s="0"/>
      <c r="AMF3658" s="0"/>
      <c r="AMG3658" s="0"/>
      <c r="AMH3658" s="0"/>
      <c r="AMI3658" s="0"/>
    </row>
    <row r="3659" customFormat="false" ht="12.75" hidden="false" customHeight="false" outlineLevel="0" collapsed="false">
      <c r="I3659" s="3"/>
      <c r="BM3659" s="0"/>
      <c r="BN3659" s="0"/>
      <c r="BO3659" s="0"/>
      <c r="BP3659" s="0"/>
      <c r="BQ3659" s="0"/>
      <c r="BR3659" s="0"/>
      <c r="BS3659" s="0"/>
      <c r="BT3659" s="0"/>
      <c r="BU3659" s="0"/>
      <c r="BV3659" s="0"/>
      <c r="BW3659" s="0"/>
      <c r="BX3659" s="0"/>
      <c r="BY3659" s="0"/>
      <c r="BZ3659" s="0"/>
      <c r="CA3659" s="0"/>
      <c r="CB3659" s="0"/>
      <c r="CC3659" s="0"/>
      <c r="CD3659" s="0"/>
      <c r="CE3659" s="0"/>
      <c r="CF3659" s="0"/>
      <c r="CG3659" s="0"/>
      <c r="CH3659" s="0"/>
      <c r="CI3659" s="0"/>
      <c r="CJ3659" s="0"/>
      <c r="CK3659" s="0"/>
      <c r="CL3659" s="0"/>
      <c r="CM3659" s="0"/>
      <c r="CN3659" s="0"/>
      <c r="CO3659" s="0"/>
      <c r="CP3659" s="0"/>
      <c r="CQ3659" s="0"/>
      <c r="CR3659" s="0"/>
      <c r="CS3659" s="0"/>
      <c r="CT3659" s="0"/>
      <c r="CU3659" s="0"/>
      <c r="CV3659" s="0"/>
      <c r="CW3659" s="0"/>
      <c r="CX3659" s="0"/>
      <c r="CY3659" s="0"/>
      <c r="CZ3659" s="0"/>
      <c r="DA3659" s="0"/>
      <c r="DB3659" s="0"/>
      <c r="DC3659" s="0"/>
      <c r="DD3659" s="0"/>
      <c r="DE3659" s="0"/>
      <c r="DF3659" s="0"/>
      <c r="DG3659" s="0"/>
      <c r="DH3659" s="0"/>
      <c r="DI3659" s="0"/>
      <c r="DJ3659" s="0"/>
      <c r="DK3659" s="0"/>
      <c r="DL3659" s="0"/>
      <c r="DM3659" s="0"/>
      <c r="DN3659" s="0"/>
      <c r="DO3659" s="0"/>
      <c r="DP3659" s="0"/>
      <c r="DQ3659" s="0"/>
      <c r="DR3659" s="0"/>
      <c r="DS3659" s="0"/>
      <c r="DT3659" s="0"/>
      <c r="DU3659" s="0"/>
      <c r="DV3659" s="0"/>
      <c r="DW3659" s="0"/>
      <c r="DX3659" s="0"/>
      <c r="DY3659" s="0"/>
      <c r="DZ3659" s="0"/>
      <c r="EA3659" s="0"/>
      <c r="EB3659" s="0"/>
      <c r="EC3659" s="0"/>
      <c r="ED3659" s="0"/>
      <c r="EE3659" s="0"/>
      <c r="EF3659" s="0"/>
      <c r="EG3659" s="0"/>
      <c r="EH3659" s="0"/>
      <c r="EI3659" s="0"/>
      <c r="EJ3659" s="0"/>
      <c r="EK3659" s="0"/>
      <c r="EL3659" s="0"/>
      <c r="EM3659" s="0"/>
      <c r="EN3659" s="0"/>
      <c r="EO3659" s="0"/>
      <c r="EP3659" s="0"/>
      <c r="EQ3659" s="0"/>
      <c r="ER3659" s="0"/>
      <c r="ES3659" s="0"/>
      <c r="ET3659" s="0"/>
      <c r="EU3659" s="0"/>
      <c r="EV3659" s="0"/>
      <c r="EW3659" s="0"/>
      <c r="EX3659" s="0"/>
      <c r="EY3659" s="0"/>
      <c r="EZ3659" s="0"/>
      <c r="FA3659" s="0"/>
      <c r="FB3659" s="0"/>
      <c r="FC3659" s="0"/>
      <c r="FD3659" s="0"/>
      <c r="FE3659" s="0"/>
      <c r="FF3659" s="0"/>
      <c r="FG3659" s="0"/>
      <c r="FH3659" s="0"/>
      <c r="FI3659" s="0"/>
      <c r="FJ3659" s="0"/>
      <c r="FK3659" s="0"/>
      <c r="FL3659" s="0"/>
      <c r="FM3659" s="0"/>
      <c r="FN3659" s="0"/>
      <c r="FO3659" s="0"/>
      <c r="FP3659" s="0"/>
      <c r="FQ3659" s="0"/>
      <c r="FR3659" s="0"/>
      <c r="FS3659" s="0"/>
      <c r="FT3659" s="0"/>
      <c r="FU3659" s="0"/>
      <c r="FV3659" s="0"/>
      <c r="FW3659" s="0"/>
      <c r="FX3659" s="0"/>
      <c r="FY3659" s="0"/>
      <c r="FZ3659" s="0"/>
      <c r="GA3659" s="0"/>
      <c r="GB3659" s="0"/>
      <c r="GC3659" s="0"/>
      <c r="GD3659" s="0"/>
      <c r="GE3659" s="0"/>
      <c r="GF3659" s="0"/>
      <c r="GG3659" s="0"/>
      <c r="GH3659" s="0"/>
      <c r="GI3659" s="0"/>
      <c r="GJ3659" s="0"/>
      <c r="GK3659" s="0"/>
      <c r="GL3659" s="0"/>
      <c r="GM3659" s="0"/>
      <c r="GN3659" s="0"/>
      <c r="GO3659" s="0"/>
      <c r="GP3659" s="0"/>
      <c r="GQ3659" s="0"/>
      <c r="GR3659" s="0"/>
      <c r="GS3659" s="0"/>
      <c r="GT3659" s="0"/>
      <c r="GU3659" s="0"/>
      <c r="GV3659" s="0"/>
      <c r="GW3659" s="0"/>
      <c r="GX3659" s="0"/>
      <c r="GY3659" s="0"/>
      <c r="GZ3659" s="0"/>
      <c r="HA3659" s="0"/>
      <c r="HB3659" s="0"/>
      <c r="HC3659" s="0"/>
      <c r="HD3659" s="0"/>
      <c r="HE3659" s="0"/>
      <c r="HF3659" s="0"/>
      <c r="HG3659" s="0"/>
      <c r="HH3659" s="0"/>
      <c r="HI3659" s="0"/>
      <c r="HJ3659" s="0"/>
      <c r="HK3659" s="0"/>
      <c r="HL3659" s="0"/>
      <c r="HM3659" s="0"/>
      <c r="HN3659" s="0"/>
      <c r="HO3659" s="0"/>
      <c r="HP3659" s="0"/>
      <c r="HQ3659" s="0"/>
      <c r="HR3659" s="0"/>
      <c r="HS3659" s="0"/>
      <c r="HT3659" s="0"/>
      <c r="HU3659" s="0"/>
      <c r="HV3659" s="0"/>
      <c r="HW3659" s="0"/>
      <c r="HX3659" s="0"/>
      <c r="HY3659" s="0"/>
      <c r="HZ3659" s="0"/>
      <c r="IA3659" s="0"/>
      <c r="IB3659" s="0"/>
      <c r="IC3659" s="0"/>
      <c r="ID3659" s="0"/>
      <c r="IE3659" s="0"/>
      <c r="IF3659" s="0"/>
      <c r="IG3659" s="0"/>
      <c r="IH3659" s="0"/>
      <c r="II3659" s="0"/>
      <c r="IJ3659" s="0"/>
      <c r="IK3659" s="0"/>
      <c r="IL3659" s="0"/>
      <c r="IM3659" s="0"/>
      <c r="IN3659" s="0"/>
      <c r="IO3659" s="0"/>
      <c r="IP3659" s="0"/>
      <c r="IQ3659" s="0"/>
      <c r="IR3659" s="0"/>
      <c r="IS3659" s="0"/>
      <c r="IT3659" s="0"/>
      <c r="IU3659" s="0"/>
      <c r="IV3659" s="0"/>
      <c r="IW3659" s="0"/>
      <c r="IX3659" s="0"/>
      <c r="IY3659" s="0"/>
      <c r="IZ3659" s="0"/>
      <c r="JA3659" s="0"/>
      <c r="JB3659" s="0"/>
      <c r="JC3659" s="0"/>
      <c r="JD3659" s="0"/>
      <c r="JE3659" s="0"/>
      <c r="JF3659" s="0"/>
      <c r="JG3659" s="0"/>
      <c r="JH3659" s="0"/>
      <c r="JI3659" s="0"/>
      <c r="JJ3659" s="0"/>
      <c r="JK3659" s="0"/>
      <c r="JL3659" s="0"/>
      <c r="JM3659" s="0"/>
      <c r="JN3659" s="0"/>
      <c r="JO3659" s="0"/>
      <c r="JP3659" s="0"/>
      <c r="JQ3659" s="0"/>
      <c r="JR3659" s="0"/>
      <c r="JS3659" s="0"/>
      <c r="JT3659" s="0"/>
      <c r="JU3659" s="0"/>
      <c r="JV3659" s="0"/>
      <c r="JW3659" s="0"/>
      <c r="JX3659" s="0"/>
      <c r="JY3659" s="0"/>
      <c r="JZ3659" s="0"/>
      <c r="KA3659" s="0"/>
      <c r="KB3659" s="0"/>
      <c r="KC3659" s="0"/>
      <c r="KD3659" s="0"/>
      <c r="KE3659" s="0"/>
      <c r="KF3659" s="0"/>
      <c r="KG3659" s="0"/>
      <c r="KH3659" s="0"/>
      <c r="KI3659" s="0"/>
      <c r="KJ3659" s="0"/>
      <c r="KK3659" s="0"/>
      <c r="KL3659" s="0"/>
      <c r="KM3659" s="0"/>
      <c r="KN3659" s="0"/>
      <c r="KO3659" s="0"/>
      <c r="KP3659" s="0"/>
      <c r="KQ3659" s="0"/>
      <c r="KR3659" s="0"/>
      <c r="KS3659" s="0"/>
      <c r="KT3659" s="0"/>
      <c r="KU3659" s="0"/>
      <c r="KV3659" s="0"/>
      <c r="KW3659" s="0"/>
      <c r="KX3659" s="0"/>
      <c r="KY3659" s="0"/>
      <c r="KZ3659" s="0"/>
      <c r="LA3659" s="0"/>
      <c r="LB3659" s="0"/>
      <c r="LC3659" s="0"/>
      <c r="LD3659" s="0"/>
      <c r="LE3659" s="0"/>
      <c r="LF3659" s="0"/>
      <c r="LG3659" s="0"/>
      <c r="LH3659" s="0"/>
      <c r="LI3659" s="0"/>
      <c r="LJ3659" s="0"/>
      <c r="LK3659" s="0"/>
      <c r="LL3659" s="0"/>
      <c r="LM3659" s="0"/>
      <c r="LN3659" s="0"/>
      <c r="LO3659" s="0"/>
      <c r="LP3659" s="0"/>
      <c r="LQ3659" s="0"/>
      <c r="LR3659" s="0"/>
      <c r="LS3659" s="0"/>
      <c r="LT3659" s="0"/>
      <c r="LU3659" s="0"/>
      <c r="LV3659" s="0"/>
      <c r="LW3659" s="0"/>
      <c r="LX3659" s="0"/>
      <c r="LY3659" s="0"/>
      <c r="LZ3659" s="0"/>
      <c r="MA3659" s="0"/>
      <c r="MB3659" s="0"/>
      <c r="MC3659" s="0"/>
      <c r="MD3659" s="0"/>
      <c r="ME3659" s="0"/>
      <c r="MF3659" s="0"/>
      <c r="MG3659" s="0"/>
      <c r="MH3659" s="0"/>
      <c r="MI3659" s="0"/>
      <c r="MJ3659" s="0"/>
      <c r="MK3659" s="0"/>
      <c r="ML3659" s="0"/>
      <c r="MM3659" s="0"/>
      <c r="MN3659" s="0"/>
      <c r="MO3659" s="0"/>
      <c r="MP3659" s="0"/>
      <c r="MQ3659" s="0"/>
      <c r="MR3659" s="0"/>
      <c r="MS3659" s="0"/>
      <c r="MT3659" s="0"/>
      <c r="MU3659" s="0"/>
      <c r="MV3659" s="0"/>
      <c r="MW3659" s="0"/>
      <c r="MX3659" s="0"/>
      <c r="MY3659" s="0"/>
      <c r="MZ3659" s="0"/>
      <c r="NA3659" s="0"/>
      <c r="NB3659" s="0"/>
      <c r="NC3659" s="0"/>
      <c r="ND3659" s="0"/>
      <c r="NE3659" s="0"/>
      <c r="NF3659" s="0"/>
      <c r="NG3659" s="0"/>
      <c r="NH3659" s="0"/>
      <c r="NI3659" s="0"/>
      <c r="NJ3659" s="0"/>
      <c r="NK3659" s="0"/>
      <c r="NL3659" s="0"/>
      <c r="NM3659" s="0"/>
      <c r="NN3659" s="0"/>
      <c r="NO3659" s="0"/>
      <c r="NP3659" s="0"/>
      <c r="NQ3659" s="0"/>
      <c r="NR3659" s="0"/>
      <c r="NS3659" s="0"/>
      <c r="NT3659" s="0"/>
      <c r="NU3659" s="0"/>
      <c r="NV3659" s="0"/>
      <c r="NW3659" s="0"/>
      <c r="NX3659" s="0"/>
      <c r="NY3659" s="0"/>
      <c r="NZ3659" s="0"/>
      <c r="OA3659" s="0"/>
      <c r="OB3659" s="0"/>
      <c r="OC3659" s="0"/>
      <c r="OD3659" s="0"/>
      <c r="OE3659" s="0"/>
      <c r="OF3659" s="0"/>
      <c r="OG3659" s="0"/>
      <c r="OH3659" s="0"/>
      <c r="OI3659" s="0"/>
      <c r="OJ3659" s="0"/>
      <c r="OK3659" s="0"/>
      <c r="OL3659" s="0"/>
      <c r="OM3659" s="0"/>
      <c r="ON3659" s="0"/>
      <c r="OO3659" s="0"/>
      <c r="OP3659" s="0"/>
      <c r="OQ3659" s="0"/>
      <c r="OR3659" s="0"/>
      <c r="OS3659" s="0"/>
      <c r="OT3659" s="0"/>
      <c r="OU3659" s="0"/>
      <c r="OV3659" s="0"/>
      <c r="OW3659" s="0"/>
      <c r="OX3659" s="0"/>
      <c r="OY3659" s="0"/>
      <c r="OZ3659" s="0"/>
      <c r="PA3659" s="0"/>
      <c r="PB3659" s="0"/>
      <c r="PC3659" s="0"/>
      <c r="PD3659" s="0"/>
      <c r="PE3659" s="0"/>
      <c r="PF3659" s="0"/>
      <c r="PG3659" s="0"/>
      <c r="PH3659" s="0"/>
      <c r="PI3659" s="0"/>
      <c r="PJ3659" s="0"/>
      <c r="PK3659" s="0"/>
      <c r="PL3659" s="0"/>
      <c r="PM3659" s="0"/>
      <c r="PN3659" s="0"/>
      <c r="PO3659" s="0"/>
      <c r="PP3659" s="0"/>
      <c r="PQ3659" s="0"/>
      <c r="PR3659" s="0"/>
      <c r="PS3659" s="0"/>
      <c r="PT3659" s="0"/>
      <c r="PU3659" s="0"/>
      <c r="PV3659" s="0"/>
      <c r="PW3659" s="0"/>
      <c r="PX3659" s="0"/>
      <c r="PY3659" s="0"/>
      <c r="PZ3659" s="0"/>
      <c r="QA3659" s="0"/>
      <c r="QB3659" s="0"/>
      <c r="QC3659" s="0"/>
      <c r="QD3659" s="0"/>
      <c r="QE3659" s="0"/>
      <c r="QF3659" s="0"/>
      <c r="QG3659" s="0"/>
      <c r="QH3659" s="0"/>
      <c r="QI3659" s="0"/>
      <c r="QJ3659" s="0"/>
      <c r="QK3659" s="0"/>
      <c r="QL3659" s="0"/>
      <c r="QM3659" s="0"/>
      <c r="QN3659" s="0"/>
      <c r="QO3659" s="0"/>
      <c r="QP3659" s="0"/>
      <c r="QQ3659" s="0"/>
      <c r="QR3659" s="0"/>
      <c r="QS3659" s="0"/>
      <c r="QT3659" s="0"/>
      <c r="QU3659" s="0"/>
      <c r="QV3659" s="0"/>
      <c r="QW3659" s="0"/>
      <c r="QX3659" s="0"/>
      <c r="QY3659" s="0"/>
      <c r="QZ3659" s="0"/>
      <c r="RA3659" s="0"/>
      <c r="RB3659" s="0"/>
      <c r="RC3659" s="0"/>
      <c r="RD3659" s="0"/>
      <c r="RE3659" s="0"/>
      <c r="RF3659" s="0"/>
      <c r="RG3659" s="0"/>
      <c r="RH3659" s="0"/>
      <c r="RI3659" s="0"/>
      <c r="RJ3659" s="0"/>
      <c r="RK3659" s="0"/>
      <c r="RL3659" s="0"/>
      <c r="RM3659" s="0"/>
      <c r="RN3659" s="0"/>
      <c r="RO3659" s="0"/>
      <c r="RP3659" s="0"/>
      <c r="RQ3659" s="0"/>
      <c r="RR3659" s="0"/>
      <c r="RS3659" s="0"/>
      <c r="RT3659" s="0"/>
      <c r="RU3659" s="0"/>
      <c r="RV3659" s="0"/>
      <c r="RW3659" s="0"/>
      <c r="RX3659" s="0"/>
      <c r="RY3659" s="0"/>
      <c r="RZ3659" s="0"/>
      <c r="SA3659" s="0"/>
      <c r="SB3659" s="0"/>
      <c r="SC3659" s="0"/>
      <c r="SD3659" s="0"/>
      <c r="SE3659" s="0"/>
      <c r="SF3659" s="0"/>
      <c r="SG3659" s="0"/>
      <c r="SH3659" s="0"/>
      <c r="SI3659" s="0"/>
      <c r="SJ3659" s="0"/>
      <c r="SK3659" s="0"/>
      <c r="SL3659" s="0"/>
      <c r="SM3659" s="0"/>
      <c r="SN3659" s="0"/>
      <c r="SO3659" s="0"/>
      <c r="SP3659" s="0"/>
      <c r="SQ3659" s="0"/>
      <c r="SR3659" s="0"/>
      <c r="SS3659" s="0"/>
      <c r="ST3659" s="0"/>
      <c r="SU3659" s="0"/>
      <c r="SV3659" s="0"/>
      <c r="SW3659" s="0"/>
      <c r="SX3659" s="0"/>
      <c r="SY3659" s="0"/>
      <c r="SZ3659" s="0"/>
      <c r="TA3659" s="0"/>
      <c r="TB3659" s="0"/>
      <c r="TC3659" s="0"/>
      <c r="TD3659" s="0"/>
      <c r="TE3659" s="0"/>
      <c r="TF3659" s="0"/>
      <c r="TG3659" s="0"/>
      <c r="TH3659" s="0"/>
      <c r="TI3659" s="0"/>
      <c r="TJ3659" s="0"/>
      <c r="TK3659" s="0"/>
      <c r="TL3659" s="0"/>
      <c r="TM3659" s="0"/>
      <c r="TN3659" s="0"/>
      <c r="TO3659" s="0"/>
      <c r="TP3659" s="0"/>
      <c r="TQ3659" s="0"/>
      <c r="TR3659" s="0"/>
      <c r="TS3659" s="0"/>
      <c r="TT3659" s="0"/>
      <c r="TU3659" s="0"/>
      <c r="TV3659" s="0"/>
      <c r="TW3659" s="0"/>
      <c r="TX3659" s="0"/>
      <c r="TY3659" s="0"/>
      <c r="TZ3659" s="0"/>
      <c r="UA3659" s="0"/>
      <c r="UB3659" s="0"/>
      <c r="UC3659" s="0"/>
      <c r="UD3659" s="0"/>
      <c r="UE3659" s="0"/>
      <c r="UF3659" s="0"/>
      <c r="UG3659" s="0"/>
      <c r="UH3659" s="0"/>
      <c r="UI3659" s="0"/>
      <c r="UJ3659" s="0"/>
      <c r="UK3659" s="0"/>
      <c r="UL3659" s="0"/>
      <c r="UM3659" s="0"/>
      <c r="UN3659" s="0"/>
      <c r="UO3659" s="0"/>
      <c r="UP3659" s="0"/>
      <c r="UQ3659" s="0"/>
      <c r="UR3659" s="0"/>
      <c r="US3659" s="0"/>
      <c r="UT3659" s="0"/>
      <c r="UU3659" s="0"/>
      <c r="UV3659" s="0"/>
      <c r="UW3659" s="0"/>
      <c r="UX3659" s="0"/>
      <c r="UY3659" s="0"/>
      <c r="UZ3659" s="0"/>
      <c r="VA3659" s="0"/>
      <c r="VB3659" s="0"/>
      <c r="VC3659" s="0"/>
      <c r="VD3659" s="0"/>
      <c r="VE3659" s="0"/>
      <c r="VF3659" s="0"/>
      <c r="VG3659" s="0"/>
      <c r="VH3659" s="0"/>
      <c r="VI3659" s="0"/>
      <c r="VJ3659" s="0"/>
      <c r="VK3659" s="0"/>
      <c r="VL3659" s="0"/>
      <c r="VM3659" s="0"/>
      <c r="VN3659" s="0"/>
      <c r="VO3659" s="0"/>
      <c r="VP3659" s="0"/>
      <c r="VQ3659" s="0"/>
      <c r="VR3659" s="0"/>
      <c r="VS3659" s="0"/>
      <c r="VT3659" s="0"/>
      <c r="VU3659" s="0"/>
      <c r="VV3659" s="0"/>
      <c r="VW3659" s="0"/>
      <c r="VX3659" s="0"/>
      <c r="VY3659" s="0"/>
      <c r="VZ3659" s="0"/>
      <c r="WA3659" s="0"/>
      <c r="WB3659" s="0"/>
      <c r="WC3659" s="0"/>
      <c r="WD3659" s="0"/>
      <c r="WE3659" s="0"/>
      <c r="WF3659" s="0"/>
      <c r="WG3659" s="0"/>
      <c r="WH3659" s="0"/>
      <c r="WI3659" s="0"/>
      <c r="WJ3659" s="0"/>
      <c r="WK3659" s="0"/>
      <c r="WL3659" s="0"/>
      <c r="WM3659" s="0"/>
      <c r="WN3659" s="0"/>
      <c r="WO3659" s="0"/>
      <c r="WP3659" s="0"/>
      <c r="WQ3659" s="0"/>
      <c r="WR3659" s="0"/>
      <c r="WS3659" s="0"/>
      <c r="WT3659" s="0"/>
      <c r="WU3659" s="0"/>
      <c r="WV3659" s="0"/>
      <c r="WW3659" s="0"/>
      <c r="WX3659" s="0"/>
      <c r="WY3659" s="0"/>
      <c r="WZ3659" s="0"/>
      <c r="XA3659" s="0"/>
      <c r="XB3659" s="0"/>
      <c r="XC3659" s="0"/>
      <c r="XD3659" s="0"/>
      <c r="XE3659" s="0"/>
      <c r="XF3659" s="0"/>
      <c r="XG3659" s="0"/>
      <c r="XH3659" s="0"/>
      <c r="XI3659" s="0"/>
      <c r="XJ3659" s="0"/>
      <c r="XK3659" s="0"/>
      <c r="XL3659" s="0"/>
      <c r="XM3659" s="0"/>
      <c r="XN3659" s="0"/>
      <c r="XO3659" s="0"/>
      <c r="XP3659" s="0"/>
      <c r="XQ3659" s="0"/>
      <c r="XR3659" s="0"/>
      <c r="XS3659" s="0"/>
      <c r="XT3659" s="0"/>
      <c r="XU3659" s="0"/>
      <c r="XV3659" s="0"/>
      <c r="XW3659" s="0"/>
      <c r="XX3659" s="0"/>
      <c r="XY3659" s="0"/>
      <c r="XZ3659" s="0"/>
      <c r="YA3659" s="0"/>
      <c r="YB3659" s="0"/>
      <c r="YC3659" s="0"/>
      <c r="YD3659" s="0"/>
      <c r="YE3659" s="0"/>
      <c r="YF3659" s="0"/>
      <c r="YG3659" s="0"/>
      <c r="YH3659" s="0"/>
      <c r="YI3659" s="0"/>
      <c r="YJ3659" s="0"/>
      <c r="YK3659" s="0"/>
      <c r="YL3659" s="0"/>
      <c r="YM3659" s="0"/>
      <c r="YN3659" s="0"/>
      <c r="YO3659" s="0"/>
      <c r="YP3659" s="0"/>
      <c r="YQ3659" s="0"/>
      <c r="YR3659" s="0"/>
      <c r="YS3659" s="0"/>
      <c r="YT3659" s="0"/>
      <c r="YU3659" s="0"/>
      <c r="YV3659" s="0"/>
      <c r="YW3659" s="0"/>
      <c r="YX3659" s="0"/>
      <c r="YY3659" s="0"/>
      <c r="YZ3659" s="0"/>
      <c r="ZA3659" s="0"/>
      <c r="ZB3659" s="0"/>
      <c r="ZC3659" s="0"/>
      <c r="ZD3659" s="0"/>
      <c r="ZE3659" s="0"/>
      <c r="ZF3659" s="0"/>
      <c r="ZG3659" s="0"/>
      <c r="ZH3659" s="0"/>
      <c r="ZI3659" s="0"/>
      <c r="ZJ3659" s="0"/>
      <c r="ZK3659" s="0"/>
      <c r="ZL3659" s="0"/>
      <c r="ZM3659" s="0"/>
      <c r="ZN3659" s="0"/>
      <c r="ZO3659" s="0"/>
      <c r="ZP3659" s="0"/>
      <c r="ZQ3659" s="0"/>
      <c r="ZR3659" s="0"/>
      <c r="ZS3659" s="0"/>
      <c r="ZT3659" s="0"/>
      <c r="ZU3659" s="0"/>
      <c r="ZV3659" s="0"/>
      <c r="ZW3659" s="0"/>
      <c r="ZX3659" s="0"/>
      <c r="ZY3659" s="0"/>
      <c r="ZZ3659" s="0"/>
      <c r="AAA3659" s="0"/>
      <c r="AAB3659" s="0"/>
      <c r="AAC3659" s="0"/>
      <c r="AAD3659" s="0"/>
      <c r="AAE3659" s="0"/>
      <c r="AAF3659" s="0"/>
      <c r="AAG3659" s="0"/>
      <c r="AAH3659" s="0"/>
      <c r="AAI3659" s="0"/>
      <c r="AAJ3659" s="0"/>
      <c r="AAK3659" s="0"/>
      <c r="AAL3659" s="0"/>
      <c r="AAM3659" s="0"/>
      <c r="AAN3659" s="0"/>
      <c r="AAO3659" s="0"/>
      <c r="AAP3659" s="0"/>
      <c r="AAQ3659" s="0"/>
      <c r="AAR3659" s="0"/>
      <c r="AAS3659" s="0"/>
      <c r="AAT3659" s="0"/>
      <c r="AAU3659" s="0"/>
      <c r="AAV3659" s="0"/>
      <c r="AAW3659" s="0"/>
      <c r="AAX3659" s="0"/>
      <c r="AAY3659" s="0"/>
      <c r="AAZ3659" s="0"/>
      <c r="ABA3659" s="0"/>
      <c r="ABB3659" s="0"/>
      <c r="ABC3659" s="0"/>
      <c r="ABD3659" s="0"/>
      <c r="ABE3659" s="0"/>
      <c r="ABF3659" s="0"/>
      <c r="ABG3659" s="0"/>
      <c r="ABH3659" s="0"/>
      <c r="ABI3659" s="0"/>
      <c r="ABJ3659" s="0"/>
      <c r="ABK3659" s="0"/>
      <c r="ABL3659" s="0"/>
      <c r="ABM3659" s="0"/>
      <c r="ABN3659" s="0"/>
      <c r="ABO3659" s="0"/>
      <c r="ABP3659" s="0"/>
      <c r="ABQ3659" s="0"/>
      <c r="ABR3659" s="0"/>
      <c r="ABS3659" s="0"/>
      <c r="ABT3659" s="0"/>
      <c r="ABU3659" s="0"/>
      <c r="ABV3659" s="0"/>
      <c r="ABW3659" s="0"/>
      <c r="ABX3659" s="0"/>
      <c r="ABY3659" s="0"/>
      <c r="ABZ3659" s="0"/>
      <c r="ACA3659" s="0"/>
      <c r="ACB3659" s="0"/>
      <c r="ACC3659" s="0"/>
      <c r="ACD3659" s="0"/>
      <c r="ACE3659" s="0"/>
      <c r="ACF3659" s="0"/>
      <c r="ACG3659" s="0"/>
      <c r="ACH3659" s="0"/>
      <c r="ACI3659" s="0"/>
      <c r="ACJ3659" s="0"/>
      <c r="ACK3659" s="0"/>
      <c r="ACL3659" s="0"/>
      <c r="ACM3659" s="0"/>
      <c r="ACN3659" s="0"/>
      <c r="ACO3659" s="0"/>
      <c r="ACP3659" s="0"/>
      <c r="ACQ3659" s="0"/>
      <c r="ACR3659" s="0"/>
      <c r="ACS3659" s="0"/>
      <c r="ACT3659" s="0"/>
      <c r="ACU3659" s="0"/>
      <c r="ACV3659" s="0"/>
      <c r="ACW3659" s="0"/>
      <c r="ACX3659" s="0"/>
      <c r="ACY3659" s="0"/>
      <c r="ACZ3659" s="0"/>
      <c r="ADA3659" s="0"/>
      <c r="ADB3659" s="0"/>
      <c r="ADC3659" s="0"/>
      <c r="ADD3659" s="0"/>
      <c r="ADE3659" s="0"/>
      <c r="ADF3659" s="0"/>
      <c r="ADG3659" s="0"/>
      <c r="ADH3659" s="0"/>
      <c r="ADI3659" s="0"/>
      <c r="ADJ3659" s="0"/>
      <c r="ADK3659" s="0"/>
      <c r="ADL3659" s="0"/>
      <c r="ADM3659" s="0"/>
      <c r="ADN3659" s="0"/>
      <c r="ADO3659" s="0"/>
      <c r="ADP3659" s="0"/>
      <c r="ADQ3659" s="0"/>
      <c r="ADR3659" s="0"/>
      <c r="ADS3659" s="0"/>
      <c r="ADT3659" s="0"/>
      <c r="ADU3659" s="0"/>
      <c r="ADV3659" s="0"/>
      <c r="ADW3659" s="0"/>
      <c r="ADX3659" s="0"/>
      <c r="ADY3659" s="0"/>
      <c r="ADZ3659" s="0"/>
      <c r="AEA3659" s="0"/>
      <c r="AEB3659" s="0"/>
      <c r="AEC3659" s="0"/>
      <c r="AED3659" s="0"/>
      <c r="AEE3659" s="0"/>
      <c r="AEF3659" s="0"/>
      <c r="AEG3659" s="0"/>
      <c r="AEH3659" s="0"/>
      <c r="AEI3659" s="0"/>
      <c r="AEJ3659" s="0"/>
      <c r="AEK3659" s="0"/>
      <c r="AEL3659" s="0"/>
      <c r="AEM3659" s="0"/>
      <c r="AEN3659" s="0"/>
      <c r="AEO3659" s="0"/>
      <c r="AEP3659" s="0"/>
      <c r="AEQ3659" s="0"/>
      <c r="AER3659" s="0"/>
      <c r="AES3659" s="0"/>
      <c r="AET3659" s="0"/>
      <c r="AEU3659" s="0"/>
      <c r="AEV3659" s="0"/>
      <c r="AEW3659" s="0"/>
      <c r="AEX3659" s="0"/>
      <c r="AEY3659" s="0"/>
      <c r="AEZ3659" s="0"/>
      <c r="AFA3659" s="0"/>
      <c r="AFB3659" s="0"/>
      <c r="AFC3659" s="0"/>
      <c r="AFD3659" s="0"/>
      <c r="AFE3659" s="0"/>
      <c r="AFF3659" s="0"/>
      <c r="AFG3659" s="0"/>
      <c r="AFH3659" s="0"/>
      <c r="AFI3659" s="0"/>
      <c r="AFJ3659" s="0"/>
      <c r="AFK3659" s="0"/>
      <c r="AFL3659" s="0"/>
      <c r="AFM3659" s="0"/>
      <c r="AFN3659" s="0"/>
      <c r="AFO3659" s="0"/>
      <c r="AFP3659" s="0"/>
      <c r="AFQ3659" s="0"/>
      <c r="AFR3659" s="0"/>
      <c r="AFS3659" s="0"/>
      <c r="AFT3659" s="0"/>
      <c r="AFU3659" s="0"/>
      <c r="AFV3659" s="0"/>
      <c r="AFW3659" s="0"/>
      <c r="AFX3659" s="0"/>
      <c r="AFY3659" s="0"/>
      <c r="AFZ3659" s="0"/>
      <c r="AGA3659" s="0"/>
      <c r="AGB3659" s="0"/>
      <c r="AGC3659" s="0"/>
      <c r="AGD3659" s="0"/>
      <c r="AGE3659" s="0"/>
      <c r="AGF3659" s="0"/>
      <c r="AGG3659" s="0"/>
      <c r="AGH3659" s="0"/>
      <c r="AGI3659" s="0"/>
      <c r="AGJ3659" s="0"/>
      <c r="AGK3659" s="0"/>
      <c r="AGL3659" s="0"/>
      <c r="AGM3659" s="0"/>
      <c r="AGN3659" s="0"/>
      <c r="AGO3659" s="0"/>
      <c r="AGP3659" s="0"/>
      <c r="AGQ3659" s="0"/>
      <c r="AGR3659" s="0"/>
      <c r="AGS3659" s="0"/>
      <c r="AGT3659" s="0"/>
      <c r="AGU3659" s="0"/>
      <c r="AGV3659" s="0"/>
      <c r="AGW3659" s="0"/>
      <c r="AGX3659" s="0"/>
      <c r="AGY3659" s="0"/>
      <c r="AGZ3659" s="0"/>
      <c r="AHA3659" s="0"/>
      <c r="AHB3659" s="0"/>
      <c r="AHC3659" s="0"/>
      <c r="AHD3659" s="0"/>
      <c r="AHE3659" s="0"/>
      <c r="AHF3659" s="0"/>
      <c r="AHG3659" s="0"/>
      <c r="AHH3659" s="0"/>
      <c r="AHI3659" s="0"/>
      <c r="AHJ3659" s="0"/>
      <c r="AHK3659" s="0"/>
      <c r="AHL3659" s="0"/>
      <c r="AHM3659" s="0"/>
      <c r="AHN3659" s="0"/>
      <c r="AHO3659" s="0"/>
      <c r="AHP3659" s="0"/>
      <c r="AHQ3659" s="0"/>
      <c r="AHR3659" s="0"/>
      <c r="AHS3659" s="0"/>
      <c r="AHT3659" s="0"/>
      <c r="AHU3659" s="0"/>
      <c r="AHV3659" s="0"/>
      <c r="AHW3659" s="0"/>
      <c r="AHX3659" s="0"/>
      <c r="AHY3659" s="0"/>
      <c r="AHZ3659" s="0"/>
      <c r="AIA3659" s="0"/>
      <c r="AIB3659" s="0"/>
      <c r="AIC3659" s="0"/>
      <c r="AID3659" s="0"/>
      <c r="AIE3659" s="0"/>
      <c r="AIF3659" s="0"/>
      <c r="AIG3659" s="0"/>
      <c r="AIH3659" s="0"/>
      <c r="AII3659" s="0"/>
      <c r="AIJ3659" s="0"/>
      <c r="AIK3659" s="0"/>
      <c r="AIL3659" s="0"/>
      <c r="AIM3659" s="0"/>
      <c r="AIN3659" s="0"/>
      <c r="AIO3659" s="0"/>
      <c r="AIP3659" s="0"/>
      <c r="AIQ3659" s="0"/>
      <c r="AIR3659" s="0"/>
      <c r="AIS3659" s="0"/>
      <c r="AIT3659" s="0"/>
      <c r="AIU3659" s="0"/>
      <c r="AIV3659" s="0"/>
      <c r="AIW3659" s="0"/>
      <c r="AIX3659" s="0"/>
      <c r="AIY3659" s="0"/>
      <c r="AIZ3659" s="0"/>
      <c r="AJA3659" s="0"/>
      <c r="AJB3659" s="0"/>
      <c r="AJC3659" s="0"/>
      <c r="AJD3659" s="0"/>
      <c r="AJE3659" s="0"/>
      <c r="AJF3659" s="0"/>
      <c r="AJG3659" s="0"/>
      <c r="AJH3659" s="0"/>
      <c r="AJI3659" s="0"/>
      <c r="AJJ3659" s="0"/>
      <c r="AJK3659" s="0"/>
      <c r="AJL3659" s="0"/>
      <c r="AJM3659" s="0"/>
      <c r="AJN3659" s="0"/>
      <c r="AJO3659" s="0"/>
      <c r="AJP3659" s="0"/>
      <c r="AJQ3659" s="0"/>
      <c r="AJR3659" s="0"/>
      <c r="AJS3659" s="0"/>
      <c r="AJT3659" s="0"/>
      <c r="AJU3659" s="0"/>
      <c r="AJV3659" s="0"/>
      <c r="AJW3659" s="0"/>
      <c r="AJX3659" s="0"/>
      <c r="AJY3659" s="0"/>
      <c r="AJZ3659" s="0"/>
      <c r="AKA3659" s="0"/>
      <c r="AKB3659" s="0"/>
      <c r="AKC3659" s="0"/>
      <c r="AKD3659" s="0"/>
      <c r="AKE3659" s="0"/>
      <c r="AKF3659" s="0"/>
      <c r="AKG3659" s="0"/>
      <c r="AKH3659" s="0"/>
      <c r="AKI3659" s="0"/>
      <c r="AKJ3659" s="0"/>
      <c r="AKK3659" s="0"/>
      <c r="AKL3659" s="0"/>
      <c r="AKM3659" s="0"/>
      <c r="AKN3659" s="0"/>
      <c r="AKO3659" s="0"/>
      <c r="AKP3659" s="0"/>
      <c r="AKQ3659" s="0"/>
      <c r="AKR3659" s="0"/>
      <c r="AKS3659" s="0"/>
      <c r="AKT3659" s="0"/>
      <c r="AKU3659" s="0"/>
      <c r="AKV3659" s="0"/>
      <c r="AKW3659" s="0"/>
      <c r="AKX3659" s="0"/>
      <c r="AKY3659" s="0"/>
      <c r="AKZ3659" s="0"/>
      <c r="ALA3659" s="0"/>
      <c r="ALB3659" s="0"/>
      <c r="ALC3659" s="0"/>
      <c r="ALD3659" s="0"/>
      <c r="ALE3659" s="0"/>
      <c r="ALF3659" s="0"/>
      <c r="ALG3659" s="0"/>
      <c r="ALH3659" s="0"/>
      <c r="ALI3659" s="0"/>
      <c r="ALJ3659" s="0"/>
      <c r="ALK3659" s="0"/>
      <c r="ALL3659" s="0"/>
      <c r="ALM3659" s="0"/>
      <c r="ALN3659" s="0"/>
      <c r="ALO3659" s="0"/>
      <c r="ALP3659" s="0"/>
      <c r="ALQ3659" s="0"/>
      <c r="ALR3659" s="0"/>
      <c r="ALS3659" s="0"/>
      <c r="ALT3659" s="0"/>
      <c r="ALU3659" s="0"/>
      <c r="ALV3659" s="0"/>
      <c r="ALW3659" s="0"/>
      <c r="ALX3659" s="0"/>
      <c r="ALY3659" s="0"/>
      <c r="ALZ3659" s="0"/>
      <c r="AMA3659" s="0"/>
      <c r="AMB3659" s="0"/>
      <c r="AMC3659" s="0"/>
      <c r="AMD3659" s="0"/>
      <c r="AME3659" s="0"/>
      <c r="AMF3659" s="0"/>
      <c r="AMG3659" s="0"/>
      <c r="AMH3659" s="0"/>
      <c r="AMI3659" s="0"/>
    </row>
    <row r="3660" customFormat="false" ht="17.35" hidden="false" customHeight="false" outlineLevel="0" collapsed="false">
      <c r="C3660" s="52" t="s">
        <v>3890</v>
      </c>
      <c r="D3660" s="45" t="s">
        <v>1</v>
      </c>
      <c r="I3660" s="3"/>
    </row>
    <row r="3661" customFormat="false" ht="12.75" hidden="false" customHeight="false" outlineLevel="0" collapsed="false">
      <c r="A3661" s="1" t="s">
        <v>3891</v>
      </c>
      <c r="C3661" s="27" t="s">
        <v>3892</v>
      </c>
      <c r="D3661" s="27" t="s">
        <v>88</v>
      </c>
      <c r="E3661" s="46"/>
      <c r="F3661" s="47"/>
      <c r="G3661" s="48"/>
      <c r="H3661" s="48" t="s">
        <v>61</v>
      </c>
      <c r="I3661" s="47" t="n">
        <v>2.19</v>
      </c>
      <c r="J3661" s="107" t="s">
        <v>2875</v>
      </c>
    </row>
    <row r="3662" customFormat="false" ht="12.75" hidden="false" customHeight="false" outlineLevel="0" collapsed="false">
      <c r="A3662" s="1" t="s">
        <v>3891</v>
      </c>
      <c r="C3662" s="27" t="s">
        <v>3893</v>
      </c>
      <c r="D3662" s="27" t="s">
        <v>3894</v>
      </c>
      <c r="E3662" s="46"/>
      <c r="F3662" s="47"/>
      <c r="G3662" s="48"/>
      <c r="H3662" s="48" t="s">
        <v>61</v>
      </c>
      <c r="I3662" s="47" t="n">
        <v>2.86</v>
      </c>
      <c r="J3662" s="107" t="s">
        <v>2875</v>
      </c>
    </row>
    <row r="3663" customFormat="false" ht="12.75" hidden="false" customHeight="false" outlineLevel="0" collapsed="false">
      <c r="A3663" s="1" t="s">
        <v>3891</v>
      </c>
      <c r="C3663" s="27" t="s">
        <v>3895</v>
      </c>
      <c r="D3663" s="27" t="s">
        <v>193</v>
      </c>
      <c r="E3663" s="46"/>
      <c r="F3663" s="47"/>
      <c r="G3663" s="48"/>
      <c r="H3663" s="48" t="s">
        <v>61</v>
      </c>
      <c r="I3663" s="47" t="n">
        <v>2.19</v>
      </c>
      <c r="J3663" s="107" t="s">
        <v>2875</v>
      </c>
    </row>
    <row r="3664" customFormat="false" ht="12.75" hidden="false" customHeight="false" outlineLevel="0" collapsed="false">
      <c r="A3664" s="1" t="s">
        <v>3891</v>
      </c>
      <c r="C3664" s="27" t="s">
        <v>3896</v>
      </c>
      <c r="D3664" s="27" t="s">
        <v>79</v>
      </c>
      <c r="E3664" s="46"/>
      <c r="F3664" s="47"/>
      <c r="G3664" s="48"/>
      <c r="H3664" s="48" t="s">
        <v>61</v>
      </c>
      <c r="I3664" s="47" t="n">
        <v>2.49</v>
      </c>
      <c r="J3664" s="107" t="s">
        <v>2875</v>
      </c>
    </row>
    <row r="3665" customFormat="false" ht="12.75" hidden="false" customHeight="false" outlineLevel="0" collapsed="false">
      <c r="A3665" s="1" t="s">
        <v>3891</v>
      </c>
      <c r="C3665" s="27" t="s">
        <v>3897</v>
      </c>
      <c r="D3665" s="27" t="s">
        <v>88</v>
      </c>
      <c r="E3665" s="46"/>
      <c r="F3665" s="47"/>
      <c r="G3665" s="48"/>
      <c r="H3665" s="48" t="s">
        <v>168</v>
      </c>
      <c r="I3665" s="47" t="n">
        <v>0.54</v>
      </c>
      <c r="J3665" s="107" t="s">
        <v>2875</v>
      </c>
    </row>
    <row r="3667" customFormat="false" ht="17.35" hidden="false" customHeight="false" outlineLevel="0" collapsed="false">
      <c r="C3667" s="52" t="s">
        <v>3890</v>
      </c>
      <c r="D3667" s="45" t="s">
        <v>1</v>
      </c>
      <c r="I3667" s="3"/>
    </row>
    <row r="3668" customFormat="false" ht="12.75" hidden="false" customHeight="false" outlineLevel="0" collapsed="false">
      <c r="A3668" s="1" t="s">
        <v>3891</v>
      </c>
      <c r="C3668" s="27" t="s">
        <v>3892</v>
      </c>
      <c r="D3668" s="27" t="s">
        <v>88</v>
      </c>
      <c r="E3668" s="46"/>
      <c r="F3668" s="47"/>
      <c r="G3668" s="48"/>
      <c r="H3668" s="48" t="s">
        <v>61</v>
      </c>
      <c r="I3668" s="47" t="n">
        <v>2.19</v>
      </c>
      <c r="J3668" s="107" t="s">
        <v>2875</v>
      </c>
    </row>
    <row r="3669" customFormat="false" ht="12.75" hidden="false" customHeight="false" outlineLevel="0" collapsed="false">
      <c r="A3669" s="1" t="s">
        <v>3891</v>
      </c>
      <c r="C3669" s="27" t="s">
        <v>3893</v>
      </c>
      <c r="D3669" s="27" t="s">
        <v>3894</v>
      </c>
      <c r="E3669" s="46"/>
      <c r="F3669" s="47"/>
      <c r="G3669" s="48"/>
      <c r="H3669" s="48" t="s">
        <v>61</v>
      </c>
      <c r="I3669" s="47" t="n">
        <v>2.86</v>
      </c>
      <c r="J3669" s="107" t="s">
        <v>2875</v>
      </c>
    </row>
    <row r="3670" customFormat="false" ht="12.75" hidden="false" customHeight="false" outlineLevel="0" collapsed="false">
      <c r="A3670" s="1" t="s">
        <v>3891</v>
      </c>
      <c r="C3670" s="27" t="s">
        <v>3895</v>
      </c>
      <c r="D3670" s="27" t="s">
        <v>193</v>
      </c>
      <c r="E3670" s="46"/>
      <c r="F3670" s="47"/>
      <c r="G3670" s="48"/>
      <c r="H3670" s="48" t="s">
        <v>61</v>
      </c>
      <c r="I3670" s="47" t="n">
        <v>2.19</v>
      </c>
      <c r="J3670" s="107" t="s">
        <v>2875</v>
      </c>
    </row>
    <row r="3671" customFormat="false" ht="12.75" hidden="false" customHeight="false" outlineLevel="0" collapsed="false">
      <c r="A3671" s="1" t="s">
        <v>3891</v>
      </c>
      <c r="C3671" s="27" t="s">
        <v>3896</v>
      </c>
      <c r="D3671" s="27" t="s">
        <v>79</v>
      </c>
      <c r="E3671" s="46"/>
      <c r="F3671" s="47"/>
      <c r="G3671" s="48"/>
      <c r="H3671" s="48" t="s">
        <v>61</v>
      </c>
      <c r="I3671" s="47" t="n">
        <v>2.49</v>
      </c>
      <c r="J3671" s="107" t="s">
        <v>2875</v>
      </c>
    </row>
    <row r="3672" customFormat="false" ht="12.75" hidden="false" customHeight="false" outlineLevel="0" collapsed="false">
      <c r="A3672" s="1" t="s">
        <v>3891</v>
      </c>
      <c r="C3672" s="27" t="s">
        <v>3897</v>
      </c>
      <c r="D3672" s="27" t="s">
        <v>88</v>
      </c>
      <c r="E3672" s="46"/>
      <c r="F3672" s="47"/>
      <c r="G3672" s="48"/>
      <c r="H3672" s="48" t="s">
        <v>168</v>
      </c>
      <c r="I3672" s="47" t="n">
        <v>0.54</v>
      </c>
      <c r="J3672" s="107" t="s">
        <v>2875</v>
      </c>
    </row>
    <row r="3674" customFormat="false" ht="17.35" hidden="false" customHeight="false" outlineLevel="0" collapsed="false">
      <c r="C3674" s="15" t="s">
        <v>3898</v>
      </c>
      <c r="D3674" s="45" t="s">
        <v>1</v>
      </c>
      <c r="I3674" s="3"/>
      <c r="BM3674" s="0"/>
      <c r="BN3674" s="0"/>
      <c r="BO3674" s="0"/>
      <c r="BP3674" s="0"/>
      <c r="BQ3674" s="0"/>
      <c r="BR3674" s="0"/>
      <c r="BS3674" s="0"/>
      <c r="BT3674" s="0"/>
      <c r="BU3674" s="0"/>
      <c r="BV3674" s="0"/>
      <c r="BW3674" s="0"/>
      <c r="BX3674" s="0"/>
      <c r="BY3674" s="0"/>
      <c r="BZ3674" s="0"/>
      <c r="CA3674" s="0"/>
      <c r="CB3674" s="0"/>
      <c r="CC3674" s="0"/>
      <c r="CD3674" s="0"/>
      <c r="CE3674" s="0"/>
      <c r="CF3674" s="0"/>
      <c r="CG3674" s="0"/>
      <c r="CH3674" s="0"/>
      <c r="CI3674" s="0"/>
      <c r="CJ3674" s="0"/>
      <c r="CK3674" s="0"/>
      <c r="CL3674" s="0"/>
      <c r="CM3674" s="0"/>
      <c r="CN3674" s="0"/>
      <c r="CO3674" s="0"/>
      <c r="CP3674" s="0"/>
      <c r="CQ3674" s="0"/>
      <c r="CR3674" s="0"/>
      <c r="CS3674" s="0"/>
      <c r="CT3674" s="0"/>
      <c r="CU3674" s="0"/>
      <c r="CV3674" s="0"/>
      <c r="CW3674" s="0"/>
      <c r="CX3674" s="0"/>
      <c r="CY3674" s="0"/>
      <c r="CZ3674" s="0"/>
      <c r="DA3674" s="0"/>
      <c r="DB3674" s="0"/>
      <c r="DC3674" s="0"/>
      <c r="DD3674" s="0"/>
      <c r="DE3674" s="0"/>
      <c r="DF3674" s="0"/>
      <c r="DG3674" s="0"/>
      <c r="DH3674" s="0"/>
      <c r="DI3674" s="0"/>
      <c r="DJ3674" s="0"/>
      <c r="DK3674" s="0"/>
      <c r="DL3674" s="0"/>
      <c r="DM3674" s="0"/>
      <c r="DN3674" s="0"/>
      <c r="DO3674" s="0"/>
      <c r="DP3674" s="0"/>
      <c r="DQ3674" s="0"/>
      <c r="DR3674" s="0"/>
      <c r="DS3674" s="0"/>
      <c r="DT3674" s="0"/>
      <c r="DU3674" s="0"/>
      <c r="DV3674" s="0"/>
      <c r="DW3674" s="0"/>
      <c r="DX3674" s="0"/>
      <c r="DY3674" s="0"/>
      <c r="DZ3674" s="0"/>
      <c r="EA3674" s="0"/>
      <c r="EB3674" s="0"/>
      <c r="EC3674" s="0"/>
      <c r="ED3674" s="0"/>
      <c r="EE3674" s="0"/>
      <c r="EF3674" s="0"/>
      <c r="EG3674" s="0"/>
      <c r="EH3674" s="0"/>
      <c r="EI3674" s="0"/>
      <c r="EJ3674" s="0"/>
      <c r="EK3674" s="0"/>
      <c r="EL3674" s="0"/>
      <c r="EM3674" s="0"/>
      <c r="EN3674" s="0"/>
      <c r="EO3674" s="0"/>
      <c r="EP3674" s="0"/>
      <c r="EQ3674" s="0"/>
      <c r="ER3674" s="0"/>
      <c r="ES3674" s="0"/>
      <c r="ET3674" s="0"/>
      <c r="EU3674" s="0"/>
      <c r="EV3674" s="0"/>
      <c r="EW3674" s="0"/>
      <c r="EX3674" s="0"/>
      <c r="EY3674" s="0"/>
      <c r="EZ3674" s="0"/>
      <c r="FA3674" s="0"/>
      <c r="FB3674" s="0"/>
      <c r="FC3674" s="0"/>
      <c r="FD3674" s="0"/>
      <c r="FE3674" s="0"/>
      <c r="FF3674" s="0"/>
      <c r="FG3674" s="0"/>
      <c r="FH3674" s="0"/>
      <c r="FI3674" s="0"/>
      <c r="FJ3674" s="0"/>
      <c r="FK3674" s="0"/>
      <c r="FL3674" s="0"/>
      <c r="FM3674" s="0"/>
      <c r="FN3674" s="0"/>
      <c r="FO3674" s="0"/>
      <c r="FP3674" s="0"/>
      <c r="FQ3674" s="0"/>
      <c r="FR3674" s="0"/>
      <c r="FS3674" s="0"/>
      <c r="FT3674" s="0"/>
      <c r="FU3674" s="0"/>
      <c r="FV3674" s="0"/>
      <c r="FW3674" s="0"/>
      <c r="FX3674" s="0"/>
      <c r="FY3674" s="0"/>
      <c r="FZ3674" s="0"/>
      <c r="GA3674" s="0"/>
      <c r="GB3674" s="0"/>
      <c r="GC3674" s="0"/>
      <c r="GD3674" s="0"/>
      <c r="GE3674" s="0"/>
      <c r="GF3674" s="0"/>
      <c r="GG3674" s="0"/>
      <c r="GH3674" s="0"/>
      <c r="GI3674" s="0"/>
      <c r="GJ3674" s="0"/>
      <c r="GK3674" s="0"/>
      <c r="GL3674" s="0"/>
      <c r="GM3674" s="0"/>
      <c r="GN3674" s="0"/>
      <c r="GO3674" s="0"/>
      <c r="GP3674" s="0"/>
      <c r="GQ3674" s="0"/>
      <c r="GR3674" s="0"/>
      <c r="GS3674" s="0"/>
      <c r="GT3674" s="0"/>
      <c r="GU3674" s="0"/>
      <c r="GV3674" s="0"/>
      <c r="GW3674" s="0"/>
      <c r="GX3674" s="0"/>
      <c r="GY3674" s="0"/>
      <c r="GZ3674" s="0"/>
      <c r="HA3674" s="0"/>
      <c r="HB3674" s="0"/>
      <c r="HC3674" s="0"/>
      <c r="HD3674" s="0"/>
      <c r="HE3674" s="0"/>
      <c r="HF3674" s="0"/>
      <c r="HG3674" s="0"/>
      <c r="HH3674" s="0"/>
      <c r="HI3674" s="0"/>
      <c r="HJ3674" s="0"/>
      <c r="HK3674" s="0"/>
      <c r="HL3674" s="0"/>
      <c r="HM3674" s="0"/>
      <c r="HN3674" s="0"/>
      <c r="HO3674" s="0"/>
      <c r="HP3674" s="0"/>
      <c r="HQ3674" s="0"/>
      <c r="HR3674" s="0"/>
      <c r="HS3674" s="0"/>
      <c r="HT3674" s="0"/>
      <c r="HU3674" s="0"/>
      <c r="HV3674" s="0"/>
      <c r="HW3674" s="0"/>
      <c r="HX3674" s="0"/>
      <c r="HY3674" s="0"/>
      <c r="HZ3674" s="0"/>
      <c r="IA3674" s="0"/>
      <c r="IB3674" s="0"/>
      <c r="IC3674" s="0"/>
      <c r="ID3674" s="0"/>
      <c r="IE3674" s="0"/>
      <c r="IF3674" s="0"/>
      <c r="IG3674" s="0"/>
      <c r="IH3674" s="0"/>
      <c r="II3674" s="0"/>
      <c r="IJ3674" s="0"/>
      <c r="IK3674" s="0"/>
      <c r="IL3674" s="0"/>
      <c r="IM3674" s="0"/>
      <c r="IN3674" s="0"/>
      <c r="IO3674" s="0"/>
      <c r="IP3674" s="0"/>
      <c r="IQ3674" s="0"/>
      <c r="IR3674" s="0"/>
      <c r="IS3674" s="0"/>
      <c r="IT3674" s="0"/>
      <c r="IU3674" s="0"/>
      <c r="IV3674" s="0"/>
      <c r="IW3674" s="0"/>
      <c r="IX3674" s="0"/>
      <c r="IY3674" s="0"/>
      <c r="IZ3674" s="0"/>
      <c r="JA3674" s="0"/>
      <c r="JB3674" s="0"/>
      <c r="JC3674" s="0"/>
      <c r="JD3674" s="0"/>
      <c r="JE3674" s="0"/>
      <c r="JF3674" s="0"/>
      <c r="JG3674" s="0"/>
      <c r="JH3674" s="0"/>
      <c r="JI3674" s="0"/>
      <c r="JJ3674" s="0"/>
      <c r="JK3674" s="0"/>
      <c r="JL3674" s="0"/>
      <c r="JM3674" s="0"/>
      <c r="JN3674" s="0"/>
      <c r="JO3674" s="0"/>
      <c r="JP3674" s="0"/>
      <c r="JQ3674" s="0"/>
      <c r="JR3674" s="0"/>
      <c r="JS3674" s="0"/>
      <c r="JT3674" s="0"/>
      <c r="JU3674" s="0"/>
      <c r="JV3674" s="0"/>
      <c r="JW3674" s="0"/>
      <c r="JX3674" s="0"/>
      <c r="JY3674" s="0"/>
      <c r="JZ3674" s="0"/>
      <c r="KA3674" s="0"/>
      <c r="KB3674" s="0"/>
      <c r="KC3674" s="0"/>
      <c r="KD3674" s="0"/>
      <c r="KE3674" s="0"/>
      <c r="KF3674" s="0"/>
      <c r="KG3674" s="0"/>
      <c r="KH3674" s="0"/>
      <c r="KI3674" s="0"/>
      <c r="KJ3674" s="0"/>
      <c r="KK3674" s="0"/>
      <c r="KL3674" s="0"/>
      <c r="KM3674" s="0"/>
      <c r="KN3674" s="0"/>
      <c r="KO3674" s="0"/>
      <c r="KP3674" s="0"/>
      <c r="KQ3674" s="0"/>
      <c r="KR3674" s="0"/>
      <c r="KS3674" s="0"/>
      <c r="KT3674" s="0"/>
      <c r="KU3674" s="0"/>
      <c r="KV3674" s="0"/>
      <c r="KW3674" s="0"/>
      <c r="KX3674" s="0"/>
      <c r="KY3674" s="0"/>
      <c r="KZ3674" s="0"/>
      <c r="LA3674" s="0"/>
      <c r="LB3674" s="0"/>
      <c r="LC3674" s="0"/>
      <c r="LD3674" s="0"/>
      <c r="LE3674" s="0"/>
      <c r="LF3674" s="0"/>
      <c r="LG3674" s="0"/>
      <c r="LH3674" s="0"/>
      <c r="LI3674" s="0"/>
      <c r="LJ3674" s="0"/>
      <c r="LK3674" s="0"/>
      <c r="LL3674" s="0"/>
      <c r="LM3674" s="0"/>
      <c r="LN3674" s="0"/>
      <c r="LO3674" s="0"/>
      <c r="LP3674" s="0"/>
      <c r="LQ3674" s="0"/>
      <c r="LR3674" s="0"/>
      <c r="LS3674" s="0"/>
      <c r="LT3674" s="0"/>
      <c r="LU3674" s="0"/>
      <c r="LV3674" s="0"/>
      <c r="LW3674" s="0"/>
      <c r="LX3674" s="0"/>
      <c r="LY3674" s="0"/>
      <c r="LZ3674" s="0"/>
      <c r="MA3674" s="0"/>
      <c r="MB3674" s="0"/>
      <c r="MC3674" s="0"/>
      <c r="MD3674" s="0"/>
      <c r="ME3674" s="0"/>
      <c r="MF3674" s="0"/>
      <c r="MG3674" s="0"/>
      <c r="MH3674" s="0"/>
      <c r="MI3674" s="0"/>
      <c r="MJ3674" s="0"/>
      <c r="MK3674" s="0"/>
      <c r="ML3674" s="0"/>
      <c r="MM3674" s="0"/>
      <c r="MN3674" s="0"/>
      <c r="MO3674" s="0"/>
      <c r="MP3674" s="0"/>
      <c r="MQ3674" s="0"/>
      <c r="MR3674" s="0"/>
      <c r="MS3674" s="0"/>
      <c r="MT3674" s="0"/>
      <c r="MU3674" s="0"/>
      <c r="MV3674" s="0"/>
      <c r="MW3674" s="0"/>
      <c r="MX3674" s="0"/>
      <c r="MY3674" s="0"/>
      <c r="MZ3674" s="0"/>
      <c r="NA3674" s="0"/>
      <c r="NB3674" s="0"/>
      <c r="NC3674" s="0"/>
      <c r="ND3674" s="0"/>
      <c r="NE3674" s="0"/>
      <c r="NF3674" s="0"/>
      <c r="NG3674" s="0"/>
      <c r="NH3674" s="0"/>
      <c r="NI3674" s="0"/>
      <c r="NJ3674" s="0"/>
      <c r="NK3674" s="0"/>
      <c r="NL3674" s="0"/>
      <c r="NM3674" s="0"/>
      <c r="NN3674" s="0"/>
      <c r="NO3674" s="0"/>
      <c r="NP3674" s="0"/>
      <c r="NQ3674" s="0"/>
      <c r="NR3674" s="0"/>
      <c r="NS3674" s="0"/>
      <c r="NT3674" s="0"/>
      <c r="NU3674" s="0"/>
      <c r="NV3674" s="0"/>
      <c r="NW3674" s="0"/>
      <c r="NX3674" s="0"/>
      <c r="NY3674" s="0"/>
      <c r="NZ3674" s="0"/>
      <c r="OA3674" s="0"/>
      <c r="OB3674" s="0"/>
      <c r="OC3674" s="0"/>
      <c r="OD3674" s="0"/>
      <c r="OE3674" s="0"/>
      <c r="OF3674" s="0"/>
      <c r="OG3674" s="0"/>
      <c r="OH3674" s="0"/>
      <c r="OI3674" s="0"/>
      <c r="OJ3674" s="0"/>
      <c r="OK3674" s="0"/>
      <c r="OL3674" s="0"/>
      <c r="OM3674" s="0"/>
      <c r="ON3674" s="0"/>
      <c r="OO3674" s="0"/>
      <c r="OP3674" s="0"/>
      <c r="OQ3674" s="0"/>
      <c r="OR3674" s="0"/>
      <c r="OS3674" s="0"/>
      <c r="OT3674" s="0"/>
      <c r="OU3674" s="0"/>
      <c r="OV3674" s="0"/>
      <c r="OW3674" s="0"/>
      <c r="OX3674" s="0"/>
      <c r="OY3674" s="0"/>
      <c r="OZ3674" s="0"/>
      <c r="PA3674" s="0"/>
      <c r="PB3674" s="0"/>
      <c r="PC3674" s="0"/>
      <c r="PD3674" s="0"/>
      <c r="PE3674" s="0"/>
      <c r="PF3674" s="0"/>
      <c r="PG3674" s="0"/>
      <c r="PH3674" s="0"/>
      <c r="PI3674" s="0"/>
      <c r="PJ3674" s="0"/>
      <c r="PK3674" s="0"/>
      <c r="PL3674" s="0"/>
      <c r="PM3674" s="0"/>
      <c r="PN3674" s="0"/>
      <c r="PO3674" s="0"/>
      <c r="PP3674" s="0"/>
      <c r="PQ3674" s="0"/>
      <c r="PR3674" s="0"/>
      <c r="PS3674" s="0"/>
      <c r="PT3674" s="0"/>
      <c r="PU3674" s="0"/>
      <c r="PV3674" s="0"/>
      <c r="PW3674" s="0"/>
      <c r="PX3674" s="0"/>
      <c r="PY3674" s="0"/>
      <c r="PZ3674" s="0"/>
      <c r="QA3674" s="0"/>
      <c r="QB3674" s="0"/>
      <c r="QC3674" s="0"/>
      <c r="QD3674" s="0"/>
      <c r="QE3674" s="0"/>
      <c r="QF3674" s="0"/>
      <c r="QG3674" s="0"/>
      <c r="QH3674" s="0"/>
      <c r="QI3674" s="0"/>
      <c r="QJ3674" s="0"/>
      <c r="QK3674" s="0"/>
      <c r="QL3674" s="0"/>
      <c r="QM3674" s="0"/>
      <c r="QN3674" s="0"/>
      <c r="QO3674" s="0"/>
      <c r="QP3674" s="0"/>
      <c r="QQ3674" s="0"/>
      <c r="QR3674" s="0"/>
      <c r="QS3674" s="0"/>
      <c r="QT3674" s="0"/>
      <c r="QU3674" s="0"/>
      <c r="QV3674" s="0"/>
      <c r="QW3674" s="0"/>
      <c r="QX3674" s="0"/>
      <c r="QY3674" s="0"/>
      <c r="QZ3674" s="0"/>
      <c r="RA3674" s="0"/>
      <c r="RB3674" s="0"/>
      <c r="RC3674" s="0"/>
      <c r="RD3674" s="0"/>
      <c r="RE3674" s="0"/>
      <c r="RF3674" s="0"/>
      <c r="RG3674" s="0"/>
      <c r="RH3674" s="0"/>
      <c r="RI3674" s="0"/>
      <c r="RJ3674" s="0"/>
      <c r="RK3674" s="0"/>
      <c r="RL3674" s="0"/>
      <c r="RM3674" s="0"/>
      <c r="RN3674" s="0"/>
      <c r="RO3674" s="0"/>
      <c r="RP3674" s="0"/>
      <c r="RQ3674" s="0"/>
      <c r="RR3674" s="0"/>
      <c r="RS3674" s="0"/>
      <c r="RT3674" s="0"/>
      <c r="RU3674" s="0"/>
      <c r="RV3674" s="0"/>
      <c r="RW3674" s="0"/>
      <c r="RX3674" s="0"/>
      <c r="RY3674" s="0"/>
      <c r="RZ3674" s="0"/>
      <c r="SA3674" s="0"/>
      <c r="SB3674" s="0"/>
      <c r="SC3674" s="0"/>
      <c r="SD3674" s="0"/>
      <c r="SE3674" s="0"/>
      <c r="SF3674" s="0"/>
      <c r="SG3674" s="0"/>
      <c r="SH3674" s="0"/>
      <c r="SI3674" s="0"/>
      <c r="SJ3674" s="0"/>
      <c r="SK3674" s="0"/>
      <c r="SL3674" s="0"/>
      <c r="SM3674" s="0"/>
      <c r="SN3674" s="0"/>
      <c r="SO3674" s="0"/>
      <c r="SP3674" s="0"/>
      <c r="SQ3674" s="0"/>
      <c r="SR3674" s="0"/>
      <c r="SS3674" s="0"/>
      <c r="ST3674" s="0"/>
      <c r="SU3674" s="0"/>
      <c r="SV3674" s="0"/>
      <c r="SW3674" s="0"/>
      <c r="SX3674" s="0"/>
      <c r="SY3674" s="0"/>
      <c r="SZ3674" s="0"/>
      <c r="TA3674" s="0"/>
      <c r="TB3674" s="0"/>
      <c r="TC3674" s="0"/>
      <c r="TD3674" s="0"/>
      <c r="TE3674" s="0"/>
      <c r="TF3674" s="0"/>
      <c r="TG3674" s="0"/>
      <c r="TH3674" s="0"/>
      <c r="TI3674" s="0"/>
      <c r="TJ3674" s="0"/>
      <c r="TK3674" s="0"/>
      <c r="TL3674" s="0"/>
      <c r="TM3674" s="0"/>
      <c r="TN3674" s="0"/>
      <c r="TO3674" s="0"/>
      <c r="TP3674" s="0"/>
      <c r="TQ3674" s="0"/>
      <c r="TR3674" s="0"/>
      <c r="TS3674" s="0"/>
      <c r="TT3674" s="0"/>
      <c r="TU3674" s="0"/>
      <c r="TV3674" s="0"/>
      <c r="TW3674" s="0"/>
      <c r="TX3674" s="0"/>
      <c r="TY3674" s="0"/>
      <c r="TZ3674" s="0"/>
      <c r="UA3674" s="0"/>
      <c r="UB3674" s="0"/>
      <c r="UC3674" s="0"/>
      <c r="UD3674" s="0"/>
      <c r="UE3674" s="0"/>
      <c r="UF3674" s="0"/>
      <c r="UG3674" s="0"/>
      <c r="UH3674" s="0"/>
      <c r="UI3674" s="0"/>
      <c r="UJ3674" s="0"/>
      <c r="UK3674" s="0"/>
      <c r="UL3674" s="0"/>
      <c r="UM3674" s="0"/>
      <c r="UN3674" s="0"/>
      <c r="UO3674" s="0"/>
      <c r="UP3674" s="0"/>
      <c r="UQ3674" s="0"/>
      <c r="UR3674" s="0"/>
      <c r="US3674" s="0"/>
      <c r="UT3674" s="0"/>
      <c r="UU3674" s="0"/>
      <c r="UV3674" s="0"/>
      <c r="UW3674" s="0"/>
      <c r="UX3674" s="0"/>
      <c r="UY3674" s="0"/>
      <c r="UZ3674" s="0"/>
      <c r="VA3674" s="0"/>
      <c r="VB3674" s="0"/>
      <c r="VC3674" s="0"/>
      <c r="VD3674" s="0"/>
      <c r="VE3674" s="0"/>
      <c r="VF3674" s="0"/>
      <c r="VG3674" s="0"/>
      <c r="VH3674" s="0"/>
      <c r="VI3674" s="0"/>
      <c r="VJ3674" s="0"/>
      <c r="VK3674" s="0"/>
      <c r="VL3674" s="0"/>
      <c r="VM3674" s="0"/>
      <c r="VN3674" s="0"/>
      <c r="VO3674" s="0"/>
      <c r="VP3674" s="0"/>
      <c r="VQ3674" s="0"/>
      <c r="VR3674" s="0"/>
      <c r="VS3674" s="0"/>
      <c r="VT3674" s="0"/>
      <c r="VU3674" s="0"/>
      <c r="VV3674" s="0"/>
      <c r="VW3674" s="0"/>
      <c r="VX3674" s="0"/>
      <c r="VY3674" s="0"/>
      <c r="VZ3674" s="0"/>
      <c r="WA3674" s="0"/>
      <c r="WB3674" s="0"/>
      <c r="WC3674" s="0"/>
      <c r="WD3674" s="0"/>
      <c r="WE3674" s="0"/>
      <c r="WF3674" s="0"/>
      <c r="WG3674" s="0"/>
      <c r="WH3674" s="0"/>
      <c r="WI3674" s="0"/>
      <c r="WJ3674" s="0"/>
      <c r="WK3674" s="0"/>
      <c r="WL3674" s="0"/>
      <c r="WM3674" s="0"/>
      <c r="WN3674" s="0"/>
      <c r="WO3674" s="0"/>
      <c r="WP3674" s="0"/>
      <c r="WQ3674" s="0"/>
      <c r="WR3674" s="0"/>
      <c r="WS3674" s="0"/>
      <c r="WT3674" s="0"/>
      <c r="WU3674" s="0"/>
      <c r="WV3674" s="0"/>
      <c r="WW3674" s="0"/>
      <c r="WX3674" s="0"/>
      <c r="WY3674" s="0"/>
      <c r="WZ3674" s="0"/>
      <c r="XA3674" s="0"/>
      <c r="XB3674" s="0"/>
      <c r="XC3674" s="0"/>
      <c r="XD3674" s="0"/>
      <c r="XE3674" s="0"/>
      <c r="XF3674" s="0"/>
      <c r="XG3674" s="0"/>
      <c r="XH3674" s="0"/>
      <c r="XI3674" s="0"/>
      <c r="XJ3674" s="0"/>
      <c r="XK3674" s="0"/>
      <c r="XL3674" s="0"/>
      <c r="XM3674" s="0"/>
      <c r="XN3674" s="0"/>
      <c r="XO3674" s="0"/>
      <c r="XP3674" s="0"/>
      <c r="XQ3674" s="0"/>
      <c r="XR3674" s="0"/>
      <c r="XS3674" s="0"/>
      <c r="XT3674" s="0"/>
      <c r="XU3674" s="0"/>
      <c r="XV3674" s="0"/>
      <c r="XW3674" s="0"/>
      <c r="XX3674" s="0"/>
      <c r="XY3674" s="0"/>
      <c r="XZ3674" s="0"/>
      <c r="YA3674" s="0"/>
      <c r="YB3674" s="0"/>
      <c r="YC3674" s="0"/>
      <c r="YD3674" s="0"/>
      <c r="YE3674" s="0"/>
      <c r="YF3674" s="0"/>
      <c r="YG3674" s="0"/>
      <c r="YH3674" s="0"/>
      <c r="YI3674" s="0"/>
      <c r="YJ3674" s="0"/>
      <c r="YK3674" s="0"/>
      <c r="YL3674" s="0"/>
      <c r="YM3674" s="0"/>
      <c r="YN3674" s="0"/>
      <c r="YO3674" s="0"/>
      <c r="YP3674" s="0"/>
      <c r="YQ3674" s="0"/>
      <c r="YR3674" s="0"/>
      <c r="YS3674" s="0"/>
      <c r="YT3674" s="0"/>
      <c r="YU3674" s="0"/>
      <c r="YV3674" s="0"/>
      <c r="YW3674" s="0"/>
      <c r="YX3674" s="0"/>
      <c r="YY3674" s="0"/>
      <c r="YZ3674" s="0"/>
      <c r="ZA3674" s="0"/>
      <c r="ZB3674" s="0"/>
      <c r="ZC3674" s="0"/>
      <c r="ZD3674" s="0"/>
      <c r="ZE3674" s="0"/>
      <c r="ZF3674" s="0"/>
      <c r="ZG3674" s="0"/>
      <c r="ZH3674" s="0"/>
      <c r="ZI3674" s="0"/>
      <c r="ZJ3674" s="0"/>
      <c r="ZK3674" s="0"/>
      <c r="ZL3674" s="0"/>
      <c r="ZM3674" s="0"/>
      <c r="ZN3674" s="0"/>
      <c r="ZO3674" s="0"/>
      <c r="ZP3674" s="0"/>
      <c r="ZQ3674" s="0"/>
      <c r="ZR3674" s="0"/>
      <c r="ZS3674" s="0"/>
      <c r="ZT3674" s="0"/>
      <c r="ZU3674" s="0"/>
      <c r="ZV3674" s="0"/>
      <c r="ZW3674" s="0"/>
      <c r="ZX3674" s="0"/>
      <c r="ZY3674" s="0"/>
      <c r="ZZ3674" s="0"/>
      <c r="AAA3674" s="0"/>
      <c r="AAB3674" s="0"/>
      <c r="AAC3674" s="0"/>
      <c r="AAD3674" s="0"/>
      <c r="AAE3674" s="0"/>
      <c r="AAF3674" s="0"/>
      <c r="AAG3674" s="0"/>
      <c r="AAH3674" s="0"/>
      <c r="AAI3674" s="0"/>
      <c r="AAJ3674" s="0"/>
      <c r="AAK3674" s="0"/>
      <c r="AAL3674" s="0"/>
      <c r="AAM3674" s="0"/>
      <c r="AAN3674" s="0"/>
      <c r="AAO3674" s="0"/>
      <c r="AAP3674" s="0"/>
      <c r="AAQ3674" s="0"/>
      <c r="AAR3674" s="0"/>
      <c r="AAS3674" s="0"/>
      <c r="AAT3674" s="0"/>
      <c r="AAU3674" s="0"/>
      <c r="AAV3674" s="0"/>
      <c r="AAW3674" s="0"/>
      <c r="AAX3674" s="0"/>
      <c r="AAY3674" s="0"/>
      <c r="AAZ3674" s="0"/>
      <c r="ABA3674" s="0"/>
      <c r="ABB3674" s="0"/>
      <c r="ABC3674" s="0"/>
      <c r="ABD3674" s="0"/>
      <c r="ABE3674" s="0"/>
      <c r="ABF3674" s="0"/>
      <c r="ABG3674" s="0"/>
      <c r="ABH3674" s="0"/>
      <c r="ABI3674" s="0"/>
      <c r="ABJ3674" s="0"/>
      <c r="ABK3674" s="0"/>
      <c r="ABL3674" s="0"/>
      <c r="ABM3674" s="0"/>
      <c r="ABN3674" s="0"/>
      <c r="ABO3674" s="0"/>
      <c r="ABP3674" s="0"/>
      <c r="ABQ3674" s="0"/>
      <c r="ABR3674" s="0"/>
      <c r="ABS3674" s="0"/>
      <c r="ABT3674" s="0"/>
      <c r="ABU3674" s="0"/>
      <c r="ABV3674" s="0"/>
      <c r="ABW3674" s="0"/>
      <c r="ABX3674" s="0"/>
      <c r="ABY3674" s="0"/>
      <c r="ABZ3674" s="0"/>
      <c r="ACA3674" s="0"/>
      <c r="ACB3674" s="0"/>
      <c r="ACC3674" s="0"/>
      <c r="ACD3674" s="0"/>
      <c r="ACE3674" s="0"/>
      <c r="ACF3674" s="0"/>
      <c r="ACG3674" s="0"/>
      <c r="ACH3674" s="0"/>
      <c r="ACI3674" s="0"/>
      <c r="ACJ3674" s="0"/>
      <c r="ACK3674" s="0"/>
      <c r="ACL3674" s="0"/>
      <c r="ACM3674" s="0"/>
      <c r="ACN3674" s="0"/>
      <c r="ACO3674" s="0"/>
      <c r="ACP3674" s="0"/>
      <c r="ACQ3674" s="0"/>
      <c r="ACR3674" s="0"/>
      <c r="ACS3674" s="0"/>
      <c r="ACT3674" s="0"/>
      <c r="ACU3674" s="0"/>
      <c r="ACV3674" s="0"/>
      <c r="ACW3674" s="0"/>
      <c r="ACX3674" s="0"/>
      <c r="ACY3674" s="0"/>
      <c r="ACZ3674" s="0"/>
      <c r="ADA3674" s="0"/>
      <c r="ADB3674" s="0"/>
      <c r="ADC3674" s="0"/>
      <c r="ADD3674" s="0"/>
      <c r="ADE3674" s="0"/>
      <c r="ADF3674" s="0"/>
      <c r="ADG3674" s="0"/>
      <c r="ADH3674" s="0"/>
      <c r="ADI3674" s="0"/>
      <c r="ADJ3674" s="0"/>
      <c r="ADK3674" s="0"/>
      <c r="ADL3674" s="0"/>
      <c r="ADM3674" s="0"/>
      <c r="ADN3674" s="0"/>
      <c r="ADO3674" s="0"/>
      <c r="ADP3674" s="0"/>
      <c r="ADQ3674" s="0"/>
      <c r="ADR3674" s="0"/>
      <c r="ADS3674" s="0"/>
      <c r="ADT3674" s="0"/>
      <c r="ADU3674" s="0"/>
      <c r="ADV3674" s="0"/>
      <c r="ADW3674" s="0"/>
      <c r="ADX3674" s="0"/>
      <c r="ADY3674" s="0"/>
      <c r="ADZ3674" s="0"/>
      <c r="AEA3674" s="0"/>
      <c r="AEB3674" s="0"/>
      <c r="AEC3674" s="0"/>
      <c r="AED3674" s="0"/>
      <c r="AEE3674" s="0"/>
      <c r="AEF3674" s="0"/>
      <c r="AEG3674" s="0"/>
      <c r="AEH3674" s="0"/>
      <c r="AEI3674" s="0"/>
      <c r="AEJ3674" s="0"/>
      <c r="AEK3674" s="0"/>
      <c r="AEL3674" s="0"/>
      <c r="AEM3674" s="0"/>
      <c r="AEN3674" s="0"/>
      <c r="AEO3674" s="0"/>
      <c r="AEP3674" s="0"/>
      <c r="AEQ3674" s="0"/>
      <c r="AER3674" s="0"/>
      <c r="AES3674" s="0"/>
      <c r="AET3674" s="0"/>
      <c r="AEU3674" s="0"/>
      <c r="AEV3674" s="0"/>
      <c r="AEW3674" s="0"/>
      <c r="AEX3674" s="0"/>
      <c r="AEY3674" s="0"/>
      <c r="AEZ3674" s="0"/>
      <c r="AFA3674" s="0"/>
      <c r="AFB3674" s="0"/>
      <c r="AFC3674" s="0"/>
      <c r="AFD3674" s="0"/>
      <c r="AFE3674" s="0"/>
      <c r="AFF3674" s="0"/>
      <c r="AFG3674" s="0"/>
      <c r="AFH3674" s="0"/>
      <c r="AFI3674" s="0"/>
      <c r="AFJ3674" s="0"/>
      <c r="AFK3674" s="0"/>
      <c r="AFL3674" s="0"/>
      <c r="AFM3674" s="0"/>
      <c r="AFN3674" s="0"/>
      <c r="AFO3674" s="0"/>
      <c r="AFP3674" s="0"/>
      <c r="AFQ3674" s="0"/>
      <c r="AFR3674" s="0"/>
      <c r="AFS3674" s="0"/>
      <c r="AFT3674" s="0"/>
      <c r="AFU3674" s="0"/>
      <c r="AFV3674" s="0"/>
      <c r="AFW3674" s="0"/>
      <c r="AFX3674" s="0"/>
      <c r="AFY3674" s="0"/>
      <c r="AFZ3674" s="0"/>
      <c r="AGA3674" s="0"/>
      <c r="AGB3674" s="0"/>
      <c r="AGC3674" s="0"/>
      <c r="AGD3674" s="0"/>
      <c r="AGE3674" s="0"/>
      <c r="AGF3674" s="0"/>
      <c r="AGG3674" s="0"/>
      <c r="AGH3674" s="0"/>
      <c r="AGI3674" s="0"/>
      <c r="AGJ3674" s="0"/>
      <c r="AGK3674" s="0"/>
      <c r="AGL3674" s="0"/>
      <c r="AGM3674" s="0"/>
      <c r="AGN3674" s="0"/>
      <c r="AGO3674" s="0"/>
      <c r="AGP3674" s="0"/>
      <c r="AGQ3674" s="0"/>
      <c r="AGR3674" s="0"/>
      <c r="AGS3674" s="0"/>
      <c r="AGT3674" s="0"/>
      <c r="AGU3674" s="0"/>
      <c r="AGV3674" s="0"/>
      <c r="AGW3674" s="0"/>
      <c r="AGX3674" s="0"/>
      <c r="AGY3674" s="0"/>
      <c r="AGZ3674" s="0"/>
      <c r="AHA3674" s="0"/>
      <c r="AHB3674" s="0"/>
      <c r="AHC3674" s="0"/>
      <c r="AHD3674" s="0"/>
      <c r="AHE3674" s="0"/>
      <c r="AHF3674" s="0"/>
      <c r="AHG3674" s="0"/>
      <c r="AHH3674" s="0"/>
      <c r="AHI3674" s="0"/>
      <c r="AHJ3674" s="0"/>
      <c r="AHK3674" s="0"/>
      <c r="AHL3674" s="0"/>
      <c r="AHM3674" s="0"/>
      <c r="AHN3674" s="0"/>
      <c r="AHO3674" s="0"/>
      <c r="AHP3674" s="0"/>
      <c r="AHQ3674" s="0"/>
      <c r="AHR3674" s="0"/>
      <c r="AHS3674" s="0"/>
      <c r="AHT3674" s="0"/>
      <c r="AHU3674" s="0"/>
      <c r="AHV3674" s="0"/>
      <c r="AHW3674" s="0"/>
      <c r="AHX3674" s="0"/>
      <c r="AHY3674" s="0"/>
      <c r="AHZ3674" s="0"/>
      <c r="AIA3674" s="0"/>
      <c r="AIB3674" s="0"/>
      <c r="AIC3674" s="0"/>
      <c r="AID3674" s="0"/>
      <c r="AIE3674" s="0"/>
      <c r="AIF3674" s="0"/>
      <c r="AIG3674" s="0"/>
      <c r="AIH3674" s="0"/>
      <c r="AII3674" s="0"/>
      <c r="AIJ3674" s="0"/>
      <c r="AIK3674" s="0"/>
      <c r="AIL3674" s="0"/>
      <c r="AIM3674" s="0"/>
      <c r="AIN3674" s="0"/>
      <c r="AIO3674" s="0"/>
      <c r="AIP3674" s="0"/>
      <c r="AIQ3674" s="0"/>
      <c r="AIR3674" s="0"/>
      <c r="AIS3674" s="0"/>
      <c r="AIT3674" s="0"/>
      <c r="AIU3674" s="0"/>
      <c r="AIV3674" s="0"/>
      <c r="AIW3674" s="0"/>
      <c r="AIX3674" s="0"/>
      <c r="AIY3674" s="0"/>
      <c r="AIZ3674" s="0"/>
      <c r="AJA3674" s="0"/>
      <c r="AJB3674" s="0"/>
      <c r="AJC3674" s="0"/>
      <c r="AJD3674" s="0"/>
      <c r="AJE3674" s="0"/>
      <c r="AJF3674" s="0"/>
      <c r="AJG3674" s="0"/>
      <c r="AJH3674" s="0"/>
      <c r="AJI3674" s="0"/>
      <c r="AJJ3674" s="0"/>
      <c r="AJK3674" s="0"/>
      <c r="AJL3674" s="0"/>
      <c r="AJM3674" s="0"/>
      <c r="AJN3674" s="0"/>
      <c r="AJO3674" s="0"/>
      <c r="AJP3674" s="0"/>
      <c r="AJQ3674" s="0"/>
      <c r="AJR3674" s="0"/>
      <c r="AJS3674" s="0"/>
      <c r="AJT3674" s="0"/>
      <c r="AJU3674" s="0"/>
      <c r="AJV3674" s="0"/>
      <c r="AJW3674" s="0"/>
      <c r="AJX3674" s="0"/>
      <c r="AJY3674" s="0"/>
      <c r="AJZ3674" s="0"/>
      <c r="AKA3674" s="0"/>
      <c r="AKB3674" s="0"/>
      <c r="AKC3674" s="0"/>
      <c r="AKD3674" s="0"/>
      <c r="AKE3674" s="0"/>
      <c r="AKF3674" s="0"/>
      <c r="AKG3674" s="0"/>
      <c r="AKH3674" s="0"/>
      <c r="AKI3674" s="0"/>
      <c r="AKJ3674" s="0"/>
      <c r="AKK3674" s="0"/>
      <c r="AKL3674" s="0"/>
      <c r="AKM3674" s="0"/>
      <c r="AKN3674" s="0"/>
      <c r="AKO3674" s="0"/>
      <c r="AKP3674" s="0"/>
      <c r="AKQ3674" s="0"/>
      <c r="AKR3674" s="0"/>
      <c r="AKS3674" s="0"/>
      <c r="AKT3674" s="0"/>
      <c r="AKU3674" s="0"/>
      <c r="AKV3674" s="0"/>
      <c r="AKW3674" s="0"/>
      <c r="AKX3674" s="0"/>
      <c r="AKY3674" s="0"/>
      <c r="AKZ3674" s="0"/>
      <c r="ALA3674" s="0"/>
      <c r="ALB3674" s="0"/>
      <c r="ALC3674" s="0"/>
      <c r="ALD3674" s="0"/>
      <c r="ALE3674" s="0"/>
      <c r="ALF3674" s="0"/>
      <c r="ALG3674" s="0"/>
      <c r="ALH3674" s="0"/>
      <c r="ALI3674" s="0"/>
      <c r="ALJ3674" s="0"/>
      <c r="ALK3674" s="0"/>
      <c r="ALL3674" s="0"/>
      <c r="ALM3674" s="0"/>
      <c r="ALN3674" s="0"/>
      <c r="ALO3674" s="0"/>
      <c r="ALP3674" s="0"/>
      <c r="ALQ3674" s="0"/>
      <c r="ALR3674" s="0"/>
      <c r="ALS3674" s="0"/>
      <c r="ALT3674" s="0"/>
      <c r="ALU3674" s="0"/>
      <c r="ALV3674" s="0"/>
      <c r="ALW3674" s="0"/>
      <c r="ALX3674" s="0"/>
      <c r="ALY3674" s="0"/>
      <c r="ALZ3674" s="0"/>
      <c r="AMA3674" s="0"/>
      <c r="AMB3674" s="0"/>
      <c r="AMC3674" s="0"/>
      <c r="AMD3674" s="0"/>
      <c r="AME3674" s="0"/>
      <c r="AMF3674" s="0"/>
      <c r="AMG3674" s="0"/>
      <c r="AMH3674" s="0"/>
      <c r="AMI3674" s="0"/>
    </row>
    <row r="3675" customFormat="false" ht="12.8" hidden="false" customHeight="false" outlineLevel="0" collapsed="false">
      <c r="A3675" s="1" t="s">
        <v>3899</v>
      </c>
      <c r="C3675" s="19" t="s">
        <v>3900</v>
      </c>
      <c r="D3675" s="19" t="s">
        <v>13</v>
      </c>
      <c r="E3675" s="20" t="n">
        <v>2</v>
      </c>
      <c r="F3675" s="21" t="n">
        <v>0.93</v>
      </c>
      <c r="G3675" s="24" t="s">
        <v>3609</v>
      </c>
      <c r="I3675" s="3"/>
      <c r="K3675" s="4"/>
      <c r="BM3675" s="0"/>
      <c r="BN3675" s="0"/>
      <c r="BO3675" s="0"/>
      <c r="BP3675" s="0"/>
      <c r="BQ3675" s="0"/>
      <c r="BR3675" s="0"/>
      <c r="BS3675" s="0"/>
      <c r="BT3675" s="0"/>
      <c r="BU3675" s="0"/>
      <c r="BV3675" s="0"/>
      <c r="BW3675" s="0"/>
      <c r="BX3675" s="0"/>
      <c r="BY3675" s="0"/>
      <c r="BZ3675" s="0"/>
      <c r="CA3675" s="0"/>
      <c r="CB3675" s="0"/>
      <c r="CC3675" s="0"/>
      <c r="CD3675" s="0"/>
      <c r="CE3675" s="0"/>
      <c r="CF3675" s="0"/>
      <c r="CG3675" s="0"/>
      <c r="CH3675" s="0"/>
      <c r="CI3675" s="0"/>
      <c r="CJ3675" s="0"/>
      <c r="CK3675" s="0"/>
      <c r="CL3675" s="0"/>
      <c r="CM3675" s="0"/>
      <c r="CN3675" s="0"/>
      <c r="CO3675" s="0"/>
      <c r="CP3675" s="0"/>
      <c r="CQ3675" s="0"/>
      <c r="CR3675" s="0"/>
      <c r="CS3675" s="0"/>
      <c r="CT3675" s="0"/>
      <c r="CU3675" s="0"/>
      <c r="CV3675" s="0"/>
      <c r="CW3675" s="0"/>
      <c r="CX3675" s="0"/>
      <c r="CY3675" s="0"/>
      <c r="CZ3675" s="0"/>
      <c r="DA3675" s="0"/>
      <c r="DB3675" s="0"/>
      <c r="DC3675" s="0"/>
      <c r="DD3675" s="0"/>
      <c r="DE3675" s="0"/>
      <c r="DF3675" s="0"/>
      <c r="DG3675" s="0"/>
      <c r="DH3675" s="0"/>
      <c r="DI3675" s="0"/>
      <c r="DJ3675" s="0"/>
      <c r="DK3675" s="0"/>
      <c r="DL3675" s="0"/>
      <c r="DM3675" s="0"/>
      <c r="DN3675" s="0"/>
      <c r="DO3675" s="0"/>
      <c r="DP3675" s="0"/>
      <c r="DQ3675" s="0"/>
      <c r="DR3675" s="0"/>
      <c r="DS3675" s="0"/>
      <c r="DT3675" s="0"/>
      <c r="DU3675" s="0"/>
      <c r="DV3675" s="0"/>
      <c r="DW3675" s="0"/>
      <c r="DX3675" s="0"/>
      <c r="DY3675" s="0"/>
      <c r="DZ3675" s="0"/>
      <c r="EA3675" s="0"/>
      <c r="EB3675" s="0"/>
      <c r="EC3675" s="0"/>
      <c r="ED3675" s="0"/>
      <c r="EE3675" s="0"/>
      <c r="EF3675" s="0"/>
      <c r="EG3675" s="0"/>
      <c r="EH3675" s="0"/>
      <c r="EI3675" s="0"/>
      <c r="EJ3675" s="0"/>
      <c r="EK3675" s="0"/>
      <c r="EL3675" s="0"/>
      <c r="EM3675" s="0"/>
      <c r="EN3675" s="0"/>
      <c r="EO3675" s="0"/>
      <c r="EP3675" s="0"/>
      <c r="EQ3675" s="0"/>
      <c r="ER3675" s="0"/>
      <c r="ES3675" s="0"/>
      <c r="ET3675" s="0"/>
      <c r="EU3675" s="0"/>
      <c r="EV3675" s="0"/>
      <c r="EW3675" s="0"/>
      <c r="EX3675" s="0"/>
      <c r="EY3675" s="0"/>
      <c r="EZ3675" s="0"/>
      <c r="FA3675" s="0"/>
      <c r="FB3675" s="0"/>
      <c r="FC3675" s="0"/>
      <c r="FD3675" s="0"/>
      <c r="FE3675" s="0"/>
      <c r="FF3675" s="0"/>
      <c r="FG3675" s="0"/>
      <c r="FH3675" s="0"/>
      <c r="FI3675" s="0"/>
      <c r="FJ3675" s="0"/>
      <c r="FK3675" s="0"/>
      <c r="FL3675" s="0"/>
      <c r="FM3675" s="0"/>
      <c r="FN3675" s="0"/>
      <c r="FO3675" s="0"/>
      <c r="FP3675" s="0"/>
      <c r="FQ3675" s="0"/>
      <c r="FR3675" s="0"/>
      <c r="FS3675" s="0"/>
      <c r="FT3675" s="0"/>
      <c r="FU3675" s="0"/>
      <c r="FV3675" s="0"/>
      <c r="FW3675" s="0"/>
      <c r="FX3675" s="0"/>
      <c r="FY3675" s="0"/>
      <c r="FZ3675" s="0"/>
      <c r="GA3675" s="0"/>
      <c r="GB3675" s="0"/>
      <c r="GC3675" s="0"/>
      <c r="GD3675" s="0"/>
      <c r="GE3675" s="0"/>
      <c r="GF3675" s="0"/>
      <c r="GG3675" s="0"/>
      <c r="GH3675" s="0"/>
      <c r="GI3675" s="0"/>
      <c r="GJ3675" s="0"/>
      <c r="GK3675" s="0"/>
      <c r="GL3675" s="0"/>
      <c r="GM3675" s="0"/>
      <c r="GN3675" s="0"/>
      <c r="GO3675" s="0"/>
      <c r="GP3675" s="0"/>
      <c r="GQ3675" s="0"/>
      <c r="GR3675" s="0"/>
      <c r="GS3675" s="0"/>
      <c r="GT3675" s="0"/>
      <c r="GU3675" s="0"/>
      <c r="GV3675" s="0"/>
      <c r="GW3675" s="0"/>
      <c r="GX3675" s="0"/>
      <c r="GY3675" s="0"/>
      <c r="GZ3675" s="0"/>
      <c r="HA3675" s="0"/>
      <c r="HB3675" s="0"/>
      <c r="HC3675" s="0"/>
      <c r="HD3675" s="0"/>
      <c r="HE3675" s="0"/>
      <c r="HF3675" s="0"/>
      <c r="HG3675" s="0"/>
      <c r="HH3675" s="0"/>
      <c r="HI3675" s="0"/>
      <c r="HJ3675" s="0"/>
      <c r="HK3675" s="0"/>
      <c r="HL3675" s="0"/>
      <c r="HM3675" s="0"/>
      <c r="HN3675" s="0"/>
      <c r="HO3675" s="0"/>
      <c r="HP3675" s="0"/>
      <c r="HQ3675" s="0"/>
      <c r="HR3675" s="0"/>
      <c r="HS3675" s="0"/>
      <c r="HT3675" s="0"/>
      <c r="HU3675" s="0"/>
      <c r="HV3675" s="0"/>
      <c r="HW3675" s="0"/>
      <c r="HX3675" s="0"/>
      <c r="HY3675" s="0"/>
      <c r="HZ3675" s="0"/>
      <c r="IA3675" s="0"/>
      <c r="IB3675" s="0"/>
      <c r="IC3675" s="0"/>
      <c r="ID3675" s="0"/>
      <c r="IE3675" s="0"/>
      <c r="IF3675" s="0"/>
      <c r="IG3675" s="0"/>
      <c r="IH3675" s="0"/>
      <c r="II3675" s="0"/>
      <c r="IJ3675" s="0"/>
      <c r="IK3675" s="0"/>
      <c r="IL3675" s="0"/>
      <c r="IM3675" s="0"/>
      <c r="IN3675" s="0"/>
      <c r="IO3675" s="0"/>
      <c r="IP3675" s="0"/>
      <c r="IQ3675" s="0"/>
      <c r="IR3675" s="0"/>
      <c r="IS3675" s="0"/>
      <c r="IT3675" s="0"/>
      <c r="IU3675" s="0"/>
      <c r="IV3675" s="0"/>
      <c r="IW3675" s="0"/>
      <c r="IX3675" s="0"/>
      <c r="IY3675" s="0"/>
      <c r="IZ3675" s="0"/>
      <c r="JA3675" s="0"/>
      <c r="JB3675" s="0"/>
      <c r="JC3675" s="0"/>
      <c r="JD3675" s="0"/>
      <c r="JE3675" s="0"/>
      <c r="JF3675" s="0"/>
      <c r="JG3675" s="0"/>
      <c r="JH3675" s="0"/>
      <c r="JI3675" s="0"/>
      <c r="JJ3675" s="0"/>
      <c r="JK3675" s="0"/>
      <c r="JL3675" s="0"/>
      <c r="JM3675" s="0"/>
      <c r="JN3675" s="0"/>
      <c r="JO3675" s="0"/>
      <c r="JP3675" s="0"/>
      <c r="JQ3675" s="0"/>
      <c r="JR3675" s="0"/>
      <c r="JS3675" s="0"/>
      <c r="JT3675" s="0"/>
      <c r="JU3675" s="0"/>
      <c r="JV3675" s="0"/>
      <c r="JW3675" s="0"/>
      <c r="JX3675" s="0"/>
      <c r="JY3675" s="0"/>
      <c r="JZ3675" s="0"/>
      <c r="KA3675" s="0"/>
      <c r="KB3675" s="0"/>
      <c r="KC3675" s="0"/>
      <c r="KD3675" s="0"/>
      <c r="KE3675" s="0"/>
      <c r="KF3675" s="0"/>
      <c r="KG3675" s="0"/>
      <c r="KH3675" s="0"/>
      <c r="KI3675" s="0"/>
      <c r="KJ3675" s="0"/>
      <c r="KK3675" s="0"/>
      <c r="KL3675" s="0"/>
      <c r="KM3675" s="0"/>
      <c r="KN3675" s="0"/>
      <c r="KO3675" s="0"/>
      <c r="KP3675" s="0"/>
      <c r="KQ3675" s="0"/>
      <c r="KR3675" s="0"/>
      <c r="KS3675" s="0"/>
      <c r="KT3675" s="0"/>
      <c r="KU3675" s="0"/>
      <c r="KV3675" s="0"/>
      <c r="KW3675" s="0"/>
      <c r="KX3675" s="0"/>
      <c r="KY3675" s="0"/>
      <c r="KZ3675" s="0"/>
      <c r="LA3675" s="0"/>
      <c r="LB3675" s="0"/>
      <c r="LC3675" s="0"/>
      <c r="LD3675" s="0"/>
      <c r="LE3675" s="0"/>
      <c r="LF3675" s="0"/>
      <c r="LG3675" s="0"/>
      <c r="LH3675" s="0"/>
      <c r="LI3675" s="0"/>
      <c r="LJ3675" s="0"/>
      <c r="LK3675" s="0"/>
      <c r="LL3675" s="0"/>
      <c r="LM3675" s="0"/>
      <c r="LN3675" s="0"/>
      <c r="LO3675" s="0"/>
      <c r="LP3675" s="0"/>
      <c r="LQ3675" s="0"/>
      <c r="LR3675" s="0"/>
      <c r="LS3675" s="0"/>
      <c r="LT3675" s="0"/>
      <c r="LU3675" s="0"/>
      <c r="LV3675" s="0"/>
      <c r="LW3675" s="0"/>
      <c r="LX3675" s="0"/>
      <c r="LY3675" s="0"/>
      <c r="LZ3675" s="0"/>
      <c r="MA3675" s="0"/>
      <c r="MB3675" s="0"/>
      <c r="MC3675" s="0"/>
      <c r="MD3675" s="0"/>
      <c r="ME3675" s="0"/>
      <c r="MF3675" s="0"/>
      <c r="MG3675" s="0"/>
      <c r="MH3675" s="0"/>
      <c r="MI3675" s="0"/>
      <c r="MJ3675" s="0"/>
      <c r="MK3675" s="0"/>
      <c r="ML3675" s="0"/>
      <c r="MM3675" s="0"/>
      <c r="MN3675" s="0"/>
      <c r="MO3675" s="0"/>
      <c r="MP3675" s="0"/>
      <c r="MQ3675" s="0"/>
      <c r="MR3675" s="0"/>
      <c r="MS3675" s="0"/>
      <c r="MT3675" s="0"/>
      <c r="MU3675" s="0"/>
      <c r="MV3675" s="0"/>
      <c r="MW3675" s="0"/>
      <c r="MX3675" s="0"/>
      <c r="MY3675" s="0"/>
      <c r="MZ3675" s="0"/>
      <c r="NA3675" s="0"/>
      <c r="NB3675" s="0"/>
      <c r="NC3675" s="0"/>
      <c r="ND3675" s="0"/>
      <c r="NE3675" s="0"/>
      <c r="NF3675" s="0"/>
      <c r="NG3675" s="0"/>
      <c r="NH3675" s="0"/>
      <c r="NI3675" s="0"/>
      <c r="NJ3675" s="0"/>
      <c r="NK3675" s="0"/>
      <c r="NL3675" s="0"/>
      <c r="NM3675" s="0"/>
      <c r="NN3675" s="0"/>
      <c r="NO3675" s="0"/>
      <c r="NP3675" s="0"/>
      <c r="NQ3675" s="0"/>
      <c r="NR3675" s="0"/>
      <c r="NS3675" s="0"/>
      <c r="NT3675" s="0"/>
      <c r="NU3675" s="0"/>
      <c r="NV3675" s="0"/>
      <c r="NW3675" s="0"/>
      <c r="NX3675" s="0"/>
      <c r="NY3675" s="0"/>
      <c r="NZ3675" s="0"/>
      <c r="OA3675" s="0"/>
      <c r="OB3675" s="0"/>
      <c r="OC3675" s="0"/>
      <c r="OD3675" s="0"/>
      <c r="OE3675" s="0"/>
      <c r="OF3675" s="0"/>
      <c r="OG3675" s="0"/>
      <c r="OH3675" s="0"/>
      <c r="OI3675" s="0"/>
      <c r="OJ3675" s="0"/>
      <c r="OK3675" s="0"/>
      <c r="OL3675" s="0"/>
      <c r="OM3675" s="0"/>
      <c r="ON3675" s="0"/>
      <c r="OO3675" s="0"/>
      <c r="OP3675" s="0"/>
      <c r="OQ3675" s="0"/>
      <c r="OR3675" s="0"/>
      <c r="OS3675" s="0"/>
      <c r="OT3675" s="0"/>
      <c r="OU3675" s="0"/>
      <c r="OV3675" s="0"/>
      <c r="OW3675" s="0"/>
      <c r="OX3675" s="0"/>
      <c r="OY3675" s="0"/>
      <c r="OZ3675" s="0"/>
      <c r="PA3675" s="0"/>
      <c r="PB3675" s="0"/>
      <c r="PC3675" s="0"/>
      <c r="PD3675" s="0"/>
      <c r="PE3675" s="0"/>
      <c r="PF3675" s="0"/>
      <c r="PG3675" s="0"/>
      <c r="PH3675" s="0"/>
      <c r="PI3675" s="0"/>
      <c r="PJ3675" s="0"/>
      <c r="PK3675" s="0"/>
      <c r="PL3675" s="0"/>
      <c r="PM3675" s="0"/>
      <c r="PN3675" s="0"/>
      <c r="PO3675" s="0"/>
      <c r="PP3675" s="0"/>
      <c r="PQ3675" s="0"/>
      <c r="PR3675" s="0"/>
      <c r="PS3675" s="0"/>
      <c r="PT3675" s="0"/>
      <c r="PU3675" s="0"/>
      <c r="PV3675" s="0"/>
      <c r="PW3675" s="0"/>
      <c r="PX3675" s="0"/>
      <c r="PY3675" s="0"/>
      <c r="PZ3675" s="0"/>
      <c r="QA3675" s="0"/>
      <c r="QB3675" s="0"/>
      <c r="QC3675" s="0"/>
      <c r="QD3675" s="0"/>
      <c r="QE3675" s="0"/>
      <c r="QF3675" s="0"/>
      <c r="QG3675" s="0"/>
      <c r="QH3675" s="0"/>
      <c r="QI3675" s="0"/>
      <c r="QJ3675" s="0"/>
      <c r="QK3675" s="0"/>
      <c r="QL3675" s="0"/>
      <c r="QM3675" s="0"/>
      <c r="QN3675" s="0"/>
      <c r="QO3675" s="0"/>
      <c r="QP3675" s="0"/>
      <c r="QQ3675" s="0"/>
      <c r="QR3675" s="0"/>
      <c r="QS3675" s="0"/>
      <c r="QT3675" s="0"/>
      <c r="QU3675" s="0"/>
      <c r="QV3675" s="0"/>
      <c r="QW3675" s="0"/>
      <c r="QX3675" s="0"/>
      <c r="QY3675" s="0"/>
      <c r="QZ3675" s="0"/>
      <c r="RA3675" s="0"/>
      <c r="RB3675" s="0"/>
      <c r="RC3675" s="0"/>
      <c r="RD3675" s="0"/>
      <c r="RE3675" s="0"/>
      <c r="RF3675" s="0"/>
      <c r="RG3675" s="0"/>
      <c r="RH3675" s="0"/>
      <c r="RI3675" s="0"/>
      <c r="RJ3675" s="0"/>
      <c r="RK3675" s="0"/>
      <c r="RL3675" s="0"/>
      <c r="RM3675" s="0"/>
      <c r="RN3675" s="0"/>
      <c r="RO3675" s="0"/>
      <c r="RP3675" s="0"/>
      <c r="RQ3675" s="0"/>
      <c r="RR3675" s="0"/>
      <c r="RS3675" s="0"/>
      <c r="RT3675" s="0"/>
      <c r="RU3675" s="0"/>
      <c r="RV3675" s="0"/>
      <c r="RW3675" s="0"/>
      <c r="RX3675" s="0"/>
      <c r="RY3675" s="0"/>
      <c r="RZ3675" s="0"/>
      <c r="SA3675" s="0"/>
      <c r="SB3675" s="0"/>
      <c r="SC3675" s="0"/>
      <c r="SD3675" s="0"/>
      <c r="SE3675" s="0"/>
      <c r="SF3675" s="0"/>
      <c r="SG3675" s="0"/>
      <c r="SH3675" s="0"/>
      <c r="SI3675" s="0"/>
      <c r="SJ3675" s="0"/>
      <c r="SK3675" s="0"/>
      <c r="SL3675" s="0"/>
      <c r="SM3675" s="0"/>
      <c r="SN3675" s="0"/>
      <c r="SO3675" s="0"/>
      <c r="SP3675" s="0"/>
      <c r="SQ3675" s="0"/>
      <c r="SR3675" s="0"/>
      <c r="SS3675" s="0"/>
      <c r="ST3675" s="0"/>
      <c r="SU3675" s="0"/>
      <c r="SV3675" s="0"/>
      <c r="SW3675" s="0"/>
      <c r="SX3675" s="0"/>
      <c r="SY3675" s="0"/>
      <c r="SZ3675" s="0"/>
      <c r="TA3675" s="0"/>
      <c r="TB3675" s="0"/>
      <c r="TC3675" s="0"/>
      <c r="TD3675" s="0"/>
      <c r="TE3675" s="0"/>
      <c r="TF3675" s="0"/>
      <c r="TG3675" s="0"/>
      <c r="TH3675" s="0"/>
      <c r="TI3675" s="0"/>
      <c r="TJ3675" s="0"/>
      <c r="TK3675" s="0"/>
      <c r="TL3675" s="0"/>
      <c r="TM3675" s="0"/>
      <c r="TN3675" s="0"/>
      <c r="TO3675" s="0"/>
      <c r="TP3675" s="0"/>
      <c r="TQ3675" s="0"/>
      <c r="TR3675" s="0"/>
      <c r="TS3675" s="0"/>
      <c r="TT3675" s="0"/>
      <c r="TU3675" s="0"/>
      <c r="TV3675" s="0"/>
      <c r="TW3675" s="0"/>
      <c r="TX3675" s="0"/>
      <c r="TY3675" s="0"/>
      <c r="TZ3675" s="0"/>
      <c r="UA3675" s="0"/>
      <c r="UB3675" s="0"/>
      <c r="UC3675" s="0"/>
      <c r="UD3675" s="0"/>
      <c r="UE3675" s="0"/>
      <c r="UF3675" s="0"/>
      <c r="UG3675" s="0"/>
      <c r="UH3675" s="0"/>
      <c r="UI3675" s="0"/>
      <c r="UJ3675" s="0"/>
      <c r="UK3675" s="0"/>
      <c r="UL3675" s="0"/>
      <c r="UM3675" s="0"/>
      <c r="UN3675" s="0"/>
      <c r="UO3675" s="0"/>
      <c r="UP3675" s="0"/>
      <c r="UQ3675" s="0"/>
      <c r="UR3675" s="0"/>
      <c r="US3675" s="0"/>
      <c r="UT3675" s="0"/>
      <c r="UU3675" s="0"/>
      <c r="UV3675" s="0"/>
      <c r="UW3675" s="0"/>
      <c r="UX3675" s="0"/>
      <c r="UY3675" s="0"/>
      <c r="UZ3675" s="0"/>
      <c r="VA3675" s="0"/>
      <c r="VB3675" s="0"/>
      <c r="VC3675" s="0"/>
      <c r="VD3675" s="0"/>
      <c r="VE3675" s="0"/>
      <c r="VF3675" s="0"/>
      <c r="VG3675" s="0"/>
      <c r="VH3675" s="0"/>
      <c r="VI3675" s="0"/>
      <c r="VJ3675" s="0"/>
      <c r="VK3675" s="0"/>
      <c r="VL3675" s="0"/>
      <c r="VM3675" s="0"/>
      <c r="VN3675" s="0"/>
      <c r="VO3675" s="0"/>
      <c r="VP3675" s="0"/>
      <c r="VQ3675" s="0"/>
      <c r="VR3675" s="0"/>
      <c r="VS3675" s="0"/>
      <c r="VT3675" s="0"/>
      <c r="VU3675" s="0"/>
      <c r="VV3675" s="0"/>
      <c r="VW3675" s="0"/>
      <c r="VX3675" s="0"/>
      <c r="VY3675" s="0"/>
      <c r="VZ3675" s="0"/>
      <c r="WA3675" s="0"/>
      <c r="WB3675" s="0"/>
      <c r="WC3675" s="0"/>
      <c r="WD3675" s="0"/>
      <c r="WE3675" s="0"/>
      <c r="WF3675" s="0"/>
      <c r="WG3675" s="0"/>
      <c r="WH3675" s="0"/>
      <c r="WI3675" s="0"/>
      <c r="WJ3675" s="0"/>
      <c r="WK3675" s="0"/>
      <c r="WL3675" s="0"/>
      <c r="WM3675" s="0"/>
      <c r="WN3675" s="0"/>
      <c r="WO3675" s="0"/>
      <c r="WP3675" s="0"/>
      <c r="WQ3675" s="0"/>
      <c r="WR3675" s="0"/>
      <c r="WS3675" s="0"/>
      <c r="WT3675" s="0"/>
      <c r="WU3675" s="0"/>
      <c r="WV3675" s="0"/>
      <c r="WW3675" s="0"/>
      <c r="WX3675" s="0"/>
      <c r="WY3675" s="0"/>
      <c r="WZ3675" s="0"/>
      <c r="XA3675" s="0"/>
      <c r="XB3675" s="0"/>
      <c r="XC3675" s="0"/>
      <c r="XD3675" s="0"/>
      <c r="XE3675" s="0"/>
      <c r="XF3675" s="0"/>
      <c r="XG3675" s="0"/>
      <c r="XH3675" s="0"/>
      <c r="XI3675" s="0"/>
      <c r="XJ3675" s="0"/>
      <c r="XK3675" s="0"/>
      <c r="XL3675" s="0"/>
      <c r="XM3675" s="0"/>
      <c r="XN3675" s="0"/>
      <c r="XO3675" s="0"/>
      <c r="XP3675" s="0"/>
      <c r="XQ3675" s="0"/>
      <c r="XR3675" s="0"/>
      <c r="XS3675" s="0"/>
      <c r="XT3675" s="0"/>
      <c r="XU3675" s="0"/>
      <c r="XV3675" s="0"/>
      <c r="XW3675" s="0"/>
      <c r="XX3675" s="0"/>
      <c r="XY3675" s="0"/>
      <c r="XZ3675" s="0"/>
      <c r="YA3675" s="0"/>
      <c r="YB3675" s="0"/>
      <c r="YC3675" s="0"/>
      <c r="YD3675" s="0"/>
      <c r="YE3675" s="0"/>
      <c r="YF3675" s="0"/>
      <c r="YG3675" s="0"/>
      <c r="YH3675" s="0"/>
      <c r="YI3675" s="0"/>
      <c r="YJ3675" s="0"/>
      <c r="YK3675" s="0"/>
      <c r="YL3675" s="0"/>
      <c r="YM3675" s="0"/>
      <c r="YN3675" s="0"/>
      <c r="YO3675" s="0"/>
      <c r="YP3675" s="0"/>
      <c r="YQ3675" s="0"/>
      <c r="YR3675" s="0"/>
      <c r="YS3675" s="0"/>
      <c r="YT3675" s="0"/>
      <c r="YU3675" s="0"/>
      <c r="YV3675" s="0"/>
      <c r="YW3675" s="0"/>
      <c r="YX3675" s="0"/>
      <c r="YY3675" s="0"/>
      <c r="YZ3675" s="0"/>
      <c r="ZA3675" s="0"/>
      <c r="ZB3675" s="0"/>
      <c r="ZC3675" s="0"/>
      <c r="ZD3675" s="0"/>
      <c r="ZE3675" s="0"/>
      <c r="ZF3675" s="0"/>
      <c r="ZG3675" s="0"/>
      <c r="ZH3675" s="0"/>
      <c r="ZI3675" s="0"/>
      <c r="ZJ3675" s="0"/>
      <c r="ZK3675" s="0"/>
      <c r="ZL3675" s="0"/>
      <c r="ZM3675" s="0"/>
      <c r="ZN3675" s="0"/>
      <c r="ZO3675" s="0"/>
      <c r="ZP3675" s="0"/>
      <c r="ZQ3675" s="0"/>
      <c r="ZR3675" s="0"/>
      <c r="ZS3675" s="0"/>
      <c r="ZT3675" s="0"/>
      <c r="ZU3675" s="0"/>
      <c r="ZV3675" s="0"/>
      <c r="ZW3675" s="0"/>
      <c r="ZX3675" s="0"/>
      <c r="ZY3675" s="0"/>
      <c r="ZZ3675" s="0"/>
      <c r="AAA3675" s="0"/>
      <c r="AAB3675" s="0"/>
      <c r="AAC3675" s="0"/>
      <c r="AAD3675" s="0"/>
      <c r="AAE3675" s="0"/>
      <c r="AAF3675" s="0"/>
      <c r="AAG3675" s="0"/>
      <c r="AAH3675" s="0"/>
      <c r="AAI3675" s="0"/>
      <c r="AAJ3675" s="0"/>
      <c r="AAK3675" s="0"/>
      <c r="AAL3675" s="0"/>
      <c r="AAM3675" s="0"/>
      <c r="AAN3675" s="0"/>
      <c r="AAO3675" s="0"/>
      <c r="AAP3675" s="0"/>
      <c r="AAQ3675" s="0"/>
      <c r="AAR3675" s="0"/>
      <c r="AAS3675" s="0"/>
      <c r="AAT3675" s="0"/>
      <c r="AAU3675" s="0"/>
      <c r="AAV3675" s="0"/>
      <c r="AAW3675" s="0"/>
      <c r="AAX3675" s="0"/>
      <c r="AAY3675" s="0"/>
      <c r="AAZ3675" s="0"/>
      <c r="ABA3675" s="0"/>
      <c r="ABB3675" s="0"/>
      <c r="ABC3675" s="0"/>
      <c r="ABD3675" s="0"/>
      <c r="ABE3675" s="0"/>
      <c r="ABF3675" s="0"/>
      <c r="ABG3675" s="0"/>
      <c r="ABH3675" s="0"/>
      <c r="ABI3675" s="0"/>
      <c r="ABJ3675" s="0"/>
      <c r="ABK3675" s="0"/>
      <c r="ABL3675" s="0"/>
      <c r="ABM3675" s="0"/>
      <c r="ABN3675" s="0"/>
      <c r="ABO3675" s="0"/>
      <c r="ABP3675" s="0"/>
      <c r="ABQ3675" s="0"/>
      <c r="ABR3675" s="0"/>
      <c r="ABS3675" s="0"/>
      <c r="ABT3675" s="0"/>
      <c r="ABU3675" s="0"/>
      <c r="ABV3675" s="0"/>
      <c r="ABW3675" s="0"/>
      <c r="ABX3675" s="0"/>
      <c r="ABY3675" s="0"/>
      <c r="ABZ3675" s="0"/>
      <c r="ACA3675" s="0"/>
      <c r="ACB3675" s="0"/>
      <c r="ACC3675" s="0"/>
      <c r="ACD3675" s="0"/>
      <c r="ACE3675" s="0"/>
      <c r="ACF3675" s="0"/>
      <c r="ACG3675" s="0"/>
      <c r="ACH3675" s="0"/>
      <c r="ACI3675" s="0"/>
      <c r="ACJ3675" s="0"/>
      <c r="ACK3675" s="0"/>
      <c r="ACL3675" s="0"/>
      <c r="ACM3675" s="0"/>
      <c r="ACN3675" s="0"/>
      <c r="ACO3675" s="0"/>
      <c r="ACP3675" s="0"/>
      <c r="ACQ3675" s="0"/>
      <c r="ACR3675" s="0"/>
      <c r="ACS3675" s="0"/>
      <c r="ACT3675" s="0"/>
      <c r="ACU3675" s="0"/>
      <c r="ACV3675" s="0"/>
      <c r="ACW3675" s="0"/>
      <c r="ACX3675" s="0"/>
      <c r="ACY3675" s="0"/>
      <c r="ACZ3675" s="0"/>
      <c r="ADA3675" s="0"/>
      <c r="ADB3675" s="0"/>
      <c r="ADC3675" s="0"/>
      <c r="ADD3675" s="0"/>
      <c r="ADE3675" s="0"/>
      <c r="ADF3675" s="0"/>
      <c r="ADG3675" s="0"/>
      <c r="ADH3675" s="0"/>
      <c r="ADI3675" s="0"/>
      <c r="ADJ3675" s="0"/>
      <c r="ADK3675" s="0"/>
      <c r="ADL3675" s="0"/>
      <c r="ADM3675" s="0"/>
      <c r="ADN3675" s="0"/>
      <c r="ADO3675" s="0"/>
      <c r="ADP3675" s="0"/>
      <c r="ADQ3675" s="0"/>
      <c r="ADR3675" s="0"/>
      <c r="ADS3675" s="0"/>
      <c r="ADT3675" s="0"/>
      <c r="ADU3675" s="0"/>
      <c r="ADV3675" s="0"/>
      <c r="ADW3675" s="0"/>
      <c r="ADX3675" s="0"/>
      <c r="ADY3675" s="0"/>
      <c r="ADZ3675" s="0"/>
      <c r="AEA3675" s="0"/>
      <c r="AEB3675" s="0"/>
      <c r="AEC3675" s="0"/>
      <c r="AED3675" s="0"/>
      <c r="AEE3675" s="0"/>
      <c r="AEF3675" s="0"/>
      <c r="AEG3675" s="0"/>
      <c r="AEH3675" s="0"/>
      <c r="AEI3675" s="0"/>
      <c r="AEJ3675" s="0"/>
      <c r="AEK3675" s="0"/>
      <c r="AEL3675" s="0"/>
      <c r="AEM3675" s="0"/>
      <c r="AEN3675" s="0"/>
      <c r="AEO3675" s="0"/>
      <c r="AEP3675" s="0"/>
      <c r="AEQ3675" s="0"/>
      <c r="AER3675" s="0"/>
      <c r="AES3675" s="0"/>
      <c r="AET3675" s="0"/>
      <c r="AEU3675" s="0"/>
      <c r="AEV3675" s="0"/>
      <c r="AEW3675" s="0"/>
      <c r="AEX3675" s="0"/>
      <c r="AEY3675" s="0"/>
      <c r="AEZ3675" s="0"/>
      <c r="AFA3675" s="0"/>
      <c r="AFB3675" s="0"/>
      <c r="AFC3675" s="0"/>
      <c r="AFD3675" s="0"/>
      <c r="AFE3675" s="0"/>
      <c r="AFF3675" s="0"/>
      <c r="AFG3675" s="0"/>
      <c r="AFH3675" s="0"/>
      <c r="AFI3675" s="0"/>
      <c r="AFJ3675" s="0"/>
      <c r="AFK3675" s="0"/>
      <c r="AFL3675" s="0"/>
      <c r="AFM3675" s="0"/>
      <c r="AFN3675" s="0"/>
      <c r="AFO3675" s="0"/>
      <c r="AFP3675" s="0"/>
      <c r="AFQ3675" s="0"/>
      <c r="AFR3675" s="0"/>
      <c r="AFS3675" s="0"/>
      <c r="AFT3675" s="0"/>
      <c r="AFU3675" s="0"/>
      <c r="AFV3675" s="0"/>
      <c r="AFW3675" s="0"/>
      <c r="AFX3675" s="0"/>
      <c r="AFY3675" s="0"/>
      <c r="AFZ3675" s="0"/>
      <c r="AGA3675" s="0"/>
      <c r="AGB3675" s="0"/>
      <c r="AGC3675" s="0"/>
      <c r="AGD3675" s="0"/>
      <c r="AGE3675" s="0"/>
      <c r="AGF3675" s="0"/>
      <c r="AGG3675" s="0"/>
      <c r="AGH3675" s="0"/>
      <c r="AGI3675" s="0"/>
      <c r="AGJ3675" s="0"/>
      <c r="AGK3675" s="0"/>
      <c r="AGL3675" s="0"/>
      <c r="AGM3675" s="0"/>
      <c r="AGN3675" s="0"/>
      <c r="AGO3675" s="0"/>
      <c r="AGP3675" s="0"/>
      <c r="AGQ3675" s="0"/>
      <c r="AGR3675" s="0"/>
      <c r="AGS3675" s="0"/>
      <c r="AGT3675" s="0"/>
      <c r="AGU3675" s="0"/>
      <c r="AGV3675" s="0"/>
      <c r="AGW3675" s="0"/>
      <c r="AGX3675" s="0"/>
      <c r="AGY3675" s="0"/>
      <c r="AGZ3675" s="0"/>
      <c r="AHA3675" s="0"/>
      <c r="AHB3675" s="0"/>
      <c r="AHC3675" s="0"/>
      <c r="AHD3675" s="0"/>
      <c r="AHE3675" s="0"/>
      <c r="AHF3675" s="0"/>
      <c r="AHG3675" s="0"/>
      <c r="AHH3675" s="0"/>
      <c r="AHI3675" s="0"/>
      <c r="AHJ3675" s="0"/>
      <c r="AHK3675" s="0"/>
      <c r="AHL3675" s="0"/>
      <c r="AHM3675" s="0"/>
      <c r="AHN3675" s="0"/>
      <c r="AHO3675" s="0"/>
      <c r="AHP3675" s="0"/>
      <c r="AHQ3675" s="0"/>
      <c r="AHR3675" s="0"/>
      <c r="AHS3675" s="0"/>
      <c r="AHT3675" s="0"/>
      <c r="AHU3675" s="0"/>
      <c r="AHV3675" s="0"/>
      <c r="AHW3675" s="0"/>
      <c r="AHX3675" s="0"/>
      <c r="AHY3675" s="0"/>
      <c r="AHZ3675" s="0"/>
      <c r="AIA3675" s="0"/>
      <c r="AIB3675" s="0"/>
      <c r="AIC3675" s="0"/>
      <c r="AID3675" s="0"/>
      <c r="AIE3675" s="0"/>
      <c r="AIF3675" s="0"/>
      <c r="AIG3675" s="0"/>
      <c r="AIH3675" s="0"/>
      <c r="AII3675" s="0"/>
      <c r="AIJ3675" s="0"/>
      <c r="AIK3675" s="0"/>
      <c r="AIL3675" s="0"/>
      <c r="AIM3675" s="0"/>
      <c r="AIN3675" s="0"/>
      <c r="AIO3675" s="0"/>
      <c r="AIP3675" s="0"/>
      <c r="AIQ3675" s="0"/>
      <c r="AIR3675" s="0"/>
      <c r="AIS3675" s="0"/>
      <c r="AIT3675" s="0"/>
      <c r="AIU3675" s="0"/>
      <c r="AIV3675" s="0"/>
      <c r="AIW3675" s="0"/>
      <c r="AIX3675" s="0"/>
      <c r="AIY3675" s="0"/>
      <c r="AIZ3675" s="0"/>
      <c r="AJA3675" s="0"/>
      <c r="AJB3675" s="0"/>
      <c r="AJC3675" s="0"/>
      <c r="AJD3675" s="0"/>
      <c r="AJE3675" s="0"/>
      <c r="AJF3675" s="0"/>
      <c r="AJG3675" s="0"/>
      <c r="AJH3675" s="0"/>
      <c r="AJI3675" s="0"/>
      <c r="AJJ3675" s="0"/>
      <c r="AJK3675" s="0"/>
      <c r="AJL3675" s="0"/>
      <c r="AJM3675" s="0"/>
      <c r="AJN3675" s="0"/>
      <c r="AJO3675" s="0"/>
      <c r="AJP3675" s="0"/>
      <c r="AJQ3675" s="0"/>
      <c r="AJR3675" s="0"/>
      <c r="AJS3675" s="0"/>
      <c r="AJT3675" s="0"/>
      <c r="AJU3675" s="0"/>
      <c r="AJV3675" s="0"/>
      <c r="AJW3675" s="0"/>
      <c r="AJX3675" s="0"/>
      <c r="AJY3675" s="0"/>
      <c r="AJZ3675" s="0"/>
      <c r="AKA3675" s="0"/>
      <c r="AKB3675" s="0"/>
      <c r="AKC3675" s="0"/>
      <c r="AKD3675" s="0"/>
      <c r="AKE3675" s="0"/>
      <c r="AKF3675" s="0"/>
      <c r="AKG3675" s="0"/>
      <c r="AKH3675" s="0"/>
      <c r="AKI3675" s="0"/>
      <c r="AKJ3675" s="0"/>
      <c r="AKK3675" s="0"/>
      <c r="AKL3675" s="0"/>
      <c r="AKM3675" s="0"/>
      <c r="AKN3675" s="0"/>
      <c r="AKO3675" s="0"/>
      <c r="AKP3675" s="0"/>
      <c r="AKQ3675" s="0"/>
      <c r="AKR3675" s="0"/>
      <c r="AKS3675" s="0"/>
      <c r="AKT3675" s="0"/>
      <c r="AKU3675" s="0"/>
      <c r="AKV3675" s="0"/>
      <c r="AKW3675" s="0"/>
      <c r="AKX3675" s="0"/>
      <c r="AKY3675" s="0"/>
      <c r="AKZ3675" s="0"/>
      <c r="ALA3675" s="0"/>
      <c r="ALB3675" s="0"/>
      <c r="ALC3675" s="0"/>
      <c r="ALD3675" s="0"/>
      <c r="ALE3675" s="0"/>
      <c r="ALF3675" s="0"/>
      <c r="ALG3675" s="0"/>
      <c r="ALH3675" s="0"/>
      <c r="ALI3675" s="0"/>
      <c r="ALJ3675" s="0"/>
      <c r="ALK3675" s="0"/>
      <c r="ALL3675" s="0"/>
      <c r="ALM3675" s="0"/>
      <c r="ALN3675" s="0"/>
      <c r="ALO3675" s="0"/>
      <c r="ALP3675" s="0"/>
      <c r="ALQ3675" s="0"/>
      <c r="ALR3675" s="0"/>
      <c r="ALS3675" s="0"/>
      <c r="ALT3675" s="0"/>
      <c r="ALU3675" s="0"/>
      <c r="ALV3675" s="0"/>
      <c r="ALW3675" s="0"/>
      <c r="ALX3675" s="0"/>
      <c r="ALY3675" s="0"/>
      <c r="ALZ3675" s="0"/>
      <c r="AMA3675" s="0"/>
      <c r="AMB3675" s="0"/>
      <c r="AMC3675" s="0"/>
      <c r="AMD3675" s="0"/>
      <c r="AME3675" s="0"/>
      <c r="AMF3675" s="0"/>
      <c r="AMG3675" s="0"/>
      <c r="AMH3675" s="0"/>
      <c r="AMI3675" s="0"/>
    </row>
    <row r="3676" customFormat="false" ht="12.75" hidden="false" customHeight="false" outlineLevel="0" collapsed="false">
      <c r="A3676" s="1" t="s">
        <v>3899</v>
      </c>
      <c r="C3676" s="19" t="s">
        <v>3901</v>
      </c>
      <c r="D3676" s="19" t="s">
        <v>13</v>
      </c>
      <c r="E3676" s="20" t="n">
        <v>2.1</v>
      </c>
      <c r="F3676" s="21" t="n">
        <v>0.97</v>
      </c>
      <c r="G3676" s="24" t="s">
        <v>3609</v>
      </c>
      <c r="I3676" s="3"/>
      <c r="K3676" s="4"/>
      <c r="BM3676" s="0"/>
      <c r="BN3676" s="0"/>
      <c r="BO3676" s="0"/>
      <c r="BP3676" s="0"/>
      <c r="BQ3676" s="0"/>
      <c r="BR3676" s="0"/>
      <c r="BS3676" s="0"/>
      <c r="BT3676" s="0"/>
      <c r="BU3676" s="0"/>
      <c r="BV3676" s="0"/>
      <c r="BW3676" s="0"/>
      <c r="BX3676" s="0"/>
      <c r="BY3676" s="0"/>
      <c r="BZ3676" s="0"/>
      <c r="CA3676" s="0"/>
      <c r="CB3676" s="0"/>
      <c r="CC3676" s="0"/>
      <c r="CD3676" s="0"/>
      <c r="CE3676" s="0"/>
      <c r="CF3676" s="0"/>
      <c r="CG3676" s="0"/>
      <c r="CH3676" s="0"/>
      <c r="CI3676" s="0"/>
      <c r="CJ3676" s="0"/>
      <c r="CK3676" s="0"/>
      <c r="CL3676" s="0"/>
      <c r="CM3676" s="0"/>
      <c r="CN3676" s="0"/>
      <c r="CO3676" s="0"/>
      <c r="CP3676" s="0"/>
      <c r="CQ3676" s="0"/>
      <c r="CR3676" s="0"/>
      <c r="CS3676" s="0"/>
      <c r="CT3676" s="0"/>
      <c r="CU3676" s="0"/>
      <c r="CV3676" s="0"/>
      <c r="CW3676" s="0"/>
      <c r="CX3676" s="0"/>
      <c r="CY3676" s="0"/>
      <c r="CZ3676" s="0"/>
      <c r="DA3676" s="0"/>
      <c r="DB3676" s="0"/>
      <c r="DC3676" s="0"/>
      <c r="DD3676" s="0"/>
      <c r="DE3676" s="0"/>
      <c r="DF3676" s="0"/>
      <c r="DG3676" s="0"/>
      <c r="DH3676" s="0"/>
      <c r="DI3676" s="0"/>
      <c r="DJ3676" s="0"/>
      <c r="DK3676" s="0"/>
      <c r="DL3676" s="0"/>
      <c r="DM3676" s="0"/>
      <c r="DN3676" s="0"/>
      <c r="DO3676" s="0"/>
      <c r="DP3676" s="0"/>
      <c r="DQ3676" s="0"/>
      <c r="DR3676" s="0"/>
      <c r="DS3676" s="0"/>
      <c r="DT3676" s="0"/>
      <c r="DU3676" s="0"/>
      <c r="DV3676" s="0"/>
      <c r="DW3676" s="0"/>
      <c r="DX3676" s="0"/>
      <c r="DY3676" s="0"/>
      <c r="DZ3676" s="0"/>
      <c r="EA3676" s="0"/>
      <c r="EB3676" s="0"/>
      <c r="EC3676" s="0"/>
      <c r="ED3676" s="0"/>
      <c r="EE3676" s="0"/>
      <c r="EF3676" s="0"/>
      <c r="EG3676" s="0"/>
      <c r="EH3676" s="0"/>
      <c r="EI3676" s="0"/>
      <c r="EJ3676" s="0"/>
      <c r="EK3676" s="0"/>
      <c r="EL3676" s="0"/>
      <c r="EM3676" s="0"/>
      <c r="EN3676" s="0"/>
      <c r="EO3676" s="0"/>
      <c r="EP3676" s="0"/>
      <c r="EQ3676" s="0"/>
      <c r="ER3676" s="0"/>
      <c r="ES3676" s="0"/>
      <c r="ET3676" s="0"/>
      <c r="EU3676" s="0"/>
      <c r="EV3676" s="0"/>
      <c r="EW3676" s="0"/>
      <c r="EX3676" s="0"/>
      <c r="EY3676" s="0"/>
      <c r="EZ3676" s="0"/>
      <c r="FA3676" s="0"/>
      <c r="FB3676" s="0"/>
      <c r="FC3676" s="0"/>
      <c r="FD3676" s="0"/>
      <c r="FE3676" s="0"/>
      <c r="FF3676" s="0"/>
      <c r="FG3676" s="0"/>
      <c r="FH3676" s="0"/>
      <c r="FI3676" s="0"/>
      <c r="FJ3676" s="0"/>
      <c r="FK3676" s="0"/>
      <c r="FL3676" s="0"/>
      <c r="FM3676" s="0"/>
      <c r="FN3676" s="0"/>
      <c r="FO3676" s="0"/>
      <c r="FP3676" s="0"/>
      <c r="FQ3676" s="0"/>
      <c r="FR3676" s="0"/>
      <c r="FS3676" s="0"/>
      <c r="FT3676" s="0"/>
      <c r="FU3676" s="0"/>
      <c r="FV3676" s="0"/>
      <c r="FW3676" s="0"/>
      <c r="FX3676" s="0"/>
      <c r="FY3676" s="0"/>
      <c r="FZ3676" s="0"/>
      <c r="GA3676" s="0"/>
      <c r="GB3676" s="0"/>
      <c r="GC3676" s="0"/>
      <c r="GD3676" s="0"/>
      <c r="GE3676" s="0"/>
      <c r="GF3676" s="0"/>
      <c r="GG3676" s="0"/>
      <c r="GH3676" s="0"/>
      <c r="GI3676" s="0"/>
      <c r="GJ3676" s="0"/>
      <c r="GK3676" s="0"/>
      <c r="GL3676" s="0"/>
      <c r="GM3676" s="0"/>
      <c r="GN3676" s="0"/>
      <c r="GO3676" s="0"/>
      <c r="GP3676" s="0"/>
      <c r="GQ3676" s="0"/>
      <c r="GR3676" s="0"/>
      <c r="GS3676" s="0"/>
      <c r="GT3676" s="0"/>
      <c r="GU3676" s="0"/>
      <c r="GV3676" s="0"/>
      <c r="GW3676" s="0"/>
      <c r="GX3676" s="0"/>
      <c r="GY3676" s="0"/>
      <c r="GZ3676" s="0"/>
      <c r="HA3676" s="0"/>
      <c r="HB3676" s="0"/>
      <c r="HC3676" s="0"/>
      <c r="HD3676" s="0"/>
      <c r="HE3676" s="0"/>
      <c r="HF3676" s="0"/>
      <c r="HG3676" s="0"/>
      <c r="HH3676" s="0"/>
      <c r="HI3676" s="0"/>
      <c r="HJ3676" s="0"/>
      <c r="HK3676" s="0"/>
      <c r="HL3676" s="0"/>
      <c r="HM3676" s="0"/>
      <c r="HN3676" s="0"/>
      <c r="HO3676" s="0"/>
      <c r="HP3676" s="0"/>
      <c r="HQ3676" s="0"/>
      <c r="HR3676" s="0"/>
      <c r="HS3676" s="0"/>
      <c r="HT3676" s="0"/>
      <c r="HU3676" s="0"/>
      <c r="HV3676" s="0"/>
      <c r="HW3676" s="0"/>
      <c r="HX3676" s="0"/>
      <c r="HY3676" s="0"/>
      <c r="HZ3676" s="0"/>
      <c r="IA3676" s="0"/>
      <c r="IB3676" s="0"/>
      <c r="IC3676" s="0"/>
      <c r="ID3676" s="0"/>
      <c r="IE3676" s="0"/>
      <c r="IF3676" s="0"/>
      <c r="IG3676" s="0"/>
      <c r="IH3676" s="0"/>
      <c r="II3676" s="0"/>
      <c r="IJ3676" s="0"/>
      <c r="IK3676" s="0"/>
      <c r="IL3676" s="0"/>
      <c r="IM3676" s="0"/>
      <c r="IN3676" s="0"/>
      <c r="IO3676" s="0"/>
      <c r="IP3676" s="0"/>
      <c r="IQ3676" s="0"/>
      <c r="IR3676" s="0"/>
      <c r="IS3676" s="0"/>
      <c r="IT3676" s="0"/>
      <c r="IU3676" s="0"/>
      <c r="IV3676" s="0"/>
      <c r="IW3676" s="0"/>
      <c r="IX3676" s="0"/>
      <c r="IY3676" s="0"/>
      <c r="IZ3676" s="0"/>
      <c r="JA3676" s="0"/>
      <c r="JB3676" s="0"/>
      <c r="JC3676" s="0"/>
      <c r="JD3676" s="0"/>
      <c r="JE3676" s="0"/>
      <c r="JF3676" s="0"/>
      <c r="JG3676" s="0"/>
      <c r="JH3676" s="0"/>
      <c r="JI3676" s="0"/>
      <c r="JJ3676" s="0"/>
      <c r="JK3676" s="0"/>
      <c r="JL3676" s="0"/>
      <c r="JM3676" s="0"/>
      <c r="JN3676" s="0"/>
      <c r="JO3676" s="0"/>
      <c r="JP3676" s="0"/>
      <c r="JQ3676" s="0"/>
      <c r="JR3676" s="0"/>
      <c r="JS3676" s="0"/>
      <c r="JT3676" s="0"/>
      <c r="JU3676" s="0"/>
      <c r="JV3676" s="0"/>
      <c r="JW3676" s="0"/>
      <c r="JX3676" s="0"/>
      <c r="JY3676" s="0"/>
      <c r="JZ3676" s="0"/>
      <c r="KA3676" s="0"/>
      <c r="KB3676" s="0"/>
      <c r="KC3676" s="0"/>
      <c r="KD3676" s="0"/>
      <c r="KE3676" s="0"/>
      <c r="KF3676" s="0"/>
      <c r="KG3676" s="0"/>
      <c r="KH3676" s="0"/>
      <c r="KI3676" s="0"/>
      <c r="KJ3676" s="0"/>
      <c r="KK3676" s="0"/>
      <c r="KL3676" s="0"/>
      <c r="KM3676" s="0"/>
      <c r="KN3676" s="0"/>
      <c r="KO3676" s="0"/>
      <c r="KP3676" s="0"/>
      <c r="KQ3676" s="0"/>
      <c r="KR3676" s="0"/>
      <c r="KS3676" s="0"/>
      <c r="KT3676" s="0"/>
      <c r="KU3676" s="0"/>
      <c r="KV3676" s="0"/>
      <c r="KW3676" s="0"/>
      <c r="KX3676" s="0"/>
      <c r="KY3676" s="0"/>
      <c r="KZ3676" s="0"/>
      <c r="LA3676" s="0"/>
      <c r="LB3676" s="0"/>
      <c r="LC3676" s="0"/>
      <c r="LD3676" s="0"/>
      <c r="LE3676" s="0"/>
      <c r="LF3676" s="0"/>
      <c r="LG3676" s="0"/>
      <c r="LH3676" s="0"/>
      <c r="LI3676" s="0"/>
      <c r="LJ3676" s="0"/>
      <c r="LK3676" s="0"/>
      <c r="LL3676" s="0"/>
      <c r="LM3676" s="0"/>
      <c r="LN3676" s="0"/>
      <c r="LO3676" s="0"/>
      <c r="LP3676" s="0"/>
      <c r="LQ3676" s="0"/>
      <c r="LR3676" s="0"/>
      <c r="LS3676" s="0"/>
      <c r="LT3676" s="0"/>
      <c r="LU3676" s="0"/>
      <c r="LV3676" s="0"/>
      <c r="LW3676" s="0"/>
      <c r="LX3676" s="0"/>
      <c r="LY3676" s="0"/>
      <c r="LZ3676" s="0"/>
      <c r="MA3676" s="0"/>
      <c r="MB3676" s="0"/>
      <c r="MC3676" s="0"/>
      <c r="MD3676" s="0"/>
      <c r="ME3676" s="0"/>
      <c r="MF3676" s="0"/>
      <c r="MG3676" s="0"/>
      <c r="MH3676" s="0"/>
      <c r="MI3676" s="0"/>
      <c r="MJ3676" s="0"/>
      <c r="MK3676" s="0"/>
      <c r="ML3676" s="0"/>
      <c r="MM3676" s="0"/>
      <c r="MN3676" s="0"/>
      <c r="MO3676" s="0"/>
      <c r="MP3676" s="0"/>
      <c r="MQ3676" s="0"/>
      <c r="MR3676" s="0"/>
      <c r="MS3676" s="0"/>
      <c r="MT3676" s="0"/>
      <c r="MU3676" s="0"/>
      <c r="MV3676" s="0"/>
      <c r="MW3676" s="0"/>
      <c r="MX3676" s="0"/>
      <c r="MY3676" s="0"/>
      <c r="MZ3676" s="0"/>
      <c r="NA3676" s="0"/>
      <c r="NB3676" s="0"/>
      <c r="NC3676" s="0"/>
      <c r="ND3676" s="0"/>
      <c r="NE3676" s="0"/>
      <c r="NF3676" s="0"/>
      <c r="NG3676" s="0"/>
      <c r="NH3676" s="0"/>
      <c r="NI3676" s="0"/>
      <c r="NJ3676" s="0"/>
      <c r="NK3676" s="0"/>
      <c r="NL3676" s="0"/>
      <c r="NM3676" s="0"/>
      <c r="NN3676" s="0"/>
      <c r="NO3676" s="0"/>
      <c r="NP3676" s="0"/>
      <c r="NQ3676" s="0"/>
      <c r="NR3676" s="0"/>
      <c r="NS3676" s="0"/>
      <c r="NT3676" s="0"/>
      <c r="NU3676" s="0"/>
      <c r="NV3676" s="0"/>
      <c r="NW3676" s="0"/>
      <c r="NX3676" s="0"/>
      <c r="NY3676" s="0"/>
      <c r="NZ3676" s="0"/>
      <c r="OA3676" s="0"/>
      <c r="OB3676" s="0"/>
      <c r="OC3676" s="0"/>
      <c r="OD3676" s="0"/>
      <c r="OE3676" s="0"/>
      <c r="OF3676" s="0"/>
      <c r="OG3676" s="0"/>
      <c r="OH3676" s="0"/>
      <c r="OI3676" s="0"/>
      <c r="OJ3676" s="0"/>
      <c r="OK3676" s="0"/>
      <c r="OL3676" s="0"/>
      <c r="OM3676" s="0"/>
      <c r="ON3676" s="0"/>
      <c r="OO3676" s="0"/>
      <c r="OP3676" s="0"/>
      <c r="OQ3676" s="0"/>
      <c r="OR3676" s="0"/>
      <c r="OS3676" s="0"/>
      <c r="OT3676" s="0"/>
      <c r="OU3676" s="0"/>
      <c r="OV3676" s="0"/>
      <c r="OW3676" s="0"/>
      <c r="OX3676" s="0"/>
      <c r="OY3676" s="0"/>
      <c r="OZ3676" s="0"/>
      <c r="PA3676" s="0"/>
      <c r="PB3676" s="0"/>
      <c r="PC3676" s="0"/>
      <c r="PD3676" s="0"/>
      <c r="PE3676" s="0"/>
      <c r="PF3676" s="0"/>
      <c r="PG3676" s="0"/>
      <c r="PH3676" s="0"/>
      <c r="PI3676" s="0"/>
      <c r="PJ3676" s="0"/>
      <c r="PK3676" s="0"/>
      <c r="PL3676" s="0"/>
      <c r="PM3676" s="0"/>
      <c r="PN3676" s="0"/>
      <c r="PO3676" s="0"/>
      <c r="PP3676" s="0"/>
      <c r="PQ3676" s="0"/>
      <c r="PR3676" s="0"/>
      <c r="PS3676" s="0"/>
      <c r="PT3676" s="0"/>
      <c r="PU3676" s="0"/>
      <c r="PV3676" s="0"/>
      <c r="PW3676" s="0"/>
      <c r="PX3676" s="0"/>
      <c r="PY3676" s="0"/>
      <c r="PZ3676" s="0"/>
      <c r="QA3676" s="0"/>
      <c r="QB3676" s="0"/>
      <c r="QC3676" s="0"/>
      <c r="QD3676" s="0"/>
      <c r="QE3676" s="0"/>
      <c r="QF3676" s="0"/>
      <c r="QG3676" s="0"/>
      <c r="QH3676" s="0"/>
      <c r="QI3676" s="0"/>
      <c r="QJ3676" s="0"/>
      <c r="QK3676" s="0"/>
      <c r="QL3676" s="0"/>
      <c r="QM3676" s="0"/>
      <c r="QN3676" s="0"/>
      <c r="QO3676" s="0"/>
      <c r="QP3676" s="0"/>
      <c r="QQ3676" s="0"/>
      <c r="QR3676" s="0"/>
      <c r="QS3676" s="0"/>
      <c r="QT3676" s="0"/>
      <c r="QU3676" s="0"/>
      <c r="QV3676" s="0"/>
      <c r="QW3676" s="0"/>
      <c r="QX3676" s="0"/>
      <c r="QY3676" s="0"/>
      <c r="QZ3676" s="0"/>
      <c r="RA3676" s="0"/>
      <c r="RB3676" s="0"/>
      <c r="RC3676" s="0"/>
      <c r="RD3676" s="0"/>
      <c r="RE3676" s="0"/>
      <c r="RF3676" s="0"/>
      <c r="RG3676" s="0"/>
      <c r="RH3676" s="0"/>
      <c r="RI3676" s="0"/>
      <c r="RJ3676" s="0"/>
      <c r="RK3676" s="0"/>
      <c r="RL3676" s="0"/>
      <c r="RM3676" s="0"/>
      <c r="RN3676" s="0"/>
      <c r="RO3676" s="0"/>
      <c r="RP3676" s="0"/>
      <c r="RQ3676" s="0"/>
      <c r="RR3676" s="0"/>
      <c r="RS3676" s="0"/>
      <c r="RT3676" s="0"/>
      <c r="RU3676" s="0"/>
      <c r="RV3676" s="0"/>
      <c r="RW3676" s="0"/>
      <c r="RX3676" s="0"/>
      <c r="RY3676" s="0"/>
      <c r="RZ3676" s="0"/>
      <c r="SA3676" s="0"/>
      <c r="SB3676" s="0"/>
      <c r="SC3676" s="0"/>
      <c r="SD3676" s="0"/>
      <c r="SE3676" s="0"/>
      <c r="SF3676" s="0"/>
      <c r="SG3676" s="0"/>
      <c r="SH3676" s="0"/>
      <c r="SI3676" s="0"/>
      <c r="SJ3676" s="0"/>
      <c r="SK3676" s="0"/>
      <c r="SL3676" s="0"/>
      <c r="SM3676" s="0"/>
      <c r="SN3676" s="0"/>
      <c r="SO3676" s="0"/>
      <c r="SP3676" s="0"/>
      <c r="SQ3676" s="0"/>
      <c r="SR3676" s="0"/>
      <c r="SS3676" s="0"/>
      <c r="ST3676" s="0"/>
      <c r="SU3676" s="0"/>
      <c r="SV3676" s="0"/>
      <c r="SW3676" s="0"/>
      <c r="SX3676" s="0"/>
      <c r="SY3676" s="0"/>
      <c r="SZ3676" s="0"/>
      <c r="TA3676" s="0"/>
      <c r="TB3676" s="0"/>
      <c r="TC3676" s="0"/>
      <c r="TD3676" s="0"/>
      <c r="TE3676" s="0"/>
      <c r="TF3676" s="0"/>
      <c r="TG3676" s="0"/>
      <c r="TH3676" s="0"/>
      <c r="TI3676" s="0"/>
      <c r="TJ3676" s="0"/>
      <c r="TK3676" s="0"/>
      <c r="TL3676" s="0"/>
      <c r="TM3676" s="0"/>
      <c r="TN3676" s="0"/>
      <c r="TO3676" s="0"/>
      <c r="TP3676" s="0"/>
      <c r="TQ3676" s="0"/>
      <c r="TR3676" s="0"/>
      <c r="TS3676" s="0"/>
      <c r="TT3676" s="0"/>
      <c r="TU3676" s="0"/>
      <c r="TV3676" s="0"/>
      <c r="TW3676" s="0"/>
      <c r="TX3676" s="0"/>
      <c r="TY3676" s="0"/>
      <c r="TZ3676" s="0"/>
      <c r="UA3676" s="0"/>
      <c r="UB3676" s="0"/>
      <c r="UC3676" s="0"/>
      <c r="UD3676" s="0"/>
      <c r="UE3676" s="0"/>
      <c r="UF3676" s="0"/>
      <c r="UG3676" s="0"/>
      <c r="UH3676" s="0"/>
      <c r="UI3676" s="0"/>
      <c r="UJ3676" s="0"/>
      <c r="UK3676" s="0"/>
      <c r="UL3676" s="0"/>
      <c r="UM3676" s="0"/>
      <c r="UN3676" s="0"/>
      <c r="UO3676" s="0"/>
      <c r="UP3676" s="0"/>
      <c r="UQ3676" s="0"/>
      <c r="UR3676" s="0"/>
      <c r="US3676" s="0"/>
      <c r="UT3676" s="0"/>
      <c r="UU3676" s="0"/>
      <c r="UV3676" s="0"/>
      <c r="UW3676" s="0"/>
      <c r="UX3676" s="0"/>
      <c r="UY3676" s="0"/>
      <c r="UZ3676" s="0"/>
      <c r="VA3676" s="0"/>
      <c r="VB3676" s="0"/>
      <c r="VC3676" s="0"/>
      <c r="VD3676" s="0"/>
      <c r="VE3676" s="0"/>
      <c r="VF3676" s="0"/>
      <c r="VG3676" s="0"/>
      <c r="VH3676" s="0"/>
      <c r="VI3676" s="0"/>
      <c r="VJ3676" s="0"/>
      <c r="VK3676" s="0"/>
      <c r="VL3676" s="0"/>
      <c r="VM3676" s="0"/>
      <c r="VN3676" s="0"/>
      <c r="VO3676" s="0"/>
      <c r="VP3676" s="0"/>
      <c r="VQ3676" s="0"/>
      <c r="VR3676" s="0"/>
      <c r="VS3676" s="0"/>
      <c r="VT3676" s="0"/>
      <c r="VU3676" s="0"/>
      <c r="VV3676" s="0"/>
      <c r="VW3676" s="0"/>
      <c r="VX3676" s="0"/>
      <c r="VY3676" s="0"/>
      <c r="VZ3676" s="0"/>
      <c r="WA3676" s="0"/>
      <c r="WB3676" s="0"/>
      <c r="WC3676" s="0"/>
      <c r="WD3676" s="0"/>
      <c r="WE3676" s="0"/>
      <c r="WF3676" s="0"/>
      <c r="WG3676" s="0"/>
      <c r="WH3676" s="0"/>
      <c r="WI3676" s="0"/>
      <c r="WJ3676" s="0"/>
      <c r="WK3676" s="0"/>
      <c r="WL3676" s="0"/>
      <c r="WM3676" s="0"/>
      <c r="WN3676" s="0"/>
      <c r="WO3676" s="0"/>
      <c r="WP3676" s="0"/>
      <c r="WQ3676" s="0"/>
      <c r="WR3676" s="0"/>
      <c r="WS3676" s="0"/>
      <c r="WT3676" s="0"/>
      <c r="WU3676" s="0"/>
      <c r="WV3676" s="0"/>
      <c r="WW3676" s="0"/>
      <c r="WX3676" s="0"/>
      <c r="WY3676" s="0"/>
      <c r="WZ3676" s="0"/>
      <c r="XA3676" s="0"/>
      <c r="XB3676" s="0"/>
      <c r="XC3676" s="0"/>
      <c r="XD3676" s="0"/>
      <c r="XE3676" s="0"/>
      <c r="XF3676" s="0"/>
      <c r="XG3676" s="0"/>
      <c r="XH3676" s="0"/>
      <c r="XI3676" s="0"/>
      <c r="XJ3676" s="0"/>
      <c r="XK3676" s="0"/>
      <c r="XL3676" s="0"/>
      <c r="XM3676" s="0"/>
      <c r="XN3676" s="0"/>
      <c r="XO3676" s="0"/>
      <c r="XP3676" s="0"/>
      <c r="XQ3676" s="0"/>
      <c r="XR3676" s="0"/>
      <c r="XS3676" s="0"/>
      <c r="XT3676" s="0"/>
      <c r="XU3676" s="0"/>
      <c r="XV3676" s="0"/>
      <c r="XW3676" s="0"/>
      <c r="XX3676" s="0"/>
      <c r="XY3676" s="0"/>
      <c r="XZ3676" s="0"/>
      <c r="YA3676" s="0"/>
      <c r="YB3676" s="0"/>
      <c r="YC3676" s="0"/>
      <c r="YD3676" s="0"/>
      <c r="YE3676" s="0"/>
      <c r="YF3676" s="0"/>
      <c r="YG3676" s="0"/>
      <c r="YH3676" s="0"/>
      <c r="YI3676" s="0"/>
      <c r="YJ3676" s="0"/>
      <c r="YK3676" s="0"/>
      <c r="YL3676" s="0"/>
      <c r="YM3676" s="0"/>
      <c r="YN3676" s="0"/>
      <c r="YO3676" s="0"/>
      <c r="YP3676" s="0"/>
      <c r="YQ3676" s="0"/>
      <c r="YR3676" s="0"/>
      <c r="YS3676" s="0"/>
      <c r="YT3676" s="0"/>
      <c r="YU3676" s="0"/>
      <c r="YV3676" s="0"/>
      <c r="YW3676" s="0"/>
      <c r="YX3676" s="0"/>
      <c r="YY3676" s="0"/>
      <c r="YZ3676" s="0"/>
      <c r="ZA3676" s="0"/>
      <c r="ZB3676" s="0"/>
      <c r="ZC3676" s="0"/>
      <c r="ZD3676" s="0"/>
      <c r="ZE3676" s="0"/>
      <c r="ZF3676" s="0"/>
      <c r="ZG3676" s="0"/>
      <c r="ZH3676" s="0"/>
      <c r="ZI3676" s="0"/>
      <c r="ZJ3676" s="0"/>
      <c r="ZK3676" s="0"/>
      <c r="ZL3676" s="0"/>
      <c r="ZM3676" s="0"/>
      <c r="ZN3676" s="0"/>
      <c r="ZO3676" s="0"/>
      <c r="ZP3676" s="0"/>
      <c r="ZQ3676" s="0"/>
      <c r="ZR3676" s="0"/>
      <c r="ZS3676" s="0"/>
      <c r="ZT3676" s="0"/>
      <c r="ZU3676" s="0"/>
      <c r="ZV3676" s="0"/>
      <c r="ZW3676" s="0"/>
      <c r="ZX3676" s="0"/>
      <c r="ZY3676" s="0"/>
      <c r="ZZ3676" s="0"/>
      <c r="AAA3676" s="0"/>
      <c r="AAB3676" s="0"/>
      <c r="AAC3676" s="0"/>
      <c r="AAD3676" s="0"/>
      <c r="AAE3676" s="0"/>
      <c r="AAF3676" s="0"/>
      <c r="AAG3676" s="0"/>
      <c r="AAH3676" s="0"/>
      <c r="AAI3676" s="0"/>
      <c r="AAJ3676" s="0"/>
      <c r="AAK3676" s="0"/>
      <c r="AAL3676" s="0"/>
      <c r="AAM3676" s="0"/>
      <c r="AAN3676" s="0"/>
      <c r="AAO3676" s="0"/>
      <c r="AAP3676" s="0"/>
      <c r="AAQ3676" s="0"/>
      <c r="AAR3676" s="0"/>
      <c r="AAS3676" s="0"/>
      <c r="AAT3676" s="0"/>
      <c r="AAU3676" s="0"/>
      <c r="AAV3676" s="0"/>
      <c r="AAW3676" s="0"/>
      <c r="AAX3676" s="0"/>
      <c r="AAY3676" s="0"/>
      <c r="AAZ3676" s="0"/>
      <c r="ABA3676" s="0"/>
      <c r="ABB3676" s="0"/>
      <c r="ABC3676" s="0"/>
      <c r="ABD3676" s="0"/>
      <c r="ABE3676" s="0"/>
      <c r="ABF3676" s="0"/>
      <c r="ABG3676" s="0"/>
      <c r="ABH3676" s="0"/>
      <c r="ABI3676" s="0"/>
      <c r="ABJ3676" s="0"/>
      <c r="ABK3676" s="0"/>
      <c r="ABL3676" s="0"/>
      <c r="ABM3676" s="0"/>
      <c r="ABN3676" s="0"/>
      <c r="ABO3676" s="0"/>
      <c r="ABP3676" s="0"/>
      <c r="ABQ3676" s="0"/>
      <c r="ABR3676" s="0"/>
      <c r="ABS3676" s="0"/>
      <c r="ABT3676" s="0"/>
      <c r="ABU3676" s="0"/>
      <c r="ABV3676" s="0"/>
      <c r="ABW3676" s="0"/>
      <c r="ABX3676" s="0"/>
      <c r="ABY3676" s="0"/>
      <c r="ABZ3676" s="0"/>
      <c r="ACA3676" s="0"/>
      <c r="ACB3676" s="0"/>
      <c r="ACC3676" s="0"/>
      <c r="ACD3676" s="0"/>
      <c r="ACE3676" s="0"/>
      <c r="ACF3676" s="0"/>
      <c r="ACG3676" s="0"/>
      <c r="ACH3676" s="0"/>
      <c r="ACI3676" s="0"/>
      <c r="ACJ3676" s="0"/>
      <c r="ACK3676" s="0"/>
      <c r="ACL3676" s="0"/>
      <c r="ACM3676" s="0"/>
      <c r="ACN3676" s="0"/>
      <c r="ACO3676" s="0"/>
      <c r="ACP3676" s="0"/>
      <c r="ACQ3676" s="0"/>
      <c r="ACR3676" s="0"/>
      <c r="ACS3676" s="0"/>
      <c r="ACT3676" s="0"/>
      <c r="ACU3676" s="0"/>
      <c r="ACV3676" s="0"/>
      <c r="ACW3676" s="0"/>
      <c r="ACX3676" s="0"/>
      <c r="ACY3676" s="0"/>
      <c r="ACZ3676" s="0"/>
      <c r="ADA3676" s="0"/>
      <c r="ADB3676" s="0"/>
      <c r="ADC3676" s="0"/>
      <c r="ADD3676" s="0"/>
      <c r="ADE3676" s="0"/>
      <c r="ADF3676" s="0"/>
      <c r="ADG3676" s="0"/>
      <c r="ADH3676" s="0"/>
      <c r="ADI3676" s="0"/>
      <c r="ADJ3676" s="0"/>
      <c r="ADK3676" s="0"/>
      <c r="ADL3676" s="0"/>
      <c r="ADM3676" s="0"/>
      <c r="ADN3676" s="0"/>
      <c r="ADO3676" s="0"/>
      <c r="ADP3676" s="0"/>
      <c r="ADQ3676" s="0"/>
      <c r="ADR3676" s="0"/>
      <c r="ADS3676" s="0"/>
      <c r="ADT3676" s="0"/>
      <c r="ADU3676" s="0"/>
      <c r="ADV3676" s="0"/>
      <c r="ADW3676" s="0"/>
      <c r="ADX3676" s="0"/>
      <c r="ADY3676" s="0"/>
      <c r="ADZ3676" s="0"/>
      <c r="AEA3676" s="0"/>
      <c r="AEB3676" s="0"/>
      <c r="AEC3676" s="0"/>
      <c r="AED3676" s="0"/>
      <c r="AEE3676" s="0"/>
      <c r="AEF3676" s="0"/>
      <c r="AEG3676" s="0"/>
      <c r="AEH3676" s="0"/>
      <c r="AEI3676" s="0"/>
      <c r="AEJ3676" s="0"/>
      <c r="AEK3676" s="0"/>
      <c r="AEL3676" s="0"/>
      <c r="AEM3676" s="0"/>
      <c r="AEN3676" s="0"/>
      <c r="AEO3676" s="0"/>
      <c r="AEP3676" s="0"/>
      <c r="AEQ3676" s="0"/>
      <c r="AER3676" s="0"/>
      <c r="AES3676" s="0"/>
      <c r="AET3676" s="0"/>
      <c r="AEU3676" s="0"/>
      <c r="AEV3676" s="0"/>
      <c r="AEW3676" s="0"/>
      <c r="AEX3676" s="0"/>
      <c r="AEY3676" s="0"/>
      <c r="AEZ3676" s="0"/>
      <c r="AFA3676" s="0"/>
      <c r="AFB3676" s="0"/>
      <c r="AFC3676" s="0"/>
      <c r="AFD3676" s="0"/>
      <c r="AFE3676" s="0"/>
      <c r="AFF3676" s="0"/>
      <c r="AFG3676" s="0"/>
      <c r="AFH3676" s="0"/>
      <c r="AFI3676" s="0"/>
      <c r="AFJ3676" s="0"/>
      <c r="AFK3676" s="0"/>
      <c r="AFL3676" s="0"/>
      <c r="AFM3676" s="0"/>
      <c r="AFN3676" s="0"/>
      <c r="AFO3676" s="0"/>
      <c r="AFP3676" s="0"/>
      <c r="AFQ3676" s="0"/>
      <c r="AFR3676" s="0"/>
      <c r="AFS3676" s="0"/>
      <c r="AFT3676" s="0"/>
      <c r="AFU3676" s="0"/>
      <c r="AFV3676" s="0"/>
      <c r="AFW3676" s="0"/>
      <c r="AFX3676" s="0"/>
      <c r="AFY3676" s="0"/>
      <c r="AFZ3676" s="0"/>
      <c r="AGA3676" s="0"/>
      <c r="AGB3676" s="0"/>
      <c r="AGC3676" s="0"/>
      <c r="AGD3676" s="0"/>
      <c r="AGE3676" s="0"/>
      <c r="AGF3676" s="0"/>
      <c r="AGG3676" s="0"/>
      <c r="AGH3676" s="0"/>
      <c r="AGI3676" s="0"/>
      <c r="AGJ3676" s="0"/>
      <c r="AGK3676" s="0"/>
      <c r="AGL3676" s="0"/>
      <c r="AGM3676" s="0"/>
      <c r="AGN3676" s="0"/>
      <c r="AGO3676" s="0"/>
      <c r="AGP3676" s="0"/>
      <c r="AGQ3676" s="0"/>
      <c r="AGR3676" s="0"/>
      <c r="AGS3676" s="0"/>
      <c r="AGT3676" s="0"/>
      <c r="AGU3676" s="0"/>
      <c r="AGV3676" s="0"/>
      <c r="AGW3676" s="0"/>
      <c r="AGX3676" s="0"/>
      <c r="AGY3676" s="0"/>
      <c r="AGZ3676" s="0"/>
      <c r="AHA3676" s="0"/>
      <c r="AHB3676" s="0"/>
      <c r="AHC3676" s="0"/>
      <c r="AHD3676" s="0"/>
      <c r="AHE3676" s="0"/>
      <c r="AHF3676" s="0"/>
      <c r="AHG3676" s="0"/>
      <c r="AHH3676" s="0"/>
      <c r="AHI3676" s="0"/>
      <c r="AHJ3676" s="0"/>
      <c r="AHK3676" s="0"/>
      <c r="AHL3676" s="0"/>
      <c r="AHM3676" s="0"/>
      <c r="AHN3676" s="0"/>
      <c r="AHO3676" s="0"/>
      <c r="AHP3676" s="0"/>
      <c r="AHQ3676" s="0"/>
      <c r="AHR3676" s="0"/>
      <c r="AHS3676" s="0"/>
      <c r="AHT3676" s="0"/>
      <c r="AHU3676" s="0"/>
      <c r="AHV3676" s="0"/>
      <c r="AHW3676" s="0"/>
      <c r="AHX3676" s="0"/>
      <c r="AHY3676" s="0"/>
      <c r="AHZ3676" s="0"/>
      <c r="AIA3676" s="0"/>
      <c r="AIB3676" s="0"/>
      <c r="AIC3676" s="0"/>
      <c r="AID3676" s="0"/>
      <c r="AIE3676" s="0"/>
      <c r="AIF3676" s="0"/>
      <c r="AIG3676" s="0"/>
      <c r="AIH3676" s="0"/>
      <c r="AII3676" s="0"/>
      <c r="AIJ3676" s="0"/>
      <c r="AIK3676" s="0"/>
      <c r="AIL3676" s="0"/>
      <c r="AIM3676" s="0"/>
      <c r="AIN3676" s="0"/>
      <c r="AIO3676" s="0"/>
      <c r="AIP3676" s="0"/>
      <c r="AIQ3676" s="0"/>
      <c r="AIR3676" s="0"/>
      <c r="AIS3676" s="0"/>
      <c r="AIT3676" s="0"/>
      <c r="AIU3676" s="0"/>
      <c r="AIV3676" s="0"/>
      <c r="AIW3676" s="0"/>
      <c r="AIX3676" s="0"/>
      <c r="AIY3676" s="0"/>
      <c r="AIZ3676" s="0"/>
      <c r="AJA3676" s="0"/>
      <c r="AJB3676" s="0"/>
      <c r="AJC3676" s="0"/>
      <c r="AJD3676" s="0"/>
      <c r="AJE3676" s="0"/>
      <c r="AJF3676" s="0"/>
      <c r="AJG3676" s="0"/>
      <c r="AJH3676" s="0"/>
      <c r="AJI3676" s="0"/>
      <c r="AJJ3676" s="0"/>
      <c r="AJK3676" s="0"/>
      <c r="AJL3676" s="0"/>
      <c r="AJM3676" s="0"/>
      <c r="AJN3676" s="0"/>
      <c r="AJO3676" s="0"/>
      <c r="AJP3676" s="0"/>
      <c r="AJQ3676" s="0"/>
      <c r="AJR3676" s="0"/>
      <c r="AJS3676" s="0"/>
      <c r="AJT3676" s="0"/>
      <c r="AJU3676" s="0"/>
      <c r="AJV3676" s="0"/>
      <c r="AJW3676" s="0"/>
      <c r="AJX3676" s="0"/>
      <c r="AJY3676" s="0"/>
      <c r="AJZ3676" s="0"/>
      <c r="AKA3676" s="0"/>
      <c r="AKB3676" s="0"/>
      <c r="AKC3676" s="0"/>
      <c r="AKD3676" s="0"/>
      <c r="AKE3676" s="0"/>
      <c r="AKF3676" s="0"/>
      <c r="AKG3676" s="0"/>
      <c r="AKH3676" s="0"/>
      <c r="AKI3676" s="0"/>
      <c r="AKJ3676" s="0"/>
      <c r="AKK3676" s="0"/>
      <c r="AKL3676" s="0"/>
      <c r="AKM3676" s="0"/>
      <c r="AKN3676" s="0"/>
      <c r="AKO3676" s="0"/>
      <c r="AKP3676" s="0"/>
      <c r="AKQ3676" s="0"/>
      <c r="AKR3676" s="0"/>
      <c r="AKS3676" s="0"/>
      <c r="AKT3676" s="0"/>
      <c r="AKU3676" s="0"/>
      <c r="AKV3676" s="0"/>
      <c r="AKW3676" s="0"/>
      <c r="AKX3676" s="0"/>
      <c r="AKY3676" s="0"/>
      <c r="AKZ3676" s="0"/>
      <c r="ALA3676" s="0"/>
      <c r="ALB3676" s="0"/>
      <c r="ALC3676" s="0"/>
      <c r="ALD3676" s="0"/>
      <c r="ALE3676" s="0"/>
      <c r="ALF3676" s="0"/>
      <c r="ALG3676" s="0"/>
      <c r="ALH3676" s="0"/>
      <c r="ALI3676" s="0"/>
      <c r="ALJ3676" s="0"/>
      <c r="ALK3676" s="0"/>
      <c r="ALL3676" s="0"/>
      <c r="ALM3676" s="0"/>
      <c r="ALN3676" s="0"/>
      <c r="ALO3676" s="0"/>
      <c r="ALP3676" s="0"/>
      <c r="ALQ3676" s="0"/>
      <c r="ALR3676" s="0"/>
      <c r="ALS3676" s="0"/>
      <c r="ALT3676" s="0"/>
      <c r="ALU3676" s="0"/>
      <c r="ALV3676" s="0"/>
      <c r="ALW3676" s="0"/>
      <c r="ALX3676" s="0"/>
      <c r="ALY3676" s="0"/>
      <c r="ALZ3676" s="0"/>
      <c r="AMA3676" s="0"/>
      <c r="AMB3676" s="0"/>
      <c r="AMC3676" s="0"/>
      <c r="AMD3676" s="0"/>
      <c r="AME3676" s="0"/>
      <c r="AMF3676" s="0"/>
      <c r="AMG3676" s="0"/>
      <c r="AMH3676" s="0"/>
      <c r="AMI3676" s="0"/>
    </row>
    <row r="3677" customFormat="false" ht="12.75" hidden="false" customHeight="false" outlineLevel="0" collapsed="false">
      <c r="A3677" s="1" t="s">
        <v>3899</v>
      </c>
      <c r="C3677" s="19" t="s">
        <v>3902</v>
      </c>
      <c r="D3677" s="19" t="s">
        <v>13</v>
      </c>
      <c r="E3677" s="20" t="n">
        <v>2.3</v>
      </c>
      <c r="F3677" s="21" t="n">
        <v>1.03</v>
      </c>
      <c r="G3677" s="24" t="s">
        <v>3609</v>
      </c>
      <c r="I3677" s="3"/>
      <c r="K3677" s="4"/>
      <c r="BM3677" s="0"/>
      <c r="BN3677" s="0"/>
      <c r="BO3677" s="0"/>
      <c r="BP3677" s="0"/>
      <c r="BQ3677" s="0"/>
      <c r="BR3677" s="0"/>
      <c r="BS3677" s="0"/>
      <c r="BT3677" s="0"/>
      <c r="BU3677" s="0"/>
      <c r="BV3677" s="0"/>
      <c r="BW3677" s="0"/>
      <c r="BX3677" s="0"/>
      <c r="BY3677" s="0"/>
      <c r="BZ3677" s="0"/>
      <c r="CA3677" s="0"/>
      <c r="CB3677" s="0"/>
      <c r="CC3677" s="0"/>
      <c r="CD3677" s="0"/>
      <c r="CE3677" s="0"/>
      <c r="CF3677" s="0"/>
      <c r="CG3677" s="0"/>
      <c r="CH3677" s="0"/>
      <c r="CI3677" s="0"/>
      <c r="CJ3677" s="0"/>
      <c r="CK3677" s="0"/>
      <c r="CL3677" s="0"/>
      <c r="CM3677" s="0"/>
      <c r="CN3677" s="0"/>
      <c r="CO3677" s="0"/>
      <c r="CP3677" s="0"/>
      <c r="CQ3677" s="0"/>
      <c r="CR3677" s="0"/>
      <c r="CS3677" s="0"/>
      <c r="CT3677" s="0"/>
      <c r="CU3677" s="0"/>
      <c r="CV3677" s="0"/>
      <c r="CW3677" s="0"/>
      <c r="CX3677" s="0"/>
      <c r="CY3677" s="0"/>
      <c r="CZ3677" s="0"/>
      <c r="DA3677" s="0"/>
      <c r="DB3677" s="0"/>
      <c r="DC3677" s="0"/>
      <c r="DD3677" s="0"/>
      <c r="DE3677" s="0"/>
      <c r="DF3677" s="0"/>
      <c r="DG3677" s="0"/>
      <c r="DH3677" s="0"/>
      <c r="DI3677" s="0"/>
      <c r="DJ3677" s="0"/>
      <c r="DK3677" s="0"/>
      <c r="DL3677" s="0"/>
      <c r="DM3677" s="0"/>
      <c r="DN3677" s="0"/>
      <c r="DO3677" s="0"/>
      <c r="DP3677" s="0"/>
      <c r="DQ3677" s="0"/>
      <c r="DR3677" s="0"/>
      <c r="DS3677" s="0"/>
      <c r="DT3677" s="0"/>
      <c r="DU3677" s="0"/>
      <c r="DV3677" s="0"/>
      <c r="DW3677" s="0"/>
      <c r="DX3677" s="0"/>
      <c r="DY3677" s="0"/>
      <c r="DZ3677" s="0"/>
      <c r="EA3677" s="0"/>
      <c r="EB3677" s="0"/>
      <c r="EC3677" s="0"/>
      <c r="ED3677" s="0"/>
      <c r="EE3677" s="0"/>
      <c r="EF3677" s="0"/>
      <c r="EG3677" s="0"/>
      <c r="EH3677" s="0"/>
      <c r="EI3677" s="0"/>
      <c r="EJ3677" s="0"/>
      <c r="EK3677" s="0"/>
      <c r="EL3677" s="0"/>
      <c r="EM3677" s="0"/>
      <c r="EN3677" s="0"/>
      <c r="EO3677" s="0"/>
      <c r="EP3677" s="0"/>
      <c r="EQ3677" s="0"/>
      <c r="ER3677" s="0"/>
      <c r="ES3677" s="0"/>
      <c r="ET3677" s="0"/>
      <c r="EU3677" s="0"/>
      <c r="EV3677" s="0"/>
      <c r="EW3677" s="0"/>
      <c r="EX3677" s="0"/>
      <c r="EY3677" s="0"/>
      <c r="EZ3677" s="0"/>
      <c r="FA3677" s="0"/>
      <c r="FB3677" s="0"/>
      <c r="FC3677" s="0"/>
      <c r="FD3677" s="0"/>
      <c r="FE3677" s="0"/>
      <c r="FF3677" s="0"/>
      <c r="FG3677" s="0"/>
      <c r="FH3677" s="0"/>
      <c r="FI3677" s="0"/>
      <c r="FJ3677" s="0"/>
      <c r="FK3677" s="0"/>
      <c r="FL3677" s="0"/>
      <c r="FM3677" s="0"/>
      <c r="FN3677" s="0"/>
      <c r="FO3677" s="0"/>
      <c r="FP3677" s="0"/>
      <c r="FQ3677" s="0"/>
      <c r="FR3677" s="0"/>
      <c r="FS3677" s="0"/>
      <c r="FT3677" s="0"/>
      <c r="FU3677" s="0"/>
      <c r="FV3677" s="0"/>
      <c r="FW3677" s="0"/>
      <c r="FX3677" s="0"/>
      <c r="FY3677" s="0"/>
      <c r="FZ3677" s="0"/>
      <c r="GA3677" s="0"/>
      <c r="GB3677" s="0"/>
      <c r="GC3677" s="0"/>
      <c r="GD3677" s="0"/>
      <c r="GE3677" s="0"/>
      <c r="GF3677" s="0"/>
      <c r="GG3677" s="0"/>
      <c r="GH3677" s="0"/>
      <c r="GI3677" s="0"/>
      <c r="GJ3677" s="0"/>
      <c r="GK3677" s="0"/>
      <c r="GL3677" s="0"/>
      <c r="GM3677" s="0"/>
      <c r="GN3677" s="0"/>
      <c r="GO3677" s="0"/>
      <c r="GP3677" s="0"/>
      <c r="GQ3677" s="0"/>
      <c r="GR3677" s="0"/>
      <c r="GS3677" s="0"/>
      <c r="GT3677" s="0"/>
      <c r="GU3677" s="0"/>
      <c r="GV3677" s="0"/>
      <c r="GW3677" s="0"/>
      <c r="GX3677" s="0"/>
      <c r="GY3677" s="0"/>
      <c r="GZ3677" s="0"/>
      <c r="HA3677" s="0"/>
      <c r="HB3677" s="0"/>
      <c r="HC3677" s="0"/>
      <c r="HD3677" s="0"/>
      <c r="HE3677" s="0"/>
      <c r="HF3677" s="0"/>
      <c r="HG3677" s="0"/>
      <c r="HH3677" s="0"/>
      <c r="HI3677" s="0"/>
      <c r="HJ3677" s="0"/>
      <c r="HK3677" s="0"/>
      <c r="HL3677" s="0"/>
      <c r="HM3677" s="0"/>
      <c r="HN3677" s="0"/>
      <c r="HO3677" s="0"/>
      <c r="HP3677" s="0"/>
      <c r="HQ3677" s="0"/>
      <c r="HR3677" s="0"/>
      <c r="HS3677" s="0"/>
      <c r="HT3677" s="0"/>
      <c r="HU3677" s="0"/>
      <c r="HV3677" s="0"/>
      <c r="HW3677" s="0"/>
      <c r="HX3677" s="0"/>
      <c r="HY3677" s="0"/>
      <c r="HZ3677" s="0"/>
      <c r="IA3677" s="0"/>
      <c r="IB3677" s="0"/>
      <c r="IC3677" s="0"/>
      <c r="ID3677" s="0"/>
      <c r="IE3677" s="0"/>
      <c r="IF3677" s="0"/>
      <c r="IG3677" s="0"/>
      <c r="IH3677" s="0"/>
      <c r="II3677" s="0"/>
      <c r="IJ3677" s="0"/>
      <c r="IK3677" s="0"/>
      <c r="IL3677" s="0"/>
      <c r="IM3677" s="0"/>
      <c r="IN3677" s="0"/>
      <c r="IO3677" s="0"/>
      <c r="IP3677" s="0"/>
      <c r="IQ3677" s="0"/>
      <c r="IR3677" s="0"/>
      <c r="IS3677" s="0"/>
      <c r="IT3677" s="0"/>
      <c r="IU3677" s="0"/>
      <c r="IV3677" s="0"/>
      <c r="IW3677" s="0"/>
      <c r="IX3677" s="0"/>
      <c r="IY3677" s="0"/>
      <c r="IZ3677" s="0"/>
      <c r="JA3677" s="0"/>
      <c r="JB3677" s="0"/>
      <c r="JC3677" s="0"/>
      <c r="JD3677" s="0"/>
      <c r="JE3677" s="0"/>
      <c r="JF3677" s="0"/>
      <c r="JG3677" s="0"/>
      <c r="JH3677" s="0"/>
      <c r="JI3677" s="0"/>
      <c r="JJ3677" s="0"/>
      <c r="JK3677" s="0"/>
      <c r="JL3677" s="0"/>
      <c r="JM3677" s="0"/>
      <c r="JN3677" s="0"/>
      <c r="JO3677" s="0"/>
      <c r="JP3677" s="0"/>
      <c r="JQ3677" s="0"/>
      <c r="JR3677" s="0"/>
      <c r="JS3677" s="0"/>
      <c r="JT3677" s="0"/>
      <c r="JU3677" s="0"/>
      <c r="JV3677" s="0"/>
      <c r="JW3677" s="0"/>
      <c r="JX3677" s="0"/>
      <c r="JY3677" s="0"/>
      <c r="JZ3677" s="0"/>
      <c r="KA3677" s="0"/>
      <c r="KB3677" s="0"/>
      <c r="KC3677" s="0"/>
      <c r="KD3677" s="0"/>
      <c r="KE3677" s="0"/>
      <c r="KF3677" s="0"/>
      <c r="KG3677" s="0"/>
      <c r="KH3677" s="0"/>
      <c r="KI3677" s="0"/>
      <c r="KJ3677" s="0"/>
      <c r="KK3677" s="0"/>
      <c r="KL3677" s="0"/>
      <c r="KM3677" s="0"/>
      <c r="KN3677" s="0"/>
      <c r="KO3677" s="0"/>
      <c r="KP3677" s="0"/>
      <c r="KQ3677" s="0"/>
      <c r="KR3677" s="0"/>
      <c r="KS3677" s="0"/>
      <c r="KT3677" s="0"/>
      <c r="KU3677" s="0"/>
      <c r="KV3677" s="0"/>
      <c r="KW3677" s="0"/>
      <c r="KX3677" s="0"/>
      <c r="KY3677" s="0"/>
      <c r="KZ3677" s="0"/>
      <c r="LA3677" s="0"/>
      <c r="LB3677" s="0"/>
      <c r="LC3677" s="0"/>
      <c r="LD3677" s="0"/>
      <c r="LE3677" s="0"/>
      <c r="LF3677" s="0"/>
      <c r="LG3677" s="0"/>
      <c r="LH3677" s="0"/>
      <c r="LI3677" s="0"/>
      <c r="LJ3677" s="0"/>
      <c r="LK3677" s="0"/>
      <c r="LL3677" s="0"/>
      <c r="LM3677" s="0"/>
      <c r="LN3677" s="0"/>
      <c r="LO3677" s="0"/>
      <c r="LP3677" s="0"/>
      <c r="LQ3677" s="0"/>
      <c r="LR3677" s="0"/>
      <c r="LS3677" s="0"/>
      <c r="LT3677" s="0"/>
      <c r="LU3677" s="0"/>
      <c r="LV3677" s="0"/>
      <c r="LW3677" s="0"/>
      <c r="LX3677" s="0"/>
      <c r="LY3677" s="0"/>
      <c r="LZ3677" s="0"/>
      <c r="MA3677" s="0"/>
      <c r="MB3677" s="0"/>
      <c r="MC3677" s="0"/>
      <c r="MD3677" s="0"/>
      <c r="ME3677" s="0"/>
      <c r="MF3677" s="0"/>
      <c r="MG3677" s="0"/>
      <c r="MH3677" s="0"/>
      <c r="MI3677" s="0"/>
      <c r="MJ3677" s="0"/>
      <c r="MK3677" s="0"/>
      <c r="ML3677" s="0"/>
      <c r="MM3677" s="0"/>
      <c r="MN3677" s="0"/>
      <c r="MO3677" s="0"/>
      <c r="MP3677" s="0"/>
      <c r="MQ3677" s="0"/>
      <c r="MR3677" s="0"/>
      <c r="MS3677" s="0"/>
      <c r="MT3677" s="0"/>
      <c r="MU3677" s="0"/>
      <c r="MV3677" s="0"/>
      <c r="MW3677" s="0"/>
      <c r="MX3677" s="0"/>
      <c r="MY3677" s="0"/>
      <c r="MZ3677" s="0"/>
      <c r="NA3677" s="0"/>
      <c r="NB3677" s="0"/>
      <c r="NC3677" s="0"/>
      <c r="ND3677" s="0"/>
      <c r="NE3677" s="0"/>
      <c r="NF3677" s="0"/>
      <c r="NG3677" s="0"/>
      <c r="NH3677" s="0"/>
      <c r="NI3677" s="0"/>
      <c r="NJ3677" s="0"/>
      <c r="NK3677" s="0"/>
      <c r="NL3677" s="0"/>
      <c r="NM3677" s="0"/>
      <c r="NN3677" s="0"/>
      <c r="NO3677" s="0"/>
      <c r="NP3677" s="0"/>
      <c r="NQ3677" s="0"/>
      <c r="NR3677" s="0"/>
      <c r="NS3677" s="0"/>
      <c r="NT3677" s="0"/>
      <c r="NU3677" s="0"/>
      <c r="NV3677" s="0"/>
      <c r="NW3677" s="0"/>
      <c r="NX3677" s="0"/>
      <c r="NY3677" s="0"/>
      <c r="NZ3677" s="0"/>
      <c r="OA3677" s="0"/>
      <c r="OB3677" s="0"/>
      <c r="OC3677" s="0"/>
      <c r="OD3677" s="0"/>
      <c r="OE3677" s="0"/>
      <c r="OF3677" s="0"/>
      <c r="OG3677" s="0"/>
      <c r="OH3677" s="0"/>
      <c r="OI3677" s="0"/>
      <c r="OJ3677" s="0"/>
      <c r="OK3677" s="0"/>
      <c r="OL3677" s="0"/>
      <c r="OM3677" s="0"/>
      <c r="ON3677" s="0"/>
      <c r="OO3677" s="0"/>
      <c r="OP3677" s="0"/>
      <c r="OQ3677" s="0"/>
      <c r="OR3677" s="0"/>
      <c r="OS3677" s="0"/>
      <c r="OT3677" s="0"/>
      <c r="OU3677" s="0"/>
      <c r="OV3677" s="0"/>
      <c r="OW3677" s="0"/>
      <c r="OX3677" s="0"/>
      <c r="OY3677" s="0"/>
      <c r="OZ3677" s="0"/>
      <c r="PA3677" s="0"/>
      <c r="PB3677" s="0"/>
      <c r="PC3677" s="0"/>
      <c r="PD3677" s="0"/>
      <c r="PE3677" s="0"/>
      <c r="PF3677" s="0"/>
      <c r="PG3677" s="0"/>
      <c r="PH3677" s="0"/>
      <c r="PI3677" s="0"/>
      <c r="PJ3677" s="0"/>
      <c r="PK3677" s="0"/>
      <c r="PL3677" s="0"/>
      <c r="PM3677" s="0"/>
      <c r="PN3677" s="0"/>
      <c r="PO3677" s="0"/>
      <c r="PP3677" s="0"/>
      <c r="PQ3677" s="0"/>
      <c r="PR3677" s="0"/>
      <c r="PS3677" s="0"/>
      <c r="PT3677" s="0"/>
      <c r="PU3677" s="0"/>
      <c r="PV3677" s="0"/>
      <c r="PW3677" s="0"/>
      <c r="PX3677" s="0"/>
      <c r="PY3677" s="0"/>
      <c r="PZ3677" s="0"/>
      <c r="QA3677" s="0"/>
      <c r="QB3677" s="0"/>
      <c r="QC3677" s="0"/>
      <c r="QD3677" s="0"/>
      <c r="QE3677" s="0"/>
      <c r="QF3677" s="0"/>
      <c r="QG3677" s="0"/>
      <c r="QH3677" s="0"/>
      <c r="QI3677" s="0"/>
      <c r="QJ3677" s="0"/>
      <c r="QK3677" s="0"/>
      <c r="QL3677" s="0"/>
      <c r="QM3677" s="0"/>
      <c r="QN3677" s="0"/>
      <c r="QO3677" s="0"/>
      <c r="QP3677" s="0"/>
      <c r="QQ3677" s="0"/>
      <c r="QR3677" s="0"/>
      <c r="QS3677" s="0"/>
      <c r="QT3677" s="0"/>
      <c r="QU3677" s="0"/>
      <c r="QV3677" s="0"/>
      <c r="QW3677" s="0"/>
      <c r="QX3677" s="0"/>
      <c r="QY3677" s="0"/>
      <c r="QZ3677" s="0"/>
      <c r="RA3677" s="0"/>
      <c r="RB3677" s="0"/>
      <c r="RC3677" s="0"/>
      <c r="RD3677" s="0"/>
      <c r="RE3677" s="0"/>
      <c r="RF3677" s="0"/>
      <c r="RG3677" s="0"/>
      <c r="RH3677" s="0"/>
      <c r="RI3677" s="0"/>
      <c r="RJ3677" s="0"/>
      <c r="RK3677" s="0"/>
      <c r="RL3677" s="0"/>
      <c r="RM3677" s="0"/>
      <c r="RN3677" s="0"/>
      <c r="RO3677" s="0"/>
      <c r="RP3677" s="0"/>
      <c r="RQ3677" s="0"/>
      <c r="RR3677" s="0"/>
      <c r="RS3677" s="0"/>
      <c r="RT3677" s="0"/>
      <c r="RU3677" s="0"/>
      <c r="RV3677" s="0"/>
      <c r="RW3677" s="0"/>
      <c r="RX3677" s="0"/>
      <c r="RY3677" s="0"/>
      <c r="RZ3677" s="0"/>
      <c r="SA3677" s="0"/>
      <c r="SB3677" s="0"/>
      <c r="SC3677" s="0"/>
      <c r="SD3677" s="0"/>
      <c r="SE3677" s="0"/>
      <c r="SF3677" s="0"/>
      <c r="SG3677" s="0"/>
      <c r="SH3677" s="0"/>
      <c r="SI3677" s="0"/>
      <c r="SJ3677" s="0"/>
      <c r="SK3677" s="0"/>
      <c r="SL3677" s="0"/>
      <c r="SM3677" s="0"/>
      <c r="SN3677" s="0"/>
      <c r="SO3677" s="0"/>
      <c r="SP3677" s="0"/>
      <c r="SQ3677" s="0"/>
      <c r="SR3677" s="0"/>
      <c r="SS3677" s="0"/>
      <c r="ST3677" s="0"/>
      <c r="SU3677" s="0"/>
      <c r="SV3677" s="0"/>
      <c r="SW3677" s="0"/>
      <c r="SX3677" s="0"/>
      <c r="SY3677" s="0"/>
      <c r="SZ3677" s="0"/>
      <c r="TA3677" s="0"/>
      <c r="TB3677" s="0"/>
      <c r="TC3677" s="0"/>
      <c r="TD3677" s="0"/>
      <c r="TE3677" s="0"/>
      <c r="TF3677" s="0"/>
      <c r="TG3677" s="0"/>
      <c r="TH3677" s="0"/>
      <c r="TI3677" s="0"/>
      <c r="TJ3677" s="0"/>
      <c r="TK3677" s="0"/>
      <c r="TL3677" s="0"/>
      <c r="TM3677" s="0"/>
      <c r="TN3677" s="0"/>
      <c r="TO3677" s="0"/>
      <c r="TP3677" s="0"/>
      <c r="TQ3677" s="0"/>
      <c r="TR3677" s="0"/>
      <c r="TS3677" s="0"/>
      <c r="TT3677" s="0"/>
      <c r="TU3677" s="0"/>
      <c r="TV3677" s="0"/>
      <c r="TW3677" s="0"/>
      <c r="TX3677" s="0"/>
      <c r="TY3677" s="0"/>
      <c r="TZ3677" s="0"/>
      <c r="UA3677" s="0"/>
      <c r="UB3677" s="0"/>
      <c r="UC3677" s="0"/>
      <c r="UD3677" s="0"/>
      <c r="UE3677" s="0"/>
      <c r="UF3677" s="0"/>
      <c r="UG3677" s="0"/>
      <c r="UH3677" s="0"/>
      <c r="UI3677" s="0"/>
      <c r="UJ3677" s="0"/>
      <c r="UK3677" s="0"/>
      <c r="UL3677" s="0"/>
      <c r="UM3677" s="0"/>
      <c r="UN3677" s="0"/>
      <c r="UO3677" s="0"/>
      <c r="UP3677" s="0"/>
      <c r="UQ3677" s="0"/>
      <c r="UR3677" s="0"/>
      <c r="US3677" s="0"/>
      <c r="UT3677" s="0"/>
      <c r="UU3677" s="0"/>
      <c r="UV3677" s="0"/>
      <c r="UW3677" s="0"/>
      <c r="UX3677" s="0"/>
      <c r="UY3677" s="0"/>
      <c r="UZ3677" s="0"/>
      <c r="VA3677" s="0"/>
      <c r="VB3677" s="0"/>
      <c r="VC3677" s="0"/>
      <c r="VD3677" s="0"/>
      <c r="VE3677" s="0"/>
      <c r="VF3677" s="0"/>
      <c r="VG3677" s="0"/>
      <c r="VH3677" s="0"/>
      <c r="VI3677" s="0"/>
      <c r="VJ3677" s="0"/>
      <c r="VK3677" s="0"/>
      <c r="VL3677" s="0"/>
      <c r="VM3677" s="0"/>
      <c r="VN3677" s="0"/>
      <c r="VO3677" s="0"/>
      <c r="VP3677" s="0"/>
      <c r="VQ3677" s="0"/>
      <c r="VR3677" s="0"/>
      <c r="VS3677" s="0"/>
      <c r="VT3677" s="0"/>
      <c r="VU3677" s="0"/>
      <c r="VV3677" s="0"/>
      <c r="VW3677" s="0"/>
      <c r="VX3677" s="0"/>
      <c r="VY3677" s="0"/>
      <c r="VZ3677" s="0"/>
      <c r="WA3677" s="0"/>
      <c r="WB3677" s="0"/>
      <c r="WC3677" s="0"/>
      <c r="WD3677" s="0"/>
      <c r="WE3677" s="0"/>
      <c r="WF3677" s="0"/>
      <c r="WG3677" s="0"/>
      <c r="WH3677" s="0"/>
      <c r="WI3677" s="0"/>
      <c r="WJ3677" s="0"/>
      <c r="WK3677" s="0"/>
      <c r="WL3677" s="0"/>
      <c r="WM3677" s="0"/>
      <c r="WN3677" s="0"/>
      <c r="WO3677" s="0"/>
      <c r="WP3677" s="0"/>
      <c r="WQ3677" s="0"/>
      <c r="WR3677" s="0"/>
      <c r="WS3677" s="0"/>
      <c r="WT3677" s="0"/>
      <c r="WU3677" s="0"/>
      <c r="WV3677" s="0"/>
      <c r="WW3677" s="0"/>
      <c r="WX3677" s="0"/>
      <c r="WY3677" s="0"/>
      <c r="WZ3677" s="0"/>
      <c r="XA3677" s="0"/>
      <c r="XB3677" s="0"/>
      <c r="XC3677" s="0"/>
      <c r="XD3677" s="0"/>
      <c r="XE3677" s="0"/>
      <c r="XF3677" s="0"/>
      <c r="XG3677" s="0"/>
      <c r="XH3677" s="0"/>
      <c r="XI3677" s="0"/>
      <c r="XJ3677" s="0"/>
      <c r="XK3677" s="0"/>
      <c r="XL3677" s="0"/>
      <c r="XM3677" s="0"/>
      <c r="XN3677" s="0"/>
      <c r="XO3677" s="0"/>
      <c r="XP3677" s="0"/>
      <c r="XQ3677" s="0"/>
      <c r="XR3677" s="0"/>
      <c r="XS3677" s="0"/>
      <c r="XT3677" s="0"/>
      <c r="XU3677" s="0"/>
      <c r="XV3677" s="0"/>
      <c r="XW3677" s="0"/>
      <c r="XX3677" s="0"/>
      <c r="XY3677" s="0"/>
      <c r="XZ3677" s="0"/>
      <c r="YA3677" s="0"/>
      <c r="YB3677" s="0"/>
      <c r="YC3677" s="0"/>
      <c r="YD3677" s="0"/>
      <c r="YE3677" s="0"/>
      <c r="YF3677" s="0"/>
      <c r="YG3677" s="0"/>
      <c r="YH3677" s="0"/>
      <c r="YI3677" s="0"/>
      <c r="YJ3677" s="0"/>
      <c r="YK3677" s="0"/>
      <c r="YL3677" s="0"/>
      <c r="YM3677" s="0"/>
      <c r="YN3677" s="0"/>
      <c r="YO3677" s="0"/>
      <c r="YP3677" s="0"/>
      <c r="YQ3677" s="0"/>
      <c r="YR3677" s="0"/>
      <c r="YS3677" s="0"/>
      <c r="YT3677" s="0"/>
      <c r="YU3677" s="0"/>
      <c r="YV3677" s="0"/>
      <c r="YW3677" s="0"/>
      <c r="YX3677" s="0"/>
      <c r="YY3677" s="0"/>
      <c r="YZ3677" s="0"/>
      <c r="ZA3677" s="0"/>
      <c r="ZB3677" s="0"/>
      <c r="ZC3677" s="0"/>
      <c r="ZD3677" s="0"/>
      <c r="ZE3677" s="0"/>
      <c r="ZF3677" s="0"/>
      <c r="ZG3677" s="0"/>
      <c r="ZH3677" s="0"/>
      <c r="ZI3677" s="0"/>
      <c r="ZJ3677" s="0"/>
      <c r="ZK3677" s="0"/>
      <c r="ZL3677" s="0"/>
      <c r="ZM3677" s="0"/>
      <c r="ZN3677" s="0"/>
      <c r="ZO3677" s="0"/>
      <c r="ZP3677" s="0"/>
      <c r="ZQ3677" s="0"/>
      <c r="ZR3677" s="0"/>
      <c r="ZS3677" s="0"/>
      <c r="ZT3677" s="0"/>
      <c r="ZU3677" s="0"/>
      <c r="ZV3677" s="0"/>
      <c r="ZW3677" s="0"/>
      <c r="ZX3677" s="0"/>
      <c r="ZY3677" s="0"/>
      <c r="ZZ3677" s="0"/>
      <c r="AAA3677" s="0"/>
      <c r="AAB3677" s="0"/>
      <c r="AAC3677" s="0"/>
      <c r="AAD3677" s="0"/>
      <c r="AAE3677" s="0"/>
      <c r="AAF3677" s="0"/>
      <c r="AAG3677" s="0"/>
      <c r="AAH3677" s="0"/>
      <c r="AAI3677" s="0"/>
      <c r="AAJ3677" s="0"/>
      <c r="AAK3677" s="0"/>
      <c r="AAL3677" s="0"/>
      <c r="AAM3677" s="0"/>
      <c r="AAN3677" s="0"/>
      <c r="AAO3677" s="0"/>
      <c r="AAP3677" s="0"/>
      <c r="AAQ3677" s="0"/>
      <c r="AAR3677" s="0"/>
      <c r="AAS3677" s="0"/>
      <c r="AAT3677" s="0"/>
      <c r="AAU3677" s="0"/>
      <c r="AAV3677" s="0"/>
      <c r="AAW3677" s="0"/>
      <c r="AAX3677" s="0"/>
      <c r="AAY3677" s="0"/>
      <c r="AAZ3677" s="0"/>
      <c r="ABA3677" s="0"/>
      <c r="ABB3677" s="0"/>
      <c r="ABC3677" s="0"/>
      <c r="ABD3677" s="0"/>
      <c r="ABE3677" s="0"/>
      <c r="ABF3677" s="0"/>
      <c r="ABG3677" s="0"/>
      <c r="ABH3677" s="0"/>
      <c r="ABI3677" s="0"/>
      <c r="ABJ3677" s="0"/>
      <c r="ABK3677" s="0"/>
      <c r="ABL3677" s="0"/>
      <c r="ABM3677" s="0"/>
      <c r="ABN3677" s="0"/>
      <c r="ABO3677" s="0"/>
      <c r="ABP3677" s="0"/>
      <c r="ABQ3677" s="0"/>
      <c r="ABR3677" s="0"/>
      <c r="ABS3677" s="0"/>
      <c r="ABT3677" s="0"/>
      <c r="ABU3677" s="0"/>
      <c r="ABV3677" s="0"/>
      <c r="ABW3677" s="0"/>
      <c r="ABX3677" s="0"/>
      <c r="ABY3677" s="0"/>
      <c r="ABZ3677" s="0"/>
      <c r="ACA3677" s="0"/>
      <c r="ACB3677" s="0"/>
      <c r="ACC3677" s="0"/>
      <c r="ACD3677" s="0"/>
      <c r="ACE3677" s="0"/>
      <c r="ACF3677" s="0"/>
      <c r="ACG3677" s="0"/>
      <c r="ACH3677" s="0"/>
      <c r="ACI3677" s="0"/>
      <c r="ACJ3677" s="0"/>
      <c r="ACK3677" s="0"/>
      <c r="ACL3677" s="0"/>
      <c r="ACM3677" s="0"/>
      <c r="ACN3677" s="0"/>
      <c r="ACO3677" s="0"/>
      <c r="ACP3677" s="0"/>
      <c r="ACQ3677" s="0"/>
      <c r="ACR3677" s="0"/>
      <c r="ACS3677" s="0"/>
      <c r="ACT3677" s="0"/>
      <c r="ACU3677" s="0"/>
      <c r="ACV3677" s="0"/>
      <c r="ACW3677" s="0"/>
      <c r="ACX3677" s="0"/>
      <c r="ACY3677" s="0"/>
      <c r="ACZ3677" s="0"/>
      <c r="ADA3677" s="0"/>
      <c r="ADB3677" s="0"/>
      <c r="ADC3677" s="0"/>
      <c r="ADD3677" s="0"/>
      <c r="ADE3677" s="0"/>
      <c r="ADF3677" s="0"/>
      <c r="ADG3677" s="0"/>
      <c r="ADH3677" s="0"/>
      <c r="ADI3677" s="0"/>
      <c r="ADJ3677" s="0"/>
      <c r="ADK3677" s="0"/>
      <c r="ADL3677" s="0"/>
      <c r="ADM3677" s="0"/>
      <c r="ADN3677" s="0"/>
      <c r="ADO3677" s="0"/>
      <c r="ADP3677" s="0"/>
      <c r="ADQ3677" s="0"/>
      <c r="ADR3677" s="0"/>
      <c r="ADS3677" s="0"/>
      <c r="ADT3677" s="0"/>
      <c r="ADU3677" s="0"/>
      <c r="ADV3677" s="0"/>
      <c r="ADW3677" s="0"/>
      <c r="ADX3677" s="0"/>
      <c r="ADY3677" s="0"/>
      <c r="ADZ3677" s="0"/>
      <c r="AEA3677" s="0"/>
      <c r="AEB3677" s="0"/>
      <c r="AEC3677" s="0"/>
      <c r="AED3677" s="0"/>
      <c r="AEE3677" s="0"/>
      <c r="AEF3677" s="0"/>
      <c r="AEG3677" s="0"/>
      <c r="AEH3677" s="0"/>
      <c r="AEI3677" s="0"/>
      <c r="AEJ3677" s="0"/>
      <c r="AEK3677" s="0"/>
      <c r="AEL3677" s="0"/>
      <c r="AEM3677" s="0"/>
      <c r="AEN3677" s="0"/>
      <c r="AEO3677" s="0"/>
      <c r="AEP3677" s="0"/>
      <c r="AEQ3677" s="0"/>
      <c r="AER3677" s="0"/>
      <c r="AES3677" s="0"/>
      <c r="AET3677" s="0"/>
      <c r="AEU3677" s="0"/>
      <c r="AEV3677" s="0"/>
      <c r="AEW3677" s="0"/>
      <c r="AEX3677" s="0"/>
      <c r="AEY3677" s="0"/>
      <c r="AEZ3677" s="0"/>
      <c r="AFA3677" s="0"/>
      <c r="AFB3677" s="0"/>
      <c r="AFC3677" s="0"/>
      <c r="AFD3677" s="0"/>
      <c r="AFE3677" s="0"/>
      <c r="AFF3677" s="0"/>
      <c r="AFG3677" s="0"/>
      <c r="AFH3677" s="0"/>
      <c r="AFI3677" s="0"/>
      <c r="AFJ3677" s="0"/>
      <c r="AFK3677" s="0"/>
      <c r="AFL3677" s="0"/>
      <c r="AFM3677" s="0"/>
      <c r="AFN3677" s="0"/>
      <c r="AFO3677" s="0"/>
      <c r="AFP3677" s="0"/>
      <c r="AFQ3677" s="0"/>
      <c r="AFR3677" s="0"/>
      <c r="AFS3677" s="0"/>
      <c r="AFT3677" s="0"/>
      <c r="AFU3677" s="0"/>
      <c r="AFV3677" s="0"/>
      <c r="AFW3677" s="0"/>
      <c r="AFX3677" s="0"/>
      <c r="AFY3677" s="0"/>
      <c r="AFZ3677" s="0"/>
      <c r="AGA3677" s="0"/>
      <c r="AGB3677" s="0"/>
      <c r="AGC3677" s="0"/>
      <c r="AGD3677" s="0"/>
      <c r="AGE3677" s="0"/>
      <c r="AGF3677" s="0"/>
      <c r="AGG3677" s="0"/>
      <c r="AGH3677" s="0"/>
      <c r="AGI3677" s="0"/>
      <c r="AGJ3677" s="0"/>
      <c r="AGK3677" s="0"/>
      <c r="AGL3677" s="0"/>
      <c r="AGM3677" s="0"/>
      <c r="AGN3677" s="0"/>
      <c r="AGO3677" s="0"/>
      <c r="AGP3677" s="0"/>
      <c r="AGQ3677" s="0"/>
      <c r="AGR3677" s="0"/>
      <c r="AGS3677" s="0"/>
      <c r="AGT3677" s="0"/>
      <c r="AGU3677" s="0"/>
      <c r="AGV3677" s="0"/>
      <c r="AGW3677" s="0"/>
      <c r="AGX3677" s="0"/>
      <c r="AGY3677" s="0"/>
      <c r="AGZ3677" s="0"/>
      <c r="AHA3677" s="0"/>
      <c r="AHB3677" s="0"/>
      <c r="AHC3677" s="0"/>
      <c r="AHD3677" s="0"/>
      <c r="AHE3677" s="0"/>
      <c r="AHF3677" s="0"/>
      <c r="AHG3677" s="0"/>
      <c r="AHH3677" s="0"/>
      <c r="AHI3677" s="0"/>
      <c r="AHJ3677" s="0"/>
      <c r="AHK3677" s="0"/>
      <c r="AHL3677" s="0"/>
      <c r="AHM3677" s="0"/>
      <c r="AHN3677" s="0"/>
      <c r="AHO3677" s="0"/>
      <c r="AHP3677" s="0"/>
      <c r="AHQ3677" s="0"/>
      <c r="AHR3677" s="0"/>
      <c r="AHS3677" s="0"/>
      <c r="AHT3677" s="0"/>
      <c r="AHU3677" s="0"/>
      <c r="AHV3677" s="0"/>
      <c r="AHW3677" s="0"/>
      <c r="AHX3677" s="0"/>
      <c r="AHY3677" s="0"/>
      <c r="AHZ3677" s="0"/>
      <c r="AIA3677" s="0"/>
      <c r="AIB3677" s="0"/>
      <c r="AIC3677" s="0"/>
      <c r="AID3677" s="0"/>
      <c r="AIE3677" s="0"/>
      <c r="AIF3677" s="0"/>
      <c r="AIG3677" s="0"/>
      <c r="AIH3677" s="0"/>
      <c r="AII3677" s="0"/>
      <c r="AIJ3677" s="0"/>
      <c r="AIK3677" s="0"/>
      <c r="AIL3677" s="0"/>
      <c r="AIM3677" s="0"/>
      <c r="AIN3677" s="0"/>
      <c r="AIO3677" s="0"/>
      <c r="AIP3677" s="0"/>
      <c r="AIQ3677" s="0"/>
      <c r="AIR3677" s="0"/>
      <c r="AIS3677" s="0"/>
      <c r="AIT3677" s="0"/>
      <c r="AIU3677" s="0"/>
      <c r="AIV3677" s="0"/>
      <c r="AIW3677" s="0"/>
      <c r="AIX3677" s="0"/>
      <c r="AIY3677" s="0"/>
      <c r="AIZ3677" s="0"/>
      <c r="AJA3677" s="0"/>
      <c r="AJB3677" s="0"/>
      <c r="AJC3677" s="0"/>
      <c r="AJD3677" s="0"/>
      <c r="AJE3677" s="0"/>
      <c r="AJF3677" s="0"/>
      <c r="AJG3677" s="0"/>
      <c r="AJH3677" s="0"/>
      <c r="AJI3677" s="0"/>
      <c r="AJJ3677" s="0"/>
      <c r="AJK3677" s="0"/>
      <c r="AJL3677" s="0"/>
      <c r="AJM3677" s="0"/>
      <c r="AJN3677" s="0"/>
      <c r="AJO3677" s="0"/>
      <c r="AJP3677" s="0"/>
      <c r="AJQ3677" s="0"/>
      <c r="AJR3677" s="0"/>
      <c r="AJS3677" s="0"/>
      <c r="AJT3677" s="0"/>
      <c r="AJU3677" s="0"/>
      <c r="AJV3677" s="0"/>
      <c r="AJW3677" s="0"/>
      <c r="AJX3677" s="0"/>
      <c r="AJY3677" s="0"/>
      <c r="AJZ3677" s="0"/>
      <c r="AKA3677" s="0"/>
      <c r="AKB3677" s="0"/>
      <c r="AKC3677" s="0"/>
      <c r="AKD3677" s="0"/>
      <c r="AKE3677" s="0"/>
      <c r="AKF3677" s="0"/>
      <c r="AKG3677" s="0"/>
      <c r="AKH3677" s="0"/>
      <c r="AKI3677" s="0"/>
      <c r="AKJ3677" s="0"/>
      <c r="AKK3677" s="0"/>
      <c r="AKL3677" s="0"/>
      <c r="AKM3677" s="0"/>
      <c r="AKN3677" s="0"/>
      <c r="AKO3677" s="0"/>
      <c r="AKP3677" s="0"/>
      <c r="AKQ3677" s="0"/>
      <c r="AKR3677" s="0"/>
      <c r="AKS3677" s="0"/>
      <c r="AKT3677" s="0"/>
      <c r="AKU3677" s="0"/>
      <c r="AKV3677" s="0"/>
      <c r="AKW3677" s="0"/>
      <c r="AKX3677" s="0"/>
      <c r="AKY3677" s="0"/>
      <c r="AKZ3677" s="0"/>
      <c r="ALA3677" s="0"/>
      <c r="ALB3677" s="0"/>
      <c r="ALC3677" s="0"/>
      <c r="ALD3677" s="0"/>
      <c r="ALE3677" s="0"/>
      <c r="ALF3677" s="0"/>
      <c r="ALG3677" s="0"/>
      <c r="ALH3677" s="0"/>
      <c r="ALI3677" s="0"/>
      <c r="ALJ3677" s="0"/>
      <c r="ALK3677" s="0"/>
      <c r="ALL3677" s="0"/>
      <c r="ALM3677" s="0"/>
      <c r="ALN3677" s="0"/>
      <c r="ALO3677" s="0"/>
      <c r="ALP3677" s="0"/>
      <c r="ALQ3677" s="0"/>
      <c r="ALR3677" s="0"/>
      <c r="ALS3677" s="0"/>
      <c r="ALT3677" s="0"/>
      <c r="ALU3677" s="0"/>
      <c r="ALV3677" s="0"/>
      <c r="ALW3677" s="0"/>
      <c r="ALX3677" s="0"/>
      <c r="ALY3677" s="0"/>
      <c r="ALZ3677" s="0"/>
      <c r="AMA3677" s="0"/>
      <c r="AMB3677" s="0"/>
      <c r="AMC3677" s="0"/>
      <c r="AMD3677" s="0"/>
      <c r="AME3677" s="0"/>
      <c r="AMF3677" s="0"/>
      <c r="AMG3677" s="0"/>
      <c r="AMH3677" s="0"/>
      <c r="AMI3677" s="0"/>
    </row>
    <row r="3678" customFormat="false" ht="12.75" hidden="false" customHeight="false" outlineLevel="0" collapsed="false">
      <c r="A3678" s="1" t="s">
        <v>3899</v>
      </c>
      <c r="C3678" s="19" t="s">
        <v>3903</v>
      </c>
      <c r="D3678" s="19" t="s">
        <v>13</v>
      </c>
      <c r="E3678" s="20" t="n">
        <v>2.3</v>
      </c>
      <c r="F3678" s="21" t="n">
        <v>0.85</v>
      </c>
      <c r="G3678" s="24" t="s">
        <v>3609</v>
      </c>
      <c r="I3678" s="3"/>
      <c r="K3678" s="4"/>
      <c r="BM3678" s="0"/>
      <c r="BN3678" s="0"/>
      <c r="BO3678" s="0"/>
      <c r="BP3678" s="0"/>
      <c r="BQ3678" s="0"/>
      <c r="BR3678" s="0"/>
      <c r="BS3678" s="0"/>
      <c r="BT3678" s="0"/>
      <c r="BU3678" s="0"/>
      <c r="BV3678" s="0"/>
      <c r="BW3678" s="0"/>
      <c r="BX3678" s="0"/>
      <c r="BY3678" s="0"/>
      <c r="BZ3678" s="0"/>
      <c r="CA3678" s="0"/>
      <c r="CB3678" s="0"/>
      <c r="CC3678" s="0"/>
      <c r="CD3678" s="0"/>
      <c r="CE3678" s="0"/>
      <c r="CF3678" s="0"/>
      <c r="CG3678" s="0"/>
      <c r="CH3678" s="0"/>
      <c r="CI3678" s="0"/>
      <c r="CJ3678" s="0"/>
      <c r="CK3678" s="0"/>
      <c r="CL3678" s="0"/>
      <c r="CM3678" s="0"/>
      <c r="CN3678" s="0"/>
      <c r="CO3678" s="0"/>
      <c r="CP3678" s="0"/>
      <c r="CQ3678" s="0"/>
      <c r="CR3678" s="0"/>
      <c r="CS3678" s="0"/>
      <c r="CT3678" s="0"/>
      <c r="CU3678" s="0"/>
      <c r="CV3678" s="0"/>
      <c r="CW3678" s="0"/>
      <c r="CX3678" s="0"/>
      <c r="CY3678" s="0"/>
      <c r="CZ3678" s="0"/>
      <c r="DA3678" s="0"/>
      <c r="DB3678" s="0"/>
      <c r="DC3678" s="0"/>
      <c r="DD3678" s="0"/>
      <c r="DE3678" s="0"/>
      <c r="DF3678" s="0"/>
      <c r="DG3678" s="0"/>
      <c r="DH3678" s="0"/>
      <c r="DI3678" s="0"/>
      <c r="DJ3678" s="0"/>
      <c r="DK3678" s="0"/>
      <c r="DL3678" s="0"/>
      <c r="DM3678" s="0"/>
      <c r="DN3678" s="0"/>
      <c r="DO3678" s="0"/>
      <c r="DP3678" s="0"/>
      <c r="DQ3678" s="0"/>
      <c r="DR3678" s="0"/>
      <c r="DS3678" s="0"/>
      <c r="DT3678" s="0"/>
      <c r="DU3678" s="0"/>
      <c r="DV3678" s="0"/>
      <c r="DW3678" s="0"/>
      <c r="DX3678" s="0"/>
      <c r="DY3678" s="0"/>
      <c r="DZ3678" s="0"/>
      <c r="EA3678" s="0"/>
      <c r="EB3678" s="0"/>
      <c r="EC3678" s="0"/>
      <c r="ED3678" s="0"/>
      <c r="EE3678" s="0"/>
      <c r="EF3678" s="0"/>
      <c r="EG3678" s="0"/>
      <c r="EH3678" s="0"/>
      <c r="EI3678" s="0"/>
      <c r="EJ3678" s="0"/>
      <c r="EK3678" s="0"/>
      <c r="EL3678" s="0"/>
      <c r="EM3678" s="0"/>
      <c r="EN3678" s="0"/>
      <c r="EO3678" s="0"/>
      <c r="EP3678" s="0"/>
      <c r="EQ3678" s="0"/>
      <c r="ER3678" s="0"/>
      <c r="ES3678" s="0"/>
      <c r="ET3678" s="0"/>
      <c r="EU3678" s="0"/>
      <c r="EV3678" s="0"/>
      <c r="EW3678" s="0"/>
      <c r="EX3678" s="0"/>
      <c r="EY3678" s="0"/>
      <c r="EZ3678" s="0"/>
      <c r="FA3678" s="0"/>
      <c r="FB3678" s="0"/>
      <c r="FC3678" s="0"/>
      <c r="FD3678" s="0"/>
      <c r="FE3678" s="0"/>
      <c r="FF3678" s="0"/>
      <c r="FG3678" s="0"/>
      <c r="FH3678" s="0"/>
      <c r="FI3678" s="0"/>
      <c r="FJ3678" s="0"/>
      <c r="FK3678" s="0"/>
      <c r="FL3678" s="0"/>
      <c r="FM3678" s="0"/>
      <c r="FN3678" s="0"/>
      <c r="FO3678" s="0"/>
      <c r="FP3678" s="0"/>
      <c r="FQ3678" s="0"/>
      <c r="FR3678" s="0"/>
      <c r="FS3678" s="0"/>
      <c r="FT3678" s="0"/>
      <c r="FU3678" s="0"/>
      <c r="FV3678" s="0"/>
      <c r="FW3678" s="0"/>
      <c r="FX3678" s="0"/>
      <c r="FY3678" s="0"/>
      <c r="FZ3678" s="0"/>
      <c r="GA3678" s="0"/>
      <c r="GB3678" s="0"/>
      <c r="GC3678" s="0"/>
      <c r="GD3678" s="0"/>
      <c r="GE3678" s="0"/>
      <c r="GF3678" s="0"/>
      <c r="GG3678" s="0"/>
      <c r="GH3678" s="0"/>
      <c r="GI3678" s="0"/>
      <c r="GJ3678" s="0"/>
      <c r="GK3678" s="0"/>
      <c r="GL3678" s="0"/>
      <c r="GM3678" s="0"/>
      <c r="GN3678" s="0"/>
      <c r="GO3678" s="0"/>
      <c r="GP3678" s="0"/>
      <c r="GQ3678" s="0"/>
      <c r="GR3678" s="0"/>
      <c r="GS3678" s="0"/>
      <c r="GT3678" s="0"/>
      <c r="GU3678" s="0"/>
      <c r="GV3678" s="0"/>
      <c r="GW3678" s="0"/>
      <c r="GX3678" s="0"/>
      <c r="GY3678" s="0"/>
      <c r="GZ3678" s="0"/>
      <c r="HA3678" s="0"/>
      <c r="HB3678" s="0"/>
      <c r="HC3678" s="0"/>
      <c r="HD3678" s="0"/>
      <c r="HE3678" s="0"/>
      <c r="HF3678" s="0"/>
      <c r="HG3678" s="0"/>
      <c r="HH3678" s="0"/>
      <c r="HI3678" s="0"/>
      <c r="HJ3678" s="0"/>
      <c r="HK3678" s="0"/>
      <c r="HL3678" s="0"/>
      <c r="HM3678" s="0"/>
      <c r="HN3678" s="0"/>
      <c r="HO3678" s="0"/>
      <c r="HP3678" s="0"/>
      <c r="HQ3678" s="0"/>
      <c r="HR3678" s="0"/>
      <c r="HS3678" s="0"/>
      <c r="HT3678" s="0"/>
      <c r="HU3678" s="0"/>
      <c r="HV3678" s="0"/>
      <c r="HW3678" s="0"/>
      <c r="HX3678" s="0"/>
      <c r="HY3678" s="0"/>
      <c r="HZ3678" s="0"/>
      <c r="IA3678" s="0"/>
      <c r="IB3678" s="0"/>
      <c r="IC3678" s="0"/>
      <c r="ID3678" s="0"/>
      <c r="IE3678" s="0"/>
      <c r="IF3678" s="0"/>
      <c r="IG3678" s="0"/>
      <c r="IH3678" s="0"/>
      <c r="II3678" s="0"/>
      <c r="IJ3678" s="0"/>
      <c r="IK3678" s="0"/>
      <c r="IL3678" s="0"/>
      <c r="IM3678" s="0"/>
      <c r="IN3678" s="0"/>
      <c r="IO3678" s="0"/>
      <c r="IP3678" s="0"/>
      <c r="IQ3678" s="0"/>
      <c r="IR3678" s="0"/>
      <c r="IS3678" s="0"/>
      <c r="IT3678" s="0"/>
      <c r="IU3678" s="0"/>
      <c r="IV3678" s="0"/>
      <c r="IW3678" s="0"/>
      <c r="IX3678" s="0"/>
      <c r="IY3678" s="0"/>
      <c r="IZ3678" s="0"/>
      <c r="JA3678" s="0"/>
      <c r="JB3678" s="0"/>
      <c r="JC3678" s="0"/>
      <c r="JD3678" s="0"/>
      <c r="JE3678" s="0"/>
      <c r="JF3678" s="0"/>
      <c r="JG3678" s="0"/>
      <c r="JH3678" s="0"/>
      <c r="JI3678" s="0"/>
      <c r="JJ3678" s="0"/>
      <c r="JK3678" s="0"/>
      <c r="JL3678" s="0"/>
      <c r="JM3678" s="0"/>
      <c r="JN3678" s="0"/>
      <c r="JO3678" s="0"/>
      <c r="JP3678" s="0"/>
      <c r="JQ3678" s="0"/>
      <c r="JR3678" s="0"/>
      <c r="JS3678" s="0"/>
      <c r="JT3678" s="0"/>
      <c r="JU3678" s="0"/>
      <c r="JV3678" s="0"/>
      <c r="JW3678" s="0"/>
      <c r="JX3678" s="0"/>
      <c r="JY3678" s="0"/>
      <c r="JZ3678" s="0"/>
      <c r="KA3678" s="0"/>
      <c r="KB3678" s="0"/>
      <c r="KC3678" s="0"/>
      <c r="KD3678" s="0"/>
      <c r="KE3678" s="0"/>
      <c r="KF3678" s="0"/>
      <c r="KG3678" s="0"/>
      <c r="KH3678" s="0"/>
      <c r="KI3678" s="0"/>
      <c r="KJ3678" s="0"/>
      <c r="KK3678" s="0"/>
      <c r="KL3678" s="0"/>
      <c r="KM3678" s="0"/>
      <c r="KN3678" s="0"/>
      <c r="KO3678" s="0"/>
      <c r="KP3678" s="0"/>
      <c r="KQ3678" s="0"/>
      <c r="KR3678" s="0"/>
      <c r="KS3678" s="0"/>
      <c r="KT3678" s="0"/>
      <c r="KU3678" s="0"/>
      <c r="KV3678" s="0"/>
      <c r="KW3678" s="0"/>
      <c r="KX3678" s="0"/>
      <c r="KY3678" s="0"/>
      <c r="KZ3678" s="0"/>
      <c r="LA3678" s="0"/>
      <c r="LB3678" s="0"/>
      <c r="LC3678" s="0"/>
      <c r="LD3678" s="0"/>
      <c r="LE3678" s="0"/>
      <c r="LF3678" s="0"/>
      <c r="LG3678" s="0"/>
      <c r="LH3678" s="0"/>
      <c r="LI3678" s="0"/>
      <c r="LJ3678" s="0"/>
      <c r="LK3678" s="0"/>
      <c r="LL3678" s="0"/>
      <c r="LM3678" s="0"/>
      <c r="LN3678" s="0"/>
      <c r="LO3678" s="0"/>
      <c r="LP3678" s="0"/>
      <c r="LQ3678" s="0"/>
      <c r="LR3678" s="0"/>
      <c r="LS3678" s="0"/>
      <c r="LT3678" s="0"/>
      <c r="LU3678" s="0"/>
      <c r="LV3678" s="0"/>
      <c r="LW3678" s="0"/>
      <c r="LX3678" s="0"/>
      <c r="LY3678" s="0"/>
      <c r="LZ3678" s="0"/>
      <c r="MA3678" s="0"/>
      <c r="MB3678" s="0"/>
      <c r="MC3678" s="0"/>
      <c r="MD3678" s="0"/>
      <c r="ME3678" s="0"/>
      <c r="MF3678" s="0"/>
      <c r="MG3678" s="0"/>
      <c r="MH3678" s="0"/>
      <c r="MI3678" s="0"/>
      <c r="MJ3678" s="0"/>
      <c r="MK3678" s="0"/>
      <c r="ML3678" s="0"/>
      <c r="MM3678" s="0"/>
      <c r="MN3678" s="0"/>
      <c r="MO3678" s="0"/>
      <c r="MP3678" s="0"/>
      <c r="MQ3678" s="0"/>
      <c r="MR3678" s="0"/>
      <c r="MS3678" s="0"/>
      <c r="MT3678" s="0"/>
      <c r="MU3678" s="0"/>
      <c r="MV3678" s="0"/>
      <c r="MW3678" s="0"/>
      <c r="MX3678" s="0"/>
      <c r="MY3678" s="0"/>
      <c r="MZ3678" s="0"/>
      <c r="NA3678" s="0"/>
      <c r="NB3678" s="0"/>
      <c r="NC3678" s="0"/>
      <c r="ND3678" s="0"/>
      <c r="NE3678" s="0"/>
      <c r="NF3678" s="0"/>
      <c r="NG3678" s="0"/>
      <c r="NH3678" s="0"/>
      <c r="NI3678" s="0"/>
      <c r="NJ3678" s="0"/>
      <c r="NK3678" s="0"/>
      <c r="NL3678" s="0"/>
      <c r="NM3678" s="0"/>
      <c r="NN3678" s="0"/>
      <c r="NO3678" s="0"/>
      <c r="NP3678" s="0"/>
      <c r="NQ3678" s="0"/>
      <c r="NR3678" s="0"/>
      <c r="NS3678" s="0"/>
      <c r="NT3678" s="0"/>
      <c r="NU3678" s="0"/>
      <c r="NV3678" s="0"/>
      <c r="NW3678" s="0"/>
      <c r="NX3678" s="0"/>
      <c r="NY3678" s="0"/>
      <c r="NZ3678" s="0"/>
      <c r="OA3678" s="0"/>
      <c r="OB3678" s="0"/>
      <c r="OC3678" s="0"/>
      <c r="OD3678" s="0"/>
      <c r="OE3678" s="0"/>
      <c r="OF3678" s="0"/>
      <c r="OG3678" s="0"/>
      <c r="OH3678" s="0"/>
      <c r="OI3678" s="0"/>
      <c r="OJ3678" s="0"/>
      <c r="OK3678" s="0"/>
      <c r="OL3678" s="0"/>
      <c r="OM3678" s="0"/>
      <c r="ON3678" s="0"/>
      <c r="OO3678" s="0"/>
      <c r="OP3678" s="0"/>
      <c r="OQ3678" s="0"/>
      <c r="OR3678" s="0"/>
      <c r="OS3678" s="0"/>
      <c r="OT3678" s="0"/>
      <c r="OU3678" s="0"/>
      <c r="OV3678" s="0"/>
      <c r="OW3678" s="0"/>
      <c r="OX3678" s="0"/>
      <c r="OY3678" s="0"/>
      <c r="OZ3678" s="0"/>
      <c r="PA3678" s="0"/>
      <c r="PB3678" s="0"/>
      <c r="PC3678" s="0"/>
      <c r="PD3678" s="0"/>
      <c r="PE3678" s="0"/>
      <c r="PF3678" s="0"/>
      <c r="PG3678" s="0"/>
      <c r="PH3678" s="0"/>
      <c r="PI3678" s="0"/>
      <c r="PJ3678" s="0"/>
      <c r="PK3678" s="0"/>
      <c r="PL3678" s="0"/>
      <c r="PM3678" s="0"/>
      <c r="PN3678" s="0"/>
      <c r="PO3678" s="0"/>
      <c r="PP3678" s="0"/>
      <c r="PQ3678" s="0"/>
      <c r="PR3678" s="0"/>
      <c r="PS3678" s="0"/>
      <c r="PT3678" s="0"/>
      <c r="PU3678" s="0"/>
      <c r="PV3678" s="0"/>
      <c r="PW3678" s="0"/>
      <c r="PX3678" s="0"/>
      <c r="PY3678" s="0"/>
      <c r="PZ3678" s="0"/>
      <c r="QA3678" s="0"/>
      <c r="QB3678" s="0"/>
      <c r="QC3678" s="0"/>
      <c r="QD3678" s="0"/>
      <c r="QE3678" s="0"/>
      <c r="QF3678" s="0"/>
      <c r="QG3678" s="0"/>
      <c r="QH3678" s="0"/>
      <c r="QI3678" s="0"/>
      <c r="QJ3678" s="0"/>
      <c r="QK3678" s="0"/>
      <c r="QL3678" s="0"/>
      <c r="QM3678" s="0"/>
      <c r="QN3678" s="0"/>
      <c r="QO3678" s="0"/>
      <c r="QP3678" s="0"/>
      <c r="QQ3678" s="0"/>
      <c r="QR3678" s="0"/>
      <c r="QS3678" s="0"/>
      <c r="QT3678" s="0"/>
      <c r="QU3678" s="0"/>
      <c r="QV3678" s="0"/>
      <c r="QW3678" s="0"/>
      <c r="QX3678" s="0"/>
      <c r="QY3678" s="0"/>
      <c r="QZ3678" s="0"/>
      <c r="RA3678" s="0"/>
      <c r="RB3678" s="0"/>
      <c r="RC3678" s="0"/>
      <c r="RD3678" s="0"/>
      <c r="RE3678" s="0"/>
      <c r="RF3678" s="0"/>
      <c r="RG3678" s="0"/>
      <c r="RH3678" s="0"/>
      <c r="RI3678" s="0"/>
      <c r="RJ3678" s="0"/>
      <c r="RK3678" s="0"/>
      <c r="RL3678" s="0"/>
      <c r="RM3678" s="0"/>
      <c r="RN3678" s="0"/>
      <c r="RO3678" s="0"/>
      <c r="RP3678" s="0"/>
      <c r="RQ3678" s="0"/>
      <c r="RR3678" s="0"/>
      <c r="RS3678" s="0"/>
      <c r="RT3678" s="0"/>
      <c r="RU3678" s="0"/>
      <c r="RV3678" s="0"/>
      <c r="RW3678" s="0"/>
      <c r="RX3678" s="0"/>
      <c r="RY3678" s="0"/>
      <c r="RZ3678" s="0"/>
      <c r="SA3678" s="0"/>
      <c r="SB3678" s="0"/>
      <c r="SC3678" s="0"/>
      <c r="SD3678" s="0"/>
      <c r="SE3678" s="0"/>
      <c r="SF3678" s="0"/>
      <c r="SG3678" s="0"/>
      <c r="SH3678" s="0"/>
      <c r="SI3678" s="0"/>
      <c r="SJ3678" s="0"/>
      <c r="SK3678" s="0"/>
      <c r="SL3678" s="0"/>
      <c r="SM3678" s="0"/>
      <c r="SN3678" s="0"/>
      <c r="SO3678" s="0"/>
      <c r="SP3678" s="0"/>
      <c r="SQ3678" s="0"/>
      <c r="SR3678" s="0"/>
      <c r="SS3678" s="0"/>
      <c r="ST3678" s="0"/>
      <c r="SU3678" s="0"/>
      <c r="SV3678" s="0"/>
      <c r="SW3678" s="0"/>
      <c r="SX3678" s="0"/>
      <c r="SY3678" s="0"/>
      <c r="SZ3678" s="0"/>
      <c r="TA3678" s="0"/>
      <c r="TB3678" s="0"/>
      <c r="TC3678" s="0"/>
      <c r="TD3678" s="0"/>
      <c r="TE3678" s="0"/>
      <c r="TF3678" s="0"/>
      <c r="TG3678" s="0"/>
      <c r="TH3678" s="0"/>
      <c r="TI3678" s="0"/>
      <c r="TJ3678" s="0"/>
      <c r="TK3678" s="0"/>
      <c r="TL3678" s="0"/>
      <c r="TM3678" s="0"/>
      <c r="TN3678" s="0"/>
      <c r="TO3678" s="0"/>
      <c r="TP3678" s="0"/>
      <c r="TQ3678" s="0"/>
      <c r="TR3678" s="0"/>
      <c r="TS3678" s="0"/>
      <c r="TT3678" s="0"/>
      <c r="TU3678" s="0"/>
      <c r="TV3678" s="0"/>
      <c r="TW3678" s="0"/>
      <c r="TX3678" s="0"/>
      <c r="TY3678" s="0"/>
      <c r="TZ3678" s="0"/>
      <c r="UA3678" s="0"/>
      <c r="UB3678" s="0"/>
      <c r="UC3678" s="0"/>
      <c r="UD3678" s="0"/>
      <c r="UE3678" s="0"/>
      <c r="UF3678" s="0"/>
      <c r="UG3678" s="0"/>
      <c r="UH3678" s="0"/>
      <c r="UI3678" s="0"/>
      <c r="UJ3678" s="0"/>
      <c r="UK3678" s="0"/>
      <c r="UL3678" s="0"/>
      <c r="UM3678" s="0"/>
      <c r="UN3678" s="0"/>
      <c r="UO3678" s="0"/>
      <c r="UP3678" s="0"/>
      <c r="UQ3678" s="0"/>
      <c r="UR3678" s="0"/>
      <c r="US3678" s="0"/>
      <c r="UT3678" s="0"/>
      <c r="UU3678" s="0"/>
      <c r="UV3678" s="0"/>
      <c r="UW3678" s="0"/>
      <c r="UX3678" s="0"/>
      <c r="UY3678" s="0"/>
      <c r="UZ3678" s="0"/>
      <c r="VA3678" s="0"/>
      <c r="VB3678" s="0"/>
      <c r="VC3678" s="0"/>
      <c r="VD3678" s="0"/>
      <c r="VE3678" s="0"/>
      <c r="VF3678" s="0"/>
      <c r="VG3678" s="0"/>
      <c r="VH3678" s="0"/>
      <c r="VI3678" s="0"/>
      <c r="VJ3678" s="0"/>
      <c r="VK3678" s="0"/>
      <c r="VL3678" s="0"/>
      <c r="VM3678" s="0"/>
      <c r="VN3678" s="0"/>
      <c r="VO3678" s="0"/>
      <c r="VP3678" s="0"/>
      <c r="VQ3678" s="0"/>
      <c r="VR3678" s="0"/>
      <c r="VS3678" s="0"/>
      <c r="VT3678" s="0"/>
      <c r="VU3678" s="0"/>
      <c r="VV3678" s="0"/>
      <c r="VW3678" s="0"/>
      <c r="VX3678" s="0"/>
      <c r="VY3678" s="0"/>
      <c r="VZ3678" s="0"/>
      <c r="WA3678" s="0"/>
      <c r="WB3678" s="0"/>
      <c r="WC3678" s="0"/>
      <c r="WD3678" s="0"/>
      <c r="WE3678" s="0"/>
      <c r="WF3678" s="0"/>
      <c r="WG3678" s="0"/>
      <c r="WH3678" s="0"/>
      <c r="WI3678" s="0"/>
      <c r="WJ3678" s="0"/>
      <c r="WK3678" s="0"/>
      <c r="WL3678" s="0"/>
      <c r="WM3678" s="0"/>
      <c r="WN3678" s="0"/>
      <c r="WO3678" s="0"/>
      <c r="WP3678" s="0"/>
      <c r="WQ3678" s="0"/>
      <c r="WR3678" s="0"/>
      <c r="WS3678" s="0"/>
      <c r="WT3678" s="0"/>
      <c r="WU3678" s="0"/>
      <c r="WV3678" s="0"/>
      <c r="WW3678" s="0"/>
      <c r="WX3678" s="0"/>
      <c r="WY3678" s="0"/>
      <c r="WZ3678" s="0"/>
      <c r="XA3678" s="0"/>
      <c r="XB3678" s="0"/>
      <c r="XC3678" s="0"/>
      <c r="XD3678" s="0"/>
      <c r="XE3678" s="0"/>
      <c r="XF3678" s="0"/>
      <c r="XG3678" s="0"/>
      <c r="XH3678" s="0"/>
      <c r="XI3678" s="0"/>
      <c r="XJ3678" s="0"/>
      <c r="XK3678" s="0"/>
      <c r="XL3678" s="0"/>
      <c r="XM3678" s="0"/>
      <c r="XN3678" s="0"/>
      <c r="XO3678" s="0"/>
      <c r="XP3678" s="0"/>
      <c r="XQ3678" s="0"/>
      <c r="XR3678" s="0"/>
      <c r="XS3678" s="0"/>
      <c r="XT3678" s="0"/>
      <c r="XU3678" s="0"/>
      <c r="XV3678" s="0"/>
      <c r="XW3678" s="0"/>
      <c r="XX3678" s="0"/>
      <c r="XY3678" s="0"/>
      <c r="XZ3678" s="0"/>
      <c r="YA3678" s="0"/>
      <c r="YB3678" s="0"/>
      <c r="YC3678" s="0"/>
      <c r="YD3678" s="0"/>
      <c r="YE3678" s="0"/>
      <c r="YF3678" s="0"/>
      <c r="YG3678" s="0"/>
      <c r="YH3678" s="0"/>
      <c r="YI3678" s="0"/>
      <c r="YJ3678" s="0"/>
      <c r="YK3678" s="0"/>
      <c r="YL3678" s="0"/>
      <c r="YM3678" s="0"/>
      <c r="YN3678" s="0"/>
      <c r="YO3678" s="0"/>
      <c r="YP3678" s="0"/>
      <c r="YQ3678" s="0"/>
      <c r="YR3678" s="0"/>
      <c r="YS3678" s="0"/>
      <c r="YT3678" s="0"/>
      <c r="YU3678" s="0"/>
      <c r="YV3678" s="0"/>
      <c r="YW3678" s="0"/>
      <c r="YX3678" s="0"/>
      <c r="YY3678" s="0"/>
      <c r="YZ3678" s="0"/>
      <c r="ZA3678" s="0"/>
      <c r="ZB3678" s="0"/>
      <c r="ZC3678" s="0"/>
      <c r="ZD3678" s="0"/>
      <c r="ZE3678" s="0"/>
      <c r="ZF3678" s="0"/>
      <c r="ZG3678" s="0"/>
      <c r="ZH3678" s="0"/>
      <c r="ZI3678" s="0"/>
      <c r="ZJ3678" s="0"/>
      <c r="ZK3678" s="0"/>
      <c r="ZL3678" s="0"/>
      <c r="ZM3678" s="0"/>
      <c r="ZN3678" s="0"/>
      <c r="ZO3678" s="0"/>
      <c r="ZP3678" s="0"/>
      <c r="ZQ3678" s="0"/>
      <c r="ZR3678" s="0"/>
      <c r="ZS3678" s="0"/>
      <c r="ZT3678" s="0"/>
      <c r="ZU3678" s="0"/>
      <c r="ZV3678" s="0"/>
      <c r="ZW3678" s="0"/>
      <c r="ZX3678" s="0"/>
      <c r="ZY3678" s="0"/>
      <c r="ZZ3678" s="0"/>
      <c r="AAA3678" s="0"/>
      <c r="AAB3678" s="0"/>
      <c r="AAC3678" s="0"/>
      <c r="AAD3678" s="0"/>
      <c r="AAE3678" s="0"/>
      <c r="AAF3678" s="0"/>
      <c r="AAG3678" s="0"/>
      <c r="AAH3678" s="0"/>
      <c r="AAI3678" s="0"/>
      <c r="AAJ3678" s="0"/>
      <c r="AAK3678" s="0"/>
      <c r="AAL3678" s="0"/>
      <c r="AAM3678" s="0"/>
      <c r="AAN3678" s="0"/>
      <c r="AAO3678" s="0"/>
      <c r="AAP3678" s="0"/>
      <c r="AAQ3678" s="0"/>
      <c r="AAR3678" s="0"/>
      <c r="AAS3678" s="0"/>
      <c r="AAT3678" s="0"/>
      <c r="AAU3678" s="0"/>
      <c r="AAV3678" s="0"/>
      <c r="AAW3678" s="0"/>
      <c r="AAX3678" s="0"/>
      <c r="AAY3678" s="0"/>
      <c r="AAZ3678" s="0"/>
      <c r="ABA3678" s="0"/>
      <c r="ABB3678" s="0"/>
      <c r="ABC3678" s="0"/>
      <c r="ABD3678" s="0"/>
      <c r="ABE3678" s="0"/>
      <c r="ABF3678" s="0"/>
      <c r="ABG3678" s="0"/>
      <c r="ABH3678" s="0"/>
      <c r="ABI3678" s="0"/>
      <c r="ABJ3678" s="0"/>
      <c r="ABK3678" s="0"/>
      <c r="ABL3678" s="0"/>
      <c r="ABM3678" s="0"/>
      <c r="ABN3678" s="0"/>
      <c r="ABO3678" s="0"/>
      <c r="ABP3678" s="0"/>
      <c r="ABQ3678" s="0"/>
      <c r="ABR3678" s="0"/>
      <c r="ABS3678" s="0"/>
      <c r="ABT3678" s="0"/>
      <c r="ABU3678" s="0"/>
      <c r="ABV3678" s="0"/>
      <c r="ABW3678" s="0"/>
      <c r="ABX3678" s="0"/>
      <c r="ABY3678" s="0"/>
      <c r="ABZ3678" s="0"/>
      <c r="ACA3678" s="0"/>
      <c r="ACB3678" s="0"/>
      <c r="ACC3678" s="0"/>
      <c r="ACD3678" s="0"/>
      <c r="ACE3678" s="0"/>
      <c r="ACF3678" s="0"/>
      <c r="ACG3678" s="0"/>
      <c r="ACH3678" s="0"/>
      <c r="ACI3678" s="0"/>
      <c r="ACJ3678" s="0"/>
      <c r="ACK3678" s="0"/>
      <c r="ACL3678" s="0"/>
      <c r="ACM3678" s="0"/>
      <c r="ACN3678" s="0"/>
      <c r="ACO3678" s="0"/>
      <c r="ACP3678" s="0"/>
      <c r="ACQ3678" s="0"/>
      <c r="ACR3678" s="0"/>
      <c r="ACS3678" s="0"/>
      <c r="ACT3678" s="0"/>
      <c r="ACU3678" s="0"/>
      <c r="ACV3678" s="0"/>
      <c r="ACW3678" s="0"/>
      <c r="ACX3678" s="0"/>
      <c r="ACY3678" s="0"/>
      <c r="ACZ3678" s="0"/>
      <c r="ADA3678" s="0"/>
      <c r="ADB3678" s="0"/>
      <c r="ADC3678" s="0"/>
      <c r="ADD3678" s="0"/>
      <c r="ADE3678" s="0"/>
      <c r="ADF3678" s="0"/>
      <c r="ADG3678" s="0"/>
      <c r="ADH3678" s="0"/>
      <c r="ADI3678" s="0"/>
      <c r="ADJ3678" s="0"/>
      <c r="ADK3678" s="0"/>
      <c r="ADL3678" s="0"/>
      <c r="ADM3678" s="0"/>
      <c r="ADN3678" s="0"/>
      <c r="ADO3678" s="0"/>
      <c r="ADP3678" s="0"/>
      <c r="ADQ3678" s="0"/>
      <c r="ADR3678" s="0"/>
      <c r="ADS3678" s="0"/>
      <c r="ADT3678" s="0"/>
      <c r="ADU3678" s="0"/>
      <c r="ADV3678" s="0"/>
      <c r="ADW3678" s="0"/>
      <c r="ADX3678" s="0"/>
      <c r="ADY3678" s="0"/>
      <c r="ADZ3678" s="0"/>
      <c r="AEA3678" s="0"/>
      <c r="AEB3678" s="0"/>
      <c r="AEC3678" s="0"/>
      <c r="AED3678" s="0"/>
      <c r="AEE3678" s="0"/>
      <c r="AEF3678" s="0"/>
      <c r="AEG3678" s="0"/>
      <c r="AEH3678" s="0"/>
      <c r="AEI3678" s="0"/>
      <c r="AEJ3678" s="0"/>
      <c r="AEK3678" s="0"/>
      <c r="AEL3678" s="0"/>
      <c r="AEM3678" s="0"/>
      <c r="AEN3678" s="0"/>
      <c r="AEO3678" s="0"/>
      <c r="AEP3678" s="0"/>
      <c r="AEQ3678" s="0"/>
      <c r="AER3678" s="0"/>
      <c r="AES3678" s="0"/>
      <c r="AET3678" s="0"/>
      <c r="AEU3678" s="0"/>
      <c r="AEV3678" s="0"/>
      <c r="AEW3678" s="0"/>
      <c r="AEX3678" s="0"/>
      <c r="AEY3678" s="0"/>
      <c r="AEZ3678" s="0"/>
      <c r="AFA3678" s="0"/>
      <c r="AFB3678" s="0"/>
      <c r="AFC3678" s="0"/>
      <c r="AFD3678" s="0"/>
      <c r="AFE3678" s="0"/>
      <c r="AFF3678" s="0"/>
      <c r="AFG3678" s="0"/>
      <c r="AFH3678" s="0"/>
      <c r="AFI3678" s="0"/>
      <c r="AFJ3678" s="0"/>
      <c r="AFK3678" s="0"/>
      <c r="AFL3678" s="0"/>
      <c r="AFM3678" s="0"/>
      <c r="AFN3678" s="0"/>
      <c r="AFO3678" s="0"/>
      <c r="AFP3678" s="0"/>
      <c r="AFQ3678" s="0"/>
      <c r="AFR3678" s="0"/>
      <c r="AFS3678" s="0"/>
      <c r="AFT3678" s="0"/>
      <c r="AFU3678" s="0"/>
      <c r="AFV3678" s="0"/>
      <c r="AFW3678" s="0"/>
      <c r="AFX3678" s="0"/>
      <c r="AFY3678" s="0"/>
      <c r="AFZ3678" s="0"/>
      <c r="AGA3678" s="0"/>
      <c r="AGB3678" s="0"/>
      <c r="AGC3678" s="0"/>
      <c r="AGD3678" s="0"/>
      <c r="AGE3678" s="0"/>
      <c r="AGF3678" s="0"/>
      <c r="AGG3678" s="0"/>
      <c r="AGH3678" s="0"/>
      <c r="AGI3678" s="0"/>
      <c r="AGJ3678" s="0"/>
      <c r="AGK3678" s="0"/>
      <c r="AGL3678" s="0"/>
      <c r="AGM3678" s="0"/>
      <c r="AGN3678" s="0"/>
      <c r="AGO3678" s="0"/>
      <c r="AGP3678" s="0"/>
      <c r="AGQ3678" s="0"/>
      <c r="AGR3678" s="0"/>
      <c r="AGS3678" s="0"/>
      <c r="AGT3678" s="0"/>
      <c r="AGU3678" s="0"/>
      <c r="AGV3678" s="0"/>
      <c r="AGW3678" s="0"/>
      <c r="AGX3678" s="0"/>
      <c r="AGY3678" s="0"/>
      <c r="AGZ3678" s="0"/>
      <c r="AHA3678" s="0"/>
      <c r="AHB3678" s="0"/>
      <c r="AHC3678" s="0"/>
      <c r="AHD3678" s="0"/>
      <c r="AHE3678" s="0"/>
      <c r="AHF3678" s="0"/>
      <c r="AHG3678" s="0"/>
      <c r="AHH3678" s="0"/>
      <c r="AHI3678" s="0"/>
      <c r="AHJ3678" s="0"/>
      <c r="AHK3678" s="0"/>
      <c r="AHL3678" s="0"/>
      <c r="AHM3678" s="0"/>
      <c r="AHN3678" s="0"/>
      <c r="AHO3678" s="0"/>
      <c r="AHP3678" s="0"/>
      <c r="AHQ3678" s="0"/>
      <c r="AHR3678" s="0"/>
      <c r="AHS3678" s="0"/>
      <c r="AHT3678" s="0"/>
      <c r="AHU3678" s="0"/>
      <c r="AHV3678" s="0"/>
      <c r="AHW3678" s="0"/>
      <c r="AHX3678" s="0"/>
      <c r="AHY3678" s="0"/>
      <c r="AHZ3678" s="0"/>
      <c r="AIA3678" s="0"/>
      <c r="AIB3678" s="0"/>
      <c r="AIC3678" s="0"/>
      <c r="AID3678" s="0"/>
      <c r="AIE3678" s="0"/>
      <c r="AIF3678" s="0"/>
      <c r="AIG3678" s="0"/>
      <c r="AIH3678" s="0"/>
      <c r="AII3678" s="0"/>
      <c r="AIJ3678" s="0"/>
      <c r="AIK3678" s="0"/>
      <c r="AIL3678" s="0"/>
      <c r="AIM3678" s="0"/>
      <c r="AIN3678" s="0"/>
      <c r="AIO3678" s="0"/>
      <c r="AIP3678" s="0"/>
      <c r="AIQ3678" s="0"/>
      <c r="AIR3678" s="0"/>
      <c r="AIS3678" s="0"/>
      <c r="AIT3678" s="0"/>
      <c r="AIU3678" s="0"/>
      <c r="AIV3678" s="0"/>
      <c r="AIW3678" s="0"/>
      <c r="AIX3678" s="0"/>
      <c r="AIY3678" s="0"/>
      <c r="AIZ3678" s="0"/>
      <c r="AJA3678" s="0"/>
      <c r="AJB3678" s="0"/>
      <c r="AJC3678" s="0"/>
      <c r="AJD3678" s="0"/>
      <c r="AJE3678" s="0"/>
      <c r="AJF3678" s="0"/>
      <c r="AJG3678" s="0"/>
      <c r="AJH3678" s="0"/>
      <c r="AJI3678" s="0"/>
      <c r="AJJ3678" s="0"/>
      <c r="AJK3678" s="0"/>
      <c r="AJL3678" s="0"/>
      <c r="AJM3678" s="0"/>
      <c r="AJN3678" s="0"/>
      <c r="AJO3678" s="0"/>
      <c r="AJP3678" s="0"/>
      <c r="AJQ3678" s="0"/>
      <c r="AJR3678" s="0"/>
      <c r="AJS3678" s="0"/>
      <c r="AJT3678" s="0"/>
      <c r="AJU3678" s="0"/>
      <c r="AJV3678" s="0"/>
      <c r="AJW3678" s="0"/>
      <c r="AJX3678" s="0"/>
      <c r="AJY3678" s="0"/>
      <c r="AJZ3678" s="0"/>
      <c r="AKA3678" s="0"/>
      <c r="AKB3678" s="0"/>
      <c r="AKC3678" s="0"/>
      <c r="AKD3678" s="0"/>
      <c r="AKE3678" s="0"/>
      <c r="AKF3678" s="0"/>
      <c r="AKG3678" s="0"/>
      <c r="AKH3678" s="0"/>
      <c r="AKI3678" s="0"/>
      <c r="AKJ3678" s="0"/>
      <c r="AKK3678" s="0"/>
      <c r="AKL3678" s="0"/>
      <c r="AKM3678" s="0"/>
      <c r="AKN3678" s="0"/>
      <c r="AKO3678" s="0"/>
      <c r="AKP3678" s="0"/>
      <c r="AKQ3678" s="0"/>
      <c r="AKR3678" s="0"/>
      <c r="AKS3678" s="0"/>
      <c r="AKT3678" s="0"/>
      <c r="AKU3678" s="0"/>
      <c r="AKV3678" s="0"/>
      <c r="AKW3678" s="0"/>
      <c r="AKX3678" s="0"/>
      <c r="AKY3678" s="0"/>
      <c r="AKZ3678" s="0"/>
      <c r="ALA3678" s="0"/>
      <c r="ALB3678" s="0"/>
      <c r="ALC3678" s="0"/>
      <c r="ALD3678" s="0"/>
      <c r="ALE3678" s="0"/>
      <c r="ALF3678" s="0"/>
      <c r="ALG3678" s="0"/>
      <c r="ALH3678" s="0"/>
      <c r="ALI3678" s="0"/>
      <c r="ALJ3678" s="0"/>
      <c r="ALK3678" s="0"/>
      <c r="ALL3678" s="0"/>
      <c r="ALM3678" s="0"/>
      <c r="ALN3678" s="0"/>
      <c r="ALO3678" s="0"/>
      <c r="ALP3678" s="0"/>
      <c r="ALQ3678" s="0"/>
      <c r="ALR3678" s="0"/>
      <c r="ALS3678" s="0"/>
      <c r="ALT3678" s="0"/>
      <c r="ALU3678" s="0"/>
      <c r="ALV3678" s="0"/>
      <c r="ALW3678" s="0"/>
      <c r="ALX3678" s="0"/>
      <c r="ALY3678" s="0"/>
      <c r="ALZ3678" s="0"/>
      <c r="AMA3678" s="0"/>
      <c r="AMB3678" s="0"/>
      <c r="AMC3678" s="0"/>
      <c r="AMD3678" s="0"/>
      <c r="AME3678" s="0"/>
      <c r="AMF3678" s="0"/>
      <c r="AMG3678" s="0"/>
      <c r="AMH3678" s="0"/>
      <c r="AMI3678" s="0"/>
    </row>
    <row r="3679" customFormat="false" ht="12.75" hidden="false" customHeight="false" outlineLevel="0" collapsed="false">
      <c r="A3679" s="1" t="s">
        <v>3899</v>
      </c>
      <c r="C3679" s="19" t="s">
        <v>3904</v>
      </c>
      <c r="D3679" s="19" t="s">
        <v>49</v>
      </c>
      <c r="E3679" s="20" t="n">
        <v>2.3</v>
      </c>
      <c r="F3679" s="21" t="n">
        <v>0.42</v>
      </c>
      <c r="G3679" s="24" t="s">
        <v>3609</v>
      </c>
      <c r="I3679" s="3"/>
      <c r="K3679" s="4"/>
      <c r="BM3679" s="0"/>
      <c r="BN3679" s="0"/>
      <c r="BO3679" s="0"/>
      <c r="BP3679" s="0"/>
      <c r="BQ3679" s="0"/>
      <c r="BR3679" s="0"/>
      <c r="BS3679" s="0"/>
      <c r="BT3679" s="0"/>
      <c r="BU3679" s="0"/>
      <c r="BV3679" s="0"/>
      <c r="BW3679" s="0"/>
      <c r="BX3679" s="0"/>
      <c r="BY3679" s="0"/>
      <c r="BZ3679" s="0"/>
      <c r="CA3679" s="0"/>
      <c r="CB3679" s="0"/>
      <c r="CC3679" s="0"/>
      <c r="CD3679" s="0"/>
      <c r="CE3679" s="0"/>
      <c r="CF3679" s="0"/>
      <c r="CG3679" s="0"/>
      <c r="CH3679" s="0"/>
      <c r="CI3679" s="0"/>
      <c r="CJ3679" s="0"/>
      <c r="CK3679" s="0"/>
      <c r="CL3679" s="0"/>
      <c r="CM3679" s="0"/>
      <c r="CN3679" s="0"/>
      <c r="CO3679" s="0"/>
      <c r="CP3679" s="0"/>
      <c r="CQ3679" s="0"/>
      <c r="CR3679" s="0"/>
      <c r="CS3679" s="0"/>
      <c r="CT3679" s="0"/>
      <c r="CU3679" s="0"/>
      <c r="CV3679" s="0"/>
      <c r="CW3679" s="0"/>
      <c r="CX3679" s="0"/>
      <c r="CY3679" s="0"/>
      <c r="CZ3679" s="0"/>
      <c r="DA3679" s="0"/>
      <c r="DB3679" s="0"/>
      <c r="DC3679" s="0"/>
      <c r="DD3679" s="0"/>
      <c r="DE3679" s="0"/>
      <c r="DF3679" s="0"/>
      <c r="DG3679" s="0"/>
      <c r="DH3679" s="0"/>
      <c r="DI3679" s="0"/>
      <c r="DJ3679" s="0"/>
      <c r="DK3679" s="0"/>
      <c r="DL3679" s="0"/>
      <c r="DM3679" s="0"/>
      <c r="DN3679" s="0"/>
      <c r="DO3679" s="0"/>
      <c r="DP3679" s="0"/>
      <c r="DQ3679" s="0"/>
      <c r="DR3679" s="0"/>
      <c r="DS3679" s="0"/>
      <c r="DT3679" s="0"/>
      <c r="DU3679" s="0"/>
      <c r="DV3679" s="0"/>
      <c r="DW3679" s="0"/>
      <c r="DX3679" s="0"/>
      <c r="DY3679" s="0"/>
      <c r="DZ3679" s="0"/>
      <c r="EA3679" s="0"/>
      <c r="EB3679" s="0"/>
      <c r="EC3679" s="0"/>
      <c r="ED3679" s="0"/>
      <c r="EE3679" s="0"/>
      <c r="EF3679" s="0"/>
      <c r="EG3679" s="0"/>
      <c r="EH3679" s="0"/>
      <c r="EI3679" s="0"/>
      <c r="EJ3679" s="0"/>
      <c r="EK3679" s="0"/>
      <c r="EL3679" s="0"/>
      <c r="EM3679" s="0"/>
      <c r="EN3679" s="0"/>
      <c r="EO3679" s="0"/>
      <c r="EP3679" s="0"/>
      <c r="EQ3679" s="0"/>
      <c r="ER3679" s="0"/>
      <c r="ES3679" s="0"/>
      <c r="ET3679" s="0"/>
      <c r="EU3679" s="0"/>
      <c r="EV3679" s="0"/>
      <c r="EW3679" s="0"/>
      <c r="EX3679" s="0"/>
      <c r="EY3679" s="0"/>
      <c r="EZ3679" s="0"/>
      <c r="FA3679" s="0"/>
      <c r="FB3679" s="0"/>
      <c r="FC3679" s="0"/>
      <c r="FD3679" s="0"/>
      <c r="FE3679" s="0"/>
      <c r="FF3679" s="0"/>
      <c r="FG3679" s="0"/>
      <c r="FH3679" s="0"/>
      <c r="FI3679" s="0"/>
      <c r="FJ3679" s="0"/>
      <c r="FK3679" s="0"/>
      <c r="FL3679" s="0"/>
      <c r="FM3679" s="0"/>
      <c r="FN3679" s="0"/>
      <c r="FO3679" s="0"/>
      <c r="FP3679" s="0"/>
      <c r="FQ3679" s="0"/>
      <c r="FR3679" s="0"/>
      <c r="FS3679" s="0"/>
      <c r="FT3679" s="0"/>
      <c r="FU3679" s="0"/>
      <c r="FV3679" s="0"/>
      <c r="FW3679" s="0"/>
      <c r="FX3679" s="0"/>
      <c r="FY3679" s="0"/>
      <c r="FZ3679" s="0"/>
      <c r="GA3679" s="0"/>
      <c r="GB3679" s="0"/>
      <c r="GC3679" s="0"/>
      <c r="GD3679" s="0"/>
      <c r="GE3679" s="0"/>
      <c r="GF3679" s="0"/>
      <c r="GG3679" s="0"/>
      <c r="GH3679" s="0"/>
      <c r="GI3679" s="0"/>
      <c r="GJ3679" s="0"/>
      <c r="GK3679" s="0"/>
      <c r="GL3679" s="0"/>
      <c r="GM3679" s="0"/>
      <c r="GN3679" s="0"/>
      <c r="GO3679" s="0"/>
      <c r="GP3679" s="0"/>
      <c r="GQ3679" s="0"/>
      <c r="GR3679" s="0"/>
      <c r="GS3679" s="0"/>
      <c r="GT3679" s="0"/>
      <c r="GU3679" s="0"/>
      <c r="GV3679" s="0"/>
      <c r="GW3679" s="0"/>
      <c r="GX3679" s="0"/>
      <c r="GY3679" s="0"/>
      <c r="GZ3679" s="0"/>
      <c r="HA3679" s="0"/>
      <c r="HB3679" s="0"/>
      <c r="HC3679" s="0"/>
      <c r="HD3679" s="0"/>
      <c r="HE3679" s="0"/>
      <c r="HF3679" s="0"/>
      <c r="HG3679" s="0"/>
      <c r="HH3679" s="0"/>
      <c r="HI3679" s="0"/>
      <c r="HJ3679" s="0"/>
      <c r="HK3679" s="0"/>
      <c r="HL3679" s="0"/>
      <c r="HM3679" s="0"/>
      <c r="HN3679" s="0"/>
      <c r="HO3679" s="0"/>
      <c r="HP3679" s="0"/>
      <c r="HQ3679" s="0"/>
      <c r="HR3679" s="0"/>
      <c r="HS3679" s="0"/>
      <c r="HT3679" s="0"/>
      <c r="HU3679" s="0"/>
      <c r="HV3679" s="0"/>
      <c r="HW3679" s="0"/>
      <c r="HX3679" s="0"/>
      <c r="HY3679" s="0"/>
      <c r="HZ3679" s="0"/>
      <c r="IA3679" s="0"/>
      <c r="IB3679" s="0"/>
      <c r="IC3679" s="0"/>
      <c r="ID3679" s="0"/>
      <c r="IE3679" s="0"/>
      <c r="IF3679" s="0"/>
      <c r="IG3679" s="0"/>
      <c r="IH3679" s="0"/>
      <c r="II3679" s="0"/>
      <c r="IJ3679" s="0"/>
      <c r="IK3679" s="0"/>
      <c r="IL3679" s="0"/>
      <c r="IM3679" s="0"/>
      <c r="IN3679" s="0"/>
      <c r="IO3679" s="0"/>
      <c r="IP3679" s="0"/>
      <c r="IQ3679" s="0"/>
      <c r="IR3679" s="0"/>
      <c r="IS3679" s="0"/>
      <c r="IT3679" s="0"/>
      <c r="IU3679" s="0"/>
      <c r="IV3679" s="0"/>
      <c r="IW3679" s="0"/>
      <c r="IX3679" s="0"/>
      <c r="IY3679" s="0"/>
      <c r="IZ3679" s="0"/>
      <c r="JA3679" s="0"/>
      <c r="JB3679" s="0"/>
      <c r="JC3679" s="0"/>
      <c r="JD3679" s="0"/>
      <c r="JE3679" s="0"/>
      <c r="JF3679" s="0"/>
      <c r="JG3679" s="0"/>
      <c r="JH3679" s="0"/>
      <c r="JI3679" s="0"/>
      <c r="JJ3679" s="0"/>
      <c r="JK3679" s="0"/>
      <c r="JL3679" s="0"/>
      <c r="JM3679" s="0"/>
      <c r="JN3679" s="0"/>
      <c r="JO3679" s="0"/>
      <c r="JP3679" s="0"/>
      <c r="JQ3679" s="0"/>
      <c r="JR3679" s="0"/>
      <c r="JS3679" s="0"/>
      <c r="JT3679" s="0"/>
      <c r="JU3679" s="0"/>
      <c r="JV3679" s="0"/>
      <c r="JW3679" s="0"/>
      <c r="JX3679" s="0"/>
      <c r="JY3679" s="0"/>
      <c r="JZ3679" s="0"/>
      <c r="KA3679" s="0"/>
      <c r="KB3679" s="0"/>
      <c r="KC3679" s="0"/>
      <c r="KD3679" s="0"/>
      <c r="KE3679" s="0"/>
      <c r="KF3679" s="0"/>
      <c r="KG3679" s="0"/>
      <c r="KH3679" s="0"/>
      <c r="KI3679" s="0"/>
      <c r="KJ3679" s="0"/>
      <c r="KK3679" s="0"/>
      <c r="KL3679" s="0"/>
      <c r="KM3679" s="0"/>
      <c r="KN3679" s="0"/>
      <c r="KO3679" s="0"/>
      <c r="KP3679" s="0"/>
      <c r="KQ3679" s="0"/>
      <c r="KR3679" s="0"/>
      <c r="KS3679" s="0"/>
      <c r="KT3679" s="0"/>
      <c r="KU3679" s="0"/>
      <c r="KV3679" s="0"/>
      <c r="KW3679" s="0"/>
      <c r="KX3679" s="0"/>
      <c r="KY3679" s="0"/>
      <c r="KZ3679" s="0"/>
      <c r="LA3679" s="0"/>
      <c r="LB3679" s="0"/>
      <c r="LC3679" s="0"/>
      <c r="LD3679" s="0"/>
      <c r="LE3679" s="0"/>
      <c r="LF3679" s="0"/>
      <c r="LG3679" s="0"/>
      <c r="LH3679" s="0"/>
      <c r="LI3679" s="0"/>
      <c r="LJ3679" s="0"/>
      <c r="LK3679" s="0"/>
      <c r="LL3679" s="0"/>
      <c r="LM3679" s="0"/>
      <c r="LN3679" s="0"/>
      <c r="LO3679" s="0"/>
      <c r="LP3679" s="0"/>
      <c r="LQ3679" s="0"/>
      <c r="LR3679" s="0"/>
      <c r="LS3679" s="0"/>
      <c r="LT3679" s="0"/>
      <c r="LU3679" s="0"/>
      <c r="LV3679" s="0"/>
      <c r="LW3679" s="0"/>
      <c r="LX3679" s="0"/>
      <c r="LY3679" s="0"/>
      <c r="LZ3679" s="0"/>
      <c r="MA3679" s="0"/>
      <c r="MB3679" s="0"/>
      <c r="MC3679" s="0"/>
      <c r="MD3679" s="0"/>
      <c r="ME3679" s="0"/>
      <c r="MF3679" s="0"/>
      <c r="MG3679" s="0"/>
      <c r="MH3679" s="0"/>
      <c r="MI3679" s="0"/>
      <c r="MJ3679" s="0"/>
      <c r="MK3679" s="0"/>
      <c r="ML3679" s="0"/>
      <c r="MM3679" s="0"/>
      <c r="MN3679" s="0"/>
      <c r="MO3679" s="0"/>
      <c r="MP3679" s="0"/>
      <c r="MQ3679" s="0"/>
      <c r="MR3679" s="0"/>
      <c r="MS3679" s="0"/>
      <c r="MT3679" s="0"/>
      <c r="MU3679" s="0"/>
      <c r="MV3679" s="0"/>
      <c r="MW3679" s="0"/>
      <c r="MX3679" s="0"/>
      <c r="MY3679" s="0"/>
      <c r="MZ3679" s="0"/>
      <c r="NA3679" s="0"/>
      <c r="NB3679" s="0"/>
      <c r="NC3679" s="0"/>
      <c r="ND3679" s="0"/>
      <c r="NE3679" s="0"/>
      <c r="NF3679" s="0"/>
      <c r="NG3679" s="0"/>
      <c r="NH3679" s="0"/>
      <c r="NI3679" s="0"/>
      <c r="NJ3679" s="0"/>
      <c r="NK3679" s="0"/>
      <c r="NL3679" s="0"/>
      <c r="NM3679" s="0"/>
      <c r="NN3679" s="0"/>
      <c r="NO3679" s="0"/>
      <c r="NP3679" s="0"/>
      <c r="NQ3679" s="0"/>
      <c r="NR3679" s="0"/>
      <c r="NS3679" s="0"/>
      <c r="NT3679" s="0"/>
      <c r="NU3679" s="0"/>
      <c r="NV3679" s="0"/>
      <c r="NW3679" s="0"/>
      <c r="NX3679" s="0"/>
      <c r="NY3679" s="0"/>
      <c r="NZ3679" s="0"/>
      <c r="OA3679" s="0"/>
      <c r="OB3679" s="0"/>
      <c r="OC3679" s="0"/>
      <c r="OD3679" s="0"/>
      <c r="OE3679" s="0"/>
      <c r="OF3679" s="0"/>
      <c r="OG3679" s="0"/>
      <c r="OH3679" s="0"/>
      <c r="OI3679" s="0"/>
      <c r="OJ3679" s="0"/>
      <c r="OK3679" s="0"/>
      <c r="OL3679" s="0"/>
      <c r="OM3679" s="0"/>
      <c r="ON3679" s="0"/>
      <c r="OO3679" s="0"/>
      <c r="OP3679" s="0"/>
      <c r="OQ3679" s="0"/>
      <c r="OR3679" s="0"/>
      <c r="OS3679" s="0"/>
      <c r="OT3679" s="0"/>
      <c r="OU3679" s="0"/>
      <c r="OV3679" s="0"/>
      <c r="OW3679" s="0"/>
      <c r="OX3679" s="0"/>
      <c r="OY3679" s="0"/>
      <c r="OZ3679" s="0"/>
      <c r="PA3679" s="0"/>
      <c r="PB3679" s="0"/>
      <c r="PC3679" s="0"/>
      <c r="PD3679" s="0"/>
      <c r="PE3679" s="0"/>
      <c r="PF3679" s="0"/>
      <c r="PG3679" s="0"/>
      <c r="PH3679" s="0"/>
      <c r="PI3679" s="0"/>
      <c r="PJ3679" s="0"/>
      <c r="PK3679" s="0"/>
      <c r="PL3679" s="0"/>
      <c r="PM3679" s="0"/>
      <c r="PN3679" s="0"/>
      <c r="PO3679" s="0"/>
      <c r="PP3679" s="0"/>
      <c r="PQ3679" s="0"/>
      <c r="PR3679" s="0"/>
      <c r="PS3679" s="0"/>
      <c r="PT3679" s="0"/>
      <c r="PU3679" s="0"/>
      <c r="PV3679" s="0"/>
      <c r="PW3679" s="0"/>
      <c r="PX3679" s="0"/>
      <c r="PY3679" s="0"/>
      <c r="PZ3679" s="0"/>
      <c r="QA3679" s="0"/>
      <c r="QB3679" s="0"/>
      <c r="QC3679" s="0"/>
      <c r="QD3679" s="0"/>
      <c r="QE3679" s="0"/>
      <c r="QF3679" s="0"/>
      <c r="QG3679" s="0"/>
      <c r="QH3679" s="0"/>
      <c r="QI3679" s="0"/>
      <c r="QJ3679" s="0"/>
      <c r="QK3679" s="0"/>
      <c r="QL3679" s="0"/>
      <c r="QM3679" s="0"/>
      <c r="QN3679" s="0"/>
      <c r="QO3679" s="0"/>
      <c r="QP3679" s="0"/>
      <c r="QQ3679" s="0"/>
      <c r="QR3679" s="0"/>
      <c r="QS3679" s="0"/>
      <c r="QT3679" s="0"/>
      <c r="QU3679" s="0"/>
      <c r="QV3679" s="0"/>
      <c r="QW3679" s="0"/>
      <c r="QX3679" s="0"/>
      <c r="QY3679" s="0"/>
      <c r="QZ3679" s="0"/>
      <c r="RA3679" s="0"/>
      <c r="RB3679" s="0"/>
      <c r="RC3679" s="0"/>
      <c r="RD3679" s="0"/>
      <c r="RE3679" s="0"/>
      <c r="RF3679" s="0"/>
      <c r="RG3679" s="0"/>
      <c r="RH3679" s="0"/>
      <c r="RI3679" s="0"/>
      <c r="RJ3679" s="0"/>
      <c r="RK3679" s="0"/>
      <c r="RL3679" s="0"/>
      <c r="RM3679" s="0"/>
      <c r="RN3679" s="0"/>
      <c r="RO3679" s="0"/>
      <c r="RP3679" s="0"/>
      <c r="RQ3679" s="0"/>
      <c r="RR3679" s="0"/>
      <c r="RS3679" s="0"/>
      <c r="RT3679" s="0"/>
      <c r="RU3679" s="0"/>
      <c r="RV3679" s="0"/>
      <c r="RW3679" s="0"/>
      <c r="RX3679" s="0"/>
      <c r="RY3679" s="0"/>
      <c r="RZ3679" s="0"/>
      <c r="SA3679" s="0"/>
      <c r="SB3679" s="0"/>
      <c r="SC3679" s="0"/>
      <c r="SD3679" s="0"/>
      <c r="SE3679" s="0"/>
      <c r="SF3679" s="0"/>
      <c r="SG3679" s="0"/>
      <c r="SH3679" s="0"/>
      <c r="SI3679" s="0"/>
      <c r="SJ3679" s="0"/>
      <c r="SK3679" s="0"/>
      <c r="SL3679" s="0"/>
      <c r="SM3679" s="0"/>
      <c r="SN3679" s="0"/>
      <c r="SO3679" s="0"/>
      <c r="SP3679" s="0"/>
      <c r="SQ3679" s="0"/>
      <c r="SR3679" s="0"/>
      <c r="SS3679" s="0"/>
      <c r="ST3679" s="0"/>
      <c r="SU3679" s="0"/>
      <c r="SV3679" s="0"/>
      <c r="SW3679" s="0"/>
      <c r="SX3679" s="0"/>
      <c r="SY3679" s="0"/>
      <c r="SZ3679" s="0"/>
      <c r="TA3679" s="0"/>
      <c r="TB3679" s="0"/>
      <c r="TC3679" s="0"/>
      <c r="TD3679" s="0"/>
      <c r="TE3679" s="0"/>
      <c r="TF3679" s="0"/>
      <c r="TG3679" s="0"/>
      <c r="TH3679" s="0"/>
      <c r="TI3679" s="0"/>
      <c r="TJ3679" s="0"/>
      <c r="TK3679" s="0"/>
      <c r="TL3679" s="0"/>
      <c r="TM3679" s="0"/>
      <c r="TN3679" s="0"/>
      <c r="TO3679" s="0"/>
      <c r="TP3679" s="0"/>
      <c r="TQ3679" s="0"/>
      <c r="TR3679" s="0"/>
      <c r="TS3679" s="0"/>
      <c r="TT3679" s="0"/>
      <c r="TU3679" s="0"/>
      <c r="TV3679" s="0"/>
      <c r="TW3679" s="0"/>
      <c r="TX3679" s="0"/>
      <c r="TY3679" s="0"/>
      <c r="TZ3679" s="0"/>
      <c r="UA3679" s="0"/>
      <c r="UB3679" s="0"/>
      <c r="UC3679" s="0"/>
      <c r="UD3679" s="0"/>
      <c r="UE3679" s="0"/>
      <c r="UF3679" s="0"/>
      <c r="UG3679" s="0"/>
      <c r="UH3679" s="0"/>
      <c r="UI3679" s="0"/>
      <c r="UJ3679" s="0"/>
      <c r="UK3679" s="0"/>
      <c r="UL3679" s="0"/>
      <c r="UM3679" s="0"/>
      <c r="UN3679" s="0"/>
      <c r="UO3679" s="0"/>
      <c r="UP3679" s="0"/>
      <c r="UQ3679" s="0"/>
      <c r="UR3679" s="0"/>
      <c r="US3679" s="0"/>
      <c r="UT3679" s="0"/>
      <c r="UU3679" s="0"/>
      <c r="UV3679" s="0"/>
      <c r="UW3679" s="0"/>
      <c r="UX3679" s="0"/>
      <c r="UY3679" s="0"/>
      <c r="UZ3679" s="0"/>
      <c r="VA3679" s="0"/>
      <c r="VB3679" s="0"/>
      <c r="VC3679" s="0"/>
      <c r="VD3679" s="0"/>
      <c r="VE3679" s="0"/>
      <c r="VF3679" s="0"/>
      <c r="VG3679" s="0"/>
      <c r="VH3679" s="0"/>
      <c r="VI3679" s="0"/>
      <c r="VJ3679" s="0"/>
      <c r="VK3679" s="0"/>
      <c r="VL3679" s="0"/>
      <c r="VM3679" s="0"/>
      <c r="VN3679" s="0"/>
      <c r="VO3679" s="0"/>
      <c r="VP3679" s="0"/>
      <c r="VQ3679" s="0"/>
      <c r="VR3679" s="0"/>
      <c r="VS3679" s="0"/>
      <c r="VT3679" s="0"/>
      <c r="VU3679" s="0"/>
      <c r="VV3679" s="0"/>
      <c r="VW3679" s="0"/>
      <c r="VX3679" s="0"/>
      <c r="VY3679" s="0"/>
      <c r="VZ3679" s="0"/>
      <c r="WA3679" s="0"/>
      <c r="WB3679" s="0"/>
      <c r="WC3679" s="0"/>
      <c r="WD3679" s="0"/>
      <c r="WE3679" s="0"/>
      <c r="WF3679" s="0"/>
      <c r="WG3679" s="0"/>
      <c r="WH3679" s="0"/>
      <c r="WI3679" s="0"/>
      <c r="WJ3679" s="0"/>
      <c r="WK3679" s="0"/>
      <c r="WL3679" s="0"/>
      <c r="WM3679" s="0"/>
      <c r="WN3679" s="0"/>
      <c r="WO3679" s="0"/>
      <c r="WP3679" s="0"/>
      <c r="WQ3679" s="0"/>
      <c r="WR3679" s="0"/>
      <c r="WS3679" s="0"/>
      <c r="WT3679" s="0"/>
      <c r="WU3679" s="0"/>
      <c r="WV3679" s="0"/>
      <c r="WW3679" s="0"/>
      <c r="WX3679" s="0"/>
      <c r="WY3679" s="0"/>
      <c r="WZ3679" s="0"/>
      <c r="XA3679" s="0"/>
      <c r="XB3679" s="0"/>
      <c r="XC3679" s="0"/>
      <c r="XD3679" s="0"/>
      <c r="XE3679" s="0"/>
      <c r="XF3679" s="0"/>
      <c r="XG3679" s="0"/>
      <c r="XH3679" s="0"/>
      <c r="XI3679" s="0"/>
      <c r="XJ3679" s="0"/>
      <c r="XK3679" s="0"/>
      <c r="XL3679" s="0"/>
      <c r="XM3679" s="0"/>
      <c r="XN3679" s="0"/>
      <c r="XO3679" s="0"/>
      <c r="XP3679" s="0"/>
      <c r="XQ3679" s="0"/>
      <c r="XR3679" s="0"/>
      <c r="XS3679" s="0"/>
      <c r="XT3679" s="0"/>
      <c r="XU3679" s="0"/>
      <c r="XV3679" s="0"/>
      <c r="XW3679" s="0"/>
      <c r="XX3679" s="0"/>
      <c r="XY3679" s="0"/>
      <c r="XZ3679" s="0"/>
      <c r="YA3679" s="0"/>
      <c r="YB3679" s="0"/>
      <c r="YC3679" s="0"/>
      <c r="YD3679" s="0"/>
      <c r="YE3679" s="0"/>
      <c r="YF3679" s="0"/>
      <c r="YG3679" s="0"/>
      <c r="YH3679" s="0"/>
      <c r="YI3679" s="0"/>
      <c r="YJ3679" s="0"/>
      <c r="YK3679" s="0"/>
      <c r="YL3679" s="0"/>
      <c r="YM3679" s="0"/>
      <c r="YN3679" s="0"/>
      <c r="YO3679" s="0"/>
      <c r="YP3679" s="0"/>
      <c r="YQ3679" s="0"/>
      <c r="YR3679" s="0"/>
      <c r="YS3679" s="0"/>
      <c r="YT3679" s="0"/>
      <c r="YU3679" s="0"/>
      <c r="YV3679" s="0"/>
      <c r="YW3679" s="0"/>
      <c r="YX3679" s="0"/>
      <c r="YY3679" s="0"/>
      <c r="YZ3679" s="0"/>
      <c r="ZA3679" s="0"/>
      <c r="ZB3679" s="0"/>
      <c r="ZC3679" s="0"/>
      <c r="ZD3679" s="0"/>
      <c r="ZE3679" s="0"/>
      <c r="ZF3679" s="0"/>
      <c r="ZG3679" s="0"/>
      <c r="ZH3679" s="0"/>
      <c r="ZI3679" s="0"/>
      <c r="ZJ3679" s="0"/>
      <c r="ZK3679" s="0"/>
      <c r="ZL3679" s="0"/>
      <c r="ZM3679" s="0"/>
      <c r="ZN3679" s="0"/>
      <c r="ZO3679" s="0"/>
      <c r="ZP3679" s="0"/>
      <c r="ZQ3679" s="0"/>
      <c r="ZR3679" s="0"/>
      <c r="ZS3679" s="0"/>
      <c r="ZT3679" s="0"/>
      <c r="ZU3679" s="0"/>
      <c r="ZV3679" s="0"/>
      <c r="ZW3679" s="0"/>
      <c r="ZX3679" s="0"/>
      <c r="ZY3679" s="0"/>
      <c r="ZZ3679" s="0"/>
      <c r="AAA3679" s="0"/>
      <c r="AAB3679" s="0"/>
      <c r="AAC3679" s="0"/>
      <c r="AAD3679" s="0"/>
      <c r="AAE3679" s="0"/>
      <c r="AAF3679" s="0"/>
      <c r="AAG3679" s="0"/>
      <c r="AAH3679" s="0"/>
      <c r="AAI3679" s="0"/>
      <c r="AAJ3679" s="0"/>
      <c r="AAK3679" s="0"/>
      <c r="AAL3679" s="0"/>
      <c r="AAM3679" s="0"/>
      <c r="AAN3679" s="0"/>
      <c r="AAO3679" s="0"/>
      <c r="AAP3679" s="0"/>
      <c r="AAQ3679" s="0"/>
      <c r="AAR3679" s="0"/>
      <c r="AAS3679" s="0"/>
      <c r="AAT3679" s="0"/>
      <c r="AAU3679" s="0"/>
      <c r="AAV3679" s="0"/>
      <c r="AAW3679" s="0"/>
      <c r="AAX3679" s="0"/>
      <c r="AAY3679" s="0"/>
      <c r="AAZ3679" s="0"/>
      <c r="ABA3679" s="0"/>
      <c r="ABB3679" s="0"/>
      <c r="ABC3679" s="0"/>
      <c r="ABD3679" s="0"/>
      <c r="ABE3679" s="0"/>
      <c r="ABF3679" s="0"/>
      <c r="ABG3679" s="0"/>
      <c r="ABH3679" s="0"/>
      <c r="ABI3679" s="0"/>
      <c r="ABJ3679" s="0"/>
      <c r="ABK3679" s="0"/>
      <c r="ABL3679" s="0"/>
      <c r="ABM3679" s="0"/>
      <c r="ABN3679" s="0"/>
      <c r="ABO3679" s="0"/>
      <c r="ABP3679" s="0"/>
      <c r="ABQ3679" s="0"/>
      <c r="ABR3679" s="0"/>
      <c r="ABS3679" s="0"/>
      <c r="ABT3679" s="0"/>
      <c r="ABU3679" s="0"/>
      <c r="ABV3679" s="0"/>
      <c r="ABW3679" s="0"/>
      <c r="ABX3679" s="0"/>
      <c r="ABY3679" s="0"/>
      <c r="ABZ3679" s="0"/>
      <c r="ACA3679" s="0"/>
      <c r="ACB3679" s="0"/>
      <c r="ACC3679" s="0"/>
      <c r="ACD3679" s="0"/>
      <c r="ACE3679" s="0"/>
      <c r="ACF3679" s="0"/>
      <c r="ACG3679" s="0"/>
      <c r="ACH3679" s="0"/>
      <c r="ACI3679" s="0"/>
      <c r="ACJ3679" s="0"/>
      <c r="ACK3679" s="0"/>
      <c r="ACL3679" s="0"/>
      <c r="ACM3679" s="0"/>
      <c r="ACN3679" s="0"/>
      <c r="ACO3679" s="0"/>
      <c r="ACP3679" s="0"/>
      <c r="ACQ3679" s="0"/>
      <c r="ACR3679" s="0"/>
      <c r="ACS3679" s="0"/>
      <c r="ACT3679" s="0"/>
      <c r="ACU3679" s="0"/>
      <c r="ACV3679" s="0"/>
      <c r="ACW3679" s="0"/>
      <c r="ACX3679" s="0"/>
      <c r="ACY3679" s="0"/>
      <c r="ACZ3679" s="0"/>
      <c r="ADA3679" s="0"/>
      <c r="ADB3679" s="0"/>
      <c r="ADC3679" s="0"/>
      <c r="ADD3679" s="0"/>
      <c r="ADE3679" s="0"/>
      <c r="ADF3679" s="0"/>
      <c r="ADG3679" s="0"/>
      <c r="ADH3679" s="0"/>
      <c r="ADI3679" s="0"/>
      <c r="ADJ3679" s="0"/>
      <c r="ADK3679" s="0"/>
      <c r="ADL3679" s="0"/>
      <c r="ADM3679" s="0"/>
      <c r="ADN3679" s="0"/>
      <c r="ADO3679" s="0"/>
      <c r="ADP3679" s="0"/>
      <c r="ADQ3679" s="0"/>
      <c r="ADR3679" s="0"/>
      <c r="ADS3679" s="0"/>
      <c r="ADT3679" s="0"/>
      <c r="ADU3679" s="0"/>
      <c r="ADV3679" s="0"/>
      <c r="ADW3679" s="0"/>
      <c r="ADX3679" s="0"/>
      <c r="ADY3679" s="0"/>
      <c r="ADZ3679" s="0"/>
      <c r="AEA3679" s="0"/>
      <c r="AEB3679" s="0"/>
      <c r="AEC3679" s="0"/>
      <c r="AED3679" s="0"/>
      <c r="AEE3679" s="0"/>
      <c r="AEF3679" s="0"/>
      <c r="AEG3679" s="0"/>
      <c r="AEH3679" s="0"/>
      <c r="AEI3679" s="0"/>
      <c r="AEJ3679" s="0"/>
      <c r="AEK3679" s="0"/>
      <c r="AEL3679" s="0"/>
      <c r="AEM3679" s="0"/>
      <c r="AEN3679" s="0"/>
      <c r="AEO3679" s="0"/>
      <c r="AEP3679" s="0"/>
      <c r="AEQ3679" s="0"/>
      <c r="AER3679" s="0"/>
      <c r="AES3679" s="0"/>
      <c r="AET3679" s="0"/>
      <c r="AEU3679" s="0"/>
      <c r="AEV3679" s="0"/>
      <c r="AEW3679" s="0"/>
      <c r="AEX3679" s="0"/>
      <c r="AEY3679" s="0"/>
      <c r="AEZ3679" s="0"/>
      <c r="AFA3679" s="0"/>
      <c r="AFB3679" s="0"/>
      <c r="AFC3679" s="0"/>
      <c r="AFD3679" s="0"/>
      <c r="AFE3679" s="0"/>
      <c r="AFF3679" s="0"/>
      <c r="AFG3679" s="0"/>
      <c r="AFH3679" s="0"/>
      <c r="AFI3679" s="0"/>
      <c r="AFJ3679" s="0"/>
      <c r="AFK3679" s="0"/>
      <c r="AFL3679" s="0"/>
      <c r="AFM3679" s="0"/>
      <c r="AFN3679" s="0"/>
      <c r="AFO3679" s="0"/>
      <c r="AFP3679" s="0"/>
      <c r="AFQ3679" s="0"/>
      <c r="AFR3679" s="0"/>
      <c r="AFS3679" s="0"/>
      <c r="AFT3679" s="0"/>
      <c r="AFU3679" s="0"/>
      <c r="AFV3679" s="0"/>
      <c r="AFW3679" s="0"/>
      <c r="AFX3679" s="0"/>
      <c r="AFY3679" s="0"/>
      <c r="AFZ3679" s="0"/>
      <c r="AGA3679" s="0"/>
      <c r="AGB3679" s="0"/>
      <c r="AGC3679" s="0"/>
      <c r="AGD3679" s="0"/>
      <c r="AGE3679" s="0"/>
      <c r="AGF3679" s="0"/>
      <c r="AGG3679" s="0"/>
      <c r="AGH3679" s="0"/>
      <c r="AGI3679" s="0"/>
      <c r="AGJ3679" s="0"/>
      <c r="AGK3679" s="0"/>
      <c r="AGL3679" s="0"/>
      <c r="AGM3679" s="0"/>
      <c r="AGN3679" s="0"/>
      <c r="AGO3679" s="0"/>
      <c r="AGP3679" s="0"/>
      <c r="AGQ3679" s="0"/>
      <c r="AGR3679" s="0"/>
      <c r="AGS3679" s="0"/>
      <c r="AGT3679" s="0"/>
      <c r="AGU3679" s="0"/>
      <c r="AGV3679" s="0"/>
      <c r="AGW3679" s="0"/>
      <c r="AGX3679" s="0"/>
      <c r="AGY3679" s="0"/>
      <c r="AGZ3679" s="0"/>
      <c r="AHA3679" s="0"/>
      <c r="AHB3679" s="0"/>
      <c r="AHC3679" s="0"/>
      <c r="AHD3679" s="0"/>
      <c r="AHE3679" s="0"/>
      <c r="AHF3679" s="0"/>
      <c r="AHG3679" s="0"/>
      <c r="AHH3679" s="0"/>
      <c r="AHI3679" s="0"/>
      <c r="AHJ3679" s="0"/>
      <c r="AHK3679" s="0"/>
      <c r="AHL3679" s="0"/>
      <c r="AHM3679" s="0"/>
      <c r="AHN3679" s="0"/>
      <c r="AHO3679" s="0"/>
      <c r="AHP3679" s="0"/>
      <c r="AHQ3679" s="0"/>
      <c r="AHR3679" s="0"/>
      <c r="AHS3679" s="0"/>
      <c r="AHT3679" s="0"/>
      <c r="AHU3679" s="0"/>
      <c r="AHV3679" s="0"/>
      <c r="AHW3679" s="0"/>
      <c r="AHX3679" s="0"/>
      <c r="AHY3679" s="0"/>
      <c r="AHZ3679" s="0"/>
      <c r="AIA3679" s="0"/>
      <c r="AIB3679" s="0"/>
      <c r="AIC3679" s="0"/>
      <c r="AID3679" s="0"/>
      <c r="AIE3679" s="0"/>
      <c r="AIF3679" s="0"/>
      <c r="AIG3679" s="0"/>
      <c r="AIH3679" s="0"/>
      <c r="AII3679" s="0"/>
      <c r="AIJ3679" s="0"/>
      <c r="AIK3679" s="0"/>
      <c r="AIL3679" s="0"/>
      <c r="AIM3679" s="0"/>
      <c r="AIN3679" s="0"/>
      <c r="AIO3679" s="0"/>
      <c r="AIP3679" s="0"/>
      <c r="AIQ3679" s="0"/>
      <c r="AIR3679" s="0"/>
      <c r="AIS3679" s="0"/>
      <c r="AIT3679" s="0"/>
      <c r="AIU3679" s="0"/>
      <c r="AIV3679" s="0"/>
      <c r="AIW3679" s="0"/>
      <c r="AIX3679" s="0"/>
      <c r="AIY3679" s="0"/>
      <c r="AIZ3679" s="0"/>
      <c r="AJA3679" s="0"/>
      <c r="AJB3679" s="0"/>
      <c r="AJC3679" s="0"/>
      <c r="AJD3679" s="0"/>
      <c r="AJE3679" s="0"/>
      <c r="AJF3679" s="0"/>
      <c r="AJG3679" s="0"/>
      <c r="AJH3679" s="0"/>
      <c r="AJI3679" s="0"/>
      <c r="AJJ3679" s="0"/>
      <c r="AJK3679" s="0"/>
      <c r="AJL3679" s="0"/>
      <c r="AJM3679" s="0"/>
      <c r="AJN3679" s="0"/>
      <c r="AJO3679" s="0"/>
      <c r="AJP3679" s="0"/>
      <c r="AJQ3679" s="0"/>
      <c r="AJR3679" s="0"/>
      <c r="AJS3679" s="0"/>
      <c r="AJT3679" s="0"/>
      <c r="AJU3679" s="0"/>
      <c r="AJV3679" s="0"/>
      <c r="AJW3679" s="0"/>
      <c r="AJX3679" s="0"/>
      <c r="AJY3679" s="0"/>
      <c r="AJZ3679" s="0"/>
      <c r="AKA3679" s="0"/>
      <c r="AKB3679" s="0"/>
      <c r="AKC3679" s="0"/>
      <c r="AKD3679" s="0"/>
      <c r="AKE3679" s="0"/>
      <c r="AKF3679" s="0"/>
      <c r="AKG3679" s="0"/>
      <c r="AKH3679" s="0"/>
      <c r="AKI3679" s="0"/>
      <c r="AKJ3679" s="0"/>
      <c r="AKK3679" s="0"/>
      <c r="AKL3679" s="0"/>
      <c r="AKM3679" s="0"/>
      <c r="AKN3679" s="0"/>
      <c r="AKO3679" s="0"/>
      <c r="AKP3679" s="0"/>
      <c r="AKQ3679" s="0"/>
      <c r="AKR3679" s="0"/>
      <c r="AKS3679" s="0"/>
      <c r="AKT3679" s="0"/>
      <c r="AKU3679" s="0"/>
      <c r="AKV3679" s="0"/>
      <c r="AKW3679" s="0"/>
      <c r="AKX3679" s="0"/>
      <c r="AKY3679" s="0"/>
      <c r="AKZ3679" s="0"/>
      <c r="ALA3679" s="0"/>
      <c r="ALB3679" s="0"/>
      <c r="ALC3679" s="0"/>
      <c r="ALD3679" s="0"/>
      <c r="ALE3679" s="0"/>
      <c r="ALF3679" s="0"/>
      <c r="ALG3679" s="0"/>
      <c r="ALH3679" s="0"/>
      <c r="ALI3679" s="0"/>
      <c r="ALJ3679" s="0"/>
      <c r="ALK3679" s="0"/>
      <c r="ALL3679" s="0"/>
      <c r="ALM3679" s="0"/>
      <c r="ALN3679" s="0"/>
      <c r="ALO3679" s="0"/>
      <c r="ALP3679" s="0"/>
      <c r="ALQ3679" s="0"/>
      <c r="ALR3679" s="0"/>
      <c r="ALS3679" s="0"/>
      <c r="ALT3679" s="0"/>
      <c r="ALU3679" s="0"/>
      <c r="ALV3679" s="0"/>
      <c r="ALW3679" s="0"/>
      <c r="ALX3679" s="0"/>
      <c r="ALY3679" s="0"/>
      <c r="ALZ3679" s="0"/>
      <c r="AMA3679" s="0"/>
      <c r="AMB3679" s="0"/>
      <c r="AMC3679" s="0"/>
      <c r="AMD3679" s="0"/>
      <c r="AME3679" s="0"/>
      <c r="AMF3679" s="0"/>
      <c r="AMG3679" s="0"/>
      <c r="AMH3679" s="0"/>
      <c r="AMI3679" s="0"/>
    </row>
    <row r="3680" customFormat="false" ht="12.75" hidden="false" customHeight="false" outlineLevel="0" collapsed="false">
      <c r="A3680" s="1" t="s">
        <v>3899</v>
      </c>
      <c r="C3680" s="19" t="s">
        <v>3905</v>
      </c>
      <c r="D3680" s="19" t="s">
        <v>13</v>
      </c>
      <c r="E3680" s="20" t="n">
        <v>2.3</v>
      </c>
      <c r="F3680" s="21" t="n">
        <v>0.97</v>
      </c>
      <c r="G3680" s="24" t="s">
        <v>3609</v>
      </c>
      <c r="I3680" s="3"/>
      <c r="K3680" s="4"/>
      <c r="BM3680" s="0"/>
      <c r="BN3680" s="0"/>
      <c r="BO3680" s="0"/>
      <c r="BP3680" s="0"/>
      <c r="BQ3680" s="0"/>
      <c r="BR3680" s="0"/>
      <c r="BS3680" s="0"/>
      <c r="BT3680" s="0"/>
      <c r="BU3680" s="0"/>
      <c r="BV3680" s="0"/>
      <c r="BW3680" s="0"/>
      <c r="BX3680" s="0"/>
      <c r="BY3680" s="0"/>
      <c r="BZ3680" s="0"/>
      <c r="CA3680" s="0"/>
      <c r="CB3680" s="0"/>
      <c r="CC3680" s="0"/>
      <c r="CD3680" s="0"/>
      <c r="CE3680" s="0"/>
      <c r="CF3680" s="0"/>
      <c r="CG3680" s="0"/>
      <c r="CH3680" s="0"/>
      <c r="CI3680" s="0"/>
      <c r="CJ3680" s="0"/>
      <c r="CK3680" s="0"/>
      <c r="CL3680" s="0"/>
      <c r="CM3680" s="0"/>
      <c r="CN3680" s="0"/>
      <c r="CO3680" s="0"/>
      <c r="CP3680" s="0"/>
      <c r="CQ3680" s="0"/>
      <c r="CR3680" s="0"/>
      <c r="CS3680" s="0"/>
      <c r="CT3680" s="0"/>
      <c r="CU3680" s="0"/>
      <c r="CV3680" s="0"/>
      <c r="CW3680" s="0"/>
      <c r="CX3680" s="0"/>
      <c r="CY3680" s="0"/>
      <c r="CZ3680" s="0"/>
      <c r="DA3680" s="0"/>
      <c r="DB3680" s="0"/>
      <c r="DC3680" s="0"/>
      <c r="DD3680" s="0"/>
      <c r="DE3680" s="0"/>
      <c r="DF3680" s="0"/>
      <c r="DG3680" s="0"/>
      <c r="DH3680" s="0"/>
      <c r="DI3680" s="0"/>
      <c r="DJ3680" s="0"/>
      <c r="DK3680" s="0"/>
      <c r="DL3680" s="0"/>
      <c r="DM3680" s="0"/>
      <c r="DN3680" s="0"/>
      <c r="DO3680" s="0"/>
      <c r="DP3680" s="0"/>
      <c r="DQ3680" s="0"/>
      <c r="DR3680" s="0"/>
      <c r="DS3680" s="0"/>
      <c r="DT3680" s="0"/>
      <c r="DU3680" s="0"/>
      <c r="DV3680" s="0"/>
      <c r="DW3680" s="0"/>
      <c r="DX3680" s="0"/>
      <c r="DY3680" s="0"/>
      <c r="DZ3680" s="0"/>
      <c r="EA3680" s="0"/>
      <c r="EB3680" s="0"/>
      <c r="EC3680" s="0"/>
      <c r="ED3680" s="0"/>
      <c r="EE3680" s="0"/>
      <c r="EF3680" s="0"/>
      <c r="EG3680" s="0"/>
      <c r="EH3680" s="0"/>
      <c r="EI3680" s="0"/>
      <c r="EJ3680" s="0"/>
      <c r="EK3680" s="0"/>
      <c r="EL3680" s="0"/>
      <c r="EM3680" s="0"/>
      <c r="EN3680" s="0"/>
      <c r="EO3680" s="0"/>
      <c r="EP3680" s="0"/>
      <c r="EQ3680" s="0"/>
      <c r="ER3680" s="0"/>
      <c r="ES3680" s="0"/>
      <c r="ET3680" s="0"/>
      <c r="EU3680" s="0"/>
      <c r="EV3680" s="0"/>
      <c r="EW3680" s="0"/>
      <c r="EX3680" s="0"/>
      <c r="EY3680" s="0"/>
      <c r="EZ3680" s="0"/>
      <c r="FA3680" s="0"/>
      <c r="FB3680" s="0"/>
      <c r="FC3680" s="0"/>
      <c r="FD3680" s="0"/>
      <c r="FE3680" s="0"/>
      <c r="FF3680" s="0"/>
      <c r="FG3680" s="0"/>
      <c r="FH3680" s="0"/>
      <c r="FI3680" s="0"/>
      <c r="FJ3680" s="0"/>
      <c r="FK3680" s="0"/>
      <c r="FL3680" s="0"/>
      <c r="FM3680" s="0"/>
      <c r="FN3680" s="0"/>
      <c r="FO3680" s="0"/>
      <c r="FP3680" s="0"/>
      <c r="FQ3680" s="0"/>
      <c r="FR3680" s="0"/>
      <c r="FS3680" s="0"/>
      <c r="FT3680" s="0"/>
      <c r="FU3680" s="0"/>
      <c r="FV3680" s="0"/>
      <c r="FW3680" s="0"/>
      <c r="FX3680" s="0"/>
      <c r="FY3680" s="0"/>
      <c r="FZ3680" s="0"/>
      <c r="GA3680" s="0"/>
      <c r="GB3680" s="0"/>
      <c r="GC3680" s="0"/>
      <c r="GD3680" s="0"/>
      <c r="GE3680" s="0"/>
      <c r="GF3680" s="0"/>
      <c r="GG3680" s="0"/>
      <c r="GH3680" s="0"/>
      <c r="GI3680" s="0"/>
      <c r="GJ3680" s="0"/>
      <c r="GK3680" s="0"/>
      <c r="GL3680" s="0"/>
      <c r="GM3680" s="0"/>
      <c r="GN3680" s="0"/>
      <c r="GO3680" s="0"/>
      <c r="GP3680" s="0"/>
      <c r="GQ3680" s="0"/>
      <c r="GR3680" s="0"/>
      <c r="GS3680" s="0"/>
      <c r="GT3680" s="0"/>
      <c r="GU3680" s="0"/>
      <c r="GV3680" s="0"/>
      <c r="GW3680" s="0"/>
      <c r="GX3680" s="0"/>
      <c r="GY3680" s="0"/>
      <c r="GZ3680" s="0"/>
      <c r="HA3680" s="0"/>
      <c r="HB3680" s="0"/>
      <c r="HC3680" s="0"/>
      <c r="HD3680" s="0"/>
      <c r="HE3680" s="0"/>
      <c r="HF3680" s="0"/>
      <c r="HG3680" s="0"/>
      <c r="HH3680" s="0"/>
      <c r="HI3680" s="0"/>
      <c r="HJ3680" s="0"/>
      <c r="HK3680" s="0"/>
      <c r="HL3680" s="0"/>
      <c r="HM3680" s="0"/>
      <c r="HN3680" s="0"/>
      <c r="HO3680" s="0"/>
      <c r="HP3680" s="0"/>
      <c r="HQ3680" s="0"/>
      <c r="HR3680" s="0"/>
      <c r="HS3680" s="0"/>
      <c r="HT3680" s="0"/>
      <c r="HU3680" s="0"/>
      <c r="HV3680" s="0"/>
      <c r="HW3680" s="0"/>
      <c r="HX3680" s="0"/>
      <c r="HY3680" s="0"/>
      <c r="HZ3680" s="0"/>
      <c r="IA3680" s="0"/>
      <c r="IB3680" s="0"/>
      <c r="IC3680" s="0"/>
      <c r="ID3680" s="0"/>
      <c r="IE3680" s="0"/>
      <c r="IF3680" s="0"/>
      <c r="IG3680" s="0"/>
      <c r="IH3680" s="0"/>
      <c r="II3680" s="0"/>
      <c r="IJ3680" s="0"/>
      <c r="IK3680" s="0"/>
      <c r="IL3680" s="0"/>
      <c r="IM3680" s="0"/>
      <c r="IN3680" s="0"/>
      <c r="IO3680" s="0"/>
      <c r="IP3680" s="0"/>
      <c r="IQ3680" s="0"/>
      <c r="IR3680" s="0"/>
      <c r="IS3680" s="0"/>
      <c r="IT3680" s="0"/>
      <c r="IU3680" s="0"/>
      <c r="IV3680" s="0"/>
      <c r="IW3680" s="0"/>
      <c r="IX3680" s="0"/>
      <c r="IY3680" s="0"/>
      <c r="IZ3680" s="0"/>
      <c r="JA3680" s="0"/>
      <c r="JB3680" s="0"/>
      <c r="JC3680" s="0"/>
      <c r="JD3680" s="0"/>
      <c r="JE3680" s="0"/>
      <c r="JF3680" s="0"/>
      <c r="JG3680" s="0"/>
      <c r="JH3680" s="0"/>
      <c r="JI3680" s="0"/>
      <c r="JJ3680" s="0"/>
      <c r="JK3680" s="0"/>
      <c r="JL3680" s="0"/>
      <c r="JM3680" s="0"/>
      <c r="JN3680" s="0"/>
      <c r="JO3680" s="0"/>
      <c r="JP3680" s="0"/>
      <c r="JQ3680" s="0"/>
      <c r="JR3680" s="0"/>
      <c r="JS3680" s="0"/>
      <c r="JT3680" s="0"/>
      <c r="JU3680" s="0"/>
      <c r="JV3680" s="0"/>
      <c r="JW3680" s="0"/>
      <c r="JX3680" s="0"/>
      <c r="JY3680" s="0"/>
      <c r="JZ3680" s="0"/>
      <c r="KA3680" s="0"/>
      <c r="KB3680" s="0"/>
      <c r="KC3680" s="0"/>
      <c r="KD3680" s="0"/>
      <c r="KE3680" s="0"/>
      <c r="KF3680" s="0"/>
      <c r="KG3680" s="0"/>
      <c r="KH3680" s="0"/>
      <c r="KI3680" s="0"/>
      <c r="KJ3680" s="0"/>
      <c r="KK3680" s="0"/>
      <c r="KL3680" s="0"/>
      <c r="KM3680" s="0"/>
      <c r="KN3680" s="0"/>
      <c r="KO3680" s="0"/>
      <c r="KP3680" s="0"/>
      <c r="KQ3680" s="0"/>
      <c r="KR3680" s="0"/>
      <c r="KS3680" s="0"/>
      <c r="KT3680" s="0"/>
      <c r="KU3680" s="0"/>
      <c r="KV3680" s="0"/>
      <c r="KW3680" s="0"/>
      <c r="KX3680" s="0"/>
      <c r="KY3680" s="0"/>
      <c r="KZ3680" s="0"/>
      <c r="LA3680" s="0"/>
      <c r="LB3680" s="0"/>
      <c r="LC3680" s="0"/>
      <c r="LD3680" s="0"/>
      <c r="LE3680" s="0"/>
      <c r="LF3680" s="0"/>
      <c r="LG3680" s="0"/>
      <c r="LH3680" s="0"/>
      <c r="LI3680" s="0"/>
      <c r="LJ3680" s="0"/>
      <c r="LK3680" s="0"/>
      <c r="LL3680" s="0"/>
      <c r="LM3680" s="0"/>
      <c r="LN3680" s="0"/>
      <c r="LO3680" s="0"/>
      <c r="LP3680" s="0"/>
      <c r="LQ3680" s="0"/>
      <c r="LR3680" s="0"/>
      <c r="LS3680" s="0"/>
      <c r="LT3680" s="0"/>
      <c r="LU3680" s="0"/>
      <c r="LV3680" s="0"/>
      <c r="LW3680" s="0"/>
      <c r="LX3680" s="0"/>
      <c r="LY3680" s="0"/>
      <c r="LZ3680" s="0"/>
      <c r="MA3680" s="0"/>
      <c r="MB3680" s="0"/>
      <c r="MC3680" s="0"/>
      <c r="MD3680" s="0"/>
      <c r="ME3680" s="0"/>
      <c r="MF3680" s="0"/>
      <c r="MG3680" s="0"/>
      <c r="MH3680" s="0"/>
      <c r="MI3680" s="0"/>
      <c r="MJ3680" s="0"/>
      <c r="MK3680" s="0"/>
      <c r="ML3680" s="0"/>
      <c r="MM3680" s="0"/>
      <c r="MN3680" s="0"/>
      <c r="MO3680" s="0"/>
      <c r="MP3680" s="0"/>
      <c r="MQ3680" s="0"/>
      <c r="MR3680" s="0"/>
      <c r="MS3680" s="0"/>
      <c r="MT3680" s="0"/>
      <c r="MU3680" s="0"/>
      <c r="MV3680" s="0"/>
      <c r="MW3680" s="0"/>
      <c r="MX3680" s="0"/>
      <c r="MY3680" s="0"/>
      <c r="MZ3680" s="0"/>
      <c r="NA3680" s="0"/>
      <c r="NB3680" s="0"/>
      <c r="NC3680" s="0"/>
      <c r="ND3680" s="0"/>
      <c r="NE3680" s="0"/>
      <c r="NF3680" s="0"/>
      <c r="NG3680" s="0"/>
      <c r="NH3680" s="0"/>
      <c r="NI3680" s="0"/>
      <c r="NJ3680" s="0"/>
      <c r="NK3680" s="0"/>
      <c r="NL3680" s="0"/>
      <c r="NM3680" s="0"/>
      <c r="NN3680" s="0"/>
      <c r="NO3680" s="0"/>
      <c r="NP3680" s="0"/>
      <c r="NQ3680" s="0"/>
      <c r="NR3680" s="0"/>
      <c r="NS3680" s="0"/>
      <c r="NT3680" s="0"/>
      <c r="NU3680" s="0"/>
      <c r="NV3680" s="0"/>
      <c r="NW3680" s="0"/>
      <c r="NX3680" s="0"/>
      <c r="NY3680" s="0"/>
      <c r="NZ3680" s="0"/>
      <c r="OA3680" s="0"/>
      <c r="OB3680" s="0"/>
      <c r="OC3680" s="0"/>
      <c r="OD3680" s="0"/>
      <c r="OE3680" s="0"/>
      <c r="OF3680" s="0"/>
      <c r="OG3680" s="0"/>
      <c r="OH3680" s="0"/>
      <c r="OI3680" s="0"/>
      <c r="OJ3680" s="0"/>
      <c r="OK3680" s="0"/>
      <c r="OL3680" s="0"/>
      <c r="OM3680" s="0"/>
      <c r="ON3680" s="0"/>
      <c r="OO3680" s="0"/>
      <c r="OP3680" s="0"/>
      <c r="OQ3680" s="0"/>
      <c r="OR3680" s="0"/>
      <c r="OS3680" s="0"/>
      <c r="OT3680" s="0"/>
      <c r="OU3680" s="0"/>
      <c r="OV3680" s="0"/>
      <c r="OW3680" s="0"/>
      <c r="OX3680" s="0"/>
      <c r="OY3680" s="0"/>
      <c r="OZ3680" s="0"/>
      <c r="PA3680" s="0"/>
      <c r="PB3680" s="0"/>
      <c r="PC3680" s="0"/>
      <c r="PD3680" s="0"/>
      <c r="PE3680" s="0"/>
      <c r="PF3680" s="0"/>
      <c r="PG3680" s="0"/>
      <c r="PH3680" s="0"/>
      <c r="PI3680" s="0"/>
      <c r="PJ3680" s="0"/>
      <c r="PK3680" s="0"/>
      <c r="PL3680" s="0"/>
      <c r="PM3680" s="0"/>
      <c r="PN3680" s="0"/>
      <c r="PO3680" s="0"/>
      <c r="PP3680" s="0"/>
      <c r="PQ3680" s="0"/>
      <c r="PR3680" s="0"/>
      <c r="PS3680" s="0"/>
      <c r="PT3680" s="0"/>
      <c r="PU3680" s="0"/>
      <c r="PV3680" s="0"/>
      <c r="PW3680" s="0"/>
      <c r="PX3680" s="0"/>
      <c r="PY3680" s="0"/>
      <c r="PZ3680" s="0"/>
      <c r="QA3680" s="0"/>
      <c r="QB3680" s="0"/>
      <c r="QC3680" s="0"/>
      <c r="QD3680" s="0"/>
      <c r="QE3680" s="0"/>
      <c r="QF3680" s="0"/>
      <c r="QG3680" s="0"/>
      <c r="QH3680" s="0"/>
      <c r="QI3680" s="0"/>
      <c r="QJ3680" s="0"/>
      <c r="QK3680" s="0"/>
      <c r="QL3680" s="0"/>
      <c r="QM3680" s="0"/>
      <c r="QN3680" s="0"/>
      <c r="QO3680" s="0"/>
      <c r="QP3680" s="0"/>
      <c r="QQ3680" s="0"/>
      <c r="QR3680" s="0"/>
      <c r="QS3680" s="0"/>
      <c r="QT3680" s="0"/>
      <c r="QU3680" s="0"/>
      <c r="QV3680" s="0"/>
      <c r="QW3680" s="0"/>
      <c r="QX3680" s="0"/>
      <c r="QY3680" s="0"/>
      <c r="QZ3680" s="0"/>
      <c r="RA3680" s="0"/>
      <c r="RB3680" s="0"/>
      <c r="RC3680" s="0"/>
      <c r="RD3680" s="0"/>
      <c r="RE3680" s="0"/>
      <c r="RF3680" s="0"/>
      <c r="RG3680" s="0"/>
      <c r="RH3680" s="0"/>
      <c r="RI3680" s="0"/>
      <c r="RJ3680" s="0"/>
      <c r="RK3680" s="0"/>
      <c r="RL3680" s="0"/>
      <c r="RM3680" s="0"/>
      <c r="RN3680" s="0"/>
      <c r="RO3680" s="0"/>
      <c r="RP3680" s="0"/>
      <c r="RQ3680" s="0"/>
      <c r="RR3680" s="0"/>
      <c r="RS3680" s="0"/>
      <c r="RT3680" s="0"/>
      <c r="RU3680" s="0"/>
      <c r="RV3680" s="0"/>
      <c r="RW3680" s="0"/>
      <c r="RX3680" s="0"/>
      <c r="RY3680" s="0"/>
      <c r="RZ3680" s="0"/>
      <c r="SA3680" s="0"/>
      <c r="SB3680" s="0"/>
      <c r="SC3680" s="0"/>
      <c r="SD3680" s="0"/>
      <c r="SE3680" s="0"/>
      <c r="SF3680" s="0"/>
      <c r="SG3680" s="0"/>
      <c r="SH3680" s="0"/>
      <c r="SI3680" s="0"/>
      <c r="SJ3680" s="0"/>
      <c r="SK3680" s="0"/>
      <c r="SL3680" s="0"/>
      <c r="SM3680" s="0"/>
      <c r="SN3680" s="0"/>
      <c r="SO3680" s="0"/>
      <c r="SP3680" s="0"/>
      <c r="SQ3680" s="0"/>
      <c r="SR3680" s="0"/>
      <c r="SS3680" s="0"/>
      <c r="ST3680" s="0"/>
      <c r="SU3680" s="0"/>
      <c r="SV3680" s="0"/>
      <c r="SW3680" s="0"/>
      <c r="SX3680" s="0"/>
      <c r="SY3680" s="0"/>
      <c r="SZ3680" s="0"/>
      <c r="TA3680" s="0"/>
      <c r="TB3680" s="0"/>
      <c r="TC3680" s="0"/>
      <c r="TD3680" s="0"/>
      <c r="TE3680" s="0"/>
      <c r="TF3680" s="0"/>
      <c r="TG3680" s="0"/>
      <c r="TH3680" s="0"/>
      <c r="TI3680" s="0"/>
      <c r="TJ3680" s="0"/>
      <c r="TK3680" s="0"/>
      <c r="TL3680" s="0"/>
      <c r="TM3680" s="0"/>
      <c r="TN3680" s="0"/>
      <c r="TO3680" s="0"/>
      <c r="TP3680" s="0"/>
      <c r="TQ3680" s="0"/>
      <c r="TR3680" s="0"/>
      <c r="TS3680" s="0"/>
      <c r="TT3680" s="0"/>
      <c r="TU3680" s="0"/>
      <c r="TV3680" s="0"/>
      <c r="TW3680" s="0"/>
      <c r="TX3680" s="0"/>
      <c r="TY3680" s="0"/>
      <c r="TZ3680" s="0"/>
      <c r="UA3680" s="0"/>
      <c r="UB3680" s="0"/>
      <c r="UC3680" s="0"/>
      <c r="UD3680" s="0"/>
      <c r="UE3680" s="0"/>
      <c r="UF3680" s="0"/>
      <c r="UG3680" s="0"/>
      <c r="UH3680" s="0"/>
      <c r="UI3680" s="0"/>
      <c r="UJ3680" s="0"/>
      <c r="UK3680" s="0"/>
      <c r="UL3680" s="0"/>
      <c r="UM3680" s="0"/>
      <c r="UN3680" s="0"/>
      <c r="UO3680" s="0"/>
      <c r="UP3680" s="0"/>
      <c r="UQ3680" s="0"/>
      <c r="UR3680" s="0"/>
      <c r="US3680" s="0"/>
      <c r="UT3680" s="0"/>
      <c r="UU3680" s="0"/>
      <c r="UV3680" s="0"/>
      <c r="UW3680" s="0"/>
      <c r="UX3680" s="0"/>
      <c r="UY3680" s="0"/>
      <c r="UZ3680" s="0"/>
      <c r="VA3680" s="0"/>
      <c r="VB3680" s="0"/>
      <c r="VC3680" s="0"/>
      <c r="VD3680" s="0"/>
      <c r="VE3680" s="0"/>
      <c r="VF3680" s="0"/>
      <c r="VG3680" s="0"/>
      <c r="VH3680" s="0"/>
      <c r="VI3680" s="0"/>
      <c r="VJ3680" s="0"/>
      <c r="VK3680" s="0"/>
      <c r="VL3680" s="0"/>
      <c r="VM3680" s="0"/>
      <c r="VN3680" s="0"/>
      <c r="VO3680" s="0"/>
      <c r="VP3680" s="0"/>
      <c r="VQ3680" s="0"/>
      <c r="VR3680" s="0"/>
      <c r="VS3680" s="0"/>
      <c r="VT3680" s="0"/>
      <c r="VU3680" s="0"/>
      <c r="VV3680" s="0"/>
      <c r="VW3680" s="0"/>
      <c r="VX3680" s="0"/>
      <c r="VY3680" s="0"/>
      <c r="VZ3680" s="0"/>
      <c r="WA3680" s="0"/>
      <c r="WB3680" s="0"/>
      <c r="WC3680" s="0"/>
      <c r="WD3680" s="0"/>
      <c r="WE3680" s="0"/>
      <c r="WF3680" s="0"/>
      <c r="WG3680" s="0"/>
      <c r="WH3680" s="0"/>
      <c r="WI3680" s="0"/>
      <c r="WJ3680" s="0"/>
      <c r="WK3680" s="0"/>
      <c r="WL3680" s="0"/>
      <c r="WM3680" s="0"/>
      <c r="WN3680" s="0"/>
      <c r="WO3680" s="0"/>
      <c r="WP3680" s="0"/>
      <c r="WQ3680" s="0"/>
      <c r="WR3680" s="0"/>
      <c r="WS3680" s="0"/>
      <c r="WT3680" s="0"/>
      <c r="WU3680" s="0"/>
      <c r="WV3680" s="0"/>
      <c r="WW3680" s="0"/>
      <c r="WX3680" s="0"/>
      <c r="WY3680" s="0"/>
      <c r="WZ3680" s="0"/>
      <c r="XA3680" s="0"/>
      <c r="XB3680" s="0"/>
      <c r="XC3680" s="0"/>
      <c r="XD3680" s="0"/>
      <c r="XE3680" s="0"/>
      <c r="XF3680" s="0"/>
      <c r="XG3680" s="0"/>
      <c r="XH3680" s="0"/>
      <c r="XI3680" s="0"/>
      <c r="XJ3680" s="0"/>
      <c r="XK3680" s="0"/>
      <c r="XL3680" s="0"/>
      <c r="XM3680" s="0"/>
      <c r="XN3680" s="0"/>
      <c r="XO3680" s="0"/>
      <c r="XP3680" s="0"/>
      <c r="XQ3680" s="0"/>
      <c r="XR3680" s="0"/>
      <c r="XS3680" s="0"/>
      <c r="XT3680" s="0"/>
      <c r="XU3680" s="0"/>
      <c r="XV3680" s="0"/>
      <c r="XW3680" s="0"/>
      <c r="XX3680" s="0"/>
      <c r="XY3680" s="0"/>
      <c r="XZ3680" s="0"/>
      <c r="YA3680" s="0"/>
      <c r="YB3680" s="0"/>
      <c r="YC3680" s="0"/>
      <c r="YD3680" s="0"/>
      <c r="YE3680" s="0"/>
      <c r="YF3680" s="0"/>
      <c r="YG3680" s="0"/>
      <c r="YH3680" s="0"/>
      <c r="YI3680" s="0"/>
      <c r="YJ3680" s="0"/>
      <c r="YK3680" s="0"/>
      <c r="YL3680" s="0"/>
      <c r="YM3680" s="0"/>
      <c r="YN3680" s="0"/>
      <c r="YO3680" s="0"/>
      <c r="YP3680" s="0"/>
      <c r="YQ3680" s="0"/>
      <c r="YR3680" s="0"/>
      <c r="YS3680" s="0"/>
      <c r="YT3680" s="0"/>
      <c r="YU3680" s="0"/>
      <c r="YV3680" s="0"/>
      <c r="YW3680" s="0"/>
      <c r="YX3680" s="0"/>
      <c r="YY3680" s="0"/>
      <c r="YZ3680" s="0"/>
      <c r="ZA3680" s="0"/>
      <c r="ZB3680" s="0"/>
      <c r="ZC3680" s="0"/>
      <c r="ZD3680" s="0"/>
      <c r="ZE3680" s="0"/>
      <c r="ZF3680" s="0"/>
      <c r="ZG3680" s="0"/>
      <c r="ZH3680" s="0"/>
      <c r="ZI3680" s="0"/>
      <c r="ZJ3680" s="0"/>
      <c r="ZK3680" s="0"/>
      <c r="ZL3680" s="0"/>
      <c r="ZM3680" s="0"/>
      <c r="ZN3680" s="0"/>
      <c r="ZO3680" s="0"/>
      <c r="ZP3680" s="0"/>
      <c r="ZQ3680" s="0"/>
      <c r="ZR3680" s="0"/>
      <c r="ZS3680" s="0"/>
      <c r="ZT3680" s="0"/>
      <c r="ZU3680" s="0"/>
      <c r="ZV3680" s="0"/>
      <c r="ZW3680" s="0"/>
      <c r="ZX3680" s="0"/>
      <c r="ZY3680" s="0"/>
      <c r="ZZ3680" s="0"/>
      <c r="AAA3680" s="0"/>
      <c r="AAB3680" s="0"/>
      <c r="AAC3680" s="0"/>
      <c r="AAD3680" s="0"/>
      <c r="AAE3680" s="0"/>
      <c r="AAF3680" s="0"/>
      <c r="AAG3680" s="0"/>
      <c r="AAH3680" s="0"/>
      <c r="AAI3680" s="0"/>
      <c r="AAJ3680" s="0"/>
      <c r="AAK3680" s="0"/>
      <c r="AAL3680" s="0"/>
      <c r="AAM3680" s="0"/>
      <c r="AAN3680" s="0"/>
      <c r="AAO3680" s="0"/>
      <c r="AAP3680" s="0"/>
      <c r="AAQ3680" s="0"/>
      <c r="AAR3680" s="0"/>
      <c r="AAS3680" s="0"/>
      <c r="AAT3680" s="0"/>
      <c r="AAU3680" s="0"/>
      <c r="AAV3680" s="0"/>
      <c r="AAW3680" s="0"/>
      <c r="AAX3680" s="0"/>
      <c r="AAY3680" s="0"/>
      <c r="AAZ3680" s="0"/>
      <c r="ABA3680" s="0"/>
      <c r="ABB3680" s="0"/>
      <c r="ABC3680" s="0"/>
      <c r="ABD3680" s="0"/>
      <c r="ABE3680" s="0"/>
      <c r="ABF3680" s="0"/>
      <c r="ABG3680" s="0"/>
      <c r="ABH3680" s="0"/>
      <c r="ABI3680" s="0"/>
      <c r="ABJ3680" s="0"/>
      <c r="ABK3680" s="0"/>
      <c r="ABL3680" s="0"/>
      <c r="ABM3680" s="0"/>
      <c r="ABN3680" s="0"/>
      <c r="ABO3680" s="0"/>
      <c r="ABP3680" s="0"/>
      <c r="ABQ3680" s="0"/>
      <c r="ABR3680" s="0"/>
      <c r="ABS3680" s="0"/>
      <c r="ABT3680" s="0"/>
      <c r="ABU3680" s="0"/>
      <c r="ABV3680" s="0"/>
      <c r="ABW3680" s="0"/>
      <c r="ABX3680" s="0"/>
      <c r="ABY3680" s="0"/>
      <c r="ABZ3680" s="0"/>
      <c r="ACA3680" s="0"/>
      <c r="ACB3680" s="0"/>
      <c r="ACC3680" s="0"/>
      <c r="ACD3680" s="0"/>
      <c r="ACE3680" s="0"/>
      <c r="ACF3680" s="0"/>
      <c r="ACG3680" s="0"/>
      <c r="ACH3680" s="0"/>
      <c r="ACI3680" s="0"/>
      <c r="ACJ3680" s="0"/>
      <c r="ACK3680" s="0"/>
      <c r="ACL3680" s="0"/>
      <c r="ACM3680" s="0"/>
      <c r="ACN3680" s="0"/>
      <c r="ACO3680" s="0"/>
      <c r="ACP3680" s="0"/>
      <c r="ACQ3680" s="0"/>
      <c r="ACR3680" s="0"/>
      <c r="ACS3680" s="0"/>
      <c r="ACT3680" s="0"/>
      <c r="ACU3680" s="0"/>
      <c r="ACV3680" s="0"/>
      <c r="ACW3680" s="0"/>
      <c r="ACX3680" s="0"/>
      <c r="ACY3680" s="0"/>
      <c r="ACZ3680" s="0"/>
      <c r="ADA3680" s="0"/>
      <c r="ADB3680" s="0"/>
      <c r="ADC3680" s="0"/>
      <c r="ADD3680" s="0"/>
      <c r="ADE3680" s="0"/>
      <c r="ADF3680" s="0"/>
      <c r="ADG3680" s="0"/>
      <c r="ADH3680" s="0"/>
      <c r="ADI3680" s="0"/>
      <c r="ADJ3680" s="0"/>
      <c r="ADK3680" s="0"/>
      <c r="ADL3680" s="0"/>
      <c r="ADM3680" s="0"/>
      <c r="ADN3680" s="0"/>
      <c r="ADO3680" s="0"/>
      <c r="ADP3680" s="0"/>
      <c r="ADQ3680" s="0"/>
      <c r="ADR3680" s="0"/>
      <c r="ADS3680" s="0"/>
      <c r="ADT3680" s="0"/>
      <c r="ADU3680" s="0"/>
      <c r="ADV3680" s="0"/>
      <c r="ADW3680" s="0"/>
      <c r="ADX3680" s="0"/>
      <c r="ADY3680" s="0"/>
      <c r="ADZ3680" s="0"/>
      <c r="AEA3680" s="0"/>
      <c r="AEB3680" s="0"/>
      <c r="AEC3680" s="0"/>
      <c r="AED3680" s="0"/>
      <c r="AEE3680" s="0"/>
      <c r="AEF3680" s="0"/>
      <c r="AEG3680" s="0"/>
      <c r="AEH3680" s="0"/>
      <c r="AEI3680" s="0"/>
      <c r="AEJ3680" s="0"/>
      <c r="AEK3680" s="0"/>
      <c r="AEL3680" s="0"/>
      <c r="AEM3680" s="0"/>
      <c r="AEN3680" s="0"/>
      <c r="AEO3680" s="0"/>
      <c r="AEP3680" s="0"/>
      <c r="AEQ3680" s="0"/>
      <c r="AER3680" s="0"/>
      <c r="AES3680" s="0"/>
      <c r="AET3680" s="0"/>
      <c r="AEU3680" s="0"/>
      <c r="AEV3680" s="0"/>
      <c r="AEW3680" s="0"/>
      <c r="AEX3680" s="0"/>
      <c r="AEY3680" s="0"/>
      <c r="AEZ3680" s="0"/>
      <c r="AFA3680" s="0"/>
      <c r="AFB3680" s="0"/>
      <c r="AFC3680" s="0"/>
      <c r="AFD3680" s="0"/>
      <c r="AFE3680" s="0"/>
      <c r="AFF3680" s="0"/>
      <c r="AFG3680" s="0"/>
      <c r="AFH3680" s="0"/>
      <c r="AFI3680" s="0"/>
      <c r="AFJ3680" s="0"/>
      <c r="AFK3680" s="0"/>
      <c r="AFL3680" s="0"/>
      <c r="AFM3680" s="0"/>
      <c r="AFN3680" s="0"/>
      <c r="AFO3680" s="0"/>
      <c r="AFP3680" s="0"/>
      <c r="AFQ3680" s="0"/>
      <c r="AFR3680" s="0"/>
      <c r="AFS3680" s="0"/>
      <c r="AFT3680" s="0"/>
      <c r="AFU3680" s="0"/>
      <c r="AFV3680" s="0"/>
      <c r="AFW3680" s="0"/>
      <c r="AFX3680" s="0"/>
      <c r="AFY3680" s="0"/>
      <c r="AFZ3680" s="0"/>
      <c r="AGA3680" s="0"/>
      <c r="AGB3680" s="0"/>
      <c r="AGC3680" s="0"/>
      <c r="AGD3680" s="0"/>
      <c r="AGE3680" s="0"/>
      <c r="AGF3680" s="0"/>
      <c r="AGG3680" s="0"/>
      <c r="AGH3680" s="0"/>
      <c r="AGI3680" s="0"/>
      <c r="AGJ3680" s="0"/>
      <c r="AGK3680" s="0"/>
      <c r="AGL3680" s="0"/>
      <c r="AGM3680" s="0"/>
      <c r="AGN3680" s="0"/>
      <c r="AGO3680" s="0"/>
      <c r="AGP3680" s="0"/>
      <c r="AGQ3680" s="0"/>
      <c r="AGR3680" s="0"/>
      <c r="AGS3680" s="0"/>
      <c r="AGT3680" s="0"/>
      <c r="AGU3680" s="0"/>
      <c r="AGV3680" s="0"/>
      <c r="AGW3680" s="0"/>
      <c r="AGX3680" s="0"/>
      <c r="AGY3680" s="0"/>
      <c r="AGZ3680" s="0"/>
      <c r="AHA3680" s="0"/>
      <c r="AHB3680" s="0"/>
      <c r="AHC3680" s="0"/>
      <c r="AHD3680" s="0"/>
      <c r="AHE3680" s="0"/>
      <c r="AHF3680" s="0"/>
      <c r="AHG3680" s="0"/>
      <c r="AHH3680" s="0"/>
      <c r="AHI3680" s="0"/>
      <c r="AHJ3680" s="0"/>
      <c r="AHK3680" s="0"/>
      <c r="AHL3680" s="0"/>
      <c r="AHM3680" s="0"/>
      <c r="AHN3680" s="0"/>
      <c r="AHO3680" s="0"/>
      <c r="AHP3680" s="0"/>
      <c r="AHQ3680" s="0"/>
      <c r="AHR3680" s="0"/>
      <c r="AHS3680" s="0"/>
      <c r="AHT3680" s="0"/>
      <c r="AHU3680" s="0"/>
      <c r="AHV3680" s="0"/>
      <c r="AHW3680" s="0"/>
      <c r="AHX3680" s="0"/>
      <c r="AHY3680" s="0"/>
      <c r="AHZ3680" s="0"/>
      <c r="AIA3680" s="0"/>
      <c r="AIB3680" s="0"/>
      <c r="AIC3680" s="0"/>
      <c r="AID3680" s="0"/>
      <c r="AIE3680" s="0"/>
      <c r="AIF3680" s="0"/>
      <c r="AIG3680" s="0"/>
      <c r="AIH3680" s="0"/>
      <c r="AII3680" s="0"/>
      <c r="AIJ3680" s="0"/>
      <c r="AIK3680" s="0"/>
      <c r="AIL3680" s="0"/>
      <c r="AIM3680" s="0"/>
      <c r="AIN3680" s="0"/>
      <c r="AIO3680" s="0"/>
      <c r="AIP3680" s="0"/>
      <c r="AIQ3680" s="0"/>
      <c r="AIR3680" s="0"/>
      <c r="AIS3680" s="0"/>
      <c r="AIT3680" s="0"/>
      <c r="AIU3680" s="0"/>
      <c r="AIV3680" s="0"/>
      <c r="AIW3680" s="0"/>
      <c r="AIX3680" s="0"/>
      <c r="AIY3680" s="0"/>
      <c r="AIZ3680" s="0"/>
      <c r="AJA3680" s="0"/>
      <c r="AJB3680" s="0"/>
      <c r="AJC3680" s="0"/>
      <c r="AJD3680" s="0"/>
      <c r="AJE3680" s="0"/>
      <c r="AJF3680" s="0"/>
      <c r="AJG3680" s="0"/>
      <c r="AJH3680" s="0"/>
      <c r="AJI3680" s="0"/>
      <c r="AJJ3680" s="0"/>
      <c r="AJK3680" s="0"/>
      <c r="AJL3680" s="0"/>
      <c r="AJM3680" s="0"/>
      <c r="AJN3680" s="0"/>
      <c r="AJO3680" s="0"/>
      <c r="AJP3680" s="0"/>
      <c r="AJQ3680" s="0"/>
      <c r="AJR3680" s="0"/>
      <c r="AJS3680" s="0"/>
      <c r="AJT3680" s="0"/>
      <c r="AJU3680" s="0"/>
      <c r="AJV3680" s="0"/>
      <c r="AJW3680" s="0"/>
      <c r="AJX3680" s="0"/>
      <c r="AJY3680" s="0"/>
      <c r="AJZ3680" s="0"/>
      <c r="AKA3680" s="0"/>
      <c r="AKB3680" s="0"/>
      <c r="AKC3680" s="0"/>
      <c r="AKD3680" s="0"/>
      <c r="AKE3680" s="0"/>
      <c r="AKF3680" s="0"/>
      <c r="AKG3680" s="0"/>
      <c r="AKH3680" s="0"/>
      <c r="AKI3680" s="0"/>
      <c r="AKJ3680" s="0"/>
      <c r="AKK3680" s="0"/>
      <c r="AKL3680" s="0"/>
      <c r="AKM3680" s="0"/>
      <c r="AKN3680" s="0"/>
      <c r="AKO3680" s="0"/>
      <c r="AKP3680" s="0"/>
      <c r="AKQ3680" s="0"/>
      <c r="AKR3680" s="0"/>
      <c r="AKS3680" s="0"/>
      <c r="AKT3680" s="0"/>
      <c r="AKU3680" s="0"/>
      <c r="AKV3680" s="0"/>
      <c r="AKW3680" s="0"/>
      <c r="AKX3680" s="0"/>
      <c r="AKY3680" s="0"/>
      <c r="AKZ3680" s="0"/>
      <c r="ALA3680" s="0"/>
      <c r="ALB3680" s="0"/>
      <c r="ALC3680" s="0"/>
      <c r="ALD3680" s="0"/>
      <c r="ALE3680" s="0"/>
      <c r="ALF3680" s="0"/>
      <c r="ALG3680" s="0"/>
      <c r="ALH3680" s="0"/>
      <c r="ALI3680" s="0"/>
      <c r="ALJ3680" s="0"/>
      <c r="ALK3680" s="0"/>
      <c r="ALL3680" s="0"/>
      <c r="ALM3680" s="0"/>
      <c r="ALN3680" s="0"/>
      <c r="ALO3680" s="0"/>
      <c r="ALP3680" s="0"/>
      <c r="ALQ3680" s="0"/>
      <c r="ALR3680" s="0"/>
      <c r="ALS3680" s="0"/>
      <c r="ALT3680" s="0"/>
      <c r="ALU3680" s="0"/>
      <c r="ALV3680" s="0"/>
      <c r="ALW3680" s="0"/>
      <c r="ALX3680" s="0"/>
      <c r="ALY3680" s="0"/>
      <c r="ALZ3680" s="0"/>
      <c r="AMA3680" s="0"/>
      <c r="AMB3680" s="0"/>
      <c r="AMC3680" s="0"/>
      <c r="AMD3680" s="0"/>
      <c r="AME3680" s="0"/>
      <c r="AMF3680" s="0"/>
      <c r="AMG3680" s="0"/>
      <c r="AMH3680" s="0"/>
      <c r="AMI3680" s="0"/>
    </row>
    <row r="3681" customFormat="false" ht="12.75" hidden="false" customHeight="false" outlineLevel="0" collapsed="false">
      <c r="A3681" s="1" t="s">
        <v>3899</v>
      </c>
      <c r="C3681" s="19" t="s">
        <v>3906</v>
      </c>
      <c r="D3681" s="19" t="s">
        <v>13</v>
      </c>
      <c r="E3681" s="20" t="n">
        <v>2.5</v>
      </c>
      <c r="F3681" s="21" t="n">
        <v>0.99</v>
      </c>
      <c r="G3681" s="24" t="s">
        <v>3609</v>
      </c>
      <c r="I3681" s="3"/>
      <c r="K3681" s="4"/>
      <c r="BM3681" s="0"/>
      <c r="BN3681" s="0"/>
      <c r="BO3681" s="0"/>
      <c r="BP3681" s="0"/>
      <c r="BQ3681" s="0"/>
      <c r="BR3681" s="0"/>
      <c r="BS3681" s="0"/>
      <c r="BT3681" s="0"/>
      <c r="BU3681" s="0"/>
      <c r="BV3681" s="0"/>
      <c r="BW3681" s="0"/>
      <c r="BX3681" s="0"/>
      <c r="BY3681" s="0"/>
      <c r="BZ3681" s="0"/>
      <c r="CA3681" s="0"/>
      <c r="CB3681" s="0"/>
      <c r="CC3681" s="0"/>
      <c r="CD3681" s="0"/>
      <c r="CE3681" s="0"/>
      <c r="CF3681" s="0"/>
      <c r="CG3681" s="0"/>
      <c r="CH3681" s="0"/>
      <c r="CI3681" s="0"/>
      <c r="CJ3681" s="0"/>
      <c r="CK3681" s="0"/>
      <c r="CL3681" s="0"/>
      <c r="CM3681" s="0"/>
      <c r="CN3681" s="0"/>
      <c r="CO3681" s="0"/>
      <c r="CP3681" s="0"/>
      <c r="CQ3681" s="0"/>
      <c r="CR3681" s="0"/>
      <c r="CS3681" s="0"/>
      <c r="CT3681" s="0"/>
      <c r="CU3681" s="0"/>
      <c r="CV3681" s="0"/>
      <c r="CW3681" s="0"/>
      <c r="CX3681" s="0"/>
      <c r="CY3681" s="0"/>
      <c r="CZ3681" s="0"/>
      <c r="DA3681" s="0"/>
      <c r="DB3681" s="0"/>
      <c r="DC3681" s="0"/>
      <c r="DD3681" s="0"/>
      <c r="DE3681" s="0"/>
      <c r="DF3681" s="0"/>
      <c r="DG3681" s="0"/>
      <c r="DH3681" s="0"/>
      <c r="DI3681" s="0"/>
      <c r="DJ3681" s="0"/>
      <c r="DK3681" s="0"/>
      <c r="DL3681" s="0"/>
      <c r="DM3681" s="0"/>
      <c r="DN3681" s="0"/>
      <c r="DO3681" s="0"/>
      <c r="DP3681" s="0"/>
      <c r="DQ3681" s="0"/>
      <c r="DR3681" s="0"/>
      <c r="DS3681" s="0"/>
      <c r="DT3681" s="0"/>
      <c r="DU3681" s="0"/>
      <c r="DV3681" s="0"/>
      <c r="DW3681" s="0"/>
      <c r="DX3681" s="0"/>
      <c r="DY3681" s="0"/>
      <c r="DZ3681" s="0"/>
      <c r="EA3681" s="0"/>
      <c r="EB3681" s="0"/>
      <c r="EC3681" s="0"/>
      <c r="ED3681" s="0"/>
      <c r="EE3681" s="0"/>
      <c r="EF3681" s="0"/>
      <c r="EG3681" s="0"/>
      <c r="EH3681" s="0"/>
      <c r="EI3681" s="0"/>
      <c r="EJ3681" s="0"/>
      <c r="EK3681" s="0"/>
      <c r="EL3681" s="0"/>
      <c r="EM3681" s="0"/>
      <c r="EN3681" s="0"/>
      <c r="EO3681" s="0"/>
      <c r="EP3681" s="0"/>
      <c r="EQ3681" s="0"/>
      <c r="ER3681" s="0"/>
      <c r="ES3681" s="0"/>
      <c r="ET3681" s="0"/>
      <c r="EU3681" s="0"/>
      <c r="EV3681" s="0"/>
      <c r="EW3681" s="0"/>
      <c r="EX3681" s="0"/>
      <c r="EY3681" s="0"/>
      <c r="EZ3681" s="0"/>
      <c r="FA3681" s="0"/>
      <c r="FB3681" s="0"/>
      <c r="FC3681" s="0"/>
      <c r="FD3681" s="0"/>
      <c r="FE3681" s="0"/>
      <c r="FF3681" s="0"/>
      <c r="FG3681" s="0"/>
      <c r="FH3681" s="0"/>
      <c r="FI3681" s="0"/>
      <c r="FJ3681" s="0"/>
      <c r="FK3681" s="0"/>
      <c r="FL3681" s="0"/>
      <c r="FM3681" s="0"/>
      <c r="FN3681" s="0"/>
      <c r="FO3681" s="0"/>
      <c r="FP3681" s="0"/>
      <c r="FQ3681" s="0"/>
      <c r="FR3681" s="0"/>
      <c r="FS3681" s="0"/>
      <c r="FT3681" s="0"/>
      <c r="FU3681" s="0"/>
      <c r="FV3681" s="0"/>
      <c r="FW3681" s="0"/>
      <c r="FX3681" s="0"/>
      <c r="FY3681" s="0"/>
      <c r="FZ3681" s="0"/>
      <c r="GA3681" s="0"/>
      <c r="GB3681" s="0"/>
      <c r="GC3681" s="0"/>
      <c r="GD3681" s="0"/>
      <c r="GE3681" s="0"/>
      <c r="GF3681" s="0"/>
      <c r="GG3681" s="0"/>
      <c r="GH3681" s="0"/>
      <c r="GI3681" s="0"/>
      <c r="GJ3681" s="0"/>
      <c r="GK3681" s="0"/>
      <c r="GL3681" s="0"/>
      <c r="GM3681" s="0"/>
      <c r="GN3681" s="0"/>
      <c r="GO3681" s="0"/>
      <c r="GP3681" s="0"/>
      <c r="GQ3681" s="0"/>
      <c r="GR3681" s="0"/>
      <c r="GS3681" s="0"/>
      <c r="GT3681" s="0"/>
      <c r="GU3681" s="0"/>
      <c r="GV3681" s="0"/>
      <c r="GW3681" s="0"/>
      <c r="GX3681" s="0"/>
      <c r="GY3681" s="0"/>
      <c r="GZ3681" s="0"/>
      <c r="HA3681" s="0"/>
      <c r="HB3681" s="0"/>
      <c r="HC3681" s="0"/>
      <c r="HD3681" s="0"/>
      <c r="HE3681" s="0"/>
      <c r="HF3681" s="0"/>
      <c r="HG3681" s="0"/>
      <c r="HH3681" s="0"/>
      <c r="HI3681" s="0"/>
      <c r="HJ3681" s="0"/>
      <c r="HK3681" s="0"/>
      <c r="HL3681" s="0"/>
      <c r="HM3681" s="0"/>
      <c r="HN3681" s="0"/>
      <c r="HO3681" s="0"/>
      <c r="HP3681" s="0"/>
      <c r="HQ3681" s="0"/>
      <c r="HR3681" s="0"/>
      <c r="HS3681" s="0"/>
      <c r="HT3681" s="0"/>
      <c r="HU3681" s="0"/>
      <c r="HV3681" s="0"/>
      <c r="HW3681" s="0"/>
      <c r="HX3681" s="0"/>
      <c r="HY3681" s="0"/>
      <c r="HZ3681" s="0"/>
      <c r="IA3681" s="0"/>
      <c r="IB3681" s="0"/>
      <c r="IC3681" s="0"/>
      <c r="ID3681" s="0"/>
      <c r="IE3681" s="0"/>
      <c r="IF3681" s="0"/>
      <c r="IG3681" s="0"/>
      <c r="IH3681" s="0"/>
      <c r="II3681" s="0"/>
      <c r="IJ3681" s="0"/>
      <c r="IK3681" s="0"/>
      <c r="IL3681" s="0"/>
      <c r="IM3681" s="0"/>
      <c r="IN3681" s="0"/>
      <c r="IO3681" s="0"/>
      <c r="IP3681" s="0"/>
      <c r="IQ3681" s="0"/>
      <c r="IR3681" s="0"/>
      <c r="IS3681" s="0"/>
      <c r="IT3681" s="0"/>
      <c r="IU3681" s="0"/>
      <c r="IV3681" s="0"/>
      <c r="IW3681" s="0"/>
      <c r="IX3681" s="0"/>
      <c r="IY3681" s="0"/>
      <c r="IZ3681" s="0"/>
      <c r="JA3681" s="0"/>
      <c r="JB3681" s="0"/>
      <c r="JC3681" s="0"/>
      <c r="JD3681" s="0"/>
      <c r="JE3681" s="0"/>
      <c r="JF3681" s="0"/>
      <c r="JG3681" s="0"/>
      <c r="JH3681" s="0"/>
      <c r="JI3681" s="0"/>
      <c r="JJ3681" s="0"/>
      <c r="JK3681" s="0"/>
      <c r="JL3681" s="0"/>
      <c r="JM3681" s="0"/>
      <c r="JN3681" s="0"/>
      <c r="JO3681" s="0"/>
      <c r="JP3681" s="0"/>
      <c r="JQ3681" s="0"/>
      <c r="JR3681" s="0"/>
      <c r="JS3681" s="0"/>
      <c r="JT3681" s="0"/>
      <c r="JU3681" s="0"/>
      <c r="JV3681" s="0"/>
      <c r="JW3681" s="0"/>
      <c r="JX3681" s="0"/>
      <c r="JY3681" s="0"/>
      <c r="JZ3681" s="0"/>
      <c r="KA3681" s="0"/>
      <c r="KB3681" s="0"/>
      <c r="KC3681" s="0"/>
      <c r="KD3681" s="0"/>
      <c r="KE3681" s="0"/>
      <c r="KF3681" s="0"/>
      <c r="KG3681" s="0"/>
      <c r="KH3681" s="0"/>
      <c r="KI3681" s="0"/>
      <c r="KJ3681" s="0"/>
      <c r="KK3681" s="0"/>
      <c r="KL3681" s="0"/>
      <c r="KM3681" s="0"/>
      <c r="KN3681" s="0"/>
      <c r="KO3681" s="0"/>
      <c r="KP3681" s="0"/>
      <c r="KQ3681" s="0"/>
      <c r="KR3681" s="0"/>
      <c r="KS3681" s="0"/>
      <c r="KT3681" s="0"/>
      <c r="KU3681" s="0"/>
      <c r="KV3681" s="0"/>
      <c r="KW3681" s="0"/>
      <c r="KX3681" s="0"/>
      <c r="KY3681" s="0"/>
      <c r="KZ3681" s="0"/>
      <c r="LA3681" s="0"/>
      <c r="LB3681" s="0"/>
      <c r="LC3681" s="0"/>
      <c r="LD3681" s="0"/>
      <c r="LE3681" s="0"/>
      <c r="LF3681" s="0"/>
      <c r="LG3681" s="0"/>
      <c r="LH3681" s="0"/>
      <c r="LI3681" s="0"/>
      <c r="LJ3681" s="0"/>
      <c r="LK3681" s="0"/>
      <c r="LL3681" s="0"/>
      <c r="LM3681" s="0"/>
      <c r="LN3681" s="0"/>
      <c r="LO3681" s="0"/>
      <c r="LP3681" s="0"/>
      <c r="LQ3681" s="0"/>
      <c r="LR3681" s="0"/>
      <c r="LS3681" s="0"/>
      <c r="LT3681" s="0"/>
      <c r="LU3681" s="0"/>
      <c r="LV3681" s="0"/>
      <c r="LW3681" s="0"/>
      <c r="LX3681" s="0"/>
      <c r="LY3681" s="0"/>
      <c r="LZ3681" s="0"/>
      <c r="MA3681" s="0"/>
      <c r="MB3681" s="0"/>
      <c r="MC3681" s="0"/>
      <c r="MD3681" s="0"/>
      <c r="ME3681" s="0"/>
      <c r="MF3681" s="0"/>
      <c r="MG3681" s="0"/>
      <c r="MH3681" s="0"/>
      <c r="MI3681" s="0"/>
      <c r="MJ3681" s="0"/>
      <c r="MK3681" s="0"/>
      <c r="ML3681" s="0"/>
      <c r="MM3681" s="0"/>
      <c r="MN3681" s="0"/>
      <c r="MO3681" s="0"/>
      <c r="MP3681" s="0"/>
      <c r="MQ3681" s="0"/>
      <c r="MR3681" s="0"/>
      <c r="MS3681" s="0"/>
      <c r="MT3681" s="0"/>
      <c r="MU3681" s="0"/>
      <c r="MV3681" s="0"/>
      <c r="MW3681" s="0"/>
      <c r="MX3681" s="0"/>
      <c r="MY3681" s="0"/>
      <c r="MZ3681" s="0"/>
      <c r="NA3681" s="0"/>
      <c r="NB3681" s="0"/>
      <c r="NC3681" s="0"/>
      <c r="ND3681" s="0"/>
      <c r="NE3681" s="0"/>
      <c r="NF3681" s="0"/>
      <c r="NG3681" s="0"/>
      <c r="NH3681" s="0"/>
      <c r="NI3681" s="0"/>
      <c r="NJ3681" s="0"/>
      <c r="NK3681" s="0"/>
      <c r="NL3681" s="0"/>
      <c r="NM3681" s="0"/>
      <c r="NN3681" s="0"/>
      <c r="NO3681" s="0"/>
      <c r="NP3681" s="0"/>
      <c r="NQ3681" s="0"/>
      <c r="NR3681" s="0"/>
      <c r="NS3681" s="0"/>
      <c r="NT3681" s="0"/>
      <c r="NU3681" s="0"/>
      <c r="NV3681" s="0"/>
      <c r="NW3681" s="0"/>
      <c r="NX3681" s="0"/>
      <c r="NY3681" s="0"/>
      <c r="NZ3681" s="0"/>
      <c r="OA3681" s="0"/>
      <c r="OB3681" s="0"/>
      <c r="OC3681" s="0"/>
      <c r="OD3681" s="0"/>
      <c r="OE3681" s="0"/>
      <c r="OF3681" s="0"/>
      <c r="OG3681" s="0"/>
      <c r="OH3681" s="0"/>
      <c r="OI3681" s="0"/>
      <c r="OJ3681" s="0"/>
      <c r="OK3681" s="0"/>
      <c r="OL3681" s="0"/>
      <c r="OM3681" s="0"/>
      <c r="ON3681" s="0"/>
      <c r="OO3681" s="0"/>
      <c r="OP3681" s="0"/>
      <c r="OQ3681" s="0"/>
      <c r="OR3681" s="0"/>
      <c r="OS3681" s="0"/>
      <c r="OT3681" s="0"/>
      <c r="OU3681" s="0"/>
      <c r="OV3681" s="0"/>
      <c r="OW3681" s="0"/>
      <c r="OX3681" s="0"/>
      <c r="OY3681" s="0"/>
      <c r="OZ3681" s="0"/>
      <c r="PA3681" s="0"/>
      <c r="PB3681" s="0"/>
      <c r="PC3681" s="0"/>
      <c r="PD3681" s="0"/>
      <c r="PE3681" s="0"/>
      <c r="PF3681" s="0"/>
      <c r="PG3681" s="0"/>
      <c r="PH3681" s="0"/>
      <c r="PI3681" s="0"/>
      <c r="PJ3681" s="0"/>
      <c r="PK3681" s="0"/>
      <c r="PL3681" s="0"/>
      <c r="PM3681" s="0"/>
      <c r="PN3681" s="0"/>
      <c r="PO3681" s="0"/>
      <c r="PP3681" s="0"/>
      <c r="PQ3681" s="0"/>
      <c r="PR3681" s="0"/>
      <c r="PS3681" s="0"/>
      <c r="PT3681" s="0"/>
      <c r="PU3681" s="0"/>
      <c r="PV3681" s="0"/>
      <c r="PW3681" s="0"/>
      <c r="PX3681" s="0"/>
      <c r="PY3681" s="0"/>
      <c r="PZ3681" s="0"/>
      <c r="QA3681" s="0"/>
      <c r="QB3681" s="0"/>
      <c r="QC3681" s="0"/>
      <c r="QD3681" s="0"/>
      <c r="QE3681" s="0"/>
      <c r="QF3681" s="0"/>
      <c r="QG3681" s="0"/>
      <c r="QH3681" s="0"/>
      <c r="QI3681" s="0"/>
      <c r="QJ3681" s="0"/>
      <c r="QK3681" s="0"/>
      <c r="QL3681" s="0"/>
      <c r="QM3681" s="0"/>
      <c r="QN3681" s="0"/>
      <c r="QO3681" s="0"/>
      <c r="QP3681" s="0"/>
      <c r="QQ3681" s="0"/>
      <c r="QR3681" s="0"/>
      <c r="QS3681" s="0"/>
      <c r="QT3681" s="0"/>
      <c r="QU3681" s="0"/>
      <c r="QV3681" s="0"/>
      <c r="QW3681" s="0"/>
      <c r="QX3681" s="0"/>
      <c r="QY3681" s="0"/>
      <c r="QZ3681" s="0"/>
      <c r="RA3681" s="0"/>
      <c r="RB3681" s="0"/>
      <c r="RC3681" s="0"/>
      <c r="RD3681" s="0"/>
      <c r="RE3681" s="0"/>
      <c r="RF3681" s="0"/>
      <c r="RG3681" s="0"/>
      <c r="RH3681" s="0"/>
      <c r="RI3681" s="0"/>
      <c r="RJ3681" s="0"/>
      <c r="RK3681" s="0"/>
      <c r="RL3681" s="0"/>
      <c r="RM3681" s="0"/>
      <c r="RN3681" s="0"/>
      <c r="RO3681" s="0"/>
      <c r="RP3681" s="0"/>
      <c r="RQ3681" s="0"/>
      <c r="RR3681" s="0"/>
      <c r="RS3681" s="0"/>
      <c r="RT3681" s="0"/>
      <c r="RU3681" s="0"/>
      <c r="RV3681" s="0"/>
      <c r="RW3681" s="0"/>
      <c r="RX3681" s="0"/>
      <c r="RY3681" s="0"/>
      <c r="RZ3681" s="0"/>
      <c r="SA3681" s="0"/>
      <c r="SB3681" s="0"/>
      <c r="SC3681" s="0"/>
      <c r="SD3681" s="0"/>
      <c r="SE3681" s="0"/>
      <c r="SF3681" s="0"/>
      <c r="SG3681" s="0"/>
      <c r="SH3681" s="0"/>
      <c r="SI3681" s="0"/>
      <c r="SJ3681" s="0"/>
      <c r="SK3681" s="0"/>
      <c r="SL3681" s="0"/>
      <c r="SM3681" s="0"/>
      <c r="SN3681" s="0"/>
      <c r="SO3681" s="0"/>
      <c r="SP3681" s="0"/>
      <c r="SQ3681" s="0"/>
      <c r="SR3681" s="0"/>
      <c r="SS3681" s="0"/>
      <c r="ST3681" s="0"/>
      <c r="SU3681" s="0"/>
      <c r="SV3681" s="0"/>
      <c r="SW3681" s="0"/>
      <c r="SX3681" s="0"/>
      <c r="SY3681" s="0"/>
      <c r="SZ3681" s="0"/>
      <c r="TA3681" s="0"/>
      <c r="TB3681" s="0"/>
      <c r="TC3681" s="0"/>
      <c r="TD3681" s="0"/>
      <c r="TE3681" s="0"/>
      <c r="TF3681" s="0"/>
      <c r="TG3681" s="0"/>
      <c r="TH3681" s="0"/>
      <c r="TI3681" s="0"/>
      <c r="TJ3681" s="0"/>
      <c r="TK3681" s="0"/>
      <c r="TL3681" s="0"/>
      <c r="TM3681" s="0"/>
      <c r="TN3681" s="0"/>
      <c r="TO3681" s="0"/>
      <c r="TP3681" s="0"/>
      <c r="TQ3681" s="0"/>
      <c r="TR3681" s="0"/>
      <c r="TS3681" s="0"/>
      <c r="TT3681" s="0"/>
      <c r="TU3681" s="0"/>
      <c r="TV3681" s="0"/>
      <c r="TW3681" s="0"/>
      <c r="TX3681" s="0"/>
      <c r="TY3681" s="0"/>
      <c r="TZ3681" s="0"/>
      <c r="UA3681" s="0"/>
      <c r="UB3681" s="0"/>
      <c r="UC3681" s="0"/>
      <c r="UD3681" s="0"/>
      <c r="UE3681" s="0"/>
      <c r="UF3681" s="0"/>
      <c r="UG3681" s="0"/>
      <c r="UH3681" s="0"/>
      <c r="UI3681" s="0"/>
      <c r="UJ3681" s="0"/>
      <c r="UK3681" s="0"/>
      <c r="UL3681" s="0"/>
      <c r="UM3681" s="0"/>
      <c r="UN3681" s="0"/>
      <c r="UO3681" s="0"/>
      <c r="UP3681" s="0"/>
      <c r="UQ3681" s="0"/>
      <c r="UR3681" s="0"/>
      <c r="US3681" s="0"/>
      <c r="UT3681" s="0"/>
      <c r="UU3681" s="0"/>
      <c r="UV3681" s="0"/>
      <c r="UW3681" s="0"/>
      <c r="UX3681" s="0"/>
      <c r="UY3681" s="0"/>
      <c r="UZ3681" s="0"/>
      <c r="VA3681" s="0"/>
      <c r="VB3681" s="0"/>
      <c r="VC3681" s="0"/>
      <c r="VD3681" s="0"/>
      <c r="VE3681" s="0"/>
      <c r="VF3681" s="0"/>
      <c r="VG3681" s="0"/>
      <c r="VH3681" s="0"/>
      <c r="VI3681" s="0"/>
      <c r="VJ3681" s="0"/>
      <c r="VK3681" s="0"/>
      <c r="VL3681" s="0"/>
      <c r="VM3681" s="0"/>
      <c r="VN3681" s="0"/>
      <c r="VO3681" s="0"/>
      <c r="VP3681" s="0"/>
      <c r="VQ3681" s="0"/>
      <c r="VR3681" s="0"/>
      <c r="VS3681" s="0"/>
      <c r="VT3681" s="0"/>
      <c r="VU3681" s="0"/>
      <c r="VV3681" s="0"/>
      <c r="VW3681" s="0"/>
      <c r="VX3681" s="0"/>
      <c r="VY3681" s="0"/>
      <c r="VZ3681" s="0"/>
      <c r="WA3681" s="0"/>
      <c r="WB3681" s="0"/>
      <c r="WC3681" s="0"/>
      <c r="WD3681" s="0"/>
      <c r="WE3681" s="0"/>
      <c r="WF3681" s="0"/>
      <c r="WG3681" s="0"/>
      <c r="WH3681" s="0"/>
      <c r="WI3681" s="0"/>
      <c r="WJ3681" s="0"/>
      <c r="WK3681" s="0"/>
      <c r="WL3681" s="0"/>
      <c r="WM3681" s="0"/>
      <c r="WN3681" s="0"/>
      <c r="WO3681" s="0"/>
      <c r="WP3681" s="0"/>
      <c r="WQ3681" s="0"/>
      <c r="WR3681" s="0"/>
      <c r="WS3681" s="0"/>
      <c r="WT3681" s="0"/>
      <c r="WU3681" s="0"/>
      <c r="WV3681" s="0"/>
      <c r="WW3681" s="0"/>
      <c r="WX3681" s="0"/>
      <c r="WY3681" s="0"/>
      <c r="WZ3681" s="0"/>
      <c r="XA3681" s="0"/>
      <c r="XB3681" s="0"/>
      <c r="XC3681" s="0"/>
      <c r="XD3681" s="0"/>
      <c r="XE3681" s="0"/>
      <c r="XF3681" s="0"/>
      <c r="XG3681" s="0"/>
      <c r="XH3681" s="0"/>
      <c r="XI3681" s="0"/>
      <c r="XJ3681" s="0"/>
      <c r="XK3681" s="0"/>
      <c r="XL3681" s="0"/>
      <c r="XM3681" s="0"/>
      <c r="XN3681" s="0"/>
      <c r="XO3681" s="0"/>
      <c r="XP3681" s="0"/>
      <c r="XQ3681" s="0"/>
      <c r="XR3681" s="0"/>
      <c r="XS3681" s="0"/>
      <c r="XT3681" s="0"/>
      <c r="XU3681" s="0"/>
      <c r="XV3681" s="0"/>
      <c r="XW3681" s="0"/>
      <c r="XX3681" s="0"/>
      <c r="XY3681" s="0"/>
      <c r="XZ3681" s="0"/>
      <c r="YA3681" s="0"/>
      <c r="YB3681" s="0"/>
      <c r="YC3681" s="0"/>
      <c r="YD3681" s="0"/>
      <c r="YE3681" s="0"/>
      <c r="YF3681" s="0"/>
      <c r="YG3681" s="0"/>
      <c r="YH3681" s="0"/>
      <c r="YI3681" s="0"/>
      <c r="YJ3681" s="0"/>
      <c r="YK3681" s="0"/>
      <c r="YL3681" s="0"/>
      <c r="YM3681" s="0"/>
      <c r="YN3681" s="0"/>
      <c r="YO3681" s="0"/>
      <c r="YP3681" s="0"/>
      <c r="YQ3681" s="0"/>
      <c r="YR3681" s="0"/>
      <c r="YS3681" s="0"/>
      <c r="YT3681" s="0"/>
      <c r="YU3681" s="0"/>
      <c r="YV3681" s="0"/>
      <c r="YW3681" s="0"/>
      <c r="YX3681" s="0"/>
      <c r="YY3681" s="0"/>
      <c r="YZ3681" s="0"/>
      <c r="ZA3681" s="0"/>
      <c r="ZB3681" s="0"/>
      <c r="ZC3681" s="0"/>
      <c r="ZD3681" s="0"/>
      <c r="ZE3681" s="0"/>
      <c r="ZF3681" s="0"/>
      <c r="ZG3681" s="0"/>
      <c r="ZH3681" s="0"/>
      <c r="ZI3681" s="0"/>
      <c r="ZJ3681" s="0"/>
      <c r="ZK3681" s="0"/>
      <c r="ZL3681" s="0"/>
      <c r="ZM3681" s="0"/>
      <c r="ZN3681" s="0"/>
      <c r="ZO3681" s="0"/>
      <c r="ZP3681" s="0"/>
      <c r="ZQ3681" s="0"/>
      <c r="ZR3681" s="0"/>
      <c r="ZS3681" s="0"/>
      <c r="ZT3681" s="0"/>
      <c r="ZU3681" s="0"/>
      <c r="ZV3681" s="0"/>
      <c r="ZW3681" s="0"/>
      <c r="ZX3681" s="0"/>
      <c r="ZY3681" s="0"/>
      <c r="ZZ3681" s="0"/>
      <c r="AAA3681" s="0"/>
      <c r="AAB3681" s="0"/>
      <c r="AAC3681" s="0"/>
      <c r="AAD3681" s="0"/>
      <c r="AAE3681" s="0"/>
      <c r="AAF3681" s="0"/>
      <c r="AAG3681" s="0"/>
      <c r="AAH3681" s="0"/>
      <c r="AAI3681" s="0"/>
      <c r="AAJ3681" s="0"/>
      <c r="AAK3681" s="0"/>
      <c r="AAL3681" s="0"/>
      <c r="AAM3681" s="0"/>
      <c r="AAN3681" s="0"/>
      <c r="AAO3681" s="0"/>
      <c r="AAP3681" s="0"/>
      <c r="AAQ3681" s="0"/>
      <c r="AAR3681" s="0"/>
      <c r="AAS3681" s="0"/>
      <c r="AAT3681" s="0"/>
      <c r="AAU3681" s="0"/>
      <c r="AAV3681" s="0"/>
      <c r="AAW3681" s="0"/>
      <c r="AAX3681" s="0"/>
      <c r="AAY3681" s="0"/>
      <c r="AAZ3681" s="0"/>
      <c r="ABA3681" s="0"/>
      <c r="ABB3681" s="0"/>
      <c r="ABC3681" s="0"/>
      <c r="ABD3681" s="0"/>
      <c r="ABE3681" s="0"/>
      <c r="ABF3681" s="0"/>
      <c r="ABG3681" s="0"/>
      <c r="ABH3681" s="0"/>
      <c r="ABI3681" s="0"/>
      <c r="ABJ3681" s="0"/>
      <c r="ABK3681" s="0"/>
      <c r="ABL3681" s="0"/>
      <c r="ABM3681" s="0"/>
      <c r="ABN3681" s="0"/>
      <c r="ABO3681" s="0"/>
      <c r="ABP3681" s="0"/>
      <c r="ABQ3681" s="0"/>
      <c r="ABR3681" s="0"/>
      <c r="ABS3681" s="0"/>
      <c r="ABT3681" s="0"/>
      <c r="ABU3681" s="0"/>
      <c r="ABV3681" s="0"/>
      <c r="ABW3681" s="0"/>
      <c r="ABX3681" s="0"/>
      <c r="ABY3681" s="0"/>
      <c r="ABZ3681" s="0"/>
      <c r="ACA3681" s="0"/>
      <c r="ACB3681" s="0"/>
      <c r="ACC3681" s="0"/>
      <c r="ACD3681" s="0"/>
      <c r="ACE3681" s="0"/>
      <c r="ACF3681" s="0"/>
      <c r="ACG3681" s="0"/>
      <c r="ACH3681" s="0"/>
      <c r="ACI3681" s="0"/>
      <c r="ACJ3681" s="0"/>
      <c r="ACK3681" s="0"/>
      <c r="ACL3681" s="0"/>
      <c r="ACM3681" s="0"/>
      <c r="ACN3681" s="0"/>
      <c r="ACO3681" s="0"/>
      <c r="ACP3681" s="0"/>
      <c r="ACQ3681" s="0"/>
      <c r="ACR3681" s="0"/>
      <c r="ACS3681" s="0"/>
      <c r="ACT3681" s="0"/>
      <c r="ACU3681" s="0"/>
      <c r="ACV3681" s="0"/>
      <c r="ACW3681" s="0"/>
      <c r="ACX3681" s="0"/>
      <c r="ACY3681" s="0"/>
      <c r="ACZ3681" s="0"/>
      <c r="ADA3681" s="0"/>
      <c r="ADB3681" s="0"/>
      <c r="ADC3681" s="0"/>
      <c r="ADD3681" s="0"/>
      <c r="ADE3681" s="0"/>
      <c r="ADF3681" s="0"/>
      <c r="ADG3681" s="0"/>
      <c r="ADH3681" s="0"/>
      <c r="ADI3681" s="0"/>
      <c r="ADJ3681" s="0"/>
      <c r="ADK3681" s="0"/>
      <c r="ADL3681" s="0"/>
      <c r="ADM3681" s="0"/>
      <c r="ADN3681" s="0"/>
      <c r="ADO3681" s="0"/>
      <c r="ADP3681" s="0"/>
      <c r="ADQ3681" s="0"/>
      <c r="ADR3681" s="0"/>
      <c r="ADS3681" s="0"/>
      <c r="ADT3681" s="0"/>
      <c r="ADU3681" s="0"/>
      <c r="ADV3681" s="0"/>
      <c r="ADW3681" s="0"/>
      <c r="ADX3681" s="0"/>
      <c r="ADY3681" s="0"/>
      <c r="ADZ3681" s="0"/>
      <c r="AEA3681" s="0"/>
      <c r="AEB3681" s="0"/>
      <c r="AEC3681" s="0"/>
      <c r="AED3681" s="0"/>
      <c r="AEE3681" s="0"/>
      <c r="AEF3681" s="0"/>
      <c r="AEG3681" s="0"/>
      <c r="AEH3681" s="0"/>
      <c r="AEI3681" s="0"/>
      <c r="AEJ3681" s="0"/>
      <c r="AEK3681" s="0"/>
      <c r="AEL3681" s="0"/>
      <c r="AEM3681" s="0"/>
      <c r="AEN3681" s="0"/>
      <c r="AEO3681" s="0"/>
      <c r="AEP3681" s="0"/>
      <c r="AEQ3681" s="0"/>
      <c r="AER3681" s="0"/>
      <c r="AES3681" s="0"/>
      <c r="AET3681" s="0"/>
      <c r="AEU3681" s="0"/>
      <c r="AEV3681" s="0"/>
      <c r="AEW3681" s="0"/>
      <c r="AEX3681" s="0"/>
      <c r="AEY3681" s="0"/>
      <c r="AEZ3681" s="0"/>
      <c r="AFA3681" s="0"/>
      <c r="AFB3681" s="0"/>
      <c r="AFC3681" s="0"/>
      <c r="AFD3681" s="0"/>
      <c r="AFE3681" s="0"/>
      <c r="AFF3681" s="0"/>
      <c r="AFG3681" s="0"/>
      <c r="AFH3681" s="0"/>
      <c r="AFI3681" s="0"/>
      <c r="AFJ3681" s="0"/>
      <c r="AFK3681" s="0"/>
      <c r="AFL3681" s="0"/>
      <c r="AFM3681" s="0"/>
      <c r="AFN3681" s="0"/>
      <c r="AFO3681" s="0"/>
      <c r="AFP3681" s="0"/>
      <c r="AFQ3681" s="0"/>
      <c r="AFR3681" s="0"/>
      <c r="AFS3681" s="0"/>
      <c r="AFT3681" s="0"/>
      <c r="AFU3681" s="0"/>
      <c r="AFV3681" s="0"/>
      <c r="AFW3681" s="0"/>
      <c r="AFX3681" s="0"/>
      <c r="AFY3681" s="0"/>
      <c r="AFZ3681" s="0"/>
      <c r="AGA3681" s="0"/>
      <c r="AGB3681" s="0"/>
      <c r="AGC3681" s="0"/>
      <c r="AGD3681" s="0"/>
      <c r="AGE3681" s="0"/>
      <c r="AGF3681" s="0"/>
      <c r="AGG3681" s="0"/>
      <c r="AGH3681" s="0"/>
      <c r="AGI3681" s="0"/>
      <c r="AGJ3681" s="0"/>
      <c r="AGK3681" s="0"/>
      <c r="AGL3681" s="0"/>
      <c r="AGM3681" s="0"/>
      <c r="AGN3681" s="0"/>
      <c r="AGO3681" s="0"/>
      <c r="AGP3681" s="0"/>
      <c r="AGQ3681" s="0"/>
      <c r="AGR3681" s="0"/>
      <c r="AGS3681" s="0"/>
      <c r="AGT3681" s="0"/>
      <c r="AGU3681" s="0"/>
      <c r="AGV3681" s="0"/>
      <c r="AGW3681" s="0"/>
      <c r="AGX3681" s="0"/>
      <c r="AGY3681" s="0"/>
      <c r="AGZ3681" s="0"/>
      <c r="AHA3681" s="0"/>
      <c r="AHB3681" s="0"/>
      <c r="AHC3681" s="0"/>
      <c r="AHD3681" s="0"/>
      <c r="AHE3681" s="0"/>
      <c r="AHF3681" s="0"/>
      <c r="AHG3681" s="0"/>
      <c r="AHH3681" s="0"/>
      <c r="AHI3681" s="0"/>
      <c r="AHJ3681" s="0"/>
      <c r="AHK3681" s="0"/>
      <c r="AHL3681" s="0"/>
      <c r="AHM3681" s="0"/>
      <c r="AHN3681" s="0"/>
      <c r="AHO3681" s="0"/>
      <c r="AHP3681" s="0"/>
      <c r="AHQ3681" s="0"/>
      <c r="AHR3681" s="0"/>
      <c r="AHS3681" s="0"/>
      <c r="AHT3681" s="0"/>
      <c r="AHU3681" s="0"/>
      <c r="AHV3681" s="0"/>
      <c r="AHW3681" s="0"/>
      <c r="AHX3681" s="0"/>
      <c r="AHY3681" s="0"/>
      <c r="AHZ3681" s="0"/>
      <c r="AIA3681" s="0"/>
      <c r="AIB3681" s="0"/>
      <c r="AIC3681" s="0"/>
      <c r="AID3681" s="0"/>
      <c r="AIE3681" s="0"/>
      <c r="AIF3681" s="0"/>
      <c r="AIG3681" s="0"/>
      <c r="AIH3681" s="0"/>
      <c r="AII3681" s="0"/>
      <c r="AIJ3681" s="0"/>
      <c r="AIK3681" s="0"/>
      <c r="AIL3681" s="0"/>
      <c r="AIM3681" s="0"/>
      <c r="AIN3681" s="0"/>
      <c r="AIO3681" s="0"/>
      <c r="AIP3681" s="0"/>
      <c r="AIQ3681" s="0"/>
      <c r="AIR3681" s="0"/>
      <c r="AIS3681" s="0"/>
      <c r="AIT3681" s="0"/>
      <c r="AIU3681" s="0"/>
      <c r="AIV3681" s="0"/>
      <c r="AIW3681" s="0"/>
      <c r="AIX3681" s="0"/>
      <c r="AIY3681" s="0"/>
      <c r="AIZ3681" s="0"/>
      <c r="AJA3681" s="0"/>
      <c r="AJB3681" s="0"/>
      <c r="AJC3681" s="0"/>
      <c r="AJD3681" s="0"/>
      <c r="AJE3681" s="0"/>
      <c r="AJF3681" s="0"/>
      <c r="AJG3681" s="0"/>
      <c r="AJH3681" s="0"/>
      <c r="AJI3681" s="0"/>
      <c r="AJJ3681" s="0"/>
      <c r="AJK3681" s="0"/>
      <c r="AJL3681" s="0"/>
      <c r="AJM3681" s="0"/>
      <c r="AJN3681" s="0"/>
      <c r="AJO3681" s="0"/>
      <c r="AJP3681" s="0"/>
      <c r="AJQ3681" s="0"/>
      <c r="AJR3681" s="0"/>
      <c r="AJS3681" s="0"/>
      <c r="AJT3681" s="0"/>
      <c r="AJU3681" s="0"/>
      <c r="AJV3681" s="0"/>
      <c r="AJW3681" s="0"/>
      <c r="AJX3681" s="0"/>
      <c r="AJY3681" s="0"/>
      <c r="AJZ3681" s="0"/>
      <c r="AKA3681" s="0"/>
      <c r="AKB3681" s="0"/>
      <c r="AKC3681" s="0"/>
      <c r="AKD3681" s="0"/>
      <c r="AKE3681" s="0"/>
      <c r="AKF3681" s="0"/>
      <c r="AKG3681" s="0"/>
      <c r="AKH3681" s="0"/>
      <c r="AKI3681" s="0"/>
      <c r="AKJ3681" s="0"/>
      <c r="AKK3681" s="0"/>
      <c r="AKL3681" s="0"/>
      <c r="AKM3681" s="0"/>
      <c r="AKN3681" s="0"/>
      <c r="AKO3681" s="0"/>
      <c r="AKP3681" s="0"/>
      <c r="AKQ3681" s="0"/>
      <c r="AKR3681" s="0"/>
      <c r="AKS3681" s="0"/>
      <c r="AKT3681" s="0"/>
      <c r="AKU3681" s="0"/>
      <c r="AKV3681" s="0"/>
      <c r="AKW3681" s="0"/>
      <c r="AKX3681" s="0"/>
      <c r="AKY3681" s="0"/>
      <c r="AKZ3681" s="0"/>
      <c r="ALA3681" s="0"/>
      <c r="ALB3681" s="0"/>
      <c r="ALC3681" s="0"/>
      <c r="ALD3681" s="0"/>
      <c r="ALE3681" s="0"/>
      <c r="ALF3681" s="0"/>
      <c r="ALG3681" s="0"/>
      <c r="ALH3681" s="0"/>
      <c r="ALI3681" s="0"/>
      <c r="ALJ3681" s="0"/>
      <c r="ALK3681" s="0"/>
      <c r="ALL3681" s="0"/>
      <c r="ALM3681" s="0"/>
      <c r="ALN3681" s="0"/>
      <c r="ALO3681" s="0"/>
      <c r="ALP3681" s="0"/>
      <c r="ALQ3681" s="0"/>
      <c r="ALR3681" s="0"/>
      <c r="ALS3681" s="0"/>
      <c r="ALT3681" s="0"/>
      <c r="ALU3681" s="0"/>
      <c r="ALV3681" s="0"/>
      <c r="ALW3681" s="0"/>
      <c r="ALX3681" s="0"/>
      <c r="ALY3681" s="0"/>
      <c r="ALZ3681" s="0"/>
      <c r="AMA3681" s="0"/>
      <c r="AMB3681" s="0"/>
      <c r="AMC3681" s="0"/>
      <c r="AMD3681" s="0"/>
      <c r="AME3681" s="0"/>
      <c r="AMF3681" s="0"/>
      <c r="AMG3681" s="0"/>
      <c r="AMH3681" s="0"/>
      <c r="AMI3681" s="0"/>
    </row>
    <row r="3682" customFormat="false" ht="12.75" hidden="false" customHeight="false" outlineLevel="0" collapsed="false">
      <c r="A3682" s="1" t="s">
        <v>3899</v>
      </c>
      <c r="C3682" s="19" t="s">
        <v>3907</v>
      </c>
      <c r="D3682" s="19" t="s">
        <v>13</v>
      </c>
      <c r="E3682" s="20" t="n">
        <v>2.5</v>
      </c>
      <c r="F3682" s="21" t="n">
        <v>0.9</v>
      </c>
      <c r="G3682" s="24" t="s">
        <v>3609</v>
      </c>
      <c r="I3682" s="3"/>
      <c r="K3682" s="4"/>
      <c r="BM3682" s="0"/>
      <c r="BN3682" s="0"/>
      <c r="BO3682" s="0"/>
      <c r="BP3682" s="0"/>
      <c r="BQ3682" s="0"/>
      <c r="BR3682" s="0"/>
      <c r="BS3682" s="0"/>
      <c r="BT3682" s="0"/>
      <c r="BU3682" s="0"/>
      <c r="BV3682" s="0"/>
      <c r="BW3682" s="0"/>
      <c r="BX3682" s="0"/>
      <c r="BY3682" s="0"/>
      <c r="BZ3682" s="0"/>
      <c r="CA3682" s="0"/>
      <c r="CB3682" s="0"/>
      <c r="CC3682" s="0"/>
      <c r="CD3682" s="0"/>
      <c r="CE3682" s="0"/>
      <c r="CF3682" s="0"/>
      <c r="CG3682" s="0"/>
      <c r="CH3682" s="0"/>
      <c r="CI3682" s="0"/>
      <c r="CJ3682" s="0"/>
      <c r="CK3682" s="0"/>
      <c r="CL3682" s="0"/>
      <c r="CM3682" s="0"/>
      <c r="CN3682" s="0"/>
      <c r="CO3682" s="0"/>
      <c r="CP3682" s="0"/>
      <c r="CQ3682" s="0"/>
      <c r="CR3682" s="0"/>
      <c r="CS3682" s="0"/>
      <c r="CT3682" s="0"/>
      <c r="CU3682" s="0"/>
      <c r="CV3682" s="0"/>
      <c r="CW3682" s="0"/>
      <c r="CX3682" s="0"/>
      <c r="CY3682" s="0"/>
      <c r="CZ3682" s="0"/>
      <c r="DA3682" s="0"/>
      <c r="DB3682" s="0"/>
      <c r="DC3682" s="0"/>
      <c r="DD3682" s="0"/>
      <c r="DE3682" s="0"/>
      <c r="DF3682" s="0"/>
      <c r="DG3682" s="0"/>
      <c r="DH3682" s="0"/>
      <c r="DI3682" s="0"/>
      <c r="DJ3682" s="0"/>
      <c r="DK3682" s="0"/>
      <c r="DL3682" s="0"/>
      <c r="DM3682" s="0"/>
      <c r="DN3682" s="0"/>
      <c r="DO3682" s="0"/>
      <c r="DP3682" s="0"/>
      <c r="DQ3682" s="0"/>
      <c r="DR3682" s="0"/>
      <c r="DS3682" s="0"/>
      <c r="DT3682" s="0"/>
      <c r="DU3682" s="0"/>
      <c r="DV3682" s="0"/>
      <c r="DW3682" s="0"/>
      <c r="DX3682" s="0"/>
      <c r="DY3682" s="0"/>
      <c r="DZ3682" s="0"/>
      <c r="EA3682" s="0"/>
      <c r="EB3682" s="0"/>
      <c r="EC3682" s="0"/>
      <c r="ED3682" s="0"/>
      <c r="EE3682" s="0"/>
      <c r="EF3682" s="0"/>
      <c r="EG3682" s="0"/>
      <c r="EH3682" s="0"/>
      <c r="EI3682" s="0"/>
      <c r="EJ3682" s="0"/>
      <c r="EK3682" s="0"/>
      <c r="EL3682" s="0"/>
      <c r="EM3682" s="0"/>
      <c r="EN3682" s="0"/>
      <c r="EO3682" s="0"/>
      <c r="EP3682" s="0"/>
      <c r="EQ3682" s="0"/>
      <c r="ER3682" s="0"/>
      <c r="ES3682" s="0"/>
      <c r="ET3682" s="0"/>
      <c r="EU3682" s="0"/>
      <c r="EV3682" s="0"/>
      <c r="EW3682" s="0"/>
      <c r="EX3682" s="0"/>
      <c r="EY3682" s="0"/>
      <c r="EZ3682" s="0"/>
      <c r="FA3682" s="0"/>
      <c r="FB3682" s="0"/>
      <c r="FC3682" s="0"/>
      <c r="FD3682" s="0"/>
      <c r="FE3682" s="0"/>
      <c r="FF3682" s="0"/>
      <c r="FG3682" s="0"/>
      <c r="FH3682" s="0"/>
      <c r="FI3682" s="0"/>
      <c r="FJ3682" s="0"/>
      <c r="FK3682" s="0"/>
      <c r="FL3682" s="0"/>
      <c r="FM3682" s="0"/>
      <c r="FN3682" s="0"/>
      <c r="FO3682" s="0"/>
      <c r="FP3682" s="0"/>
      <c r="FQ3682" s="0"/>
      <c r="FR3682" s="0"/>
      <c r="FS3682" s="0"/>
      <c r="FT3682" s="0"/>
      <c r="FU3682" s="0"/>
      <c r="FV3682" s="0"/>
      <c r="FW3682" s="0"/>
      <c r="FX3682" s="0"/>
      <c r="FY3682" s="0"/>
      <c r="FZ3682" s="0"/>
      <c r="GA3682" s="0"/>
      <c r="GB3682" s="0"/>
      <c r="GC3682" s="0"/>
      <c r="GD3682" s="0"/>
      <c r="GE3682" s="0"/>
      <c r="GF3682" s="0"/>
      <c r="GG3682" s="0"/>
      <c r="GH3682" s="0"/>
      <c r="GI3682" s="0"/>
      <c r="GJ3682" s="0"/>
      <c r="GK3682" s="0"/>
      <c r="GL3682" s="0"/>
      <c r="GM3682" s="0"/>
      <c r="GN3682" s="0"/>
      <c r="GO3682" s="0"/>
      <c r="GP3682" s="0"/>
      <c r="GQ3682" s="0"/>
      <c r="GR3682" s="0"/>
      <c r="GS3682" s="0"/>
      <c r="GT3682" s="0"/>
      <c r="GU3682" s="0"/>
      <c r="GV3682" s="0"/>
      <c r="GW3682" s="0"/>
      <c r="GX3682" s="0"/>
      <c r="GY3682" s="0"/>
      <c r="GZ3682" s="0"/>
      <c r="HA3682" s="0"/>
      <c r="HB3682" s="0"/>
      <c r="HC3682" s="0"/>
      <c r="HD3682" s="0"/>
      <c r="HE3682" s="0"/>
      <c r="HF3682" s="0"/>
      <c r="HG3682" s="0"/>
      <c r="HH3682" s="0"/>
      <c r="HI3682" s="0"/>
      <c r="HJ3682" s="0"/>
      <c r="HK3682" s="0"/>
      <c r="HL3682" s="0"/>
      <c r="HM3682" s="0"/>
      <c r="HN3682" s="0"/>
      <c r="HO3682" s="0"/>
      <c r="HP3682" s="0"/>
      <c r="HQ3682" s="0"/>
      <c r="HR3682" s="0"/>
      <c r="HS3682" s="0"/>
      <c r="HT3682" s="0"/>
      <c r="HU3682" s="0"/>
      <c r="HV3682" s="0"/>
      <c r="HW3682" s="0"/>
      <c r="HX3682" s="0"/>
      <c r="HY3682" s="0"/>
      <c r="HZ3682" s="0"/>
      <c r="IA3682" s="0"/>
      <c r="IB3682" s="0"/>
      <c r="IC3682" s="0"/>
      <c r="ID3682" s="0"/>
      <c r="IE3682" s="0"/>
      <c r="IF3682" s="0"/>
      <c r="IG3682" s="0"/>
      <c r="IH3682" s="0"/>
      <c r="II3682" s="0"/>
      <c r="IJ3682" s="0"/>
      <c r="IK3682" s="0"/>
      <c r="IL3682" s="0"/>
      <c r="IM3682" s="0"/>
      <c r="IN3682" s="0"/>
      <c r="IO3682" s="0"/>
      <c r="IP3682" s="0"/>
      <c r="IQ3682" s="0"/>
      <c r="IR3682" s="0"/>
      <c r="IS3682" s="0"/>
      <c r="IT3682" s="0"/>
      <c r="IU3682" s="0"/>
      <c r="IV3682" s="0"/>
      <c r="IW3682" s="0"/>
      <c r="IX3682" s="0"/>
      <c r="IY3682" s="0"/>
      <c r="IZ3682" s="0"/>
      <c r="JA3682" s="0"/>
      <c r="JB3682" s="0"/>
      <c r="JC3682" s="0"/>
      <c r="JD3682" s="0"/>
      <c r="JE3682" s="0"/>
      <c r="JF3682" s="0"/>
      <c r="JG3682" s="0"/>
      <c r="JH3682" s="0"/>
      <c r="JI3682" s="0"/>
      <c r="JJ3682" s="0"/>
      <c r="JK3682" s="0"/>
      <c r="JL3682" s="0"/>
      <c r="JM3682" s="0"/>
      <c r="JN3682" s="0"/>
      <c r="JO3682" s="0"/>
      <c r="JP3682" s="0"/>
      <c r="JQ3682" s="0"/>
      <c r="JR3682" s="0"/>
      <c r="JS3682" s="0"/>
      <c r="JT3682" s="0"/>
      <c r="JU3682" s="0"/>
      <c r="JV3682" s="0"/>
      <c r="JW3682" s="0"/>
      <c r="JX3682" s="0"/>
      <c r="JY3682" s="0"/>
      <c r="JZ3682" s="0"/>
      <c r="KA3682" s="0"/>
      <c r="KB3682" s="0"/>
      <c r="KC3682" s="0"/>
      <c r="KD3682" s="0"/>
      <c r="KE3682" s="0"/>
      <c r="KF3682" s="0"/>
      <c r="KG3682" s="0"/>
      <c r="KH3682" s="0"/>
      <c r="KI3682" s="0"/>
      <c r="KJ3682" s="0"/>
      <c r="KK3682" s="0"/>
      <c r="KL3682" s="0"/>
      <c r="KM3682" s="0"/>
      <c r="KN3682" s="0"/>
      <c r="KO3682" s="0"/>
      <c r="KP3682" s="0"/>
      <c r="KQ3682" s="0"/>
      <c r="KR3682" s="0"/>
      <c r="KS3682" s="0"/>
      <c r="KT3682" s="0"/>
      <c r="KU3682" s="0"/>
      <c r="KV3682" s="0"/>
      <c r="KW3682" s="0"/>
      <c r="KX3682" s="0"/>
      <c r="KY3682" s="0"/>
      <c r="KZ3682" s="0"/>
      <c r="LA3682" s="0"/>
      <c r="LB3682" s="0"/>
      <c r="LC3682" s="0"/>
      <c r="LD3682" s="0"/>
      <c r="LE3682" s="0"/>
      <c r="LF3682" s="0"/>
      <c r="LG3682" s="0"/>
      <c r="LH3682" s="0"/>
      <c r="LI3682" s="0"/>
      <c r="LJ3682" s="0"/>
      <c r="LK3682" s="0"/>
      <c r="LL3682" s="0"/>
      <c r="LM3682" s="0"/>
      <c r="LN3682" s="0"/>
      <c r="LO3682" s="0"/>
      <c r="LP3682" s="0"/>
      <c r="LQ3682" s="0"/>
      <c r="LR3682" s="0"/>
      <c r="LS3682" s="0"/>
      <c r="LT3682" s="0"/>
      <c r="LU3682" s="0"/>
      <c r="LV3682" s="0"/>
      <c r="LW3682" s="0"/>
      <c r="LX3682" s="0"/>
      <c r="LY3682" s="0"/>
      <c r="LZ3682" s="0"/>
      <c r="MA3682" s="0"/>
      <c r="MB3682" s="0"/>
      <c r="MC3682" s="0"/>
      <c r="MD3682" s="0"/>
      <c r="ME3682" s="0"/>
      <c r="MF3682" s="0"/>
      <c r="MG3682" s="0"/>
      <c r="MH3682" s="0"/>
      <c r="MI3682" s="0"/>
      <c r="MJ3682" s="0"/>
      <c r="MK3682" s="0"/>
      <c r="ML3682" s="0"/>
      <c r="MM3682" s="0"/>
      <c r="MN3682" s="0"/>
      <c r="MO3682" s="0"/>
      <c r="MP3682" s="0"/>
      <c r="MQ3682" s="0"/>
      <c r="MR3682" s="0"/>
      <c r="MS3682" s="0"/>
      <c r="MT3682" s="0"/>
      <c r="MU3682" s="0"/>
      <c r="MV3682" s="0"/>
      <c r="MW3682" s="0"/>
      <c r="MX3682" s="0"/>
      <c r="MY3682" s="0"/>
      <c r="MZ3682" s="0"/>
      <c r="NA3682" s="0"/>
      <c r="NB3682" s="0"/>
      <c r="NC3682" s="0"/>
      <c r="ND3682" s="0"/>
      <c r="NE3682" s="0"/>
      <c r="NF3682" s="0"/>
      <c r="NG3682" s="0"/>
      <c r="NH3682" s="0"/>
      <c r="NI3682" s="0"/>
      <c r="NJ3682" s="0"/>
      <c r="NK3682" s="0"/>
      <c r="NL3682" s="0"/>
      <c r="NM3682" s="0"/>
      <c r="NN3682" s="0"/>
      <c r="NO3682" s="0"/>
      <c r="NP3682" s="0"/>
      <c r="NQ3682" s="0"/>
      <c r="NR3682" s="0"/>
      <c r="NS3682" s="0"/>
      <c r="NT3682" s="0"/>
      <c r="NU3682" s="0"/>
      <c r="NV3682" s="0"/>
      <c r="NW3682" s="0"/>
      <c r="NX3682" s="0"/>
      <c r="NY3682" s="0"/>
      <c r="NZ3682" s="0"/>
      <c r="OA3682" s="0"/>
      <c r="OB3682" s="0"/>
      <c r="OC3682" s="0"/>
      <c r="OD3682" s="0"/>
      <c r="OE3682" s="0"/>
      <c r="OF3682" s="0"/>
      <c r="OG3682" s="0"/>
      <c r="OH3682" s="0"/>
      <c r="OI3682" s="0"/>
      <c r="OJ3682" s="0"/>
      <c r="OK3682" s="0"/>
      <c r="OL3682" s="0"/>
      <c r="OM3682" s="0"/>
      <c r="ON3682" s="0"/>
      <c r="OO3682" s="0"/>
      <c r="OP3682" s="0"/>
      <c r="OQ3682" s="0"/>
      <c r="OR3682" s="0"/>
      <c r="OS3682" s="0"/>
      <c r="OT3682" s="0"/>
      <c r="OU3682" s="0"/>
      <c r="OV3682" s="0"/>
      <c r="OW3682" s="0"/>
      <c r="OX3682" s="0"/>
      <c r="OY3682" s="0"/>
      <c r="OZ3682" s="0"/>
      <c r="PA3682" s="0"/>
      <c r="PB3682" s="0"/>
      <c r="PC3682" s="0"/>
      <c r="PD3682" s="0"/>
      <c r="PE3682" s="0"/>
      <c r="PF3682" s="0"/>
      <c r="PG3682" s="0"/>
      <c r="PH3682" s="0"/>
      <c r="PI3682" s="0"/>
      <c r="PJ3682" s="0"/>
      <c r="PK3682" s="0"/>
      <c r="PL3682" s="0"/>
      <c r="PM3682" s="0"/>
      <c r="PN3682" s="0"/>
      <c r="PO3682" s="0"/>
      <c r="PP3682" s="0"/>
      <c r="PQ3682" s="0"/>
      <c r="PR3682" s="0"/>
      <c r="PS3682" s="0"/>
      <c r="PT3682" s="0"/>
      <c r="PU3682" s="0"/>
      <c r="PV3682" s="0"/>
      <c r="PW3682" s="0"/>
      <c r="PX3682" s="0"/>
      <c r="PY3682" s="0"/>
      <c r="PZ3682" s="0"/>
      <c r="QA3682" s="0"/>
      <c r="QB3682" s="0"/>
      <c r="QC3682" s="0"/>
      <c r="QD3682" s="0"/>
      <c r="QE3682" s="0"/>
      <c r="QF3682" s="0"/>
      <c r="QG3682" s="0"/>
      <c r="QH3682" s="0"/>
      <c r="QI3682" s="0"/>
      <c r="QJ3682" s="0"/>
      <c r="QK3682" s="0"/>
      <c r="QL3682" s="0"/>
      <c r="QM3682" s="0"/>
      <c r="QN3682" s="0"/>
      <c r="QO3682" s="0"/>
      <c r="QP3682" s="0"/>
      <c r="QQ3682" s="0"/>
      <c r="QR3682" s="0"/>
      <c r="QS3682" s="0"/>
      <c r="QT3682" s="0"/>
      <c r="QU3682" s="0"/>
      <c r="QV3682" s="0"/>
      <c r="QW3682" s="0"/>
      <c r="QX3682" s="0"/>
      <c r="QY3682" s="0"/>
      <c r="QZ3682" s="0"/>
      <c r="RA3682" s="0"/>
      <c r="RB3682" s="0"/>
      <c r="RC3682" s="0"/>
      <c r="RD3682" s="0"/>
      <c r="RE3682" s="0"/>
      <c r="RF3682" s="0"/>
      <c r="RG3682" s="0"/>
      <c r="RH3682" s="0"/>
      <c r="RI3682" s="0"/>
      <c r="RJ3682" s="0"/>
      <c r="RK3682" s="0"/>
      <c r="RL3682" s="0"/>
      <c r="RM3682" s="0"/>
      <c r="RN3682" s="0"/>
      <c r="RO3682" s="0"/>
      <c r="RP3682" s="0"/>
      <c r="RQ3682" s="0"/>
      <c r="RR3682" s="0"/>
      <c r="RS3682" s="0"/>
      <c r="RT3682" s="0"/>
      <c r="RU3682" s="0"/>
      <c r="RV3682" s="0"/>
      <c r="RW3682" s="0"/>
      <c r="RX3682" s="0"/>
      <c r="RY3682" s="0"/>
      <c r="RZ3682" s="0"/>
      <c r="SA3682" s="0"/>
      <c r="SB3682" s="0"/>
      <c r="SC3682" s="0"/>
      <c r="SD3682" s="0"/>
      <c r="SE3682" s="0"/>
      <c r="SF3682" s="0"/>
      <c r="SG3682" s="0"/>
      <c r="SH3682" s="0"/>
      <c r="SI3682" s="0"/>
      <c r="SJ3682" s="0"/>
      <c r="SK3682" s="0"/>
      <c r="SL3682" s="0"/>
      <c r="SM3682" s="0"/>
      <c r="SN3682" s="0"/>
      <c r="SO3682" s="0"/>
      <c r="SP3682" s="0"/>
      <c r="SQ3682" s="0"/>
      <c r="SR3682" s="0"/>
      <c r="SS3682" s="0"/>
      <c r="ST3682" s="0"/>
      <c r="SU3682" s="0"/>
      <c r="SV3682" s="0"/>
      <c r="SW3682" s="0"/>
      <c r="SX3682" s="0"/>
      <c r="SY3682" s="0"/>
      <c r="SZ3682" s="0"/>
      <c r="TA3682" s="0"/>
      <c r="TB3682" s="0"/>
      <c r="TC3682" s="0"/>
      <c r="TD3682" s="0"/>
      <c r="TE3682" s="0"/>
      <c r="TF3682" s="0"/>
      <c r="TG3682" s="0"/>
      <c r="TH3682" s="0"/>
      <c r="TI3682" s="0"/>
      <c r="TJ3682" s="0"/>
      <c r="TK3682" s="0"/>
      <c r="TL3682" s="0"/>
      <c r="TM3682" s="0"/>
      <c r="TN3682" s="0"/>
      <c r="TO3682" s="0"/>
      <c r="TP3682" s="0"/>
      <c r="TQ3682" s="0"/>
      <c r="TR3682" s="0"/>
      <c r="TS3682" s="0"/>
      <c r="TT3682" s="0"/>
      <c r="TU3682" s="0"/>
      <c r="TV3682" s="0"/>
      <c r="TW3682" s="0"/>
      <c r="TX3682" s="0"/>
      <c r="TY3682" s="0"/>
      <c r="TZ3682" s="0"/>
      <c r="UA3682" s="0"/>
      <c r="UB3682" s="0"/>
      <c r="UC3682" s="0"/>
      <c r="UD3682" s="0"/>
      <c r="UE3682" s="0"/>
      <c r="UF3682" s="0"/>
      <c r="UG3682" s="0"/>
      <c r="UH3682" s="0"/>
      <c r="UI3682" s="0"/>
      <c r="UJ3682" s="0"/>
      <c r="UK3682" s="0"/>
      <c r="UL3682" s="0"/>
      <c r="UM3682" s="0"/>
      <c r="UN3682" s="0"/>
      <c r="UO3682" s="0"/>
      <c r="UP3682" s="0"/>
      <c r="UQ3682" s="0"/>
      <c r="UR3682" s="0"/>
      <c r="US3682" s="0"/>
      <c r="UT3682" s="0"/>
      <c r="UU3682" s="0"/>
      <c r="UV3682" s="0"/>
      <c r="UW3682" s="0"/>
      <c r="UX3682" s="0"/>
      <c r="UY3682" s="0"/>
      <c r="UZ3682" s="0"/>
      <c r="VA3682" s="0"/>
      <c r="VB3682" s="0"/>
      <c r="VC3682" s="0"/>
      <c r="VD3682" s="0"/>
      <c r="VE3682" s="0"/>
      <c r="VF3682" s="0"/>
      <c r="VG3682" s="0"/>
      <c r="VH3682" s="0"/>
      <c r="VI3682" s="0"/>
      <c r="VJ3682" s="0"/>
      <c r="VK3682" s="0"/>
      <c r="VL3682" s="0"/>
      <c r="VM3682" s="0"/>
      <c r="VN3682" s="0"/>
      <c r="VO3682" s="0"/>
      <c r="VP3682" s="0"/>
      <c r="VQ3682" s="0"/>
      <c r="VR3682" s="0"/>
      <c r="VS3682" s="0"/>
      <c r="VT3682" s="0"/>
      <c r="VU3682" s="0"/>
      <c r="VV3682" s="0"/>
      <c r="VW3682" s="0"/>
      <c r="VX3682" s="0"/>
      <c r="VY3682" s="0"/>
      <c r="VZ3682" s="0"/>
      <c r="WA3682" s="0"/>
      <c r="WB3682" s="0"/>
      <c r="WC3682" s="0"/>
      <c r="WD3682" s="0"/>
      <c r="WE3682" s="0"/>
      <c r="WF3682" s="0"/>
      <c r="WG3682" s="0"/>
      <c r="WH3682" s="0"/>
      <c r="WI3682" s="0"/>
      <c r="WJ3682" s="0"/>
      <c r="WK3682" s="0"/>
      <c r="WL3682" s="0"/>
      <c r="WM3682" s="0"/>
      <c r="WN3682" s="0"/>
      <c r="WO3682" s="0"/>
      <c r="WP3682" s="0"/>
      <c r="WQ3682" s="0"/>
      <c r="WR3682" s="0"/>
      <c r="WS3682" s="0"/>
      <c r="WT3682" s="0"/>
      <c r="WU3682" s="0"/>
      <c r="WV3682" s="0"/>
      <c r="WW3682" s="0"/>
      <c r="WX3682" s="0"/>
      <c r="WY3682" s="0"/>
      <c r="WZ3682" s="0"/>
      <c r="XA3682" s="0"/>
      <c r="XB3682" s="0"/>
      <c r="XC3682" s="0"/>
      <c r="XD3682" s="0"/>
      <c r="XE3682" s="0"/>
      <c r="XF3682" s="0"/>
      <c r="XG3682" s="0"/>
      <c r="XH3682" s="0"/>
      <c r="XI3682" s="0"/>
      <c r="XJ3682" s="0"/>
      <c r="XK3682" s="0"/>
      <c r="XL3682" s="0"/>
      <c r="XM3682" s="0"/>
      <c r="XN3682" s="0"/>
      <c r="XO3682" s="0"/>
      <c r="XP3682" s="0"/>
      <c r="XQ3682" s="0"/>
      <c r="XR3682" s="0"/>
      <c r="XS3682" s="0"/>
      <c r="XT3682" s="0"/>
      <c r="XU3682" s="0"/>
      <c r="XV3682" s="0"/>
      <c r="XW3682" s="0"/>
      <c r="XX3682" s="0"/>
      <c r="XY3682" s="0"/>
      <c r="XZ3682" s="0"/>
      <c r="YA3682" s="0"/>
      <c r="YB3682" s="0"/>
      <c r="YC3682" s="0"/>
      <c r="YD3682" s="0"/>
      <c r="YE3682" s="0"/>
      <c r="YF3682" s="0"/>
      <c r="YG3682" s="0"/>
      <c r="YH3682" s="0"/>
      <c r="YI3682" s="0"/>
      <c r="YJ3682" s="0"/>
      <c r="YK3682" s="0"/>
      <c r="YL3682" s="0"/>
      <c r="YM3682" s="0"/>
      <c r="YN3682" s="0"/>
      <c r="YO3682" s="0"/>
      <c r="YP3682" s="0"/>
      <c r="YQ3682" s="0"/>
      <c r="YR3682" s="0"/>
      <c r="YS3682" s="0"/>
      <c r="YT3682" s="0"/>
      <c r="YU3682" s="0"/>
      <c r="YV3682" s="0"/>
      <c r="YW3682" s="0"/>
      <c r="YX3682" s="0"/>
      <c r="YY3682" s="0"/>
      <c r="YZ3682" s="0"/>
      <c r="ZA3682" s="0"/>
      <c r="ZB3682" s="0"/>
      <c r="ZC3682" s="0"/>
      <c r="ZD3682" s="0"/>
      <c r="ZE3682" s="0"/>
      <c r="ZF3682" s="0"/>
      <c r="ZG3682" s="0"/>
      <c r="ZH3682" s="0"/>
      <c r="ZI3682" s="0"/>
      <c r="ZJ3682" s="0"/>
      <c r="ZK3682" s="0"/>
      <c r="ZL3682" s="0"/>
      <c r="ZM3682" s="0"/>
      <c r="ZN3682" s="0"/>
      <c r="ZO3682" s="0"/>
      <c r="ZP3682" s="0"/>
      <c r="ZQ3682" s="0"/>
      <c r="ZR3682" s="0"/>
      <c r="ZS3682" s="0"/>
      <c r="ZT3682" s="0"/>
      <c r="ZU3682" s="0"/>
      <c r="ZV3682" s="0"/>
      <c r="ZW3682" s="0"/>
      <c r="ZX3682" s="0"/>
      <c r="ZY3682" s="0"/>
      <c r="ZZ3682" s="0"/>
      <c r="AAA3682" s="0"/>
      <c r="AAB3682" s="0"/>
      <c r="AAC3682" s="0"/>
      <c r="AAD3682" s="0"/>
      <c r="AAE3682" s="0"/>
      <c r="AAF3682" s="0"/>
      <c r="AAG3682" s="0"/>
      <c r="AAH3682" s="0"/>
      <c r="AAI3682" s="0"/>
      <c r="AAJ3682" s="0"/>
      <c r="AAK3682" s="0"/>
      <c r="AAL3682" s="0"/>
      <c r="AAM3682" s="0"/>
      <c r="AAN3682" s="0"/>
      <c r="AAO3682" s="0"/>
      <c r="AAP3682" s="0"/>
      <c r="AAQ3682" s="0"/>
      <c r="AAR3682" s="0"/>
      <c r="AAS3682" s="0"/>
      <c r="AAT3682" s="0"/>
      <c r="AAU3682" s="0"/>
      <c r="AAV3682" s="0"/>
      <c r="AAW3682" s="0"/>
      <c r="AAX3682" s="0"/>
      <c r="AAY3682" s="0"/>
      <c r="AAZ3682" s="0"/>
      <c r="ABA3682" s="0"/>
      <c r="ABB3682" s="0"/>
      <c r="ABC3682" s="0"/>
      <c r="ABD3682" s="0"/>
      <c r="ABE3682" s="0"/>
      <c r="ABF3682" s="0"/>
      <c r="ABG3682" s="0"/>
      <c r="ABH3682" s="0"/>
      <c r="ABI3682" s="0"/>
      <c r="ABJ3682" s="0"/>
      <c r="ABK3682" s="0"/>
      <c r="ABL3682" s="0"/>
      <c r="ABM3682" s="0"/>
      <c r="ABN3682" s="0"/>
      <c r="ABO3682" s="0"/>
      <c r="ABP3682" s="0"/>
      <c r="ABQ3682" s="0"/>
      <c r="ABR3682" s="0"/>
      <c r="ABS3682" s="0"/>
      <c r="ABT3682" s="0"/>
      <c r="ABU3682" s="0"/>
      <c r="ABV3682" s="0"/>
      <c r="ABW3682" s="0"/>
      <c r="ABX3682" s="0"/>
      <c r="ABY3682" s="0"/>
      <c r="ABZ3682" s="0"/>
      <c r="ACA3682" s="0"/>
      <c r="ACB3682" s="0"/>
      <c r="ACC3682" s="0"/>
      <c r="ACD3682" s="0"/>
      <c r="ACE3682" s="0"/>
      <c r="ACF3682" s="0"/>
      <c r="ACG3682" s="0"/>
      <c r="ACH3682" s="0"/>
      <c r="ACI3682" s="0"/>
      <c r="ACJ3682" s="0"/>
      <c r="ACK3682" s="0"/>
      <c r="ACL3682" s="0"/>
      <c r="ACM3682" s="0"/>
      <c r="ACN3682" s="0"/>
      <c r="ACO3682" s="0"/>
      <c r="ACP3682" s="0"/>
      <c r="ACQ3682" s="0"/>
      <c r="ACR3682" s="0"/>
      <c r="ACS3682" s="0"/>
      <c r="ACT3682" s="0"/>
      <c r="ACU3682" s="0"/>
      <c r="ACV3682" s="0"/>
      <c r="ACW3682" s="0"/>
      <c r="ACX3682" s="0"/>
      <c r="ACY3682" s="0"/>
      <c r="ACZ3682" s="0"/>
      <c r="ADA3682" s="0"/>
      <c r="ADB3682" s="0"/>
      <c r="ADC3682" s="0"/>
      <c r="ADD3682" s="0"/>
      <c r="ADE3682" s="0"/>
      <c r="ADF3682" s="0"/>
      <c r="ADG3682" s="0"/>
      <c r="ADH3682" s="0"/>
      <c r="ADI3682" s="0"/>
      <c r="ADJ3682" s="0"/>
      <c r="ADK3682" s="0"/>
      <c r="ADL3682" s="0"/>
      <c r="ADM3682" s="0"/>
      <c r="ADN3682" s="0"/>
      <c r="ADO3682" s="0"/>
      <c r="ADP3682" s="0"/>
      <c r="ADQ3682" s="0"/>
      <c r="ADR3682" s="0"/>
      <c r="ADS3682" s="0"/>
      <c r="ADT3682" s="0"/>
      <c r="ADU3682" s="0"/>
      <c r="ADV3682" s="0"/>
      <c r="ADW3682" s="0"/>
      <c r="ADX3682" s="0"/>
      <c r="ADY3682" s="0"/>
      <c r="ADZ3682" s="0"/>
      <c r="AEA3682" s="0"/>
      <c r="AEB3682" s="0"/>
      <c r="AEC3682" s="0"/>
      <c r="AED3682" s="0"/>
      <c r="AEE3682" s="0"/>
      <c r="AEF3682" s="0"/>
      <c r="AEG3682" s="0"/>
      <c r="AEH3682" s="0"/>
      <c r="AEI3682" s="0"/>
      <c r="AEJ3682" s="0"/>
      <c r="AEK3682" s="0"/>
      <c r="AEL3682" s="0"/>
      <c r="AEM3682" s="0"/>
      <c r="AEN3682" s="0"/>
      <c r="AEO3682" s="0"/>
      <c r="AEP3682" s="0"/>
      <c r="AEQ3682" s="0"/>
      <c r="AER3682" s="0"/>
      <c r="AES3682" s="0"/>
      <c r="AET3682" s="0"/>
      <c r="AEU3682" s="0"/>
      <c r="AEV3682" s="0"/>
      <c r="AEW3682" s="0"/>
      <c r="AEX3682" s="0"/>
      <c r="AEY3682" s="0"/>
      <c r="AEZ3682" s="0"/>
      <c r="AFA3682" s="0"/>
      <c r="AFB3682" s="0"/>
      <c r="AFC3682" s="0"/>
      <c r="AFD3682" s="0"/>
      <c r="AFE3682" s="0"/>
      <c r="AFF3682" s="0"/>
      <c r="AFG3682" s="0"/>
      <c r="AFH3682" s="0"/>
      <c r="AFI3682" s="0"/>
      <c r="AFJ3682" s="0"/>
      <c r="AFK3682" s="0"/>
      <c r="AFL3682" s="0"/>
      <c r="AFM3682" s="0"/>
      <c r="AFN3682" s="0"/>
      <c r="AFO3682" s="0"/>
      <c r="AFP3682" s="0"/>
      <c r="AFQ3682" s="0"/>
      <c r="AFR3682" s="0"/>
      <c r="AFS3682" s="0"/>
      <c r="AFT3682" s="0"/>
      <c r="AFU3682" s="0"/>
      <c r="AFV3682" s="0"/>
      <c r="AFW3682" s="0"/>
      <c r="AFX3682" s="0"/>
      <c r="AFY3682" s="0"/>
      <c r="AFZ3682" s="0"/>
      <c r="AGA3682" s="0"/>
      <c r="AGB3682" s="0"/>
      <c r="AGC3682" s="0"/>
      <c r="AGD3682" s="0"/>
      <c r="AGE3682" s="0"/>
      <c r="AGF3682" s="0"/>
      <c r="AGG3682" s="0"/>
      <c r="AGH3682" s="0"/>
      <c r="AGI3682" s="0"/>
      <c r="AGJ3682" s="0"/>
      <c r="AGK3682" s="0"/>
      <c r="AGL3682" s="0"/>
      <c r="AGM3682" s="0"/>
      <c r="AGN3682" s="0"/>
      <c r="AGO3682" s="0"/>
      <c r="AGP3682" s="0"/>
      <c r="AGQ3682" s="0"/>
      <c r="AGR3682" s="0"/>
      <c r="AGS3682" s="0"/>
      <c r="AGT3682" s="0"/>
      <c r="AGU3682" s="0"/>
      <c r="AGV3682" s="0"/>
      <c r="AGW3682" s="0"/>
      <c r="AGX3682" s="0"/>
      <c r="AGY3682" s="0"/>
      <c r="AGZ3682" s="0"/>
      <c r="AHA3682" s="0"/>
      <c r="AHB3682" s="0"/>
      <c r="AHC3682" s="0"/>
      <c r="AHD3682" s="0"/>
      <c r="AHE3682" s="0"/>
      <c r="AHF3682" s="0"/>
      <c r="AHG3682" s="0"/>
      <c r="AHH3682" s="0"/>
      <c r="AHI3682" s="0"/>
      <c r="AHJ3682" s="0"/>
      <c r="AHK3682" s="0"/>
      <c r="AHL3682" s="0"/>
      <c r="AHM3682" s="0"/>
      <c r="AHN3682" s="0"/>
      <c r="AHO3682" s="0"/>
      <c r="AHP3682" s="0"/>
      <c r="AHQ3682" s="0"/>
      <c r="AHR3682" s="0"/>
      <c r="AHS3682" s="0"/>
      <c r="AHT3682" s="0"/>
      <c r="AHU3682" s="0"/>
      <c r="AHV3682" s="0"/>
      <c r="AHW3682" s="0"/>
      <c r="AHX3682" s="0"/>
      <c r="AHY3682" s="0"/>
      <c r="AHZ3682" s="0"/>
      <c r="AIA3682" s="0"/>
      <c r="AIB3682" s="0"/>
      <c r="AIC3682" s="0"/>
      <c r="AID3682" s="0"/>
      <c r="AIE3682" s="0"/>
      <c r="AIF3682" s="0"/>
      <c r="AIG3682" s="0"/>
      <c r="AIH3682" s="0"/>
      <c r="AII3682" s="0"/>
      <c r="AIJ3682" s="0"/>
      <c r="AIK3682" s="0"/>
      <c r="AIL3682" s="0"/>
      <c r="AIM3682" s="0"/>
      <c r="AIN3682" s="0"/>
      <c r="AIO3682" s="0"/>
      <c r="AIP3682" s="0"/>
      <c r="AIQ3682" s="0"/>
      <c r="AIR3682" s="0"/>
      <c r="AIS3682" s="0"/>
      <c r="AIT3682" s="0"/>
      <c r="AIU3682" s="0"/>
      <c r="AIV3682" s="0"/>
      <c r="AIW3682" s="0"/>
      <c r="AIX3682" s="0"/>
      <c r="AIY3682" s="0"/>
      <c r="AIZ3682" s="0"/>
      <c r="AJA3682" s="0"/>
      <c r="AJB3682" s="0"/>
      <c r="AJC3682" s="0"/>
      <c r="AJD3682" s="0"/>
      <c r="AJE3682" s="0"/>
      <c r="AJF3682" s="0"/>
      <c r="AJG3682" s="0"/>
      <c r="AJH3682" s="0"/>
      <c r="AJI3682" s="0"/>
      <c r="AJJ3682" s="0"/>
      <c r="AJK3682" s="0"/>
      <c r="AJL3682" s="0"/>
      <c r="AJM3682" s="0"/>
      <c r="AJN3682" s="0"/>
      <c r="AJO3682" s="0"/>
      <c r="AJP3682" s="0"/>
      <c r="AJQ3682" s="0"/>
      <c r="AJR3682" s="0"/>
      <c r="AJS3682" s="0"/>
      <c r="AJT3682" s="0"/>
      <c r="AJU3682" s="0"/>
      <c r="AJV3682" s="0"/>
      <c r="AJW3682" s="0"/>
      <c r="AJX3682" s="0"/>
      <c r="AJY3682" s="0"/>
      <c r="AJZ3682" s="0"/>
      <c r="AKA3682" s="0"/>
      <c r="AKB3682" s="0"/>
      <c r="AKC3682" s="0"/>
      <c r="AKD3682" s="0"/>
      <c r="AKE3682" s="0"/>
      <c r="AKF3682" s="0"/>
      <c r="AKG3682" s="0"/>
      <c r="AKH3682" s="0"/>
      <c r="AKI3682" s="0"/>
      <c r="AKJ3682" s="0"/>
      <c r="AKK3682" s="0"/>
      <c r="AKL3682" s="0"/>
      <c r="AKM3682" s="0"/>
      <c r="AKN3682" s="0"/>
      <c r="AKO3682" s="0"/>
      <c r="AKP3682" s="0"/>
      <c r="AKQ3682" s="0"/>
      <c r="AKR3682" s="0"/>
      <c r="AKS3682" s="0"/>
      <c r="AKT3682" s="0"/>
      <c r="AKU3682" s="0"/>
      <c r="AKV3682" s="0"/>
      <c r="AKW3682" s="0"/>
      <c r="AKX3682" s="0"/>
      <c r="AKY3682" s="0"/>
      <c r="AKZ3682" s="0"/>
      <c r="ALA3682" s="0"/>
      <c r="ALB3682" s="0"/>
      <c r="ALC3682" s="0"/>
      <c r="ALD3682" s="0"/>
      <c r="ALE3682" s="0"/>
      <c r="ALF3682" s="0"/>
      <c r="ALG3682" s="0"/>
      <c r="ALH3682" s="0"/>
      <c r="ALI3682" s="0"/>
      <c r="ALJ3682" s="0"/>
      <c r="ALK3682" s="0"/>
      <c r="ALL3682" s="0"/>
      <c r="ALM3682" s="0"/>
      <c r="ALN3682" s="0"/>
      <c r="ALO3682" s="0"/>
      <c r="ALP3682" s="0"/>
      <c r="ALQ3682" s="0"/>
      <c r="ALR3682" s="0"/>
      <c r="ALS3682" s="0"/>
      <c r="ALT3682" s="0"/>
      <c r="ALU3682" s="0"/>
      <c r="ALV3682" s="0"/>
      <c r="ALW3682" s="0"/>
      <c r="ALX3682" s="0"/>
      <c r="ALY3682" s="0"/>
      <c r="ALZ3682" s="0"/>
      <c r="AMA3682" s="0"/>
      <c r="AMB3682" s="0"/>
      <c r="AMC3682" s="0"/>
      <c r="AMD3682" s="0"/>
      <c r="AME3682" s="0"/>
      <c r="AMF3682" s="0"/>
      <c r="AMG3682" s="0"/>
      <c r="AMH3682" s="0"/>
      <c r="AMI3682" s="0"/>
    </row>
    <row r="3683" customFormat="false" ht="12.75" hidden="false" customHeight="false" outlineLevel="0" collapsed="false">
      <c r="A3683" s="1" t="s">
        <v>3899</v>
      </c>
      <c r="C3683" s="19" t="s">
        <v>3908</v>
      </c>
      <c r="D3683" s="19" t="s">
        <v>13</v>
      </c>
      <c r="E3683" s="20" t="n">
        <v>2.5</v>
      </c>
      <c r="F3683" s="21" t="n">
        <v>0.87</v>
      </c>
      <c r="G3683" s="24" t="s">
        <v>3609</v>
      </c>
      <c r="I3683" s="3"/>
      <c r="K3683" s="4"/>
      <c r="BM3683" s="0"/>
      <c r="BN3683" s="0"/>
      <c r="BO3683" s="0"/>
      <c r="BP3683" s="0"/>
      <c r="BQ3683" s="0"/>
      <c r="BR3683" s="0"/>
      <c r="BS3683" s="0"/>
      <c r="BT3683" s="0"/>
      <c r="BU3683" s="0"/>
      <c r="BV3683" s="0"/>
      <c r="BW3683" s="0"/>
      <c r="BX3683" s="0"/>
      <c r="BY3683" s="0"/>
      <c r="BZ3683" s="0"/>
      <c r="CA3683" s="0"/>
      <c r="CB3683" s="0"/>
      <c r="CC3683" s="0"/>
      <c r="CD3683" s="0"/>
      <c r="CE3683" s="0"/>
      <c r="CF3683" s="0"/>
      <c r="CG3683" s="0"/>
      <c r="CH3683" s="0"/>
      <c r="CI3683" s="0"/>
      <c r="CJ3683" s="0"/>
      <c r="CK3683" s="0"/>
      <c r="CL3683" s="0"/>
      <c r="CM3683" s="0"/>
      <c r="CN3683" s="0"/>
      <c r="CO3683" s="0"/>
      <c r="CP3683" s="0"/>
      <c r="CQ3683" s="0"/>
      <c r="CR3683" s="0"/>
      <c r="CS3683" s="0"/>
      <c r="CT3683" s="0"/>
      <c r="CU3683" s="0"/>
      <c r="CV3683" s="0"/>
      <c r="CW3683" s="0"/>
      <c r="CX3683" s="0"/>
      <c r="CY3683" s="0"/>
      <c r="CZ3683" s="0"/>
      <c r="DA3683" s="0"/>
      <c r="DB3683" s="0"/>
      <c r="DC3683" s="0"/>
      <c r="DD3683" s="0"/>
      <c r="DE3683" s="0"/>
      <c r="DF3683" s="0"/>
      <c r="DG3683" s="0"/>
      <c r="DH3683" s="0"/>
      <c r="DI3683" s="0"/>
      <c r="DJ3683" s="0"/>
      <c r="DK3683" s="0"/>
      <c r="DL3683" s="0"/>
      <c r="DM3683" s="0"/>
      <c r="DN3683" s="0"/>
      <c r="DO3683" s="0"/>
      <c r="DP3683" s="0"/>
      <c r="DQ3683" s="0"/>
      <c r="DR3683" s="0"/>
      <c r="DS3683" s="0"/>
      <c r="DT3683" s="0"/>
      <c r="DU3683" s="0"/>
      <c r="DV3683" s="0"/>
      <c r="DW3683" s="0"/>
      <c r="DX3683" s="0"/>
      <c r="DY3683" s="0"/>
      <c r="DZ3683" s="0"/>
      <c r="EA3683" s="0"/>
      <c r="EB3683" s="0"/>
      <c r="EC3683" s="0"/>
      <c r="ED3683" s="0"/>
      <c r="EE3683" s="0"/>
      <c r="EF3683" s="0"/>
      <c r="EG3683" s="0"/>
      <c r="EH3683" s="0"/>
      <c r="EI3683" s="0"/>
      <c r="EJ3683" s="0"/>
      <c r="EK3683" s="0"/>
      <c r="EL3683" s="0"/>
      <c r="EM3683" s="0"/>
      <c r="EN3683" s="0"/>
      <c r="EO3683" s="0"/>
      <c r="EP3683" s="0"/>
      <c r="EQ3683" s="0"/>
      <c r="ER3683" s="0"/>
      <c r="ES3683" s="0"/>
      <c r="ET3683" s="0"/>
      <c r="EU3683" s="0"/>
      <c r="EV3683" s="0"/>
      <c r="EW3683" s="0"/>
      <c r="EX3683" s="0"/>
      <c r="EY3683" s="0"/>
      <c r="EZ3683" s="0"/>
      <c r="FA3683" s="0"/>
      <c r="FB3683" s="0"/>
      <c r="FC3683" s="0"/>
      <c r="FD3683" s="0"/>
      <c r="FE3683" s="0"/>
      <c r="FF3683" s="0"/>
      <c r="FG3683" s="0"/>
      <c r="FH3683" s="0"/>
      <c r="FI3683" s="0"/>
      <c r="FJ3683" s="0"/>
      <c r="FK3683" s="0"/>
      <c r="FL3683" s="0"/>
      <c r="FM3683" s="0"/>
      <c r="FN3683" s="0"/>
      <c r="FO3683" s="0"/>
      <c r="FP3683" s="0"/>
      <c r="FQ3683" s="0"/>
      <c r="FR3683" s="0"/>
      <c r="FS3683" s="0"/>
      <c r="FT3683" s="0"/>
      <c r="FU3683" s="0"/>
      <c r="FV3683" s="0"/>
      <c r="FW3683" s="0"/>
      <c r="FX3683" s="0"/>
      <c r="FY3683" s="0"/>
      <c r="FZ3683" s="0"/>
      <c r="GA3683" s="0"/>
      <c r="GB3683" s="0"/>
      <c r="GC3683" s="0"/>
      <c r="GD3683" s="0"/>
      <c r="GE3683" s="0"/>
      <c r="GF3683" s="0"/>
      <c r="GG3683" s="0"/>
      <c r="GH3683" s="0"/>
      <c r="GI3683" s="0"/>
      <c r="GJ3683" s="0"/>
      <c r="GK3683" s="0"/>
      <c r="GL3683" s="0"/>
      <c r="GM3683" s="0"/>
      <c r="GN3683" s="0"/>
      <c r="GO3683" s="0"/>
      <c r="GP3683" s="0"/>
      <c r="GQ3683" s="0"/>
      <c r="GR3683" s="0"/>
      <c r="GS3683" s="0"/>
      <c r="GT3683" s="0"/>
      <c r="GU3683" s="0"/>
      <c r="GV3683" s="0"/>
      <c r="GW3683" s="0"/>
      <c r="GX3683" s="0"/>
      <c r="GY3683" s="0"/>
      <c r="GZ3683" s="0"/>
      <c r="HA3683" s="0"/>
      <c r="HB3683" s="0"/>
      <c r="HC3683" s="0"/>
      <c r="HD3683" s="0"/>
      <c r="HE3683" s="0"/>
      <c r="HF3683" s="0"/>
      <c r="HG3683" s="0"/>
      <c r="HH3683" s="0"/>
      <c r="HI3683" s="0"/>
      <c r="HJ3683" s="0"/>
      <c r="HK3683" s="0"/>
      <c r="HL3683" s="0"/>
      <c r="HM3683" s="0"/>
      <c r="HN3683" s="0"/>
      <c r="HO3683" s="0"/>
      <c r="HP3683" s="0"/>
      <c r="HQ3683" s="0"/>
      <c r="HR3683" s="0"/>
      <c r="HS3683" s="0"/>
      <c r="HT3683" s="0"/>
      <c r="HU3683" s="0"/>
      <c r="HV3683" s="0"/>
      <c r="HW3683" s="0"/>
      <c r="HX3683" s="0"/>
      <c r="HY3683" s="0"/>
      <c r="HZ3683" s="0"/>
      <c r="IA3683" s="0"/>
      <c r="IB3683" s="0"/>
      <c r="IC3683" s="0"/>
      <c r="ID3683" s="0"/>
      <c r="IE3683" s="0"/>
      <c r="IF3683" s="0"/>
      <c r="IG3683" s="0"/>
      <c r="IH3683" s="0"/>
      <c r="II3683" s="0"/>
      <c r="IJ3683" s="0"/>
      <c r="IK3683" s="0"/>
      <c r="IL3683" s="0"/>
      <c r="IM3683" s="0"/>
      <c r="IN3683" s="0"/>
      <c r="IO3683" s="0"/>
      <c r="IP3683" s="0"/>
      <c r="IQ3683" s="0"/>
      <c r="IR3683" s="0"/>
      <c r="IS3683" s="0"/>
      <c r="IT3683" s="0"/>
      <c r="IU3683" s="0"/>
      <c r="IV3683" s="0"/>
      <c r="IW3683" s="0"/>
      <c r="IX3683" s="0"/>
      <c r="IY3683" s="0"/>
      <c r="IZ3683" s="0"/>
      <c r="JA3683" s="0"/>
      <c r="JB3683" s="0"/>
      <c r="JC3683" s="0"/>
      <c r="JD3683" s="0"/>
      <c r="JE3683" s="0"/>
      <c r="JF3683" s="0"/>
      <c r="JG3683" s="0"/>
      <c r="JH3683" s="0"/>
      <c r="JI3683" s="0"/>
      <c r="JJ3683" s="0"/>
      <c r="JK3683" s="0"/>
      <c r="JL3683" s="0"/>
      <c r="JM3683" s="0"/>
      <c r="JN3683" s="0"/>
      <c r="JO3683" s="0"/>
      <c r="JP3683" s="0"/>
      <c r="JQ3683" s="0"/>
      <c r="JR3683" s="0"/>
      <c r="JS3683" s="0"/>
      <c r="JT3683" s="0"/>
      <c r="JU3683" s="0"/>
      <c r="JV3683" s="0"/>
      <c r="JW3683" s="0"/>
      <c r="JX3683" s="0"/>
      <c r="JY3683" s="0"/>
      <c r="JZ3683" s="0"/>
      <c r="KA3683" s="0"/>
      <c r="KB3683" s="0"/>
      <c r="KC3683" s="0"/>
      <c r="KD3683" s="0"/>
      <c r="KE3683" s="0"/>
      <c r="KF3683" s="0"/>
      <c r="KG3683" s="0"/>
      <c r="KH3683" s="0"/>
      <c r="KI3683" s="0"/>
      <c r="KJ3683" s="0"/>
      <c r="KK3683" s="0"/>
      <c r="KL3683" s="0"/>
      <c r="KM3683" s="0"/>
      <c r="KN3683" s="0"/>
      <c r="KO3683" s="0"/>
      <c r="KP3683" s="0"/>
      <c r="KQ3683" s="0"/>
      <c r="KR3683" s="0"/>
      <c r="KS3683" s="0"/>
      <c r="KT3683" s="0"/>
      <c r="KU3683" s="0"/>
      <c r="KV3683" s="0"/>
      <c r="KW3683" s="0"/>
      <c r="KX3683" s="0"/>
      <c r="KY3683" s="0"/>
      <c r="KZ3683" s="0"/>
      <c r="LA3683" s="0"/>
      <c r="LB3683" s="0"/>
      <c r="LC3683" s="0"/>
      <c r="LD3683" s="0"/>
      <c r="LE3683" s="0"/>
      <c r="LF3683" s="0"/>
      <c r="LG3683" s="0"/>
      <c r="LH3683" s="0"/>
      <c r="LI3683" s="0"/>
      <c r="LJ3683" s="0"/>
      <c r="LK3683" s="0"/>
      <c r="LL3683" s="0"/>
      <c r="LM3683" s="0"/>
      <c r="LN3683" s="0"/>
      <c r="LO3683" s="0"/>
      <c r="LP3683" s="0"/>
      <c r="LQ3683" s="0"/>
      <c r="LR3683" s="0"/>
      <c r="LS3683" s="0"/>
      <c r="LT3683" s="0"/>
      <c r="LU3683" s="0"/>
      <c r="LV3683" s="0"/>
      <c r="LW3683" s="0"/>
      <c r="LX3683" s="0"/>
      <c r="LY3683" s="0"/>
      <c r="LZ3683" s="0"/>
      <c r="MA3683" s="0"/>
      <c r="MB3683" s="0"/>
      <c r="MC3683" s="0"/>
      <c r="MD3683" s="0"/>
      <c r="ME3683" s="0"/>
      <c r="MF3683" s="0"/>
      <c r="MG3683" s="0"/>
      <c r="MH3683" s="0"/>
      <c r="MI3683" s="0"/>
      <c r="MJ3683" s="0"/>
      <c r="MK3683" s="0"/>
      <c r="ML3683" s="0"/>
      <c r="MM3683" s="0"/>
      <c r="MN3683" s="0"/>
      <c r="MO3683" s="0"/>
      <c r="MP3683" s="0"/>
      <c r="MQ3683" s="0"/>
      <c r="MR3683" s="0"/>
      <c r="MS3683" s="0"/>
      <c r="MT3683" s="0"/>
      <c r="MU3683" s="0"/>
      <c r="MV3683" s="0"/>
      <c r="MW3683" s="0"/>
      <c r="MX3683" s="0"/>
      <c r="MY3683" s="0"/>
      <c r="MZ3683" s="0"/>
      <c r="NA3683" s="0"/>
      <c r="NB3683" s="0"/>
      <c r="NC3683" s="0"/>
      <c r="ND3683" s="0"/>
      <c r="NE3683" s="0"/>
      <c r="NF3683" s="0"/>
      <c r="NG3683" s="0"/>
      <c r="NH3683" s="0"/>
      <c r="NI3683" s="0"/>
      <c r="NJ3683" s="0"/>
      <c r="NK3683" s="0"/>
      <c r="NL3683" s="0"/>
      <c r="NM3683" s="0"/>
      <c r="NN3683" s="0"/>
      <c r="NO3683" s="0"/>
      <c r="NP3683" s="0"/>
      <c r="NQ3683" s="0"/>
      <c r="NR3683" s="0"/>
      <c r="NS3683" s="0"/>
      <c r="NT3683" s="0"/>
      <c r="NU3683" s="0"/>
      <c r="NV3683" s="0"/>
      <c r="NW3683" s="0"/>
      <c r="NX3683" s="0"/>
      <c r="NY3683" s="0"/>
      <c r="NZ3683" s="0"/>
      <c r="OA3683" s="0"/>
      <c r="OB3683" s="0"/>
      <c r="OC3683" s="0"/>
      <c r="OD3683" s="0"/>
      <c r="OE3683" s="0"/>
      <c r="OF3683" s="0"/>
      <c r="OG3683" s="0"/>
      <c r="OH3683" s="0"/>
      <c r="OI3683" s="0"/>
      <c r="OJ3683" s="0"/>
      <c r="OK3683" s="0"/>
      <c r="OL3683" s="0"/>
      <c r="OM3683" s="0"/>
      <c r="ON3683" s="0"/>
      <c r="OO3683" s="0"/>
      <c r="OP3683" s="0"/>
      <c r="OQ3683" s="0"/>
      <c r="OR3683" s="0"/>
      <c r="OS3683" s="0"/>
      <c r="OT3683" s="0"/>
      <c r="OU3683" s="0"/>
      <c r="OV3683" s="0"/>
      <c r="OW3683" s="0"/>
      <c r="OX3683" s="0"/>
      <c r="OY3683" s="0"/>
      <c r="OZ3683" s="0"/>
      <c r="PA3683" s="0"/>
      <c r="PB3683" s="0"/>
      <c r="PC3683" s="0"/>
      <c r="PD3683" s="0"/>
      <c r="PE3683" s="0"/>
      <c r="PF3683" s="0"/>
      <c r="PG3683" s="0"/>
      <c r="PH3683" s="0"/>
      <c r="PI3683" s="0"/>
      <c r="PJ3683" s="0"/>
      <c r="PK3683" s="0"/>
      <c r="PL3683" s="0"/>
      <c r="PM3683" s="0"/>
      <c r="PN3683" s="0"/>
      <c r="PO3683" s="0"/>
      <c r="PP3683" s="0"/>
      <c r="PQ3683" s="0"/>
      <c r="PR3683" s="0"/>
      <c r="PS3683" s="0"/>
      <c r="PT3683" s="0"/>
      <c r="PU3683" s="0"/>
      <c r="PV3683" s="0"/>
      <c r="PW3683" s="0"/>
      <c r="PX3683" s="0"/>
      <c r="PY3683" s="0"/>
      <c r="PZ3683" s="0"/>
      <c r="QA3683" s="0"/>
      <c r="QB3683" s="0"/>
      <c r="QC3683" s="0"/>
      <c r="QD3683" s="0"/>
      <c r="QE3683" s="0"/>
      <c r="QF3683" s="0"/>
      <c r="QG3683" s="0"/>
      <c r="QH3683" s="0"/>
      <c r="QI3683" s="0"/>
      <c r="QJ3683" s="0"/>
      <c r="QK3683" s="0"/>
      <c r="QL3683" s="0"/>
      <c r="QM3683" s="0"/>
      <c r="QN3683" s="0"/>
      <c r="QO3683" s="0"/>
      <c r="QP3683" s="0"/>
      <c r="QQ3683" s="0"/>
      <c r="QR3683" s="0"/>
      <c r="QS3683" s="0"/>
      <c r="QT3683" s="0"/>
      <c r="QU3683" s="0"/>
      <c r="QV3683" s="0"/>
      <c r="QW3683" s="0"/>
      <c r="QX3683" s="0"/>
      <c r="QY3683" s="0"/>
      <c r="QZ3683" s="0"/>
      <c r="RA3683" s="0"/>
      <c r="RB3683" s="0"/>
      <c r="RC3683" s="0"/>
      <c r="RD3683" s="0"/>
      <c r="RE3683" s="0"/>
      <c r="RF3683" s="0"/>
      <c r="RG3683" s="0"/>
      <c r="RH3683" s="0"/>
      <c r="RI3683" s="0"/>
      <c r="RJ3683" s="0"/>
      <c r="RK3683" s="0"/>
      <c r="RL3683" s="0"/>
      <c r="RM3683" s="0"/>
      <c r="RN3683" s="0"/>
      <c r="RO3683" s="0"/>
      <c r="RP3683" s="0"/>
      <c r="RQ3683" s="0"/>
      <c r="RR3683" s="0"/>
      <c r="RS3683" s="0"/>
      <c r="RT3683" s="0"/>
      <c r="RU3683" s="0"/>
      <c r="RV3683" s="0"/>
      <c r="RW3683" s="0"/>
      <c r="RX3683" s="0"/>
      <c r="RY3683" s="0"/>
      <c r="RZ3683" s="0"/>
      <c r="SA3683" s="0"/>
      <c r="SB3683" s="0"/>
      <c r="SC3683" s="0"/>
      <c r="SD3683" s="0"/>
      <c r="SE3683" s="0"/>
      <c r="SF3683" s="0"/>
      <c r="SG3683" s="0"/>
      <c r="SH3683" s="0"/>
      <c r="SI3683" s="0"/>
      <c r="SJ3683" s="0"/>
      <c r="SK3683" s="0"/>
      <c r="SL3683" s="0"/>
      <c r="SM3683" s="0"/>
      <c r="SN3683" s="0"/>
      <c r="SO3683" s="0"/>
      <c r="SP3683" s="0"/>
      <c r="SQ3683" s="0"/>
      <c r="SR3683" s="0"/>
      <c r="SS3683" s="0"/>
      <c r="ST3683" s="0"/>
      <c r="SU3683" s="0"/>
      <c r="SV3683" s="0"/>
      <c r="SW3683" s="0"/>
      <c r="SX3683" s="0"/>
      <c r="SY3683" s="0"/>
      <c r="SZ3683" s="0"/>
      <c r="TA3683" s="0"/>
      <c r="TB3683" s="0"/>
      <c r="TC3683" s="0"/>
      <c r="TD3683" s="0"/>
      <c r="TE3683" s="0"/>
      <c r="TF3683" s="0"/>
      <c r="TG3683" s="0"/>
      <c r="TH3683" s="0"/>
      <c r="TI3683" s="0"/>
      <c r="TJ3683" s="0"/>
      <c r="TK3683" s="0"/>
      <c r="TL3683" s="0"/>
      <c r="TM3683" s="0"/>
      <c r="TN3683" s="0"/>
      <c r="TO3683" s="0"/>
      <c r="TP3683" s="0"/>
      <c r="TQ3683" s="0"/>
      <c r="TR3683" s="0"/>
      <c r="TS3683" s="0"/>
      <c r="TT3683" s="0"/>
      <c r="TU3683" s="0"/>
      <c r="TV3683" s="0"/>
      <c r="TW3683" s="0"/>
      <c r="TX3683" s="0"/>
      <c r="TY3683" s="0"/>
      <c r="TZ3683" s="0"/>
      <c r="UA3683" s="0"/>
      <c r="UB3683" s="0"/>
      <c r="UC3683" s="0"/>
      <c r="UD3683" s="0"/>
      <c r="UE3683" s="0"/>
      <c r="UF3683" s="0"/>
      <c r="UG3683" s="0"/>
      <c r="UH3683" s="0"/>
      <c r="UI3683" s="0"/>
      <c r="UJ3683" s="0"/>
      <c r="UK3683" s="0"/>
      <c r="UL3683" s="0"/>
      <c r="UM3683" s="0"/>
      <c r="UN3683" s="0"/>
      <c r="UO3683" s="0"/>
      <c r="UP3683" s="0"/>
      <c r="UQ3683" s="0"/>
      <c r="UR3683" s="0"/>
      <c r="US3683" s="0"/>
      <c r="UT3683" s="0"/>
      <c r="UU3683" s="0"/>
      <c r="UV3683" s="0"/>
      <c r="UW3683" s="0"/>
      <c r="UX3683" s="0"/>
      <c r="UY3683" s="0"/>
      <c r="UZ3683" s="0"/>
      <c r="VA3683" s="0"/>
      <c r="VB3683" s="0"/>
      <c r="VC3683" s="0"/>
      <c r="VD3683" s="0"/>
      <c r="VE3683" s="0"/>
      <c r="VF3683" s="0"/>
      <c r="VG3683" s="0"/>
      <c r="VH3683" s="0"/>
      <c r="VI3683" s="0"/>
      <c r="VJ3683" s="0"/>
      <c r="VK3683" s="0"/>
      <c r="VL3683" s="0"/>
      <c r="VM3683" s="0"/>
      <c r="VN3683" s="0"/>
      <c r="VO3683" s="0"/>
      <c r="VP3683" s="0"/>
      <c r="VQ3683" s="0"/>
      <c r="VR3683" s="0"/>
      <c r="VS3683" s="0"/>
      <c r="VT3683" s="0"/>
      <c r="VU3683" s="0"/>
      <c r="VV3683" s="0"/>
      <c r="VW3683" s="0"/>
      <c r="VX3683" s="0"/>
      <c r="VY3683" s="0"/>
      <c r="VZ3683" s="0"/>
      <c r="WA3683" s="0"/>
      <c r="WB3683" s="0"/>
      <c r="WC3683" s="0"/>
      <c r="WD3683" s="0"/>
      <c r="WE3683" s="0"/>
      <c r="WF3683" s="0"/>
      <c r="WG3683" s="0"/>
      <c r="WH3683" s="0"/>
      <c r="WI3683" s="0"/>
      <c r="WJ3683" s="0"/>
      <c r="WK3683" s="0"/>
      <c r="WL3683" s="0"/>
      <c r="WM3683" s="0"/>
      <c r="WN3683" s="0"/>
      <c r="WO3683" s="0"/>
      <c r="WP3683" s="0"/>
      <c r="WQ3683" s="0"/>
      <c r="WR3683" s="0"/>
      <c r="WS3683" s="0"/>
      <c r="WT3683" s="0"/>
      <c r="WU3683" s="0"/>
      <c r="WV3683" s="0"/>
      <c r="WW3683" s="0"/>
      <c r="WX3683" s="0"/>
      <c r="WY3683" s="0"/>
      <c r="WZ3683" s="0"/>
      <c r="XA3683" s="0"/>
      <c r="XB3683" s="0"/>
      <c r="XC3683" s="0"/>
      <c r="XD3683" s="0"/>
      <c r="XE3683" s="0"/>
      <c r="XF3683" s="0"/>
      <c r="XG3683" s="0"/>
      <c r="XH3683" s="0"/>
      <c r="XI3683" s="0"/>
      <c r="XJ3683" s="0"/>
      <c r="XK3683" s="0"/>
      <c r="XL3683" s="0"/>
      <c r="XM3683" s="0"/>
      <c r="XN3683" s="0"/>
      <c r="XO3683" s="0"/>
      <c r="XP3683" s="0"/>
      <c r="XQ3683" s="0"/>
      <c r="XR3683" s="0"/>
      <c r="XS3683" s="0"/>
      <c r="XT3683" s="0"/>
      <c r="XU3683" s="0"/>
      <c r="XV3683" s="0"/>
      <c r="XW3683" s="0"/>
      <c r="XX3683" s="0"/>
      <c r="XY3683" s="0"/>
      <c r="XZ3683" s="0"/>
      <c r="YA3683" s="0"/>
      <c r="YB3683" s="0"/>
      <c r="YC3683" s="0"/>
      <c r="YD3683" s="0"/>
      <c r="YE3683" s="0"/>
      <c r="YF3683" s="0"/>
      <c r="YG3683" s="0"/>
      <c r="YH3683" s="0"/>
      <c r="YI3683" s="0"/>
      <c r="YJ3683" s="0"/>
      <c r="YK3683" s="0"/>
      <c r="YL3683" s="0"/>
      <c r="YM3683" s="0"/>
      <c r="YN3683" s="0"/>
      <c r="YO3683" s="0"/>
      <c r="YP3683" s="0"/>
      <c r="YQ3683" s="0"/>
      <c r="YR3683" s="0"/>
      <c r="YS3683" s="0"/>
      <c r="YT3683" s="0"/>
      <c r="YU3683" s="0"/>
      <c r="YV3683" s="0"/>
      <c r="YW3683" s="0"/>
      <c r="YX3683" s="0"/>
      <c r="YY3683" s="0"/>
      <c r="YZ3683" s="0"/>
      <c r="ZA3683" s="0"/>
      <c r="ZB3683" s="0"/>
      <c r="ZC3683" s="0"/>
      <c r="ZD3683" s="0"/>
      <c r="ZE3683" s="0"/>
      <c r="ZF3683" s="0"/>
      <c r="ZG3683" s="0"/>
      <c r="ZH3683" s="0"/>
      <c r="ZI3683" s="0"/>
      <c r="ZJ3683" s="0"/>
      <c r="ZK3683" s="0"/>
      <c r="ZL3683" s="0"/>
      <c r="ZM3683" s="0"/>
      <c r="ZN3683" s="0"/>
      <c r="ZO3683" s="0"/>
      <c r="ZP3683" s="0"/>
      <c r="ZQ3683" s="0"/>
      <c r="ZR3683" s="0"/>
      <c r="ZS3683" s="0"/>
      <c r="ZT3683" s="0"/>
      <c r="ZU3683" s="0"/>
      <c r="ZV3683" s="0"/>
      <c r="ZW3683" s="0"/>
      <c r="ZX3683" s="0"/>
      <c r="ZY3683" s="0"/>
      <c r="ZZ3683" s="0"/>
      <c r="AAA3683" s="0"/>
      <c r="AAB3683" s="0"/>
      <c r="AAC3683" s="0"/>
      <c r="AAD3683" s="0"/>
      <c r="AAE3683" s="0"/>
      <c r="AAF3683" s="0"/>
      <c r="AAG3683" s="0"/>
      <c r="AAH3683" s="0"/>
      <c r="AAI3683" s="0"/>
      <c r="AAJ3683" s="0"/>
      <c r="AAK3683" s="0"/>
      <c r="AAL3683" s="0"/>
      <c r="AAM3683" s="0"/>
      <c r="AAN3683" s="0"/>
      <c r="AAO3683" s="0"/>
      <c r="AAP3683" s="0"/>
      <c r="AAQ3683" s="0"/>
      <c r="AAR3683" s="0"/>
      <c r="AAS3683" s="0"/>
      <c r="AAT3683" s="0"/>
      <c r="AAU3683" s="0"/>
      <c r="AAV3683" s="0"/>
      <c r="AAW3683" s="0"/>
      <c r="AAX3683" s="0"/>
      <c r="AAY3683" s="0"/>
      <c r="AAZ3683" s="0"/>
      <c r="ABA3683" s="0"/>
      <c r="ABB3683" s="0"/>
      <c r="ABC3683" s="0"/>
      <c r="ABD3683" s="0"/>
      <c r="ABE3683" s="0"/>
      <c r="ABF3683" s="0"/>
      <c r="ABG3683" s="0"/>
      <c r="ABH3683" s="0"/>
      <c r="ABI3683" s="0"/>
      <c r="ABJ3683" s="0"/>
      <c r="ABK3683" s="0"/>
      <c r="ABL3683" s="0"/>
      <c r="ABM3683" s="0"/>
      <c r="ABN3683" s="0"/>
      <c r="ABO3683" s="0"/>
      <c r="ABP3683" s="0"/>
      <c r="ABQ3683" s="0"/>
      <c r="ABR3683" s="0"/>
      <c r="ABS3683" s="0"/>
      <c r="ABT3683" s="0"/>
      <c r="ABU3683" s="0"/>
      <c r="ABV3683" s="0"/>
      <c r="ABW3683" s="0"/>
      <c r="ABX3683" s="0"/>
      <c r="ABY3683" s="0"/>
      <c r="ABZ3683" s="0"/>
      <c r="ACA3683" s="0"/>
      <c r="ACB3683" s="0"/>
      <c r="ACC3683" s="0"/>
      <c r="ACD3683" s="0"/>
      <c r="ACE3683" s="0"/>
      <c r="ACF3683" s="0"/>
      <c r="ACG3683" s="0"/>
      <c r="ACH3683" s="0"/>
      <c r="ACI3683" s="0"/>
      <c r="ACJ3683" s="0"/>
      <c r="ACK3683" s="0"/>
      <c r="ACL3683" s="0"/>
      <c r="ACM3683" s="0"/>
      <c r="ACN3683" s="0"/>
      <c r="ACO3683" s="0"/>
      <c r="ACP3683" s="0"/>
      <c r="ACQ3683" s="0"/>
      <c r="ACR3683" s="0"/>
      <c r="ACS3683" s="0"/>
      <c r="ACT3683" s="0"/>
      <c r="ACU3683" s="0"/>
      <c r="ACV3683" s="0"/>
      <c r="ACW3683" s="0"/>
      <c r="ACX3683" s="0"/>
      <c r="ACY3683" s="0"/>
      <c r="ACZ3683" s="0"/>
      <c r="ADA3683" s="0"/>
      <c r="ADB3683" s="0"/>
      <c r="ADC3683" s="0"/>
      <c r="ADD3683" s="0"/>
      <c r="ADE3683" s="0"/>
      <c r="ADF3683" s="0"/>
      <c r="ADG3683" s="0"/>
      <c r="ADH3683" s="0"/>
      <c r="ADI3683" s="0"/>
      <c r="ADJ3683" s="0"/>
      <c r="ADK3683" s="0"/>
      <c r="ADL3683" s="0"/>
      <c r="ADM3683" s="0"/>
      <c r="ADN3683" s="0"/>
      <c r="ADO3683" s="0"/>
      <c r="ADP3683" s="0"/>
      <c r="ADQ3683" s="0"/>
      <c r="ADR3683" s="0"/>
      <c r="ADS3683" s="0"/>
      <c r="ADT3683" s="0"/>
      <c r="ADU3683" s="0"/>
      <c r="ADV3683" s="0"/>
      <c r="ADW3683" s="0"/>
      <c r="ADX3683" s="0"/>
      <c r="ADY3683" s="0"/>
      <c r="ADZ3683" s="0"/>
      <c r="AEA3683" s="0"/>
      <c r="AEB3683" s="0"/>
      <c r="AEC3683" s="0"/>
      <c r="AED3683" s="0"/>
      <c r="AEE3683" s="0"/>
      <c r="AEF3683" s="0"/>
      <c r="AEG3683" s="0"/>
      <c r="AEH3683" s="0"/>
      <c r="AEI3683" s="0"/>
      <c r="AEJ3683" s="0"/>
      <c r="AEK3683" s="0"/>
      <c r="AEL3683" s="0"/>
      <c r="AEM3683" s="0"/>
      <c r="AEN3683" s="0"/>
      <c r="AEO3683" s="0"/>
      <c r="AEP3683" s="0"/>
      <c r="AEQ3683" s="0"/>
      <c r="AER3683" s="0"/>
      <c r="AES3683" s="0"/>
      <c r="AET3683" s="0"/>
      <c r="AEU3683" s="0"/>
      <c r="AEV3683" s="0"/>
      <c r="AEW3683" s="0"/>
      <c r="AEX3683" s="0"/>
      <c r="AEY3683" s="0"/>
      <c r="AEZ3683" s="0"/>
      <c r="AFA3683" s="0"/>
      <c r="AFB3683" s="0"/>
      <c r="AFC3683" s="0"/>
      <c r="AFD3683" s="0"/>
      <c r="AFE3683" s="0"/>
      <c r="AFF3683" s="0"/>
      <c r="AFG3683" s="0"/>
      <c r="AFH3683" s="0"/>
      <c r="AFI3683" s="0"/>
      <c r="AFJ3683" s="0"/>
      <c r="AFK3683" s="0"/>
      <c r="AFL3683" s="0"/>
      <c r="AFM3683" s="0"/>
      <c r="AFN3683" s="0"/>
      <c r="AFO3683" s="0"/>
      <c r="AFP3683" s="0"/>
      <c r="AFQ3683" s="0"/>
      <c r="AFR3683" s="0"/>
      <c r="AFS3683" s="0"/>
      <c r="AFT3683" s="0"/>
      <c r="AFU3683" s="0"/>
      <c r="AFV3683" s="0"/>
      <c r="AFW3683" s="0"/>
      <c r="AFX3683" s="0"/>
      <c r="AFY3683" s="0"/>
      <c r="AFZ3683" s="0"/>
      <c r="AGA3683" s="0"/>
      <c r="AGB3683" s="0"/>
      <c r="AGC3683" s="0"/>
      <c r="AGD3683" s="0"/>
      <c r="AGE3683" s="0"/>
      <c r="AGF3683" s="0"/>
      <c r="AGG3683" s="0"/>
      <c r="AGH3683" s="0"/>
      <c r="AGI3683" s="0"/>
      <c r="AGJ3683" s="0"/>
      <c r="AGK3683" s="0"/>
      <c r="AGL3683" s="0"/>
      <c r="AGM3683" s="0"/>
      <c r="AGN3683" s="0"/>
      <c r="AGO3683" s="0"/>
      <c r="AGP3683" s="0"/>
      <c r="AGQ3683" s="0"/>
      <c r="AGR3683" s="0"/>
      <c r="AGS3683" s="0"/>
      <c r="AGT3683" s="0"/>
      <c r="AGU3683" s="0"/>
      <c r="AGV3683" s="0"/>
      <c r="AGW3683" s="0"/>
      <c r="AGX3683" s="0"/>
      <c r="AGY3683" s="0"/>
      <c r="AGZ3683" s="0"/>
      <c r="AHA3683" s="0"/>
      <c r="AHB3683" s="0"/>
      <c r="AHC3683" s="0"/>
      <c r="AHD3683" s="0"/>
      <c r="AHE3683" s="0"/>
      <c r="AHF3683" s="0"/>
      <c r="AHG3683" s="0"/>
      <c r="AHH3683" s="0"/>
      <c r="AHI3683" s="0"/>
      <c r="AHJ3683" s="0"/>
      <c r="AHK3683" s="0"/>
      <c r="AHL3683" s="0"/>
      <c r="AHM3683" s="0"/>
      <c r="AHN3683" s="0"/>
      <c r="AHO3683" s="0"/>
      <c r="AHP3683" s="0"/>
      <c r="AHQ3683" s="0"/>
      <c r="AHR3683" s="0"/>
      <c r="AHS3683" s="0"/>
      <c r="AHT3683" s="0"/>
      <c r="AHU3683" s="0"/>
      <c r="AHV3683" s="0"/>
      <c r="AHW3683" s="0"/>
      <c r="AHX3683" s="0"/>
      <c r="AHY3683" s="0"/>
      <c r="AHZ3683" s="0"/>
      <c r="AIA3683" s="0"/>
      <c r="AIB3683" s="0"/>
      <c r="AIC3683" s="0"/>
      <c r="AID3683" s="0"/>
      <c r="AIE3683" s="0"/>
      <c r="AIF3683" s="0"/>
      <c r="AIG3683" s="0"/>
      <c r="AIH3683" s="0"/>
      <c r="AII3683" s="0"/>
      <c r="AIJ3683" s="0"/>
      <c r="AIK3683" s="0"/>
      <c r="AIL3683" s="0"/>
      <c r="AIM3683" s="0"/>
      <c r="AIN3683" s="0"/>
      <c r="AIO3683" s="0"/>
      <c r="AIP3683" s="0"/>
      <c r="AIQ3683" s="0"/>
      <c r="AIR3683" s="0"/>
      <c r="AIS3683" s="0"/>
      <c r="AIT3683" s="0"/>
      <c r="AIU3683" s="0"/>
      <c r="AIV3683" s="0"/>
      <c r="AIW3683" s="0"/>
      <c r="AIX3683" s="0"/>
      <c r="AIY3683" s="0"/>
      <c r="AIZ3683" s="0"/>
      <c r="AJA3683" s="0"/>
      <c r="AJB3683" s="0"/>
      <c r="AJC3683" s="0"/>
      <c r="AJD3683" s="0"/>
      <c r="AJE3683" s="0"/>
      <c r="AJF3683" s="0"/>
      <c r="AJG3683" s="0"/>
      <c r="AJH3683" s="0"/>
      <c r="AJI3683" s="0"/>
      <c r="AJJ3683" s="0"/>
      <c r="AJK3683" s="0"/>
      <c r="AJL3683" s="0"/>
      <c r="AJM3683" s="0"/>
      <c r="AJN3683" s="0"/>
      <c r="AJO3683" s="0"/>
      <c r="AJP3683" s="0"/>
      <c r="AJQ3683" s="0"/>
      <c r="AJR3683" s="0"/>
      <c r="AJS3683" s="0"/>
      <c r="AJT3683" s="0"/>
      <c r="AJU3683" s="0"/>
      <c r="AJV3683" s="0"/>
      <c r="AJW3683" s="0"/>
      <c r="AJX3683" s="0"/>
      <c r="AJY3683" s="0"/>
      <c r="AJZ3683" s="0"/>
      <c r="AKA3683" s="0"/>
      <c r="AKB3683" s="0"/>
      <c r="AKC3683" s="0"/>
      <c r="AKD3683" s="0"/>
      <c r="AKE3683" s="0"/>
      <c r="AKF3683" s="0"/>
      <c r="AKG3683" s="0"/>
      <c r="AKH3683" s="0"/>
      <c r="AKI3683" s="0"/>
      <c r="AKJ3683" s="0"/>
      <c r="AKK3683" s="0"/>
      <c r="AKL3683" s="0"/>
      <c r="AKM3683" s="0"/>
      <c r="AKN3683" s="0"/>
      <c r="AKO3683" s="0"/>
      <c r="AKP3683" s="0"/>
      <c r="AKQ3683" s="0"/>
      <c r="AKR3683" s="0"/>
      <c r="AKS3683" s="0"/>
      <c r="AKT3683" s="0"/>
      <c r="AKU3683" s="0"/>
      <c r="AKV3683" s="0"/>
      <c r="AKW3683" s="0"/>
      <c r="AKX3683" s="0"/>
      <c r="AKY3683" s="0"/>
      <c r="AKZ3683" s="0"/>
      <c r="ALA3683" s="0"/>
      <c r="ALB3683" s="0"/>
      <c r="ALC3683" s="0"/>
      <c r="ALD3683" s="0"/>
      <c r="ALE3683" s="0"/>
      <c r="ALF3683" s="0"/>
      <c r="ALG3683" s="0"/>
      <c r="ALH3683" s="0"/>
      <c r="ALI3683" s="0"/>
      <c r="ALJ3683" s="0"/>
      <c r="ALK3683" s="0"/>
      <c r="ALL3683" s="0"/>
      <c r="ALM3683" s="0"/>
      <c r="ALN3683" s="0"/>
      <c r="ALO3683" s="0"/>
      <c r="ALP3683" s="0"/>
      <c r="ALQ3683" s="0"/>
      <c r="ALR3683" s="0"/>
      <c r="ALS3683" s="0"/>
      <c r="ALT3683" s="0"/>
      <c r="ALU3683" s="0"/>
      <c r="ALV3683" s="0"/>
      <c r="ALW3683" s="0"/>
      <c r="ALX3683" s="0"/>
      <c r="ALY3683" s="0"/>
      <c r="ALZ3683" s="0"/>
      <c r="AMA3683" s="0"/>
      <c r="AMB3683" s="0"/>
      <c r="AMC3683" s="0"/>
      <c r="AMD3683" s="0"/>
      <c r="AME3683" s="0"/>
      <c r="AMF3683" s="0"/>
      <c r="AMG3683" s="0"/>
      <c r="AMH3683" s="0"/>
      <c r="AMI3683" s="0"/>
    </row>
    <row r="3684" customFormat="false" ht="12.75" hidden="false" customHeight="false" outlineLevel="0" collapsed="false">
      <c r="A3684" s="1" t="s">
        <v>3899</v>
      </c>
      <c r="C3684" s="19" t="s">
        <v>3909</v>
      </c>
      <c r="D3684" s="19" t="s">
        <v>13</v>
      </c>
      <c r="E3684" s="20" t="n">
        <v>2.5</v>
      </c>
      <c r="F3684" s="21" t="n">
        <v>0.45</v>
      </c>
      <c r="G3684" s="24" t="s">
        <v>3609</v>
      </c>
      <c r="I3684" s="3"/>
      <c r="K3684" s="4"/>
      <c r="BM3684" s="0"/>
      <c r="BN3684" s="0"/>
      <c r="BO3684" s="0"/>
      <c r="BP3684" s="0"/>
      <c r="BQ3684" s="0"/>
      <c r="BR3684" s="0"/>
      <c r="BS3684" s="0"/>
      <c r="BT3684" s="0"/>
      <c r="BU3684" s="0"/>
      <c r="BV3684" s="0"/>
      <c r="BW3684" s="0"/>
      <c r="BX3684" s="0"/>
      <c r="BY3684" s="0"/>
      <c r="BZ3684" s="0"/>
      <c r="CA3684" s="0"/>
      <c r="CB3684" s="0"/>
      <c r="CC3684" s="0"/>
      <c r="CD3684" s="0"/>
      <c r="CE3684" s="0"/>
      <c r="CF3684" s="0"/>
      <c r="CG3684" s="0"/>
      <c r="CH3684" s="0"/>
      <c r="CI3684" s="0"/>
      <c r="CJ3684" s="0"/>
      <c r="CK3684" s="0"/>
      <c r="CL3684" s="0"/>
      <c r="CM3684" s="0"/>
      <c r="CN3684" s="0"/>
      <c r="CO3684" s="0"/>
      <c r="CP3684" s="0"/>
      <c r="CQ3684" s="0"/>
      <c r="CR3684" s="0"/>
      <c r="CS3684" s="0"/>
      <c r="CT3684" s="0"/>
      <c r="CU3684" s="0"/>
      <c r="CV3684" s="0"/>
      <c r="CW3684" s="0"/>
      <c r="CX3684" s="0"/>
      <c r="CY3684" s="0"/>
      <c r="CZ3684" s="0"/>
      <c r="DA3684" s="0"/>
      <c r="DB3684" s="0"/>
      <c r="DC3684" s="0"/>
      <c r="DD3684" s="0"/>
      <c r="DE3684" s="0"/>
      <c r="DF3684" s="0"/>
      <c r="DG3684" s="0"/>
      <c r="DH3684" s="0"/>
      <c r="DI3684" s="0"/>
      <c r="DJ3684" s="0"/>
      <c r="DK3684" s="0"/>
      <c r="DL3684" s="0"/>
      <c r="DM3684" s="0"/>
      <c r="DN3684" s="0"/>
      <c r="DO3684" s="0"/>
      <c r="DP3684" s="0"/>
      <c r="DQ3684" s="0"/>
      <c r="DR3684" s="0"/>
      <c r="DS3684" s="0"/>
      <c r="DT3684" s="0"/>
      <c r="DU3684" s="0"/>
      <c r="DV3684" s="0"/>
      <c r="DW3684" s="0"/>
      <c r="DX3684" s="0"/>
      <c r="DY3684" s="0"/>
      <c r="DZ3684" s="0"/>
      <c r="EA3684" s="0"/>
      <c r="EB3684" s="0"/>
      <c r="EC3684" s="0"/>
      <c r="ED3684" s="0"/>
      <c r="EE3684" s="0"/>
      <c r="EF3684" s="0"/>
      <c r="EG3684" s="0"/>
      <c r="EH3684" s="0"/>
      <c r="EI3684" s="0"/>
      <c r="EJ3684" s="0"/>
      <c r="EK3684" s="0"/>
      <c r="EL3684" s="0"/>
      <c r="EM3684" s="0"/>
      <c r="EN3684" s="0"/>
      <c r="EO3684" s="0"/>
      <c r="EP3684" s="0"/>
      <c r="EQ3684" s="0"/>
      <c r="ER3684" s="0"/>
      <c r="ES3684" s="0"/>
      <c r="ET3684" s="0"/>
      <c r="EU3684" s="0"/>
      <c r="EV3684" s="0"/>
      <c r="EW3684" s="0"/>
      <c r="EX3684" s="0"/>
      <c r="EY3684" s="0"/>
      <c r="EZ3684" s="0"/>
      <c r="FA3684" s="0"/>
      <c r="FB3684" s="0"/>
      <c r="FC3684" s="0"/>
      <c r="FD3684" s="0"/>
      <c r="FE3684" s="0"/>
      <c r="FF3684" s="0"/>
      <c r="FG3684" s="0"/>
      <c r="FH3684" s="0"/>
      <c r="FI3684" s="0"/>
      <c r="FJ3684" s="0"/>
      <c r="FK3684" s="0"/>
      <c r="FL3684" s="0"/>
      <c r="FM3684" s="0"/>
      <c r="FN3684" s="0"/>
      <c r="FO3684" s="0"/>
      <c r="FP3684" s="0"/>
      <c r="FQ3684" s="0"/>
      <c r="FR3684" s="0"/>
      <c r="FS3684" s="0"/>
      <c r="FT3684" s="0"/>
      <c r="FU3684" s="0"/>
      <c r="FV3684" s="0"/>
      <c r="FW3684" s="0"/>
      <c r="FX3684" s="0"/>
      <c r="FY3684" s="0"/>
      <c r="FZ3684" s="0"/>
      <c r="GA3684" s="0"/>
      <c r="GB3684" s="0"/>
      <c r="GC3684" s="0"/>
      <c r="GD3684" s="0"/>
      <c r="GE3684" s="0"/>
      <c r="GF3684" s="0"/>
      <c r="GG3684" s="0"/>
      <c r="GH3684" s="0"/>
      <c r="GI3684" s="0"/>
      <c r="GJ3684" s="0"/>
      <c r="GK3684" s="0"/>
      <c r="GL3684" s="0"/>
      <c r="GM3684" s="0"/>
      <c r="GN3684" s="0"/>
      <c r="GO3684" s="0"/>
      <c r="GP3684" s="0"/>
      <c r="GQ3684" s="0"/>
      <c r="GR3684" s="0"/>
      <c r="GS3684" s="0"/>
      <c r="GT3684" s="0"/>
      <c r="GU3684" s="0"/>
      <c r="GV3684" s="0"/>
      <c r="GW3684" s="0"/>
      <c r="GX3684" s="0"/>
      <c r="GY3684" s="0"/>
      <c r="GZ3684" s="0"/>
      <c r="HA3684" s="0"/>
      <c r="HB3684" s="0"/>
      <c r="HC3684" s="0"/>
      <c r="HD3684" s="0"/>
      <c r="HE3684" s="0"/>
      <c r="HF3684" s="0"/>
      <c r="HG3684" s="0"/>
      <c r="HH3684" s="0"/>
      <c r="HI3684" s="0"/>
      <c r="HJ3684" s="0"/>
      <c r="HK3684" s="0"/>
      <c r="HL3684" s="0"/>
      <c r="HM3684" s="0"/>
      <c r="HN3684" s="0"/>
      <c r="HO3684" s="0"/>
      <c r="HP3684" s="0"/>
      <c r="HQ3684" s="0"/>
      <c r="HR3684" s="0"/>
      <c r="HS3684" s="0"/>
      <c r="HT3684" s="0"/>
      <c r="HU3684" s="0"/>
      <c r="HV3684" s="0"/>
      <c r="HW3684" s="0"/>
      <c r="HX3684" s="0"/>
      <c r="HY3684" s="0"/>
      <c r="HZ3684" s="0"/>
      <c r="IA3684" s="0"/>
      <c r="IB3684" s="0"/>
      <c r="IC3684" s="0"/>
      <c r="ID3684" s="0"/>
      <c r="IE3684" s="0"/>
      <c r="IF3684" s="0"/>
      <c r="IG3684" s="0"/>
      <c r="IH3684" s="0"/>
      <c r="II3684" s="0"/>
      <c r="IJ3684" s="0"/>
      <c r="IK3684" s="0"/>
      <c r="IL3684" s="0"/>
      <c r="IM3684" s="0"/>
      <c r="IN3684" s="0"/>
      <c r="IO3684" s="0"/>
      <c r="IP3684" s="0"/>
      <c r="IQ3684" s="0"/>
      <c r="IR3684" s="0"/>
      <c r="IS3684" s="0"/>
      <c r="IT3684" s="0"/>
      <c r="IU3684" s="0"/>
      <c r="IV3684" s="0"/>
      <c r="IW3684" s="0"/>
      <c r="IX3684" s="0"/>
      <c r="IY3684" s="0"/>
      <c r="IZ3684" s="0"/>
      <c r="JA3684" s="0"/>
      <c r="JB3684" s="0"/>
      <c r="JC3684" s="0"/>
      <c r="JD3684" s="0"/>
      <c r="JE3684" s="0"/>
      <c r="JF3684" s="0"/>
      <c r="JG3684" s="0"/>
      <c r="JH3684" s="0"/>
      <c r="JI3684" s="0"/>
      <c r="JJ3684" s="0"/>
      <c r="JK3684" s="0"/>
      <c r="JL3684" s="0"/>
      <c r="JM3684" s="0"/>
      <c r="JN3684" s="0"/>
      <c r="JO3684" s="0"/>
      <c r="JP3684" s="0"/>
      <c r="JQ3684" s="0"/>
      <c r="JR3684" s="0"/>
      <c r="JS3684" s="0"/>
      <c r="JT3684" s="0"/>
      <c r="JU3684" s="0"/>
      <c r="JV3684" s="0"/>
      <c r="JW3684" s="0"/>
      <c r="JX3684" s="0"/>
      <c r="JY3684" s="0"/>
      <c r="JZ3684" s="0"/>
      <c r="KA3684" s="0"/>
      <c r="KB3684" s="0"/>
      <c r="KC3684" s="0"/>
      <c r="KD3684" s="0"/>
      <c r="KE3684" s="0"/>
      <c r="KF3684" s="0"/>
      <c r="KG3684" s="0"/>
      <c r="KH3684" s="0"/>
      <c r="KI3684" s="0"/>
      <c r="KJ3684" s="0"/>
      <c r="KK3684" s="0"/>
      <c r="KL3684" s="0"/>
      <c r="KM3684" s="0"/>
      <c r="KN3684" s="0"/>
      <c r="KO3684" s="0"/>
      <c r="KP3684" s="0"/>
      <c r="KQ3684" s="0"/>
      <c r="KR3684" s="0"/>
      <c r="KS3684" s="0"/>
      <c r="KT3684" s="0"/>
      <c r="KU3684" s="0"/>
      <c r="KV3684" s="0"/>
      <c r="KW3684" s="0"/>
      <c r="KX3684" s="0"/>
      <c r="KY3684" s="0"/>
      <c r="KZ3684" s="0"/>
      <c r="LA3684" s="0"/>
      <c r="LB3684" s="0"/>
      <c r="LC3684" s="0"/>
      <c r="LD3684" s="0"/>
      <c r="LE3684" s="0"/>
      <c r="LF3684" s="0"/>
      <c r="LG3684" s="0"/>
      <c r="LH3684" s="0"/>
      <c r="LI3684" s="0"/>
      <c r="LJ3684" s="0"/>
      <c r="LK3684" s="0"/>
      <c r="LL3684" s="0"/>
      <c r="LM3684" s="0"/>
      <c r="LN3684" s="0"/>
      <c r="LO3684" s="0"/>
      <c r="LP3684" s="0"/>
      <c r="LQ3684" s="0"/>
      <c r="LR3684" s="0"/>
      <c r="LS3684" s="0"/>
      <c r="LT3684" s="0"/>
      <c r="LU3684" s="0"/>
      <c r="LV3684" s="0"/>
      <c r="LW3684" s="0"/>
      <c r="LX3684" s="0"/>
      <c r="LY3684" s="0"/>
      <c r="LZ3684" s="0"/>
      <c r="MA3684" s="0"/>
      <c r="MB3684" s="0"/>
      <c r="MC3684" s="0"/>
      <c r="MD3684" s="0"/>
      <c r="ME3684" s="0"/>
      <c r="MF3684" s="0"/>
      <c r="MG3684" s="0"/>
      <c r="MH3684" s="0"/>
      <c r="MI3684" s="0"/>
      <c r="MJ3684" s="0"/>
      <c r="MK3684" s="0"/>
      <c r="ML3684" s="0"/>
      <c r="MM3684" s="0"/>
      <c r="MN3684" s="0"/>
      <c r="MO3684" s="0"/>
      <c r="MP3684" s="0"/>
      <c r="MQ3684" s="0"/>
      <c r="MR3684" s="0"/>
      <c r="MS3684" s="0"/>
      <c r="MT3684" s="0"/>
      <c r="MU3684" s="0"/>
      <c r="MV3684" s="0"/>
      <c r="MW3684" s="0"/>
      <c r="MX3684" s="0"/>
      <c r="MY3684" s="0"/>
      <c r="MZ3684" s="0"/>
      <c r="NA3684" s="0"/>
      <c r="NB3684" s="0"/>
      <c r="NC3684" s="0"/>
      <c r="ND3684" s="0"/>
      <c r="NE3684" s="0"/>
      <c r="NF3684" s="0"/>
      <c r="NG3684" s="0"/>
      <c r="NH3684" s="0"/>
      <c r="NI3684" s="0"/>
      <c r="NJ3684" s="0"/>
      <c r="NK3684" s="0"/>
      <c r="NL3684" s="0"/>
      <c r="NM3684" s="0"/>
      <c r="NN3684" s="0"/>
      <c r="NO3684" s="0"/>
      <c r="NP3684" s="0"/>
      <c r="NQ3684" s="0"/>
      <c r="NR3684" s="0"/>
      <c r="NS3684" s="0"/>
      <c r="NT3684" s="0"/>
      <c r="NU3684" s="0"/>
      <c r="NV3684" s="0"/>
      <c r="NW3684" s="0"/>
      <c r="NX3684" s="0"/>
      <c r="NY3684" s="0"/>
      <c r="NZ3684" s="0"/>
      <c r="OA3684" s="0"/>
      <c r="OB3684" s="0"/>
      <c r="OC3684" s="0"/>
      <c r="OD3684" s="0"/>
      <c r="OE3684" s="0"/>
      <c r="OF3684" s="0"/>
      <c r="OG3684" s="0"/>
      <c r="OH3684" s="0"/>
      <c r="OI3684" s="0"/>
      <c r="OJ3684" s="0"/>
      <c r="OK3684" s="0"/>
      <c r="OL3684" s="0"/>
      <c r="OM3684" s="0"/>
      <c r="ON3684" s="0"/>
      <c r="OO3684" s="0"/>
      <c r="OP3684" s="0"/>
      <c r="OQ3684" s="0"/>
      <c r="OR3684" s="0"/>
      <c r="OS3684" s="0"/>
      <c r="OT3684" s="0"/>
      <c r="OU3684" s="0"/>
      <c r="OV3684" s="0"/>
      <c r="OW3684" s="0"/>
      <c r="OX3684" s="0"/>
      <c r="OY3684" s="0"/>
      <c r="OZ3684" s="0"/>
      <c r="PA3684" s="0"/>
      <c r="PB3684" s="0"/>
      <c r="PC3684" s="0"/>
      <c r="PD3684" s="0"/>
      <c r="PE3684" s="0"/>
      <c r="PF3684" s="0"/>
      <c r="PG3684" s="0"/>
      <c r="PH3684" s="0"/>
      <c r="PI3684" s="0"/>
      <c r="PJ3684" s="0"/>
      <c r="PK3684" s="0"/>
      <c r="PL3684" s="0"/>
      <c r="PM3684" s="0"/>
      <c r="PN3684" s="0"/>
      <c r="PO3684" s="0"/>
      <c r="PP3684" s="0"/>
      <c r="PQ3684" s="0"/>
      <c r="PR3684" s="0"/>
      <c r="PS3684" s="0"/>
      <c r="PT3684" s="0"/>
      <c r="PU3684" s="0"/>
      <c r="PV3684" s="0"/>
      <c r="PW3684" s="0"/>
      <c r="PX3684" s="0"/>
      <c r="PY3684" s="0"/>
      <c r="PZ3684" s="0"/>
      <c r="QA3684" s="0"/>
      <c r="QB3684" s="0"/>
      <c r="QC3684" s="0"/>
      <c r="QD3684" s="0"/>
      <c r="QE3684" s="0"/>
      <c r="QF3684" s="0"/>
      <c r="QG3684" s="0"/>
      <c r="QH3684" s="0"/>
      <c r="QI3684" s="0"/>
      <c r="QJ3684" s="0"/>
      <c r="QK3684" s="0"/>
      <c r="QL3684" s="0"/>
      <c r="QM3684" s="0"/>
      <c r="QN3684" s="0"/>
      <c r="QO3684" s="0"/>
      <c r="QP3684" s="0"/>
      <c r="QQ3684" s="0"/>
      <c r="QR3684" s="0"/>
      <c r="QS3684" s="0"/>
      <c r="QT3684" s="0"/>
      <c r="QU3684" s="0"/>
      <c r="QV3684" s="0"/>
      <c r="QW3684" s="0"/>
      <c r="QX3684" s="0"/>
      <c r="QY3684" s="0"/>
      <c r="QZ3684" s="0"/>
      <c r="RA3684" s="0"/>
      <c r="RB3684" s="0"/>
      <c r="RC3684" s="0"/>
      <c r="RD3684" s="0"/>
      <c r="RE3684" s="0"/>
      <c r="RF3684" s="0"/>
      <c r="RG3684" s="0"/>
      <c r="RH3684" s="0"/>
      <c r="RI3684" s="0"/>
      <c r="RJ3684" s="0"/>
      <c r="RK3684" s="0"/>
      <c r="RL3684" s="0"/>
      <c r="RM3684" s="0"/>
      <c r="RN3684" s="0"/>
      <c r="RO3684" s="0"/>
      <c r="RP3684" s="0"/>
      <c r="RQ3684" s="0"/>
      <c r="RR3684" s="0"/>
      <c r="RS3684" s="0"/>
      <c r="RT3684" s="0"/>
      <c r="RU3684" s="0"/>
      <c r="RV3684" s="0"/>
      <c r="RW3684" s="0"/>
      <c r="RX3684" s="0"/>
      <c r="RY3684" s="0"/>
      <c r="RZ3684" s="0"/>
      <c r="SA3684" s="0"/>
      <c r="SB3684" s="0"/>
      <c r="SC3684" s="0"/>
      <c r="SD3684" s="0"/>
      <c r="SE3684" s="0"/>
      <c r="SF3684" s="0"/>
      <c r="SG3684" s="0"/>
      <c r="SH3684" s="0"/>
      <c r="SI3684" s="0"/>
      <c r="SJ3684" s="0"/>
      <c r="SK3684" s="0"/>
      <c r="SL3684" s="0"/>
      <c r="SM3684" s="0"/>
      <c r="SN3684" s="0"/>
      <c r="SO3684" s="0"/>
      <c r="SP3684" s="0"/>
      <c r="SQ3684" s="0"/>
      <c r="SR3684" s="0"/>
      <c r="SS3684" s="0"/>
      <c r="ST3684" s="0"/>
      <c r="SU3684" s="0"/>
      <c r="SV3684" s="0"/>
      <c r="SW3684" s="0"/>
      <c r="SX3684" s="0"/>
      <c r="SY3684" s="0"/>
      <c r="SZ3684" s="0"/>
      <c r="TA3684" s="0"/>
      <c r="TB3684" s="0"/>
      <c r="TC3684" s="0"/>
      <c r="TD3684" s="0"/>
      <c r="TE3684" s="0"/>
      <c r="TF3684" s="0"/>
      <c r="TG3684" s="0"/>
      <c r="TH3684" s="0"/>
      <c r="TI3684" s="0"/>
      <c r="TJ3684" s="0"/>
      <c r="TK3684" s="0"/>
      <c r="TL3684" s="0"/>
      <c r="TM3684" s="0"/>
      <c r="TN3684" s="0"/>
      <c r="TO3684" s="0"/>
      <c r="TP3684" s="0"/>
      <c r="TQ3684" s="0"/>
      <c r="TR3684" s="0"/>
      <c r="TS3684" s="0"/>
      <c r="TT3684" s="0"/>
      <c r="TU3684" s="0"/>
      <c r="TV3684" s="0"/>
      <c r="TW3684" s="0"/>
      <c r="TX3684" s="0"/>
      <c r="TY3684" s="0"/>
      <c r="TZ3684" s="0"/>
      <c r="UA3684" s="0"/>
      <c r="UB3684" s="0"/>
      <c r="UC3684" s="0"/>
      <c r="UD3684" s="0"/>
      <c r="UE3684" s="0"/>
      <c r="UF3684" s="0"/>
      <c r="UG3684" s="0"/>
      <c r="UH3684" s="0"/>
      <c r="UI3684" s="0"/>
      <c r="UJ3684" s="0"/>
      <c r="UK3684" s="0"/>
      <c r="UL3684" s="0"/>
      <c r="UM3684" s="0"/>
      <c r="UN3684" s="0"/>
      <c r="UO3684" s="0"/>
      <c r="UP3684" s="0"/>
      <c r="UQ3684" s="0"/>
      <c r="UR3684" s="0"/>
      <c r="US3684" s="0"/>
      <c r="UT3684" s="0"/>
      <c r="UU3684" s="0"/>
      <c r="UV3684" s="0"/>
      <c r="UW3684" s="0"/>
      <c r="UX3684" s="0"/>
      <c r="UY3684" s="0"/>
      <c r="UZ3684" s="0"/>
      <c r="VA3684" s="0"/>
      <c r="VB3684" s="0"/>
      <c r="VC3684" s="0"/>
      <c r="VD3684" s="0"/>
      <c r="VE3684" s="0"/>
      <c r="VF3684" s="0"/>
      <c r="VG3684" s="0"/>
      <c r="VH3684" s="0"/>
      <c r="VI3684" s="0"/>
      <c r="VJ3684" s="0"/>
      <c r="VK3684" s="0"/>
      <c r="VL3684" s="0"/>
      <c r="VM3684" s="0"/>
      <c r="VN3684" s="0"/>
      <c r="VO3684" s="0"/>
      <c r="VP3684" s="0"/>
      <c r="VQ3684" s="0"/>
      <c r="VR3684" s="0"/>
      <c r="VS3684" s="0"/>
      <c r="VT3684" s="0"/>
      <c r="VU3684" s="0"/>
      <c r="VV3684" s="0"/>
      <c r="VW3684" s="0"/>
      <c r="VX3684" s="0"/>
      <c r="VY3684" s="0"/>
      <c r="VZ3684" s="0"/>
      <c r="WA3684" s="0"/>
      <c r="WB3684" s="0"/>
      <c r="WC3684" s="0"/>
      <c r="WD3684" s="0"/>
      <c r="WE3684" s="0"/>
      <c r="WF3684" s="0"/>
      <c r="WG3684" s="0"/>
      <c r="WH3684" s="0"/>
      <c r="WI3684" s="0"/>
      <c r="WJ3684" s="0"/>
      <c r="WK3684" s="0"/>
      <c r="WL3684" s="0"/>
      <c r="WM3684" s="0"/>
      <c r="WN3684" s="0"/>
      <c r="WO3684" s="0"/>
      <c r="WP3684" s="0"/>
      <c r="WQ3684" s="0"/>
      <c r="WR3684" s="0"/>
      <c r="WS3684" s="0"/>
      <c r="WT3684" s="0"/>
      <c r="WU3684" s="0"/>
      <c r="WV3684" s="0"/>
      <c r="WW3684" s="0"/>
      <c r="WX3684" s="0"/>
      <c r="WY3684" s="0"/>
      <c r="WZ3684" s="0"/>
      <c r="XA3684" s="0"/>
      <c r="XB3684" s="0"/>
      <c r="XC3684" s="0"/>
      <c r="XD3684" s="0"/>
      <c r="XE3684" s="0"/>
      <c r="XF3684" s="0"/>
      <c r="XG3684" s="0"/>
      <c r="XH3684" s="0"/>
      <c r="XI3684" s="0"/>
      <c r="XJ3684" s="0"/>
      <c r="XK3684" s="0"/>
      <c r="XL3684" s="0"/>
      <c r="XM3684" s="0"/>
      <c r="XN3684" s="0"/>
      <c r="XO3684" s="0"/>
      <c r="XP3684" s="0"/>
      <c r="XQ3684" s="0"/>
      <c r="XR3684" s="0"/>
      <c r="XS3684" s="0"/>
      <c r="XT3684" s="0"/>
      <c r="XU3684" s="0"/>
      <c r="XV3684" s="0"/>
      <c r="XW3684" s="0"/>
      <c r="XX3684" s="0"/>
      <c r="XY3684" s="0"/>
      <c r="XZ3684" s="0"/>
      <c r="YA3684" s="0"/>
      <c r="YB3684" s="0"/>
      <c r="YC3684" s="0"/>
      <c r="YD3684" s="0"/>
      <c r="YE3684" s="0"/>
      <c r="YF3684" s="0"/>
      <c r="YG3684" s="0"/>
      <c r="YH3684" s="0"/>
      <c r="YI3684" s="0"/>
      <c r="YJ3684" s="0"/>
      <c r="YK3684" s="0"/>
      <c r="YL3684" s="0"/>
      <c r="YM3684" s="0"/>
      <c r="YN3684" s="0"/>
      <c r="YO3684" s="0"/>
      <c r="YP3684" s="0"/>
      <c r="YQ3684" s="0"/>
      <c r="YR3684" s="0"/>
      <c r="YS3684" s="0"/>
      <c r="YT3684" s="0"/>
      <c r="YU3684" s="0"/>
      <c r="YV3684" s="0"/>
      <c r="YW3684" s="0"/>
      <c r="YX3684" s="0"/>
      <c r="YY3684" s="0"/>
      <c r="YZ3684" s="0"/>
      <c r="ZA3684" s="0"/>
      <c r="ZB3684" s="0"/>
      <c r="ZC3684" s="0"/>
      <c r="ZD3684" s="0"/>
      <c r="ZE3684" s="0"/>
      <c r="ZF3684" s="0"/>
      <c r="ZG3684" s="0"/>
      <c r="ZH3684" s="0"/>
      <c r="ZI3684" s="0"/>
      <c r="ZJ3684" s="0"/>
      <c r="ZK3684" s="0"/>
      <c r="ZL3684" s="0"/>
      <c r="ZM3684" s="0"/>
      <c r="ZN3684" s="0"/>
      <c r="ZO3684" s="0"/>
      <c r="ZP3684" s="0"/>
      <c r="ZQ3684" s="0"/>
      <c r="ZR3684" s="0"/>
      <c r="ZS3684" s="0"/>
      <c r="ZT3684" s="0"/>
      <c r="ZU3684" s="0"/>
      <c r="ZV3684" s="0"/>
      <c r="ZW3684" s="0"/>
      <c r="ZX3684" s="0"/>
      <c r="ZY3684" s="0"/>
      <c r="ZZ3684" s="0"/>
      <c r="AAA3684" s="0"/>
      <c r="AAB3684" s="0"/>
      <c r="AAC3684" s="0"/>
      <c r="AAD3684" s="0"/>
      <c r="AAE3684" s="0"/>
      <c r="AAF3684" s="0"/>
      <c r="AAG3684" s="0"/>
      <c r="AAH3684" s="0"/>
      <c r="AAI3684" s="0"/>
      <c r="AAJ3684" s="0"/>
      <c r="AAK3684" s="0"/>
      <c r="AAL3684" s="0"/>
      <c r="AAM3684" s="0"/>
      <c r="AAN3684" s="0"/>
      <c r="AAO3684" s="0"/>
      <c r="AAP3684" s="0"/>
      <c r="AAQ3684" s="0"/>
      <c r="AAR3684" s="0"/>
      <c r="AAS3684" s="0"/>
      <c r="AAT3684" s="0"/>
      <c r="AAU3684" s="0"/>
      <c r="AAV3684" s="0"/>
      <c r="AAW3684" s="0"/>
      <c r="AAX3684" s="0"/>
      <c r="AAY3684" s="0"/>
      <c r="AAZ3684" s="0"/>
      <c r="ABA3684" s="0"/>
      <c r="ABB3684" s="0"/>
      <c r="ABC3684" s="0"/>
      <c r="ABD3684" s="0"/>
      <c r="ABE3684" s="0"/>
      <c r="ABF3684" s="0"/>
      <c r="ABG3684" s="0"/>
      <c r="ABH3684" s="0"/>
      <c r="ABI3684" s="0"/>
      <c r="ABJ3684" s="0"/>
      <c r="ABK3684" s="0"/>
      <c r="ABL3684" s="0"/>
      <c r="ABM3684" s="0"/>
      <c r="ABN3684" s="0"/>
      <c r="ABO3684" s="0"/>
      <c r="ABP3684" s="0"/>
      <c r="ABQ3684" s="0"/>
      <c r="ABR3684" s="0"/>
      <c r="ABS3684" s="0"/>
      <c r="ABT3684" s="0"/>
      <c r="ABU3684" s="0"/>
      <c r="ABV3684" s="0"/>
      <c r="ABW3684" s="0"/>
      <c r="ABX3684" s="0"/>
      <c r="ABY3684" s="0"/>
      <c r="ABZ3684" s="0"/>
      <c r="ACA3684" s="0"/>
      <c r="ACB3684" s="0"/>
      <c r="ACC3684" s="0"/>
      <c r="ACD3684" s="0"/>
      <c r="ACE3684" s="0"/>
      <c r="ACF3684" s="0"/>
      <c r="ACG3684" s="0"/>
      <c r="ACH3684" s="0"/>
      <c r="ACI3684" s="0"/>
      <c r="ACJ3684" s="0"/>
      <c r="ACK3684" s="0"/>
      <c r="ACL3684" s="0"/>
      <c r="ACM3684" s="0"/>
      <c r="ACN3684" s="0"/>
      <c r="ACO3684" s="0"/>
      <c r="ACP3684" s="0"/>
      <c r="ACQ3684" s="0"/>
      <c r="ACR3684" s="0"/>
      <c r="ACS3684" s="0"/>
      <c r="ACT3684" s="0"/>
      <c r="ACU3684" s="0"/>
      <c r="ACV3684" s="0"/>
      <c r="ACW3684" s="0"/>
      <c r="ACX3684" s="0"/>
      <c r="ACY3684" s="0"/>
      <c r="ACZ3684" s="0"/>
      <c r="ADA3684" s="0"/>
      <c r="ADB3684" s="0"/>
      <c r="ADC3684" s="0"/>
      <c r="ADD3684" s="0"/>
      <c r="ADE3684" s="0"/>
      <c r="ADF3684" s="0"/>
      <c r="ADG3684" s="0"/>
      <c r="ADH3684" s="0"/>
      <c r="ADI3684" s="0"/>
      <c r="ADJ3684" s="0"/>
      <c r="ADK3684" s="0"/>
      <c r="ADL3684" s="0"/>
      <c r="ADM3684" s="0"/>
      <c r="ADN3684" s="0"/>
      <c r="ADO3684" s="0"/>
      <c r="ADP3684" s="0"/>
      <c r="ADQ3684" s="0"/>
      <c r="ADR3684" s="0"/>
      <c r="ADS3684" s="0"/>
      <c r="ADT3684" s="0"/>
      <c r="ADU3684" s="0"/>
      <c r="ADV3684" s="0"/>
      <c r="ADW3684" s="0"/>
      <c r="ADX3684" s="0"/>
      <c r="ADY3684" s="0"/>
      <c r="ADZ3684" s="0"/>
      <c r="AEA3684" s="0"/>
      <c r="AEB3684" s="0"/>
      <c r="AEC3684" s="0"/>
      <c r="AED3684" s="0"/>
      <c r="AEE3684" s="0"/>
      <c r="AEF3684" s="0"/>
      <c r="AEG3684" s="0"/>
      <c r="AEH3684" s="0"/>
      <c r="AEI3684" s="0"/>
      <c r="AEJ3684" s="0"/>
      <c r="AEK3684" s="0"/>
      <c r="AEL3684" s="0"/>
      <c r="AEM3684" s="0"/>
      <c r="AEN3684" s="0"/>
      <c r="AEO3684" s="0"/>
      <c r="AEP3684" s="0"/>
      <c r="AEQ3684" s="0"/>
      <c r="AER3684" s="0"/>
      <c r="AES3684" s="0"/>
      <c r="AET3684" s="0"/>
      <c r="AEU3684" s="0"/>
      <c r="AEV3684" s="0"/>
      <c r="AEW3684" s="0"/>
      <c r="AEX3684" s="0"/>
      <c r="AEY3684" s="0"/>
      <c r="AEZ3684" s="0"/>
      <c r="AFA3684" s="0"/>
      <c r="AFB3684" s="0"/>
      <c r="AFC3684" s="0"/>
      <c r="AFD3684" s="0"/>
      <c r="AFE3684" s="0"/>
      <c r="AFF3684" s="0"/>
      <c r="AFG3684" s="0"/>
      <c r="AFH3684" s="0"/>
      <c r="AFI3684" s="0"/>
      <c r="AFJ3684" s="0"/>
      <c r="AFK3684" s="0"/>
      <c r="AFL3684" s="0"/>
      <c r="AFM3684" s="0"/>
      <c r="AFN3684" s="0"/>
      <c r="AFO3684" s="0"/>
      <c r="AFP3684" s="0"/>
      <c r="AFQ3684" s="0"/>
      <c r="AFR3684" s="0"/>
      <c r="AFS3684" s="0"/>
      <c r="AFT3684" s="0"/>
      <c r="AFU3684" s="0"/>
      <c r="AFV3684" s="0"/>
      <c r="AFW3684" s="0"/>
      <c r="AFX3684" s="0"/>
      <c r="AFY3684" s="0"/>
      <c r="AFZ3684" s="0"/>
      <c r="AGA3684" s="0"/>
      <c r="AGB3684" s="0"/>
      <c r="AGC3684" s="0"/>
      <c r="AGD3684" s="0"/>
      <c r="AGE3684" s="0"/>
      <c r="AGF3684" s="0"/>
      <c r="AGG3684" s="0"/>
      <c r="AGH3684" s="0"/>
      <c r="AGI3684" s="0"/>
      <c r="AGJ3684" s="0"/>
      <c r="AGK3684" s="0"/>
      <c r="AGL3684" s="0"/>
      <c r="AGM3684" s="0"/>
      <c r="AGN3684" s="0"/>
      <c r="AGO3684" s="0"/>
      <c r="AGP3684" s="0"/>
      <c r="AGQ3684" s="0"/>
      <c r="AGR3684" s="0"/>
      <c r="AGS3684" s="0"/>
      <c r="AGT3684" s="0"/>
      <c r="AGU3684" s="0"/>
      <c r="AGV3684" s="0"/>
      <c r="AGW3684" s="0"/>
      <c r="AGX3684" s="0"/>
      <c r="AGY3684" s="0"/>
      <c r="AGZ3684" s="0"/>
      <c r="AHA3684" s="0"/>
      <c r="AHB3684" s="0"/>
      <c r="AHC3684" s="0"/>
      <c r="AHD3684" s="0"/>
      <c r="AHE3684" s="0"/>
      <c r="AHF3684" s="0"/>
      <c r="AHG3684" s="0"/>
      <c r="AHH3684" s="0"/>
      <c r="AHI3684" s="0"/>
      <c r="AHJ3684" s="0"/>
      <c r="AHK3684" s="0"/>
      <c r="AHL3684" s="0"/>
      <c r="AHM3684" s="0"/>
      <c r="AHN3684" s="0"/>
      <c r="AHO3684" s="0"/>
      <c r="AHP3684" s="0"/>
      <c r="AHQ3684" s="0"/>
      <c r="AHR3684" s="0"/>
      <c r="AHS3684" s="0"/>
      <c r="AHT3684" s="0"/>
      <c r="AHU3684" s="0"/>
      <c r="AHV3684" s="0"/>
      <c r="AHW3684" s="0"/>
      <c r="AHX3684" s="0"/>
      <c r="AHY3684" s="0"/>
      <c r="AHZ3684" s="0"/>
      <c r="AIA3684" s="0"/>
      <c r="AIB3684" s="0"/>
      <c r="AIC3684" s="0"/>
      <c r="AID3684" s="0"/>
      <c r="AIE3684" s="0"/>
      <c r="AIF3684" s="0"/>
      <c r="AIG3684" s="0"/>
      <c r="AIH3684" s="0"/>
      <c r="AII3684" s="0"/>
      <c r="AIJ3684" s="0"/>
      <c r="AIK3684" s="0"/>
      <c r="AIL3684" s="0"/>
      <c r="AIM3684" s="0"/>
      <c r="AIN3684" s="0"/>
      <c r="AIO3684" s="0"/>
      <c r="AIP3684" s="0"/>
      <c r="AIQ3684" s="0"/>
      <c r="AIR3684" s="0"/>
      <c r="AIS3684" s="0"/>
      <c r="AIT3684" s="0"/>
      <c r="AIU3684" s="0"/>
      <c r="AIV3684" s="0"/>
      <c r="AIW3684" s="0"/>
      <c r="AIX3684" s="0"/>
      <c r="AIY3684" s="0"/>
      <c r="AIZ3684" s="0"/>
      <c r="AJA3684" s="0"/>
      <c r="AJB3684" s="0"/>
      <c r="AJC3684" s="0"/>
      <c r="AJD3684" s="0"/>
      <c r="AJE3684" s="0"/>
      <c r="AJF3684" s="0"/>
      <c r="AJG3684" s="0"/>
      <c r="AJH3684" s="0"/>
      <c r="AJI3684" s="0"/>
      <c r="AJJ3684" s="0"/>
      <c r="AJK3684" s="0"/>
      <c r="AJL3684" s="0"/>
      <c r="AJM3684" s="0"/>
      <c r="AJN3684" s="0"/>
      <c r="AJO3684" s="0"/>
      <c r="AJP3684" s="0"/>
      <c r="AJQ3684" s="0"/>
      <c r="AJR3684" s="0"/>
      <c r="AJS3684" s="0"/>
      <c r="AJT3684" s="0"/>
      <c r="AJU3684" s="0"/>
      <c r="AJV3684" s="0"/>
      <c r="AJW3684" s="0"/>
      <c r="AJX3684" s="0"/>
      <c r="AJY3684" s="0"/>
      <c r="AJZ3684" s="0"/>
      <c r="AKA3684" s="0"/>
      <c r="AKB3684" s="0"/>
      <c r="AKC3684" s="0"/>
      <c r="AKD3684" s="0"/>
      <c r="AKE3684" s="0"/>
      <c r="AKF3684" s="0"/>
      <c r="AKG3684" s="0"/>
      <c r="AKH3684" s="0"/>
      <c r="AKI3684" s="0"/>
      <c r="AKJ3684" s="0"/>
      <c r="AKK3684" s="0"/>
      <c r="AKL3684" s="0"/>
      <c r="AKM3684" s="0"/>
      <c r="AKN3684" s="0"/>
      <c r="AKO3684" s="0"/>
      <c r="AKP3684" s="0"/>
      <c r="AKQ3684" s="0"/>
      <c r="AKR3684" s="0"/>
      <c r="AKS3684" s="0"/>
      <c r="AKT3684" s="0"/>
      <c r="AKU3684" s="0"/>
      <c r="AKV3684" s="0"/>
      <c r="AKW3684" s="0"/>
      <c r="AKX3684" s="0"/>
      <c r="AKY3684" s="0"/>
      <c r="AKZ3684" s="0"/>
      <c r="ALA3684" s="0"/>
      <c r="ALB3684" s="0"/>
      <c r="ALC3684" s="0"/>
      <c r="ALD3684" s="0"/>
      <c r="ALE3684" s="0"/>
      <c r="ALF3684" s="0"/>
      <c r="ALG3684" s="0"/>
      <c r="ALH3684" s="0"/>
      <c r="ALI3684" s="0"/>
      <c r="ALJ3684" s="0"/>
      <c r="ALK3684" s="0"/>
      <c r="ALL3684" s="0"/>
      <c r="ALM3684" s="0"/>
      <c r="ALN3684" s="0"/>
      <c r="ALO3684" s="0"/>
      <c r="ALP3684" s="0"/>
      <c r="ALQ3684" s="0"/>
      <c r="ALR3684" s="0"/>
      <c r="ALS3684" s="0"/>
      <c r="ALT3684" s="0"/>
      <c r="ALU3684" s="0"/>
      <c r="ALV3684" s="0"/>
      <c r="ALW3684" s="0"/>
      <c r="ALX3684" s="0"/>
      <c r="ALY3684" s="0"/>
      <c r="ALZ3684" s="0"/>
      <c r="AMA3684" s="0"/>
      <c r="AMB3684" s="0"/>
      <c r="AMC3684" s="0"/>
      <c r="AMD3684" s="0"/>
      <c r="AME3684" s="0"/>
      <c r="AMF3684" s="0"/>
      <c r="AMG3684" s="0"/>
      <c r="AMH3684" s="0"/>
      <c r="AMI3684" s="0"/>
    </row>
    <row r="3685" customFormat="false" ht="12.75" hidden="false" customHeight="false" outlineLevel="0" collapsed="false">
      <c r="A3685" s="1" t="s">
        <v>3899</v>
      </c>
      <c r="C3685" s="19" t="s">
        <v>3910</v>
      </c>
      <c r="D3685" s="19" t="s">
        <v>13</v>
      </c>
      <c r="E3685" s="20" t="n">
        <v>2.5</v>
      </c>
      <c r="F3685" s="21" t="n">
        <v>0.84</v>
      </c>
      <c r="G3685" s="24" t="s">
        <v>3609</v>
      </c>
      <c r="I3685" s="3"/>
      <c r="K3685" s="4"/>
      <c r="BM3685" s="0"/>
      <c r="BN3685" s="0"/>
      <c r="BO3685" s="0"/>
      <c r="BP3685" s="0"/>
      <c r="BQ3685" s="0"/>
      <c r="BR3685" s="0"/>
      <c r="BS3685" s="0"/>
      <c r="BT3685" s="0"/>
      <c r="BU3685" s="0"/>
      <c r="BV3685" s="0"/>
      <c r="BW3685" s="0"/>
      <c r="BX3685" s="0"/>
      <c r="BY3685" s="0"/>
      <c r="BZ3685" s="0"/>
      <c r="CA3685" s="0"/>
      <c r="CB3685" s="0"/>
      <c r="CC3685" s="0"/>
      <c r="CD3685" s="0"/>
      <c r="CE3685" s="0"/>
      <c r="CF3685" s="0"/>
      <c r="CG3685" s="0"/>
      <c r="CH3685" s="0"/>
      <c r="CI3685" s="0"/>
      <c r="CJ3685" s="0"/>
      <c r="CK3685" s="0"/>
      <c r="CL3685" s="0"/>
      <c r="CM3685" s="0"/>
      <c r="CN3685" s="0"/>
      <c r="CO3685" s="0"/>
      <c r="CP3685" s="0"/>
      <c r="CQ3685" s="0"/>
      <c r="CR3685" s="0"/>
      <c r="CS3685" s="0"/>
      <c r="CT3685" s="0"/>
      <c r="CU3685" s="0"/>
      <c r="CV3685" s="0"/>
      <c r="CW3685" s="0"/>
      <c r="CX3685" s="0"/>
      <c r="CY3685" s="0"/>
      <c r="CZ3685" s="0"/>
      <c r="DA3685" s="0"/>
      <c r="DB3685" s="0"/>
      <c r="DC3685" s="0"/>
      <c r="DD3685" s="0"/>
      <c r="DE3685" s="0"/>
      <c r="DF3685" s="0"/>
      <c r="DG3685" s="0"/>
      <c r="DH3685" s="0"/>
      <c r="DI3685" s="0"/>
      <c r="DJ3685" s="0"/>
      <c r="DK3685" s="0"/>
      <c r="DL3685" s="0"/>
      <c r="DM3685" s="0"/>
      <c r="DN3685" s="0"/>
      <c r="DO3685" s="0"/>
      <c r="DP3685" s="0"/>
      <c r="DQ3685" s="0"/>
      <c r="DR3685" s="0"/>
      <c r="DS3685" s="0"/>
      <c r="DT3685" s="0"/>
      <c r="DU3685" s="0"/>
      <c r="DV3685" s="0"/>
      <c r="DW3685" s="0"/>
      <c r="DX3685" s="0"/>
      <c r="DY3685" s="0"/>
      <c r="DZ3685" s="0"/>
      <c r="EA3685" s="0"/>
      <c r="EB3685" s="0"/>
      <c r="EC3685" s="0"/>
      <c r="ED3685" s="0"/>
      <c r="EE3685" s="0"/>
      <c r="EF3685" s="0"/>
      <c r="EG3685" s="0"/>
      <c r="EH3685" s="0"/>
      <c r="EI3685" s="0"/>
      <c r="EJ3685" s="0"/>
      <c r="EK3685" s="0"/>
      <c r="EL3685" s="0"/>
      <c r="EM3685" s="0"/>
      <c r="EN3685" s="0"/>
      <c r="EO3685" s="0"/>
      <c r="EP3685" s="0"/>
      <c r="EQ3685" s="0"/>
      <c r="ER3685" s="0"/>
      <c r="ES3685" s="0"/>
      <c r="ET3685" s="0"/>
      <c r="EU3685" s="0"/>
      <c r="EV3685" s="0"/>
      <c r="EW3685" s="0"/>
      <c r="EX3685" s="0"/>
      <c r="EY3685" s="0"/>
      <c r="EZ3685" s="0"/>
      <c r="FA3685" s="0"/>
      <c r="FB3685" s="0"/>
      <c r="FC3685" s="0"/>
      <c r="FD3685" s="0"/>
      <c r="FE3685" s="0"/>
      <c r="FF3685" s="0"/>
      <c r="FG3685" s="0"/>
      <c r="FH3685" s="0"/>
      <c r="FI3685" s="0"/>
      <c r="FJ3685" s="0"/>
      <c r="FK3685" s="0"/>
      <c r="FL3685" s="0"/>
      <c r="FM3685" s="0"/>
      <c r="FN3685" s="0"/>
      <c r="FO3685" s="0"/>
      <c r="FP3685" s="0"/>
      <c r="FQ3685" s="0"/>
      <c r="FR3685" s="0"/>
      <c r="FS3685" s="0"/>
      <c r="FT3685" s="0"/>
      <c r="FU3685" s="0"/>
      <c r="FV3685" s="0"/>
      <c r="FW3685" s="0"/>
      <c r="FX3685" s="0"/>
      <c r="FY3685" s="0"/>
      <c r="FZ3685" s="0"/>
      <c r="GA3685" s="0"/>
      <c r="GB3685" s="0"/>
      <c r="GC3685" s="0"/>
      <c r="GD3685" s="0"/>
      <c r="GE3685" s="0"/>
      <c r="GF3685" s="0"/>
      <c r="GG3685" s="0"/>
      <c r="GH3685" s="0"/>
      <c r="GI3685" s="0"/>
      <c r="GJ3685" s="0"/>
      <c r="GK3685" s="0"/>
      <c r="GL3685" s="0"/>
      <c r="GM3685" s="0"/>
      <c r="GN3685" s="0"/>
      <c r="GO3685" s="0"/>
      <c r="GP3685" s="0"/>
      <c r="GQ3685" s="0"/>
      <c r="GR3685" s="0"/>
      <c r="GS3685" s="0"/>
      <c r="GT3685" s="0"/>
      <c r="GU3685" s="0"/>
      <c r="GV3685" s="0"/>
      <c r="GW3685" s="0"/>
      <c r="GX3685" s="0"/>
      <c r="GY3685" s="0"/>
      <c r="GZ3685" s="0"/>
      <c r="HA3685" s="0"/>
      <c r="HB3685" s="0"/>
      <c r="HC3685" s="0"/>
      <c r="HD3685" s="0"/>
      <c r="HE3685" s="0"/>
      <c r="HF3685" s="0"/>
      <c r="HG3685" s="0"/>
      <c r="HH3685" s="0"/>
      <c r="HI3685" s="0"/>
      <c r="HJ3685" s="0"/>
      <c r="HK3685" s="0"/>
      <c r="HL3685" s="0"/>
      <c r="HM3685" s="0"/>
      <c r="HN3685" s="0"/>
      <c r="HO3685" s="0"/>
      <c r="HP3685" s="0"/>
      <c r="HQ3685" s="0"/>
      <c r="HR3685" s="0"/>
      <c r="HS3685" s="0"/>
      <c r="HT3685" s="0"/>
      <c r="HU3685" s="0"/>
      <c r="HV3685" s="0"/>
      <c r="HW3685" s="0"/>
      <c r="HX3685" s="0"/>
      <c r="HY3685" s="0"/>
      <c r="HZ3685" s="0"/>
      <c r="IA3685" s="0"/>
      <c r="IB3685" s="0"/>
      <c r="IC3685" s="0"/>
      <c r="ID3685" s="0"/>
      <c r="IE3685" s="0"/>
      <c r="IF3685" s="0"/>
      <c r="IG3685" s="0"/>
      <c r="IH3685" s="0"/>
      <c r="II3685" s="0"/>
      <c r="IJ3685" s="0"/>
      <c r="IK3685" s="0"/>
      <c r="IL3685" s="0"/>
      <c r="IM3685" s="0"/>
      <c r="IN3685" s="0"/>
      <c r="IO3685" s="0"/>
      <c r="IP3685" s="0"/>
      <c r="IQ3685" s="0"/>
      <c r="IR3685" s="0"/>
      <c r="IS3685" s="0"/>
      <c r="IT3685" s="0"/>
      <c r="IU3685" s="0"/>
      <c r="IV3685" s="0"/>
      <c r="IW3685" s="0"/>
      <c r="IX3685" s="0"/>
      <c r="IY3685" s="0"/>
      <c r="IZ3685" s="0"/>
      <c r="JA3685" s="0"/>
      <c r="JB3685" s="0"/>
      <c r="JC3685" s="0"/>
      <c r="JD3685" s="0"/>
      <c r="JE3685" s="0"/>
      <c r="JF3685" s="0"/>
      <c r="JG3685" s="0"/>
      <c r="JH3685" s="0"/>
      <c r="JI3685" s="0"/>
      <c r="JJ3685" s="0"/>
      <c r="JK3685" s="0"/>
      <c r="JL3685" s="0"/>
      <c r="JM3685" s="0"/>
      <c r="JN3685" s="0"/>
      <c r="JO3685" s="0"/>
      <c r="JP3685" s="0"/>
      <c r="JQ3685" s="0"/>
      <c r="JR3685" s="0"/>
      <c r="JS3685" s="0"/>
      <c r="JT3685" s="0"/>
      <c r="JU3685" s="0"/>
      <c r="JV3685" s="0"/>
      <c r="JW3685" s="0"/>
      <c r="JX3685" s="0"/>
      <c r="JY3685" s="0"/>
      <c r="JZ3685" s="0"/>
      <c r="KA3685" s="0"/>
      <c r="KB3685" s="0"/>
      <c r="KC3685" s="0"/>
      <c r="KD3685" s="0"/>
      <c r="KE3685" s="0"/>
      <c r="KF3685" s="0"/>
      <c r="KG3685" s="0"/>
      <c r="KH3685" s="0"/>
      <c r="KI3685" s="0"/>
      <c r="KJ3685" s="0"/>
      <c r="KK3685" s="0"/>
      <c r="KL3685" s="0"/>
      <c r="KM3685" s="0"/>
      <c r="KN3685" s="0"/>
      <c r="KO3685" s="0"/>
      <c r="KP3685" s="0"/>
      <c r="KQ3685" s="0"/>
      <c r="KR3685" s="0"/>
      <c r="KS3685" s="0"/>
      <c r="KT3685" s="0"/>
      <c r="KU3685" s="0"/>
      <c r="KV3685" s="0"/>
      <c r="KW3685" s="0"/>
      <c r="KX3685" s="0"/>
      <c r="KY3685" s="0"/>
      <c r="KZ3685" s="0"/>
      <c r="LA3685" s="0"/>
      <c r="LB3685" s="0"/>
      <c r="LC3685" s="0"/>
      <c r="LD3685" s="0"/>
      <c r="LE3685" s="0"/>
      <c r="LF3685" s="0"/>
      <c r="LG3685" s="0"/>
      <c r="LH3685" s="0"/>
      <c r="LI3685" s="0"/>
      <c r="LJ3685" s="0"/>
      <c r="LK3685" s="0"/>
      <c r="LL3685" s="0"/>
      <c r="LM3685" s="0"/>
      <c r="LN3685" s="0"/>
      <c r="LO3685" s="0"/>
      <c r="LP3685" s="0"/>
      <c r="LQ3685" s="0"/>
      <c r="LR3685" s="0"/>
      <c r="LS3685" s="0"/>
      <c r="LT3685" s="0"/>
      <c r="LU3685" s="0"/>
      <c r="LV3685" s="0"/>
      <c r="LW3685" s="0"/>
      <c r="LX3685" s="0"/>
      <c r="LY3685" s="0"/>
      <c r="LZ3685" s="0"/>
      <c r="MA3685" s="0"/>
      <c r="MB3685" s="0"/>
      <c r="MC3685" s="0"/>
      <c r="MD3685" s="0"/>
      <c r="ME3685" s="0"/>
      <c r="MF3685" s="0"/>
      <c r="MG3685" s="0"/>
      <c r="MH3685" s="0"/>
      <c r="MI3685" s="0"/>
      <c r="MJ3685" s="0"/>
      <c r="MK3685" s="0"/>
      <c r="ML3685" s="0"/>
      <c r="MM3685" s="0"/>
      <c r="MN3685" s="0"/>
      <c r="MO3685" s="0"/>
      <c r="MP3685" s="0"/>
      <c r="MQ3685" s="0"/>
      <c r="MR3685" s="0"/>
      <c r="MS3685" s="0"/>
      <c r="MT3685" s="0"/>
      <c r="MU3685" s="0"/>
      <c r="MV3685" s="0"/>
      <c r="MW3685" s="0"/>
      <c r="MX3685" s="0"/>
      <c r="MY3685" s="0"/>
      <c r="MZ3685" s="0"/>
      <c r="NA3685" s="0"/>
      <c r="NB3685" s="0"/>
      <c r="NC3685" s="0"/>
      <c r="ND3685" s="0"/>
      <c r="NE3685" s="0"/>
      <c r="NF3685" s="0"/>
      <c r="NG3685" s="0"/>
      <c r="NH3685" s="0"/>
      <c r="NI3685" s="0"/>
      <c r="NJ3685" s="0"/>
      <c r="NK3685" s="0"/>
      <c r="NL3685" s="0"/>
      <c r="NM3685" s="0"/>
      <c r="NN3685" s="0"/>
      <c r="NO3685" s="0"/>
      <c r="NP3685" s="0"/>
      <c r="NQ3685" s="0"/>
      <c r="NR3685" s="0"/>
      <c r="NS3685" s="0"/>
      <c r="NT3685" s="0"/>
      <c r="NU3685" s="0"/>
      <c r="NV3685" s="0"/>
      <c r="NW3685" s="0"/>
      <c r="NX3685" s="0"/>
      <c r="NY3685" s="0"/>
      <c r="NZ3685" s="0"/>
      <c r="OA3685" s="0"/>
      <c r="OB3685" s="0"/>
      <c r="OC3685" s="0"/>
      <c r="OD3685" s="0"/>
      <c r="OE3685" s="0"/>
      <c r="OF3685" s="0"/>
      <c r="OG3685" s="0"/>
      <c r="OH3685" s="0"/>
      <c r="OI3685" s="0"/>
      <c r="OJ3685" s="0"/>
      <c r="OK3685" s="0"/>
      <c r="OL3685" s="0"/>
      <c r="OM3685" s="0"/>
      <c r="ON3685" s="0"/>
      <c r="OO3685" s="0"/>
      <c r="OP3685" s="0"/>
      <c r="OQ3685" s="0"/>
      <c r="OR3685" s="0"/>
      <c r="OS3685" s="0"/>
      <c r="OT3685" s="0"/>
      <c r="OU3685" s="0"/>
      <c r="OV3685" s="0"/>
      <c r="OW3685" s="0"/>
      <c r="OX3685" s="0"/>
      <c r="OY3685" s="0"/>
      <c r="OZ3685" s="0"/>
      <c r="PA3685" s="0"/>
      <c r="PB3685" s="0"/>
      <c r="PC3685" s="0"/>
      <c r="PD3685" s="0"/>
      <c r="PE3685" s="0"/>
      <c r="PF3685" s="0"/>
      <c r="PG3685" s="0"/>
      <c r="PH3685" s="0"/>
      <c r="PI3685" s="0"/>
      <c r="PJ3685" s="0"/>
      <c r="PK3685" s="0"/>
      <c r="PL3685" s="0"/>
      <c r="PM3685" s="0"/>
      <c r="PN3685" s="0"/>
      <c r="PO3685" s="0"/>
      <c r="PP3685" s="0"/>
      <c r="PQ3685" s="0"/>
      <c r="PR3685" s="0"/>
      <c r="PS3685" s="0"/>
      <c r="PT3685" s="0"/>
      <c r="PU3685" s="0"/>
      <c r="PV3685" s="0"/>
      <c r="PW3685" s="0"/>
      <c r="PX3685" s="0"/>
      <c r="PY3685" s="0"/>
      <c r="PZ3685" s="0"/>
      <c r="QA3685" s="0"/>
      <c r="QB3685" s="0"/>
      <c r="QC3685" s="0"/>
      <c r="QD3685" s="0"/>
      <c r="QE3685" s="0"/>
      <c r="QF3685" s="0"/>
      <c r="QG3685" s="0"/>
      <c r="QH3685" s="0"/>
      <c r="QI3685" s="0"/>
      <c r="QJ3685" s="0"/>
      <c r="QK3685" s="0"/>
      <c r="QL3685" s="0"/>
      <c r="QM3685" s="0"/>
      <c r="QN3685" s="0"/>
      <c r="QO3685" s="0"/>
      <c r="QP3685" s="0"/>
      <c r="QQ3685" s="0"/>
      <c r="QR3685" s="0"/>
      <c r="QS3685" s="0"/>
      <c r="QT3685" s="0"/>
      <c r="QU3685" s="0"/>
      <c r="QV3685" s="0"/>
      <c r="QW3685" s="0"/>
      <c r="QX3685" s="0"/>
      <c r="QY3685" s="0"/>
      <c r="QZ3685" s="0"/>
      <c r="RA3685" s="0"/>
      <c r="RB3685" s="0"/>
      <c r="RC3685" s="0"/>
      <c r="RD3685" s="0"/>
      <c r="RE3685" s="0"/>
      <c r="RF3685" s="0"/>
      <c r="RG3685" s="0"/>
      <c r="RH3685" s="0"/>
      <c r="RI3685" s="0"/>
      <c r="RJ3685" s="0"/>
      <c r="RK3685" s="0"/>
      <c r="RL3685" s="0"/>
      <c r="RM3685" s="0"/>
      <c r="RN3685" s="0"/>
      <c r="RO3685" s="0"/>
      <c r="RP3685" s="0"/>
      <c r="RQ3685" s="0"/>
      <c r="RR3685" s="0"/>
      <c r="RS3685" s="0"/>
      <c r="RT3685" s="0"/>
      <c r="RU3685" s="0"/>
      <c r="RV3685" s="0"/>
      <c r="RW3685" s="0"/>
      <c r="RX3685" s="0"/>
      <c r="RY3685" s="0"/>
      <c r="RZ3685" s="0"/>
      <c r="SA3685" s="0"/>
      <c r="SB3685" s="0"/>
      <c r="SC3685" s="0"/>
      <c r="SD3685" s="0"/>
      <c r="SE3685" s="0"/>
      <c r="SF3685" s="0"/>
      <c r="SG3685" s="0"/>
      <c r="SH3685" s="0"/>
      <c r="SI3685" s="0"/>
      <c r="SJ3685" s="0"/>
      <c r="SK3685" s="0"/>
      <c r="SL3685" s="0"/>
      <c r="SM3685" s="0"/>
      <c r="SN3685" s="0"/>
      <c r="SO3685" s="0"/>
      <c r="SP3685" s="0"/>
      <c r="SQ3685" s="0"/>
      <c r="SR3685" s="0"/>
      <c r="SS3685" s="0"/>
      <c r="ST3685" s="0"/>
      <c r="SU3685" s="0"/>
      <c r="SV3685" s="0"/>
      <c r="SW3685" s="0"/>
      <c r="SX3685" s="0"/>
      <c r="SY3685" s="0"/>
      <c r="SZ3685" s="0"/>
      <c r="TA3685" s="0"/>
      <c r="TB3685" s="0"/>
      <c r="TC3685" s="0"/>
      <c r="TD3685" s="0"/>
      <c r="TE3685" s="0"/>
      <c r="TF3685" s="0"/>
      <c r="TG3685" s="0"/>
      <c r="TH3685" s="0"/>
      <c r="TI3685" s="0"/>
      <c r="TJ3685" s="0"/>
      <c r="TK3685" s="0"/>
      <c r="TL3685" s="0"/>
      <c r="TM3685" s="0"/>
      <c r="TN3685" s="0"/>
      <c r="TO3685" s="0"/>
      <c r="TP3685" s="0"/>
      <c r="TQ3685" s="0"/>
      <c r="TR3685" s="0"/>
      <c r="TS3685" s="0"/>
      <c r="TT3685" s="0"/>
      <c r="TU3685" s="0"/>
      <c r="TV3685" s="0"/>
      <c r="TW3685" s="0"/>
      <c r="TX3685" s="0"/>
      <c r="TY3685" s="0"/>
      <c r="TZ3685" s="0"/>
      <c r="UA3685" s="0"/>
      <c r="UB3685" s="0"/>
      <c r="UC3685" s="0"/>
      <c r="UD3685" s="0"/>
      <c r="UE3685" s="0"/>
      <c r="UF3685" s="0"/>
      <c r="UG3685" s="0"/>
      <c r="UH3685" s="0"/>
      <c r="UI3685" s="0"/>
      <c r="UJ3685" s="0"/>
      <c r="UK3685" s="0"/>
      <c r="UL3685" s="0"/>
      <c r="UM3685" s="0"/>
      <c r="UN3685" s="0"/>
      <c r="UO3685" s="0"/>
      <c r="UP3685" s="0"/>
      <c r="UQ3685" s="0"/>
      <c r="UR3685" s="0"/>
      <c r="US3685" s="0"/>
      <c r="UT3685" s="0"/>
      <c r="UU3685" s="0"/>
      <c r="UV3685" s="0"/>
      <c r="UW3685" s="0"/>
      <c r="UX3685" s="0"/>
      <c r="UY3685" s="0"/>
      <c r="UZ3685" s="0"/>
      <c r="VA3685" s="0"/>
      <c r="VB3685" s="0"/>
      <c r="VC3685" s="0"/>
      <c r="VD3685" s="0"/>
      <c r="VE3685" s="0"/>
      <c r="VF3685" s="0"/>
      <c r="VG3685" s="0"/>
      <c r="VH3685" s="0"/>
      <c r="VI3685" s="0"/>
      <c r="VJ3685" s="0"/>
      <c r="VK3685" s="0"/>
      <c r="VL3685" s="0"/>
      <c r="VM3685" s="0"/>
      <c r="VN3685" s="0"/>
      <c r="VO3685" s="0"/>
      <c r="VP3685" s="0"/>
      <c r="VQ3685" s="0"/>
      <c r="VR3685" s="0"/>
      <c r="VS3685" s="0"/>
      <c r="VT3685" s="0"/>
      <c r="VU3685" s="0"/>
      <c r="VV3685" s="0"/>
      <c r="VW3685" s="0"/>
      <c r="VX3685" s="0"/>
      <c r="VY3685" s="0"/>
      <c r="VZ3685" s="0"/>
      <c r="WA3685" s="0"/>
      <c r="WB3685" s="0"/>
      <c r="WC3685" s="0"/>
      <c r="WD3685" s="0"/>
      <c r="WE3685" s="0"/>
      <c r="WF3685" s="0"/>
      <c r="WG3685" s="0"/>
      <c r="WH3685" s="0"/>
      <c r="WI3685" s="0"/>
      <c r="WJ3685" s="0"/>
      <c r="WK3685" s="0"/>
      <c r="WL3685" s="0"/>
      <c r="WM3685" s="0"/>
      <c r="WN3685" s="0"/>
      <c r="WO3685" s="0"/>
      <c r="WP3685" s="0"/>
      <c r="WQ3685" s="0"/>
      <c r="WR3685" s="0"/>
      <c r="WS3685" s="0"/>
      <c r="WT3685" s="0"/>
      <c r="WU3685" s="0"/>
      <c r="WV3685" s="0"/>
      <c r="WW3685" s="0"/>
      <c r="WX3685" s="0"/>
      <c r="WY3685" s="0"/>
      <c r="WZ3685" s="0"/>
      <c r="XA3685" s="0"/>
      <c r="XB3685" s="0"/>
      <c r="XC3685" s="0"/>
      <c r="XD3685" s="0"/>
      <c r="XE3685" s="0"/>
      <c r="XF3685" s="0"/>
      <c r="XG3685" s="0"/>
      <c r="XH3685" s="0"/>
      <c r="XI3685" s="0"/>
      <c r="XJ3685" s="0"/>
      <c r="XK3685" s="0"/>
      <c r="XL3685" s="0"/>
      <c r="XM3685" s="0"/>
      <c r="XN3685" s="0"/>
      <c r="XO3685" s="0"/>
      <c r="XP3685" s="0"/>
      <c r="XQ3685" s="0"/>
      <c r="XR3685" s="0"/>
      <c r="XS3685" s="0"/>
      <c r="XT3685" s="0"/>
      <c r="XU3685" s="0"/>
      <c r="XV3685" s="0"/>
      <c r="XW3685" s="0"/>
      <c r="XX3685" s="0"/>
      <c r="XY3685" s="0"/>
      <c r="XZ3685" s="0"/>
      <c r="YA3685" s="0"/>
      <c r="YB3685" s="0"/>
      <c r="YC3685" s="0"/>
      <c r="YD3685" s="0"/>
      <c r="YE3685" s="0"/>
      <c r="YF3685" s="0"/>
      <c r="YG3685" s="0"/>
      <c r="YH3685" s="0"/>
      <c r="YI3685" s="0"/>
      <c r="YJ3685" s="0"/>
      <c r="YK3685" s="0"/>
      <c r="YL3685" s="0"/>
      <c r="YM3685" s="0"/>
      <c r="YN3685" s="0"/>
      <c r="YO3685" s="0"/>
      <c r="YP3685" s="0"/>
      <c r="YQ3685" s="0"/>
      <c r="YR3685" s="0"/>
      <c r="YS3685" s="0"/>
      <c r="YT3685" s="0"/>
      <c r="YU3685" s="0"/>
      <c r="YV3685" s="0"/>
      <c r="YW3685" s="0"/>
      <c r="YX3685" s="0"/>
      <c r="YY3685" s="0"/>
      <c r="YZ3685" s="0"/>
      <c r="ZA3685" s="0"/>
      <c r="ZB3685" s="0"/>
      <c r="ZC3685" s="0"/>
      <c r="ZD3685" s="0"/>
      <c r="ZE3685" s="0"/>
      <c r="ZF3685" s="0"/>
      <c r="ZG3685" s="0"/>
      <c r="ZH3685" s="0"/>
      <c r="ZI3685" s="0"/>
      <c r="ZJ3685" s="0"/>
      <c r="ZK3685" s="0"/>
      <c r="ZL3685" s="0"/>
      <c r="ZM3685" s="0"/>
      <c r="ZN3685" s="0"/>
      <c r="ZO3685" s="0"/>
      <c r="ZP3685" s="0"/>
      <c r="ZQ3685" s="0"/>
      <c r="ZR3685" s="0"/>
      <c r="ZS3685" s="0"/>
      <c r="ZT3685" s="0"/>
      <c r="ZU3685" s="0"/>
      <c r="ZV3685" s="0"/>
      <c r="ZW3685" s="0"/>
      <c r="ZX3685" s="0"/>
      <c r="ZY3685" s="0"/>
      <c r="ZZ3685" s="0"/>
      <c r="AAA3685" s="0"/>
      <c r="AAB3685" s="0"/>
      <c r="AAC3685" s="0"/>
      <c r="AAD3685" s="0"/>
      <c r="AAE3685" s="0"/>
      <c r="AAF3685" s="0"/>
      <c r="AAG3685" s="0"/>
      <c r="AAH3685" s="0"/>
      <c r="AAI3685" s="0"/>
      <c r="AAJ3685" s="0"/>
      <c r="AAK3685" s="0"/>
      <c r="AAL3685" s="0"/>
      <c r="AAM3685" s="0"/>
      <c r="AAN3685" s="0"/>
      <c r="AAO3685" s="0"/>
      <c r="AAP3685" s="0"/>
      <c r="AAQ3685" s="0"/>
      <c r="AAR3685" s="0"/>
      <c r="AAS3685" s="0"/>
      <c r="AAT3685" s="0"/>
      <c r="AAU3685" s="0"/>
      <c r="AAV3685" s="0"/>
      <c r="AAW3685" s="0"/>
      <c r="AAX3685" s="0"/>
      <c r="AAY3685" s="0"/>
      <c r="AAZ3685" s="0"/>
      <c r="ABA3685" s="0"/>
      <c r="ABB3685" s="0"/>
      <c r="ABC3685" s="0"/>
      <c r="ABD3685" s="0"/>
      <c r="ABE3685" s="0"/>
      <c r="ABF3685" s="0"/>
      <c r="ABG3685" s="0"/>
      <c r="ABH3685" s="0"/>
      <c r="ABI3685" s="0"/>
      <c r="ABJ3685" s="0"/>
      <c r="ABK3685" s="0"/>
      <c r="ABL3685" s="0"/>
      <c r="ABM3685" s="0"/>
      <c r="ABN3685" s="0"/>
      <c r="ABO3685" s="0"/>
      <c r="ABP3685" s="0"/>
      <c r="ABQ3685" s="0"/>
      <c r="ABR3685" s="0"/>
      <c r="ABS3685" s="0"/>
      <c r="ABT3685" s="0"/>
      <c r="ABU3685" s="0"/>
      <c r="ABV3685" s="0"/>
      <c r="ABW3685" s="0"/>
      <c r="ABX3685" s="0"/>
      <c r="ABY3685" s="0"/>
      <c r="ABZ3685" s="0"/>
      <c r="ACA3685" s="0"/>
      <c r="ACB3685" s="0"/>
      <c r="ACC3685" s="0"/>
      <c r="ACD3685" s="0"/>
      <c r="ACE3685" s="0"/>
      <c r="ACF3685" s="0"/>
      <c r="ACG3685" s="0"/>
      <c r="ACH3685" s="0"/>
      <c r="ACI3685" s="0"/>
      <c r="ACJ3685" s="0"/>
      <c r="ACK3685" s="0"/>
      <c r="ACL3685" s="0"/>
      <c r="ACM3685" s="0"/>
      <c r="ACN3685" s="0"/>
      <c r="ACO3685" s="0"/>
      <c r="ACP3685" s="0"/>
      <c r="ACQ3685" s="0"/>
      <c r="ACR3685" s="0"/>
      <c r="ACS3685" s="0"/>
      <c r="ACT3685" s="0"/>
      <c r="ACU3685" s="0"/>
      <c r="ACV3685" s="0"/>
      <c r="ACW3685" s="0"/>
      <c r="ACX3685" s="0"/>
      <c r="ACY3685" s="0"/>
      <c r="ACZ3685" s="0"/>
      <c r="ADA3685" s="0"/>
      <c r="ADB3685" s="0"/>
      <c r="ADC3685" s="0"/>
      <c r="ADD3685" s="0"/>
      <c r="ADE3685" s="0"/>
      <c r="ADF3685" s="0"/>
      <c r="ADG3685" s="0"/>
      <c r="ADH3685" s="0"/>
      <c r="ADI3685" s="0"/>
      <c r="ADJ3685" s="0"/>
      <c r="ADK3685" s="0"/>
      <c r="ADL3685" s="0"/>
      <c r="ADM3685" s="0"/>
      <c r="ADN3685" s="0"/>
      <c r="ADO3685" s="0"/>
      <c r="ADP3685" s="0"/>
      <c r="ADQ3685" s="0"/>
      <c r="ADR3685" s="0"/>
      <c r="ADS3685" s="0"/>
      <c r="ADT3685" s="0"/>
      <c r="ADU3685" s="0"/>
      <c r="ADV3685" s="0"/>
      <c r="ADW3685" s="0"/>
      <c r="ADX3685" s="0"/>
      <c r="ADY3685" s="0"/>
      <c r="ADZ3685" s="0"/>
      <c r="AEA3685" s="0"/>
      <c r="AEB3685" s="0"/>
      <c r="AEC3685" s="0"/>
      <c r="AED3685" s="0"/>
      <c r="AEE3685" s="0"/>
      <c r="AEF3685" s="0"/>
      <c r="AEG3685" s="0"/>
      <c r="AEH3685" s="0"/>
      <c r="AEI3685" s="0"/>
      <c r="AEJ3685" s="0"/>
      <c r="AEK3685" s="0"/>
      <c r="AEL3685" s="0"/>
      <c r="AEM3685" s="0"/>
      <c r="AEN3685" s="0"/>
      <c r="AEO3685" s="0"/>
      <c r="AEP3685" s="0"/>
      <c r="AEQ3685" s="0"/>
      <c r="AER3685" s="0"/>
      <c r="AES3685" s="0"/>
      <c r="AET3685" s="0"/>
      <c r="AEU3685" s="0"/>
      <c r="AEV3685" s="0"/>
      <c r="AEW3685" s="0"/>
      <c r="AEX3685" s="0"/>
      <c r="AEY3685" s="0"/>
      <c r="AEZ3685" s="0"/>
      <c r="AFA3685" s="0"/>
      <c r="AFB3685" s="0"/>
      <c r="AFC3685" s="0"/>
      <c r="AFD3685" s="0"/>
      <c r="AFE3685" s="0"/>
      <c r="AFF3685" s="0"/>
      <c r="AFG3685" s="0"/>
      <c r="AFH3685" s="0"/>
      <c r="AFI3685" s="0"/>
      <c r="AFJ3685" s="0"/>
      <c r="AFK3685" s="0"/>
      <c r="AFL3685" s="0"/>
      <c r="AFM3685" s="0"/>
      <c r="AFN3685" s="0"/>
      <c r="AFO3685" s="0"/>
      <c r="AFP3685" s="0"/>
      <c r="AFQ3685" s="0"/>
      <c r="AFR3685" s="0"/>
      <c r="AFS3685" s="0"/>
      <c r="AFT3685" s="0"/>
      <c r="AFU3685" s="0"/>
      <c r="AFV3685" s="0"/>
      <c r="AFW3685" s="0"/>
      <c r="AFX3685" s="0"/>
      <c r="AFY3685" s="0"/>
      <c r="AFZ3685" s="0"/>
      <c r="AGA3685" s="0"/>
      <c r="AGB3685" s="0"/>
      <c r="AGC3685" s="0"/>
      <c r="AGD3685" s="0"/>
      <c r="AGE3685" s="0"/>
      <c r="AGF3685" s="0"/>
      <c r="AGG3685" s="0"/>
      <c r="AGH3685" s="0"/>
      <c r="AGI3685" s="0"/>
      <c r="AGJ3685" s="0"/>
      <c r="AGK3685" s="0"/>
      <c r="AGL3685" s="0"/>
      <c r="AGM3685" s="0"/>
      <c r="AGN3685" s="0"/>
      <c r="AGO3685" s="0"/>
      <c r="AGP3685" s="0"/>
      <c r="AGQ3685" s="0"/>
      <c r="AGR3685" s="0"/>
      <c r="AGS3685" s="0"/>
      <c r="AGT3685" s="0"/>
      <c r="AGU3685" s="0"/>
      <c r="AGV3685" s="0"/>
      <c r="AGW3685" s="0"/>
      <c r="AGX3685" s="0"/>
      <c r="AGY3685" s="0"/>
      <c r="AGZ3685" s="0"/>
      <c r="AHA3685" s="0"/>
      <c r="AHB3685" s="0"/>
      <c r="AHC3685" s="0"/>
      <c r="AHD3685" s="0"/>
      <c r="AHE3685" s="0"/>
      <c r="AHF3685" s="0"/>
      <c r="AHG3685" s="0"/>
      <c r="AHH3685" s="0"/>
      <c r="AHI3685" s="0"/>
      <c r="AHJ3685" s="0"/>
      <c r="AHK3685" s="0"/>
      <c r="AHL3685" s="0"/>
      <c r="AHM3685" s="0"/>
      <c r="AHN3685" s="0"/>
      <c r="AHO3685" s="0"/>
      <c r="AHP3685" s="0"/>
      <c r="AHQ3685" s="0"/>
      <c r="AHR3685" s="0"/>
      <c r="AHS3685" s="0"/>
      <c r="AHT3685" s="0"/>
      <c r="AHU3685" s="0"/>
      <c r="AHV3685" s="0"/>
      <c r="AHW3685" s="0"/>
      <c r="AHX3685" s="0"/>
      <c r="AHY3685" s="0"/>
      <c r="AHZ3685" s="0"/>
      <c r="AIA3685" s="0"/>
      <c r="AIB3685" s="0"/>
      <c r="AIC3685" s="0"/>
      <c r="AID3685" s="0"/>
      <c r="AIE3685" s="0"/>
      <c r="AIF3685" s="0"/>
      <c r="AIG3685" s="0"/>
      <c r="AIH3685" s="0"/>
      <c r="AII3685" s="0"/>
      <c r="AIJ3685" s="0"/>
      <c r="AIK3685" s="0"/>
      <c r="AIL3685" s="0"/>
      <c r="AIM3685" s="0"/>
      <c r="AIN3685" s="0"/>
      <c r="AIO3685" s="0"/>
      <c r="AIP3685" s="0"/>
      <c r="AIQ3685" s="0"/>
      <c r="AIR3685" s="0"/>
      <c r="AIS3685" s="0"/>
      <c r="AIT3685" s="0"/>
      <c r="AIU3685" s="0"/>
      <c r="AIV3685" s="0"/>
      <c r="AIW3685" s="0"/>
      <c r="AIX3685" s="0"/>
      <c r="AIY3685" s="0"/>
      <c r="AIZ3685" s="0"/>
      <c r="AJA3685" s="0"/>
      <c r="AJB3685" s="0"/>
      <c r="AJC3685" s="0"/>
      <c r="AJD3685" s="0"/>
      <c r="AJE3685" s="0"/>
      <c r="AJF3685" s="0"/>
      <c r="AJG3685" s="0"/>
      <c r="AJH3685" s="0"/>
      <c r="AJI3685" s="0"/>
      <c r="AJJ3685" s="0"/>
      <c r="AJK3685" s="0"/>
      <c r="AJL3685" s="0"/>
      <c r="AJM3685" s="0"/>
      <c r="AJN3685" s="0"/>
      <c r="AJO3685" s="0"/>
      <c r="AJP3685" s="0"/>
      <c r="AJQ3685" s="0"/>
      <c r="AJR3685" s="0"/>
      <c r="AJS3685" s="0"/>
      <c r="AJT3685" s="0"/>
      <c r="AJU3685" s="0"/>
      <c r="AJV3685" s="0"/>
      <c r="AJW3685" s="0"/>
      <c r="AJX3685" s="0"/>
      <c r="AJY3685" s="0"/>
      <c r="AJZ3685" s="0"/>
      <c r="AKA3685" s="0"/>
      <c r="AKB3685" s="0"/>
      <c r="AKC3685" s="0"/>
      <c r="AKD3685" s="0"/>
      <c r="AKE3685" s="0"/>
      <c r="AKF3685" s="0"/>
      <c r="AKG3685" s="0"/>
      <c r="AKH3685" s="0"/>
      <c r="AKI3685" s="0"/>
      <c r="AKJ3685" s="0"/>
      <c r="AKK3685" s="0"/>
      <c r="AKL3685" s="0"/>
      <c r="AKM3685" s="0"/>
      <c r="AKN3685" s="0"/>
      <c r="AKO3685" s="0"/>
      <c r="AKP3685" s="0"/>
      <c r="AKQ3685" s="0"/>
      <c r="AKR3685" s="0"/>
      <c r="AKS3685" s="0"/>
      <c r="AKT3685" s="0"/>
      <c r="AKU3685" s="0"/>
      <c r="AKV3685" s="0"/>
      <c r="AKW3685" s="0"/>
      <c r="AKX3685" s="0"/>
      <c r="AKY3685" s="0"/>
      <c r="AKZ3685" s="0"/>
      <c r="ALA3685" s="0"/>
      <c r="ALB3685" s="0"/>
      <c r="ALC3685" s="0"/>
      <c r="ALD3685" s="0"/>
      <c r="ALE3685" s="0"/>
      <c r="ALF3685" s="0"/>
      <c r="ALG3685" s="0"/>
      <c r="ALH3685" s="0"/>
      <c r="ALI3685" s="0"/>
      <c r="ALJ3685" s="0"/>
      <c r="ALK3685" s="0"/>
      <c r="ALL3685" s="0"/>
      <c r="ALM3685" s="0"/>
      <c r="ALN3685" s="0"/>
      <c r="ALO3685" s="0"/>
      <c r="ALP3685" s="0"/>
      <c r="ALQ3685" s="0"/>
      <c r="ALR3685" s="0"/>
      <c r="ALS3685" s="0"/>
      <c r="ALT3685" s="0"/>
      <c r="ALU3685" s="0"/>
      <c r="ALV3685" s="0"/>
      <c r="ALW3685" s="0"/>
      <c r="ALX3685" s="0"/>
      <c r="ALY3685" s="0"/>
      <c r="ALZ3685" s="0"/>
      <c r="AMA3685" s="0"/>
      <c r="AMB3685" s="0"/>
      <c r="AMC3685" s="0"/>
      <c r="AMD3685" s="0"/>
      <c r="AME3685" s="0"/>
      <c r="AMF3685" s="0"/>
      <c r="AMG3685" s="0"/>
      <c r="AMH3685" s="0"/>
      <c r="AMI3685" s="0"/>
    </row>
    <row r="3686" customFormat="false" ht="12.75" hidden="false" customHeight="false" outlineLevel="0" collapsed="false">
      <c r="A3686" s="1" t="s">
        <v>3899</v>
      </c>
      <c r="C3686" s="19" t="s">
        <v>3911</v>
      </c>
      <c r="D3686" s="19" t="s">
        <v>13</v>
      </c>
      <c r="E3686" s="20" t="n">
        <v>2.5</v>
      </c>
      <c r="F3686" s="21" t="n">
        <v>0.98</v>
      </c>
      <c r="G3686" s="24" t="s">
        <v>3609</v>
      </c>
      <c r="I3686" s="3"/>
      <c r="K3686" s="4"/>
      <c r="BM3686" s="0"/>
      <c r="BN3686" s="0"/>
      <c r="BO3686" s="0"/>
      <c r="BP3686" s="0"/>
      <c r="BQ3686" s="0"/>
      <c r="BR3686" s="0"/>
      <c r="BS3686" s="0"/>
      <c r="BT3686" s="0"/>
      <c r="BU3686" s="0"/>
      <c r="BV3686" s="0"/>
      <c r="BW3686" s="0"/>
      <c r="BX3686" s="0"/>
      <c r="BY3686" s="0"/>
      <c r="BZ3686" s="0"/>
      <c r="CA3686" s="0"/>
      <c r="CB3686" s="0"/>
      <c r="CC3686" s="0"/>
      <c r="CD3686" s="0"/>
      <c r="CE3686" s="0"/>
      <c r="CF3686" s="0"/>
      <c r="CG3686" s="0"/>
      <c r="CH3686" s="0"/>
      <c r="CI3686" s="0"/>
      <c r="CJ3686" s="0"/>
      <c r="CK3686" s="0"/>
      <c r="CL3686" s="0"/>
      <c r="CM3686" s="0"/>
      <c r="CN3686" s="0"/>
      <c r="CO3686" s="0"/>
      <c r="CP3686" s="0"/>
      <c r="CQ3686" s="0"/>
      <c r="CR3686" s="0"/>
      <c r="CS3686" s="0"/>
      <c r="CT3686" s="0"/>
      <c r="CU3686" s="0"/>
      <c r="CV3686" s="0"/>
      <c r="CW3686" s="0"/>
      <c r="CX3686" s="0"/>
      <c r="CY3686" s="0"/>
      <c r="CZ3686" s="0"/>
      <c r="DA3686" s="0"/>
      <c r="DB3686" s="0"/>
      <c r="DC3686" s="0"/>
      <c r="DD3686" s="0"/>
      <c r="DE3686" s="0"/>
      <c r="DF3686" s="0"/>
      <c r="DG3686" s="0"/>
      <c r="DH3686" s="0"/>
      <c r="DI3686" s="0"/>
      <c r="DJ3686" s="0"/>
      <c r="DK3686" s="0"/>
      <c r="DL3686" s="0"/>
      <c r="DM3686" s="0"/>
      <c r="DN3686" s="0"/>
      <c r="DO3686" s="0"/>
      <c r="DP3686" s="0"/>
      <c r="DQ3686" s="0"/>
      <c r="DR3686" s="0"/>
      <c r="DS3686" s="0"/>
      <c r="DT3686" s="0"/>
      <c r="DU3686" s="0"/>
      <c r="DV3686" s="0"/>
      <c r="DW3686" s="0"/>
      <c r="DX3686" s="0"/>
      <c r="DY3686" s="0"/>
      <c r="DZ3686" s="0"/>
      <c r="EA3686" s="0"/>
      <c r="EB3686" s="0"/>
      <c r="EC3686" s="0"/>
      <c r="ED3686" s="0"/>
      <c r="EE3686" s="0"/>
      <c r="EF3686" s="0"/>
      <c r="EG3686" s="0"/>
      <c r="EH3686" s="0"/>
      <c r="EI3686" s="0"/>
      <c r="EJ3686" s="0"/>
      <c r="EK3686" s="0"/>
      <c r="EL3686" s="0"/>
      <c r="EM3686" s="0"/>
      <c r="EN3686" s="0"/>
      <c r="EO3686" s="0"/>
      <c r="EP3686" s="0"/>
      <c r="EQ3686" s="0"/>
      <c r="ER3686" s="0"/>
      <c r="ES3686" s="0"/>
      <c r="ET3686" s="0"/>
      <c r="EU3686" s="0"/>
      <c r="EV3686" s="0"/>
      <c r="EW3686" s="0"/>
      <c r="EX3686" s="0"/>
      <c r="EY3686" s="0"/>
      <c r="EZ3686" s="0"/>
      <c r="FA3686" s="0"/>
      <c r="FB3686" s="0"/>
      <c r="FC3686" s="0"/>
      <c r="FD3686" s="0"/>
      <c r="FE3686" s="0"/>
      <c r="FF3686" s="0"/>
      <c r="FG3686" s="0"/>
      <c r="FH3686" s="0"/>
      <c r="FI3686" s="0"/>
      <c r="FJ3686" s="0"/>
      <c r="FK3686" s="0"/>
      <c r="FL3686" s="0"/>
      <c r="FM3686" s="0"/>
      <c r="FN3686" s="0"/>
      <c r="FO3686" s="0"/>
      <c r="FP3686" s="0"/>
      <c r="FQ3686" s="0"/>
      <c r="FR3686" s="0"/>
      <c r="FS3686" s="0"/>
      <c r="FT3686" s="0"/>
      <c r="FU3686" s="0"/>
      <c r="FV3686" s="0"/>
      <c r="FW3686" s="0"/>
      <c r="FX3686" s="0"/>
      <c r="FY3686" s="0"/>
      <c r="FZ3686" s="0"/>
      <c r="GA3686" s="0"/>
      <c r="GB3686" s="0"/>
      <c r="GC3686" s="0"/>
      <c r="GD3686" s="0"/>
      <c r="GE3686" s="0"/>
      <c r="GF3686" s="0"/>
      <c r="GG3686" s="0"/>
      <c r="GH3686" s="0"/>
      <c r="GI3686" s="0"/>
      <c r="GJ3686" s="0"/>
      <c r="GK3686" s="0"/>
      <c r="GL3686" s="0"/>
      <c r="GM3686" s="0"/>
      <c r="GN3686" s="0"/>
      <c r="GO3686" s="0"/>
      <c r="GP3686" s="0"/>
      <c r="GQ3686" s="0"/>
      <c r="GR3686" s="0"/>
      <c r="GS3686" s="0"/>
      <c r="GT3686" s="0"/>
      <c r="GU3686" s="0"/>
      <c r="GV3686" s="0"/>
      <c r="GW3686" s="0"/>
      <c r="GX3686" s="0"/>
      <c r="GY3686" s="0"/>
      <c r="GZ3686" s="0"/>
      <c r="HA3686" s="0"/>
      <c r="HB3686" s="0"/>
      <c r="HC3686" s="0"/>
      <c r="HD3686" s="0"/>
      <c r="HE3686" s="0"/>
      <c r="HF3686" s="0"/>
      <c r="HG3686" s="0"/>
      <c r="HH3686" s="0"/>
      <c r="HI3686" s="0"/>
      <c r="HJ3686" s="0"/>
      <c r="HK3686" s="0"/>
      <c r="HL3686" s="0"/>
      <c r="HM3686" s="0"/>
      <c r="HN3686" s="0"/>
      <c r="HO3686" s="0"/>
      <c r="HP3686" s="0"/>
      <c r="HQ3686" s="0"/>
      <c r="HR3686" s="0"/>
      <c r="HS3686" s="0"/>
      <c r="HT3686" s="0"/>
      <c r="HU3686" s="0"/>
      <c r="HV3686" s="0"/>
      <c r="HW3686" s="0"/>
      <c r="HX3686" s="0"/>
      <c r="HY3686" s="0"/>
      <c r="HZ3686" s="0"/>
      <c r="IA3686" s="0"/>
      <c r="IB3686" s="0"/>
      <c r="IC3686" s="0"/>
      <c r="ID3686" s="0"/>
      <c r="IE3686" s="0"/>
      <c r="IF3686" s="0"/>
      <c r="IG3686" s="0"/>
      <c r="IH3686" s="0"/>
      <c r="II3686" s="0"/>
      <c r="IJ3686" s="0"/>
      <c r="IK3686" s="0"/>
      <c r="IL3686" s="0"/>
      <c r="IM3686" s="0"/>
      <c r="IN3686" s="0"/>
      <c r="IO3686" s="0"/>
      <c r="IP3686" s="0"/>
      <c r="IQ3686" s="0"/>
      <c r="IR3686" s="0"/>
      <c r="IS3686" s="0"/>
      <c r="IT3686" s="0"/>
      <c r="IU3686" s="0"/>
      <c r="IV3686" s="0"/>
      <c r="IW3686" s="0"/>
      <c r="IX3686" s="0"/>
      <c r="IY3686" s="0"/>
      <c r="IZ3686" s="0"/>
      <c r="JA3686" s="0"/>
      <c r="JB3686" s="0"/>
      <c r="JC3686" s="0"/>
      <c r="JD3686" s="0"/>
      <c r="JE3686" s="0"/>
      <c r="JF3686" s="0"/>
      <c r="JG3686" s="0"/>
      <c r="JH3686" s="0"/>
      <c r="JI3686" s="0"/>
      <c r="JJ3686" s="0"/>
      <c r="JK3686" s="0"/>
      <c r="JL3686" s="0"/>
      <c r="JM3686" s="0"/>
      <c r="JN3686" s="0"/>
      <c r="JO3686" s="0"/>
      <c r="JP3686" s="0"/>
      <c r="JQ3686" s="0"/>
      <c r="JR3686" s="0"/>
      <c r="JS3686" s="0"/>
      <c r="JT3686" s="0"/>
      <c r="JU3686" s="0"/>
      <c r="JV3686" s="0"/>
      <c r="JW3686" s="0"/>
      <c r="JX3686" s="0"/>
      <c r="JY3686" s="0"/>
      <c r="JZ3686" s="0"/>
      <c r="KA3686" s="0"/>
      <c r="KB3686" s="0"/>
      <c r="KC3686" s="0"/>
      <c r="KD3686" s="0"/>
      <c r="KE3686" s="0"/>
      <c r="KF3686" s="0"/>
      <c r="KG3686" s="0"/>
      <c r="KH3686" s="0"/>
      <c r="KI3686" s="0"/>
      <c r="KJ3686" s="0"/>
      <c r="KK3686" s="0"/>
      <c r="KL3686" s="0"/>
      <c r="KM3686" s="0"/>
      <c r="KN3686" s="0"/>
      <c r="KO3686" s="0"/>
      <c r="KP3686" s="0"/>
      <c r="KQ3686" s="0"/>
      <c r="KR3686" s="0"/>
      <c r="KS3686" s="0"/>
      <c r="KT3686" s="0"/>
      <c r="KU3686" s="0"/>
      <c r="KV3686" s="0"/>
      <c r="KW3686" s="0"/>
      <c r="KX3686" s="0"/>
      <c r="KY3686" s="0"/>
      <c r="KZ3686" s="0"/>
      <c r="LA3686" s="0"/>
      <c r="LB3686" s="0"/>
      <c r="LC3686" s="0"/>
      <c r="LD3686" s="0"/>
      <c r="LE3686" s="0"/>
      <c r="LF3686" s="0"/>
      <c r="LG3686" s="0"/>
      <c r="LH3686" s="0"/>
      <c r="LI3686" s="0"/>
      <c r="LJ3686" s="0"/>
      <c r="LK3686" s="0"/>
      <c r="LL3686" s="0"/>
      <c r="LM3686" s="0"/>
      <c r="LN3686" s="0"/>
      <c r="LO3686" s="0"/>
      <c r="LP3686" s="0"/>
      <c r="LQ3686" s="0"/>
      <c r="LR3686" s="0"/>
      <c r="LS3686" s="0"/>
      <c r="LT3686" s="0"/>
      <c r="LU3686" s="0"/>
      <c r="LV3686" s="0"/>
      <c r="LW3686" s="0"/>
      <c r="LX3686" s="0"/>
      <c r="LY3686" s="0"/>
      <c r="LZ3686" s="0"/>
      <c r="MA3686" s="0"/>
      <c r="MB3686" s="0"/>
      <c r="MC3686" s="0"/>
      <c r="MD3686" s="0"/>
      <c r="ME3686" s="0"/>
      <c r="MF3686" s="0"/>
      <c r="MG3686" s="0"/>
      <c r="MH3686" s="0"/>
      <c r="MI3686" s="0"/>
      <c r="MJ3686" s="0"/>
      <c r="MK3686" s="0"/>
      <c r="ML3686" s="0"/>
      <c r="MM3686" s="0"/>
      <c r="MN3686" s="0"/>
      <c r="MO3686" s="0"/>
      <c r="MP3686" s="0"/>
      <c r="MQ3686" s="0"/>
      <c r="MR3686" s="0"/>
      <c r="MS3686" s="0"/>
      <c r="MT3686" s="0"/>
      <c r="MU3686" s="0"/>
      <c r="MV3686" s="0"/>
      <c r="MW3686" s="0"/>
      <c r="MX3686" s="0"/>
      <c r="MY3686" s="0"/>
      <c r="MZ3686" s="0"/>
      <c r="NA3686" s="0"/>
      <c r="NB3686" s="0"/>
      <c r="NC3686" s="0"/>
      <c r="ND3686" s="0"/>
      <c r="NE3686" s="0"/>
      <c r="NF3686" s="0"/>
      <c r="NG3686" s="0"/>
      <c r="NH3686" s="0"/>
      <c r="NI3686" s="0"/>
      <c r="NJ3686" s="0"/>
      <c r="NK3686" s="0"/>
      <c r="NL3686" s="0"/>
      <c r="NM3686" s="0"/>
      <c r="NN3686" s="0"/>
      <c r="NO3686" s="0"/>
      <c r="NP3686" s="0"/>
      <c r="NQ3686" s="0"/>
      <c r="NR3686" s="0"/>
      <c r="NS3686" s="0"/>
      <c r="NT3686" s="0"/>
      <c r="NU3686" s="0"/>
      <c r="NV3686" s="0"/>
      <c r="NW3686" s="0"/>
      <c r="NX3686" s="0"/>
      <c r="NY3686" s="0"/>
      <c r="NZ3686" s="0"/>
      <c r="OA3686" s="0"/>
      <c r="OB3686" s="0"/>
      <c r="OC3686" s="0"/>
      <c r="OD3686" s="0"/>
      <c r="OE3686" s="0"/>
      <c r="OF3686" s="0"/>
      <c r="OG3686" s="0"/>
      <c r="OH3686" s="0"/>
      <c r="OI3686" s="0"/>
      <c r="OJ3686" s="0"/>
      <c r="OK3686" s="0"/>
      <c r="OL3686" s="0"/>
      <c r="OM3686" s="0"/>
      <c r="ON3686" s="0"/>
      <c r="OO3686" s="0"/>
      <c r="OP3686" s="0"/>
      <c r="OQ3686" s="0"/>
      <c r="OR3686" s="0"/>
      <c r="OS3686" s="0"/>
      <c r="OT3686" s="0"/>
      <c r="OU3686" s="0"/>
      <c r="OV3686" s="0"/>
      <c r="OW3686" s="0"/>
      <c r="OX3686" s="0"/>
      <c r="OY3686" s="0"/>
      <c r="OZ3686" s="0"/>
      <c r="PA3686" s="0"/>
      <c r="PB3686" s="0"/>
      <c r="PC3686" s="0"/>
      <c r="PD3686" s="0"/>
      <c r="PE3686" s="0"/>
      <c r="PF3686" s="0"/>
      <c r="PG3686" s="0"/>
      <c r="PH3686" s="0"/>
      <c r="PI3686" s="0"/>
      <c r="PJ3686" s="0"/>
      <c r="PK3686" s="0"/>
      <c r="PL3686" s="0"/>
      <c r="PM3686" s="0"/>
      <c r="PN3686" s="0"/>
      <c r="PO3686" s="0"/>
      <c r="PP3686" s="0"/>
      <c r="PQ3686" s="0"/>
      <c r="PR3686" s="0"/>
      <c r="PS3686" s="0"/>
      <c r="PT3686" s="0"/>
      <c r="PU3686" s="0"/>
      <c r="PV3686" s="0"/>
      <c r="PW3686" s="0"/>
      <c r="PX3686" s="0"/>
      <c r="PY3686" s="0"/>
      <c r="PZ3686" s="0"/>
      <c r="QA3686" s="0"/>
      <c r="QB3686" s="0"/>
      <c r="QC3686" s="0"/>
      <c r="QD3686" s="0"/>
      <c r="QE3686" s="0"/>
      <c r="QF3686" s="0"/>
      <c r="QG3686" s="0"/>
      <c r="QH3686" s="0"/>
      <c r="QI3686" s="0"/>
      <c r="QJ3686" s="0"/>
      <c r="QK3686" s="0"/>
      <c r="QL3686" s="0"/>
      <c r="QM3686" s="0"/>
      <c r="QN3686" s="0"/>
      <c r="QO3686" s="0"/>
      <c r="QP3686" s="0"/>
      <c r="QQ3686" s="0"/>
      <c r="QR3686" s="0"/>
      <c r="QS3686" s="0"/>
      <c r="QT3686" s="0"/>
      <c r="QU3686" s="0"/>
      <c r="QV3686" s="0"/>
      <c r="QW3686" s="0"/>
      <c r="QX3686" s="0"/>
      <c r="QY3686" s="0"/>
      <c r="QZ3686" s="0"/>
      <c r="RA3686" s="0"/>
      <c r="RB3686" s="0"/>
      <c r="RC3686" s="0"/>
      <c r="RD3686" s="0"/>
      <c r="RE3686" s="0"/>
      <c r="RF3686" s="0"/>
      <c r="RG3686" s="0"/>
      <c r="RH3686" s="0"/>
      <c r="RI3686" s="0"/>
      <c r="RJ3686" s="0"/>
      <c r="RK3686" s="0"/>
      <c r="RL3686" s="0"/>
      <c r="RM3686" s="0"/>
      <c r="RN3686" s="0"/>
      <c r="RO3686" s="0"/>
      <c r="RP3686" s="0"/>
      <c r="RQ3686" s="0"/>
      <c r="RR3686" s="0"/>
      <c r="RS3686" s="0"/>
      <c r="RT3686" s="0"/>
      <c r="RU3686" s="0"/>
      <c r="RV3686" s="0"/>
      <c r="RW3686" s="0"/>
      <c r="RX3686" s="0"/>
      <c r="RY3686" s="0"/>
      <c r="RZ3686" s="0"/>
      <c r="SA3686" s="0"/>
      <c r="SB3686" s="0"/>
      <c r="SC3686" s="0"/>
      <c r="SD3686" s="0"/>
      <c r="SE3686" s="0"/>
      <c r="SF3686" s="0"/>
      <c r="SG3686" s="0"/>
      <c r="SH3686" s="0"/>
      <c r="SI3686" s="0"/>
      <c r="SJ3686" s="0"/>
      <c r="SK3686" s="0"/>
      <c r="SL3686" s="0"/>
      <c r="SM3686" s="0"/>
      <c r="SN3686" s="0"/>
      <c r="SO3686" s="0"/>
      <c r="SP3686" s="0"/>
      <c r="SQ3686" s="0"/>
      <c r="SR3686" s="0"/>
      <c r="SS3686" s="0"/>
      <c r="ST3686" s="0"/>
      <c r="SU3686" s="0"/>
      <c r="SV3686" s="0"/>
      <c r="SW3686" s="0"/>
      <c r="SX3686" s="0"/>
      <c r="SY3686" s="0"/>
      <c r="SZ3686" s="0"/>
      <c r="TA3686" s="0"/>
      <c r="TB3686" s="0"/>
      <c r="TC3686" s="0"/>
      <c r="TD3686" s="0"/>
      <c r="TE3686" s="0"/>
      <c r="TF3686" s="0"/>
      <c r="TG3686" s="0"/>
      <c r="TH3686" s="0"/>
      <c r="TI3686" s="0"/>
      <c r="TJ3686" s="0"/>
      <c r="TK3686" s="0"/>
      <c r="TL3686" s="0"/>
      <c r="TM3686" s="0"/>
      <c r="TN3686" s="0"/>
      <c r="TO3686" s="0"/>
      <c r="TP3686" s="0"/>
      <c r="TQ3686" s="0"/>
      <c r="TR3686" s="0"/>
      <c r="TS3686" s="0"/>
      <c r="TT3686" s="0"/>
      <c r="TU3686" s="0"/>
      <c r="TV3686" s="0"/>
      <c r="TW3686" s="0"/>
      <c r="TX3686" s="0"/>
      <c r="TY3686" s="0"/>
      <c r="TZ3686" s="0"/>
      <c r="UA3686" s="0"/>
      <c r="UB3686" s="0"/>
      <c r="UC3686" s="0"/>
      <c r="UD3686" s="0"/>
      <c r="UE3686" s="0"/>
      <c r="UF3686" s="0"/>
      <c r="UG3686" s="0"/>
      <c r="UH3686" s="0"/>
      <c r="UI3686" s="0"/>
      <c r="UJ3686" s="0"/>
      <c r="UK3686" s="0"/>
      <c r="UL3686" s="0"/>
      <c r="UM3686" s="0"/>
      <c r="UN3686" s="0"/>
      <c r="UO3686" s="0"/>
      <c r="UP3686" s="0"/>
      <c r="UQ3686" s="0"/>
      <c r="UR3686" s="0"/>
      <c r="US3686" s="0"/>
      <c r="UT3686" s="0"/>
      <c r="UU3686" s="0"/>
      <c r="UV3686" s="0"/>
      <c r="UW3686" s="0"/>
      <c r="UX3686" s="0"/>
      <c r="UY3686" s="0"/>
      <c r="UZ3686" s="0"/>
      <c r="VA3686" s="0"/>
      <c r="VB3686" s="0"/>
      <c r="VC3686" s="0"/>
      <c r="VD3686" s="0"/>
      <c r="VE3686" s="0"/>
      <c r="VF3686" s="0"/>
      <c r="VG3686" s="0"/>
      <c r="VH3686" s="0"/>
      <c r="VI3686" s="0"/>
      <c r="VJ3686" s="0"/>
      <c r="VK3686" s="0"/>
      <c r="VL3686" s="0"/>
      <c r="VM3686" s="0"/>
      <c r="VN3686" s="0"/>
      <c r="VO3686" s="0"/>
      <c r="VP3686" s="0"/>
      <c r="VQ3686" s="0"/>
      <c r="VR3686" s="0"/>
      <c r="VS3686" s="0"/>
      <c r="VT3686" s="0"/>
      <c r="VU3686" s="0"/>
      <c r="VV3686" s="0"/>
      <c r="VW3686" s="0"/>
      <c r="VX3686" s="0"/>
      <c r="VY3686" s="0"/>
      <c r="VZ3686" s="0"/>
      <c r="WA3686" s="0"/>
      <c r="WB3686" s="0"/>
      <c r="WC3686" s="0"/>
      <c r="WD3686" s="0"/>
      <c r="WE3686" s="0"/>
      <c r="WF3686" s="0"/>
      <c r="WG3686" s="0"/>
      <c r="WH3686" s="0"/>
      <c r="WI3686" s="0"/>
      <c r="WJ3686" s="0"/>
      <c r="WK3686" s="0"/>
      <c r="WL3686" s="0"/>
      <c r="WM3686" s="0"/>
      <c r="WN3686" s="0"/>
      <c r="WO3686" s="0"/>
      <c r="WP3686" s="0"/>
      <c r="WQ3686" s="0"/>
      <c r="WR3686" s="0"/>
      <c r="WS3686" s="0"/>
      <c r="WT3686" s="0"/>
      <c r="WU3686" s="0"/>
      <c r="WV3686" s="0"/>
      <c r="WW3686" s="0"/>
      <c r="WX3686" s="0"/>
      <c r="WY3686" s="0"/>
      <c r="WZ3686" s="0"/>
      <c r="XA3686" s="0"/>
      <c r="XB3686" s="0"/>
      <c r="XC3686" s="0"/>
      <c r="XD3686" s="0"/>
      <c r="XE3686" s="0"/>
      <c r="XF3686" s="0"/>
      <c r="XG3686" s="0"/>
      <c r="XH3686" s="0"/>
      <c r="XI3686" s="0"/>
      <c r="XJ3686" s="0"/>
      <c r="XK3686" s="0"/>
      <c r="XL3686" s="0"/>
      <c r="XM3686" s="0"/>
      <c r="XN3686" s="0"/>
      <c r="XO3686" s="0"/>
      <c r="XP3686" s="0"/>
      <c r="XQ3686" s="0"/>
      <c r="XR3686" s="0"/>
      <c r="XS3686" s="0"/>
      <c r="XT3686" s="0"/>
      <c r="XU3686" s="0"/>
      <c r="XV3686" s="0"/>
      <c r="XW3686" s="0"/>
      <c r="XX3686" s="0"/>
      <c r="XY3686" s="0"/>
      <c r="XZ3686" s="0"/>
      <c r="YA3686" s="0"/>
      <c r="YB3686" s="0"/>
      <c r="YC3686" s="0"/>
      <c r="YD3686" s="0"/>
      <c r="YE3686" s="0"/>
      <c r="YF3686" s="0"/>
      <c r="YG3686" s="0"/>
      <c r="YH3686" s="0"/>
      <c r="YI3686" s="0"/>
      <c r="YJ3686" s="0"/>
      <c r="YK3686" s="0"/>
      <c r="YL3686" s="0"/>
      <c r="YM3686" s="0"/>
      <c r="YN3686" s="0"/>
      <c r="YO3686" s="0"/>
      <c r="YP3686" s="0"/>
      <c r="YQ3686" s="0"/>
      <c r="YR3686" s="0"/>
      <c r="YS3686" s="0"/>
      <c r="YT3686" s="0"/>
      <c r="YU3686" s="0"/>
      <c r="YV3686" s="0"/>
      <c r="YW3686" s="0"/>
      <c r="YX3686" s="0"/>
      <c r="YY3686" s="0"/>
      <c r="YZ3686" s="0"/>
      <c r="ZA3686" s="0"/>
      <c r="ZB3686" s="0"/>
      <c r="ZC3686" s="0"/>
      <c r="ZD3686" s="0"/>
      <c r="ZE3686" s="0"/>
      <c r="ZF3686" s="0"/>
      <c r="ZG3686" s="0"/>
      <c r="ZH3686" s="0"/>
      <c r="ZI3686" s="0"/>
      <c r="ZJ3686" s="0"/>
      <c r="ZK3686" s="0"/>
      <c r="ZL3686" s="0"/>
      <c r="ZM3686" s="0"/>
      <c r="ZN3686" s="0"/>
      <c r="ZO3686" s="0"/>
      <c r="ZP3686" s="0"/>
      <c r="ZQ3686" s="0"/>
      <c r="ZR3686" s="0"/>
      <c r="ZS3686" s="0"/>
      <c r="ZT3686" s="0"/>
      <c r="ZU3686" s="0"/>
      <c r="ZV3686" s="0"/>
      <c r="ZW3686" s="0"/>
      <c r="ZX3686" s="0"/>
      <c r="ZY3686" s="0"/>
      <c r="ZZ3686" s="0"/>
      <c r="AAA3686" s="0"/>
      <c r="AAB3686" s="0"/>
      <c r="AAC3686" s="0"/>
      <c r="AAD3686" s="0"/>
      <c r="AAE3686" s="0"/>
      <c r="AAF3686" s="0"/>
      <c r="AAG3686" s="0"/>
      <c r="AAH3686" s="0"/>
      <c r="AAI3686" s="0"/>
      <c r="AAJ3686" s="0"/>
      <c r="AAK3686" s="0"/>
      <c r="AAL3686" s="0"/>
      <c r="AAM3686" s="0"/>
      <c r="AAN3686" s="0"/>
      <c r="AAO3686" s="0"/>
      <c r="AAP3686" s="0"/>
      <c r="AAQ3686" s="0"/>
      <c r="AAR3686" s="0"/>
      <c r="AAS3686" s="0"/>
      <c r="AAT3686" s="0"/>
      <c r="AAU3686" s="0"/>
      <c r="AAV3686" s="0"/>
      <c r="AAW3686" s="0"/>
      <c r="AAX3686" s="0"/>
      <c r="AAY3686" s="0"/>
      <c r="AAZ3686" s="0"/>
      <c r="ABA3686" s="0"/>
      <c r="ABB3686" s="0"/>
      <c r="ABC3686" s="0"/>
      <c r="ABD3686" s="0"/>
      <c r="ABE3686" s="0"/>
      <c r="ABF3686" s="0"/>
      <c r="ABG3686" s="0"/>
      <c r="ABH3686" s="0"/>
      <c r="ABI3686" s="0"/>
      <c r="ABJ3686" s="0"/>
      <c r="ABK3686" s="0"/>
      <c r="ABL3686" s="0"/>
      <c r="ABM3686" s="0"/>
      <c r="ABN3686" s="0"/>
      <c r="ABO3686" s="0"/>
      <c r="ABP3686" s="0"/>
      <c r="ABQ3686" s="0"/>
      <c r="ABR3686" s="0"/>
      <c r="ABS3686" s="0"/>
      <c r="ABT3686" s="0"/>
      <c r="ABU3686" s="0"/>
      <c r="ABV3686" s="0"/>
      <c r="ABW3686" s="0"/>
      <c r="ABX3686" s="0"/>
      <c r="ABY3686" s="0"/>
      <c r="ABZ3686" s="0"/>
      <c r="ACA3686" s="0"/>
      <c r="ACB3686" s="0"/>
      <c r="ACC3686" s="0"/>
      <c r="ACD3686" s="0"/>
      <c r="ACE3686" s="0"/>
      <c r="ACF3686" s="0"/>
      <c r="ACG3686" s="0"/>
      <c r="ACH3686" s="0"/>
      <c r="ACI3686" s="0"/>
      <c r="ACJ3686" s="0"/>
      <c r="ACK3686" s="0"/>
      <c r="ACL3686" s="0"/>
      <c r="ACM3686" s="0"/>
      <c r="ACN3686" s="0"/>
      <c r="ACO3686" s="0"/>
      <c r="ACP3686" s="0"/>
      <c r="ACQ3686" s="0"/>
      <c r="ACR3686" s="0"/>
      <c r="ACS3686" s="0"/>
      <c r="ACT3686" s="0"/>
      <c r="ACU3686" s="0"/>
      <c r="ACV3686" s="0"/>
      <c r="ACW3686" s="0"/>
      <c r="ACX3686" s="0"/>
      <c r="ACY3686" s="0"/>
      <c r="ACZ3686" s="0"/>
      <c r="ADA3686" s="0"/>
      <c r="ADB3686" s="0"/>
      <c r="ADC3686" s="0"/>
      <c r="ADD3686" s="0"/>
      <c r="ADE3686" s="0"/>
      <c r="ADF3686" s="0"/>
      <c r="ADG3686" s="0"/>
      <c r="ADH3686" s="0"/>
      <c r="ADI3686" s="0"/>
      <c r="ADJ3686" s="0"/>
      <c r="ADK3686" s="0"/>
      <c r="ADL3686" s="0"/>
      <c r="ADM3686" s="0"/>
      <c r="ADN3686" s="0"/>
      <c r="ADO3686" s="0"/>
      <c r="ADP3686" s="0"/>
      <c r="ADQ3686" s="0"/>
      <c r="ADR3686" s="0"/>
      <c r="ADS3686" s="0"/>
      <c r="ADT3686" s="0"/>
      <c r="ADU3686" s="0"/>
      <c r="ADV3686" s="0"/>
      <c r="ADW3686" s="0"/>
      <c r="ADX3686" s="0"/>
      <c r="ADY3686" s="0"/>
      <c r="ADZ3686" s="0"/>
      <c r="AEA3686" s="0"/>
      <c r="AEB3686" s="0"/>
      <c r="AEC3686" s="0"/>
      <c r="AED3686" s="0"/>
      <c r="AEE3686" s="0"/>
      <c r="AEF3686" s="0"/>
      <c r="AEG3686" s="0"/>
      <c r="AEH3686" s="0"/>
      <c r="AEI3686" s="0"/>
      <c r="AEJ3686" s="0"/>
      <c r="AEK3686" s="0"/>
      <c r="AEL3686" s="0"/>
      <c r="AEM3686" s="0"/>
      <c r="AEN3686" s="0"/>
      <c r="AEO3686" s="0"/>
      <c r="AEP3686" s="0"/>
      <c r="AEQ3686" s="0"/>
      <c r="AER3686" s="0"/>
      <c r="AES3686" s="0"/>
      <c r="AET3686" s="0"/>
      <c r="AEU3686" s="0"/>
      <c r="AEV3686" s="0"/>
      <c r="AEW3686" s="0"/>
      <c r="AEX3686" s="0"/>
      <c r="AEY3686" s="0"/>
      <c r="AEZ3686" s="0"/>
      <c r="AFA3686" s="0"/>
      <c r="AFB3686" s="0"/>
      <c r="AFC3686" s="0"/>
      <c r="AFD3686" s="0"/>
      <c r="AFE3686" s="0"/>
      <c r="AFF3686" s="0"/>
      <c r="AFG3686" s="0"/>
      <c r="AFH3686" s="0"/>
      <c r="AFI3686" s="0"/>
      <c r="AFJ3686" s="0"/>
      <c r="AFK3686" s="0"/>
      <c r="AFL3686" s="0"/>
      <c r="AFM3686" s="0"/>
      <c r="AFN3686" s="0"/>
      <c r="AFO3686" s="0"/>
      <c r="AFP3686" s="0"/>
      <c r="AFQ3686" s="0"/>
      <c r="AFR3686" s="0"/>
      <c r="AFS3686" s="0"/>
      <c r="AFT3686" s="0"/>
      <c r="AFU3686" s="0"/>
      <c r="AFV3686" s="0"/>
      <c r="AFW3686" s="0"/>
      <c r="AFX3686" s="0"/>
      <c r="AFY3686" s="0"/>
      <c r="AFZ3686" s="0"/>
      <c r="AGA3686" s="0"/>
      <c r="AGB3686" s="0"/>
      <c r="AGC3686" s="0"/>
      <c r="AGD3686" s="0"/>
      <c r="AGE3686" s="0"/>
      <c r="AGF3686" s="0"/>
      <c r="AGG3686" s="0"/>
      <c r="AGH3686" s="0"/>
      <c r="AGI3686" s="0"/>
      <c r="AGJ3686" s="0"/>
      <c r="AGK3686" s="0"/>
      <c r="AGL3686" s="0"/>
      <c r="AGM3686" s="0"/>
      <c r="AGN3686" s="0"/>
      <c r="AGO3686" s="0"/>
      <c r="AGP3686" s="0"/>
      <c r="AGQ3686" s="0"/>
      <c r="AGR3686" s="0"/>
      <c r="AGS3686" s="0"/>
      <c r="AGT3686" s="0"/>
      <c r="AGU3686" s="0"/>
      <c r="AGV3686" s="0"/>
      <c r="AGW3686" s="0"/>
      <c r="AGX3686" s="0"/>
      <c r="AGY3686" s="0"/>
      <c r="AGZ3686" s="0"/>
      <c r="AHA3686" s="0"/>
      <c r="AHB3686" s="0"/>
      <c r="AHC3686" s="0"/>
      <c r="AHD3686" s="0"/>
      <c r="AHE3686" s="0"/>
      <c r="AHF3686" s="0"/>
      <c r="AHG3686" s="0"/>
      <c r="AHH3686" s="0"/>
      <c r="AHI3686" s="0"/>
      <c r="AHJ3686" s="0"/>
      <c r="AHK3686" s="0"/>
      <c r="AHL3686" s="0"/>
      <c r="AHM3686" s="0"/>
      <c r="AHN3686" s="0"/>
      <c r="AHO3686" s="0"/>
      <c r="AHP3686" s="0"/>
      <c r="AHQ3686" s="0"/>
      <c r="AHR3686" s="0"/>
      <c r="AHS3686" s="0"/>
      <c r="AHT3686" s="0"/>
      <c r="AHU3686" s="0"/>
      <c r="AHV3686" s="0"/>
      <c r="AHW3686" s="0"/>
      <c r="AHX3686" s="0"/>
      <c r="AHY3686" s="0"/>
      <c r="AHZ3686" s="0"/>
      <c r="AIA3686" s="0"/>
      <c r="AIB3686" s="0"/>
      <c r="AIC3686" s="0"/>
      <c r="AID3686" s="0"/>
      <c r="AIE3686" s="0"/>
      <c r="AIF3686" s="0"/>
      <c r="AIG3686" s="0"/>
      <c r="AIH3686" s="0"/>
      <c r="AII3686" s="0"/>
      <c r="AIJ3686" s="0"/>
      <c r="AIK3686" s="0"/>
      <c r="AIL3686" s="0"/>
      <c r="AIM3686" s="0"/>
      <c r="AIN3686" s="0"/>
      <c r="AIO3686" s="0"/>
      <c r="AIP3686" s="0"/>
      <c r="AIQ3686" s="0"/>
      <c r="AIR3686" s="0"/>
      <c r="AIS3686" s="0"/>
      <c r="AIT3686" s="0"/>
      <c r="AIU3686" s="0"/>
      <c r="AIV3686" s="0"/>
      <c r="AIW3686" s="0"/>
      <c r="AIX3686" s="0"/>
      <c r="AIY3686" s="0"/>
      <c r="AIZ3686" s="0"/>
      <c r="AJA3686" s="0"/>
      <c r="AJB3686" s="0"/>
      <c r="AJC3686" s="0"/>
      <c r="AJD3686" s="0"/>
      <c r="AJE3686" s="0"/>
      <c r="AJF3686" s="0"/>
      <c r="AJG3686" s="0"/>
      <c r="AJH3686" s="0"/>
      <c r="AJI3686" s="0"/>
      <c r="AJJ3686" s="0"/>
      <c r="AJK3686" s="0"/>
      <c r="AJL3686" s="0"/>
      <c r="AJM3686" s="0"/>
      <c r="AJN3686" s="0"/>
      <c r="AJO3686" s="0"/>
      <c r="AJP3686" s="0"/>
      <c r="AJQ3686" s="0"/>
      <c r="AJR3686" s="0"/>
      <c r="AJS3686" s="0"/>
      <c r="AJT3686" s="0"/>
      <c r="AJU3686" s="0"/>
      <c r="AJV3686" s="0"/>
      <c r="AJW3686" s="0"/>
      <c r="AJX3686" s="0"/>
      <c r="AJY3686" s="0"/>
      <c r="AJZ3686" s="0"/>
      <c r="AKA3686" s="0"/>
      <c r="AKB3686" s="0"/>
      <c r="AKC3686" s="0"/>
      <c r="AKD3686" s="0"/>
      <c r="AKE3686" s="0"/>
      <c r="AKF3686" s="0"/>
      <c r="AKG3686" s="0"/>
      <c r="AKH3686" s="0"/>
      <c r="AKI3686" s="0"/>
      <c r="AKJ3686" s="0"/>
      <c r="AKK3686" s="0"/>
      <c r="AKL3686" s="0"/>
      <c r="AKM3686" s="0"/>
      <c r="AKN3686" s="0"/>
      <c r="AKO3686" s="0"/>
      <c r="AKP3686" s="0"/>
      <c r="AKQ3686" s="0"/>
      <c r="AKR3686" s="0"/>
      <c r="AKS3686" s="0"/>
      <c r="AKT3686" s="0"/>
      <c r="AKU3686" s="0"/>
      <c r="AKV3686" s="0"/>
      <c r="AKW3686" s="0"/>
      <c r="AKX3686" s="0"/>
      <c r="AKY3686" s="0"/>
      <c r="AKZ3686" s="0"/>
      <c r="ALA3686" s="0"/>
      <c r="ALB3686" s="0"/>
      <c r="ALC3686" s="0"/>
      <c r="ALD3686" s="0"/>
      <c r="ALE3686" s="0"/>
      <c r="ALF3686" s="0"/>
      <c r="ALG3686" s="0"/>
      <c r="ALH3686" s="0"/>
      <c r="ALI3686" s="0"/>
      <c r="ALJ3686" s="0"/>
      <c r="ALK3686" s="0"/>
      <c r="ALL3686" s="0"/>
      <c r="ALM3686" s="0"/>
      <c r="ALN3686" s="0"/>
      <c r="ALO3686" s="0"/>
      <c r="ALP3686" s="0"/>
      <c r="ALQ3686" s="0"/>
      <c r="ALR3686" s="0"/>
      <c r="ALS3686" s="0"/>
      <c r="ALT3686" s="0"/>
      <c r="ALU3686" s="0"/>
      <c r="ALV3686" s="0"/>
      <c r="ALW3686" s="0"/>
      <c r="ALX3686" s="0"/>
      <c r="ALY3686" s="0"/>
      <c r="ALZ3686" s="0"/>
      <c r="AMA3686" s="0"/>
      <c r="AMB3686" s="0"/>
      <c r="AMC3686" s="0"/>
      <c r="AMD3686" s="0"/>
      <c r="AME3686" s="0"/>
      <c r="AMF3686" s="0"/>
      <c r="AMG3686" s="0"/>
      <c r="AMH3686" s="0"/>
      <c r="AMI3686" s="0"/>
    </row>
    <row r="3687" customFormat="false" ht="12.75" hidden="false" customHeight="false" outlineLevel="0" collapsed="false">
      <c r="I3687" s="3"/>
      <c r="BM3687" s="0"/>
      <c r="BN3687" s="0"/>
      <c r="BO3687" s="0"/>
      <c r="BP3687" s="0"/>
      <c r="BQ3687" s="0"/>
      <c r="BR3687" s="0"/>
      <c r="BS3687" s="0"/>
      <c r="BT3687" s="0"/>
      <c r="BU3687" s="0"/>
      <c r="BV3687" s="0"/>
      <c r="BW3687" s="0"/>
      <c r="BX3687" s="0"/>
      <c r="BY3687" s="0"/>
      <c r="BZ3687" s="0"/>
      <c r="CA3687" s="0"/>
      <c r="CB3687" s="0"/>
      <c r="CC3687" s="0"/>
      <c r="CD3687" s="0"/>
      <c r="CE3687" s="0"/>
      <c r="CF3687" s="0"/>
      <c r="CG3687" s="0"/>
      <c r="CH3687" s="0"/>
      <c r="CI3687" s="0"/>
      <c r="CJ3687" s="0"/>
      <c r="CK3687" s="0"/>
      <c r="CL3687" s="0"/>
      <c r="CM3687" s="0"/>
      <c r="CN3687" s="0"/>
      <c r="CO3687" s="0"/>
      <c r="CP3687" s="0"/>
      <c r="CQ3687" s="0"/>
      <c r="CR3687" s="0"/>
      <c r="CS3687" s="0"/>
      <c r="CT3687" s="0"/>
      <c r="CU3687" s="0"/>
      <c r="CV3687" s="0"/>
      <c r="CW3687" s="0"/>
      <c r="CX3687" s="0"/>
      <c r="CY3687" s="0"/>
      <c r="CZ3687" s="0"/>
      <c r="DA3687" s="0"/>
      <c r="DB3687" s="0"/>
      <c r="DC3687" s="0"/>
      <c r="DD3687" s="0"/>
      <c r="DE3687" s="0"/>
      <c r="DF3687" s="0"/>
      <c r="DG3687" s="0"/>
      <c r="DH3687" s="0"/>
      <c r="DI3687" s="0"/>
      <c r="DJ3687" s="0"/>
      <c r="DK3687" s="0"/>
      <c r="DL3687" s="0"/>
      <c r="DM3687" s="0"/>
      <c r="DN3687" s="0"/>
      <c r="DO3687" s="0"/>
      <c r="DP3687" s="0"/>
      <c r="DQ3687" s="0"/>
      <c r="DR3687" s="0"/>
      <c r="DS3687" s="0"/>
      <c r="DT3687" s="0"/>
      <c r="DU3687" s="0"/>
      <c r="DV3687" s="0"/>
      <c r="DW3687" s="0"/>
      <c r="DX3687" s="0"/>
      <c r="DY3687" s="0"/>
      <c r="DZ3687" s="0"/>
      <c r="EA3687" s="0"/>
      <c r="EB3687" s="0"/>
      <c r="EC3687" s="0"/>
      <c r="ED3687" s="0"/>
      <c r="EE3687" s="0"/>
      <c r="EF3687" s="0"/>
      <c r="EG3687" s="0"/>
      <c r="EH3687" s="0"/>
      <c r="EI3687" s="0"/>
      <c r="EJ3687" s="0"/>
      <c r="EK3687" s="0"/>
      <c r="EL3687" s="0"/>
      <c r="EM3687" s="0"/>
      <c r="EN3687" s="0"/>
      <c r="EO3687" s="0"/>
      <c r="EP3687" s="0"/>
      <c r="EQ3687" s="0"/>
      <c r="ER3687" s="0"/>
      <c r="ES3687" s="0"/>
      <c r="ET3687" s="0"/>
      <c r="EU3687" s="0"/>
      <c r="EV3687" s="0"/>
      <c r="EW3687" s="0"/>
      <c r="EX3687" s="0"/>
      <c r="EY3687" s="0"/>
      <c r="EZ3687" s="0"/>
      <c r="FA3687" s="0"/>
      <c r="FB3687" s="0"/>
      <c r="FC3687" s="0"/>
      <c r="FD3687" s="0"/>
      <c r="FE3687" s="0"/>
      <c r="FF3687" s="0"/>
      <c r="FG3687" s="0"/>
      <c r="FH3687" s="0"/>
      <c r="FI3687" s="0"/>
      <c r="FJ3687" s="0"/>
      <c r="FK3687" s="0"/>
      <c r="FL3687" s="0"/>
      <c r="FM3687" s="0"/>
      <c r="FN3687" s="0"/>
      <c r="FO3687" s="0"/>
      <c r="FP3687" s="0"/>
      <c r="FQ3687" s="0"/>
      <c r="FR3687" s="0"/>
      <c r="FS3687" s="0"/>
      <c r="FT3687" s="0"/>
      <c r="FU3687" s="0"/>
      <c r="FV3687" s="0"/>
      <c r="FW3687" s="0"/>
      <c r="FX3687" s="0"/>
      <c r="FY3687" s="0"/>
      <c r="FZ3687" s="0"/>
      <c r="GA3687" s="0"/>
      <c r="GB3687" s="0"/>
      <c r="GC3687" s="0"/>
      <c r="GD3687" s="0"/>
      <c r="GE3687" s="0"/>
      <c r="GF3687" s="0"/>
      <c r="GG3687" s="0"/>
      <c r="GH3687" s="0"/>
      <c r="GI3687" s="0"/>
      <c r="GJ3687" s="0"/>
      <c r="GK3687" s="0"/>
      <c r="GL3687" s="0"/>
      <c r="GM3687" s="0"/>
      <c r="GN3687" s="0"/>
      <c r="GO3687" s="0"/>
      <c r="GP3687" s="0"/>
      <c r="GQ3687" s="0"/>
      <c r="GR3687" s="0"/>
      <c r="GS3687" s="0"/>
      <c r="GT3687" s="0"/>
      <c r="GU3687" s="0"/>
      <c r="GV3687" s="0"/>
      <c r="GW3687" s="0"/>
      <c r="GX3687" s="0"/>
      <c r="GY3687" s="0"/>
      <c r="GZ3687" s="0"/>
      <c r="HA3687" s="0"/>
      <c r="HB3687" s="0"/>
      <c r="HC3687" s="0"/>
      <c r="HD3687" s="0"/>
      <c r="HE3687" s="0"/>
      <c r="HF3687" s="0"/>
      <c r="HG3687" s="0"/>
      <c r="HH3687" s="0"/>
      <c r="HI3687" s="0"/>
      <c r="HJ3687" s="0"/>
      <c r="HK3687" s="0"/>
      <c r="HL3687" s="0"/>
      <c r="HM3687" s="0"/>
      <c r="HN3687" s="0"/>
      <c r="HO3687" s="0"/>
      <c r="HP3687" s="0"/>
      <c r="HQ3687" s="0"/>
      <c r="HR3687" s="0"/>
      <c r="HS3687" s="0"/>
      <c r="HT3687" s="0"/>
      <c r="HU3687" s="0"/>
      <c r="HV3687" s="0"/>
      <c r="HW3687" s="0"/>
      <c r="HX3687" s="0"/>
      <c r="HY3687" s="0"/>
      <c r="HZ3687" s="0"/>
      <c r="IA3687" s="0"/>
      <c r="IB3687" s="0"/>
      <c r="IC3687" s="0"/>
      <c r="ID3687" s="0"/>
      <c r="IE3687" s="0"/>
      <c r="IF3687" s="0"/>
      <c r="IG3687" s="0"/>
      <c r="IH3687" s="0"/>
      <c r="II3687" s="0"/>
      <c r="IJ3687" s="0"/>
      <c r="IK3687" s="0"/>
      <c r="IL3687" s="0"/>
      <c r="IM3687" s="0"/>
      <c r="IN3687" s="0"/>
      <c r="IO3687" s="0"/>
      <c r="IP3687" s="0"/>
      <c r="IQ3687" s="0"/>
      <c r="IR3687" s="0"/>
      <c r="IS3687" s="0"/>
      <c r="IT3687" s="0"/>
      <c r="IU3687" s="0"/>
      <c r="IV3687" s="0"/>
      <c r="IW3687" s="0"/>
      <c r="IX3687" s="0"/>
      <c r="IY3687" s="0"/>
      <c r="IZ3687" s="0"/>
      <c r="JA3687" s="0"/>
      <c r="JB3687" s="0"/>
      <c r="JC3687" s="0"/>
      <c r="JD3687" s="0"/>
      <c r="JE3687" s="0"/>
      <c r="JF3687" s="0"/>
      <c r="JG3687" s="0"/>
      <c r="JH3687" s="0"/>
      <c r="JI3687" s="0"/>
      <c r="JJ3687" s="0"/>
      <c r="JK3687" s="0"/>
      <c r="JL3687" s="0"/>
      <c r="JM3687" s="0"/>
      <c r="JN3687" s="0"/>
      <c r="JO3687" s="0"/>
      <c r="JP3687" s="0"/>
      <c r="JQ3687" s="0"/>
      <c r="JR3687" s="0"/>
      <c r="JS3687" s="0"/>
      <c r="JT3687" s="0"/>
      <c r="JU3687" s="0"/>
      <c r="JV3687" s="0"/>
      <c r="JW3687" s="0"/>
      <c r="JX3687" s="0"/>
      <c r="JY3687" s="0"/>
      <c r="JZ3687" s="0"/>
      <c r="KA3687" s="0"/>
      <c r="KB3687" s="0"/>
      <c r="KC3687" s="0"/>
      <c r="KD3687" s="0"/>
      <c r="KE3687" s="0"/>
      <c r="KF3687" s="0"/>
      <c r="KG3687" s="0"/>
      <c r="KH3687" s="0"/>
      <c r="KI3687" s="0"/>
      <c r="KJ3687" s="0"/>
      <c r="KK3687" s="0"/>
      <c r="KL3687" s="0"/>
      <c r="KM3687" s="0"/>
      <c r="KN3687" s="0"/>
      <c r="KO3687" s="0"/>
      <c r="KP3687" s="0"/>
      <c r="KQ3687" s="0"/>
      <c r="KR3687" s="0"/>
      <c r="KS3687" s="0"/>
      <c r="KT3687" s="0"/>
      <c r="KU3687" s="0"/>
      <c r="KV3687" s="0"/>
      <c r="KW3687" s="0"/>
      <c r="KX3687" s="0"/>
      <c r="KY3687" s="0"/>
      <c r="KZ3687" s="0"/>
      <c r="LA3687" s="0"/>
      <c r="LB3687" s="0"/>
      <c r="LC3687" s="0"/>
      <c r="LD3687" s="0"/>
      <c r="LE3687" s="0"/>
      <c r="LF3687" s="0"/>
      <c r="LG3687" s="0"/>
      <c r="LH3687" s="0"/>
      <c r="LI3687" s="0"/>
      <c r="LJ3687" s="0"/>
      <c r="LK3687" s="0"/>
      <c r="LL3687" s="0"/>
      <c r="LM3687" s="0"/>
      <c r="LN3687" s="0"/>
      <c r="LO3687" s="0"/>
      <c r="LP3687" s="0"/>
      <c r="LQ3687" s="0"/>
      <c r="LR3687" s="0"/>
      <c r="LS3687" s="0"/>
      <c r="LT3687" s="0"/>
      <c r="LU3687" s="0"/>
      <c r="LV3687" s="0"/>
      <c r="LW3687" s="0"/>
      <c r="LX3687" s="0"/>
      <c r="LY3687" s="0"/>
      <c r="LZ3687" s="0"/>
      <c r="MA3687" s="0"/>
      <c r="MB3687" s="0"/>
      <c r="MC3687" s="0"/>
      <c r="MD3687" s="0"/>
      <c r="ME3687" s="0"/>
      <c r="MF3687" s="0"/>
      <c r="MG3687" s="0"/>
      <c r="MH3687" s="0"/>
      <c r="MI3687" s="0"/>
      <c r="MJ3687" s="0"/>
      <c r="MK3687" s="0"/>
      <c r="ML3687" s="0"/>
      <c r="MM3687" s="0"/>
      <c r="MN3687" s="0"/>
      <c r="MO3687" s="0"/>
      <c r="MP3687" s="0"/>
      <c r="MQ3687" s="0"/>
      <c r="MR3687" s="0"/>
      <c r="MS3687" s="0"/>
      <c r="MT3687" s="0"/>
      <c r="MU3687" s="0"/>
      <c r="MV3687" s="0"/>
      <c r="MW3687" s="0"/>
      <c r="MX3687" s="0"/>
      <c r="MY3687" s="0"/>
      <c r="MZ3687" s="0"/>
      <c r="NA3687" s="0"/>
      <c r="NB3687" s="0"/>
      <c r="NC3687" s="0"/>
      <c r="ND3687" s="0"/>
      <c r="NE3687" s="0"/>
      <c r="NF3687" s="0"/>
      <c r="NG3687" s="0"/>
      <c r="NH3687" s="0"/>
      <c r="NI3687" s="0"/>
      <c r="NJ3687" s="0"/>
      <c r="NK3687" s="0"/>
      <c r="NL3687" s="0"/>
      <c r="NM3687" s="0"/>
      <c r="NN3687" s="0"/>
      <c r="NO3687" s="0"/>
      <c r="NP3687" s="0"/>
      <c r="NQ3687" s="0"/>
      <c r="NR3687" s="0"/>
      <c r="NS3687" s="0"/>
      <c r="NT3687" s="0"/>
      <c r="NU3687" s="0"/>
      <c r="NV3687" s="0"/>
      <c r="NW3687" s="0"/>
      <c r="NX3687" s="0"/>
      <c r="NY3687" s="0"/>
      <c r="NZ3687" s="0"/>
      <c r="OA3687" s="0"/>
      <c r="OB3687" s="0"/>
      <c r="OC3687" s="0"/>
      <c r="OD3687" s="0"/>
      <c r="OE3687" s="0"/>
      <c r="OF3687" s="0"/>
      <c r="OG3687" s="0"/>
      <c r="OH3687" s="0"/>
      <c r="OI3687" s="0"/>
      <c r="OJ3687" s="0"/>
      <c r="OK3687" s="0"/>
      <c r="OL3687" s="0"/>
      <c r="OM3687" s="0"/>
      <c r="ON3687" s="0"/>
      <c r="OO3687" s="0"/>
      <c r="OP3687" s="0"/>
      <c r="OQ3687" s="0"/>
      <c r="OR3687" s="0"/>
      <c r="OS3687" s="0"/>
      <c r="OT3687" s="0"/>
      <c r="OU3687" s="0"/>
      <c r="OV3687" s="0"/>
      <c r="OW3687" s="0"/>
      <c r="OX3687" s="0"/>
      <c r="OY3687" s="0"/>
      <c r="OZ3687" s="0"/>
      <c r="PA3687" s="0"/>
      <c r="PB3687" s="0"/>
      <c r="PC3687" s="0"/>
      <c r="PD3687" s="0"/>
      <c r="PE3687" s="0"/>
      <c r="PF3687" s="0"/>
      <c r="PG3687" s="0"/>
      <c r="PH3687" s="0"/>
      <c r="PI3687" s="0"/>
      <c r="PJ3687" s="0"/>
      <c r="PK3687" s="0"/>
      <c r="PL3687" s="0"/>
      <c r="PM3687" s="0"/>
      <c r="PN3687" s="0"/>
      <c r="PO3687" s="0"/>
      <c r="PP3687" s="0"/>
      <c r="PQ3687" s="0"/>
      <c r="PR3687" s="0"/>
      <c r="PS3687" s="0"/>
      <c r="PT3687" s="0"/>
      <c r="PU3687" s="0"/>
      <c r="PV3687" s="0"/>
      <c r="PW3687" s="0"/>
      <c r="PX3687" s="0"/>
      <c r="PY3687" s="0"/>
      <c r="PZ3687" s="0"/>
      <c r="QA3687" s="0"/>
      <c r="QB3687" s="0"/>
      <c r="QC3687" s="0"/>
      <c r="QD3687" s="0"/>
      <c r="QE3687" s="0"/>
      <c r="QF3687" s="0"/>
      <c r="QG3687" s="0"/>
      <c r="QH3687" s="0"/>
      <c r="QI3687" s="0"/>
      <c r="QJ3687" s="0"/>
      <c r="QK3687" s="0"/>
      <c r="QL3687" s="0"/>
      <c r="QM3687" s="0"/>
      <c r="QN3687" s="0"/>
      <c r="QO3687" s="0"/>
      <c r="QP3687" s="0"/>
      <c r="QQ3687" s="0"/>
      <c r="QR3687" s="0"/>
      <c r="QS3687" s="0"/>
      <c r="QT3687" s="0"/>
      <c r="QU3687" s="0"/>
      <c r="QV3687" s="0"/>
      <c r="QW3687" s="0"/>
      <c r="QX3687" s="0"/>
      <c r="QY3687" s="0"/>
      <c r="QZ3687" s="0"/>
      <c r="RA3687" s="0"/>
      <c r="RB3687" s="0"/>
      <c r="RC3687" s="0"/>
      <c r="RD3687" s="0"/>
      <c r="RE3687" s="0"/>
      <c r="RF3687" s="0"/>
      <c r="RG3687" s="0"/>
      <c r="RH3687" s="0"/>
      <c r="RI3687" s="0"/>
      <c r="RJ3687" s="0"/>
      <c r="RK3687" s="0"/>
      <c r="RL3687" s="0"/>
      <c r="RM3687" s="0"/>
      <c r="RN3687" s="0"/>
      <c r="RO3687" s="0"/>
      <c r="RP3687" s="0"/>
      <c r="RQ3687" s="0"/>
      <c r="RR3687" s="0"/>
      <c r="RS3687" s="0"/>
      <c r="RT3687" s="0"/>
      <c r="RU3687" s="0"/>
      <c r="RV3687" s="0"/>
      <c r="RW3687" s="0"/>
      <c r="RX3687" s="0"/>
      <c r="RY3687" s="0"/>
      <c r="RZ3687" s="0"/>
      <c r="SA3687" s="0"/>
      <c r="SB3687" s="0"/>
      <c r="SC3687" s="0"/>
      <c r="SD3687" s="0"/>
      <c r="SE3687" s="0"/>
      <c r="SF3687" s="0"/>
      <c r="SG3687" s="0"/>
      <c r="SH3687" s="0"/>
      <c r="SI3687" s="0"/>
      <c r="SJ3687" s="0"/>
      <c r="SK3687" s="0"/>
      <c r="SL3687" s="0"/>
      <c r="SM3687" s="0"/>
      <c r="SN3687" s="0"/>
      <c r="SO3687" s="0"/>
      <c r="SP3687" s="0"/>
      <c r="SQ3687" s="0"/>
      <c r="SR3687" s="0"/>
      <c r="SS3687" s="0"/>
      <c r="ST3687" s="0"/>
      <c r="SU3687" s="0"/>
      <c r="SV3687" s="0"/>
      <c r="SW3687" s="0"/>
      <c r="SX3687" s="0"/>
      <c r="SY3687" s="0"/>
      <c r="SZ3687" s="0"/>
      <c r="TA3687" s="0"/>
      <c r="TB3687" s="0"/>
      <c r="TC3687" s="0"/>
      <c r="TD3687" s="0"/>
      <c r="TE3687" s="0"/>
      <c r="TF3687" s="0"/>
      <c r="TG3687" s="0"/>
      <c r="TH3687" s="0"/>
      <c r="TI3687" s="0"/>
      <c r="TJ3687" s="0"/>
      <c r="TK3687" s="0"/>
      <c r="TL3687" s="0"/>
      <c r="TM3687" s="0"/>
      <c r="TN3687" s="0"/>
      <c r="TO3687" s="0"/>
      <c r="TP3687" s="0"/>
      <c r="TQ3687" s="0"/>
      <c r="TR3687" s="0"/>
      <c r="TS3687" s="0"/>
      <c r="TT3687" s="0"/>
      <c r="TU3687" s="0"/>
      <c r="TV3687" s="0"/>
      <c r="TW3687" s="0"/>
      <c r="TX3687" s="0"/>
      <c r="TY3687" s="0"/>
      <c r="TZ3687" s="0"/>
      <c r="UA3687" s="0"/>
      <c r="UB3687" s="0"/>
      <c r="UC3687" s="0"/>
      <c r="UD3687" s="0"/>
      <c r="UE3687" s="0"/>
      <c r="UF3687" s="0"/>
      <c r="UG3687" s="0"/>
      <c r="UH3687" s="0"/>
      <c r="UI3687" s="0"/>
      <c r="UJ3687" s="0"/>
      <c r="UK3687" s="0"/>
      <c r="UL3687" s="0"/>
      <c r="UM3687" s="0"/>
      <c r="UN3687" s="0"/>
      <c r="UO3687" s="0"/>
      <c r="UP3687" s="0"/>
      <c r="UQ3687" s="0"/>
      <c r="UR3687" s="0"/>
      <c r="US3687" s="0"/>
      <c r="UT3687" s="0"/>
      <c r="UU3687" s="0"/>
      <c r="UV3687" s="0"/>
      <c r="UW3687" s="0"/>
      <c r="UX3687" s="0"/>
      <c r="UY3687" s="0"/>
      <c r="UZ3687" s="0"/>
      <c r="VA3687" s="0"/>
      <c r="VB3687" s="0"/>
      <c r="VC3687" s="0"/>
      <c r="VD3687" s="0"/>
      <c r="VE3687" s="0"/>
      <c r="VF3687" s="0"/>
      <c r="VG3687" s="0"/>
      <c r="VH3687" s="0"/>
      <c r="VI3687" s="0"/>
      <c r="VJ3687" s="0"/>
      <c r="VK3687" s="0"/>
      <c r="VL3687" s="0"/>
      <c r="VM3687" s="0"/>
      <c r="VN3687" s="0"/>
      <c r="VO3687" s="0"/>
      <c r="VP3687" s="0"/>
      <c r="VQ3687" s="0"/>
      <c r="VR3687" s="0"/>
      <c r="VS3687" s="0"/>
      <c r="VT3687" s="0"/>
      <c r="VU3687" s="0"/>
      <c r="VV3687" s="0"/>
      <c r="VW3687" s="0"/>
      <c r="VX3687" s="0"/>
      <c r="VY3687" s="0"/>
      <c r="VZ3687" s="0"/>
      <c r="WA3687" s="0"/>
      <c r="WB3687" s="0"/>
      <c r="WC3687" s="0"/>
      <c r="WD3687" s="0"/>
      <c r="WE3687" s="0"/>
      <c r="WF3687" s="0"/>
      <c r="WG3687" s="0"/>
      <c r="WH3687" s="0"/>
      <c r="WI3687" s="0"/>
      <c r="WJ3687" s="0"/>
      <c r="WK3687" s="0"/>
      <c r="WL3687" s="0"/>
      <c r="WM3687" s="0"/>
      <c r="WN3687" s="0"/>
      <c r="WO3687" s="0"/>
      <c r="WP3687" s="0"/>
      <c r="WQ3687" s="0"/>
      <c r="WR3687" s="0"/>
      <c r="WS3687" s="0"/>
      <c r="WT3687" s="0"/>
      <c r="WU3687" s="0"/>
      <c r="WV3687" s="0"/>
      <c r="WW3687" s="0"/>
      <c r="WX3687" s="0"/>
      <c r="WY3687" s="0"/>
      <c r="WZ3687" s="0"/>
      <c r="XA3687" s="0"/>
      <c r="XB3687" s="0"/>
      <c r="XC3687" s="0"/>
      <c r="XD3687" s="0"/>
      <c r="XE3687" s="0"/>
      <c r="XF3687" s="0"/>
      <c r="XG3687" s="0"/>
      <c r="XH3687" s="0"/>
      <c r="XI3687" s="0"/>
      <c r="XJ3687" s="0"/>
      <c r="XK3687" s="0"/>
      <c r="XL3687" s="0"/>
      <c r="XM3687" s="0"/>
      <c r="XN3687" s="0"/>
      <c r="XO3687" s="0"/>
      <c r="XP3687" s="0"/>
      <c r="XQ3687" s="0"/>
      <c r="XR3687" s="0"/>
      <c r="XS3687" s="0"/>
      <c r="XT3687" s="0"/>
      <c r="XU3687" s="0"/>
      <c r="XV3687" s="0"/>
      <c r="XW3687" s="0"/>
      <c r="XX3687" s="0"/>
      <c r="XY3687" s="0"/>
      <c r="XZ3687" s="0"/>
      <c r="YA3687" s="0"/>
      <c r="YB3687" s="0"/>
      <c r="YC3687" s="0"/>
      <c r="YD3687" s="0"/>
      <c r="YE3687" s="0"/>
      <c r="YF3687" s="0"/>
      <c r="YG3687" s="0"/>
      <c r="YH3687" s="0"/>
      <c r="YI3687" s="0"/>
      <c r="YJ3687" s="0"/>
      <c r="YK3687" s="0"/>
      <c r="YL3687" s="0"/>
      <c r="YM3687" s="0"/>
      <c r="YN3687" s="0"/>
      <c r="YO3687" s="0"/>
      <c r="YP3687" s="0"/>
      <c r="YQ3687" s="0"/>
      <c r="YR3687" s="0"/>
      <c r="YS3687" s="0"/>
      <c r="YT3687" s="0"/>
      <c r="YU3687" s="0"/>
      <c r="YV3687" s="0"/>
      <c r="YW3687" s="0"/>
      <c r="YX3687" s="0"/>
      <c r="YY3687" s="0"/>
      <c r="YZ3687" s="0"/>
      <c r="ZA3687" s="0"/>
      <c r="ZB3687" s="0"/>
      <c r="ZC3687" s="0"/>
      <c r="ZD3687" s="0"/>
      <c r="ZE3687" s="0"/>
      <c r="ZF3687" s="0"/>
      <c r="ZG3687" s="0"/>
      <c r="ZH3687" s="0"/>
      <c r="ZI3687" s="0"/>
      <c r="ZJ3687" s="0"/>
      <c r="ZK3687" s="0"/>
      <c r="ZL3687" s="0"/>
      <c r="ZM3687" s="0"/>
      <c r="ZN3687" s="0"/>
      <c r="ZO3687" s="0"/>
      <c r="ZP3687" s="0"/>
      <c r="ZQ3687" s="0"/>
      <c r="ZR3687" s="0"/>
      <c r="ZS3687" s="0"/>
      <c r="ZT3687" s="0"/>
      <c r="ZU3687" s="0"/>
      <c r="ZV3687" s="0"/>
      <c r="ZW3687" s="0"/>
      <c r="ZX3687" s="0"/>
      <c r="ZY3687" s="0"/>
      <c r="ZZ3687" s="0"/>
      <c r="AAA3687" s="0"/>
      <c r="AAB3687" s="0"/>
      <c r="AAC3687" s="0"/>
      <c r="AAD3687" s="0"/>
      <c r="AAE3687" s="0"/>
      <c r="AAF3687" s="0"/>
      <c r="AAG3687" s="0"/>
      <c r="AAH3687" s="0"/>
      <c r="AAI3687" s="0"/>
      <c r="AAJ3687" s="0"/>
      <c r="AAK3687" s="0"/>
      <c r="AAL3687" s="0"/>
      <c r="AAM3687" s="0"/>
      <c r="AAN3687" s="0"/>
      <c r="AAO3687" s="0"/>
      <c r="AAP3687" s="0"/>
      <c r="AAQ3687" s="0"/>
      <c r="AAR3687" s="0"/>
      <c r="AAS3687" s="0"/>
      <c r="AAT3687" s="0"/>
      <c r="AAU3687" s="0"/>
      <c r="AAV3687" s="0"/>
      <c r="AAW3687" s="0"/>
      <c r="AAX3687" s="0"/>
      <c r="AAY3687" s="0"/>
      <c r="AAZ3687" s="0"/>
      <c r="ABA3687" s="0"/>
      <c r="ABB3687" s="0"/>
      <c r="ABC3687" s="0"/>
      <c r="ABD3687" s="0"/>
      <c r="ABE3687" s="0"/>
      <c r="ABF3687" s="0"/>
      <c r="ABG3687" s="0"/>
      <c r="ABH3687" s="0"/>
      <c r="ABI3687" s="0"/>
      <c r="ABJ3687" s="0"/>
      <c r="ABK3687" s="0"/>
      <c r="ABL3687" s="0"/>
      <c r="ABM3687" s="0"/>
      <c r="ABN3687" s="0"/>
      <c r="ABO3687" s="0"/>
      <c r="ABP3687" s="0"/>
      <c r="ABQ3687" s="0"/>
      <c r="ABR3687" s="0"/>
      <c r="ABS3687" s="0"/>
      <c r="ABT3687" s="0"/>
      <c r="ABU3687" s="0"/>
      <c r="ABV3687" s="0"/>
      <c r="ABW3687" s="0"/>
      <c r="ABX3687" s="0"/>
      <c r="ABY3687" s="0"/>
      <c r="ABZ3687" s="0"/>
      <c r="ACA3687" s="0"/>
      <c r="ACB3687" s="0"/>
      <c r="ACC3687" s="0"/>
      <c r="ACD3687" s="0"/>
      <c r="ACE3687" s="0"/>
      <c r="ACF3687" s="0"/>
      <c r="ACG3687" s="0"/>
      <c r="ACH3687" s="0"/>
      <c r="ACI3687" s="0"/>
      <c r="ACJ3687" s="0"/>
      <c r="ACK3687" s="0"/>
      <c r="ACL3687" s="0"/>
      <c r="ACM3687" s="0"/>
      <c r="ACN3687" s="0"/>
      <c r="ACO3687" s="0"/>
      <c r="ACP3687" s="0"/>
      <c r="ACQ3687" s="0"/>
      <c r="ACR3687" s="0"/>
      <c r="ACS3687" s="0"/>
      <c r="ACT3687" s="0"/>
      <c r="ACU3687" s="0"/>
      <c r="ACV3687" s="0"/>
      <c r="ACW3687" s="0"/>
      <c r="ACX3687" s="0"/>
      <c r="ACY3687" s="0"/>
      <c r="ACZ3687" s="0"/>
      <c r="ADA3687" s="0"/>
      <c r="ADB3687" s="0"/>
      <c r="ADC3687" s="0"/>
      <c r="ADD3687" s="0"/>
      <c r="ADE3687" s="0"/>
      <c r="ADF3687" s="0"/>
      <c r="ADG3687" s="0"/>
      <c r="ADH3687" s="0"/>
      <c r="ADI3687" s="0"/>
      <c r="ADJ3687" s="0"/>
      <c r="ADK3687" s="0"/>
      <c r="ADL3687" s="0"/>
      <c r="ADM3687" s="0"/>
      <c r="ADN3687" s="0"/>
      <c r="ADO3687" s="0"/>
      <c r="ADP3687" s="0"/>
      <c r="ADQ3687" s="0"/>
      <c r="ADR3687" s="0"/>
      <c r="ADS3687" s="0"/>
      <c r="ADT3687" s="0"/>
      <c r="ADU3687" s="0"/>
      <c r="ADV3687" s="0"/>
      <c r="ADW3687" s="0"/>
      <c r="ADX3687" s="0"/>
      <c r="ADY3687" s="0"/>
      <c r="ADZ3687" s="0"/>
      <c r="AEA3687" s="0"/>
      <c r="AEB3687" s="0"/>
      <c r="AEC3687" s="0"/>
      <c r="AED3687" s="0"/>
      <c r="AEE3687" s="0"/>
      <c r="AEF3687" s="0"/>
      <c r="AEG3687" s="0"/>
      <c r="AEH3687" s="0"/>
      <c r="AEI3687" s="0"/>
      <c r="AEJ3687" s="0"/>
      <c r="AEK3687" s="0"/>
      <c r="AEL3687" s="0"/>
      <c r="AEM3687" s="0"/>
      <c r="AEN3687" s="0"/>
      <c r="AEO3687" s="0"/>
      <c r="AEP3687" s="0"/>
      <c r="AEQ3687" s="0"/>
      <c r="AER3687" s="0"/>
      <c r="AES3687" s="0"/>
      <c r="AET3687" s="0"/>
      <c r="AEU3687" s="0"/>
      <c r="AEV3687" s="0"/>
      <c r="AEW3687" s="0"/>
      <c r="AEX3687" s="0"/>
      <c r="AEY3687" s="0"/>
      <c r="AEZ3687" s="0"/>
      <c r="AFA3687" s="0"/>
      <c r="AFB3687" s="0"/>
      <c r="AFC3687" s="0"/>
      <c r="AFD3687" s="0"/>
      <c r="AFE3687" s="0"/>
      <c r="AFF3687" s="0"/>
      <c r="AFG3687" s="0"/>
      <c r="AFH3687" s="0"/>
      <c r="AFI3687" s="0"/>
      <c r="AFJ3687" s="0"/>
      <c r="AFK3687" s="0"/>
      <c r="AFL3687" s="0"/>
      <c r="AFM3687" s="0"/>
      <c r="AFN3687" s="0"/>
      <c r="AFO3687" s="0"/>
      <c r="AFP3687" s="0"/>
      <c r="AFQ3687" s="0"/>
      <c r="AFR3687" s="0"/>
      <c r="AFS3687" s="0"/>
      <c r="AFT3687" s="0"/>
      <c r="AFU3687" s="0"/>
      <c r="AFV3687" s="0"/>
      <c r="AFW3687" s="0"/>
      <c r="AFX3687" s="0"/>
      <c r="AFY3687" s="0"/>
      <c r="AFZ3687" s="0"/>
      <c r="AGA3687" s="0"/>
      <c r="AGB3687" s="0"/>
      <c r="AGC3687" s="0"/>
      <c r="AGD3687" s="0"/>
      <c r="AGE3687" s="0"/>
      <c r="AGF3687" s="0"/>
      <c r="AGG3687" s="0"/>
      <c r="AGH3687" s="0"/>
      <c r="AGI3687" s="0"/>
      <c r="AGJ3687" s="0"/>
      <c r="AGK3687" s="0"/>
      <c r="AGL3687" s="0"/>
      <c r="AGM3687" s="0"/>
      <c r="AGN3687" s="0"/>
      <c r="AGO3687" s="0"/>
      <c r="AGP3687" s="0"/>
      <c r="AGQ3687" s="0"/>
      <c r="AGR3687" s="0"/>
      <c r="AGS3687" s="0"/>
      <c r="AGT3687" s="0"/>
      <c r="AGU3687" s="0"/>
      <c r="AGV3687" s="0"/>
      <c r="AGW3687" s="0"/>
      <c r="AGX3687" s="0"/>
      <c r="AGY3687" s="0"/>
      <c r="AGZ3687" s="0"/>
      <c r="AHA3687" s="0"/>
      <c r="AHB3687" s="0"/>
      <c r="AHC3687" s="0"/>
      <c r="AHD3687" s="0"/>
      <c r="AHE3687" s="0"/>
      <c r="AHF3687" s="0"/>
      <c r="AHG3687" s="0"/>
      <c r="AHH3687" s="0"/>
      <c r="AHI3687" s="0"/>
      <c r="AHJ3687" s="0"/>
      <c r="AHK3687" s="0"/>
      <c r="AHL3687" s="0"/>
      <c r="AHM3687" s="0"/>
      <c r="AHN3687" s="0"/>
      <c r="AHO3687" s="0"/>
      <c r="AHP3687" s="0"/>
      <c r="AHQ3687" s="0"/>
      <c r="AHR3687" s="0"/>
      <c r="AHS3687" s="0"/>
      <c r="AHT3687" s="0"/>
      <c r="AHU3687" s="0"/>
      <c r="AHV3687" s="0"/>
      <c r="AHW3687" s="0"/>
      <c r="AHX3687" s="0"/>
      <c r="AHY3687" s="0"/>
      <c r="AHZ3687" s="0"/>
      <c r="AIA3687" s="0"/>
      <c r="AIB3687" s="0"/>
      <c r="AIC3687" s="0"/>
      <c r="AID3687" s="0"/>
      <c r="AIE3687" s="0"/>
      <c r="AIF3687" s="0"/>
      <c r="AIG3687" s="0"/>
      <c r="AIH3687" s="0"/>
      <c r="AII3687" s="0"/>
      <c r="AIJ3687" s="0"/>
      <c r="AIK3687" s="0"/>
      <c r="AIL3687" s="0"/>
      <c r="AIM3687" s="0"/>
      <c r="AIN3687" s="0"/>
      <c r="AIO3687" s="0"/>
      <c r="AIP3687" s="0"/>
      <c r="AIQ3687" s="0"/>
      <c r="AIR3687" s="0"/>
      <c r="AIS3687" s="0"/>
      <c r="AIT3687" s="0"/>
      <c r="AIU3687" s="0"/>
      <c r="AIV3687" s="0"/>
      <c r="AIW3687" s="0"/>
      <c r="AIX3687" s="0"/>
      <c r="AIY3687" s="0"/>
      <c r="AIZ3687" s="0"/>
      <c r="AJA3687" s="0"/>
      <c r="AJB3687" s="0"/>
      <c r="AJC3687" s="0"/>
      <c r="AJD3687" s="0"/>
      <c r="AJE3687" s="0"/>
      <c r="AJF3687" s="0"/>
      <c r="AJG3687" s="0"/>
      <c r="AJH3687" s="0"/>
      <c r="AJI3687" s="0"/>
      <c r="AJJ3687" s="0"/>
      <c r="AJK3687" s="0"/>
      <c r="AJL3687" s="0"/>
      <c r="AJM3687" s="0"/>
      <c r="AJN3687" s="0"/>
      <c r="AJO3687" s="0"/>
      <c r="AJP3687" s="0"/>
      <c r="AJQ3687" s="0"/>
      <c r="AJR3687" s="0"/>
      <c r="AJS3687" s="0"/>
      <c r="AJT3687" s="0"/>
      <c r="AJU3687" s="0"/>
      <c r="AJV3687" s="0"/>
      <c r="AJW3687" s="0"/>
      <c r="AJX3687" s="0"/>
      <c r="AJY3687" s="0"/>
      <c r="AJZ3687" s="0"/>
      <c r="AKA3687" s="0"/>
      <c r="AKB3687" s="0"/>
      <c r="AKC3687" s="0"/>
      <c r="AKD3687" s="0"/>
      <c r="AKE3687" s="0"/>
      <c r="AKF3687" s="0"/>
      <c r="AKG3687" s="0"/>
      <c r="AKH3687" s="0"/>
      <c r="AKI3687" s="0"/>
      <c r="AKJ3687" s="0"/>
      <c r="AKK3687" s="0"/>
      <c r="AKL3687" s="0"/>
      <c r="AKM3687" s="0"/>
      <c r="AKN3687" s="0"/>
      <c r="AKO3687" s="0"/>
      <c r="AKP3687" s="0"/>
      <c r="AKQ3687" s="0"/>
      <c r="AKR3687" s="0"/>
      <c r="AKS3687" s="0"/>
      <c r="AKT3687" s="0"/>
      <c r="AKU3687" s="0"/>
      <c r="AKV3687" s="0"/>
      <c r="AKW3687" s="0"/>
      <c r="AKX3687" s="0"/>
      <c r="AKY3687" s="0"/>
      <c r="AKZ3687" s="0"/>
      <c r="ALA3687" s="0"/>
      <c r="ALB3687" s="0"/>
      <c r="ALC3687" s="0"/>
      <c r="ALD3687" s="0"/>
      <c r="ALE3687" s="0"/>
      <c r="ALF3687" s="0"/>
      <c r="ALG3687" s="0"/>
      <c r="ALH3687" s="0"/>
      <c r="ALI3687" s="0"/>
      <c r="ALJ3687" s="0"/>
      <c r="ALK3687" s="0"/>
      <c r="ALL3687" s="0"/>
      <c r="ALM3687" s="0"/>
      <c r="ALN3687" s="0"/>
      <c r="ALO3687" s="0"/>
      <c r="ALP3687" s="0"/>
      <c r="ALQ3687" s="0"/>
      <c r="ALR3687" s="0"/>
      <c r="ALS3687" s="0"/>
      <c r="ALT3687" s="0"/>
      <c r="ALU3687" s="0"/>
      <c r="ALV3687" s="0"/>
      <c r="ALW3687" s="0"/>
      <c r="ALX3687" s="0"/>
      <c r="ALY3687" s="0"/>
      <c r="ALZ3687" s="0"/>
      <c r="AMA3687" s="0"/>
      <c r="AMB3687" s="0"/>
      <c r="AMC3687" s="0"/>
      <c r="AMD3687" s="0"/>
      <c r="AME3687" s="0"/>
      <c r="AMF3687" s="0"/>
      <c r="AMG3687" s="0"/>
      <c r="AMH3687" s="0"/>
      <c r="AMI3687" s="0"/>
    </row>
    <row r="3688" customFormat="false" ht="17.35" hidden="false" customHeight="false" outlineLevel="0" collapsed="false">
      <c r="C3688" s="15" t="s">
        <v>3912</v>
      </c>
      <c r="D3688" s="45" t="s">
        <v>1</v>
      </c>
      <c r="E3688" s="0"/>
      <c r="F3688" s="0"/>
      <c r="I3688" s="3"/>
      <c r="BM3688" s="0"/>
      <c r="BN3688" s="0"/>
      <c r="BO3688" s="0"/>
      <c r="BP3688" s="0"/>
      <c r="BQ3688" s="0"/>
      <c r="BR3688" s="0"/>
      <c r="BS3688" s="0"/>
      <c r="BT3688" s="0"/>
      <c r="BU3688" s="0"/>
      <c r="BV3688" s="0"/>
      <c r="BW3688" s="0"/>
      <c r="BX3688" s="0"/>
      <c r="BY3688" s="0"/>
      <c r="BZ3688" s="0"/>
      <c r="CA3688" s="0"/>
      <c r="CB3688" s="0"/>
      <c r="CC3688" s="0"/>
      <c r="CD3688" s="0"/>
      <c r="CE3688" s="0"/>
      <c r="CF3688" s="0"/>
      <c r="CG3688" s="0"/>
      <c r="CH3688" s="0"/>
      <c r="CI3688" s="0"/>
      <c r="CJ3688" s="0"/>
      <c r="CK3688" s="0"/>
      <c r="CL3688" s="0"/>
      <c r="CM3688" s="0"/>
      <c r="CN3688" s="0"/>
      <c r="CO3688" s="0"/>
      <c r="CP3688" s="0"/>
      <c r="CQ3688" s="0"/>
      <c r="CR3688" s="0"/>
      <c r="CS3688" s="0"/>
      <c r="CT3688" s="0"/>
      <c r="CU3688" s="0"/>
      <c r="CV3688" s="0"/>
      <c r="CW3688" s="0"/>
      <c r="CX3688" s="0"/>
      <c r="CY3688" s="0"/>
      <c r="CZ3688" s="0"/>
      <c r="DA3688" s="0"/>
      <c r="DB3688" s="0"/>
      <c r="DC3688" s="0"/>
      <c r="DD3688" s="0"/>
      <c r="DE3688" s="0"/>
      <c r="DF3688" s="0"/>
      <c r="DG3688" s="0"/>
      <c r="DH3688" s="0"/>
      <c r="DI3688" s="0"/>
      <c r="DJ3688" s="0"/>
      <c r="DK3688" s="0"/>
      <c r="DL3688" s="0"/>
      <c r="DM3688" s="0"/>
      <c r="DN3688" s="0"/>
      <c r="DO3688" s="0"/>
      <c r="DP3688" s="0"/>
      <c r="DQ3688" s="0"/>
      <c r="DR3688" s="0"/>
      <c r="DS3688" s="0"/>
      <c r="DT3688" s="0"/>
      <c r="DU3688" s="0"/>
      <c r="DV3688" s="0"/>
      <c r="DW3688" s="0"/>
      <c r="DX3688" s="0"/>
      <c r="DY3688" s="0"/>
      <c r="DZ3688" s="0"/>
      <c r="EA3688" s="0"/>
      <c r="EB3688" s="0"/>
      <c r="EC3688" s="0"/>
      <c r="ED3688" s="0"/>
      <c r="EE3688" s="0"/>
      <c r="EF3688" s="0"/>
      <c r="EG3688" s="0"/>
      <c r="EH3688" s="0"/>
      <c r="EI3688" s="0"/>
      <c r="EJ3688" s="0"/>
      <c r="EK3688" s="0"/>
      <c r="EL3688" s="0"/>
      <c r="EM3688" s="0"/>
      <c r="EN3688" s="0"/>
      <c r="EO3688" s="0"/>
      <c r="EP3688" s="0"/>
      <c r="EQ3688" s="0"/>
      <c r="ER3688" s="0"/>
      <c r="ES3688" s="0"/>
      <c r="ET3688" s="0"/>
      <c r="EU3688" s="0"/>
      <c r="EV3688" s="0"/>
      <c r="EW3688" s="0"/>
      <c r="EX3688" s="0"/>
      <c r="EY3688" s="0"/>
      <c r="EZ3688" s="0"/>
      <c r="FA3688" s="0"/>
      <c r="FB3688" s="0"/>
      <c r="FC3688" s="0"/>
      <c r="FD3688" s="0"/>
      <c r="FE3688" s="0"/>
      <c r="FF3688" s="0"/>
      <c r="FG3688" s="0"/>
      <c r="FH3688" s="0"/>
      <c r="FI3688" s="0"/>
      <c r="FJ3688" s="0"/>
      <c r="FK3688" s="0"/>
      <c r="FL3688" s="0"/>
      <c r="FM3688" s="0"/>
      <c r="FN3688" s="0"/>
      <c r="FO3688" s="0"/>
      <c r="FP3688" s="0"/>
      <c r="FQ3688" s="0"/>
      <c r="FR3688" s="0"/>
      <c r="FS3688" s="0"/>
      <c r="FT3688" s="0"/>
      <c r="FU3688" s="0"/>
      <c r="FV3688" s="0"/>
      <c r="FW3688" s="0"/>
      <c r="FX3688" s="0"/>
      <c r="FY3688" s="0"/>
      <c r="FZ3688" s="0"/>
      <c r="GA3688" s="0"/>
      <c r="GB3688" s="0"/>
      <c r="GC3688" s="0"/>
      <c r="GD3688" s="0"/>
      <c r="GE3688" s="0"/>
      <c r="GF3688" s="0"/>
      <c r="GG3688" s="0"/>
      <c r="GH3688" s="0"/>
      <c r="GI3688" s="0"/>
      <c r="GJ3688" s="0"/>
      <c r="GK3688" s="0"/>
      <c r="GL3688" s="0"/>
      <c r="GM3688" s="0"/>
      <c r="GN3688" s="0"/>
      <c r="GO3688" s="0"/>
      <c r="GP3688" s="0"/>
      <c r="GQ3688" s="0"/>
      <c r="GR3688" s="0"/>
      <c r="GS3688" s="0"/>
      <c r="GT3688" s="0"/>
      <c r="GU3688" s="0"/>
      <c r="GV3688" s="0"/>
      <c r="GW3688" s="0"/>
      <c r="GX3688" s="0"/>
      <c r="GY3688" s="0"/>
      <c r="GZ3688" s="0"/>
      <c r="HA3688" s="0"/>
      <c r="HB3688" s="0"/>
      <c r="HC3688" s="0"/>
      <c r="HD3688" s="0"/>
      <c r="HE3688" s="0"/>
      <c r="HF3688" s="0"/>
      <c r="HG3688" s="0"/>
      <c r="HH3688" s="0"/>
      <c r="HI3688" s="0"/>
      <c r="HJ3688" s="0"/>
      <c r="HK3688" s="0"/>
      <c r="HL3688" s="0"/>
      <c r="HM3688" s="0"/>
      <c r="HN3688" s="0"/>
      <c r="HO3688" s="0"/>
      <c r="HP3688" s="0"/>
      <c r="HQ3688" s="0"/>
      <c r="HR3688" s="0"/>
      <c r="HS3688" s="0"/>
      <c r="HT3688" s="0"/>
      <c r="HU3688" s="0"/>
      <c r="HV3688" s="0"/>
      <c r="HW3688" s="0"/>
      <c r="HX3688" s="0"/>
      <c r="HY3688" s="0"/>
      <c r="HZ3688" s="0"/>
      <c r="IA3688" s="0"/>
      <c r="IB3688" s="0"/>
      <c r="IC3688" s="0"/>
      <c r="ID3688" s="0"/>
      <c r="IE3688" s="0"/>
      <c r="IF3688" s="0"/>
      <c r="IG3688" s="0"/>
      <c r="IH3688" s="0"/>
      <c r="II3688" s="0"/>
      <c r="IJ3688" s="0"/>
      <c r="IK3688" s="0"/>
      <c r="IL3688" s="0"/>
      <c r="IM3688" s="0"/>
      <c r="IN3688" s="0"/>
      <c r="IO3688" s="0"/>
      <c r="IP3688" s="0"/>
      <c r="IQ3688" s="0"/>
      <c r="IR3688" s="0"/>
      <c r="IS3688" s="0"/>
      <c r="IT3688" s="0"/>
      <c r="IU3688" s="0"/>
      <c r="IV3688" s="0"/>
      <c r="IW3688" s="0"/>
      <c r="IX3688" s="0"/>
      <c r="IY3688" s="0"/>
      <c r="IZ3688" s="0"/>
      <c r="JA3688" s="0"/>
      <c r="JB3688" s="0"/>
      <c r="JC3688" s="0"/>
      <c r="JD3688" s="0"/>
      <c r="JE3688" s="0"/>
      <c r="JF3688" s="0"/>
      <c r="JG3688" s="0"/>
      <c r="JH3688" s="0"/>
      <c r="JI3688" s="0"/>
      <c r="JJ3688" s="0"/>
      <c r="JK3688" s="0"/>
      <c r="JL3688" s="0"/>
      <c r="JM3688" s="0"/>
      <c r="JN3688" s="0"/>
      <c r="JO3688" s="0"/>
      <c r="JP3688" s="0"/>
      <c r="JQ3688" s="0"/>
      <c r="JR3688" s="0"/>
      <c r="JS3688" s="0"/>
      <c r="JT3688" s="0"/>
      <c r="JU3688" s="0"/>
      <c r="JV3688" s="0"/>
      <c r="JW3688" s="0"/>
      <c r="JX3688" s="0"/>
      <c r="JY3688" s="0"/>
      <c r="JZ3688" s="0"/>
      <c r="KA3688" s="0"/>
      <c r="KB3688" s="0"/>
      <c r="KC3688" s="0"/>
      <c r="KD3688" s="0"/>
      <c r="KE3688" s="0"/>
      <c r="KF3688" s="0"/>
      <c r="KG3688" s="0"/>
      <c r="KH3688" s="0"/>
      <c r="KI3688" s="0"/>
      <c r="KJ3688" s="0"/>
      <c r="KK3688" s="0"/>
      <c r="KL3688" s="0"/>
      <c r="KM3688" s="0"/>
      <c r="KN3688" s="0"/>
      <c r="KO3688" s="0"/>
      <c r="KP3688" s="0"/>
      <c r="KQ3688" s="0"/>
      <c r="KR3688" s="0"/>
      <c r="KS3688" s="0"/>
      <c r="KT3688" s="0"/>
      <c r="KU3688" s="0"/>
      <c r="KV3688" s="0"/>
      <c r="KW3688" s="0"/>
      <c r="KX3688" s="0"/>
      <c r="KY3688" s="0"/>
      <c r="KZ3688" s="0"/>
      <c r="LA3688" s="0"/>
      <c r="LB3688" s="0"/>
      <c r="LC3688" s="0"/>
      <c r="LD3688" s="0"/>
      <c r="LE3688" s="0"/>
      <c r="LF3688" s="0"/>
      <c r="LG3688" s="0"/>
      <c r="LH3688" s="0"/>
      <c r="LI3688" s="0"/>
      <c r="LJ3688" s="0"/>
      <c r="LK3688" s="0"/>
      <c r="LL3688" s="0"/>
      <c r="LM3688" s="0"/>
      <c r="LN3688" s="0"/>
      <c r="LO3688" s="0"/>
      <c r="LP3688" s="0"/>
      <c r="LQ3688" s="0"/>
      <c r="LR3688" s="0"/>
      <c r="LS3688" s="0"/>
      <c r="LT3688" s="0"/>
      <c r="LU3688" s="0"/>
      <c r="LV3688" s="0"/>
      <c r="LW3688" s="0"/>
      <c r="LX3688" s="0"/>
      <c r="LY3688" s="0"/>
      <c r="LZ3688" s="0"/>
      <c r="MA3688" s="0"/>
      <c r="MB3688" s="0"/>
      <c r="MC3688" s="0"/>
      <c r="MD3688" s="0"/>
      <c r="ME3688" s="0"/>
      <c r="MF3688" s="0"/>
      <c r="MG3688" s="0"/>
      <c r="MH3688" s="0"/>
      <c r="MI3688" s="0"/>
      <c r="MJ3688" s="0"/>
      <c r="MK3688" s="0"/>
      <c r="ML3688" s="0"/>
      <c r="MM3688" s="0"/>
      <c r="MN3688" s="0"/>
      <c r="MO3688" s="0"/>
      <c r="MP3688" s="0"/>
      <c r="MQ3688" s="0"/>
      <c r="MR3688" s="0"/>
      <c r="MS3688" s="0"/>
      <c r="MT3688" s="0"/>
      <c r="MU3688" s="0"/>
      <c r="MV3688" s="0"/>
      <c r="MW3688" s="0"/>
      <c r="MX3688" s="0"/>
      <c r="MY3688" s="0"/>
      <c r="MZ3688" s="0"/>
      <c r="NA3688" s="0"/>
      <c r="NB3688" s="0"/>
      <c r="NC3688" s="0"/>
      <c r="ND3688" s="0"/>
      <c r="NE3688" s="0"/>
      <c r="NF3688" s="0"/>
      <c r="NG3688" s="0"/>
      <c r="NH3688" s="0"/>
      <c r="NI3688" s="0"/>
      <c r="NJ3688" s="0"/>
      <c r="NK3688" s="0"/>
      <c r="NL3688" s="0"/>
      <c r="NM3688" s="0"/>
      <c r="NN3688" s="0"/>
      <c r="NO3688" s="0"/>
      <c r="NP3688" s="0"/>
      <c r="NQ3688" s="0"/>
      <c r="NR3688" s="0"/>
      <c r="NS3688" s="0"/>
      <c r="NT3688" s="0"/>
      <c r="NU3688" s="0"/>
      <c r="NV3688" s="0"/>
      <c r="NW3688" s="0"/>
      <c r="NX3688" s="0"/>
      <c r="NY3688" s="0"/>
      <c r="NZ3688" s="0"/>
      <c r="OA3688" s="0"/>
      <c r="OB3688" s="0"/>
      <c r="OC3688" s="0"/>
      <c r="OD3688" s="0"/>
      <c r="OE3688" s="0"/>
      <c r="OF3688" s="0"/>
      <c r="OG3688" s="0"/>
      <c r="OH3688" s="0"/>
      <c r="OI3688" s="0"/>
      <c r="OJ3688" s="0"/>
      <c r="OK3688" s="0"/>
      <c r="OL3688" s="0"/>
      <c r="OM3688" s="0"/>
      <c r="ON3688" s="0"/>
      <c r="OO3688" s="0"/>
      <c r="OP3688" s="0"/>
      <c r="OQ3688" s="0"/>
      <c r="OR3688" s="0"/>
      <c r="OS3688" s="0"/>
      <c r="OT3688" s="0"/>
      <c r="OU3688" s="0"/>
      <c r="OV3688" s="0"/>
      <c r="OW3688" s="0"/>
      <c r="OX3688" s="0"/>
      <c r="OY3688" s="0"/>
      <c r="OZ3688" s="0"/>
      <c r="PA3688" s="0"/>
      <c r="PB3688" s="0"/>
      <c r="PC3688" s="0"/>
      <c r="PD3688" s="0"/>
      <c r="PE3688" s="0"/>
      <c r="PF3688" s="0"/>
      <c r="PG3688" s="0"/>
      <c r="PH3688" s="0"/>
      <c r="PI3688" s="0"/>
      <c r="PJ3688" s="0"/>
      <c r="PK3688" s="0"/>
      <c r="PL3688" s="0"/>
      <c r="PM3688" s="0"/>
      <c r="PN3688" s="0"/>
      <c r="PO3688" s="0"/>
      <c r="PP3688" s="0"/>
      <c r="PQ3688" s="0"/>
      <c r="PR3688" s="0"/>
      <c r="PS3688" s="0"/>
      <c r="PT3688" s="0"/>
      <c r="PU3688" s="0"/>
      <c r="PV3688" s="0"/>
      <c r="PW3688" s="0"/>
      <c r="PX3688" s="0"/>
      <c r="PY3688" s="0"/>
      <c r="PZ3688" s="0"/>
      <c r="QA3688" s="0"/>
      <c r="QB3688" s="0"/>
      <c r="QC3688" s="0"/>
      <c r="QD3688" s="0"/>
      <c r="QE3688" s="0"/>
      <c r="QF3688" s="0"/>
      <c r="QG3688" s="0"/>
      <c r="QH3688" s="0"/>
      <c r="QI3688" s="0"/>
      <c r="QJ3688" s="0"/>
      <c r="QK3688" s="0"/>
      <c r="QL3688" s="0"/>
      <c r="QM3688" s="0"/>
      <c r="QN3688" s="0"/>
      <c r="QO3688" s="0"/>
      <c r="QP3688" s="0"/>
      <c r="QQ3688" s="0"/>
      <c r="QR3688" s="0"/>
      <c r="QS3688" s="0"/>
      <c r="QT3688" s="0"/>
      <c r="QU3688" s="0"/>
      <c r="QV3688" s="0"/>
      <c r="QW3688" s="0"/>
      <c r="QX3688" s="0"/>
      <c r="QY3688" s="0"/>
      <c r="QZ3688" s="0"/>
      <c r="RA3688" s="0"/>
      <c r="RB3688" s="0"/>
      <c r="RC3688" s="0"/>
      <c r="RD3688" s="0"/>
      <c r="RE3688" s="0"/>
      <c r="RF3688" s="0"/>
      <c r="RG3688" s="0"/>
      <c r="RH3688" s="0"/>
      <c r="RI3688" s="0"/>
      <c r="RJ3688" s="0"/>
      <c r="RK3688" s="0"/>
      <c r="RL3688" s="0"/>
      <c r="RM3688" s="0"/>
      <c r="RN3688" s="0"/>
      <c r="RO3688" s="0"/>
      <c r="RP3688" s="0"/>
      <c r="RQ3688" s="0"/>
      <c r="RR3688" s="0"/>
      <c r="RS3688" s="0"/>
      <c r="RT3688" s="0"/>
      <c r="RU3688" s="0"/>
      <c r="RV3688" s="0"/>
      <c r="RW3688" s="0"/>
      <c r="RX3688" s="0"/>
      <c r="RY3688" s="0"/>
      <c r="RZ3688" s="0"/>
      <c r="SA3688" s="0"/>
      <c r="SB3688" s="0"/>
      <c r="SC3688" s="0"/>
      <c r="SD3688" s="0"/>
      <c r="SE3688" s="0"/>
      <c r="SF3688" s="0"/>
      <c r="SG3688" s="0"/>
      <c r="SH3688" s="0"/>
      <c r="SI3688" s="0"/>
      <c r="SJ3688" s="0"/>
      <c r="SK3688" s="0"/>
      <c r="SL3688" s="0"/>
      <c r="SM3688" s="0"/>
      <c r="SN3688" s="0"/>
      <c r="SO3688" s="0"/>
      <c r="SP3688" s="0"/>
      <c r="SQ3688" s="0"/>
      <c r="SR3688" s="0"/>
      <c r="SS3688" s="0"/>
      <c r="ST3688" s="0"/>
      <c r="SU3688" s="0"/>
      <c r="SV3688" s="0"/>
      <c r="SW3688" s="0"/>
      <c r="SX3688" s="0"/>
      <c r="SY3688" s="0"/>
      <c r="SZ3688" s="0"/>
      <c r="TA3688" s="0"/>
      <c r="TB3688" s="0"/>
      <c r="TC3688" s="0"/>
      <c r="TD3688" s="0"/>
      <c r="TE3688" s="0"/>
      <c r="TF3688" s="0"/>
      <c r="TG3688" s="0"/>
      <c r="TH3688" s="0"/>
      <c r="TI3688" s="0"/>
      <c r="TJ3688" s="0"/>
      <c r="TK3688" s="0"/>
      <c r="TL3688" s="0"/>
      <c r="TM3688" s="0"/>
      <c r="TN3688" s="0"/>
      <c r="TO3688" s="0"/>
      <c r="TP3688" s="0"/>
      <c r="TQ3688" s="0"/>
      <c r="TR3688" s="0"/>
      <c r="TS3688" s="0"/>
      <c r="TT3688" s="0"/>
      <c r="TU3688" s="0"/>
      <c r="TV3688" s="0"/>
      <c r="TW3688" s="0"/>
      <c r="TX3688" s="0"/>
      <c r="TY3688" s="0"/>
      <c r="TZ3688" s="0"/>
      <c r="UA3688" s="0"/>
      <c r="UB3688" s="0"/>
      <c r="UC3688" s="0"/>
      <c r="UD3688" s="0"/>
      <c r="UE3688" s="0"/>
      <c r="UF3688" s="0"/>
      <c r="UG3688" s="0"/>
      <c r="UH3688" s="0"/>
      <c r="UI3688" s="0"/>
      <c r="UJ3688" s="0"/>
      <c r="UK3688" s="0"/>
      <c r="UL3688" s="0"/>
      <c r="UM3688" s="0"/>
      <c r="UN3688" s="0"/>
      <c r="UO3688" s="0"/>
      <c r="UP3688" s="0"/>
      <c r="UQ3688" s="0"/>
      <c r="UR3688" s="0"/>
      <c r="US3688" s="0"/>
      <c r="UT3688" s="0"/>
      <c r="UU3688" s="0"/>
      <c r="UV3688" s="0"/>
      <c r="UW3688" s="0"/>
      <c r="UX3688" s="0"/>
      <c r="UY3688" s="0"/>
      <c r="UZ3688" s="0"/>
      <c r="VA3688" s="0"/>
      <c r="VB3688" s="0"/>
      <c r="VC3688" s="0"/>
      <c r="VD3688" s="0"/>
      <c r="VE3688" s="0"/>
      <c r="VF3688" s="0"/>
      <c r="VG3688" s="0"/>
      <c r="VH3688" s="0"/>
      <c r="VI3688" s="0"/>
      <c r="VJ3688" s="0"/>
      <c r="VK3688" s="0"/>
      <c r="VL3688" s="0"/>
      <c r="VM3688" s="0"/>
      <c r="VN3688" s="0"/>
      <c r="VO3688" s="0"/>
      <c r="VP3688" s="0"/>
      <c r="VQ3688" s="0"/>
      <c r="VR3688" s="0"/>
      <c r="VS3688" s="0"/>
      <c r="VT3688" s="0"/>
      <c r="VU3688" s="0"/>
      <c r="VV3688" s="0"/>
      <c r="VW3688" s="0"/>
      <c r="VX3688" s="0"/>
      <c r="VY3688" s="0"/>
      <c r="VZ3688" s="0"/>
      <c r="WA3688" s="0"/>
      <c r="WB3688" s="0"/>
      <c r="WC3688" s="0"/>
      <c r="WD3688" s="0"/>
      <c r="WE3688" s="0"/>
      <c r="WF3688" s="0"/>
      <c r="WG3688" s="0"/>
      <c r="WH3688" s="0"/>
      <c r="WI3688" s="0"/>
      <c r="WJ3688" s="0"/>
      <c r="WK3688" s="0"/>
      <c r="WL3688" s="0"/>
      <c r="WM3688" s="0"/>
      <c r="WN3688" s="0"/>
      <c r="WO3688" s="0"/>
      <c r="WP3688" s="0"/>
      <c r="WQ3688" s="0"/>
      <c r="WR3688" s="0"/>
      <c r="WS3688" s="0"/>
      <c r="WT3688" s="0"/>
      <c r="WU3688" s="0"/>
      <c r="WV3688" s="0"/>
      <c r="WW3688" s="0"/>
      <c r="WX3688" s="0"/>
      <c r="WY3688" s="0"/>
      <c r="WZ3688" s="0"/>
      <c r="XA3688" s="0"/>
      <c r="XB3688" s="0"/>
      <c r="XC3688" s="0"/>
      <c r="XD3688" s="0"/>
      <c r="XE3688" s="0"/>
      <c r="XF3688" s="0"/>
      <c r="XG3688" s="0"/>
      <c r="XH3688" s="0"/>
      <c r="XI3688" s="0"/>
      <c r="XJ3688" s="0"/>
      <c r="XK3688" s="0"/>
      <c r="XL3688" s="0"/>
      <c r="XM3688" s="0"/>
      <c r="XN3688" s="0"/>
      <c r="XO3688" s="0"/>
      <c r="XP3688" s="0"/>
      <c r="XQ3688" s="0"/>
      <c r="XR3688" s="0"/>
      <c r="XS3688" s="0"/>
      <c r="XT3688" s="0"/>
      <c r="XU3688" s="0"/>
      <c r="XV3688" s="0"/>
      <c r="XW3688" s="0"/>
      <c r="XX3688" s="0"/>
      <c r="XY3688" s="0"/>
      <c r="XZ3688" s="0"/>
      <c r="YA3688" s="0"/>
      <c r="YB3688" s="0"/>
      <c r="YC3688" s="0"/>
      <c r="YD3688" s="0"/>
      <c r="YE3688" s="0"/>
      <c r="YF3688" s="0"/>
      <c r="YG3688" s="0"/>
      <c r="YH3688" s="0"/>
      <c r="YI3688" s="0"/>
      <c r="YJ3688" s="0"/>
      <c r="YK3688" s="0"/>
      <c r="YL3688" s="0"/>
      <c r="YM3688" s="0"/>
      <c r="YN3688" s="0"/>
      <c r="YO3688" s="0"/>
      <c r="YP3688" s="0"/>
      <c r="YQ3688" s="0"/>
      <c r="YR3688" s="0"/>
      <c r="YS3688" s="0"/>
      <c r="YT3688" s="0"/>
      <c r="YU3688" s="0"/>
      <c r="YV3688" s="0"/>
      <c r="YW3688" s="0"/>
      <c r="YX3688" s="0"/>
      <c r="YY3688" s="0"/>
      <c r="YZ3688" s="0"/>
      <c r="ZA3688" s="0"/>
      <c r="ZB3688" s="0"/>
      <c r="ZC3688" s="0"/>
      <c r="ZD3688" s="0"/>
      <c r="ZE3688" s="0"/>
      <c r="ZF3688" s="0"/>
      <c r="ZG3688" s="0"/>
      <c r="ZH3688" s="0"/>
      <c r="ZI3688" s="0"/>
      <c r="ZJ3688" s="0"/>
      <c r="ZK3688" s="0"/>
      <c r="ZL3688" s="0"/>
      <c r="ZM3688" s="0"/>
      <c r="ZN3688" s="0"/>
      <c r="ZO3688" s="0"/>
      <c r="ZP3688" s="0"/>
      <c r="ZQ3688" s="0"/>
      <c r="ZR3688" s="0"/>
      <c r="ZS3688" s="0"/>
      <c r="ZT3688" s="0"/>
      <c r="ZU3688" s="0"/>
      <c r="ZV3688" s="0"/>
      <c r="ZW3688" s="0"/>
      <c r="ZX3688" s="0"/>
      <c r="ZY3688" s="0"/>
      <c r="ZZ3688" s="0"/>
      <c r="AAA3688" s="0"/>
      <c r="AAB3688" s="0"/>
      <c r="AAC3688" s="0"/>
      <c r="AAD3688" s="0"/>
      <c r="AAE3688" s="0"/>
      <c r="AAF3688" s="0"/>
      <c r="AAG3688" s="0"/>
      <c r="AAH3688" s="0"/>
      <c r="AAI3688" s="0"/>
      <c r="AAJ3688" s="0"/>
      <c r="AAK3688" s="0"/>
      <c r="AAL3688" s="0"/>
      <c r="AAM3688" s="0"/>
      <c r="AAN3688" s="0"/>
      <c r="AAO3688" s="0"/>
      <c r="AAP3688" s="0"/>
      <c r="AAQ3688" s="0"/>
      <c r="AAR3688" s="0"/>
      <c r="AAS3688" s="0"/>
      <c r="AAT3688" s="0"/>
      <c r="AAU3688" s="0"/>
      <c r="AAV3688" s="0"/>
      <c r="AAW3688" s="0"/>
      <c r="AAX3688" s="0"/>
      <c r="AAY3688" s="0"/>
      <c r="AAZ3688" s="0"/>
      <c r="ABA3688" s="0"/>
      <c r="ABB3688" s="0"/>
      <c r="ABC3688" s="0"/>
      <c r="ABD3688" s="0"/>
      <c r="ABE3688" s="0"/>
      <c r="ABF3688" s="0"/>
      <c r="ABG3688" s="0"/>
      <c r="ABH3688" s="0"/>
      <c r="ABI3688" s="0"/>
      <c r="ABJ3688" s="0"/>
      <c r="ABK3688" s="0"/>
      <c r="ABL3688" s="0"/>
      <c r="ABM3688" s="0"/>
      <c r="ABN3688" s="0"/>
      <c r="ABO3688" s="0"/>
      <c r="ABP3688" s="0"/>
      <c r="ABQ3688" s="0"/>
      <c r="ABR3688" s="0"/>
      <c r="ABS3688" s="0"/>
      <c r="ABT3688" s="0"/>
      <c r="ABU3688" s="0"/>
      <c r="ABV3688" s="0"/>
      <c r="ABW3688" s="0"/>
      <c r="ABX3688" s="0"/>
      <c r="ABY3688" s="0"/>
      <c r="ABZ3688" s="0"/>
      <c r="ACA3688" s="0"/>
      <c r="ACB3688" s="0"/>
      <c r="ACC3688" s="0"/>
      <c r="ACD3688" s="0"/>
      <c r="ACE3688" s="0"/>
      <c r="ACF3688" s="0"/>
      <c r="ACG3688" s="0"/>
      <c r="ACH3688" s="0"/>
      <c r="ACI3688" s="0"/>
      <c r="ACJ3688" s="0"/>
      <c r="ACK3688" s="0"/>
      <c r="ACL3688" s="0"/>
      <c r="ACM3688" s="0"/>
      <c r="ACN3688" s="0"/>
      <c r="ACO3688" s="0"/>
      <c r="ACP3688" s="0"/>
      <c r="ACQ3688" s="0"/>
      <c r="ACR3688" s="0"/>
      <c r="ACS3688" s="0"/>
      <c r="ACT3688" s="0"/>
      <c r="ACU3688" s="0"/>
      <c r="ACV3688" s="0"/>
      <c r="ACW3688" s="0"/>
      <c r="ACX3688" s="0"/>
      <c r="ACY3688" s="0"/>
      <c r="ACZ3688" s="0"/>
      <c r="ADA3688" s="0"/>
      <c r="ADB3688" s="0"/>
      <c r="ADC3688" s="0"/>
      <c r="ADD3688" s="0"/>
      <c r="ADE3688" s="0"/>
      <c r="ADF3688" s="0"/>
      <c r="ADG3688" s="0"/>
      <c r="ADH3688" s="0"/>
      <c r="ADI3688" s="0"/>
      <c r="ADJ3688" s="0"/>
      <c r="ADK3688" s="0"/>
      <c r="ADL3688" s="0"/>
      <c r="ADM3688" s="0"/>
      <c r="ADN3688" s="0"/>
      <c r="ADO3688" s="0"/>
      <c r="ADP3688" s="0"/>
      <c r="ADQ3688" s="0"/>
      <c r="ADR3688" s="0"/>
      <c r="ADS3688" s="0"/>
      <c r="ADT3688" s="0"/>
      <c r="ADU3688" s="0"/>
      <c r="ADV3688" s="0"/>
      <c r="ADW3688" s="0"/>
      <c r="ADX3688" s="0"/>
      <c r="ADY3688" s="0"/>
      <c r="ADZ3688" s="0"/>
      <c r="AEA3688" s="0"/>
      <c r="AEB3688" s="0"/>
      <c r="AEC3688" s="0"/>
      <c r="AED3688" s="0"/>
      <c r="AEE3688" s="0"/>
      <c r="AEF3688" s="0"/>
      <c r="AEG3688" s="0"/>
      <c r="AEH3688" s="0"/>
      <c r="AEI3688" s="0"/>
      <c r="AEJ3688" s="0"/>
      <c r="AEK3688" s="0"/>
      <c r="AEL3688" s="0"/>
      <c r="AEM3688" s="0"/>
      <c r="AEN3688" s="0"/>
      <c r="AEO3688" s="0"/>
      <c r="AEP3688" s="0"/>
      <c r="AEQ3688" s="0"/>
      <c r="AER3688" s="0"/>
      <c r="AES3688" s="0"/>
      <c r="AET3688" s="0"/>
      <c r="AEU3688" s="0"/>
      <c r="AEV3688" s="0"/>
      <c r="AEW3688" s="0"/>
      <c r="AEX3688" s="0"/>
      <c r="AEY3688" s="0"/>
      <c r="AEZ3688" s="0"/>
      <c r="AFA3688" s="0"/>
      <c r="AFB3688" s="0"/>
      <c r="AFC3688" s="0"/>
      <c r="AFD3688" s="0"/>
      <c r="AFE3688" s="0"/>
      <c r="AFF3688" s="0"/>
      <c r="AFG3688" s="0"/>
      <c r="AFH3688" s="0"/>
      <c r="AFI3688" s="0"/>
      <c r="AFJ3688" s="0"/>
      <c r="AFK3688" s="0"/>
      <c r="AFL3688" s="0"/>
      <c r="AFM3688" s="0"/>
      <c r="AFN3688" s="0"/>
      <c r="AFO3688" s="0"/>
      <c r="AFP3688" s="0"/>
      <c r="AFQ3688" s="0"/>
      <c r="AFR3688" s="0"/>
      <c r="AFS3688" s="0"/>
      <c r="AFT3688" s="0"/>
      <c r="AFU3688" s="0"/>
      <c r="AFV3688" s="0"/>
      <c r="AFW3688" s="0"/>
      <c r="AFX3688" s="0"/>
      <c r="AFY3688" s="0"/>
      <c r="AFZ3688" s="0"/>
      <c r="AGA3688" s="0"/>
      <c r="AGB3688" s="0"/>
      <c r="AGC3688" s="0"/>
      <c r="AGD3688" s="0"/>
      <c r="AGE3688" s="0"/>
      <c r="AGF3688" s="0"/>
      <c r="AGG3688" s="0"/>
      <c r="AGH3688" s="0"/>
      <c r="AGI3688" s="0"/>
      <c r="AGJ3688" s="0"/>
      <c r="AGK3688" s="0"/>
      <c r="AGL3688" s="0"/>
      <c r="AGM3688" s="0"/>
      <c r="AGN3688" s="0"/>
      <c r="AGO3688" s="0"/>
      <c r="AGP3688" s="0"/>
      <c r="AGQ3688" s="0"/>
      <c r="AGR3688" s="0"/>
      <c r="AGS3688" s="0"/>
      <c r="AGT3688" s="0"/>
      <c r="AGU3688" s="0"/>
      <c r="AGV3688" s="0"/>
      <c r="AGW3688" s="0"/>
      <c r="AGX3688" s="0"/>
      <c r="AGY3688" s="0"/>
      <c r="AGZ3688" s="0"/>
      <c r="AHA3688" s="0"/>
      <c r="AHB3688" s="0"/>
      <c r="AHC3688" s="0"/>
      <c r="AHD3688" s="0"/>
      <c r="AHE3688" s="0"/>
      <c r="AHF3688" s="0"/>
      <c r="AHG3688" s="0"/>
      <c r="AHH3688" s="0"/>
      <c r="AHI3688" s="0"/>
      <c r="AHJ3688" s="0"/>
      <c r="AHK3688" s="0"/>
      <c r="AHL3688" s="0"/>
      <c r="AHM3688" s="0"/>
      <c r="AHN3688" s="0"/>
      <c r="AHO3688" s="0"/>
      <c r="AHP3688" s="0"/>
      <c r="AHQ3688" s="0"/>
      <c r="AHR3688" s="0"/>
      <c r="AHS3688" s="0"/>
      <c r="AHT3688" s="0"/>
      <c r="AHU3688" s="0"/>
      <c r="AHV3688" s="0"/>
      <c r="AHW3688" s="0"/>
      <c r="AHX3688" s="0"/>
      <c r="AHY3688" s="0"/>
      <c r="AHZ3688" s="0"/>
      <c r="AIA3688" s="0"/>
      <c r="AIB3688" s="0"/>
      <c r="AIC3688" s="0"/>
      <c r="AID3688" s="0"/>
      <c r="AIE3688" s="0"/>
      <c r="AIF3688" s="0"/>
      <c r="AIG3688" s="0"/>
      <c r="AIH3688" s="0"/>
      <c r="AII3688" s="0"/>
      <c r="AIJ3688" s="0"/>
      <c r="AIK3688" s="0"/>
      <c r="AIL3688" s="0"/>
      <c r="AIM3688" s="0"/>
      <c r="AIN3688" s="0"/>
      <c r="AIO3688" s="0"/>
      <c r="AIP3688" s="0"/>
      <c r="AIQ3688" s="0"/>
      <c r="AIR3688" s="0"/>
      <c r="AIS3688" s="0"/>
      <c r="AIT3688" s="0"/>
      <c r="AIU3688" s="0"/>
      <c r="AIV3688" s="0"/>
      <c r="AIW3688" s="0"/>
      <c r="AIX3688" s="0"/>
      <c r="AIY3688" s="0"/>
      <c r="AIZ3688" s="0"/>
      <c r="AJA3688" s="0"/>
      <c r="AJB3688" s="0"/>
      <c r="AJC3688" s="0"/>
      <c r="AJD3688" s="0"/>
      <c r="AJE3688" s="0"/>
      <c r="AJF3688" s="0"/>
      <c r="AJG3688" s="0"/>
      <c r="AJH3688" s="0"/>
      <c r="AJI3688" s="0"/>
      <c r="AJJ3688" s="0"/>
      <c r="AJK3688" s="0"/>
      <c r="AJL3688" s="0"/>
      <c r="AJM3688" s="0"/>
      <c r="AJN3688" s="0"/>
      <c r="AJO3688" s="0"/>
      <c r="AJP3688" s="0"/>
      <c r="AJQ3688" s="0"/>
      <c r="AJR3688" s="0"/>
      <c r="AJS3688" s="0"/>
      <c r="AJT3688" s="0"/>
      <c r="AJU3688" s="0"/>
      <c r="AJV3688" s="0"/>
      <c r="AJW3688" s="0"/>
      <c r="AJX3688" s="0"/>
      <c r="AJY3688" s="0"/>
      <c r="AJZ3688" s="0"/>
      <c r="AKA3688" s="0"/>
      <c r="AKB3688" s="0"/>
      <c r="AKC3688" s="0"/>
      <c r="AKD3688" s="0"/>
      <c r="AKE3688" s="0"/>
      <c r="AKF3688" s="0"/>
      <c r="AKG3688" s="0"/>
      <c r="AKH3688" s="0"/>
      <c r="AKI3688" s="0"/>
      <c r="AKJ3688" s="0"/>
      <c r="AKK3688" s="0"/>
      <c r="AKL3688" s="0"/>
      <c r="AKM3688" s="0"/>
      <c r="AKN3688" s="0"/>
      <c r="AKO3688" s="0"/>
      <c r="AKP3688" s="0"/>
      <c r="AKQ3688" s="0"/>
      <c r="AKR3688" s="0"/>
      <c r="AKS3688" s="0"/>
      <c r="AKT3688" s="0"/>
      <c r="AKU3688" s="0"/>
      <c r="AKV3688" s="0"/>
      <c r="AKW3688" s="0"/>
      <c r="AKX3688" s="0"/>
      <c r="AKY3688" s="0"/>
      <c r="AKZ3688" s="0"/>
      <c r="ALA3688" s="0"/>
      <c r="ALB3688" s="0"/>
      <c r="ALC3688" s="0"/>
      <c r="ALD3688" s="0"/>
      <c r="ALE3688" s="0"/>
      <c r="ALF3688" s="0"/>
      <c r="ALG3688" s="0"/>
      <c r="ALH3688" s="0"/>
      <c r="ALI3688" s="0"/>
      <c r="ALJ3688" s="0"/>
      <c r="ALK3688" s="0"/>
      <c r="ALL3688" s="0"/>
      <c r="ALM3688" s="0"/>
      <c r="ALN3688" s="0"/>
      <c r="ALO3688" s="0"/>
      <c r="ALP3688" s="0"/>
      <c r="ALQ3688" s="0"/>
      <c r="ALR3688" s="0"/>
      <c r="ALS3688" s="0"/>
      <c r="ALT3688" s="0"/>
      <c r="ALU3688" s="0"/>
      <c r="ALV3688" s="0"/>
      <c r="ALW3688" s="0"/>
      <c r="ALX3688" s="0"/>
      <c r="ALY3688" s="0"/>
      <c r="ALZ3688" s="0"/>
      <c r="AMA3688" s="0"/>
      <c r="AMB3688" s="0"/>
      <c r="AMC3688" s="0"/>
      <c r="AMD3688" s="0"/>
      <c r="AME3688" s="0"/>
      <c r="AMF3688" s="0"/>
      <c r="AMG3688" s="0"/>
      <c r="AMH3688" s="0"/>
      <c r="AMI3688" s="0"/>
    </row>
    <row r="3689" customFormat="false" ht="12.8" hidden="false" customHeight="false" outlineLevel="0" collapsed="false">
      <c r="A3689" s="1" t="s">
        <v>3913</v>
      </c>
      <c r="C3689" s="19" t="s">
        <v>3914</v>
      </c>
      <c r="D3689" s="19" t="s">
        <v>13</v>
      </c>
      <c r="E3689" s="20" t="n">
        <v>1.6</v>
      </c>
      <c r="F3689" s="21" t="n">
        <v>9.05</v>
      </c>
      <c r="G3689" s="24" t="s">
        <v>3915</v>
      </c>
      <c r="I3689" s="3"/>
      <c r="K3689" s="4"/>
      <c r="BM3689" s="0"/>
      <c r="BN3689" s="0"/>
      <c r="BO3689" s="0"/>
      <c r="BP3689" s="0"/>
      <c r="BQ3689" s="0"/>
      <c r="BR3689" s="0"/>
      <c r="BS3689" s="0"/>
      <c r="BT3689" s="0"/>
      <c r="BU3689" s="0"/>
      <c r="BV3689" s="0"/>
      <c r="BW3689" s="0"/>
      <c r="BX3689" s="0"/>
      <c r="BY3689" s="0"/>
      <c r="BZ3689" s="0"/>
      <c r="CA3689" s="0"/>
      <c r="CB3689" s="0"/>
      <c r="CC3689" s="0"/>
      <c r="CD3689" s="0"/>
      <c r="CE3689" s="0"/>
      <c r="CF3689" s="0"/>
      <c r="CG3689" s="0"/>
      <c r="CH3689" s="0"/>
      <c r="CI3689" s="0"/>
      <c r="CJ3689" s="0"/>
      <c r="CK3689" s="0"/>
      <c r="CL3689" s="0"/>
      <c r="CM3689" s="0"/>
      <c r="CN3689" s="0"/>
      <c r="CO3689" s="0"/>
      <c r="CP3689" s="0"/>
      <c r="CQ3689" s="0"/>
      <c r="CR3689" s="0"/>
      <c r="CS3689" s="0"/>
      <c r="CT3689" s="0"/>
      <c r="CU3689" s="0"/>
      <c r="CV3689" s="0"/>
      <c r="CW3689" s="0"/>
      <c r="CX3689" s="0"/>
      <c r="CY3689" s="0"/>
      <c r="CZ3689" s="0"/>
      <c r="DA3689" s="0"/>
      <c r="DB3689" s="0"/>
      <c r="DC3689" s="0"/>
      <c r="DD3689" s="0"/>
      <c r="DE3689" s="0"/>
      <c r="DF3689" s="0"/>
      <c r="DG3689" s="0"/>
      <c r="DH3689" s="0"/>
      <c r="DI3689" s="0"/>
      <c r="DJ3689" s="0"/>
      <c r="DK3689" s="0"/>
      <c r="DL3689" s="0"/>
      <c r="DM3689" s="0"/>
      <c r="DN3689" s="0"/>
      <c r="DO3689" s="0"/>
      <c r="DP3689" s="0"/>
      <c r="DQ3689" s="0"/>
      <c r="DR3689" s="0"/>
      <c r="DS3689" s="0"/>
      <c r="DT3689" s="0"/>
      <c r="DU3689" s="0"/>
      <c r="DV3689" s="0"/>
      <c r="DW3689" s="0"/>
      <c r="DX3689" s="0"/>
      <c r="DY3689" s="0"/>
      <c r="DZ3689" s="0"/>
      <c r="EA3689" s="0"/>
      <c r="EB3689" s="0"/>
      <c r="EC3689" s="0"/>
      <c r="ED3689" s="0"/>
      <c r="EE3689" s="0"/>
      <c r="EF3689" s="0"/>
      <c r="EG3689" s="0"/>
      <c r="EH3689" s="0"/>
      <c r="EI3689" s="0"/>
      <c r="EJ3689" s="0"/>
      <c r="EK3689" s="0"/>
      <c r="EL3689" s="0"/>
      <c r="EM3689" s="0"/>
      <c r="EN3689" s="0"/>
      <c r="EO3689" s="0"/>
      <c r="EP3689" s="0"/>
      <c r="EQ3689" s="0"/>
      <c r="ER3689" s="0"/>
      <c r="ES3689" s="0"/>
      <c r="ET3689" s="0"/>
      <c r="EU3689" s="0"/>
      <c r="EV3689" s="0"/>
      <c r="EW3689" s="0"/>
      <c r="EX3689" s="0"/>
      <c r="EY3689" s="0"/>
      <c r="EZ3689" s="0"/>
      <c r="FA3689" s="0"/>
      <c r="FB3689" s="0"/>
      <c r="FC3689" s="0"/>
      <c r="FD3689" s="0"/>
      <c r="FE3689" s="0"/>
      <c r="FF3689" s="0"/>
      <c r="FG3689" s="0"/>
      <c r="FH3689" s="0"/>
      <c r="FI3689" s="0"/>
      <c r="FJ3689" s="0"/>
      <c r="FK3689" s="0"/>
      <c r="FL3689" s="0"/>
      <c r="FM3689" s="0"/>
      <c r="FN3689" s="0"/>
      <c r="FO3689" s="0"/>
      <c r="FP3689" s="0"/>
      <c r="FQ3689" s="0"/>
      <c r="FR3689" s="0"/>
      <c r="FS3689" s="0"/>
      <c r="FT3689" s="0"/>
      <c r="FU3689" s="0"/>
      <c r="FV3689" s="0"/>
      <c r="FW3689" s="0"/>
      <c r="FX3689" s="0"/>
      <c r="FY3689" s="0"/>
      <c r="FZ3689" s="0"/>
      <c r="GA3689" s="0"/>
      <c r="GB3689" s="0"/>
      <c r="GC3689" s="0"/>
      <c r="GD3689" s="0"/>
      <c r="GE3689" s="0"/>
      <c r="GF3689" s="0"/>
      <c r="GG3689" s="0"/>
      <c r="GH3689" s="0"/>
      <c r="GI3689" s="0"/>
      <c r="GJ3689" s="0"/>
      <c r="GK3689" s="0"/>
      <c r="GL3689" s="0"/>
      <c r="GM3689" s="0"/>
      <c r="GN3689" s="0"/>
      <c r="GO3689" s="0"/>
      <c r="GP3689" s="0"/>
      <c r="GQ3689" s="0"/>
      <c r="GR3689" s="0"/>
      <c r="GS3689" s="0"/>
      <c r="GT3689" s="0"/>
      <c r="GU3689" s="0"/>
      <c r="GV3689" s="0"/>
      <c r="GW3689" s="0"/>
      <c r="GX3689" s="0"/>
      <c r="GY3689" s="0"/>
      <c r="GZ3689" s="0"/>
      <c r="HA3689" s="0"/>
      <c r="HB3689" s="0"/>
      <c r="HC3689" s="0"/>
      <c r="HD3689" s="0"/>
      <c r="HE3689" s="0"/>
      <c r="HF3689" s="0"/>
      <c r="HG3689" s="0"/>
      <c r="HH3689" s="0"/>
      <c r="HI3689" s="0"/>
      <c r="HJ3689" s="0"/>
      <c r="HK3689" s="0"/>
      <c r="HL3689" s="0"/>
      <c r="HM3689" s="0"/>
      <c r="HN3689" s="0"/>
      <c r="HO3689" s="0"/>
      <c r="HP3689" s="0"/>
      <c r="HQ3689" s="0"/>
      <c r="HR3689" s="0"/>
      <c r="HS3689" s="0"/>
      <c r="HT3689" s="0"/>
      <c r="HU3689" s="0"/>
      <c r="HV3689" s="0"/>
      <c r="HW3689" s="0"/>
      <c r="HX3689" s="0"/>
      <c r="HY3689" s="0"/>
      <c r="HZ3689" s="0"/>
      <c r="IA3689" s="0"/>
      <c r="IB3689" s="0"/>
      <c r="IC3689" s="0"/>
      <c r="ID3689" s="0"/>
      <c r="IE3689" s="0"/>
      <c r="IF3689" s="0"/>
      <c r="IG3689" s="0"/>
      <c r="IH3689" s="0"/>
      <c r="II3689" s="0"/>
      <c r="IJ3689" s="0"/>
      <c r="IK3689" s="0"/>
      <c r="IL3689" s="0"/>
      <c r="IM3689" s="0"/>
      <c r="IN3689" s="0"/>
      <c r="IO3689" s="0"/>
      <c r="IP3689" s="0"/>
      <c r="IQ3689" s="0"/>
      <c r="IR3689" s="0"/>
      <c r="IS3689" s="0"/>
      <c r="IT3689" s="0"/>
      <c r="IU3689" s="0"/>
      <c r="IV3689" s="0"/>
      <c r="IW3689" s="0"/>
      <c r="IX3689" s="0"/>
      <c r="IY3689" s="0"/>
      <c r="IZ3689" s="0"/>
      <c r="JA3689" s="0"/>
      <c r="JB3689" s="0"/>
      <c r="JC3689" s="0"/>
      <c r="JD3689" s="0"/>
      <c r="JE3689" s="0"/>
      <c r="JF3689" s="0"/>
      <c r="JG3689" s="0"/>
      <c r="JH3689" s="0"/>
      <c r="JI3689" s="0"/>
      <c r="JJ3689" s="0"/>
      <c r="JK3689" s="0"/>
      <c r="JL3689" s="0"/>
      <c r="JM3689" s="0"/>
      <c r="JN3689" s="0"/>
      <c r="JO3689" s="0"/>
      <c r="JP3689" s="0"/>
      <c r="JQ3689" s="0"/>
      <c r="JR3689" s="0"/>
      <c r="JS3689" s="0"/>
      <c r="JT3689" s="0"/>
      <c r="JU3689" s="0"/>
      <c r="JV3689" s="0"/>
      <c r="JW3689" s="0"/>
      <c r="JX3689" s="0"/>
      <c r="JY3689" s="0"/>
      <c r="JZ3689" s="0"/>
      <c r="KA3689" s="0"/>
      <c r="KB3689" s="0"/>
      <c r="KC3689" s="0"/>
      <c r="KD3689" s="0"/>
      <c r="KE3689" s="0"/>
      <c r="KF3689" s="0"/>
      <c r="KG3689" s="0"/>
      <c r="KH3689" s="0"/>
      <c r="KI3689" s="0"/>
      <c r="KJ3689" s="0"/>
      <c r="KK3689" s="0"/>
      <c r="KL3689" s="0"/>
      <c r="KM3689" s="0"/>
      <c r="KN3689" s="0"/>
      <c r="KO3689" s="0"/>
      <c r="KP3689" s="0"/>
      <c r="KQ3689" s="0"/>
      <c r="KR3689" s="0"/>
      <c r="KS3689" s="0"/>
      <c r="KT3689" s="0"/>
      <c r="KU3689" s="0"/>
      <c r="KV3689" s="0"/>
      <c r="KW3689" s="0"/>
      <c r="KX3689" s="0"/>
      <c r="KY3689" s="0"/>
      <c r="KZ3689" s="0"/>
      <c r="LA3689" s="0"/>
      <c r="LB3689" s="0"/>
      <c r="LC3689" s="0"/>
      <c r="LD3689" s="0"/>
      <c r="LE3689" s="0"/>
      <c r="LF3689" s="0"/>
      <c r="LG3689" s="0"/>
      <c r="LH3689" s="0"/>
      <c r="LI3689" s="0"/>
      <c r="LJ3689" s="0"/>
      <c r="LK3689" s="0"/>
      <c r="LL3689" s="0"/>
      <c r="LM3689" s="0"/>
      <c r="LN3689" s="0"/>
      <c r="LO3689" s="0"/>
      <c r="LP3689" s="0"/>
      <c r="LQ3689" s="0"/>
      <c r="LR3689" s="0"/>
      <c r="LS3689" s="0"/>
      <c r="LT3689" s="0"/>
      <c r="LU3689" s="0"/>
      <c r="LV3689" s="0"/>
      <c r="LW3689" s="0"/>
      <c r="LX3689" s="0"/>
      <c r="LY3689" s="0"/>
      <c r="LZ3689" s="0"/>
      <c r="MA3689" s="0"/>
      <c r="MB3689" s="0"/>
      <c r="MC3689" s="0"/>
      <c r="MD3689" s="0"/>
      <c r="ME3689" s="0"/>
      <c r="MF3689" s="0"/>
      <c r="MG3689" s="0"/>
      <c r="MH3689" s="0"/>
      <c r="MI3689" s="0"/>
      <c r="MJ3689" s="0"/>
      <c r="MK3689" s="0"/>
      <c r="ML3689" s="0"/>
      <c r="MM3689" s="0"/>
      <c r="MN3689" s="0"/>
      <c r="MO3689" s="0"/>
      <c r="MP3689" s="0"/>
      <c r="MQ3689" s="0"/>
      <c r="MR3689" s="0"/>
      <c r="MS3689" s="0"/>
      <c r="MT3689" s="0"/>
      <c r="MU3689" s="0"/>
      <c r="MV3689" s="0"/>
      <c r="MW3689" s="0"/>
      <c r="MX3689" s="0"/>
      <c r="MY3689" s="0"/>
      <c r="MZ3689" s="0"/>
      <c r="NA3689" s="0"/>
      <c r="NB3689" s="0"/>
      <c r="NC3689" s="0"/>
      <c r="ND3689" s="0"/>
      <c r="NE3689" s="0"/>
      <c r="NF3689" s="0"/>
      <c r="NG3689" s="0"/>
      <c r="NH3689" s="0"/>
      <c r="NI3689" s="0"/>
      <c r="NJ3689" s="0"/>
      <c r="NK3689" s="0"/>
      <c r="NL3689" s="0"/>
      <c r="NM3689" s="0"/>
      <c r="NN3689" s="0"/>
      <c r="NO3689" s="0"/>
      <c r="NP3689" s="0"/>
      <c r="NQ3689" s="0"/>
      <c r="NR3689" s="0"/>
      <c r="NS3689" s="0"/>
      <c r="NT3689" s="0"/>
      <c r="NU3689" s="0"/>
      <c r="NV3689" s="0"/>
      <c r="NW3689" s="0"/>
      <c r="NX3689" s="0"/>
      <c r="NY3689" s="0"/>
      <c r="NZ3689" s="0"/>
      <c r="OA3689" s="0"/>
      <c r="OB3689" s="0"/>
      <c r="OC3689" s="0"/>
      <c r="OD3689" s="0"/>
      <c r="OE3689" s="0"/>
      <c r="OF3689" s="0"/>
      <c r="OG3689" s="0"/>
      <c r="OH3689" s="0"/>
      <c r="OI3689" s="0"/>
      <c r="OJ3689" s="0"/>
      <c r="OK3689" s="0"/>
      <c r="OL3689" s="0"/>
      <c r="OM3689" s="0"/>
      <c r="ON3689" s="0"/>
      <c r="OO3689" s="0"/>
      <c r="OP3689" s="0"/>
      <c r="OQ3689" s="0"/>
      <c r="OR3689" s="0"/>
      <c r="OS3689" s="0"/>
      <c r="OT3689" s="0"/>
      <c r="OU3689" s="0"/>
      <c r="OV3689" s="0"/>
      <c r="OW3689" s="0"/>
      <c r="OX3689" s="0"/>
      <c r="OY3689" s="0"/>
      <c r="OZ3689" s="0"/>
      <c r="PA3689" s="0"/>
      <c r="PB3689" s="0"/>
      <c r="PC3689" s="0"/>
      <c r="PD3689" s="0"/>
      <c r="PE3689" s="0"/>
      <c r="PF3689" s="0"/>
      <c r="PG3689" s="0"/>
      <c r="PH3689" s="0"/>
      <c r="PI3689" s="0"/>
      <c r="PJ3689" s="0"/>
      <c r="PK3689" s="0"/>
      <c r="PL3689" s="0"/>
      <c r="PM3689" s="0"/>
      <c r="PN3689" s="0"/>
      <c r="PO3689" s="0"/>
      <c r="PP3689" s="0"/>
      <c r="PQ3689" s="0"/>
      <c r="PR3689" s="0"/>
      <c r="PS3689" s="0"/>
      <c r="PT3689" s="0"/>
      <c r="PU3689" s="0"/>
      <c r="PV3689" s="0"/>
      <c r="PW3689" s="0"/>
      <c r="PX3689" s="0"/>
      <c r="PY3689" s="0"/>
      <c r="PZ3689" s="0"/>
      <c r="QA3689" s="0"/>
      <c r="QB3689" s="0"/>
      <c r="QC3689" s="0"/>
      <c r="QD3689" s="0"/>
      <c r="QE3689" s="0"/>
      <c r="QF3689" s="0"/>
      <c r="QG3689" s="0"/>
      <c r="QH3689" s="0"/>
      <c r="QI3689" s="0"/>
      <c r="QJ3689" s="0"/>
      <c r="QK3689" s="0"/>
      <c r="QL3689" s="0"/>
      <c r="QM3689" s="0"/>
      <c r="QN3689" s="0"/>
      <c r="QO3689" s="0"/>
      <c r="QP3689" s="0"/>
      <c r="QQ3689" s="0"/>
      <c r="QR3689" s="0"/>
      <c r="QS3689" s="0"/>
      <c r="QT3689" s="0"/>
      <c r="QU3689" s="0"/>
      <c r="QV3689" s="0"/>
      <c r="QW3689" s="0"/>
      <c r="QX3689" s="0"/>
      <c r="QY3689" s="0"/>
      <c r="QZ3689" s="0"/>
      <c r="RA3689" s="0"/>
      <c r="RB3689" s="0"/>
      <c r="RC3689" s="0"/>
      <c r="RD3689" s="0"/>
      <c r="RE3689" s="0"/>
      <c r="RF3689" s="0"/>
      <c r="RG3689" s="0"/>
      <c r="RH3689" s="0"/>
      <c r="RI3689" s="0"/>
      <c r="RJ3689" s="0"/>
      <c r="RK3689" s="0"/>
      <c r="RL3689" s="0"/>
      <c r="RM3689" s="0"/>
      <c r="RN3689" s="0"/>
      <c r="RO3689" s="0"/>
      <c r="RP3689" s="0"/>
      <c r="RQ3689" s="0"/>
      <c r="RR3689" s="0"/>
      <c r="RS3689" s="0"/>
      <c r="RT3689" s="0"/>
      <c r="RU3689" s="0"/>
      <c r="RV3689" s="0"/>
      <c r="RW3689" s="0"/>
      <c r="RX3689" s="0"/>
      <c r="RY3689" s="0"/>
      <c r="RZ3689" s="0"/>
      <c r="SA3689" s="0"/>
      <c r="SB3689" s="0"/>
      <c r="SC3689" s="0"/>
      <c r="SD3689" s="0"/>
      <c r="SE3689" s="0"/>
      <c r="SF3689" s="0"/>
      <c r="SG3689" s="0"/>
      <c r="SH3689" s="0"/>
      <c r="SI3689" s="0"/>
      <c r="SJ3689" s="0"/>
      <c r="SK3689" s="0"/>
      <c r="SL3689" s="0"/>
      <c r="SM3689" s="0"/>
      <c r="SN3689" s="0"/>
      <c r="SO3689" s="0"/>
      <c r="SP3689" s="0"/>
      <c r="SQ3689" s="0"/>
      <c r="SR3689" s="0"/>
      <c r="SS3689" s="0"/>
      <c r="ST3689" s="0"/>
      <c r="SU3689" s="0"/>
      <c r="SV3689" s="0"/>
      <c r="SW3689" s="0"/>
      <c r="SX3689" s="0"/>
      <c r="SY3689" s="0"/>
      <c r="SZ3689" s="0"/>
      <c r="TA3689" s="0"/>
      <c r="TB3689" s="0"/>
      <c r="TC3689" s="0"/>
      <c r="TD3689" s="0"/>
      <c r="TE3689" s="0"/>
      <c r="TF3689" s="0"/>
      <c r="TG3689" s="0"/>
      <c r="TH3689" s="0"/>
      <c r="TI3689" s="0"/>
      <c r="TJ3689" s="0"/>
      <c r="TK3689" s="0"/>
      <c r="TL3689" s="0"/>
      <c r="TM3689" s="0"/>
      <c r="TN3689" s="0"/>
      <c r="TO3689" s="0"/>
      <c r="TP3689" s="0"/>
      <c r="TQ3689" s="0"/>
      <c r="TR3689" s="0"/>
      <c r="TS3689" s="0"/>
      <c r="TT3689" s="0"/>
      <c r="TU3689" s="0"/>
      <c r="TV3689" s="0"/>
      <c r="TW3689" s="0"/>
      <c r="TX3689" s="0"/>
      <c r="TY3689" s="0"/>
      <c r="TZ3689" s="0"/>
      <c r="UA3689" s="0"/>
      <c r="UB3689" s="0"/>
      <c r="UC3689" s="0"/>
      <c r="UD3689" s="0"/>
      <c r="UE3689" s="0"/>
      <c r="UF3689" s="0"/>
      <c r="UG3689" s="0"/>
      <c r="UH3689" s="0"/>
      <c r="UI3689" s="0"/>
      <c r="UJ3689" s="0"/>
      <c r="UK3689" s="0"/>
      <c r="UL3689" s="0"/>
      <c r="UM3689" s="0"/>
      <c r="UN3689" s="0"/>
      <c r="UO3689" s="0"/>
      <c r="UP3689" s="0"/>
      <c r="UQ3689" s="0"/>
      <c r="UR3689" s="0"/>
      <c r="US3689" s="0"/>
      <c r="UT3689" s="0"/>
      <c r="UU3689" s="0"/>
      <c r="UV3689" s="0"/>
      <c r="UW3689" s="0"/>
      <c r="UX3689" s="0"/>
      <c r="UY3689" s="0"/>
      <c r="UZ3689" s="0"/>
      <c r="VA3689" s="0"/>
      <c r="VB3689" s="0"/>
      <c r="VC3689" s="0"/>
      <c r="VD3689" s="0"/>
      <c r="VE3689" s="0"/>
      <c r="VF3689" s="0"/>
      <c r="VG3689" s="0"/>
      <c r="VH3689" s="0"/>
      <c r="VI3689" s="0"/>
      <c r="VJ3689" s="0"/>
      <c r="VK3689" s="0"/>
      <c r="VL3689" s="0"/>
      <c r="VM3689" s="0"/>
      <c r="VN3689" s="0"/>
      <c r="VO3689" s="0"/>
      <c r="VP3689" s="0"/>
      <c r="VQ3689" s="0"/>
      <c r="VR3689" s="0"/>
      <c r="VS3689" s="0"/>
      <c r="VT3689" s="0"/>
      <c r="VU3689" s="0"/>
      <c r="VV3689" s="0"/>
      <c r="VW3689" s="0"/>
      <c r="VX3689" s="0"/>
      <c r="VY3689" s="0"/>
      <c r="VZ3689" s="0"/>
      <c r="WA3689" s="0"/>
      <c r="WB3689" s="0"/>
      <c r="WC3689" s="0"/>
      <c r="WD3689" s="0"/>
      <c r="WE3689" s="0"/>
      <c r="WF3689" s="0"/>
      <c r="WG3689" s="0"/>
      <c r="WH3689" s="0"/>
      <c r="WI3689" s="0"/>
      <c r="WJ3689" s="0"/>
      <c r="WK3689" s="0"/>
      <c r="WL3689" s="0"/>
      <c r="WM3689" s="0"/>
      <c r="WN3689" s="0"/>
      <c r="WO3689" s="0"/>
      <c r="WP3689" s="0"/>
      <c r="WQ3689" s="0"/>
      <c r="WR3689" s="0"/>
      <c r="WS3689" s="0"/>
      <c r="WT3689" s="0"/>
      <c r="WU3689" s="0"/>
      <c r="WV3689" s="0"/>
      <c r="WW3689" s="0"/>
      <c r="WX3689" s="0"/>
      <c r="WY3689" s="0"/>
      <c r="WZ3689" s="0"/>
      <c r="XA3689" s="0"/>
      <c r="XB3689" s="0"/>
      <c r="XC3689" s="0"/>
      <c r="XD3689" s="0"/>
      <c r="XE3689" s="0"/>
      <c r="XF3689" s="0"/>
      <c r="XG3689" s="0"/>
      <c r="XH3689" s="0"/>
      <c r="XI3689" s="0"/>
      <c r="XJ3689" s="0"/>
      <c r="XK3689" s="0"/>
      <c r="XL3689" s="0"/>
      <c r="XM3689" s="0"/>
      <c r="XN3689" s="0"/>
      <c r="XO3689" s="0"/>
      <c r="XP3689" s="0"/>
      <c r="XQ3689" s="0"/>
      <c r="XR3689" s="0"/>
      <c r="XS3689" s="0"/>
      <c r="XT3689" s="0"/>
      <c r="XU3689" s="0"/>
      <c r="XV3689" s="0"/>
      <c r="XW3689" s="0"/>
      <c r="XX3689" s="0"/>
      <c r="XY3689" s="0"/>
      <c r="XZ3689" s="0"/>
      <c r="YA3689" s="0"/>
      <c r="YB3689" s="0"/>
      <c r="YC3689" s="0"/>
      <c r="YD3689" s="0"/>
      <c r="YE3689" s="0"/>
      <c r="YF3689" s="0"/>
      <c r="YG3689" s="0"/>
      <c r="YH3689" s="0"/>
      <c r="YI3689" s="0"/>
      <c r="YJ3689" s="0"/>
      <c r="YK3689" s="0"/>
      <c r="YL3689" s="0"/>
      <c r="YM3689" s="0"/>
      <c r="YN3689" s="0"/>
      <c r="YO3689" s="0"/>
      <c r="YP3689" s="0"/>
      <c r="YQ3689" s="0"/>
      <c r="YR3689" s="0"/>
      <c r="YS3689" s="0"/>
      <c r="YT3689" s="0"/>
      <c r="YU3689" s="0"/>
      <c r="YV3689" s="0"/>
      <c r="YW3689" s="0"/>
      <c r="YX3689" s="0"/>
      <c r="YY3689" s="0"/>
      <c r="YZ3689" s="0"/>
      <c r="ZA3689" s="0"/>
      <c r="ZB3689" s="0"/>
      <c r="ZC3689" s="0"/>
      <c r="ZD3689" s="0"/>
      <c r="ZE3689" s="0"/>
      <c r="ZF3689" s="0"/>
      <c r="ZG3689" s="0"/>
      <c r="ZH3689" s="0"/>
      <c r="ZI3689" s="0"/>
      <c r="ZJ3689" s="0"/>
      <c r="ZK3689" s="0"/>
      <c r="ZL3689" s="0"/>
      <c r="ZM3689" s="0"/>
      <c r="ZN3689" s="0"/>
      <c r="ZO3689" s="0"/>
      <c r="ZP3689" s="0"/>
      <c r="ZQ3689" s="0"/>
      <c r="ZR3689" s="0"/>
      <c r="ZS3689" s="0"/>
      <c r="ZT3689" s="0"/>
      <c r="ZU3689" s="0"/>
      <c r="ZV3689" s="0"/>
      <c r="ZW3689" s="0"/>
      <c r="ZX3689" s="0"/>
      <c r="ZY3689" s="0"/>
      <c r="ZZ3689" s="0"/>
      <c r="AAA3689" s="0"/>
      <c r="AAB3689" s="0"/>
      <c r="AAC3689" s="0"/>
      <c r="AAD3689" s="0"/>
      <c r="AAE3689" s="0"/>
      <c r="AAF3689" s="0"/>
      <c r="AAG3689" s="0"/>
      <c r="AAH3689" s="0"/>
      <c r="AAI3689" s="0"/>
      <c r="AAJ3689" s="0"/>
      <c r="AAK3689" s="0"/>
      <c r="AAL3689" s="0"/>
      <c r="AAM3689" s="0"/>
      <c r="AAN3689" s="0"/>
      <c r="AAO3689" s="0"/>
      <c r="AAP3689" s="0"/>
      <c r="AAQ3689" s="0"/>
      <c r="AAR3689" s="0"/>
      <c r="AAS3689" s="0"/>
      <c r="AAT3689" s="0"/>
      <c r="AAU3689" s="0"/>
      <c r="AAV3689" s="0"/>
      <c r="AAW3689" s="0"/>
      <c r="AAX3689" s="0"/>
      <c r="AAY3689" s="0"/>
      <c r="AAZ3689" s="0"/>
      <c r="ABA3689" s="0"/>
      <c r="ABB3689" s="0"/>
      <c r="ABC3689" s="0"/>
      <c r="ABD3689" s="0"/>
      <c r="ABE3689" s="0"/>
      <c r="ABF3689" s="0"/>
      <c r="ABG3689" s="0"/>
      <c r="ABH3689" s="0"/>
      <c r="ABI3689" s="0"/>
      <c r="ABJ3689" s="0"/>
      <c r="ABK3689" s="0"/>
      <c r="ABL3689" s="0"/>
      <c r="ABM3689" s="0"/>
      <c r="ABN3689" s="0"/>
      <c r="ABO3689" s="0"/>
      <c r="ABP3689" s="0"/>
      <c r="ABQ3689" s="0"/>
      <c r="ABR3689" s="0"/>
      <c r="ABS3689" s="0"/>
      <c r="ABT3689" s="0"/>
      <c r="ABU3689" s="0"/>
      <c r="ABV3689" s="0"/>
      <c r="ABW3689" s="0"/>
      <c r="ABX3689" s="0"/>
      <c r="ABY3689" s="0"/>
      <c r="ABZ3689" s="0"/>
      <c r="ACA3689" s="0"/>
      <c r="ACB3689" s="0"/>
      <c r="ACC3689" s="0"/>
      <c r="ACD3689" s="0"/>
      <c r="ACE3689" s="0"/>
      <c r="ACF3689" s="0"/>
      <c r="ACG3689" s="0"/>
      <c r="ACH3689" s="0"/>
      <c r="ACI3689" s="0"/>
      <c r="ACJ3689" s="0"/>
      <c r="ACK3689" s="0"/>
      <c r="ACL3689" s="0"/>
      <c r="ACM3689" s="0"/>
      <c r="ACN3689" s="0"/>
      <c r="ACO3689" s="0"/>
      <c r="ACP3689" s="0"/>
      <c r="ACQ3689" s="0"/>
      <c r="ACR3689" s="0"/>
      <c r="ACS3689" s="0"/>
      <c r="ACT3689" s="0"/>
      <c r="ACU3689" s="0"/>
      <c r="ACV3689" s="0"/>
      <c r="ACW3689" s="0"/>
      <c r="ACX3689" s="0"/>
      <c r="ACY3689" s="0"/>
      <c r="ACZ3689" s="0"/>
      <c r="ADA3689" s="0"/>
      <c r="ADB3689" s="0"/>
      <c r="ADC3689" s="0"/>
      <c r="ADD3689" s="0"/>
      <c r="ADE3689" s="0"/>
      <c r="ADF3689" s="0"/>
      <c r="ADG3689" s="0"/>
      <c r="ADH3689" s="0"/>
      <c r="ADI3689" s="0"/>
      <c r="ADJ3689" s="0"/>
      <c r="ADK3689" s="0"/>
      <c r="ADL3689" s="0"/>
      <c r="ADM3689" s="0"/>
      <c r="ADN3689" s="0"/>
      <c r="ADO3689" s="0"/>
      <c r="ADP3689" s="0"/>
      <c r="ADQ3689" s="0"/>
      <c r="ADR3689" s="0"/>
      <c r="ADS3689" s="0"/>
      <c r="ADT3689" s="0"/>
      <c r="ADU3689" s="0"/>
      <c r="ADV3689" s="0"/>
      <c r="ADW3689" s="0"/>
      <c r="ADX3689" s="0"/>
      <c r="ADY3689" s="0"/>
      <c r="ADZ3689" s="0"/>
      <c r="AEA3689" s="0"/>
      <c r="AEB3689" s="0"/>
      <c r="AEC3689" s="0"/>
      <c r="AED3689" s="0"/>
      <c r="AEE3689" s="0"/>
      <c r="AEF3689" s="0"/>
      <c r="AEG3689" s="0"/>
      <c r="AEH3689" s="0"/>
      <c r="AEI3689" s="0"/>
      <c r="AEJ3689" s="0"/>
      <c r="AEK3689" s="0"/>
      <c r="AEL3689" s="0"/>
      <c r="AEM3689" s="0"/>
      <c r="AEN3689" s="0"/>
      <c r="AEO3689" s="0"/>
      <c r="AEP3689" s="0"/>
      <c r="AEQ3689" s="0"/>
      <c r="AER3689" s="0"/>
      <c r="AES3689" s="0"/>
      <c r="AET3689" s="0"/>
      <c r="AEU3689" s="0"/>
      <c r="AEV3689" s="0"/>
      <c r="AEW3689" s="0"/>
      <c r="AEX3689" s="0"/>
      <c r="AEY3689" s="0"/>
      <c r="AEZ3689" s="0"/>
      <c r="AFA3689" s="0"/>
      <c r="AFB3689" s="0"/>
      <c r="AFC3689" s="0"/>
      <c r="AFD3689" s="0"/>
      <c r="AFE3689" s="0"/>
      <c r="AFF3689" s="0"/>
      <c r="AFG3689" s="0"/>
      <c r="AFH3689" s="0"/>
      <c r="AFI3689" s="0"/>
      <c r="AFJ3689" s="0"/>
      <c r="AFK3689" s="0"/>
      <c r="AFL3689" s="0"/>
      <c r="AFM3689" s="0"/>
      <c r="AFN3689" s="0"/>
      <c r="AFO3689" s="0"/>
      <c r="AFP3689" s="0"/>
      <c r="AFQ3689" s="0"/>
      <c r="AFR3689" s="0"/>
      <c r="AFS3689" s="0"/>
      <c r="AFT3689" s="0"/>
      <c r="AFU3689" s="0"/>
      <c r="AFV3689" s="0"/>
      <c r="AFW3689" s="0"/>
      <c r="AFX3689" s="0"/>
      <c r="AFY3689" s="0"/>
      <c r="AFZ3689" s="0"/>
      <c r="AGA3689" s="0"/>
      <c r="AGB3689" s="0"/>
      <c r="AGC3689" s="0"/>
      <c r="AGD3689" s="0"/>
      <c r="AGE3689" s="0"/>
      <c r="AGF3689" s="0"/>
      <c r="AGG3689" s="0"/>
      <c r="AGH3689" s="0"/>
      <c r="AGI3689" s="0"/>
      <c r="AGJ3689" s="0"/>
      <c r="AGK3689" s="0"/>
      <c r="AGL3689" s="0"/>
      <c r="AGM3689" s="0"/>
      <c r="AGN3689" s="0"/>
      <c r="AGO3689" s="0"/>
      <c r="AGP3689" s="0"/>
      <c r="AGQ3689" s="0"/>
      <c r="AGR3689" s="0"/>
      <c r="AGS3689" s="0"/>
      <c r="AGT3689" s="0"/>
      <c r="AGU3689" s="0"/>
      <c r="AGV3689" s="0"/>
      <c r="AGW3689" s="0"/>
      <c r="AGX3689" s="0"/>
      <c r="AGY3689" s="0"/>
      <c r="AGZ3689" s="0"/>
      <c r="AHA3689" s="0"/>
      <c r="AHB3689" s="0"/>
      <c r="AHC3689" s="0"/>
      <c r="AHD3689" s="0"/>
      <c r="AHE3689" s="0"/>
      <c r="AHF3689" s="0"/>
      <c r="AHG3689" s="0"/>
      <c r="AHH3689" s="0"/>
      <c r="AHI3689" s="0"/>
      <c r="AHJ3689" s="0"/>
      <c r="AHK3689" s="0"/>
      <c r="AHL3689" s="0"/>
      <c r="AHM3689" s="0"/>
      <c r="AHN3689" s="0"/>
      <c r="AHO3689" s="0"/>
      <c r="AHP3689" s="0"/>
      <c r="AHQ3689" s="0"/>
      <c r="AHR3689" s="0"/>
      <c r="AHS3689" s="0"/>
      <c r="AHT3689" s="0"/>
      <c r="AHU3689" s="0"/>
      <c r="AHV3689" s="0"/>
      <c r="AHW3689" s="0"/>
      <c r="AHX3689" s="0"/>
      <c r="AHY3689" s="0"/>
      <c r="AHZ3689" s="0"/>
      <c r="AIA3689" s="0"/>
      <c r="AIB3689" s="0"/>
      <c r="AIC3689" s="0"/>
      <c r="AID3689" s="0"/>
      <c r="AIE3689" s="0"/>
      <c r="AIF3689" s="0"/>
      <c r="AIG3689" s="0"/>
      <c r="AIH3689" s="0"/>
      <c r="AII3689" s="0"/>
      <c r="AIJ3689" s="0"/>
      <c r="AIK3689" s="0"/>
      <c r="AIL3689" s="0"/>
      <c r="AIM3689" s="0"/>
      <c r="AIN3689" s="0"/>
      <c r="AIO3689" s="0"/>
      <c r="AIP3689" s="0"/>
      <c r="AIQ3689" s="0"/>
      <c r="AIR3689" s="0"/>
      <c r="AIS3689" s="0"/>
      <c r="AIT3689" s="0"/>
      <c r="AIU3689" s="0"/>
      <c r="AIV3689" s="0"/>
      <c r="AIW3689" s="0"/>
      <c r="AIX3689" s="0"/>
      <c r="AIY3689" s="0"/>
      <c r="AIZ3689" s="0"/>
      <c r="AJA3689" s="0"/>
      <c r="AJB3689" s="0"/>
      <c r="AJC3689" s="0"/>
      <c r="AJD3689" s="0"/>
      <c r="AJE3689" s="0"/>
      <c r="AJF3689" s="0"/>
      <c r="AJG3689" s="0"/>
      <c r="AJH3689" s="0"/>
      <c r="AJI3689" s="0"/>
      <c r="AJJ3689" s="0"/>
      <c r="AJK3689" s="0"/>
      <c r="AJL3689" s="0"/>
      <c r="AJM3689" s="0"/>
      <c r="AJN3689" s="0"/>
      <c r="AJO3689" s="0"/>
      <c r="AJP3689" s="0"/>
      <c r="AJQ3689" s="0"/>
      <c r="AJR3689" s="0"/>
      <c r="AJS3689" s="0"/>
      <c r="AJT3689" s="0"/>
      <c r="AJU3689" s="0"/>
      <c r="AJV3689" s="0"/>
      <c r="AJW3689" s="0"/>
      <c r="AJX3689" s="0"/>
      <c r="AJY3689" s="0"/>
      <c r="AJZ3689" s="0"/>
      <c r="AKA3689" s="0"/>
      <c r="AKB3689" s="0"/>
      <c r="AKC3689" s="0"/>
      <c r="AKD3689" s="0"/>
      <c r="AKE3689" s="0"/>
      <c r="AKF3689" s="0"/>
      <c r="AKG3689" s="0"/>
      <c r="AKH3689" s="0"/>
      <c r="AKI3689" s="0"/>
      <c r="AKJ3689" s="0"/>
      <c r="AKK3689" s="0"/>
      <c r="AKL3689" s="0"/>
      <c r="AKM3689" s="0"/>
      <c r="AKN3689" s="0"/>
      <c r="AKO3689" s="0"/>
      <c r="AKP3689" s="0"/>
      <c r="AKQ3689" s="0"/>
      <c r="AKR3689" s="0"/>
      <c r="AKS3689" s="0"/>
      <c r="AKT3689" s="0"/>
      <c r="AKU3689" s="0"/>
      <c r="AKV3689" s="0"/>
      <c r="AKW3689" s="0"/>
      <c r="AKX3689" s="0"/>
      <c r="AKY3689" s="0"/>
      <c r="AKZ3689" s="0"/>
      <c r="ALA3689" s="0"/>
      <c r="ALB3689" s="0"/>
      <c r="ALC3689" s="0"/>
      <c r="ALD3689" s="0"/>
      <c r="ALE3689" s="0"/>
      <c r="ALF3689" s="0"/>
      <c r="ALG3689" s="0"/>
      <c r="ALH3689" s="0"/>
      <c r="ALI3689" s="0"/>
      <c r="ALJ3689" s="0"/>
      <c r="ALK3689" s="0"/>
      <c r="ALL3689" s="0"/>
      <c r="ALM3689" s="0"/>
      <c r="ALN3689" s="0"/>
      <c r="ALO3689" s="0"/>
      <c r="ALP3689" s="0"/>
      <c r="ALQ3689" s="0"/>
      <c r="ALR3689" s="0"/>
      <c r="ALS3689" s="0"/>
      <c r="ALT3689" s="0"/>
      <c r="ALU3689" s="0"/>
      <c r="ALV3689" s="0"/>
      <c r="ALW3689" s="0"/>
      <c r="ALX3689" s="0"/>
      <c r="ALY3689" s="0"/>
      <c r="ALZ3689" s="0"/>
      <c r="AMA3689" s="0"/>
      <c r="AMB3689" s="0"/>
      <c r="AMC3689" s="0"/>
      <c r="AMD3689" s="0"/>
      <c r="AME3689" s="0"/>
      <c r="AMF3689" s="0"/>
      <c r="AMG3689" s="0"/>
      <c r="AMH3689" s="0"/>
      <c r="AMI3689" s="0"/>
    </row>
    <row r="3690" customFormat="false" ht="12.8" hidden="false" customHeight="false" outlineLevel="0" collapsed="false">
      <c r="A3690" s="1" t="s">
        <v>3913</v>
      </c>
      <c r="C3690" s="19" t="s">
        <v>3916</v>
      </c>
      <c r="D3690" s="19" t="s">
        <v>13</v>
      </c>
      <c r="E3690" s="20" t="n">
        <v>1.8</v>
      </c>
      <c r="F3690" s="21" t="n">
        <v>5.4</v>
      </c>
      <c r="G3690" s="24" t="s">
        <v>3915</v>
      </c>
      <c r="I3690" s="3"/>
      <c r="K3690" s="4"/>
      <c r="BM3690" s="0"/>
      <c r="BN3690" s="0"/>
      <c r="BO3690" s="0"/>
      <c r="BP3690" s="0"/>
      <c r="BQ3690" s="0"/>
      <c r="BR3690" s="0"/>
      <c r="BS3690" s="0"/>
      <c r="BT3690" s="0"/>
      <c r="BU3690" s="0"/>
      <c r="BV3690" s="0"/>
      <c r="BW3690" s="0"/>
      <c r="BX3690" s="0"/>
      <c r="BY3690" s="0"/>
      <c r="BZ3690" s="0"/>
      <c r="CA3690" s="0"/>
      <c r="CB3690" s="0"/>
      <c r="CC3690" s="0"/>
      <c r="CD3690" s="0"/>
      <c r="CE3690" s="0"/>
      <c r="CF3690" s="0"/>
      <c r="CG3690" s="0"/>
      <c r="CH3690" s="0"/>
      <c r="CI3690" s="0"/>
      <c r="CJ3690" s="0"/>
      <c r="CK3690" s="0"/>
      <c r="CL3690" s="0"/>
      <c r="CM3690" s="0"/>
      <c r="CN3690" s="0"/>
      <c r="CO3690" s="0"/>
      <c r="CP3690" s="0"/>
      <c r="CQ3690" s="0"/>
      <c r="CR3690" s="0"/>
      <c r="CS3690" s="0"/>
      <c r="CT3690" s="0"/>
      <c r="CU3690" s="0"/>
      <c r="CV3690" s="0"/>
      <c r="CW3690" s="0"/>
      <c r="CX3690" s="0"/>
      <c r="CY3690" s="0"/>
      <c r="CZ3690" s="0"/>
      <c r="DA3690" s="0"/>
      <c r="DB3690" s="0"/>
      <c r="DC3690" s="0"/>
      <c r="DD3690" s="0"/>
      <c r="DE3690" s="0"/>
      <c r="DF3690" s="0"/>
      <c r="DG3690" s="0"/>
      <c r="DH3690" s="0"/>
      <c r="DI3690" s="0"/>
      <c r="DJ3690" s="0"/>
      <c r="DK3690" s="0"/>
      <c r="DL3690" s="0"/>
      <c r="DM3690" s="0"/>
      <c r="DN3690" s="0"/>
      <c r="DO3690" s="0"/>
      <c r="DP3690" s="0"/>
      <c r="DQ3690" s="0"/>
      <c r="DR3690" s="0"/>
      <c r="DS3690" s="0"/>
      <c r="DT3690" s="0"/>
      <c r="DU3690" s="0"/>
      <c r="DV3690" s="0"/>
      <c r="DW3690" s="0"/>
      <c r="DX3690" s="0"/>
      <c r="DY3690" s="0"/>
      <c r="DZ3690" s="0"/>
      <c r="EA3690" s="0"/>
      <c r="EB3690" s="0"/>
      <c r="EC3690" s="0"/>
      <c r="ED3690" s="0"/>
      <c r="EE3690" s="0"/>
      <c r="EF3690" s="0"/>
      <c r="EG3690" s="0"/>
      <c r="EH3690" s="0"/>
      <c r="EI3690" s="0"/>
      <c r="EJ3690" s="0"/>
      <c r="EK3690" s="0"/>
      <c r="EL3690" s="0"/>
      <c r="EM3690" s="0"/>
      <c r="EN3690" s="0"/>
      <c r="EO3690" s="0"/>
      <c r="EP3690" s="0"/>
      <c r="EQ3690" s="0"/>
      <c r="ER3690" s="0"/>
      <c r="ES3690" s="0"/>
      <c r="ET3690" s="0"/>
      <c r="EU3690" s="0"/>
      <c r="EV3690" s="0"/>
      <c r="EW3690" s="0"/>
      <c r="EX3690" s="0"/>
      <c r="EY3690" s="0"/>
      <c r="EZ3690" s="0"/>
      <c r="FA3690" s="0"/>
      <c r="FB3690" s="0"/>
      <c r="FC3690" s="0"/>
      <c r="FD3690" s="0"/>
      <c r="FE3690" s="0"/>
      <c r="FF3690" s="0"/>
      <c r="FG3690" s="0"/>
      <c r="FH3690" s="0"/>
      <c r="FI3690" s="0"/>
      <c r="FJ3690" s="0"/>
      <c r="FK3690" s="0"/>
      <c r="FL3690" s="0"/>
      <c r="FM3690" s="0"/>
      <c r="FN3690" s="0"/>
      <c r="FO3690" s="0"/>
      <c r="FP3690" s="0"/>
      <c r="FQ3690" s="0"/>
      <c r="FR3690" s="0"/>
      <c r="FS3690" s="0"/>
      <c r="FT3690" s="0"/>
      <c r="FU3690" s="0"/>
      <c r="FV3690" s="0"/>
      <c r="FW3690" s="0"/>
      <c r="FX3690" s="0"/>
      <c r="FY3690" s="0"/>
      <c r="FZ3690" s="0"/>
      <c r="GA3690" s="0"/>
      <c r="GB3690" s="0"/>
      <c r="GC3690" s="0"/>
      <c r="GD3690" s="0"/>
      <c r="GE3690" s="0"/>
      <c r="GF3690" s="0"/>
      <c r="GG3690" s="0"/>
      <c r="GH3690" s="0"/>
      <c r="GI3690" s="0"/>
      <c r="GJ3690" s="0"/>
      <c r="GK3690" s="0"/>
      <c r="GL3690" s="0"/>
      <c r="GM3690" s="0"/>
      <c r="GN3690" s="0"/>
      <c r="GO3690" s="0"/>
      <c r="GP3690" s="0"/>
      <c r="GQ3690" s="0"/>
      <c r="GR3690" s="0"/>
      <c r="GS3690" s="0"/>
      <c r="GT3690" s="0"/>
      <c r="GU3690" s="0"/>
      <c r="GV3690" s="0"/>
      <c r="GW3690" s="0"/>
      <c r="GX3690" s="0"/>
      <c r="GY3690" s="0"/>
      <c r="GZ3690" s="0"/>
      <c r="HA3690" s="0"/>
      <c r="HB3690" s="0"/>
      <c r="HC3690" s="0"/>
      <c r="HD3690" s="0"/>
      <c r="HE3690" s="0"/>
      <c r="HF3690" s="0"/>
      <c r="HG3690" s="0"/>
      <c r="HH3690" s="0"/>
      <c r="HI3690" s="0"/>
      <c r="HJ3690" s="0"/>
      <c r="HK3690" s="0"/>
      <c r="HL3690" s="0"/>
      <c r="HM3690" s="0"/>
      <c r="HN3690" s="0"/>
      <c r="HO3690" s="0"/>
      <c r="HP3690" s="0"/>
      <c r="HQ3690" s="0"/>
      <c r="HR3690" s="0"/>
      <c r="HS3690" s="0"/>
      <c r="HT3690" s="0"/>
      <c r="HU3690" s="0"/>
      <c r="HV3690" s="0"/>
      <c r="HW3690" s="0"/>
      <c r="HX3690" s="0"/>
      <c r="HY3690" s="0"/>
      <c r="HZ3690" s="0"/>
      <c r="IA3690" s="0"/>
      <c r="IB3690" s="0"/>
      <c r="IC3690" s="0"/>
      <c r="ID3690" s="0"/>
      <c r="IE3690" s="0"/>
      <c r="IF3690" s="0"/>
      <c r="IG3690" s="0"/>
      <c r="IH3690" s="0"/>
      <c r="II3690" s="0"/>
      <c r="IJ3690" s="0"/>
      <c r="IK3690" s="0"/>
      <c r="IL3690" s="0"/>
      <c r="IM3690" s="0"/>
      <c r="IN3690" s="0"/>
      <c r="IO3690" s="0"/>
      <c r="IP3690" s="0"/>
      <c r="IQ3690" s="0"/>
      <c r="IR3690" s="0"/>
      <c r="IS3690" s="0"/>
      <c r="IT3690" s="0"/>
      <c r="IU3690" s="0"/>
      <c r="IV3690" s="0"/>
      <c r="IW3690" s="0"/>
      <c r="IX3690" s="0"/>
      <c r="IY3690" s="0"/>
      <c r="IZ3690" s="0"/>
      <c r="JA3690" s="0"/>
      <c r="JB3690" s="0"/>
      <c r="JC3690" s="0"/>
      <c r="JD3690" s="0"/>
      <c r="JE3690" s="0"/>
      <c r="JF3690" s="0"/>
      <c r="JG3690" s="0"/>
      <c r="JH3690" s="0"/>
      <c r="JI3690" s="0"/>
      <c r="JJ3690" s="0"/>
      <c r="JK3690" s="0"/>
      <c r="JL3690" s="0"/>
      <c r="JM3690" s="0"/>
      <c r="JN3690" s="0"/>
      <c r="JO3690" s="0"/>
      <c r="JP3690" s="0"/>
      <c r="JQ3690" s="0"/>
      <c r="JR3690" s="0"/>
      <c r="JS3690" s="0"/>
      <c r="JT3690" s="0"/>
      <c r="JU3690" s="0"/>
      <c r="JV3690" s="0"/>
      <c r="JW3690" s="0"/>
      <c r="JX3690" s="0"/>
      <c r="JY3690" s="0"/>
      <c r="JZ3690" s="0"/>
      <c r="KA3690" s="0"/>
      <c r="KB3690" s="0"/>
      <c r="KC3690" s="0"/>
      <c r="KD3690" s="0"/>
      <c r="KE3690" s="0"/>
      <c r="KF3690" s="0"/>
      <c r="KG3690" s="0"/>
      <c r="KH3690" s="0"/>
      <c r="KI3690" s="0"/>
      <c r="KJ3690" s="0"/>
      <c r="KK3690" s="0"/>
      <c r="KL3690" s="0"/>
      <c r="KM3690" s="0"/>
      <c r="KN3690" s="0"/>
      <c r="KO3690" s="0"/>
      <c r="KP3690" s="0"/>
      <c r="KQ3690" s="0"/>
      <c r="KR3690" s="0"/>
      <c r="KS3690" s="0"/>
      <c r="KT3690" s="0"/>
      <c r="KU3690" s="0"/>
      <c r="KV3690" s="0"/>
      <c r="KW3690" s="0"/>
      <c r="KX3690" s="0"/>
      <c r="KY3690" s="0"/>
      <c r="KZ3690" s="0"/>
      <c r="LA3690" s="0"/>
      <c r="LB3690" s="0"/>
      <c r="LC3690" s="0"/>
      <c r="LD3690" s="0"/>
      <c r="LE3690" s="0"/>
      <c r="LF3690" s="0"/>
      <c r="LG3690" s="0"/>
      <c r="LH3690" s="0"/>
      <c r="LI3690" s="0"/>
      <c r="LJ3690" s="0"/>
      <c r="LK3690" s="0"/>
      <c r="LL3690" s="0"/>
      <c r="LM3690" s="0"/>
      <c r="LN3690" s="0"/>
      <c r="LO3690" s="0"/>
      <c r="LP3690" s="0"/>
      <c r="LQ3690" s="0"/>
      <c r="LR3690" s="0"/>
      <c r="LS3690" s="0"/>
      <c r="LT3690" s="0"/>
      <c r="LU3690" s="0"/>
      <c r="LV3690" s="0"/>
      <c r="LW3690" s="0"/>
      <c r="LX3690" s="0"/>
      <c r="LY3690" s="0"/>
      <c r="LZ3690" s="0"/>
      <c r="MA3690" s="0"/>
      <c r="MB3690" s="0"/>
      <c r="MC3690" s="0"/>
      <c r="MD3690" s="0"/>
      <c r="ME3690" s="0"/>
      <c r="MF3690" s="0"/>
      <c r="MG3690" s="0"/>
      <c r="MH3690" s="0"/>
      <c r="MI3690" s="0"/>
      <c r="MJ3690" s="0"/>
      <c r="MK3690" s="0"/>
      <c r="ML3690" s="0"/>
      <c r="MM3690" s="0"/>
      <c r="MN3690" s="0"/>
      <c r="MO3690" s="0"/>
      <c r="MP3690" s="0"/>
      <c r="MQ3690" s="0"/>
      <c r="MR3690" s="0"/>
      <c r="MS3690" s="0"/>
      <c r="MT3690" s="0"/>
      <c r="MU3690" s="0"/>
      <c r="MV3690" s="0"/>
      <c r="MW3690" s="0"/>
      <c r="MX3690" s="0"/>
      <c r="MY3690" s="0"/>
      <c r="MZ3690" s="0"/>
      <c r="NA3690" s="0"/>
      <c r="NB3690" s="0"/>
      <c r="NC3690" s="0"/>
      <c r="ND3690" s="0"/>
      <c r="NE3690" s="0"/>
      <c r="NF3690" s="0"/>
      <c r="NG3690" s="0"/>
      <c r="NH3690" s="0"/>
      <c r="NI3690" s="0"/>
      <c r="NJ3690" s="0"/>
      <c r="NK3690" s="0"/>
      <c r="NL3690" s="0"/>
      <c r="NM3690" s="0"/>
      <c r="NN3690" s="0"/>
      <c r="NO3690" s="0"/>
      <c r="NP3690" s="0"/>
      <c r="NQ3690" s="0"/>
      <c r="NR3690" s="0"/>
      <c r="NS3690" s="0"/>
      <c r="NT3690" s="0"/>
      <c r="NU3690" s="0"/>
      <c r="NV3690" s="0"/>
      <c r="NW3690" s="0"/>
      <c r="NX3690" s="0"/>
      <c r="NY3690" s="0"/>
      <c r="NZ3690" s="0"/>
      <c r="OA3690" s="0"/>
      <c r="OB3690" s="0"/>
      <c r="OC3690" s="0"/>
      <c r="OD3690" s="0"/>
      <c r="OE3690" s="0"/>
      <c r="OF3690" s="0"/>
      <c r="OG3690" s="0"/>
      <c r="OH3690" s="0"/>
      <c r="OI3690" s="0"/>
      <c r="OJ3690" s="0"/>
      <c r="OK3690" s="0"/>
      <c r="OL3690" s="0"/>
      <c r="OM3690" s="0"/>
      <c r="ON3690" s="0"/>
      <c r="OO3690" s="0"/>
      <c r="OP3690" s="0"/>
      <c r="OQ3690" s="0"/>
      <c r="OR3690" s="0"/>
      <c r="OS3690" s="0"/>
      <c r="OT3690" s="0"/>
      <c r="OU3690" s="0"/>
      <c r="OV3690" s="0"/>
      <c r="OW3690" s="0"/>
      <c r="OX3690" s="0"/>
      <c r="OY3690" s="0"/>
      <c r="OZ3690" s="0"/>
      <c r="PA3690" s="0"/>
      <c r="PB3690" s="0"/>
      <c r="PC3690" s="0"/>
      <c r="PD3690" s="0"/>
      <c r="PE3690" s="0"/>
      <c r="PF3690" s="0"/>
      <c r="PG3690" s="0"/>
      <c r="PH3690" s="0"/>
      <c r="PI3690" s="0"/>
      <c r="PJ3690" s="0"/>
      <c r="PK3690" s="0"/>
      <c r="PL3690" s="0"/>
      <c r="PM3690" s="0"/>
      <c r="PN3690" s="0"/>
      <c r="PO3690" s="0"/>
      <c r="PP3690" s="0"/>
      <c r="PQ3690" s="0"/>
      <c r="PR3690" s="0"/>
      <c r="PS3690" s="0"/>
      <c r="PT3690" s="0"/>
      <c r="PU3690" s="0"/>
      <c r="PV3690" s="0"/>
      <c r="PW3690" s="0"/>
      <c r="PX3690" s="0"/>
      <c r="PY3690" s="0"/>
      <c r="PZ3690" s="0"/>
      <c r="QA3690" s="0"/>
      <c r="QB3690" s="0"/>
      <c r="QC3690" s="0"/>
      <c r="QD3690" s="0"/>
      <c r="QE3690" s="0"/>
      <c r="QF3690" s="0"/>
      <c r="QG3690" s="0"/>
      <c r="QH3690" s="0"/>
      <c r="QI3690" s="0"/>
      <c r="QJ3690" s="0"/>
      <c r="QK3690" s="0"/>
      <c r="QL3690" s="0"/>
      <c r="QM3690" s="0"/>
      <c r="QN3690" s="0"/>
      <c r="QO3690" s="0"/>
      <c r="QP3690" s="0"/>
      <c r="QQ3690" s="0"/>
      <c r="QR3690" s="0"/>
      <c r="QS3690" s="0"/>
      <c r="QT3690" s="0"/>
      <c r="QU3690" s="0"/>
      <c r="QV3690" s="0"/>
      <c r="QW3690" s="0"/>
      <c r="QX3690" s="0"/>
      <c r="QY3690" s="0"/>
      <c r="QZ3690" s="0"/>
      <c r="RA3690" s="0"/>
      <c r="RB3690" s="0"/>
      <c r="RC3690" s="0"/>
      <c r="RD3690" s="0"/>
      <c r="RE3690" s="0"/>
      <c r="RF3690" s="0"/>
      <c r="RG3690" s="0"/>
      <c r="RH3690" s="0"/>
      <c r="RI3690" s="0"/>
      <c r="RJ3690" s="0"/>
      <c r="RK3690" s="0"/>
      <c r="RL3690" s="0"/>
      <c r="RM3690" s="0"/>
      <c r="RN3690" s="0"/>
      <c r="RO3690" s="0"/>
      <c r="RP3690" s="0"/>
      <c r="RQ3690" s="0"/>
      <c r="RR3690" s="0"/>
      <c r="RS3690" s="0"/>
      <c r="RT3690" s="0"/>
      <c r="RU3690" s="0"/>
      <c r="RV3690" s="0"/>
      <c r="RW3690" s="0"/>
      <c r="RX3690" s="0"/>
      <c r="RY3690" s="0"/>
      <c r="RZ3690" s="0"/>
      <c r="SA3690" s="0"/>
      <c r="SB3690" s="0"/>
      <c r="SC3690" s="0"/>
      <c r="SD3690" s="0"/>
      <c r="SE3690" s="0"/>
      <c r="SF3690" s="0"/>
      <c r="SG3690" s="0"/>
      <c r="SH3690" s="0"/>
      <c r="SI3690" s="0"/>
      <c r="SJ3690" s="0"/>
      <c r="SK3690" s="0"/>
      <c r="SL3690" s="0"/>
      <c r="SM3690" s="0"/>
      <c r="SN3690" s="0"/>
      <c r="SO3690" s="0"/>
      <c r="SP3690" s="0"/>
      <c r="SQ3690" s="0"/>
      <c r="SR3690" s="0"/>
      <c r="SS3690" s="0"/>
      <c r="ST3690" s="0"/>
      <c r="SU3690" s="0"/>
      <c r="SV3690" s="0"/>
      <c r="SW3690" s="0"/>
      <c r="SX3690" s="0"/>
      <c r="SY3690" s="0"/>
      <c r="SZ3690" s="0"/>
      <c r="TA3690" s="0"/>
      <c r="TB3690" s="0"/>
      <c r="TC3690" s="0"/>
      <c r="TD3690" s="0"/>
      <c r="TE3690" s="0"/>
      <c r="TF3690" s="0"/>
      <c r="TG3690" s="0"/>
      <c r="TH3690" s="0"/>
      <c r="TI3690" s="0"/>
      <c r="TJ3690" s="0"/>
      <c r="TK3690" s="0"/>
      <c r="TL3690" s="0"/>
      <c r="TM3690" s="0"/>
      <c r="TN3690" s="0"/>
      <c r="TO3690" s="0"/>
      <c r="TP3690" s="0"/>
      <c r="TQ3690" s="0"/>
      <c r="TR3690" s="0"/>
      <c r="TS3690" s="0"/>
      <c r="TT3690" s="0"/>
      <c r="TU3690" s="0"/>
      <c r="TV3690" s="0"/>
      <c r="TW3690" s="0"/>
      <c r="TX3690" s="0"/>
      <c r="TY3690" s="0"/>
      <c r="TZ3690" s="0"/>
      <c r="UA3690" s="0"/>
      <c r="UB3690" s="0"/>
      <c r="UC3690" s="0"/>
      <c r="UD3690" s="0"/>
      <c r="UE3690" s="0"/>
      <c r="UF3690" s="0"/>
      <c r="UG3690" s="0"/>
      <c r="UH3690" s="0"/>
      <c r="UI3690" s="0"/>
      <c r="UJ3690" s="0"/>
      <c r="UK3690" s="0"/>
      <c r="UL3690" s="0"/>
      <c r="UM3690" s="0"/>
      <c r="UN3690" s="0"/>
      <c r="UO3690" s="0"/>
      <c r="UP3690" s="0"/>
      <c r="UQ3690" s="0"/>
      <c r="UR3690" s="0"/>
      <c r="US3690" s="0"/>
      <c r="UT3690" s="0"/>
      <c r="UU3690" s="0"/>
      <c r="UV3690" s="0"/>
      <c r="UW3690" s="0"/>
      <c r="UX3690" s="0"/>
      <c r="UY3690" s="0"/>
      <c r="UZ3690" s="0"/>
      <c r="VA3690" s="0"/>
      <c r="VB3690" s="0"/>
      <c r="VC3690" s="0"/>
      <c r="VD3690" s="0"/>
      <c r="VE3690" s="0"/>
      <c r="VF3690" s="0"/>
      <c r="VG3690" s="0"/>
      <c r="VH3690" s="0"/>
      <c r="VI3690" s="0"/>
      <c r="VJ3690" s="0"/>
      <c r="VK3690" s="0"/>
      <c r="VL3690" s="0"/>
      <c r="VM3690" s="0"/>
      <c r="VN3690" s="0"/>
      <c r="VO3690" s="0"/>
      <c r="VP3690" s="0"/>
      <c r="VQ3690" s="0"/>
      <c r="VR3690" s="0"/>
      <c r="VS3690" s="0"/>
      <c r="VT3690" s="0"/>
      <c r="VU3690" s="0"/>
      <c r="VV3690" s="0"/>
      <c r="VW3690" s="0"/>
      <c r="VX3690" s="0"/>
      <c r="VY3690" s="0"/>
      <c r="VZ3690" s="0"/>
      <c r="WA3690" s="0"/>
      <c r="WB3690" s="0"/>
      <c r="WC3690" s="0"/>
      <c r="WD3690" s="0"/>
      <c r="WE3690" s="0"/>
      <c r="WF3690" s="0"/>
      <c r="WG3690" s="0"/>
      <c r="WH3690" s="0"/>
      <c r="WI3690" s="0"/>
      <c r="WJ3690" s="0"/>
      <c r="WK3690" s="0"/>
      <c r="WL3690" s="0"/>
      <c r="WM3690" s="0"/>
      <c r="WN3690" s="0"/>
      <c r="WO3690" s="0"/>
      <c r="WP3690" s="0"/>
      <c r="WQ3690" s="0"/>
      <c r="WR3690" s="0"/>
      <c r="WS3690" s="0"/>
      <c r="WT3690" s="0"/>
      <c r="WU3690" s="0"/>
      <c r="WV3690" s="0"/>
      <c r="WW3690" s="0"/>
      <c r="WX3690" s="0"/>
      <c r="WY3690" s="0"/>
      <c r="WZ3690" s="0"/>
      <c r="XA3690" s="0"/>
      <c r="XB3690" s="0"/>
      <c r="XC3690" s="0"/>
      <c r="XD3690" s="0"/>
      <c r="XE3690" s="0"/>
      <c r="XF3690" s="0"/>
      <c r="XG3690" s="0"/>
      <c r="XH3690" s="0"/>
      <c r="XI3690" s="0"/>
      <c r="XJ3690" s="0"/>
      <c r="XK3690" s="0"/>
      <c r="XL3690" s="0"/>
      <c r="XM3690" s="0"/>
      <c r="XN3690" s="0"/>
      <c r="XO3690" s="0"/>
      <c r="XP3690" s="0"/>
      <c r="XQ3690" s="0"/>
      <c r="XR3690" s="0"/>
      <c r="XS3690" s="0"/>
      <c r="XT3690" s="0"/>
      <c r="XU3690" s="0"/>
      <c r="XV3690" s="0"/>
      <c r="XW3690" s="0"/>
      <c r="XX3690" s="0"/>
      <c r="XY3690" s="0"/>
      <c r="XZ3690" s="0"/>
      <c r="YA3690" s="0"/>
      <c r="YB3690" s="0"/>
      <c r="YC3690" s="0"/>
      <c r="YD3690" s="0"/>
      <c r="YE3690" s="0"/>
      <c r="YF3690" s="0"/>
      <c r="YG3690" s="0"/>
      <c r="YH3690" s="0"/>
      <c r="YI3690" s="0"/>
      <c r="YJ3690" s="0"/>
      <c r="YK3690" s="0"/>
      <c r="YL3690" s="0"/>
      <c r="YM3690" s="0"/>
      <c r="YN3690" s="0"/>
      <c r="YO3690" s="0"/>
      <c r="YP3690" s="0"/>
      <c r="YQ3690" s="0"/>
      <c r="YR3690" s="0"/>
      <c r="YS3690" s="0"/>
      <c r="YT3690" s="0"/>
      <c r="YU3690" s="0"/>
      <c r="YV3690" s="0"/>
      <c r="YW3690" s="0"/>
      <c r="YX3690" s="0"/>
      <c r="YY3690" s="0"/>
      <c r="YZ3690" s="0"/>
      <c r="ZA3690" s="0"/>
      <c r="ZB3690" s="0"/>
      <c r="ZC3690" s="0"/>
      <c r="ZD3690" s="0"/>
      <c r="ZE3690" s="0"/>
      <c r="ZF3690" s="0"/>
      <c r="ZG3690" s="0"/>
      <c r="ZH3690" s="0"/>
      <c r="ZI3690" s="0"/>
      <c r="ZJ3690" s="0"/>
      <c r="ZK3690" s="0"/>
      <c r="ZL3690" s="0"/>
      <c r="ZM3690" s="0"/>
      <c r="ZN3690" s="0"/>
      <c r="ZO3690" s="0"/>
      <c r="ZP3690" s="0"/>
      <c r="ZQ3690" s="0"/>
      <c r="ZR3690" s="0"/>
      <c r="ZS3690" s="0"/>
      <c r="ZT3690" s="0"/>
      <c r="ZU3690" s="0"/>
      <c r="ZV3690" s="0"/>
      <c r="ZW3690" s="0"/>
      <c r="ZX3690" s="0"/>
      <c r="ZY3690" s="0"/>
      <c r="ZZ3690" s="0"/>
      <c r="AAA3690" s="0"/>
      <c r="AAB3690" s="0"/>
      <c r="AAC3690" s="0"/>
      <c r="AAD3690" s="0"/>
      <c r="AAE3690" s="0"/>
      <c r="AAF3690" s="0"/>
      <c r="AAG3690" s="0"/>
      <c r="AAH3690" s="0"/>
      <c r="AAI3690" s="0"/>
      <c r="AAJ3690" s="0"/>
      <c r="AAK3690" s="0"/>
      <c r="AAL3690" s="0"/>
      <c r="AAM3690" s="0"/>
      <c r="AAN3690" s="0"/>
      <c r="AAO3690" s="0"/>
      <c r="AAP3690" s="0"/>
      <c r="AAQ3690" s="0"/>
      <c r="AAR3690" s="0"/>
      <c r="AAS3690" s="0"/>
      <c r="AAT3690" s="0"/>
      <c r="AAU3690" s="0"/>
      <c r="AAV3690" s="0"/>
      <c r="AAW3690" s="0"/>
      <c r="AAX3690" s="0"/>
      <c r="AAY3690" s="0"/>
      <c r="AAZ3690" s="0"/>
      <c r="ABA3690" s="0"/>
      <c r="ABB3690" s="0"/>
      <c r="ABC3690" s="0"/>
      <c r="ABD3690" s="0"/>
      <c r="ABE3690" s="0"/>
      <c r="ABF3690" s="0"/>
      <c r="ABG3690" s="0"/>
      <c r="ABH3690" s="0"/>
      <c r="ABI3690" s="0"/>
      <c r="ABJ3690" s="0"/>
      <c r="ABK3690" s="0"/>
      <c r="ABL3690" s="0"/>
      <c r="ABM3690" s="0"/>
      <c r="ABN3690" s="0"/>
      <c r="ABO3690" s="0"/>
      <c r="ABP3690" s="0"/>
      <c r="ABQ3690" s="0"/>
      <c r="ABR3690" s="0"/>
      <c r="ABS3690" s="0"/>
      <c r="ABT3690" s="0"/>
      <c r="ABU3690" s="0"/>
      <c r="ABV3690" s="0"/>
      <c r="ABW3690" s="0"/>
      <c r="ABX3690" s="0"/>
      <c r="ABY3690" s="0"/>
      <c r="ABZ3690" s="0"/>
      <c r="ACA3690" s="0"/>
      <c r="ACB3690" s="0"/>
      <c r="ACC3690" s="0"/>
      <c r="ACD3690" s="0"/>
      <c r="ACE3690" s="0"/>
      <c r="ACF3690" s="0"/>
      <c r="ACG3690" s="0"/>
      <c r="ACH3690" s="0"/>
      <c r="ACI3690" s="0"/>
      <c r="ACJ3690" s="0"/>
      <c r="ACK3690" s="0"/>
      <c r="ACL3690" s="0"/>
      <c r="ACM3690" s="0"/>
      <c r="ACN3690" s="0"/>
      <c r="ACO3690" s="0"/>
      <c r="ACP3690" s="0"/>
      <c r="ACQ3690" s="0"/>
      <c r="ACR3690" s="0"/>
      <c r="ACS3690" s="0"/>
      <c r="ACT3690" s="0"/>
      <c r="ACU3690" s="0"/>
      <c r="ACV3690" s="0"/>
      <c r="ACW3690" s="0"/>
      <c r="ACX3690" s="0"/>
      <c r="ACY3690" s="0"/>
      <c r="ACZ3690" s="0"/>
      <c r="ADA3690" s="0"/>
      <c r="ADB3690" s="0"/>
      <c r="ADC3690" s="0"/>
      <c r="ADD3690" s="0"/>
      <c r="ADE3690" s="0"/>
      <c r="ADF3690" s="0"/>
      <c r="ADG3690" s="0"/>
      <c r="ADH3690" s="0"/>
      <c r="ADI3690" s="0"/>
      <c r="ADJ3690" s="0"/>
      <c r="ADK3690" s="0"/>
      <c r="ADL3690" s="0"/>
      <c r="ADM3690" s="0"/>
      <c r="ADN3690" s="0"/>
      <c r="ADO3690" s="0"/>
      <c r="ADP3690" s="0"/>
      <c r="ADQ3690" s="0"/>
      <c r="ADR3690" s="0"/>
      <c r="ADS3690" s="0"/>
      <c r="ADT3690" s="0"/>
      <c r="ADU3690" s="0"/>
      <c r="ADV3690" s="0"/>
      <c r="ADW3690" s="0"/>
      <c r="ADX3690" s="0"/>
      <c r="ADY3690" s="0"/>
      <c r="ADZ3690" s="0"/>
      <c r="AEA3690" s="0"/>
      <c r="AEB3690" s="0"/>
      <c r="AEC3690" s="0"/>
      <c r="AED3690" s="0"/>
      <c r="AEE3690" s="0"/>
      <c r="AEF3690" s="0"/>
      <c r="AEG3690" s="0"/>
      <c r="AEH3690" s="0"/>
      <c r="AEI3690" s="0"/>
      <c r="AEJ3690" s="0"/>
      <c r="AEK3690" s="0"/>
      <c r="AEL3690" s="0"/>
      <c r="AEM3690" s="0"/>
      <c r="AEN3690" s="0"/>
      <c r="AEO3690" s="0"/>
      <c r="AEP3690" s="0"/>
      <c r="AEQ3690" s="0"/>
      <c r="AER3690" s="0"/>
      <c r="AES3690" s="0"/>
      <c r="AET3690" s="0"/>
      <c r="AEU3690" s="0"/>
      <c r="AEV3690" s="0"/>
      <c r="AEW3690" s="0"/>
      <c r="AEX3690" s="0"/>
      <c r="AEY3690" s="0"/>
      <c r="AEZ3690" s="0"/>
      <c r="AFA3690" s="0"/>
      <c r="AFB3690" s="0"/>
      <c r="AFC3690" s="0"/>
      <c r="AFD3690" s="0"/>
      <c r="AFE3690" s="0"/>
      <c r="AFF3690" s="0"/>
      <c r="AFG3690" s="0"/>
      <c r="AFH3690" s="0"/>
      <c r="AFI3690" s="0"/>
      <c r="AFJ3690" s="0"/>
      <c r="AFK3690" s="0"/>
      <c r="AFL3690" s="0"/>
      <c r="AFM3690" s="0"/>
      <c r="AFN3690" s="0"/>
      <c r="AFO3690" s="0"/>
      <c r="AFP3690" s="0"/>
      <c r="AFQ3690" s="0"/>
      <c r="AFR3690" s="0"/>
      <c r="AFS3690" s="0"/>
      <c r="AFT3690" s="0"/>
      <c r="AFU3690" s="0"/>
      <c r="AFV3690" s="0"/>
      <c r="AFW3690" s="0"/>
      <c r="AFX3690" s="0"/>
      <c r="AFY3690" s="0"/>
      <c r="AFZ3690" s="0"/>
      <c r="AGA3690" s="0"/>
      <c r="AGB3690" s="0"/>
      <c r="AGC3690" s="0"/>
      <c r="AGD3690" s="0"/>
      <c r="AGE3690" s="0"/>
      <c r="AGF3690" s="0"/>
      <c r="AGG3690" s="0"/>
      <c r="AGH3690" s="0"/>
      <c r="AGI3690" s="0"/>
      <c r="AGJ3690" s="0"/>
      <c r="AGK3690" s="0"/>
      <c r="AGL3690" s="0"/>
      <c r="AGM3690" s="0"/>
      <c r="AGN3690" s="0"/>
      <c r="AGO3690" s="0"/>
      <c r="AGP3690" s="0"/>
      <c r="AGQ3690" s="0"/>
      <c r="AGR3690" s="0"/>
      <c r="AGS3690" s="0"/>
      <c r="AGT3690" s="0"/>
      <c r="AGU3690" s="0"/>
      <c r="AGV3690" s="0"/>
      <c r="AGW3690" s="0"/>
      <c r="AGX3690" s="0"/>
      <c r="AGY3690" s="0"/>
      <c r="AGZ3690" s="0"/>
      <c r="AHA3690" s="0"/>
      <c r="AHB3690" s="0"/>
      <c r="AHC3690" s="0"/>
      <c r="AHD3690" s="0"/>
      <c r="AHE3690" s="0"/>
      <c r="AHF3690" s="0"/>
      <c r="AHG3690" s="0"/>
      <c r="AHH3690" s="0"/>
      <c r="AHI3690" s="0"/>
      <c r="AHJ3690" s="0"/>
      <c r="AHK3690" s="0"/>
      <c r="AHL3690" s="0"/>
      <c r="AHM3690" s="0"/>
      <c r="AHN3690" s="0"/>
      <c r="AHO3690" s="0"/>
      <c r="AHP3690" s="0"/>
      <c r="AHQ3690" s="0"/>
      <c r="AHR3690" s="0"/>
      <c r="AHS3690" s="0"/>
      <c r="AHT3690" s="0"/>
      <c r="AHU3690" s="0"/>
      <c r="AHV3690" s="0"/>
      <c r="AHW3690" s="0"/>
      <c r="AHX3690" s="0"/>
      <c r="AHY3690" s="0"/>
      <c r="AHZ3690" s="0"/>
      <c r="AIA3690" s="0"/>
      <c r="AIB3690" s="0"/>
      <c r="AIC3690" s="0"/>
      <c r="AID3690" s="0"/>
      <c r="AIE3690" s="0"/>
      <c r="AIF3690" s="0"/>
      <c r="AIG3690" s="0"/>
      <c r="AIH3690" s="0"/>
      <c r="AII3690" s="0"/>
      <c r="AIJ3690" s="0"/>
      <c r="AIK3690" s="0"/>
      <c r="AIL3690" s="0"/>
      <c r="AIM3690" s="0"/>
      <c r="AIN3690" s="0"/>
      <c r="AIO3690" s="0"/>
      <c r="AIP3690" s="0"/>
      <c r="AIQ3690" s="0"/>
      <c r="AIR3690" s="0"/>
      <c r="AIS3690" s="0"/>
      <c r="AIT3690" s="0"/>
      <c r="AIU3690" s="0"/>
      <c r="AIV3690" s="0"/>
      <c r="AIW3690" s="0"/>
      <c r="AIX3690" s="0"/>
      <c r="AIY3690" s="0"/>
      <c r="AIZ3690" s="0"/>
      <c r="AJA3690" s="0"/>
      <c r="AJB3690" s="0"/>
      <c r="AJC3690" s="0"/>
      <c r="AJD3690" s="0"/>
      <c r="AJE3690" s="0"/>
      <c r="AJF3690" s="0"/>
      <c r="AJG3690" s="0"/>
      <c r="AJH3690" s="0"/>
      <c r="AJI3690" s="0"/>
      <c r="AJJ3690" s="0"/>
      <c r="AJK3690" s="0"/>
      <c r="AJL3690" s="0"/>
      <c r="AJM3690" s="0"/>
      <c r="AJN3690" s="0"/>
      <c r="AJO3690" s="0"/>
      <c r="AJP3690" s="0"/>
      <c r="AJQ3690" s="0"/>
      <c r="AJR3690" s="0"/>
      <c r="AJS3690" s="0"/>
      <c r="AJT3690" s="0"/>
      <c r="AJU3690" s="0"/>
      <c r="AJV3690" s="0"/>
      <c r="AJW3690" s="0"/>
      <c r="AJX3690" s="0"/>
      <c r="AJY3690" s="0"/>
      <c r="AJZ3690" s="0"/>
      <c r="AKA3690" s="0"/>
      <c r="AKB3690" s="0"/>
      <c r="AKC3690" s="0"/>
      <c r="AKD3690" s="0"/>
      <c r="AKE3690" s="0"/>
      <c r="AKF3690" s="0"/>
      <c r="AKG3690" s="0"/>
      <c r="AKH3690" s="0"/>
      <c r="AKI3690" s="0"/>
      <c r="AKJ3690" s="0"/>
      <c r="AKK3690" s="0"/>
      <c r="AKL3690" s="0"/>
      <c r="AKM3690" s="0"/>
      <c r="AKN3690" s="0"/>
      <c r="AKO3690" s="0"/>
      <c r="AKP3690" s="0"/>
      <c r="AKQ3690" s="0"/>
      <c r="AKR3690" s="0"/>
      <c r="AKS3690" s="0"/>
      <c r="AKT3690" s="0"/>
      <c r="AKU3690" s="0"/>
      <c r="AKV3690" s="0"/>
      <c r="AKW3690" s="0"/>
      <c r="AKX3690" s="0"/>
      <c r="AKY3690" s="0"/>
      <c r="AKZ3690" s="0"/>
      <c r="ALA3690" s="0"/>
      <c r="ALB3690" s="0"/>
      <c r="ALC3690" s="0"/>
      <c r="ALD3690" s="0"/>
      <c r="ALE3690" s="0"/>
      <c r="ALF3690" s="0"/>
      <c r="ALG3690" s="0"/>
      <c r="ALH3690" s="0"/>
      <c r="ALI3690" s="0"/>
      <c r="ALJ3690" s="0"/>
      <c r="ALK3690" s="0"/>
      <c r="ALL3690" s="0"/>
      <c r="ALM3690" s="0"/>
      <c r="ALN3690" s="0"/>
      <c r="ALO3690" s="0"/>
      <c r="ALP3690" s="0"/>
      <c r="ALQ3690" s="0"/>
      <c r="ALR3690" s="0"/>
      <c r="ALS3690" s="0"/>
      <c r="ALT3690" s="0"/>
      <c r="ALU3690" s="0"/>
      <c r="ALV3690" s="0"/>
      <c r="ALW3690" s="0"/>
      <c r="ALX3690" s="0"/>
      <c r="ALY3690" s="0"/>
      <c r="ALZ3690" s="0"/>
      <c r="AMA3690" s="0"/>
      <c r="AMB3690" s="0"/>
      <c r="AMC3690" s="0"/>
      <c r="AMD3690" s="0"/>
      <c r="AME3690" s="0"/>
      <c r="AMF3690" s="0"/>
      <c r="AMG3690" s="0"/>
      <c r="AMH3690" s="0"/>
      <c r="AMI3690" s="0"/>
    </row>
    <row r="3691" customFormat="false" ht="12.8" hidden="false" customHeight="false" outlineLevel="0" collapsed="false">
      <c r="A3691" s="1" t="s">
        <v>3913</v>
      </c>
      <c r="C3691" s="19" t="s">
        <v>3917</v>
      </c>
      <c r="D3691" s="19" t="s">
        <v>13</v>
      </c>
      <c r="E3691" s="20" t="n">
        <v>2.1</v>
      </c>
      <c r="F3691" s="21" t="n">
        <v>5.4</v>
      </c>
      <c r="G3691" s="24" t="s">
        <v>3915</v>
      </c>
      <c r="I3691" s="3"/>
      <c r="K3691" s="4"/>
      <c r="BM3691" s="0"/>
      <c r="BN3691" s="0"/>
      <c r="BO3691" s="0"/>
      <c r="BP3691" s="0"/>
      <c r="BQ3691" s="0"/>
      <c r="BR3691" s="0"/>
      <c r="BS3691" s="0"/>
      <c r="BT3691" s="0"/>
      <c r="BU3691" s="0"/>
      <c r="BV3691" s="0"/>
      <c r="BW3691" s="0"/>
      <c r="BX3691" s="0"/>
      <c r="BY3691" s="0"/>
      <c r="BZ3691" s="0"/>
      <c r="CA3691" s="0"/>
      <c r="CB3691" s="0"/>
      <c r="CC3691" s="0"/>
      <c r="CD3691" s="0"/>
      <c r="CE3691" s="0"/>
      <c r="CF3691" s="0"/>
      <c r="CG3691" s="0"/>
      <c r="CH3691" s="0"/>
      <c r="CI3691" s="0"/>
      <c r="CJ3691" s="0"/>
      <c r="CK3691" s="0"/>
      <c r="CL3691" s="0"/>
      <c r="CM3691" s="0"/>
      <c r="CN3691" s="0"/>
      <c r="CO3691" s="0"/>
      <c r="CP3691" s="0"/>
      <c r="CQ3691" s="0"/>
      <c r="CR3691" s="0"/>
      <c r="CS3691" s="0"/>
      <c r="CT3691" s="0"/>
      <c r="CU3691" s="0"/>
      <c r="CV3691" s="0"/>
      <c r="CW3691" s="0"/>
      <c r="CX3691" s="0"/>
      <c r="CY3691" s="0"/>
      <c r="CZ3691" s="0"/>
      <c r="DA3691" s="0"/>
      <c r="DB3691" s="0"/>
      <c r="DC3691" s="0"/>
      <c r="DD3691" s="0"/>
      <c r="DE3691" s="0"/>
      <c r="DF3691" s="0"/>
      <c r="DG3691" s="0"/>
      <c r="DH3691" s="0"/>
      <c r="DI3691" s="0"/>
      <c r="DJ3691" s="0"/>
      <c r="DK3691" s="0"/>
      <c r="DL3691" s="0"/>
      <c r="DM3691" s="0"/>
      <c r="DN3691" s="0"/>
      <c r="DO3691" s="0"/>
      <c r="DP3691" s="0"/>
      <c r="DQ3691" s="0"/>
      <c r="DR3691" s="0"/>
      <c r="DS3691" s="0"/>
      <c r="DT3691" s="0"/>
      <c r="DU3691" s="0"/>
      <c r="DV3691" s="0"/>
      <c r="DW3691" s="0"/>
      <c r="DX3691" s="0"/>
      <c r="DY3691" s="0"/>
      <c r="DZ3691" s="0"/>
      <c r="EA3691" s="0"/>
      <c r="EB3691" s="0"/>
      <c r="EC3691" s="0"/>
      <c r="ED3691" s="0"/>
      <c r="EE3691" s="0"/>
      <c r="EF3691" s="0"/>
      <c r="EG3691" s="0"/>
      <c r="EH3691" s="0"/>
      <c r="EI3691" s="0"/>
      <c r="EJ3691" s="0"/>
      <c r="EK3691" s="0"/>
      <c r="EL3691" s="0"/>
      <c r="EM3691" s="0"/>
      <c r="EN3691" s="0"/>
      <c r="EO3691" s="0"/>
      <c r="EP3691" s="0"/>
      <c r="EQ3691" s="0"/>
      <c r="ER3691" s="0"/>
      <c r="ES3691" s="0"/>
      <c r="ET3691" s="0"/>
      <c r="EU3691" s="0"/>
      <c r="EV3691" s="0"/>
      <c r="EW3691" s="0"/>
      <c r="EX3691" s="0"/>
      <c r="EY3691" s="0"/>
      <c r="EZ3691" s="0"/>
      <c r="FA3691" s="0"/>
      <c r="FB3691" s="0"/>
      <c r="FC3691" s="0"/>
      <c r="FD3691" s="0"/>
      <c r="FE3691" s="0"/>
      <c r="FF3691" s="0"/>
      <c r="FG3691" s="0"/>
      <c r="FH3691" s="0"/>
      <c r="FI3691" s="0"/>
      <c r="FJ3691" s="0"/>
      <c r="FK3691" s="0"/>
      <c r="FL3691" s="0"/>
      <c r="FM3691" s="0"/>
      <c r="FN3691" s="0"/>
      <c r="FO3691" s="0"/>
      <c r="FP3691" s="0"/>
      <c r="FQ3691" s="0"/>
      <c r="FR3691" s="0"/>
      <c r="FS3691" s="0"/>
      <c r="FT3691" s="0"/>
      <c r="FU3691" s="0"/>
      <c r="FV3691" s="0"/>
      <c r="FW3691" s="0"/>
      <c r="FX3691" s="0"/>
      <c r="FY3691" s="0"/>
      <c r="FZ3691" s="0"/>
      <c r="GA3691" s="0"/>
      <c r="GB3691" s="0"/>
      <c r="GC3691" s="0"/>
      <c r="GD3691" s="0"/>
      <c r="GE3691" s="0"/>
      <c r="GF3691" s="0"/>
      <c r="GG3691" s="0"/>
      <c r="GH3691" s="0"/>
      <c r="GI3691" s="0"/>
      <c r="GJ3691" s="0"/>
      <c r="GK3691" s="0"/>
      <c r="GL3691" s="0"/>
      <c r="GM3691" s="0"/>
      <c r="GN3691" s="0"/>
      <c r="GO3691" s="0"/>
      <c r="GP3691" s="0"/>
      <c r="GQ3691" s="0"/>
      <c r="GR3691" s="0"/>
      <c r="GS3691" s="0"/>
      <c r="GT3691" s="0"/>
      <c r="GU3691" s="0"/>
      <c r="GV3691" s="0"/>
      <c r="GW3691" s="0"/>
      <c r="GX3691" s="0"/>
      <c r="GY3691" s="0"/>
      <c r="GZ3691" s="0"/>
      <c r="HA3691" s="0"/>
      <c r="HB3691" s="0"/>
      <c r="HC3691" s="0"/>
      <c r="HD3691" s="0"/>
      <c r="HE3691" s="0"/>
      <c r="HF3691" s="0"/>
      <c r="HG3691" s="0"/>
      <c r="HH3691" s="0"/>
      <c r="HI3691" s="0"/>
      <c r="HJ3691" s="0"/>
      <c r="HK3691" s="0"/>
      <c r="HL3691" s="0"/>
      <c r="HM3691" s="0"/>
      <c r="HN3691" s="0"/>
      <c r="HO3691" s="0"/>
      <c r="HP3691" s="0"/>
      <c r="HQ3691" s="0"/>
      <c r="HR3691" s="0"/>
      <c r="HS3691" s="0"/>
      <c r="HT3691" s="0"/>
      <c r="HU3691" s="0"/>
      <c r="HV3691" s="0"/>
      <c r="HW3691" s="0"/>
      <c r="HX3691" s="0"/>
      <c r="HY3691" s="0"/>
      <c r="HZ3691" s="0"/>
      <c r="IA3691" s="0"/>
      <c r="IB3691" s="0"/>
      <c r="IC3691" s="0"/>
      <c r="ID3691" s="0"/>
      <c r="IE3691" s="0"/>
      <c r="IF3691" s="0"/>
      <c r="IG3691" s="0"/>
      <c r="IH3691" s="0"/>
      <c r="II3691" s="0"/>
      <c r="IJ3691" s="0"/>
      <c r="IK3691" s="0"/>
      <c r="IL3691" s="0"/>
      <c r="IM3691" s="0"/>
      <c r="IN3691" s="0"/>
      <c r="IO3691" s="0"/>
      <c r="IP3691" s="0"/>
      <c r="IQ3691" s="0"/>
      <c r="IR3691" s="0"/>
      <c r="IS3691" s="0"/>
      <c r="IT3691" s="0"/>
      <c r="IU3691" s="0"/>
      <c r="IV3691" s="0"/>
      <c r="IW3691" s="0"/>
      <c r="IX3691" s="0"/>
      <c r="IY3691" s="0"/>
      <c r="IZ3691" s="0"/>
      <c r="JA3691" s="0"/>
      <c r="JB3691" s="0"/>
      <c r="JC3691" s="0"/>
      <c r="JD3691" s="0"/>
      <c r="JE3691" s="0"/>
      <c r="JF3691" s="0"/>
      <c r="JG3691" s="0"/>
      <c r="JH3691" s="0"/>
      <c r="JI3691" s="0"/>
      <c r="JJ3691" s="0"/>
      <c r="JK3691" s="0"/>
      <c r="JL3691" s="0"/>
      <c r="JM3691" s="0"/>
      <c r="JN3691" s="0"/>
      <c r="JO3691" s="0"/>
      <c r="JP3691" s="0"/>
      <c r="JQ3691" s="0"/>
      <c r="JR3691" s="0"/>
      <c r="JS3691" s="0"/>
      <c r="JT3691" s="0"/>
      <c r="JU3691" s="0"/>
      <c r="JV3691" s="0"/>
      <c r="JW3691" s="0"/>
      <c r="JX3691" s="0"/>
      <c r="JY3691" s="0"/>
      <c r="JZ3691" s="0"/>
      <c r="KA3691" s="0"/>
      <c r="KB3691" s="0"/>
      <c r="KC3691" s="0"/>
      <c r="KD3691" s="0"/>
      <c r="KE3691" s="0"/>
      <c r="KF3691" s="0"/>
      <c r="KG3691" s="0"/>
      <c r="KH3691" s="0"/>
      <c r="KI3691" s="0"/>
      <c r="KJ3691" s="0"/>
      <c r="KK3691" s="0"/>
      <c r="KL3691" s="0"/>
      <c r="KM3691" s="0"/>
      <c r="KN3691" s="0"/>
      <c r="KO3691" s="0"/>
      <c r="KP3691" s="0"/>
      <c r="KQ3691" s="0"/>
      <c r="KR3691" s="0"/>
      <c r="KS3691" s="0"/>
      <c r="KT3691" s="0"/>
      <c r="KU3691" s="0"/>
      <c r="KV3691" s="0"/>
      <c r="KW3691" s="0"/>
      <c r="KX3691" s="0"/>
      <c r="KY3691" s="0"/>
      <c r="KZ3691" s="0"/>
      <c r="LA3691" s="0"/>
      <c r="LB3691" s="0"/>
      <c r="LC3691" s="0"/>
      <c r="LD3691" s="0"/>
      <c r="LE3691" s="0"/>
      <c r="LF3691" s="0"/>
      <c r="LG3691" s="0"/>
      <c r="LH3691" s="0"/>
      <c r="LI3691" s="0"/>
      <c r="LJ3691" s="0"/>
      <c r="LK3691" s="0"/>
      <c r="LL3691" s="0"/>
      <c r="LM3691" s="0"/>
      <c r="LN3691" s="0"/>
      <c r="LO3691" s="0"/>
      <c r="LP3691" s="0"/>
      <c r="LQ3691" s="0"/>
      <c r="LR3691" s="0"/>
      <c r="LS3691" s="0"/>
      <c r="LT3691" s="0"/>
      <c r="LU3691" s="0"/>
      <c r="LV3691" s="0"/>
      <c r="LW3691" s="0"/>
      <c r="LX3691" s="0"/>
      <c r="LY3691" s="0"/>
      <c r="LZ3691" s="0"/>
      <c r="MA3691" s="0"/>
      <c r="MB3691" s="0"/>
      <c r="MC3691" s="0"/>
      <c r="MD3691" s="0"/>
      <c r="ME3691" s="0"/>
      <c r="MF3691" s="0"/>
      <c r="MG3691" s="0"/>
      <c r="MH3691" s="0"/>
      <c r="MI3691" s="0"/>
      <c r="MJ3691" s="0"/>
      <c r="MK3691" s="0"/>
      <c r="ML3691" s="0"/>
      <c r="MM3691" s="0"/>
      <c r="MN3691" s="0"/>
      <c r="MO3691" s="0"/>
      <c r="MP3691" s="0"/>
      <c r="MQ3691" s="0"/>
      <c r="MR3691" s="0"/>
      <c r="MS3691" s="0"/>
      <c r="MT3691" s="0"/>
      <c r="MU3691" s="0"/>
      <c r="MV3691" s="0"/>
      <c r="MW3691" s="0"/>
      <c r="MX3691" s="0"/>
      <c r="MY3691" s="0"/>
      <c r="MZ3691" s="0"/>
      <c r="NA3691" s="0"/>
      <c r="NB3691" s="0"/>
      <c r="NC3691" s="0"/>
      <c r="ND3691" s="0"/>
      <c r="NE3691" s="0"/>
      <c r="NF3691" s="0"/>
      <c r="NG3691" s="0"/>
      <c r="NH3691" s="0"/>
      <c r="NI3691" s="0"/>
      <c r="NJ3691" s="0"/>
      <c r="NK3691" s="0"/>
      <c r="NL3691" s="0"/>
      <c r="NM3691" s="0"/>
      <c r="NN3691" s="0"/>
      <c r="NO3691" s="0"/>
      <c r="NP3691" s="0"/>
      <c r="NQ3691" s="0"/>
      <c r="NR3691" s="0"/>
      <c r="NS3691" s="0"/>
      <c r="NT3691" s="0"/>
      <c r="NU3691" s="0"/>
      <c r="NV3691" s="0"/>
      <c r="NW3691" s="0"/>
      <c r="NX3691" s="0"/>
      <c r="NY3691" s="0"/>
      <c r="NZ3691" s="0"/>
      <c r="OA3691" s="0"/>
      <c r="OB3691" s="0"/>
      <c r="OC3691" s="0"/>
      <c r="OD3691" s="0"/>
      <c r="OE3691" s="0"/>
      <c r="OF3691" s="0"/>
      <c r="OG3691" s="0"/>
      <c r="OH3691" s="0"/>
      <c r="OI3691" s="0"/>
      <c r="OJ3691" s="0"/>
      <c r="OK3691" s="0"/>
      <c r="OL3691" s="0"/>
      <c r="OM3691" s="0"/>
      <c r="ON3691" s="0"/>
      <c r="OO3691" s="0"/>
      <c r="OP3691" s="0"/>
      <c r="OQ3691" s="0"/>
      <c r="OR3691" s="0"/>
      <c r="OS3691" s="0"/>
      <c r="OT3691" s="0"/>
      <c r="OU3691" s="0"/>
      <c r="OV3691" s="0"/>
      <c r="OW3691" s="0"/>
      <c r="OX3691" s="0"/>
      <c r="OY3691" s="0"/>
      <c r="OZ3691" s="0"/>
      <c r="PA3691" s="0"/>
      <c r="PB3691" s="0"/>
      <c r="PC3691" s="0"/>
      <c r="PD3691" s="0"/>
      <c r="PE3691" s="0"/>
      <c r="PF3691" s="0"/>
      <c r="PG3691" s="0"/>
      <c r="PH3691" s="0"/>
      <c r="PI3691" s="0"/>
      <c r="PJ3691" s="0"/>
      <c r="PK3691" s="0"/>
      <c r="PL3691" s="0"/>
      <c r="PM3691" s="0"/>
      <c r="PN3691" s="0"/>
      <c r="PO3691" s="0"/>
      <c r="PP3691" s="0"/>
      <c r="PQ3691" s="0"/>
      <c r="PR3691" s="0"/>
      <c r="PS3691" s="0"/>
      <c r="PT3691" s="0"/>
      <c r="PU3691" s="0"/>
      <c r="PV3691" s="0"/>
      <c r="PW3691" s="0"/>
      <c r="PX3691" s="0"/>
      <c r="PY3691" s="0"/>
      <c r="PZ3691" s="0"/>
      <c r="QA3691" s="0"/>
      <c r="QB3691" s="0"/>
      <c r="QC3691" s="0"/>
      <c r="QD3691" s="0"/>
      <c r="QE3691" s="0"/>
      <c r="QF3691" s="0"/>
      <c r="QG3691" s="0"/>
      <c r="QH3691" s="0"/>
      <c r="QI3691" s="0"/>
      <c r="QJ3691" s="0"/>
      <c r="QK3691" s="0"/>
      <c r="QL3691" s="0"/>
      <c r="QM3691" s="0"/>
      <c r="QN3691" s="0"/>
      <c r="QO3691" s="0"/>
      <c r="QP3691" s="0"/>
      <c r="QQ3691" s="0"/>
      <c r="QR3691" s="0"/>
      <c r="QS3691" s="0"/>
      <c r="QT3691" s="0"/>
      <c r="QU3691" s="0"/>
      <c r="QV3691" s="0"/>
      <c r="QW3691" s="0"/>
      <c r="QX3691" s="0"/>
      <c r="QY3691" s="0"/>
      <c r="QZ3691" s="0"/>
      <c r="RA3691" s="0"/>
      <c r="RB3691" s="0"/>
      <c r="RC3691" s="0"/>
      <c r="RD3691" s="0"/>
      <c r="RE3691" s="0"/>
      <c r="RF3691" s="0"/>
      <c r="RG3691" s="0"/>
      <c r="RH3691" s="0"/>
      <c r="RI3691" s="0"/>
      <c r="RJ3691" s="0"/>
      <c r="RK3691" s="0"/>
      <c r="RL3691" s="0"/>
      <c r="RM3691" s="0"/>
      <c r="RN3691" s="0"/>
      <c r="RO3691" s="0"/>
      <c r="RP3691" s="0"/>
      <c r="RQ3691" s="0"/>
      <c r="RR3691" s="0"/>
      <c r="RS3691" s="0"/>
      <c r="RT3691" s="0"/>
      <c r="RU3691" s="0"/>
      <c r="RV3691" s="0"/>
      <c r="RW3691" s="0"/>
      <c r="RX3691" s="0"/>
      <c r="RY3691" s="0"/>
      <c r="RZ3691" s="0"/>
      <c r="SA3691" s="0"/>
      <c r="SB3691" s="0"/>
      <c r="SC3691" s="0"/>
      <c r="SD3691" s="0"/>
      <c r="SE3691" s="0"/>
      <c r="SF3691" s="0"/>
      <c r="SG3691" s="0"/>
      <c r="SH3691" s="0"/>
      <c r="SI3691" s="0"/>
      <c r="SJ3691" s="0"/>
      <c r="SK3691" s="0"/>
      <c r="SL3691" s="0"/>
      <c r="SM3691" s="0"/>
      <c r="SN3691" s="0"/>
      <c r="SO3691" s="0"/>
      <c r="SP3691" s="0"/>
      <c r="SQ3691" s="0"/>
      <c r="SR3691" s="0"/>
      <c r="SS3691" s="0"/>
      <c r="ST3691" s="0"/>
      <c r="SU3691" s="0"/>
      <c r="SV3691" s="0"/>
      <c r="SW3691" s="0"/>
      <c r="SX3691" s="0"/>
      <c r="SY3691" s="0"/>
      <c r="SZ3691" s="0"/>
      <c r="TA3691" s="0"/>
      <c r="TB3691" s="0"/>
      <c r="TC3691" s="0"/>
      <c r="TD3691" s="0"/>
      <c r="TE3691" s="0"/>
      <c r="TF3691" s="0"/>
      <c r="TG3691" s="0"/>
      <c r="TH3691" s="0"/>
      <c r="TI3691" s="0"/>
      <c r="TJ3691" s="0"/>
      <c r="TK3691" s="0"/>
      <c r="TL3691" s="0"/>
      <c r="TM3691" s="0"/>
      <c r="TN3691" s="0"/>
      <c r="TO3691" s="0"/>
      <c r="TP3691" s="0"/>
      <c r="TQ3691" s="0"/>
      <c r="TR3691" s="0"/>
      <c r="TS3691" s="0"/>
      <c r="TT3691" s="0"/>
      <c r="TU3691" s="0"/>
      <c r="TV3691" s="0"/>
      <c r="TW3691" s="0"/>
      <c r="TX3691" s="0"/>
      <c r="TY3691" s="0"/>
      <c r="TZ3691" s="0"/>
      <c r="UA3691" s="0"/>
      <c r="UB3691" s="0"/>
      <c r="UC3691" s="0"/>
      <c r="UD3691" s="0"/>
      <c r="UE3691" s="0"/>
      <c r="UF3691" s="0"/>
      <c r="UG3691" s="0"/>
      <c r="UH3691" s="0"/>
      <c r="UI3691" s="0"/>
      <c r="UJ3691" s="0"/>
      <c r="UK3691" s="0"/>
      <c r="UL3691" s="0"/>
      <c r="UM3691" s="0"/>
      <c r="UN3691" s="0"/>
      <c r="UO3691" s="0"/>
      <c r="UP3691" s="0"/>
      <c r="UQ3691" s="0"/>
      <c r="UR3691" s="0"/>
      <c r="US3691" s="0"/>
      <c r="UT3691" s="0"/>
      <c r="UU3691" s="0"/>
      <c r="UV3691" s="0"/>
      <c r="UW3691" s="0"/>
      <c r="UX3691" s="0"/>
      <c r="UY3691" s="0"/>
      <c r="UZ3691" s="0"/>
      <c r="VA3691" s="0"/>
      <c r="VB3691" s="0"/>
      <c r="VC3691" s="0"/>
      <c r="VD3691" s="0"/>
      <c r="VE3691" s="0"/>
      <c r="VF3691" s="0"/>
      <c r="VG3691" s="0"/>
      <c r="VH3691" s="0"/>
      <c r="VI3691" s="0"/>
      <c r="VJ3691" s="0"/>
      <c r="VK3691" s="0"/>
      <c r="VL3691" s="0"/>
      <c r="VM3691" s="0"/>
      <c r="VN3691" s="0"/>
      <c r="VO3691" s="0"/>
      <c r="VP3691" s="0"/>
      <c r="VQ3691" s="0"/>
      <c r="VR3691" s="0"/>
      <c r="VS3691" s="0"/>
      <c r="VT3691" s="0"/>
      <c r="VU3691" s="0"/>
      <c r="VV3691" s="0"/>
      <c r="VW3691" s="0"/>
      <c r="VX3691" s="0"/>
      <c r="VY3691" s="0"/>
      <c r="VZ3691" s="0"/>
      <c r="WA3691" s="0"/>
      <c r="WB3691" s="0"/>
      <c r="WC3691" s="0"/>
      <c r="WD3691" s="0"/>
      <c r="WE3691" s="0"/>
      <c r="WF3691" s="0"/>
      <c r="WG3691" s="0"/>
      <c r="WH3691" s="0"/>
      <c r="WI3691" s="0"/>
      <c r="WJ3691" s="0"/>
      <c r="WK3691" s="0"/>
      <c r="WL3691" s="0"/>
      <c r="WM3691" s="0"/>
      <c r="WN3691" s="0"/>
      <c r="WO3691" s="0"/>
      <c r="WP3691" s="0"/>
      <c r="WQ3691" s="0"/>
      <c r="WR3691" s="0"/>
      <c r="WS3691" s="0"/>
      <c r="WT3691" s="0"/>
      <c r="WU3691" s="0"/>
      <c r="WV3691" s="0"/>
      <c r="WW3691" s="0"/>
      <c r="WX3691" s="0"/>
      <c r="WY3691" s="0"/>
      <c r="WZ3691" s="0"/>
      <c r="XA3691" s="0"/>
      <c r="XB3691" s="0"/>
      <c r="XC3691" s="0"/>
      <c r="XD3691" s="0"/>
      <c r="XE3691" s="0"/>
      <c r="XF3691" s="0"/>
      <c r="XG3691" s="0"/>
      <c r="XH3691" s="0"/>
      <c r="XI3691" s="0"/>
      <c r="XJ3691" s="0"/>
      <c r="XK3691" s="0"/>
      <c r="XL3691" s="0"/>
      <c r="XM3691" s="0"/>
      <c r="XN3691" s="0"/>
      <c r="XO3691" s="0"/>
      <c r="XP3691" s="0"/>
      <c r="XQ3691" s="0"/>
      <c r="XR3691" s="0"/>
      <c r="XS3691" s="0"/>
      <c r="XT3691" s="0"/>
      <c r="XU3691" s="0"/>
      <c r="XV3691" s="0"/>
      <c r="XW3691" s="0"/>
      <c r="XX3691" s="0"/>
      <c r="XY3691" s="0"/>
      <c r="XZ3691" s="0"/>
      <c r="YA3691" s="0"/>
      <c r="YB3691" s="0"/>
      <c r="YC3691" s="0"/>
      <c r="YD3691" s="0"/>
      <c r="YE3691" s="0"/>
      <c r="YF3691" s="0"/>
      <c r="YG3691" s="0"/>
      <c r="YH3691" s="0"/>
      <c r="YI3691" s="0"/>
      <c r="YJ3691" s="0"/>
      <c r="YK3691" s="0"/>
      <c r="YL3691" s="0"/>
      <c r="YM3691" s="0"/>
      <c r="YN3691" s="0"/>
      <c r="YO3691" s="0"/>
      <c r="YP3691" s="0"/>
      <c r="YQ3691" s="0"/>
      <c r="YR3691" s="0"/>
      <c r="YS3691" s="0"/>
      <c r="YT3691" s="0"/>
      <c r="YU3691" s="0"/>
      <c r="YV3691" s="0"/>
      <c r="YW3691" s="0"/>
      <c r="YX3691" s="0"/>
      <c r="YY3691" s="0"/>
      <c r="YZ3691" s="0"/>
      <c r="ZA3691" s="0"/>
      <c r="ZB3691" s="0"/>
      <c r="ZC3691" s="0"/>
      <c r="ZD3691" s="0"/>
      <c r="ZE3691" s="0"/>
      <c r="ZF3691" s="0"/>
      <c r="ZG3691" s="0"/>
      <c r="ZH3691" s="0"/>
      <c r="ZI3691" s="0"/>
      <c r="ZJ3691" s="0"/>
      <c r="ZK3691" s="0"/>
      <c r="ZL3691" s="0"/>
      <c r="ZM3691" s="0"/>
      <c r="ZN3691" s="0"/>
      <c r="ZO3691" s="0"/>
      <c r="ZP3691" s="0"/>
      <c r="ZQ3691" s="0"/>
      <c r="ZR3691" s="0"/>
      <c r="ZS3691" s="0"/>
      <c r="ZT3691" s="0"/>
      <c r="ZU3691" s="0"/>
      <c r="ZV3691" s="0"/>
      <c r="ZW3691" s="0"/>
      <c r="ZX3691" s="0"/>
      <c r="ZY3691" s="0"/>
      <c r="ZZ3691" s="0"/>
      <c r="AAA3691" s="0"/>
      <c r="AAB3691" s="0"/>
      <c r="AAC3691" s="0"/>
      <c r="AAD3691" s="0"/>
      <c r="AAE3691" s="0"/>
      <c r="AAF3691" s="0"/>
      <c r="AAG3691" s="0"/>
      <c r="AAH3691" s="0"/>
      <c r="AAI3691" s="0"/>
      <c r="AAJ3691" s="0"/>
      <c r="AAK3691" s="0"/>
      <c r="AAL3691" s="0"/>
      <c r="AAM3691" s="0"/>
      <c r="AAN3691" s="0"/>
      <c r="AAO3691" s="0"/>
      <c r="AAP3691" s="0"/>
      <c r="AAQ3691" s="0"/>
      <c r="AAR3691" s="0"/>
      <c r="AAS3691" s="0"/>
      <c r="AAT3691" s="0"/>
      <c r="AAU3691" s="0"/>
      <c r="AAV3691" s="0"/>
      <c r="AAW3691" s="0"/>
      <c r="AAX3691" s="0"/>
      <c r="AAY3691" s="0"/>
      <c r="AAZ3691" s="0"/>
      <c r="ABA3691" s="0"/>
      <c r="ABB3691" s="0"/>
      <c r="ABC3691" s="0"/>
      <c r="ABD3691" s="0"/>
      <c r="ABE3691" s="0"/>
      <c r="ABF3691" s="0"/>
      <c r="ABG3691" s="0"/>
      <c r="ABH3691" s="0"/>
      <c r="ABI3691" s="0"/>
      <c r="ABJ3691" s="0"/>
      <c r="ABK3691" s="0"/>
      <c r="ABL3691" s="0"/>
      <c r="ABM3691" s="0"/>
      <c r="ABN3691" s="0"/>
      <c r="ABO3691" s="0"/>
      <c r="ABP3691" s="0"/>
      <c r="ABQ3691" s="0"/>
      <c r="ABR3691" s="0"/>
      <c r="ABS3691" s="0"/>
      <c r="ABT3691" s="0"/>
      <c r="ABU3691" s="0"/>
      <c r="ABV3691" s="0"/>
      <c r="ABW3691" s="0"/>
      <c r="ABX3691" s="0"/>
      <c r="ABY3691" s="0"/>
      <c r="ABZ3691" s="0"/>
      <c r="ACA3691" s="0"/>
      <c r="ACB3691" s="0"/>
      <c r="ACC3691" s="0"/>
      <c r="ACD3691" s="0"/>
      <c r="ACE3691" s="0"/>
      <c r="ACF3691" s="0"/>
      <c r="ACG3691" s="0"/>
      <c r="ACH3691" s="0"/>
      <c r="ACI3691" s="0"/>
      <c r="ACJ3691" s="0"/>
      <c r="ACK3691" s="0"/>
      <c r="ACL3691" s="0"/>
      <c r="ACM3691" s="0"/>
      <c r="ACN3691" s="0"/>
      <c r="ACO3691" s="0"/>
      <c r="ACP3691" s="0"/>
      <c r="ACQ3691" s="0"/>
      <c r="ACR3691" s="0"/>
      <c r="ACS3691" s="0"/>
      <c r="ACT3691" s="0"/>
      <c r="ACU3691" s="0"/>
      <c r="ACV3691" s="0"/>
      <c r="ACW3691" s="0"/>
      <c r="ACX3691" s="0"/>
      <c r="ACY3691" s="0"/>
      <c r="ACZ3691" s="0"/>
      <c r="ADA3691" s="0"/>
      <c r="ADB3691" s="0"/>
      <c r="ADC3691" s="0"/>
      <c r="ADD3691" s="0"/>
      <c r="ADE3691" s="0"/>
      <c r="ADF3691" s="0"/>
      <c r="ADG3691" s="0"/>
      <c r="ADH3691" s="0"/>
      <c r="ADI3691" s="0"/>
      <c r="ADJ3691" s="0"/>
      <c r="ADK3691" s="0"/>
      <c r="ADL3691" s="0"/>
      <c r="ADM3691" s="0"/>
      <c r="ADN3691" s="0"/>
      <c r="ADO3691" s="0"/>
      <c r="ADP3691" s="0"/>
      <c r="ADQ3691" s="0"/>
      <c r="ADR3691" s="0"/>
      <c r="ADS3691" s="0"/>
      <c r="ADT3691" s="0"/>
      <c r="ADU3691" s="0"/>
      <c r="ADV3691" s="0"/>
      <c r="ADW3691" s="0"/>
      <c r="ADX3691" s="0"/>
      <c r="ADY3691" s="0"/>
      <c r="ADZ3691" s="0"/>
      <c r="AEA3691" s="0"/>
      <c r="AEB3691" s="0"/>
      <c r="AEC3691" s="0"/>
      <c r="AED3691" s="0"/>
      <c r="AEE3691" s="0"/>
      <c r="AEF3691" s="0"/>
      <c r="AEG3691" s="0"/>
      <c r="AEH3691" s="0"/>
      <c r="AEI3691" s="0"/>
      <c r="AEJ3691" s="0"/>
      <c r="AEK3691" s="0"/>
      <c r="AEL3691" s="0"/>
      <c r="AEM3691" s="0"/>
      <c r="AEN3691" s="0"/>
      <c r="AEO3691" s="0"/>
      <c r="AEP3691" s="0"/>
      <c r="AEQ3691" s="0"/>
      <c r="AER3691" s="0"/>
      <c r="AES3691" s="0"/>
      <c r="AET3691" s="0"/>
      <c r="AEU3691" s="0"/>
      <c r="AEV3691" s="0"/>
      <c r="AEW3691" s="0"/>
      <c r="AEX3691" s="0"/>
      <c r="AEY3691" s="0"/>
      <c r="AEZ3691" s="0"/>
      <c r="AFA3691" s="0"/>
      <c r="AFB3691" s="0"/>
      <c r="AFC3691" s="0"/>
      <c r="AFD3691" s="0"/>
      <c r="AFE3691" s="0"/>
      <c r="AFF3691" s="0"/>
      <c r="AFG3691" s="0"/>
      <c r="AFH3691" s="0"/>
      <c r="AFI3691" s="0"/>
      <c r="AFJ3691" s="0"/>
      <c r="AFK3691" s="0"/>
      <c r="AFL3691" s="0"/>
      <c r="AFM3691" s="0"/>
      <c r="AFN3691" s="0"/>
      <c r="AFO3691" s="0"/>
      <c r="AFP3691" s="0"/>
      <c r="AFQ3691" s="0"/>
      <c r="AFR3691" s="0"/>
      <c r="AFS3691" s="0"/>
      <c r="AFT3691" s="0"/>
      <c r="AFU3691" s="0"/>
      <c r="AFV3691" s="0"/>
      <c r="AFW3691" s="0"/>
      <c r="AFX3691" s="0"/>
      <c r="AFY3691" s="0"/>
      <c r="AFZ3691" s="0"/>
      <c r="AGA3691" s="0"/>
      <c r="AGB3691" s="0"/>
      <c r="AGC3691" s="0"/>
      <c r="AGD3691" s="0"/>
      <c r="AGE3691" s="0"/>
      <c r="AGF3691" s="0"/>
      <c r="AGG3691" s="0"/>
      <c r="AGH3691" s="0"/>
      <c r="AGI3691" s="0"/>
      <c r="AGJ3691" s="0"/>
      <c r="AGK3691" s="0"/>
      <c r="AGL3691" s="0"/>
      <c r="AGM3691" s="0"/>
      <c r="AGN3691" s="0"/>
      <c r="AGO3691" s="0"/>
      <c r="AGP3691" s="0"/>
      <c r="AGQ3691" s="0"/>
      <c r="AGR3691" s="0"/>
      <c r="AGS3691" s="0"/>
      <c r="AGT3691" s="0"/>
      <c r="AGU3691" s="0"/>
      <c r="AGV3691" s="0"/>
      <c r="AGW3691" s="0"/>
      <c r="AGX3691" s="0"/>
      <c r="AGY3691" s="0"/>
      <c r="AGZ3691" s="0"/>
      <c r="AHA3691" s="0"/>
      <c r="AHB3691" s="0"/>
      <c r="AHC3691" s="0"/>
      <c r="AHD3691" s="0"/>
      <c r="AHE3691" s="0"/>
      <c r="AHF3691" s="0"/>
      <c r="AHG3691" s="0"/>
      <c r="AHH3691" s="0"/>
      <c r="AHI3691" s="0"/>
      <c r="AHJ3691" s="0"/>
      <c r="AHK3691" s="0"/>
      <c r="AHL3691" s="0"/>
      <c r="AHM3691" s="0"/>
      <c r="AHN3691" s="0"/>
      <c r="AHO3691" s="0"/>
      <c r="AHP3691" s="0"/>
      <c r="AHQ3691" s="0"/>
      <c r="AHR3691" s="0"/>
      <c r="AHS3691" s="0"/>
      <c r="AHT3691" s="0"/>
      <c r="AHU3691" s="0"/>
      <c r="AHV3691" s="0"/>
      <c r="AHW3691" s="0"/>
      <c r="AHX3691" s="0"/>
      <c r="AHY3691" s="0"/>
      <c r="AHZ3691" s="0"/>
      <c r="AIA3691" s="0"/>
      <c r="AIB3691" s="0"/>
      <c r="AIC3691" s="0"/>
      <c r="AID3691" s="0"/>
      <c r="AIE3691" s="0"/>
      <c r="AIF3691" s="0"/>
      <c r="AIG3691" s="0"/>
      <c r="AIH3691" s="0"/>
      <c r="AII3691" s="0"/>
      <c r="AIJ3691" s="0"/>
      <c r="AIK3691" s="0"/>
      <c r="AIL3691" s="0"/>
      <c r="AIM3691" s="0"/>
      <c r="AIN3691" s="0"/>
      <c r="AIO3691" s="0"/>
      <c r="AIP3691" s="0"/>
      <c r="AIQ3691" s="0"/>
      <c r="AIR3691" s="0"/>
      <c r="AIS3691" s="0"/>
      <c r="AIT3691" s="0"/>
      <c r="AIU3691" s="0"/>
      <c r="AIV3691" s="0"/>
      <c r="AIW3691" s="0"/>
      <c r="AIX3691" s="0"/>
      <c r="AIY3691" s="0"/>
      <c r="AIZ3691" s="0"/>
      <c r="AJA3691" s="0"/>
      <c r="AJB3691" s="0"/>
      <c r="AJC3691" s="0"/>
      <c r="AJD3691" s="0"/>
      <c r="AJE3691" s="0"/>
      <c r="AJF3691" s="0"/>
      <c r="AJG3691" s="0"/>
      <c r="AJH3691" s="0"/>
      <c r="AJI3691" s="0"/>
      <c r="AJJ3691" s="0"/>
      <c r="AJK3691" s="0"/>
      <c r="AJL3691" s="0"/>
      <c r="AJM3691" s="0"/>
      <c r="AJN3691" s="0"/>
      <c r="AJO3691" s="0"/>
      <c r="AJP3691" s="0"/>
      <c r="AJQ3691" s="0"/>
      <c r="AJR3691" s="0"/>
      <c r="AJS3691" s="0"/>
      <c r="AJT3691" s="0"/>
      <c r="AJU3691" s="0"/>
      <c r="AJV3691" s="0"/>
      <c r="AJW3691" s="0"/>
      <c r="AJX3691" s="0"/>
      <c r="AJY3691" s="0"/>
      <c r="AJZ3691" s="0"/>
      <c r="AKA3691" s="0"/>
      <c r="AKB3691" s="0"/>
      <c r="AKC3691" s="0"/>
      <c r="AKD3691" s="0"/>
      <c r="AKE3691" s="0"/>
      <c r="AKF3691" s="0"/>
      <c r="AKG3691" s="0"/>
      <c r="AKH3691" s="0"/>
      <c r="AKI3691" s="0"/>
      <c r="AKJ3691" s="0"/>
      <c r="AKK3691" s="0"/>
      <c r="AKL3691" s="0"/>
      <c r="AKM3691" s="0"/>
      <c r="AKN3691" s="0"/>
      <c r="AKO3691" s="0"/>
      <c r="AKP3691" s="0"/>
      <c r="AKQ3691" s="0"/>
      <c r="AKR3691" s="0"/>
      <c r="AKS3691" s="0"/>
      <c r="AKT3691" s="0"/>
      <c r="AKU3691" s="0"/>
      <c r="AKV3691" s="0"/>
      <c r="AKW3691" s="0"/>
      <c r="AKX3691" s="0"/>
      <c r="AKY3691" s="0"/>
      <c r="AKZ3691" s="0"/>
      <c r="ALA3691" s="0"/>
      <c r="ALB3691" s="0"/>
      <c r="ALC3691" s="0"/>
      <c r="ALD3691" s="0"/>
      <c r="ALE3691" s="0"/>
      <c r="ALF3691" s="0"/>
      <c r="ALG3691" s="0"/>
      <c r="ALH3691" s="0"/>
      <c r="ALI3691" s="0"/>
      <c r="ALJ3691" s="0"/>
      <c r="ALK3691" s="0"/>
      <c r="ALL3691" s="0"/>
      <c r="ALM3691" s="0"/>
      <c r="ALN3691" s="0"/>
      <c r="ALO3691" s="0"/>
      <c r="ALP3691" s="0"/>
      <c r="ALQ3691" s="0"/>
      <c r="ALR3691" s="0"/>
      <c r="ALS3691" s="0"/>
      <c r="ALT3691" s="0"/>
      <c r="ALU3691" s="0"/>
      <c r="ALV3691" s="0"/>
      <c r="ALW3691" s="0"/>
      <c r="ALX3691" s="0"/>
      <c r="ALY3691" s="0"/>
      <c r="ALZ3691" s="0"/>
      <c r="AMA3691" s="0"/>
      <c r="AMB3691" s="0"/>
      <c r="AMC3691" s="0"/>
      <c r="AMD3691" s="0"/>
      <c r="AME3691" s="0"/>
      <c r="AMF3691" s="0"/>
      <c r="AMG3691" s="0"/>
      <c r="AMH3691" s="0"/>
      <c r="AMI3691" s="0"/>
    </row>
    <row r="3692" customFormat="false" ht="12.8" hidden="false" customHeight="false" outlineLevel="0" collapsed="false">
      <c r="A3692" s="1" t="s">
        <v>3913</v>
      </c>
      <c r="C3692" s="19" t="s">
        <v>3918</v>
      </c>
      <c r="D3692" s="19" t="s">
        <v>13</v>
      </c>
      <c r="E3692" s="20" t="n">
        <v>2.1</v>
      </c>
      <c r="F3692" s="21" t="n">
        <v>6.05</v>
      </c>
      <c r="G3692" s="24" t="s">
        <v>3915</v>
      </c>
      <c r="I3692" s="3"/>
      <c r="K3692" s="4"/>
      <c r="BM3692" s="0"/>
      <c r="BN3692" s="0"/>
      <c r="BO3692" s="0"/>
      <c r="BP3692" s="0"/>
      <c r="BQ3692" s="0"/>
      <c r="BR3692" s="0"/>
      <c r="BS3692" s="0"/>
      <c r="BT3692" s="0"/>
      <c r="BU3692" s="0"/>
      <c r="BV3692" s="0"/>
      <c r="BW3692" s="0"/>
      <c r="BX3692" s="0"/>
      <c r="BY3692" s="0"/>
      <c r="BZ3692" s="0"/>
      <c r="CA3692" s="0"/>
      <c r="CB3692" s="0"/>
      <c r="CC3692" s="0"/>
      <c r="CD3692" s="0"/>
      <c r="CE3692" s="0"/>
      <c r="CF3692" s="0"/>
      <c r="CG3692" s="0"/>
      <c r="CH3692" s="0"/>
      <c r="CI3692" s="0"/>
      <c r="CJ3692" s="0"/>
      <c r="CK3692" s="0"/>
      <c r="CL3692" s="0"/>
      <c r="CM3692" s="0"/>
      <c r="CN3692" s="0"/>
      <c r="CO3692" s="0"/>
      <c r="CP3692" s="0"/>
      <c r="CQ3692" s="0"/>
      <c r="CR3692" s="0"/>
      <c r="CS3692" s="0"/>
      <c r="CT3692" s="0"/>
      <c r="CU3692" s="0"/>
      <c r="CV3692" s="0"/>
      <c r="CW3692" s="0"/>
      <c r="CX3692" s="0"/>
      <c r="CY3692" s="0"/>
      <c r="CZ3692" s="0"/>
      <c r="DA3692" s="0"/>
      <c r="DB3692" s="0"/>
      <c r="DC3692" s="0"/>
      <c r="DD3692" s="0"/>
      <c r="DE3692" s="0"/>
      <c r="DF3692" s="0"/>
      <c r="DG3692" s="0"/>
      <c r="DH3692" s="0"/>
      <c r="DI3692" s="0"/>
      <c r="DJ3692" s="0"/>
      <c r="DK3692" s="0"/>
      <c r="DL3692" s="0"/>
      <c r="DM3692" s="0"/>
      <c r="DN3692" s="0"/>
      <c r="DO3692" s="0"/>
      <c r="DP3692" s="0"/>
      <c r="DQ3692" s="0"/>
      <c r="DR3692" s="0"/>
      <c r="DS3692" s="0"/>
      <c r="DT3692" s="0"/>
      <c r="DU3692" s="0"/>
      <c r="DV3692" s="0"/>
      <c r="DW3692" s="0"/>
      <c r="DX3692" s="0"/>
      <c r="DY3692" s="0"/>
      <c r="DZ3692" s="0"/>
      <c r="EA3692" s="0"/>
      <c r="EB3692" s="0"/>
      <c r="EC3692" s="0"/>
      <c r="ED3692" s="0"/>
      <c r="EE3692" s="0"/>
      <c r="EF3692" s="0"/>
      <c r="EG3692" s="0"/>
      <c r="EH3692" s="0"/>
      <c r="EI3692" s="0"/>
      <c r="EJ3692" s="0"/>
      <c r="EK3692" s="0"/>
      <c r="EL3692" s="0"/>
      <c r="EM3692" s="0"/>
      <c r="EN3692" s="0"/>
      <c r="EO3692" s="0"/>
      <c r="EP3692" s="0"/>
      <c r="EQ3692" s="0"/>
      <c r="ER3692" s="0"/>
      <c r="ES3692" s="0"/>
      <c r="ET3692" s="0"/>
      <c r="EU3692" s="0"/>
      <c r="EV3692" s="0"/>
      <c r="EW3692" s="0"/>
      <c r="EX3692" s="0"/>
      <c r="EY3692" s="0"/>
      <c r="EZ3692" s="0"/>
      <c r="FA3692" s="0"/>
      <c r="FB3692" s="0"/>
      <c r="FC3692" s="0"/>
      <c r="FD3692" s="0"/>
      <c r="FE3692" s="0"/>
      <c r="FF3692" s="0"/>
      <c r="FG3692" s="0"/>
      <c r="FH3692" s="0"/>
      <c r="FI3692" s="0"/>
      <c r="FJ3692" s="0"/>
      <c r="FK3692" s="0"/>
      <c r="FL3692" s="0"/>
      <c r="FM3692" s="0"/>
      <c r="FN3692" s="0"/>
      <c r="FO3692" s="0"/>
      <c r="FP3692" s="0"/>
      <c r="FQ3692" s="0"/>
      <c r="FR3692" s="0"/>
      <c r="FS3692" s="0"/>
      <c r="FT3692" s="0"/>
      <c r="FU3692" s="0"/>
      <c r="FV3692" s="0"/>
      <c r="FW3692" s="0"/>
      <c r="FX3692" s="0"/>
      <c r="FY3692" s="0"/>
      <c r="FZ3692" s="0"/>
      <c r="GA3692" s="0"/>
      <c r="GB3692" s="0"/>
      <c r="GC3692" s="0"/>
      <c r="GD3692" s="0"/>
      <c r="GE3692" s="0"/>
      <c r="GF3692" s="0"/>
      <c r="GG3692" s="0"/>
      <c r="GH3692" s="0"/>
      <c r="GI3692" s="0"/>
      <c r="GJ3692" s="0"/>
      <c r="GK3692" s="0"/>
      <c r="GL3692" s="0"/>
      <c r="GM3692" s="0"/>
      <c r="GN3692" s="0"/>
      <c r="GO3692" s="0"/>
      <c r="GP3692" s="0"/>
      <c r="GQ3692" s="0"/>
      <c r="GR3692" s="0"/>
      <c r="GS3692" s="0"/>
      <c r="GT3692" s="0"/>
      <c r="GU3692" s="0"/>
      <c r="GV3692" s="0"/>
      <c r="GW3692" s="0"/>
      <c r="GX3692" s="0"/>
      <c r="GY3692" s="0"/>
      <c r="GZ3692" s="0"/>
      <c r="HA3692" s="0"/>
      <c r="HB3692" s="0"/>
      <c r="HC3692" s="0"/>
      <c r="HD3692" s="0"/>
      <c r="HE3692" s="0"/>
      <c r="HF3692" s="0"/>
      <c r="HG3692" s="0"/>
      <c r="HH3692" s="0"/>
      <c r="HI3692" s="0"/>
      <c r="HJ3692" s="0"/>
      <c r="HK3692" s="0"/>
      <c r="HL3692" s="0"/>
      <c r="HM3692" s="0"/>
      <c r="HN3692" s="0"/>
      <c r="HO3692" s="0"/>
      <c r="HP3692" s="0"/>
      <c r="HQ3692" s="0"/>
      <c r="HR3692" s="0"/>
      <c r="HS3692" s="0"/>
      <c r="HT3692" s="0"/>
      <c r="HU3692" s="0"/>
      <c r="HV3692" s="0"/>
      <c r="HW3692" s="0"/>
      <c r="HX3692" s="0"/>
      <c r="HY3692" s="0"/>
      <c r="HZ3692" s="0"/>
      <c r="IA3692" s="0"/>
      <c r="IB3692" s="0"/>
      <c r="IC3692" s="0"/>
      <c r="ID3692" s="0"/>
      <c r="IE3692" s="0"/>
      <c r="IF3692" s="0"/>
      <c r="IG3692" s="0"/>
      <c r="IH3692" s="0"/>
      <c r="II3692" s="0"/>
      <c r="IJ3692" s="0"/>
      <c r="IK3692" s="0"/>
      <c r="IL3692" s="0"/>
      <c r="IM3692" s="0"/>
      <c r="IN3692" s="0"/>
      <c r="IO3692" s="0"/>
      <c r="IP3692" s="0"/>
      <c r="IQ3692" s="0"/>
      <c r="IR3692" s="0"/>
      <c r="IS3692" s="0"/>
      <c r="IT3692" s="0"/>
      <c r="IU3692" s="0"/>
      <c r="IV3692" s="0"/>
      <c r="IW3692" s="0"/>
      <c r="IX3692" s="0"/>
      <c r="IY3692" s="0"/>
      <c r="IZ3692" s="0"/>
      <c r="JA3692" s="0"/>
      <c r="JB3692" s="0"/>
      <c r="JC3692" s="0"/>
      <c r="JD3692" s="0"/>
      <c r="JE3692" s="0"/>
      <c r="JF3692" s="0"/>
      <c r="JG3692" s="0"/>
      <c r="JH3692" s="0"/>
      <c r="JI3692" s="0"/>
      <c r="JJ3692" s="0"/>
      <c r="JK3692" s="0"/>
      <c r="JL3692" s="0"/>
      <c r="JM3692" s="0"/>
      <c r="JN3692" s="0"/>
      <c r="JO3692" s="0"/>
      <c r="JP3692" s="0"/>
      <c r="JQ3692" s="0"/>
      <c r="JR3692" s="0"/>
      <c r="JS3692" s="0"/>
      <c r="JT3692" s="0"/>
      <c r="JU3692" s="0"/>
      <c r="JV3692" s="0"/>
      <c r="JW3692" s="0"/>
      <c r="JX3692" s="0"/>
      <c r="JY3692" s="0"/>
      <c r="JZ3692" s="0"/>
      <c r="KA3692" s="0"/>
      <c r="KB3692" s="0"/>
      <c r="KC3692" s="0"/>
      <c r="KD3692" s="0"/>
      <c r="KE3692" s="0"/>
      <c r="KF3692" s="0"/>
      <c r="KG3692" s="0"/>
      <c r="KH3692" s="0"/>
      <c r="KI3692" s="0"/>
      <c r="KJ3692" s="0"/>
      <c r="KK3692" s="0"/>
      <c r="KL3692" s="0"/>
      <c r="KM3692" s="0"/>
      <c r="KN3692" s="0"/>
      <c r="KO3692" s="0"/>
      <c r="KP3692" s="0"/>
      <c r="KQ3692" s="0"/>
      <c r="KR3692" s="0"/>
      <c r="KS3692" s="0"/>
      <c r="KT3692" s="0"/>
      <c r="KU3692" s="0"/>
      <c r="KV3692" s="0"/>
      <c r="KW3692" s="0"/>
      <c r="KX3692" s="0"/>
      <c r="KY3692" s="0"/>
      <c r="KZ3692" s="0"/>
      <c r="LA3692" s="0"/>
      <c r="LB3692" s="0"/>
      <c r="LC3692" s="0"/>
      <c r="LD3692" s="0"/>
      <c r="LE3692" s="0"/>
      <c r="LF3692" s="0"/>
      <c r="LG3692" s="0"/>
      <c r="LH3692" s="0"/>
      <c r="LI3692" s="0"/>
      <c r="LJ3692" s="0"/>
      <c r="LK3692" s="0"/>
      <c r="LL3692" s="0"/>
      <c r="LM3692" s="0"/>
      <c r="LN3692" s="0"/>
      <c r="LO3692" s="0"/>
      <c r="LP3692" s="0"/>
      <c r="LQ3692" s="0"/>
      <c r="LR3692" s="0"/>
      <c r="LS3692" s="0"/>
      <c r="LT3692" s="0"/>
      <c r="LU3692" s="0"/>
      <c r="LV3692" s="0"/>
      <c r="LW3692" s="0"/>
      <c r="LX3692" s="0"/>
      <c r="LY3692" s="0"/>
      <c r="LZ3692" s="0"/>
      <c r="MA3692" s="0"/>
      <c r="MB3692" s="0"/>
      <c r="MC3692" s="0"/>
      <c r="MD3692" s="0"/>
      <c r="ME3692" s="0"/>
      <c r="MF3692" s="0"/>
      <c r="MG3692" s="0"/>
      <c r="MH3692" s="0"/>
      <c r="MI3692" s="0"/>
      <c r="MJ3692" s="0"/>
      <c r="MK3692" s="0"/>
      <c r="ML3692" s="0"/>
      <c r="MM3692" s="0"/>
      <c r="MN3692" s="0"/>
      <c r="MO3692" s="0"/>
      <c r="MP3692" s="0"/>
      <c r="MQ3692" s="0"/>
      <c r="MR3692" s="0"/>
      <c r="MS3692" s="0"/>
      <c r="MT3692" s="0"/>
      <c r="MU3692" s="0"/>
      <c r="MV3692" s="0"/>
      <c r="MW3692" s="0"/>
      <c r="MX3692" s="0"/>
      <c r="MY3692" s="0"/>
      <c r="MZ3692" s="0"/>
      <c r="NA3692" s="0"/>
      <c r="NB3692" s="0"/>
      <c r="NC3692" s="0"/>
      <c r="ND3692" s="0"/>
      <c r="NE3692" s="0"/>
      <c r="NF3692" s="0"/>
      <c r="NG3692" s="0"/>
      <c r="NH3692" s="0"/>
      <c r="NI3692" s="0"/>
      <c r="NJ3692" s="0"/>
      <c r="NK3692" s="0"/>
      <c r="NL3692" s="0"/>
      <c r="NM3692" s="0"/>
      <c r="NN3692" s="0"/>
      <c r="NO3692" s="0"/>
      <c r="NP3692" s="0"/>
      <c r="NQ3692" s="0"/>
      <c r="NR3692" s="0"/>
      <c r="NS3692" s="0"/>
      <c r="NT3692" s="0"/>
      <c r="NU3692" s="0"/>
      <c r="NV3692" s="0"/>
      <c r="NW3692" s="0"/>
      <c r="NX3692" s="0"/>
      <c r="NY3692" s="0"/>
      <c r="NZ3692" s="0"/>
      <c r="OA3692" s="0"/>
      <c r="OB3692" s="0"/>
      <c r="OC3692" s="0"/>
      <c r="OD3692" s="0"/>
      <c r="OE3692" s="0"/>
      <c r="OF3692" s="0"/>
      <c r="OG3692" s="0"/>
      <c r="OH3692" s="0"/>
      <c r="OI3692" s="0"/>
      <c r="OJ3692" s="0"/>
      <c r="OK3692" s="0"/>
      <c r="OL3692" s="0"/>
      <c r="OM3692" s="0"/>
      <c r="ON3692" s="0"/>
      <c r="OO3692" s="0"/>
      <c r="OP3692" s="0"/>
      <c r="OQ3692" s="0"/>
      <c r="OR3692" s="0"/>
      <c r="OS3692" s="0"/>
      <c r="OT3692" s="0"/>
      <c r="OU3692" s="0"/>
      <c r="OV3692" s="0"/>
      <c r="OW3692" s="0"/>
      <c r="OX3692" s="0"/>
      <c r="OY3692" s="0"/>
      <c r="OZ3692" s="0"/>
      <c r="PA3692" s="0"/>
      <c r="PB3692" s="0"/>
      <c r="PC3692" s="0"/>
      <c r="PD3692" s="0"/>
      <c r="PE3692" s="0"/>
      <c r="PF3692" s="0"/>
      <c r="PG3692" s="0"/>
      <c r="PH3692" s="0"/>
      <c r="PI3692" s="0"/>
      <c r="PJ3692" s="0"/>
      <c r="PK3692" s="0"/>
      <c r="PL3692" s="0"/>
      <c r="PM3692" s="0"/>
      <c r="PN3692" s="0"/>
      <c r="PO3692" s="0"/>
      <c r="PP3692" s="0"/>
      <c r="PQ3692" s="0"/>
      <c r="PR3692" s="0"/>
      <c r="PS3692" s="0"/>
      <c r="PT3692" s="0"/>
      <c r="PU3692" s="0"/>
      <c r="PV3692" s="0"/>
      <c r="PW3692" s="0"/>
      <c r="PX3692" s="0"/>
      <c r="PY3692" s="0"/>
      <c r="PZ3692" s="0"/>
      <c r="QA3692" s="0"/>
      <c r="QB3692" s="0"/>
      <c r="QC3692" s="0"/>
      <c r="QD3692" s="0"/>
      <c r="QE3692" s="0"/>
      <c r="QF3692" s="0"/>
      <c r="QG3692" s="0"/>
      <c r="QH3692" s="0"/>
      <c r="QI3692" s="0"/>
      <c r="QJ3692" s="0"/>
      <c r="QK3692" s="0"/>
      <c r="QL3692" s="0"/>
      <c r="QM3692" s="0"/>
      <c r="QN3692" s="0"/>
      <c r="QO3692" s="0"/>
      <c r="QP3692" s="0"/>
      <c r="QQ3692" s="0"/>
      <c r="QR3692" s="0"/>
      <c r="QS3692" s="0"/>
      <c r="QT3692" s="0"/>
      <c r="QU3692" s="0"/>
      <c r="QV3692" s="0"/>
      <c r="QW3692" s="0"/>
      <c r="QX3692" s="0"/>
      <c r="QY3692" s="0"/>
      <c r="QZ3692" s="0"/>
      <c r="RA3692" s="0"/>
      <c r="RB3692" s="0"/>
      <c r="RC3692" s="0"/>
      <c r="RD3692" s="0"/>
      <c r="RE3692" s="0"/>
      <c r="RF3692" s="0"/>
      <c r="RG3692" s="0"/>
      <c r="RH3692" s="0"/>
      <c r="RI3692" s="0"/>
      <c r="RJ3692" s="0"/>
      <c r="RK3692" s="0"/>
      <c r="RL3692" s="0"/>
      <c r="RM3692" s="0"/>
      <c r="RN3692" s="0"/>
      <c r="RO3692" s="0"/>
      <c r="RP3692" s="0"/>
      <c r="RQ3692" s="0"/>
      <c r="RR3692" s="0"/>
      <c r="RS3692" s="0"/>
      <c r="RT3692" s="0"/>
      <c r="RU3692" s="0"/>
      <c r="RV3692" s="0"/>
      <c r="RW3692" s="0"/>
      <c r="RX3692" s="0"/>
      <c r="RY3692" s="0"/>
      <c r="RZ3692" s="0"/>
      <c r="SA3692" s="0"/>
      <c r="SB3692" s="0"/>
      <c r="SC3692" s="0"/>
      <c r="SD3692" s="0"/>
      <c r="SE3692" s="0"/>
      <c r="SF3692" s="0"/>
      <c r="SG3692" s="0"/>
      <c r="SH3692" s="0"/>
      <c r="SI3692" s="0"/>
      <c r="SJ3692" s="0"/>
      <c r="SK3692" s="0"/>
      <c r="SL3692" s="0"/>
      <c r="SM3692" s="0"/>
      <c r="SN3692" s="0"/>
      <c r="SO3692" s="0"/>
      <c r="SP3692" s="0"/>
      <c r="SQ3692" s="0"/>
      <c r="SR3692" s="0"/>
      <c r="SS3692" s="0"/>
      <c r="ST3692" s="0"/>
      <c r="SU3692" s="0"/>
      <c r="SV3692" s="0"/>
      <c r="SW3692" s="0"/>
      <c r="SX3692" s="0"/>
      <c r="SY3692" s="0"/>
      <c r="SZ3692" s="0"/>
      <c r="TA3692" s="0"/>
      <c r="TB3692" s="0"/>
      <c r="TC3692" s="0"/>
      <c r="TD3692" s="0"/>
      <c r="TE3692" s="0"/>
      <c r="TF3692" s="0"/>
      <c r="TG3692" s="0"/>
      <c r="TH3692" s="0"/>
      <c r="TI3692" s="0"/>
      <c r="TJ3692" s="0"/>
      <c r="TK3692" s="0"/>
      <c r="TL3692" s="0"/>
      <c r="TM3692" s="0"/>
      <c r="TN3692" s="0"/>
      <c r="TO3692" s="0"/>
      <c r="TP3692" s="0"/>
      <c r="TQ3692" s="0"/>
      <c r="TR3692" s="0"/>
      <c r="TS3692" s="0"/>
      <c r="TT3692" s="0"/>
      <c r="TU3692" s="0"/>
      <c r="TV3692" s="0"/>
      <c r="TW3692" s="0"/>
      <c r="TX3692" s="0"/>
      <c r="TY3692" s="0"/>
      <c r="TZ3692" s="0"/>
      <c r="UA3692" s="0"/>
      <c r="UB3692" s="0"/>
      <c r="UC3692" s="0"/>
      <c r="UD3692" s="0"/>
      <c r="UE3692" s="0"/>
      <c r="UF3692" s="0"/>
      <c r="UG3692" s="0"/>
      <c r="UH3692" s="0"/>
      <c r="UI3692" s="0"/>
      <c r="UJ3692" s="0"/>
      <c r="UK3692" s="0"/>
      <c r="UL3692" s="0"/>
      <c r="UM3692" s="0"/>
      <c r="UN3692" s="0"/>
      <c r="UO3692" s="0"/>
      <c r="UP3692" s="0"/>
      <c r="UQ3692" s="0"/>
      <c r="UR3692" s="0"/>
      <c r="US3692" s="0"/>
      <c r="UT3692" s="0"/>
      <c r="UU3692" s="0"/>
      <c r="UV3692" s="0"/>
      <c r="UW3692" s="0"/>
      <c r="UX3692" s="0"/>
      <c r="UY3692" s="0"/>
      <c r="UZ3692" s="0"/>
      <c r="VA3692" s="0"/>
      <c r="VB3692" s="0"/>
      <c r="VC3692" s="0"/>
      <c r="VD3692" s="0"/>
      <c r="VE3692" s="0"/>
      <c r="VF3692" s="0"/>
      <c r="VG3692" s="0"/>
      <c r="VH3692" s="0"/>
      <c r="VI3692" s="0"/>
      <c r="VJ3692" s="0"/>
      <c r="VK3692" s="0"/>
      <c r="VL3692" s="0"/>
      <c r="VM3692" s="0"/>
      <c r="VN3692" s="0"/>
      <c r="VO3692" s="0"/>
      <c r="VP3692" s="0"/>
      <c r="VQ3692" s="0"/>
      <c r="VR3692" s="0"/>
      <c r="VS3692" s="0"/>
      <c r="VT3692" s="0"/>
      <c r="VU3692" s="0"/>
      <c r="VV3692" s="0"/>
      <c r="VW3692" s="0"/>
      <c r="VX3692" s="0"/>
      <c r="VY3692" s="0"/>
      <c r="VZ3692" s="0"/>
      <c r="WA3692" s="0"/>
      <c r="WB3692" s="0"/>
      <c r="WC3692" s="0"/>
      <c r="WD3692" s="0"/>
      <c r="WE3692" s="0"/>
      <c r="WF3692" s="0"/>
      <c r="WG3692" s="0"/>
      <c r="WH3692" s="0"/>
      <c r="WI3692" s="0"/>
      <c r="WJ3692" s="0"/>
      <c r="WK3692" s="0"/>
      <c r="WL3692" s="0"/>
      <c r="WM3692" s="0"/>
      <c r="WN3692" s="0"/>
      <c r="WO3692" s="0"/>
      <c r="WP3692" s="0"/>
      <c r="WQ3692" s="0"/>
      <c r="WR3692" s="0"/>
      <c r="WS3692" s="0"/>
      <c r="WT3692" s="0"/>
      <c r="WU3692" s="0"/>
      <c r="WV3692" s="0"/>
      <c r="WW3692" s="0"/>
      <c r="WX3692" s="0"/>
      <c r="WY3692" s="0"/>
      <c r="WZ3692" s="0"/>
      <c r="XA3692" s="0"/>
      <c r="XB3692" s="0"/>
      <c r="XC3692" s="0"/>
      <c r="XD3692" s="0"/>
      <c r="XE3692" s="0"/>
      <c r="XF3692" s="0"/>
      <c r="XG3692" s="0"/>
      <c r="XH3692" s="0"/>
      <c r="XI3692" s="0"/>
      <c r="XJ3692" s="0"/>
      <c r="XK3692" s="0"/>
      <c r="XL3692" s="0"/>
      <c r="XM3692" s="0"/>
      <c r="XN3692" s="0"/>
      <c r="XO3692" s="0"/>
      <c r="XP3692" s="0"/>
      <c r="XQ3692" s="0"/>
      <c r="XR3692" s="0"/>
      <c r="XS3692" s="0"/>
      <c r="XT3692" s="0"/>
      <c r="XU3692" s="0"/>
      <c r="XV3692" s="0"/>
      <c r="XW3692" s="0"/>
      <c r="XX3692" s="0"/>
      <c r="XY3692" s="0"/>
      <c r="XZ3692" s="0"/>
      <c r="YA3692" s="0"/>
      <c r="YB3692" s="0"/>
      <c r="YC3692" s="0"/>
      <c r="YD3692" s="0"/>
      <c r="YE3692" s="0"/>
      <c r="YF3692" s="0"/>
      <c r="YG3692" s="0"/>
      <c r="YH3692" s="0"/>
      <c r="YI3692" s="0"/>
      <c r="YJ3692" s="0"/>
      <c r="YK3692" s="0"/>
      <c r="YL3692" s="0"/>
      <c r="YM3692" s="0"/>
      <c r="YN3692" s="0"/>
      <c r="YO3692" s="0"/>
      <c r="YP3692" s="0"/>
      <c r="YQ3692" s="0"/>
      <c r="YR3692" s="0"/>
      <c r="YS3692" s="0"/>
      <c r="YT3692" s="0"/>
      <c r="YU3692" s="0"/>
      <c r="YV3692" s="0"/>
      <c r="YW3692" s="0"/>
      <c r="YX3692" s="0"/>
      <c r="YY3692" s="0"/>
      <c r="YZ3692" s="0"/>
      <c r="ZA3692" s="0"/>
      <c r="ZB3692" s="0"/>
      <c r="ZC3692" s="0"/>
      <c r="ZD3692" s="0"/>
      <c r="ZE3692" s="0"/>
      <c r="ZF3692" s="0"/>
      <c r="ZG3692" s="0"/>
      <c r="ZH3692" s="0"/>
      <c r="ZI3692" s="0"/>
      <c r="ZJ3692" s="0"/>
      <c r="ZK3692" s="0"/>
      <c r="ZL3692" s="0"/>
      <c r="ZM3692" s="0"/>
      <c r="ZN3692" s="0"/>
      <c r="ZO3692" s="0"/>
      <c r="ZP3692" s="0"/>
      <c r="ZQ3692" s="0"/>
      <c r="ZR3692" s="0"/>
      <c r="ZS3692" s="0"/>
      <c r="ZT3692" s="0"/>
      <c r="ZU3692" s="0"/>
      <c r="ZV3692" s="0"/>
      <c r="ZW3692" s="0"/>
      <c r="ZX3692" s="0"/>
      <c r="ZY3692" s="0"/>
      <c r="ZZ3692" s="0"/>
      <c r="AAA3692" s="0"/>
      <c r="AAB3692" s="0"/>
      <c r="AAC3692" s="0"/>
      <c r="AAD3692" s="0"/>
      <c r="AAE3692" s="0"/>
      <c r="AAF3692" s="0"/>
      <c r="AAG3692" s="0"/>
      <c r="AAH3692" s="0"/>
      <c r="AAI3692" s="0"/>
      <c r="AAJ3692" s="0"/>
      <c r="AAK3692" s="0"/>
      <c r="AAL3692" s="0"/>
      <c r="AAM3692" s="0"/>
      <c r="AAN3692" s="0"/>
      <c r="AAO3692" s="0"/>
      <c r="AAP3692" s="0"/>
      <c r="AAQ3692" s="0"/>
      <c r="AAR3692" s="0"/>
      <c r="AAS3692" s="0"/>
      <c r="AAT3692" s="0"/>
      <c r="AAU3692" s="0"/>
      <c r="AAV3692" s="0"/>
      <c r="AAW3692" s="0"/>
      <c r="AAX3692" s="0"/>
      <c r="AAY3692" s="0"/>
      <c r="AAZ3692" s="0"/>
      <c r="ABA3692" s="0"/>
      <c r="ABB3692" s="0"/>
      <c r="ABC3692" s="0"/>
      <c r="ABD3692" s="0"/>
      <c r="ABE3692" s="0"/>
      <c r="ABF3692" s="0"/>
      <c r="ABG3692" s="0"/>
      <c r="ABH3692" s="0"/>
      <c r="ABI3692" s="0"/>
      <c r="ABJ3692" s="0"/>
      <c r="ABK3692" s="0"/>
      <c r="ABL3692" s="0"/>
      <c r="ABM3692" s="0"/>
      <c r="ABN3692" s="0"/>
      <c r="ABO3692" s="0"/>
      <c r="ABP3692" s="0"/>
      <c r="ABQ3692" s="0"/>
      <c r="ABR3692" s="0"/>
      <c r="ABS3692" s="0"/>
      <c r="ABT3692" s="0"/>
      <c r="ABU3692" s="0"/>
      <c r="ABV3692" s="0"/>
      <c r="ABW3692" s="0"/>
      <c r="ABX3692" s="0"/>
      <c r="ABY3692" s="0"/>
      <c r="ABZ3692" s="0"/>
      <c r="ACA3692" s="0"/>
      <c r="ACB3692" s="0"/>
      <c r="ACC3692" s="0"/>
      <c r="ACD3692" s="0"/>
      <c r="ACE3692" s="0"/>
      <c r="ACF3692" s="0"/>
      <c r="ACG3692" s="0"/>
      <c r="ACH3692" s="0"/>
      <c r="ACI3692" s="0"/>
      <c r="ACJ3692" s="0"/>
      <c r="ACK3692" s="0"/>
      <c r="ACL3692" s="0"/>
      <c r="ACM3692" s="0"/>
      <c r="ACN3692" s="0"/>
      <c r="ACO3692" s="0"/>
      <c r="ACP3692" s="0"/>
      <c r="ACQ3692" s="0"/>
      <c r="ACR3692" s="0"/>
      <c r="ACS3692" s="0"/>
      <c r="ACT3692" s="0"/>
      <c r="ACU3692" s="0"/>
      <c r="ACV3692" s="0"/>
      <c r="ACW3692" s="0"/>
      <c r="ACX3692" s="0"/>
      <c r="ACY3692" s="0"/>
      <c r="ACZ3692" s="0"/>
      <c r="ADA3692" s="0"/>
      <c r="ADB3692" s="0"/>
      <c r="ADC3692" s="0"/>
      <c r="ADD3692" s="0"/>
      <c r="ADE3692" s="0"/>
      <c r="ADF3692" s="0"/>
      <c r="ADG3692" s="0"/>
      <c r="ADH3692" s="0"/>
      <c r="ADI3692" s="0"/>
      <c r="ADJ3692" s="0"/>
      <c r="ADK3692" s="0"/>
      <c r="ADL3692" s="0"/>
      <c r="ADM3692" s="0"/>
      <c r="ADN3692" s="0"/>
      <c r="ADO3692" s="0"/>
      <c r="ADP3692" s="0"/>
      <c r="ADQ3692" s="0"/>
      <c r="ADR3692" s="0"/>
      <c r="ADS3692" s="0"/>
      <c r="ADT3692" s="0"/>
      <c r="ADU3692" s="0"/>
      <c r="ADV3692" s="0"/>
      <c r="ADW3692" s="0"/>
      <c r="ADX3692" s="0"/>
      <c r="ADY3692" s="0"/>
      <c r="ADZ3692" s="0"/>
      <c r="AEA3692" s="0"/>
      <c r="AEB3692" s="0"/>
      <c r="AEC3692" s="0"/>
      <c r="AED3692" s="0"/>
      <c r="AEE3692" s="0"/>
      <c r="AEF3692" s="0"/>
      <c r="AEG3692" s="0"/>
      <c r="AEH3692" s="0"/>
      <c r="AEI3692" s="0"/>
      <c r="AEJ3692" s="0"/>
      <c r="AEK3692" s="0"/>
      <c r="AEL3692" s="0"/>
      <c r="AEM3692" s="0"/>
      <c r="AEN3692" s="0"/>
      <c r="AEO3692" s="0"/>
      <c r="AEP3692" s="0"/>
      <c r="AEQ3692" s="0"/>
      <c r="AER3692" s="0"/>
      <c r="AES3692" s="0"/>
      <c r="AET3692" s="0"/>
      <c r="AEU3692" s="0"/>
      <c r="AEV3692" s="0"/>
      <c r="AEW3692" s="0"/>
      <c r="AEX3692" s="0"/>
      <c r="AEY3692" s="0"/>
      <c r="AEZ3692" s="0"/>
      <c r="AFA3692" s="0"/>
      <c r="AFB3692" s="0"/>
      <c r="AFC3692" s="0"/>
      <c r="AFD3692" s="0"/>
      <c r="AFE3692" s="0"/>
      <c r="AFF3692" s="0"/>
      <c r="AFG3692" s="0"/>
      <c r="AFH3692" s="0"/>
      <c r="AFI3692" s="0"/>
      <c r="AFJ3692" s="0"/>
      <c r="AFK3692" s="0"/>
      <c r="AFL3692" s="0"/>
      <c r="AFM3692" s="0"/>
      <c r="AFN3692" s="0"/>
      <c r="AFO3692" s="0"/>
      <c r="AFP3692" s="0"/>
      <c r="AFQ3692" s="0"/>
      <c r="AFR3692" s="0"/>
      <c r="AFS3692" s="0"/>
      <c r="AFT3692" s="0"/>
      <c r="AFU3692" s="0"/>
      <c r="AFV3692" s="0"/>
      <c r="AFW3692" s="0"/>
      <c r="AFX3692" s="0"/>
      <c r="AFY3692" s="0"/>
      <c r="AFZ3692" s="0"/>
      <c r="AGA3692" s="0"/>
      <c r="AGB3692" s="0"/>
      <c r="AGC3692" s="0"/>
      <c r="AGD3692" s="0"/>
      <c r="AGE3692" s="0"/>
      <c r="AGF3692" s="0"/>
      <c r="AGG3692" s="0"/>
      <c r="AGH3692" s="0"/>
      <c r="AGI3692" s="0"/>
      <c r="AGJ3692" s="0"/>
      <c r="AGK3692" s="0"/>
      <c r="AGL3692" s="0"/>
      <c r="AGM3692" s="0"/>
      <c r="AGN3692" s="0"/>
      <c r="AGO3692" s="0"/>
      <c r="AGP3692" s="0"/>
      <c r="AGQ3692" s="0"/>
      <c r="AGR3692" s="0"/>
      <c r="AGS3692" s="0"/>
      <c r="AGT3692" s="0"/>
      <c r="AGU3692" s="0"/>
      <c r="AGV3692" s="0"/>
      <c r="AGW3692" s="0"/>
      <c r="AGX3692" s="0"/>
      <c r="AGY3692" s="0"/>
      <c r="AGZ3692" s="0"/>
      <c r="AHA3692" s="0"/>
      <c r="AHB3692" s="0"/>
      <c r="AHC3692" s="0"/>
      <c r="AHD3692" s="0"/>
      <c r="AHE3692" s="0"/>
      <c r="AHF3692" s="0"/>
      <c r="AHG3692" s="0"/>
      <c r="AHH3692" s="0"/>
      <c r="AHI3692" s="0"/>
      <c r="AHJ3692" s="0"/>
      <c r="AHK3692" s="0"/>
      <c r="AHL3692" s="0"/>
      <c r="AHM3692" s="0"/>
      <c r="AHN3692" s="0"/>
      <c r="AHO3692" s="0"/>
      <c r="AHP3692" s="0"/>
      <c r="AHQ3692" s="0"/>
      <c r="AHR3692" s="0"/>
      <c r="AHS3692" s="0"/>
      <c r="AHT3692" s="0"/>
      <c r="AHU3692" s="0"/>
      <c r="AHV3692" s="0"/>
      <c r="AHW3692" s="0"/>
      <c r="AHX3692" s="0"/>
      <c r="AHY3692" s="0"/>
      <c r="AHZ3692" s="0"/>
      <c r="AIA3692" s="0"/>
      <c r="AIB3692" s="0"/>
      <c r="AIC3692" s="0"/>
      <c r="AID3692" s="0"/>
      <c r="AIE3692" s="0"/>
      <c r="AIF3692" s="0"/>
      <c r="AIG3692" s="0"/>
      <c r="AIH3692" s="0"/>
      <c r="AII3692" s="0"/>
      <c r="AIJ3692" s="0"/>
      <c r="AIK3692" s="0"/>
      <c r="AIL3692" s="0"/>
      <c r="AIM3692" s="0"/>
      <c r="AIN3692" s="0"/>
      <c r="AIO3692" s="0"/>
      <c r="AIP3692" s="0"/>
      <c r="AIQ3692" s="0"/>
      <c r="AIR3692" s="0"/>
      <c r="AIS3692" s="0"/>
      <c r="AIT3692" s="0"/>
      <c r="AIU3692" s="0"/>
      <c r="AIV3692" s="0"/>
      <c r="AIW3692" s="0"/>
      <c r="AIX3692" s="0"/>
      <c r="AIY3692" s="0"/>
      <c r="AIZ3692" s="0"/>
      <c r="AJA3692" s="0"/>
      <c r="AJB3692" s="0"/>
      <c r="AJC3692" s="0"/>
      <c r="AJD3692" s="0"/>
      <c r="AJE3692" s="0"/>
      <c r="AJF3692" s="0"/>
      <c r="AJG3692" s="0"/>
      <c r="AJH3692" s="0"/>
      <c r="AJI3692" s="0"/>
      <c r="AJJ3692" s="0"/>
      <c r="AJK3692" s="0"/>
      <c r="AJL3692" s="0"/>
      <c r="AJM3692" s="0"/>
      <c r="AJN3692" s="0"/>
      <c r="AJO3692" s="0"/>
      <c r="AJP3692" s="0"/>
      <c r="AJQ3692" s="0"/>
      <c r="AJR3692" s="0"/>
      <c r="AJS3692" s="0"/>
      <c r="AJT3692" s="0"/>
      <c r="AJU3692" s="0"/>
      <c r="AJV3692" s="0"/>
      <c r="AJW3692" s="0"/>
      <c r="AJX3692" s="0"/>
      <c r="AJY3692" s="0"/>
      <c r="AJZ3692" s="0"/>
      <c r="AKA3692" s="0"/>
      <c r="AKB3692" s="0"/>
      <c r="AKC3692" s="0"/>
      <c r="AKD3692" s="0"/>
      <c r="AKE3692" s="0"/>
      <c r="AKF3692" s="0"/>
      <c r="AKG3692" s="0"/>
      <c r="AKH3692" s="0"/>
      <c r="AKI3692" s="0"/>
      <c r="AKJ3692" s="0"/>
      <c r="AKK3692" s="0"/>
      <c r="AKL3692" s="0"/>
      <c r="AKM3692" s="0"/>
      <c r="AKN3692" s="0"/>
      <c r="AKO3692" s="0"/>
      <c r="AKP3692" s="0"/>
      <c r="AKQ3692" s="0"/>
      <c r="AKR3692" s="0"/>
      <c r="AKS3692" s="0"/>
      <c r="AKT3692" s="0"/>
      <c r="AKU3692" s="0"/>
      <c r="AKV3692" s="0"/>
      <c r="AKW3692" s="0"/>
      <c r="AKX3692" s="0"/>
      <c r="AKY3692" s="0"/>
      <c r="AKZ3692" s="0"/>
      <c r="ALA3692" s="0"/>
      <c r="ALB3692" s="0"/>
      <c r="ALC3692" s="0"/>
      <c r="ALD3692" s="0"/>
      <c r="ALE3692" s="0"/>
      <c r="ALF3692" s="0"/>
      <c r="ALG3692" s="0"/>
      <c r="ALH3692" s="0"/>
      <c r="ALI3692" s="0"/>
      <c r="ALJ3692" s="0"/>
      <c r="ALK3692" s="0"/>
      <c r="ALL3692" s="0"/>
      <c r="ALM3692" s="0"/>
      <c r="ALN3692" s="0"/>
      <c r="ALO3692" s="0"/>
      <c r="ALP3692" s="0"/>
      <c r="ALQ3692" s="0"/>
      <c r="ALR3692" s="0"/>
      <c r="ALS3692" s="0"/>
      <c r="ALT3692" s="0"/>
      <c r="ALU3692" s="0"/>
      <c r="ALV3692" s="0"/>
      <c r="ALW3692" s="0"/>
      <c r="ALX3692" s="0"/>
      <c r="ALY3692" s="0"/>
      <c r="ALZ3692" s="0"/>
      <c r="AMA3692" s="0"/>
      <c r="AMB3692" s="0"/>
      <c r="AMC3692" s="0"/>
      <c r="AMD3692" s="0"/>
      <c r="AME3692" s="0"/>
      <c r="AMF3692" s="0"/>
      <c r="AMG3692" s="0"/>
      <c r="AMH3692" s="0"/>
      <c r="AMI3692" s="0"/>
    </row>
    <row r="3693" customFormat="false" ht="12.8" hidden="false" customHeight="false" outlineLevel="0" collapsed="false">
      <c r="A3693" s="1" t="s">
        <v>3919</v>
      </c>
      <c r="C3693" s="19" t="s">
        <v>3920</v>
      </c>
      <c r="D3693" s="19" t="s">
        <v>13</v>
      </c>
      <c r="E3693" s="20" t="n">
        <v>1.9</v>
      </c>
      <c r="F3693" s="21" t="n">
        <v>7.55</v>
      </c>
      <c r="G3693" s="24" t="s">
        <v>3915</v>
      </c>
      <c r="I3693" s="3"/>
      <c r="K3693" s="4"/>
      <c r="BM3693" s="0"/>
      <c r="BN3693" s="0"/>
      <c r="BO3693" s="0"/>
      <c r="BP3693" s="0"/>
      <c r="BQ3693" s="0"/>
      <c r="BR3693" s="0"/>
      <c r="BS3693" s="0"/>
      <c r="BT3693" s="0"/>
      <c r="BU3693" s="0"/>
      <c r="BV3693" s="0"/>
      <c r="BW3693" s="0"/>
      <c r="BX3693" s="0"/>
      <c r="BY3693" s="0"/>
      <c r="BZ3693" s="0"/>
      <c r="CA3693" s="0"/>
      <c r="CB3693" s="0"/>
      <c r="CC3693" s="0"/>
      <c r="CD3693" s="0"/>
      <c r="CE3693" s="0"/>
      <c r="CF3693" s="0"/>
      <c r="CG3693" s="0"/>
      <c r="CH3693" s="0"/>
      <c r="CI3693" s="0"/>
      <c r="CJ3693" s="0"/>
      <c r="CK3693" s="0"/>
      <c r="CL3693" s="0"/>
      <c r="CM3693" s="0"/>
      <c r="CN3693" s="0"/>
      <c r="CO3693" s="0"/>
      <c r="CP3693" s="0"/>
      <c r="CQ3693" s="0"/>
      <c r="CR3693" s="0"/>
      <c r="CS3693" s="0"/>
      <c r="CT3693" s="0"/>
      <c r="CU3693" s="0"/>
      <c r="CV3693" s="0"/>
      <c r="CW3693" s="0"/>
      <c r="CX3693" s="0"/>
      <c r="CY3693" s="0"/>
      <c r="CZ3693" s="0"/>
      <c r="DA3693" s="0"/>
      <c r="DB3693" s="0"/>
      <c r="DC3693" s="0"/>
      <c r="DD3693" s="0"/>
      <c r="DE3693" s="0"/>
      <c r="DF3693" s="0"/>
      <c r="DG3693" s="0"/>
      <c r="DH3693" s="0"/>
      <c r="DI3693" s="0"/>
      <c r="DJ3693" s="0"/>
      <c r="DK3693" s="0"/>
      <c r="DL3693" s="0"/>
      <c r="DM3693" s="0"/>
      <c r="DN3693" s="0"/>
      <c r="DO3693" s="0"/>
      <c r="DP3693" s="0"/>
      <c r="DQ3693" s="0"/>
      <c r="DR3693" s="0"/>
      <c r="DS3693" s="0"/>
      <c r="DT3693" s="0"/>
      <c r="DU3693" s="0"/>
      <c r="DV3693" s="0"/>
      <c r="DW3693" s="0"/>
      <c r="DX3693" s="0"/>
      <c r="DY3693" s="0"/>
      <c r="DZ3693" s="0"/>
      <c r="EA3693" s="0"/>
      <c r="EB3693" s="0"/>
      <c r="EC3693" s="0"/>
      <c r="ED3693" s="0"/>
      <c r="EE3693" s="0"/>
      <c r="EF3693" s="0"/>
      <c r="EG3693" s="0"/>
      <c r="EH3693" s="0"/>
      <c r="EI3693" s="0"/>
      <c r="EJ3693" s="0"/>
      <c r="EK3693" s="0"/>
      <c r="EL3693" s="0"/>
      <c r="EM3693" s="0"/>
      <c r="EN3693" s="0"/>
      <c r="EO3693" s="0"/>
      <c r="EP3693" s="0"/>
      <c r="EQ3693" s="0"/>
      <c r="ER3693" s="0"/>
      <c r="ES3693" s="0"/>
      <c r="ET3693" s="0"/>
      <c r="EU3693" s="0"/>
      <c r="EV3693" s="0"/>
      <c r="EW3693" s="0"/>
      <c r="EX3693" s="0"/>
      <c r="EY3693" s="0"/>
      <c r="EZ3693" s="0"/>
      <c r="FA3693" s="0"/>
      <c r="FB3693" s="0"/>
      <c r="FC3693" s="0"/>
      <c r="FD3693" s="0"/>
      <c r="FE3693" s="0"/>
      <c r="FF3693" s="0"/>
      <c r="FG3693" s="0"/>
      <c r="FH3693" s="0"/>
      <c r="FI3693" s="0"/>
      <c r="FJ3693" s="0"/>
      <c r="FK3693" s="0"/>
      <c r="FL3693" s="0"/>
      <c r="FM3693" s="0"/>
      <c r="FN3693" s="0"/>
      <c r="FO3693" s="0"/>
      <c r="FP3693" s="0"/>
      <c r="FQ3693" s="0"/>
      <c r="FR3693" s="0"/>
      <c r="FS3693" s="0"/>
      <c r="FT3693" s="0"/>
      <c r="FU3693" s="0"/>
      <c r="FV3693" s="0"/>
      <c r="FW3693" s="0"/>
      <c r="FX3693" s="0"/>
      <c r="FY3693" s="0"/>
      <c r="FZ3693" s="0"/>
      <c r="GA3693" s="0"/>
      <c r="GB3693" s="0"/>
      <c r="GC3693" s="0"/>
      <c r="GD3693" s="0"/>
      <c r="GE3693" s="0"/>
      <c r="GF3693" s="0"/>
      <c r="GG3693" s="0"/>
      <c r="GH3693" s="0"/>
      <c r="GI3693" s="0"/>
      <c r="GJ3693" s="0"/>
      <c r="GK3693" s="0"/>
      <c r="GL3693" s="0"/>
      <c r="GM3693" s="0"/>
      <c r="GN3693" s="0"/>
      <c r="GO3693" s="0"/>
      <c r="GP3693" s="0"/>
      <c r="GQ3693" s="0"/>
      <c r="GR3693" s="0"/>
      <c r="GS3693" s="0"/>
      <c r="GT3693" s="0"/>
      <c r="GU3693" s="0"/>
      <c r="GV3693" s="0"/>
      <c r="GW3693" s="0"/>
      <c r="GX3693" s="0"/>
      <c r="GY3693" s="0"/>
      <c r="GZ3693" s="0"/>
      <c r="HA3693" s="0"/>
      <c r="HB3693" s="0"/>
      <c r="HC3693" s="0"/>
      <c r="HD3693" s="0"/>
      <c r="HE3693" s="0"/>
      <c r="HF3693" s="0"/>
      <c r="HG3693" s="0"/>
      <c r="HH3693" s="0"/>
      <c r="HI3693" s="0"/>
      <c r="HJ3693" s="0"/>
      <c r="HK3693" s="0"/>
      <c r="HL3693" s="0"/>
      <c r="HM3693" s="0"/>
      <c r="HN3693" s="0"/>
      <c r="HO3693" s="0"/>
      <c r="HP3693" s="0"/>
      <c r="HQ3693" s="0"/>
      <c r="HR3693" s="0"/>
      <c r="HS3693" s="0"/>
      <c r="HT3693" s="0"/>
      <c r="HU3693" s="0"/>
      <c r="HV3693" s="0"/>
      <c r="HW3693" s="0"/>
      <c r="HX3693" s="0"/>
      <c r="HY3693" s="0"/>
      <c r="HZ3693" s="0"/>
      <c r="IA3693" s="0"/>
      <c r="IB3693" s="0"/>
      <c r="IC3693" s="0"/>
      <c r="ID3693" s="0"/>
      <c r="IE3693" s="0"/>
      <c r="IF3693" s="0"/>
      <c r="IG3693" s="0"/>
      <c r="IH3693" s="0"/>
      <c r="II3693" s="0"/>
      <c r="IJ3693" s="0"/>
      <c r="IK3693" s="0"/>
      <c r="IL3693" s="0"/>
      <c r="IM3693" s="0"/>
      <c r="IN3693" s="0"/>
      <c r="IO3693" s="0"/>
      <c r="IP3693" s="0"/>
      <c r="IQ3693" s="0"/>
      <c r="IR3693" s="0"/>
      <c r="IS3693" s="0"/>
      <c r="IT3693" s="0"/>
      <c r="IU3693" s="0"/>
      <c r="IV3693" s="0"/>
      <c r="IW3693" s="0"/>
      <c r="IX3693" s="0"/>
      <c r="IY3693" s="0"/>
      <c r="IZ3693" s="0"/>
      <c r="JA3693" s="0"/>
      <c r="JB3693" s="0"/>
      <c r="JC3693" s="0"/>
      <c r="JD3693" s="0"/>
      <c r="JE3693" s="0"/>
      <c r="JF3693" s="0"/>
      <c r="JG3693" s="0"/>
      <c r="JH3693" s="0"/>
      <c r="JI3693" s="0"/>
      <c r="JJ3693" s="0"/>
      <c r="JK3693" s="0"/>
      <c r="JL3693" s="0"/>
      <c r="JM3693" s="0"/>
      <c r="JN3693" s="0"/>
      <c r="JO3693" s="0"/>
      <c r="JP3693" s="0"/>
      <c r="JQ3693" s="0"/>
      <c r="JR3693" s="0"/>
      <c r="JS3693" s="0"/>
      <c r="JT3693" s="0"/>
      <c r="JU3693" s="0"/>
      <c r="JV3693" s="0"/>
      <c r="JW3693" s="0"/>
      <c r="JX3693" s="0"/>
      <c r="JY3693" s="0"/>
      <c r="JZ3693" s="0"/>
      <c r="KA3693" s="0"/>
      <c r="KB3693" s="0"/>
      <c r="KC3693" s="0"/>
      <c r="KD3693" s="0"/>
      <c r="KE3693" s="0"/>
      <c r="KF3693" s="0"/>
      <c r="KG3693" s="0"/>
      <c r="KH3693" s="0"/>
      <c r="KI3693" s="0"/>
      <c r="KJ3693" s="0"/>
      <c r="KK3693" s="0"/>
      <c r="KL3693" s="0"/>
      <c r="KM3693" s="0"/>
      <c r="KN3693" s="0"/>
      <c r="KO3693" s="0"/>
      <c r="KP3693" s="0"/>
      <c r="KQ3693" s="0"/>
      <c r="KR3693" s="0"/>
      <c r="KS3693" s="0"/>
      <c r="KT3693" s="0"/>
      <c r="KU3693" s="0"/>
      <c r="KV3693" s="0"/>
      <c r="KW3693" s="0"/>
      <c r="KX3693" s="0"/>
      <c r="KY3693" s="0"/>
      <c r="KZ3693" s="0"/>
      <c r="LA3693" s="0"/>
      <c r="LB3693" s="0"/>
      <c r="LC3693" s="0"/>
      <c r="LD3693" s="0"/>
      <c r="LE3693" s="0"/>
      <c r="LF3693" s="0"/>
      <c r="LG3693" s="0"/>
      <c r="LH3693" s="0"/>
      <c r="LI3693" s="0"/>
      <c r="LJ3693" s="0"/>
      <c r="LK3693" s="0"/>
      <c r="LL3693" s="0"/>
      <c r="LM3693" s="0"/>
      <c r="LN3693" s="0"/>
      <c r="LO3693" s="0"/>
      <c r="LP3693" s="0"/>
      <c r="LQ3693" s="0"/>
      <c r="LR3693" s="0"/>
      <c r="LS3693" s="0"/>
      <c r="LT3693" s="0"/>
      <c r="LU3693" s="0"/>
      <c r="LV3693" s="0"/>
      <c r="LW3693" s="0"/>
      <c r="LX3693" s="0"/>
      <c r="LY3693" s="0"/>
      <c r="LZ3693" s="0"/>
      <c r="MA3693" s="0"/>
      <c r="MB3693" s="0"/>
      <c r="MC3693" s="0"/>
      <c r="MD3693" s="0"/>
      <c r="ME3693" s="0"/>
      <c r="MF3693" s="0"/>
      <c r="MG3693" s="0"/>
      <c r="MH3693" s="0"/>
      <c r="MI3693" s="0"/>
      <c r="MJ3693" s="0"/>
      <c r="MK3693" s="0"/>
      <c r="ML3693" s="0"/>
      <c r="MM3693" s="0"/>
      <c r="MN3693" s="0"/>
      <c r="MO3693" s="0"/>
      <c r="MP3693" s="0"/>
      <c r="MQ3693" s="0"/>
      <c r="MR3693" s="0"/>
      <c r="MS3693" s="0"/>
      <c r="MT3693" s="0"/>
      <c r="MU3693" s="0"/>
      <c r="MV3693" s="0"/>
      <c r="MW3693" s="0"/>
      <c r="MX3693" s="0"/>
      <c r="MY3693" s="0"/>
      <c r="MZ3693" s="0"/>
      <c r="NA3693" s="0"/>
      <c r="NB3693" s="0"/>
      <c r="NC3693" s="0"/>
      <c r="ND3693" s="0"/>
      <c r="NE3693" s="0"/>
      <c r="NF3693" s="0"/>
      <c r="NG3693" s="0"/>
      <c r="NH3693" s="0"/>
      <c r="NI3693" s="0"/>
      <c r="NJ3693" s="0"/>
      <c r="NK3693" s="0"/>
      <c r="NL3693" s="0"/>
      <c r="NM3693" s="0"/>
      <c r="NN3693" s="0"/>
      <c r="NO3693" s="0"/>
      <c r="NP3693" s="0"/>
      <c r="NQ3693" s="0"/>
      <c r="NR3693" s="0"/>
      <c r="NS3693" s="0"/>
      <c r="NT3693" s="0"/>
      <c r="NU3693" s="0"/>
      <c r="NV3693" s="0"/>
      <c r="NW3693" s="0"/>
      <c r="NX3693" s="0"/>
      <c r="NY3693" s="0"/>
      <c r="NZ3693" s="0"/>
      <c r="OA3693" s="0"/>
      <c r="OB3693" s="0"/>
      <c r="OC3693" s="0"/>
      <c r="OD3693" s="0"/>
      <c r="OE3693" s="0"/>
      <c r="OF3693" s="0"/>
      <c r="OG3693" s="0"/>
      <c r="OH3693" s="0"/>
      <c r="OI3693" s="0"/>
      <c r="OJ3693" s="0"/>
      <c r="OK3693" s="0"/>
      <c r="OL3693" s="0"/>
      <c r="OM3693" s="0"/>
      <c r="ON3693" s="0"/>
      <c r="OO3693" s="0"/>
      <c r="OP3693" s="0"/>
      <c r="OQ3693" s="0"/>
      <c r="OR3693" s="0"/>
      <c r="OS3693" s="0"/>
      <c r="OT3693" s="0"/>
      <c r="OU3693" s="0"/>
      <c r="OV3693" s="0"/>
      <c r="OW3693" s="0"/>
      <c r="OX3693" s="0"/>
      <c r="OY3693" s="0"/>
      <c r="OZ3693" s="0"/>
      <c r="PA3693" s="0"/>
      <c r="PB3693" s="0"/>
      <c r="PC3693" s="0"/>
      <c r="PD3693" s="0"/>
      <c r="PE3693" s="0"/>
      <c r="PF3693" s="0"/>
      <c r="PG3693" s="0"/>
      <c r="PH3693" s="0"/>
      <c r="PI3693" s="0"/>
      <c r="PJ3693" s="0"/>
      <c r="PK3693" s="0"/>
      <c r="PL3693" s="0"/>
      <c r="PM3693" s="0"/>
      <c r="PN3693" s="0"/>
      <c r="PO3693" s="0"/>
      <c r="PP3693" s="0"/>
      <c r="PQ3693" s="0"/>
      <c r="PR3693" s="0"/>
      <c r="PS3693" s="0"/>
      <c r="PT3693" s="0"/>
      <c r="PU3693" s="0"/>
      <c r="PV3693" s="0"/>
      <c r="PW3693" s="0"/>
      <c r="PX3693" s="0"/>
      <c r="PY3693" s="0"/>
      <c r="PZ3693" s="0"/>
      <c r="QA3693" s="0"/>
      <c r="QB3693" s="0"/>
      <c r="QC3693" s="0"/>
      <c r="QD3693" s="0"/>
      <c r="QE3693" s="0"/>
      <c r="QF3693" s="0"/>
      <c r="QG3693" s="0"/>
      <c r="QH3693" s="0"/>
      <c r="QI3693" s="0"/>
      <c r="QJ3693" s="0"/>
      <c r="QK3693" s="0"/>
      <c r="QL3693" s="0"/>
      <c r="QM3693" s="0"/>
      <c r="QN3693" s="0"/>
      <c r="QO3693" s="0"/>
      <c r="QP3693" s="0"/>
      <c r="QQ3693" s="0"/>
      <c r="QR3693" s="0"/>
      <c r="QS3693" s="0"/>
      <c r="QT3693" s="0"/>
      <c r="QU3693" s="0"/>
      <c r="QV3693" s="0"/>
      <c r="QW3693" s="0"/>
      <c r="QX3693" s="0"/>
      <c r="QY3693" s="0"/>
      <c r="QZ3693" s="0"/>
      <c r="RA3693" s="0"/>
      <c r="RB3693" s="0"/>
      <c r="RC3693" s="0"/>
      <c r="RD3693" s="0"/>
      <c r="RE3693" s="0"/>
      <c r="RF3693" s="0"/>
      <c r="RG3693" s="0"/>
      <c r="RH3693" s="0"/>
      <c r="RI3693" s="0"/>
      <c r="RJ3693" s="0"/>
      <c r="RK3693" s="0"/>
      <c r="RL3693" s="0"/>
      <c r="RM3693" s="0"/>
      <c r="RN3693" s="0"/>
      <c r="RO3693" s="0"/>
      <c r="RP3693" s="0"/>
      <c r="RQ3693" s="0"/>
      <c r="RR3693" s="0"/>
      <c r="RS3693" s="0"/>
      <c r="RT3693" s="0"/>
      <c r="RU3693" s="0"/>
      <c r="RV3693" s="0"/>
      <c r="RW3693" s="0"/>
      <c r="RX3693" s="0"/>
      <c r="RY3693" s="0"/>
      <c r="RZ3693" s="0"/>
      <c r="SA3693" s="0"/>
      <c r="SB3693" s="0"/>
      <c r="SC3693" s="0"/>
      <c r="SD3693" s="0"/>
      <c r="SE3693" s="0"/>
      <c r="SF3693" s="0"/>
      <c r="SG3693" s="0"/>
      <c r="SH3693" s="0"/>
      <c r="SI3693" s="0"/>
      <c r="SJ3693" s="0"/>
      <c r="SK3693" s="0"/>
      <c r="SL3693" s="0"/>
      <c r="SM3693" s="0"/>
      <c r="SN3693" s="0"/>
      <c r="SO3693" s="0"/>
      <c r="SP3693" s="0"/>
      <c r="SQ3693" s="0"/>
      <c r="SR3693" s="0"/>
      <c r="SS3693" s="0"/>
      <c r="ST3693" s="0"/>
      <c r="SU3693" s="0"/>
      <c r="SV3693" s="0"/>
      <c r="SW3693" s="0"/>
      <c r="SX3693" s="0"/>
      <c r="SY3693" s="0"/>
      <c r="SZ3693" s="0"/>
      <c r="TA3693" s="0"/>
      <c r="TB3693" s="0"/>
      <c r="TC3693" s="0"/>
      <c r="TD3693" s="0"/>
      <c r="TE3693" s="0"/>
      <c r="TF3693" s="0"/>
      <c r="TG3693" s="0"/>
      <c r="TH3693" s="0"/>
      <c r="TI3693" s="0"/>
      <c r="TJ3693" s="0"/>
      <c r="TK3693" s="0"/>
      <c r="TL3693" s="0"/>
      <c r="TM3693" s="0"/>
      <c r="TN3693" s="0"/>
      <c r="TO3693" s="0"/>
      <c r="TP3693" s="0"/>
      <c r="TQ3693" s="0"/>
      <c r="TR3693" s="0"/>
      <c r="TS3693" s="0"/>
      <c r="TT3693" s="0"/>
      <c r="TU3693" s="0"/>
      <c r="TV3693" s="0"/>
      <c r="TW3693" s="0"/>
      <c r="TX3693" s="0"/>
      <c r="TY3693" s="0"/>
      <c r="TZ3693" s="0"/>
      <c r="UA3693" s="0"/>
      <c r="UB3693" s="0"/>
      <c r="UC3693" s="0"/>
      <c r="UD3693" s="0"/>
      <c r="UE3693" s="0"/>
      <c r="UF3693" s="0"/>
      <c r="UG3693" s="0"/>
      <c r="UH3693" s="0"/>
      <c r="UI3693" s="0"/>
      <c r="UJ3693" s="0"/>
      <c r="UK3693" s="0"/>
      <c r="UL3693" s="0"/>
      <c r="UM3693" s="0"/>
      <c r="UN3693" s="0"/>
      <c r="UO3693" s="0"/>
      <c r="UP3693" s="0"/>
      <c r="UQ3693" s="0"/>
      <c r="UR3693" s="0"/>
      <c r="US3693" s="0"/>
      <c r="UT3693" s="0"/>
      <c r="UU3693" s="0"/>
      <c r="UV3693" s="0"/>
      <c r="UW3693" s="0"/>
      <c r="UX3693" s="0"/>
      <c r="UY3693" s="0"/>
      <c r="UZ3693" s="0"/>
      <c r="VA3693" s="0"/>
      <c r="VB3693" s="0"/>
      <c r="VC3693" s="0"/>
      <c r="VD3693" s="0"/>
      <c r="VE3693" s="0"/>
      <c r="VF3693" s="0"/>
      <c r="VG3693" s="0"/>
      <c r="VH3693" s="0"/>
      <c r="VI3693" s="0"/>
      <c r="VJ3693" s="0"/>
      <c r="VK3693" s="0"/>
      <c r="VL3693" s="0"/>
      <c r="VM3693" s="0"/>
      <c r="VN3693" s="0"/>
      <c r="VO3693" s="0"/>
      <c r="VP3693" s="0"/>
      <c r="VQ3693" s="0"/>
      <c r="VR3693" s="0"/>
      <c r="VS3693" s="0"/>
      <c r="VT3693" s="0"/>
      <c r="VU3693" s="0"/>
      <c r="VV3693" s="0"/>
      <c r="VW3693" s="0"/>
      <c r="VX3693" s="0"/>
      <c r="VY3693" s="0"/>
      <c r="VZ3693" s="0"/>
      <c r="WA3693" s="0"/>
      <c r="WB3693" s="0"/>
      <c r="WC3693" s="0"/>
      <c r="WD3693" s="0"/>
      <c r="WE3693" s="0"/>
      <c r="WF3693" s="0"/>
      <c r="WG3693" s="0"/>
      <c r="WH3693" s="0"/>
      <c r="WI3693" s="0"/>
      <c r="WJ3693" s="0"/>
      <c r="WK3693" s="0"/>
      <c r="WL3693" s="0"/>
      <c r="WM3693" s="0"/>
      <c r="WN3693" s="0"/>
      <c r="WO3693" s="0"/>
      <c r="WP3693" s="0"/>
      <c r="WQ3693" s="0"/>
      <c r="WR3693" s="0"/>
      <c r="WS3693" s="0"/>
      <c r="WT3693" s="0"/>
      <c r="WU3693" s="0"/>
      <c r="WV3693" s="0"/>
      <c r="WW3693" s="0"/>
      <c r="WX3693" s="0"/>
      <c r="WY3693" s="0"/>
      <c r="WZ3693" s="0"/>
      <c r="XA3693" s="0"/>
      <c r="XB3693" s="0"/>
      <c r="XC3693" s="0"/>
      <c r="XD3693" s="0"/>
      <c r="XE3693" s="0"/>
      <c r="XF3693" s="0"/>
      <c r="XG3693" s="0"/>
      <c r="XH3693" s="0"/>
      <c r="XI3693" s="0"/>
      <c r="XJ3693" s="0"/>
      <c r="XK3693" s="0"/>
      <c r="XL3693" s="0"/>
      <c r="XM3693" s="0"/>
      <c r="XN3693" s="0"/>
      <c r="XO3693" s="0"/>
      <c r="XP3693" s="0"/>
      <c r="XQ3693" s="0"/>
      <c r="XR3693" s="0"/>
      <c r="XS3693" s="0"/>
      <c r="XT3693" s="0"/>
      <c r="XU3693" s="0"/>
      <c r="XV3693" s="0"/>
      <c r="XW3693" s="0"/>
      <c r="XX3693" s="0"/>
      <c r="XY3693" s="0"/>
      <c r="XZ3693" s="0"/>
      <c r="YA3693" s="0"/>
      <c r="YB3693" s="0"/>
      <c r="YC3693" s="0"/>
      <c r="YD3693" s="0"/>
      <c r="YE3693" s="0"/>
      <c r="YF3693" s="0"/>
      <c r="YG3693" s="0"/>
      <c r="YH3693" s="0"/>
      <c r="YI3693" s="0"/>
      <c r="YJ3693" s="0"/>
      <c r="YK3693" s="0"/>
      <c r="YL3693" s="0"/>
      <c r="YM3693" s="0"/>
      <c r="YN3693" s="0"/>
      <c r="YO3693" s="0"/>
      <c r="YP3693" s="0"/>
      <c r="YQ3693" s="0"/>
      <c r="YR3693" s="0"/>
      <c r="YS3693" s="0"/>
      <c r="YT3693" s="0"/>
      <c r="YU3693" s="0"/>
      <c r="YV3693" s="0"/>
      <c r="YW3693" s="0"/>
      <c r="YX3693" s="0"/>
      <c r="YY3693" s="0"/>
      <c r="YZ3693" s="0"/>
      <c r="ZA3693" s="0"/>
      <c r="ZB3693" s="0"/>
      <c r="ZC3693" s="0"/>
      <c r="ZD3693" s="0"/>
      <c r="ZE3693" s="0"/>
      <c r="ZF3693" s="0"/>
      <c r="ZG3693" s="0"/>
      <c r="ZH3693" s="0"/>
      <c r="ZI3693" s="0"/>
      <c r="ZJ3693" s="0"/>
      <c r="ZK3693" s="0"/>
      <c r="ZL3693" s="0"/>
      <c r="ZM3693" s="0"/>
      <c r="ZN3693" s="0"/>
      <c r="ZO3693" s="0"/>
      <c r="ZP3693" s="0"/>
      <c r="ZQ3693" s="0"/>
      <c r="ZR3693" s="0"/>
      <c r="ZS3693" s="0"/>
      <c r="ZT3693" s="0"/>
      <c r="ZU3693" s="0"/>
      <c r="ZV3693" s="0"/>
      <c r="ZW3693" s="0"/>
      <c r="ZX3693" s="0"/>
      <c r="ZY3693" s="0"/>
      <c r="ZZ3693" s="0"/>
      <c r="AAA3693" s="0"/>
      <c r="AAB3693" s="0"/>
      <c r="AAC3693" s="0"/>
      <c r="AAD3693" s="0"/>
      <c r="AAE3693" s="0"/>
      <c r="AAF3693" s="0"/>
      <c r="AAG3693" s="0"/>
      <c r="AAH3693" s="0"/>
      <c r="AAI3693" s="0"/>
      <c r="AAJ3693" s="0"/>
      <c r="AAK3693" s="0"/>
      <c r="AAL3693" s="0"/>
      <c r="AAM3693" s="0"/>
      <c r="AAN3693" s="0"/>
      <c r="AAO3693" s="0"/>
      <c r="AAP3693" s="0"/>
      <c r="AAQ3693" s="0"/>
      <c r="AAR3693" s="0"/>
      <c r="AAS3693" s="0"/>
      <c r="AAT3693" s="0"/>
      <c r="AAU3693" s="0"/>
      <c r="AAV3693" s="0"/>
      <c r="AAW3693" s="0"/>
      <c r="AAX3693" s="0"/>
      <c r="AAY3693" s="0"/>
      <c r="AAZ3693" s="0"/>
      <c r="ABA3693" s="0"/>
      <c r="ABB3693" s="0"/>
      <c r="ABC3693" s="0"/>
      <c r="ABD3693" s="0"/>
      <c r="ABE3693" s="0"/>
      <c r="ABF3693" s="0"/>
      <c r="ABG3693" s="0"/>
      <c r="ABH3693" s="0"/>
      <c r="ABI3693" s="0"/>
      <c r="ABJ3693" s="0"/>
      <c r="ABK3693" s="0"/>
      <c r="ABL3693" s="0"/>
      <c r="ABM3693" s="0"/>
      <c r="ABN3693" s="0"/>
      <c r="ABO3693" s="0"/>
      <c r="ABP3693" s="0"/>
      <c r="ABQ3693" s="0"/>
      <c r="ABR3693" s="0"/>
      <c r="ABS3693" s="0"/>
      <c r="ABT3693" s="0"/>
      <c r="ABU3693" s="0"/>
      <c r="ABV3693" s="0"/>
      <c r="ABW3693" s="0"/>
      <c r="ABX3693" s="0"/>
      <c r="ABY3693" s="0"/>
      <c r="ABZ3693" s="0"/>
      <c r="ACA3693" s="0"/>
      <c r="ACB3693" s="0"/>
      <c r="ACC3693" s="0"/>
      <c r="ACD3693" s="0"/>
      <c r="ACE3693" s="0"/>
      <c r="ACF3693" s="0"/>
      <c r="ACG3693" s="0"/>
      <c r="ACH3693" s="0"/>
      <c r="ACI3693" s="0"/>
      <c r="ACJ3693" s="0"/>
      <c r="ACK3693" s="0"/>
      <c r="ACL3693" s="0"/>
      <c r="ACM3693" s="0"/>
      <c r="ACN3693" s="0"/>
      <c r="ACO3693" s="0"/>
      <c r="ACP3693" s="0"/>
      <c r="ACQ3693" s="0"/>
      <c r="ACR3693" s="0"/>
      <c r="ACS3693" s="0"/>
      <c r="ACT3693" s="0"/>
      <c r="ACU3693" s="0"/>
      <c r="ACV3693" s="0"/>
      <c r="ACW3693" s="0"/>
      <c r="ACX3693" s="0"/>
      <c r="ACY3693" s="0"/>
      <c r="ACZ3693" s="0"/>
      <c r="ADA3693" s="0"/>
      <c r="ADB3693" s="0"/>
      <c r="ADC3693" s="0"/>
      <c r="ADD3693" s="0"/>
      <c r="ADE3693" s="0"/>
      <c r="ADF3693" s="0"/>
      <c r="ADG3693" s="0"/>
      <c r="ADH3693" s="0"/>
      <c r="ADI3693" s="0"/>
      <c r="ADJ3693" s="0"/>
      <c r="ADK3693" s="0"/>
      <c r="ADL3693" s="0"/>
      <c r="ADM3693" s="0"/>
      <c r="ADN3693" s="0"/>
      <c r="ADO3693" s="0"/>
      <c r="ADP3693" s="0"/>
      <c r="ADQ3693" s="0"/>
      <c r="ADR3693" s="0"/>
      <c r="ADS3693" s="0"/>
      <c r="ADT3693" s="0"/>
      <c r="ADU3693" s="0"/>
      <c r="ADV3693" s="0"/>
      <c r="ADW3693" s="0"/>
      <c r="ADX3693" s="0"/>
      <c r="ADY3693" s="0"/>
      <c r="ADZ3693" s="0"/>
      <c r="AEA3693" s="0"/>
      <c r="AEB3693" s="0"/>
      <c r="AEC3693" s="0"/>
      <c r="AED3693" s="0"/>
      <c r="AEE3693" s="0"/>
      <c r="AEF3693" s="0"/>
      <c r="AEG3693" s="0"/>
      <c r="AEH3693" s="0"/>
      <c r="AEI3693" s="0"/>
      <c r="AEJ3693" s="0"/>
      <c r="AEK3693" s="0"/>
      <c r="AEL3693" s="0"/>
      <c r="AEM3693" s="0"/>
      <c r="AEN3693" s="0"/>
      <c r="AEO3693" s="0"/>
      <c r="AEP3693" s="0"/>
      <c r="AEQ3693" s="0"/>
      <c r="AER3693" s="0"/>
      <c r="AES3693" s="0"/>
      <c r="AET3693" s="0"/>
      <c r="AEU3693" s="0"/>
      <c r="AEV3693" s="0"/>
      <c r="AEW3693" s="0"/>
      <c r="AEX3693" s="0"/>
      <c r="AEY3693" s="0"/>
      <c r="AEZ3693" s="0"/>
      <c r="AFA3693" s="0"/>
      <c r="AFB3693" s="0"/>
      <c r="AFC3693" s="0"/>
      <c r="AFD3693" s="0"/>
      <c r="AFE3693" s="0"/>
      <c r="AFF3693" s="0"/>
      <c r="AFG3693" s="0"/>
      <c r="AFH3693" s="0"/>
      <c r="AFI3693" s="0"/>
      <c r="AFJ3693" s="0"/>
      <c r="AFK3693" s="0"/>
      <c r="AFL3693" s="0"/>
      <c r="AFM3693" s="0"/>
      <c r="AFN3693" s="0"/>
      <c r="AFO3693" s="0"/>
      <c r="AFP3693" s="0"/>
      <c r="AFQ3693" s="0"/>
      <c r="AFR3693" s="0"/>
      <c r="AFS3693" s="0"/>
      <c r="AFT3693" s="0"/>
      <c r="AFU3693" s="0"/>
      <c r="AFV3693" s="0"/>
      <c r="AFW3693" s="0"/>
      <c r="AFX3693" s="0"/>
      <c r="AFY3693" s="0"/>
      <c r="AFZ3693" s="0"/>
      <c r="AGA3693" s="0"/>
      <c r="AGB3693" s="0"/>
      <c r="AGC3693" s="0"/>
      <c r="AGD3693" s="0"/>
      <c r="AGE3693" s="0"/>
      <c r="AGF3693" s="0"/>
      <c r="AGG3693" s="0"/>
      <c r="AGH3693" s="0"/>
      <c r="AGI3693" s="0"/>
      <c r="AGJ3693" s="0"/>
      <c r="AGK3693" s="0"/>
      <c r="AGL3693" s="0"/>
      <c r="AGM3693" s="0"/>
      <c r="AGN3693" s="0"/>
      <c r="AGO3693" s="0"/>
      <c r="AGP3693" s="0"/>
      <c r="AGQ3693" s="0"/>
      <c r="AGR3693" s="0"/>
      <c r="AGS3693" s="0"/>
      <c r="AGT3693" s="0"/>
      <c r="AGU3693" s="0"/>
      <c r="AGV3693" s="0"/>
      <c r="AGW3693" s="0"/>
      <c r="AGX3693" s="0"/>
      <c r="AGY3693" s="0"/>
      <c r="AGZ3693" s="0"/>
      <c r="AHA3693" s="0"/>
      <c r="AHB3693" s="0"/>
      <c r="AHC3693" s="0"/>
      <c r="AHD3693" s="0"/>
      <c r="AHE3693" s="0"/>
      <c r="AHF3693" s="0"/>
      <c r="AHG3693" s="0"/>
      <c r="AHH3693" s="0"/>
      <c r="AHI3693" s="0"/>
      <c r="AHJ3693" s="0"/>
      <c r="AHK3693" s="0"/>
      <c r="AHL3693" s="0"/>
      <c r="AHM3693" s="0"/>
      <c r="AHN3693" s="0"/>
      <c r="AHO3693" s="0"/>
      <c r="AHP3693" s="0"/>
      <c r="AHQ3693" s="0"/>
      <c r="AHR3693" s="0"/>
      <c r="AHS3693" s="0"/>
      <c r="AHT3693" s="0"/>
      <c r="AHU3693" s="0"/>
      <c r="AHV3693" s="0"/>
      <c r="AHW3693" s="0"/>
      <c r="AHX3693" s="0"/>
      <c r="AHY3693" s="0"/>
      <c r="AHZ3693" s="0"/>
      <c r="AIA3693" s="0"/>
      <c r="AIB3693" s="0"/>
      <c r="AIC3693" s="0"/>
      <c r="AID3693" s="0"/>
      <c r="AIE3693" s="0"/>
      <c r="AIF3693" s="0"/>
      <c r="AIG3693" s="0"/>
      <c r="AIH3693" s="0"/>
      <c r="AII3693" s="0"/>
      <c r="AIJ3693" s="0"/>
      <c r="AIK3693" s="0"/>
      <c r="AIL3693" s="0"/>
      <c r="AIM3693" s="0"/>
      <c r="AIN3693" s="0"/>
      <c r="AIO3693" s="0"/>
      <c r="AIP3693" s="0"/>
      <c r="AIQ3693" s="0"/>
      <c r="AIR3693" s="0"/>
      <c r="AIS3693" s="0"/>
      <c r="AIT3693" s="0"/>
      <c r="AIU3693" s="0"/>
      <c r="AIV3693" s="0"/>
      <c r="AIW3693" s="0"/>
      <c r="AIX3693" s="0"/>
      <c r="AIY3693" s="0"/>
      <c r="AIZ3693" s="0"/>
      <c r="AJA3693" s="0"/>
      <c r="AJB3693" s="0"/>
      <c r="AJC3693" s="0"/>
      <c r="AJD3693" s="0"/>
      <c r="AJE3693" s="0"/>
      <c r="AJF3693" s="0"/>
      <c r="AJG3693" s="0"/>
      <c r="AJH3693" s="0"/>
      <c r="AJI3693" s="0"/>
      <c r="AJJ3693" s="0"/>
      <c r="AJK3693" s="0"/>
      <c r="AJL3693" s="0"/>
      <c r="AJM3693" s="0"/>
      <c r="AJN3693" s="0"/>
      <c r="AJO3693" s="0"/>
      <c r="AJP3693" s="0"/>
      <c r="AJQ3693" s="0"/>
      <c r="AJR3693" s="0"/>
      <c r="AJS3693" s="0"/>
      <c r="AJT3693" s="0"/>
      <c r="AJU3693" s="0"/>
      <c r="AJV3693" s="0"/>
      <c r="AJW3693" s="0"/>
      <c r="AJX3693" s="0"/>
      <c r="AJY3693" s="0"/>
      <c r="AJZ3693" s="0"/>
      <c r="AKA3693" s="0"/>
      <c r="AKB3693" s="0"/>
      <c r="AKC3693" s="0"/>
      <c r="AKD3693" s="0"/>
      <c r="AKE3693" s="0"/>
      <c r="AKF3693" s="0"/>
      <c r="AKG3693" s="0"/>
      <c r="AKH3693" s="0"/>
      <c r="AKI3693" s="0"/>
      <c r="AKJ3693" s="0"/>
      <c r="AKK3693" s="0"/>
      <c r="AKL3693" s="0"/>
      <c r="AKM3693" s="0"/>
      <c r="AKN3693" s="0"/>
      <c r="AKO3693" s="0"/>
      <c r="AKP3693" s="0"/>
      <c r="AKQ3693" s="0"/>
      <c r="AKR3693" s="0"/>
      <c r="AKS3693" s="0"/>
      <c r="AKT3693" s="0"/>
      <c r="AKU3693" s="0"/>
      <c r="AKV3693" s="0"/>
      <c r="AKW3693" s="0"/>
      <c r="AKX3693" s="0"/>
      <c r="AKY3693" s="0"/>
      <c r="AKZ3693" s="0"/>
      <c r="ALA3693" s="0"/>
      <c r="ALB3693" s="0"/>
      <c r="ALC3693" s="0"/>
      <c r="ALD3693" s="0"/>
      <c r="ALE3693" s="0"/>
      <c r="ALF3693" s="0"/>
      <c r="ALG3693" s="0"/>
      <c r="ALH3693" s="0"/>
      <c r="ALI3693" s="0"/>
      <c r="ALJ3693" s="0"/>
      <c r="ALK3693" s="0"/>
      <c r="ALL3693" s="0"/>
      <c r="ALM3693" s="0"/>
      <c r="ALN3693" s="0"/>
      <c r="ALO3693" s="0"/>
      <c r="ALP3693" s="0"/>
      <c r="ALQ3693" s="0"/>
      <c r="ALR3693" s="0"/>
      <c r="ALS3693" s="0"/>
      <c r="ALT3693" s="0"/>
      <c r="ALU3693" s="0"/>
      <c r="ALV3693" s="0"/>
      <c r="ALW3693" s="0"/>
      <c r="ALX3693" s="0"/>
      <c r="ALY3693" s="0"/>
      <c r="ALZ3693" s="0"/>
      <c r="AMA3693" s="0"/>
      <c r="AMB3693" s="0"/>
      <c r="AMC3693" s="0"/>
      <c r="AMD3693" s="0"/>
      <c r="AME3693" s="0"/>
      <c r="AMF3693" s="0"/>
      <c r="AMG3693" s="0"/>
      <c r="AMH3693" s="0"/>
      <c r="AMI3693" s="0"/>
    </row>
    <row r="3694" customFormat="false" ht="12.8" hidden="false" customHeight="false" outlineLevel="0" collapsed="false">
      <c r="A3694" s="1" t="s">
        <v>3919</v>
      </c>
      <c r="C3694" s="19" t="s">
        <v>3921</v>
      </c>
      <c r="D3694" s="19" t="s">
        <v>13</v>
      </c>
      <c r="E3694" s="20" t="n">
        <v>1.9</v>
      </c>
      <c r="F3694" s="21" t="n">
        <v>2.78</v>
      </c>
      <c r="G3694" s="24" t="s">
        <v>3915</v>
      </c>
      <c r="I3694" s="3"/>
      <c r="K3694" s="4"/>
      <c r="BM3694" s="0"/>
      <c r="BN3694" s="0"/>
      <c r="BO3694" s="0"/>
      <c r="BP3694" s="0"/>
      <c r="BQ3694" s="0"/>
      <c r="BR3694" s="0"/>
      <c r="BS3694" s="0"/>
      <c r="BT3694" s="0"/>
      <c r="BU3694" s="0"/>
      <c r="BV3694" s="0"/>
      <c r="BW3694" s="0"/>
      <c r="BX3694" s="0"/>
      <c r="BY3694" s="0"/>
      <c r="BZ3694" s="0"/>
      <c r="CA3694" s="0"/>
      <c r="CB3694" s="0"/>
      <c r="CC3694" s="0"/>
      <c r="CD3694" s="0"/>
      <c r="CE3694" s="0"/>
      <c r="CF3694" s="0"/>
      <c r="CG3694" s="0"/>
      <c r="CH3694" s="0"/>
      <c r="CI3694" s="0"/>
      <c r="CJ3694" s="0"/>
      <c r="CK3694" s="0"/>
      <c r="CL3694" s="0"/>
      <c r="CM3694" s="0"/>
      <c r="CN3694" s="0"/>
      <c r="CO3694" s="0"/>
      <c r="CP3694" s="0"/>
      <c r="CQ3694" s="0"/>
      <c r="CR3694" s="0"/>
      <c r="CS3694" s="0"/>
      <c r="CT3694" s="0"/>
      <c r="CU3694" s="0"/>
      <c r="CV3694" s="0"/>
      <c r="CW3694" s="0"/>
      <c r="CX3694" s="0"/>
      <c r="CY3694" s="0"/>
      <c r="CZ3694" s="0"/>
      <c r="DA3694" s="0"/>
      <c r="DB3694" s="0"/>
      <c r="DC3694" s="0"/>
      <c r="DD3694" s="0"/>
      <c r="DE3694" s="0"/>
      <c r="DF3694" s="0"/>
      <c r="DG3694" s="0"/>
      <c r="DH3694" s="0"/>
      <c r="DI3694" s="0"/>
      <c r="DJ3694" s="0"/>
      <c r="DK3694" s="0"/>
      <c r="DL3694" s="0"/>
      <c r="DM3694" s="0"/>
      <c r="DN3694" s="0"/>
      <c r="DO3694" s="0"/>
      <c r="DP3694" s="0"/>
      <c r="DQ3694" s="0"/>
      <c r="DR3694" s="0"/>
      <c r="DS3694" s="0"/>
      <c r="DT3694" s="0"/>
      <c r="DU3694" s="0"/>
      <c r="DV3694" s="0"/>
      <c r="DW3694" s="0"/>
      <c r="DX3694" s="0"/>
      <c r="DY3694" s="0"/>
      <c r="DZ3694" s="0"/>
      <c r="EA3694" s="0"/>
      <c r="EB3694" s="0"/>
      <c r="EC3694" s="0"/>
      <c r="ED3694" s="0"/>
      <c r="EE3694" s="0"/>
      <c r="EF3694" s="0"/>
      <c r="EG3694" s="0"/>
      <c r="EH3694" s="0"/>
      <c r="EI3694" s="0"/>
      <c r="EJ3694" s="0"/>
      <c r="EK3694" s="0"/>
      <c r="EL3694" s="0"/>
      <c r="EM3694" s="0"/>
      <c r="EN3694" s="0"/>
      <c r="EO3694" s="0"/>
      <c r="EP3694" s="0"/>
      <c r="EQ3694" s="0"/>
      <c r="ER3694" s="0"/>
      <c r="ES3694" s="0"/>
      <c r="ET3694" s="0"/>
      <c r="EU3694" s="0"/>
      <c r="EV3694" s="0"/>
      <c r="EW3694" s="0"/>
      <c r="EX3694" s="0"/>
      <c r="EY3694" s="0"/>
      <c r="EZ3694" s="0"/>
      <c r="FA3694" s="0"/>
      <c r="FB3694" s="0"/>
      <c r="FC3694" s="0"/>
      <c r="FD3694" s="0"/>
      <c r="FE3694" s="0"/>
      <c r="FF3694" s="0"/>
      <c r="FG3694" s="0"/>
      <c r="FH3694" s="0"/>
      <c r="FI3694" s="0"/>
      <c r="FJ3694" s="0"/>
      <c r="FK3694" s="0"/>
      <c r="FL3694" s="0"/>
      <c r="FM3694" s="0"/>
      <c r="FN3694" s="0"/>
      <c r="FO3694" s="0"/>
      <c r="FP3694" s="0"/>
      <c r="FQ3694" s="0"/>
      <c r="FR3694" s="0"/>
      <c r="FS3694" s="0"/>
      <c r="FT3694" s="0"/>
      <c r="FU3694" s="0"/>
      <c r="FV3694" s="0"/>
      <c r="FW3694" s="0"/>
      <c r="FX3694" s="0"/>
      <c r="FY3694" s="0"/>
      <c r="FZ3694" s="0"/>
      <c r="GA3694" s="0"/>
      <c r="GB3694" s="0"/>
      <c r="GC3694" s="0"/>
      <c r="GD3694" s="0"/>
      <c r="GE3694" s="0"/>
      <c r="GF3694" s="0"/>
      <c r="GG3694" s="0"/>
      <c r="GH3694" s="0"/>
      <c r="GI3694" s="0"/>
      <c r="GJ3694" s="0"/>
      <c r="GK3694" s="0"/>
      <c r="GL3694" s="0"/>
      <c r="GM3694" s="0"/>
      <c r="GN3694" s="0"/>
      <c r="GO3694" s="0"/>
      <c r="GP3694" s="0"/>
      <c r="GQ3694" s="0"/>
      <c r="GR3694" s="0"/>
      <c r="GS3694" s="0"/>
      <c r="GT3694" s="0"/>
      <c r="GU3694" s="0"/>
      <c r="GV3694" s="0"/>
      <c r="GW3694" s="0"/>
      <c r="GX3694" s="0"/>
      <c r="GY3694" s="0"/>
      <c r="GZ3694" s="0"/>
      <c r="HA3694" s="0"/>
      <c r="HB3694" s="0"/>
      <c r="HC3694" s="0"/>
      <c r="HD3694" s="0"/>
      <c r="HE3694" s="0"/>
      <c r="HF3694" s="0"/>
      <c r="HG3694" s="0"/>
      <c r="HH3694" s="0"/>
      <c r="HI3694" s="0"/>
      <c r="HJ3694" s="0"/>
      <c r="HK3694" s="0"/>
      <c r="HL3694" s="0"/>
      <c r="HM3694" s="0"/>
      <c r="HN3694" s="0"/>
      <c r="HO3694" s="0"/>
      <c r="HP3694" s="0"/>
      <c r="HQ3694" s="0"/>
      <c r="HR3694" s="0"/>
      <c r="HS3694" s="0"/>
      <c r="HT3694" s="0"/>
      <c r="HU3694" s="0"/>
      <c r="HV3694" s="0"/>
      <c r="HW3694" s="0"/>
      <c r="HX3694" s="0"/>
      <c r="HY3694" s="0"/>
      <c r="HZ3694" s="0"/>
      <c r="IA3694" s="0"/>
      <c r="IB3694" s="0"/>
      <c r="IC3694" s="0"/>
      <c r="ID3694" s="0"/>
      <c r="IE3694" s="0"/>
      <c r="IF3694" s="0"/>
      <c r="IG3694" s="0"/>
      <c r="IH3694" s="0"/>
      <c r="II3694" s="0"/>
      <c r="IJ3694" s="0"/>
      <c r="IK3694" s="0"/>
      <c r="IL3694" s="0"/>
      <c r="IM3694" s="0"/>
      <c r="IN3694" s="0"/>
      <c r="IO3694" s="0"/>
      <c r="IP3694" s="0"/>
      <c r="IQ3694" s="0"/>
      <c r="IR3694" s="0"/>
      <c r="IS3694" s="0"/>
      <c r="IT3694" s="0"/>
      <c r="IU3694" s="0"/>
      <c r="IV3694" s="0"/>
      <c r="IW3694" s="0"/>
      <c r="IX3694" s="0"/>
      <c r="IY3694" s="0"/>
      <c r="IZ3694" s="0"/>
      <c r="JA3694" s="0"/>
      <c r="JB3694" s="0"/>
      <c r="JC3694" s="0"/>
      <c r="JD3694" s="0"/>
      <c r="JE3694" s="0"/>
      <c r="JF3694" s="0"/>
      <c r="JG3694" s="0"/>
      <c r="JH3694" s="0"/>
      <c r="JI3694" s="0"/>
      <c r="JJ3694" s="0"/>
      <c r="JK3694" s="0"/>
      <c r="JL3694" s="0"/>
      <c r="JM3694" s="0"/>
      <c r="JN3694" s="0"/>
      <c r="JO3694" s="0"/>
      <c r="JP3694" s="0"/>
      <c r="JQ3694" s="0"/>
      <c r="JR3694" s="0"/>
      <c r="JS3694" s="0"/>
      <c r="JT3694" s="0"/>
      <c r="JU3694" s="0"/>
      <c r="JV3694" s="0"/>
      <c r="JW3694" s="0"/>
      <c r="JX3694" s="0"/>
      <c r="JY3694" s="0"/>
      <c r="JZ3694" s="0"/>
      <c r="KA3694" s="0"/>
      <c r="KB3694" s="0"/>
      <c r="KC3694" s="0"/>
      <c r="KD3694" s="0"/>
      <c r="KE3694" s="0"/>
      <c r="KF3694" s="0"/>
      <c r="KG3694" s="0"/>
      <c r="KH3694" s="0"/>
      <c r="KI3694" s="0"/>
      <c r="KJ3694" s="0"/>
      <c r="KK3694" s="0"/>
      <c r="KL3694" s="0"/>
      <c r="KM3694" s="0"/>
      <c r="KN3694" s="0"/>
      <c r="KO3694" s="0"/>
      <c r="KP3694" s="0"/>
      <c r="KQ3694" s="0"/>
      <c r="KR3694" s="0"/>
      <c r="KS3694" s="0"/>
      <c r="KT3694" s="0"/>
      <c r="KU3694" s="0"/>
      <c r="KV3694" s="0"/>
      <c r="KW3694" s="0"/>
      <c r="KX3694" s="0"/>
      <c r="KY3694" s="0"/>
      <c r="KZ3694" s="0"/>
      <c r="LA3694" s="0"/>
      <c r="LB3694" s="0"/>
      <c r="LC3694" s="0"/>
      <c r="LD3694" s="0"/>
      <c r="LE3694" s="0"/>
      <c r="LF3694" s="0"/>
      <c r="LG3694" s="0"/>
      <c r="LH3694" s="0"/>
      <c r="LI3694" s="0"/>
      <c r="LJ3694" s="0"/>
      <c r="LK3694" s="0"/>
      <c r="LL3694" s="0"/>
      <c r="LM3694" s="0"/>
      <c r="LN3694" s="0"/>
      <c r="LO3694" s="0"/>
      <c r="LP3694" s="0"/>
      <c r="LQ3694" s="0"/>
      <c r="LR3694" s="0"/>
      <c r="LS3694" s="0"/>
      <c r="LT3694" s="0"/>
      <c r="LU3694" s="0"/>
      <c r="LV3694" s="0"/>
      <c r="LW3694" s="0"/>
      <c r="LX3694" s="0"/>
      <c r="LY3694" s="0"/>
      <c r="LZ3694" s="0"/>
      <c r="MA3694" s="0"/>
      <c r="MB3694" s="0"/>
      <c r="MC3694" s="0"/>
      <c r="MD3694" s="0"/>
      <c r="ME3694" s="0"/>
      <c r="MF3694" s="0"/>
      <c r="MG3694" s="0"/>
      <c r="MH3694" s="0"/>
      <c r="MI3694" s="0"/>
      <c r="MJ3694" s="0"/>
      <c r="MK3694" s="0"/>
      <c r="ML3694" s="0"/>
      <c r="MM3694" s="0"/>
      <c r="MN3694" s="0"/>
      <c r="MO3694" s="0"/>
      <c r="MP3694" s="0"/>
      <c r="MQ3694" s="0"/>
      <c r="MR3694" s="0"/>
      <c r="MS3694" s="0"/>
      <c r="MT3694" s="0"/>
      <c r="MU3694" s="0"/>
      <c r="MV3694" s="0"/>
      <c r="MW3694" s="0"/>
      <c r="MX3694" s="0"/>
      <c r="MY3694" s="0"/>
      <c r="MZ3694" s="0"/>
      <c r="NA3694" s="0"/>
      <c r="NB3694" s="0"/>
      <c r="NC3694" s="0"/>
      <c r="ND3694" s="0"/>
      <c r="NE3694" s="0"/>
      <c r="NF3694" s="0"/>
      <c r="NG3694" s="0"/>
      <c r="NH3694" s="0"/>
      <c r="NI3694" s="0"/>
      <c r="NJ3694" s="0"/>
      <c r="NK3694" s="0"/>
      <c r="NL3694" s="0"/>
      <c r="NM3694" s="0"/>
      <c r="NN3694" s="0"/>
      <c r="NO3694" s="0"/>
      <c r="NP3694" s="0"/>
      <c r="NQ3694" s="0"/>
      <c r="NR3694" s="0"/>
      <c r="NS3694" s="0"/>
      <c r="NT3694" s="0"/>
      <c r="NU3694" s="0"/>
      <c r="NV3694" s="0"/>
      <c r="NW3694" s="0"/>
      <c r="NX3694" s="0"/>
      <c r="NY3694" s="0"/>
      <c r="NZ3694" s="0"/>
      <c r="OA3694" s="0"/>
      <c r="OB3694" s="0"/>
      <c r="OC3694" s="0"/>
      <c r="OD3694" s="0"/>
      <c r="OE3694" s="0"/>
      <c r="OF3694" s="0"/>
      <c r="OG3694" s="0"/>
      <c r="OH3694" s="0"/>
      <c r="OI3694" s="0"/>
      <c r="OJ3694" s="0"/>
      <c r="OK3694" s="0"/>
      <c r="OL3694" s="0"/>
      <c r="OM3694" s="0"/>
      <c r="ON3694" s="0"/>
      <c r="OO3694" s="0"/>
      <c r="OP3694" s="0"/>
      <c r="OQ3694" s="0"/>
      <c r="OR3694" s="0"/>
      <c r="OS3694" s="0"/>
      <c r="OT3694" s="0"/>
      <c r="OU3694" s="0"/>
      <c r="OV3694" s="0"/>
      <c r="OW3694" s="0"/>
      <c r="OX3694" s="0"/>
      <c r="OY3694" s="0"/>
      <c r="OZ3694" s="0"/>
      <c r="PA3694" s="0"/>
      <c r="PB3694" s="0"/>
      <c r="PC3694" s="0"/>
      <c r="PD3694" s="0"/>
      <c r="PE3694" s="0"/>
      <c r="PF3694" s="0"/>
      <c r="PG3694" s="0"/>
      <c r="PH3694" s="0"/>
      <c r="PI3694" s="0"/>
      <c r="PJ3694" s="0"/>
      <c r="PK3694" s="0"/>
      <c r="PL3694" s="0"/>
      <c r="PM3694" s="0"/>
      <c r="PN3694" s="0"/>
      <c r="PO3694" s="0"/>
      <c r="PP3694" s="0"/>
      <c r="PQ3694" s="0"/>
      <c r="PR3694" s="0"/>
      <c r="PS3694" s="0"/>
      <c r="PT3694" s="0"/>
      <c r="PU3694" s="0"/>
      <c r="PV3694" s="0"/>
      <c r="PW3694" s="0"/>
      <c r="PX3694" s="0"/>
      <c r="PY3694" s="0"/>
      <c r="PZ3694" s="0"/>
      <c r="QA3694" s="0"/>
      <c r="QB3694" s="0"/>
      <c r="QC3694" s="0"/>
      <c r="QD3694" s="0"/>
      <c r="QE3694" s="0"/>
      <c r="QF3694" s="0"/>
      <c r="QG3694" s="0"/>
      <c r="QH3694" s="0"/>
      <c r="QI3694" s="0"/>
      <c r="QJ3694" s="0"/>
      <c r="QK3694" s="0"/>
      <c r="QL3694" s="0"/>
      <c r="QM3694" s="0"/>
      <c r="QN3694" s="0"/>
      <c r="QO3694" s="0"/>
      <c r="QP3694" s="0"/>
      <c r="QQ3694" s="0"/>
      <c r="QR3694" s="0"/>
      <c r="QS3694" s="0"/>
      <c r="QT3694" s="0"/>
      <c r="QU3694" s="0"/>
      <c r="QV3694" s="0"/>
      <c r="QW3694" s="0"/>
      <c r="QX3694" s="0"/>
      <c r="QY3694" s="0"/>
      <c r="QZ3694" s="0"/>
      <c r="RA3694" s="0"/>
      <c r="RB3694" s="0"/>
      <c r="RC3694" s="0"/>
      <c r="RD3694" s="0"/>
      <c r="RE3694" s="0"/>
      <c r="RF3694" s="0"/>
      <c r="RG3694" s="0"/>
      <c r="RH3694" s="0"/>
      <c r="RI3694" s="0"/>
      <c r="RJ3694" s="0"/>
      <c r="RK3694" s="0"/>
      <c r="RL3694" s="0"/>
      <c r="RM3694" s="0"/>
      <c r="RN3694" s="0"/>
      <c r="RO3694" s="0"/>
      <c r="RP3694" s="0"/>
      <c r="RQ3694" s="0"/>
      <c r="RR3694" s="0"/>
      <c r="RS3694" s="0"/>
      <c r="RT3694" s="0"/>
      <c r="RU3694" s="0"/>
      <c r="RV3694" s="0"/>
      <c r="RW3694" s="0"/>
      <c r="RX3694" s="0"/>
      <c r="RY3694" s="0"/>
      <c r="RZ3694" s="0"/>
      <c r="SA3694" s="0"/>
      <c r="SB3694" s="0"/>
      <c r="SC3694" s="0"/>
      <c r="SD3694" s="0"/>
      <c r="SE3694" s="0"/>
      <c r="SF3694" s="0"/>
      <c r="SG3694" s="0"/>
      <c r="SH3694" s="0"/>
      <c r="SI3694" s="0"/>
      <c r="SJ3694" s="0"/>
      <c r="SK3694" s="0"/>
      <c r="SL3694" s="0"/>
      <c r="SM3694" s="0"/>
      <c r="SN3694" s="0"/>
      <c r="SO3694" s="0"/>
      <c r="SP3694" s="0"/>
      <c r="SQ3694" s="0"/>
      <c r="SR3694" s="0"/>
      <c r="SS3694" s="0"/>
      <c r="ST3694" s="0"/>
      <c r="SU3694" s="0"/>
      <c r="SV3694" s="0"/>
      <c r="SW3694" s="0"/>
      <c r="SX3694" s="0"/>
      <c r="SY3694" s="0"/>
      <c r="SZ3694" s="0"/>
      <c r="TA3694" s="0"/>
      <c r="TB3694" s="0"/>
      <c r="TC3694" s="0"/>
      <c r="TD3694" s="0"/>
      <c r="TE3694" s="0"/>
      <c r="TF3694" s="0"/>
      <c r="TG3694" s="0"/>
      <c r="TH3694" s="0"/>
      <c r="TI3694" s="0"/>
      <c r="TJ3694" s="0"/>
      <c r="TK3694" s="0"/>
      <c r="TL3694" s="0"/>
      <c r="TM3694" s="0"/>
      <c r="TN3694" s="0"/>
      <c r="TO3694" s="0"/>
      <c r="TP3694" s="0"/>
      <c r="TQ3694" s="0"/>
      <c r="TR3694" s="0"/>
      <c r="TS3694" s="0"/>
      <c r="TT3694" s="0"/>
      <c r="TU3694" s="0"/>
      <c r="TV3694" s="0"/>
      <c r="TW3694" s="0"/>
      <c r="TX3694" s="0"/>
      <c r="TY3694" s="0"/>
      <c r="TZ3694" s="0"/>
      <c r="UA3694" s="0"/>
      <c r="UB3694" s="0"/>
      <c r="UC3694" s="0"/>
      <c r="UD3694" s="0"/>
      <c r="UE3694" s="0"/>
      <c r="UF3694" s="0"/>
      <c r="UG3694" s="0"/>
      <c r="UH3694" s="0"/>
      <c r="UI3694" s="0"/>
      <c r="UJ3694" s="0"/>
      <c r="UK3694" s="0"/>
      <c r="UL3694" s="0"/>
      <c r="UM3694" s="0"/>
      <c r="UN3694" s="0"/>
      <c r="UO3694" s="0"/>
      <c r="UP3694" s="0"/>
      <c r="UQ3694" s="0"/>
      <c r="UR3694" s="0"/>
      <c r="US3694" s="0"/>
      <c r="UT3694" s="0"/>
      <c r="UU3694" s="0"/>
      <c r="UV3694" s="0"/>
      <c r="UW3694" s="0"/>
      <c r="UX3694" s="0"/>
      <c r="UY3694" s="0"/>
      <c r="UZ3694" s="0"/>
      <c r="VA3694" s="0"/>
      <c r="VB3694" s="0"/>
      <c r="VC3694" s="0"/>
      <c r="VD3694" s="0"/>
      <c r="VE3694" s="0"/>
      <c r="VF3694" s="0"/>
      <c r="VG3694" s="0"/>
      <c r="VH3694" s="0"/>
      <c r="VI3694" s="0"/>
      <c r="VJ3694" s="0"/>
      <c r="VK3694" s="0"/>
      <c r="VL3694" s="0"/>
      <c r="VM3694" s="0"/>
      <c r="VN3694" s="0"/>
      <c r="VO3694" s="0"/>
      <c r="VP3694" s="0"/>
      <c r="VQ3694" s="0"/>
      <c r="VR3694" s="0"/>
      <c r="VS3694" s="0"/>
      <c r="VT3694" s="0"/>
      <c r="VU3694" s="0"/>
      <c r="VV3694" s="0"/>
      <c r="VW3694" s="0"/>
      <c r="VX3694" s="0"/>
      <c r="VY3694" s="0"/>
      <c r="VZ3694" s="0"/>
      <c r="WA3694" s="0"/>
      <c r="WB3694" s="0"/>
      <c r="WC3694" s="0"/>
      <c r="WD3694" s="0"/>
      <c r="WE3694" s="0"/>
      <c r="WF3694" s="0"/>
      <c r="WG3694" s="0"/>
      <c r="WH3694" s="0"/>
      <c r="WI3694" s="0"/>
      <c r="WJ3694" s="0"/>
      <c r="WK3694" s="0"/>
      <c r="WL3694" s="0"/>
      <c r="WM3694" s="0"/>
      <c r="WN3694" s="0"/>
      <c r="WO3694" s="0"/>
      <c r="WP3694" s="0"/>
      <c r="WQ3694" s="0"/>
      <c r="WR3694" s="0"/>
      <c r="WS3694" s="0"/>
      <c r="WT3694" s="0"/>
      <c r="WU3694" s="0"/>
      <c r="WV3694" s="0"/>
      <c r="WW3694" s="0"/>
      <c r="WX3694" s="0"/>
      <c r="WY3694" s="0"/>
      <c r="WZ3694" s="0"/>
      <c r="XA3694" s="0"/>
      <c r="XB3694" s="0"/>
      <c r="XC3694" s="0"/>
      <c r="XD3694" s="0"/>
      <c r="XE3694" s="0"/>
      <c r="XF3694" s="0"/>
      <c r="XG3694" s="0"/>
      <c r="XH3694" s="0"/>
      <c r="XI3694" s="0"/>
      <c r="XJ3694" s="0"/>
      <c r="XK3694" s="0"/>
      <c r="XL3694" s="0"/>
      <c r="XM3694" s="0"/>
      <c r="XN3694" s="0"/>
      <c r="XO3694" s="0"/>
      <c r="XP3694" s="0"/>
      <c r="XQ3694" s="0"/>
      <c r="XR3694" s="0"/>
      <c r="XS3694" s="0"/>
      <c r="XT3694" s="0"/>
      <c r="XU3694" s="0"/>
      <c r="XV3694" s="0"/>
      <c r="XW3694" s="0"/>
      <c r="XX3694" s="0"/>
      <c r="XY3694" s="0"/>
      <c r="XZ3694" s="0"/>
      <c r="YA3694" s="0"/>
      <c r="YB3694" s="0"/>
      <c r="YC3694" s="0"/>
      <c r="YD3694" s="0"/>
      <c r="YE3694" s="0"/>
      <c r="YF3694" s="0"/>
      <c r="YG3694" s="0"/>
      <c r="YH3694" s="0"/>
      <c r="YI3694" s="0"/>
      <c r="YJ3694" s="0"/>
      <c r="YK3694" s="0"/>
      <c r="YL3694" s="0"/>
      <c r="YM3694" s="0"/>
      <c r="YN3694" s="0"/>
      <c r="YO3694" s="0"/>
      <c r="YP3694" s="0"/>
      <c r="YQ3694" s="0"/>
      <c r="YR3694" s="0"/>
      <c r="YS3694" s="0"/>
      <c r="YT3694" s="0"/>
      <c r="YU3694" s="0"/>
      <c r="YV3694" s="0"/>
      <c r="YW3694" s="0"/>
      <c r="YX3694" s="0"/>
      <c r="YY3694" s="0"/>
      <c r="YZ3694" s="0"/>
      <c r="ZA3694" s="0"/>
      <c r="ZB3694" s="0"/>
      <c r="ZC3694" s="0"/>
      <c r="ZD3694" s="0"/>
      <c r="ZE3694" s="0"/>
      <c r="ZF3694" s="0"/>
      <c r="ZG3694" s="0"/>
      <c r="ZH3694" s="0"/>
      <c r="ZI3694" s="0"/>
      <c r="ZJ3694" s="0"/>
      <c r="ZK3694" s="0"/>
      <c r="ZL3694" s="0"/>
      <c r="ZM3694" s="0"/>
      <c r="ZN3694" s="0"/>
      <c r="ZO3694" s="0"/>
      <c r="ZP3694" s="0"/>
      <c r="ZQ3694" s="0"/>
      <c r="ZR3694" s="0"/>
      <c r="ZS3694" s="0"/>
      <c r="ZT3694" s="0"/>
      <c r="ZU3694" s="0"/>
      <c r="ZV3694" s="0"/>
      <c r="ZW3694" s="0"/>
      <c r="ZX3694" s="0"/>
      <c r="ZY3694" s="0"/>
      <c r="ZZ3694" s="0"/>
      <c r="AAA3694" s="0"/>
      <c r="AAB3694" s="0"/>
      <c r="AAC3694" s="0"/>
      <c r="AAD3694" s="0"/>
      <c r="AAE3694" s="0"/>
      <c r="AAF3694" s="0"/>
      <c r="AAG3694" s="0"/>
      <c r="AAH3694" s="0"/>
      <c r="AAI3694" s="0"/>
      <c r="AAJ3694" s="0"/>
      <c r="AAK3694" s="0"/>
      <c r="AAL3694" s="0"/>
      <c r="AAM3694" s="0"/>
      <c r="AAN3694" s="0"/>
      <c r="AAO3694" s="0"/>
      <c r="AAP3694" s="0"/>
      <c r="AAQ3694" s="0"/>
      <c r="AAR3694" s="0"/>
      <c r="AAS3694" s="0"/>
      <c r="AAT3694" s="0"/>
      <c r="AAU3694" s="0"/>
      <c r="AAV3694" s="0"/>
      <c r="AAW3694" s="0"/>
      <c r="AAX3694" s="0"/>
      <c r="AAY3694" s="0"/>
      <c r="AAZ3694" s="0"/>
      <c r="ABA3694" s="0"/>
      <c r="ABB3694" s="0"/>
      <c r="ABC3694" s="0"/>
      <c r="ABD3694" s="0"/>
      <c r="ABE3694" s="0"/>
      <c r="ABF3694" s="0"/>
      <c r="ABG3694" s="0"/>
      <c r="ABH3694" s="0"/>
      <c r="ABI3694" s="0"/>
      <c r="ABJ3694" s="0"/>
      <c r="ABK3694" s="0"/>
      <c r="ABL3694" s="0"/>
      <c r="ABM3694" s="0"/>
      <c r="ABN3694" s="0"/>
      <c r="ABO3694" s="0"/>
      <c r="ABP3694" s="0"/>
      <c r="ABQ3694" s="0"/>
      <c r="ABR3694" s="0"/>
      <c r="ABS3694" s="0"/>
      <c r="ABT3694" s="0"/>
      <c r="ABU3694" s="0"/>
      <c r="ABV3694" s="0"/>
      <c r="ABW3694" s="0"/>
      <c r="ABX3694" s="0"/>
      <c r="ABY3694" s="0"/>
      <c r="ABZ3694" s="0"/>
      <c r="ACA3694" s="0"/>
      <c r="ACB3694" s="0"/>
      <c r="ACC3694" s="0"/>
      <c r="ACD3694" s="0"/>
      <c r="ACE3694" s="0"/>
      <c r="ACF3694" s="0"/>
      <c r="ACG3694" s="0"/>
      <c r="ACH3694" s="0"/>
      <c r="ACI3694" s="0"/>
      <c r="ACJ3694" s="0"/>
      <c r="ACK3694" s="0"/>
      <c r="ACL3694" s="0"/>
      <c r="ACM3694" s="0"/>
      <c r="ACN3694" s="0"/>
      <c r="ACO3694" s="0"/>
      <c r="ACP3694" s="0"/>
      <c r="ACQ3694" s="0"/>
      <c r="ACR3694" s="0"/>
      <c r="ACS3694" s="0"/>
      <c r="ACT3694" s="0"/>
      <c r="ACU3694" s="0"/>
      <c r="ACV3694" s="0"/>
      <c r="ACW3694" s="0"/>
      <c r="ACX3694" s="0"/>
      <c r="ACY3694" s="0"/>
      <c r="ACZ3694" s="0"/>
      <c r="ADA3694" s="0"/>
      <c r="ADB3694" s="0"/>
      <c r="ADC3694" s="0"/>
      <c r="ADD3694" s="0"/>
      <c r="ADE3694" s="0"/>
      <c r="ADF3694" s="0"/>
      <c r="ADG3694" s="0"/>
      <c r="ADH3694" s="0"/>
      <c r="ADI3694" s="0"/>
      <c r="ADJ3694" s="0"/>
      <c r="ADK3694" s="0"/>
      <c r="ADL3694" s="0"/>
      <c r="ADM3694" s="0"/>
      <c r="ADN3694" s="0"/>
      <c r="ADO3694" s="0"/>
      <c r="ADP3694" s="0"/>
      <c r="ADQ3694" s="0"/>
      <c r="ADR3694" s="0"/>
      <c r="ADS3694" s="0"/>
      <c r="ADT3694" s="0"/>
      <c r="ADU3694" s="0"/>
      <c r="ADV3694" s="0"/>
      <c r="ADW3694" s="0"/>
      <c r="ADX3694" s="0"/>
      <c r="ADY3694" s="0"/>
      <c r="ADZ3694" s="0"/>
      <c r="AEA3694" s="0"/>
      <c r="AEB3694" s="0"/>
      <c r="AEC3694" s="0"/>
      <c r="AED3694" s="0"/>
      <c r="AEE3694" s="0"/>
      <c r="AEF3694" s="0"/>
      <c r="AEG3694" s="0"/>
      <c r="AEH3694" s="0"/>
      <c r="AEI3694" s="0"/>
      <c r="AEJ3694" s="0"/>
      <c r="AEK3694" s="0"/>
      <c r="AEL3694" s="0"/>
      <c r="AEM3694" s="0"/>
      <c r="AEN3694" s="0"/>
      <c r="AEO3694" s="0"/>
      <c r="AEP3694" s="0"/>
      <c r="AEQ3694" s="0"/>
      <c r="AER3694" s="0"/>
      <c r="AES3694" s="0"/>
      <c r="AET3694" s="0"/>
      <c r="AEU3694" s="0"/>
      <c r="AEV3694" s="0"/>
      <c r="AEW3694" s="0"/>
      <c r="AEX3694" s="0"/>
      <c r="AEY3694" s="0"/>
      <c r="AEZ3694" s="0"/>
      <c r="AFA3694" s="0"/>
      <c r="AFB3694" s="0"/>
      <c r="AFC3694" s="0"/>
      <c r="AFD3694" s="0"/>
      <c r="AFE3694" s="0"/>
      <c r="AFF3694" s="0"/>
      <c r="AFG3694" s="0"/>
      <c r="AFH3694" s="0"/>
      <c r="AFI3694" s="0"/>
      <c r="AFJ3694" s="0"/>
      <c r="AFK3694" s="0"/>
      <c r="AFL3694" s="0"/>
      <c r="AFM3694" s="0"/>
      <c r="AFN3694" s="0"/>
      <c r="AFO3694" s="0"/>
      <c r="AFP3694" s="0"/>
      <c r="AFQ3694" s="0"/>
      <c r="AFR3694" s="0"/>
      <c r="AFS3694" s="0"/>
      <c r="AFT3694" s="0"/>
      <c r="AFU3694" s="0"/>
      <c r="AFV3694" s="0"/>
      <c r="AFW3694" s="0"/>
      <c r="AFX3694" s="0"/>
      <c r="AFY3694" s="0"/>
      <c r="AFZ3694" s="0"/>
      <c r="AGA3694" s="0"/>
      <c r="AGB3694" s="0"/>
      <c r="AGC3694" s="0"/>
      <c r="AGD3694" s="0"/>
      <c r="AGE3694" s="0"/>
      <c r="AGF3694" s="0"/>
      <c r="AGG3694" s="0"/>
      <c r="AGH3694" s="0"/>
      <c r="AGI3694" s="0"/>
      <c r="AGJ3694" s="0"/>
      <c r="AGK3694" s="0"/>
      <c r="AGL3694" s="0"/>
      <c r="AGM3694" s="0"/>
      <c r="AGN3694" s="0"/>
      <c r="AGO3694" s="0"/>
      <c r="AGP3694" s="0"/>
      <c r="AGQ3694" s="0"/>
      <c r="AGR3694" s="0"/>
      <c r="AGS3694" s="0"/>
      <c r="AGT3694" s="0"/>
      <c r="AGU3694" s="0"/>
      <c r="AGV3694" s="0"/>
      <c r="AGW3694" s="0"/>
      <c r="AGX3694" s="0"/>
      <c r="AGY3694" s="0"/>
      <c r="AGZ3694" s="0"/>
      <c r="AHA3694" s="0"/>
      <c r="AHB3694" s="0"/>
      <c r="AHC3694" s="0"/>
      <c r="AHD3694" s="0"/>
      <c r="AHE3694" s="0"/>
      <c r="AHF3694" s="0"/>
      <c r="AHG3694" s="0"/>
      <c r="AHH3694" s="0"/>
      <c r="AHI3694" s="0"/>
      <c r="AHJ3694" s="0"/>
      <c r="AHK3694" s="0"/>
      <c r="AHL3694" s="0"/>
      <c r="AHM3694" s="0"/>
      <c r="AHN3694" s="0"/>
      <c r="AHO3694" s="0"/>
      <c r="AHP3694" s="0"/>
      <c r="AHQ3694" s="0"/>
      <c r="AHR3694" s="0"/>
      <c r="AHS3694" s="0"/>
      <c r="AHT3694" s="0"/>
      <c r="AHU3694" s="0"/>
      <c r="AHV3694" s="0"/>
      <c r="AHW3694" s="0"/>
      <c r="AHX3694" s="0"/>
      <c r="AHY3694" s="0"/>
      <c r="AHZ3694" s="0"/>
      <c r="AIA3694" s="0"/>
      <c r="AIB3694" s="0"/>
      <c r="AIC3694" s="0"/>
      <c r="AID3694" s="0"/>
      <c r="AIE3694" s="0"/>
      <c r="AIF3694" s="0"/>
      <c r="AIG3694" s="0"/>
      <c r="AIH3694" s="0"/>
      <c r="AII3694" s="0"/>
      <c r="AIJ3694" s="0"/>
      <c r="AIK3694" s="0"/>
      <c r="AIL3694" s="0"/>
      <c r="AIM3694" s="0"/>
      <c r="AIN3694" s="0"/>
      <c r="AIO3694" s="0"/>
      <c r="AIP3694" s="0"/>
      <c r="AIQ3694" s="0"/>
      <c r="AIR3694" s="0"/>
      <c r="AIS3694" s="0"/>
      <c r="AIT3694" s="0"/>
      <c r="AIU3694" s="0"/>
      <c r="AIV3694" s="0"/>
      <c r="AIW3694" s="0"/>
      <c r="AIX3694" s="0"/>
      <c r="AIY3694" s="0"/>
      <c r="AIZ3694" s="0"/>
      <c r="AJA3694" s="0"/>
      <c r="AJB3694" s="0"/>
      <c r="AJC3694" s="0"/>
      <c r="AJD3694" s="0"/>
      <c r="AJE3694" s="0"/>
      <c r="AJF3694" s="0"/>
      <c r="AJG3694" s="0"/>
      <c r="AJH3694" s="0"/>
      <c r="AJI3694" s="0"/>
      <c r="AJJ3694" s="0"/>
      <c r="AJK3694" s="0"/>
      <c r="AJL3694" s="0"/>
      <c r="AJM3694" s="0"/>
      <c r="AJN3694" s="0"/>
      <c r="AJO3694" s="0"/>
      <c r="AJP3694" s="0"/>
      <c r="AJQ3694" s="0"/>
      <c r="AJR3694" s="0"/>
      <c r="AJS3694" s="0"/>
      <c r="AJT3694" s="0"/>
      <c r="AJU3694" s="0"/>
      <c r="AJV3694" s="0"/>
      <c r="AJW3694" s="0"/>
      <c r="AJX3694" s="0"/>
      <c r="AJY3694" s="0"/>
      <c r="AJZ3694" s="0"/>
      <c r="AKA3694" s="0"/>
      <c r="AKB3694" s="0"/>
      <c r="AKC3694" s="0"/>
      <c r="AKD3694" s="0"/>
      <c r="AKE3694" s="0"/>
      <c r="AKF3694" s="0"/>
      <c r="AKG3694" s="0"/>
      <c r="AKH3694" s="0"/>
      <c r="AKI3694" s="0"/>
      <c r="AKJ3694" s="0"/>
      <c r="AKK3694" s="0"/>
      <c r="AKL3694" s="0"/>
      <c r="AKM3694" s="0"/>
      <c r="AKN3694" s="0"/>
      <c r="AKO3694" s="0"/>
      <c r="AKP3694" s="0"/>
      <c r="AKQ3694" s="0"/>
      <c r="AKR3694" s="0"/>
      <c r="AKS3694" s="0"/>
      <c r="AKT3694" s="0"/>
      <c r="AKU3694" s="0"/>
      <c r="AKV3694" s="0"/>
      <c r="AKW3694" s="0"/>
      <c r="AKX3694" s="0"/>
      <c r="AKY3694" s="0"/>
      <c r="AKZ3694" s="0"/>
      <c r="ALA3694" s="0"/>
      <c r="ALB3694" s="0"/>
      <c r="ALC3694" s="0"/>
      <c r="ALD3694" s="0"/>
      <c r="ALE3694" s="0"/>
      <c r="ALF3694" s="0"/>
      <c r="ALG3694" s="0"/>
      <c r="ALH3694" s="0"/>
      <c r="ALI3694" s="0"/>
      <c r="ALJ3694" s="0"/>
      <c r="ALK3694" s="0"/>
      <c r="ALL3694" s="0"/>
      <c r="ALM3694" s="0"/>
      <c r="ALN3694" s="0"/>
      <c r="ALO3694" s="0"/>
      <c r="ALP3694" s="0"/>
      <c r="ALQ3694" s="0"/>
      <c r="ALR3694" s="0"/>
      <c r="ALS3694" s="0"/>
      <c r="ALT3694" s="0"/>
      <c r="ALU3694" s="0"/>
      <c r="ALV3694" s="0"/>
      <c r="ALW3694" s="0"/>
      <c r="ALX3694" s="0"/>
      <c r="ALY3694" s="0"/>
      <c r="ALZ3694" s="0"/>
      <c r="AMA3694" s="0"/>
      <c r="AMB3694" s="0"/>
      <c r="AMC3694" s="0"/>
      <c r="AMD3694" s="0"/>
      <c r="AME3694" s="0"/>
      <c r="AMF3694" s="0"/>
      <c r="AMG3694" s="0"/>
      <c r="AMH3694" s="0"/>
      <c r="AMI3694" s="0"/>
    </row>
    <row r="3695" customFormat="false" ht="12.8" hidden="false" customHeight="false" outlineLevel="0" collapsed="false">
      <c r="A3695" s="1" t="s">
        <v>3919</v>
      </c>
      <c r="C3695" s="19" t="s">
        <v>3922</v>
      </c>
      <c r="D3695" s="19" t="s">
        <v>13</v>
      </c>
      <c r="E3695" s="20" t="n">
        <v>2.2</v>
      </c>
      <c r="F3695" s="21" t="n">
        <v>5.75</v>
      </c>
      <c r="G3695" s="24" t="s">
        <v>3915</v>
      </c>
      <c r="I3695" s="3"/>
      <c r="K3695" s="4"/>
      <c r="BM3695" s="0"/>
      <c r="BN3695" s="0"/>
      <c r="BO3695" s="0"/>
      <c r="BP3695" s="0"/>
      <c r="BQ3695" s="0"/>
      <c r="BR3695" s="0"/>
      <c r="BS3695" s="0"/>
      <c r="BT3695" s="0"/>
      <c r="BU3695" s="0"/>
      <c r="BV3695" s="0"/>
      <c r="BW3695" s="0"/>
      <c r="BX3695" s="0"/>
      <c r="BY3695" s="0"/>
      <c r="BZ3695" s="0"/>
      <c r="CA3695" s="0"/>
      <c r="CB3695" s="0"/>
      <c r="CC3695" s="0"/>
      <c r="CD3695" s="0"/>
      <c r="CE3695" s="0"/>
      <c r="CF3695" s="0"/>
      <c r="CG3695" s="0"/>
      <c r="CH3695" s="0"/>
      <c r="CI3695" s="0"/>
      <c r="CJ3695" s="0"/>
      <c r="CK3695" s="0"/>
      <c r="CL3695" s="0"/>
      <c r="CM3695" s="0"/>
      <c r="CN3695" s="0"/>
      <c r="CO3695" s="0"/>
      <c r="CP3695" s="0"/>
      <c r="CQ3695" s="0"/>
      <c r="CR3695" s="0"/>
      <c r="CS3695" s="0"/>
      <c r="CT3695" s="0"/>
      <c r="CU3695" s="0"/>
      <c r="CV3695" s="0"/>
      <c r="CW3695" s="0"/>
      <c r="CX3695" s="0"/>
      <c r="CY3695" s="0"/>
      <c r="CZ3695" s="0"/>
      <c r="DA3695" s="0"/>
      <c r="DB3695" s="0"/>
      <c r="DC3695" s="0"/>
      <c r="DD3695" s="0"/>
      <c r="DE3695" s="0"/>
      <c r="DF3695" s="0"/>
      <c r="DG3695" s="0"/>
      <c r="DH3695" s="0"/>
      <c r="DI3695" s="0"/>
      <c r="DJ3695" s="0"/>
      <c r="DK3695" s="0"/>
      <c r="DL3695" s="0"/>
      <c r="DM3695" s="0"/>
      <c r="DN3695" s="0"/>
      <c r="DO3695" s="0"/>
      <c r="DP3695" s="0"/>
      <c r="DQ3695" s="0"/>
      <c r="DR3695" s="0"/>
      <c r="DS3695" s="0"/>
      <c r="DT3695" s="0"/>
      <c r="DU3695" s="0"/>
      <c r="DV3695" s="0"/>
      <c r="DW3695" s="0"/>
      <c r="DX3695" s="0"/>
      <c r="DY3695" s="0"/>
      <c r="DZ3695" s="0"/>
      <c r="EA3695" s="0"/>
      <c r="EB3695" s="0"/>
      <c r="EC3695" s="0"/>
      <c r="ED3695" s="0"/>
      <c r="EE3695" s="0"/>
      <c r="EF3695" s="0"/>
      <c r="EG3695" s="0"/>
      <c r="EH3695" s="0"/>
      <c r="EI3695" s="0"/>
      <c r="EJ3695" s="0"/>
      <c r="EK3695" s="0"/>
      <c r="EL3695" s="0"/>
      <c r="EM3695" s="0"/>
      <c r="EN3695" s="0"/>
      <c r="EO3695" s="0"/>
      <c r="EP3695" s="0"/>
      <c r="EQ3695" s="0"/>
      <c r="ER3695" s="0"/>
      <c r="ES3695" s="0"/>
      <c r="ET3695" s="0"/>
      <c r="EU3695" s="0"/>
      <c r="EV3695" s="0"/>
      <c r="EW3695" s="0"/>
      <c r="EX3695" s="0"/>
      <c r="EY3695" s="0"/>
      <c r="EZ3695" s="0"/>
      <c r="FA3695" s="0"/>
      <c r="FB3695" s="0"/>
      <c r="FC3695" s="0"/>
      <c r="FD3695" s="0"/>
      <c r="FE3695" s="0"/>
      <c r="FF3695" s="0"/>
      <c r="FG3695" s="0"/>
      <c r="FH3695" s="0"/>
      <c r="FI3695" s="0"/>
      <c r="FJ3695" s="0"/>
      <c r="FK3695" s="0"/>
      <c r="FL3695" s="0"/>
      <c r="FM3695" s="0"/>
      <c r="FN3695" s="0"/>
      <c r="FO3695" s="0"/>
      <c r="FP3695" s="0"/>
      <c r="FQ3695" s="0"/>
      <c r="FR3695" s="0"/>
      <c r="FS3695" s="0"/>
      <c r="FT3695" s="0"/>
      <c r="FU3695" s="0"/>
      <c r="FV3695" s="0"/>
      <c r="FW3695" s="0"/>
      <c r="FX3695" s="0"/>
      <c r="FY3695" s="0"/>
      <c r="FZ3695" s="0"/>
      <c r="GA3695" s="0"/>
      <c r="GB3695" s="0"/>
      <c r="GC3695" s="0"/>
      <c r="GD3695" s="0"/>
      <c r="GE3695" s="0"/>
      <c r="GF3695" s="0"/>
      <c r="GG3695" s="0"/>
      <c r="GH3695" s="0"/>
      <c r="GI3695" s="0"/>
      <c r="GJ3695" s="0"/>
      <c r="GK3695" s="0"/>
      <c r="GL3695" s="0"/>
      <c r="GM3695" s="0"/>
      <c r="GN3695" s="0"/>
      <c r="GO3695" s="0"/>
      <c r="GP3695" s="0"/>
      <c r="GQ3695" s="0"/>
      <c r="GR3695" s="0"/>
      <c r="GS3695" s="0"/>
      <c r="GT3695" s="0"/>
      <c r="GU3695" s="0"/>
      <c r="GV3695" s="0"/>
      <c r="GW3695" s="0"/>
      <c r="GX3695" s="0"/>
      <c r="GY3695" s="0"/>
      <c r="GZ3695" s="0"/>
      <c r="HA3695" s="0"/>
      <c r="HB3695" s="0"/>
      <c r="HC3695" s="0"/>
      <c r="HD3695" s="0"/>
      <c r="HE3695" s="0"/>
      <c r="HF3695" s="0"/>
      <c r="HG3695" s="0"/>
      <c r="HH3695" s="0"/>
      <c r="HI3695" s="0"/>
      <c r="HJ3695" s="0"/>
      <c r="HK3695" s="0"/>
      <c r="HL3695" s="0"/>
      <c r="HM3695" s="0"/>
      <c r="HN3695" s="0"/>
      <c r="HO3695" s="0"/>
      <c r="HP3695" s="0"/>
      <c r="HQ3695" s="0"/>
      <c r="HR3695" s="0"/>
      <c r="HS3695" s="0"/>
      <c r="HT3695" s="0"/>
      <c r="HU3695" s="0"/>
      <c r="HV3695" s="0"/>
      <c r="HW3695" s="0"/>
      <c r="HX3695" s="0"/>
      <c r="HY3695" s="0"/>
      <c r="HZ3695" s="0"/>
      <c r="IA3695" s="0"/>
      <c r="IB3695" s="0"/>
      <c r="IC3695" s="0"/>
      <c r="ID3695" s="0"/>
      <c r="IE3695" s="0"/>
      <c r="IF3695" s="0"/>
      <c r="IG3695" s="0"/>
      <c r="IH3695" s="0"/>
      <c r="II3695" s="0"/>
      <c r="IJ3695" s="0"/>
      <c r="IK3695" s="0"/>
      <c r="IL3695" s="0"/>
      <c r="IM3695" s="0"/>
      <c r="IN3695" s="0"/>
      <c r="IO3695" s="0"/>
      <c r="IP3695" s="0"/>
      <c r="IQ3695" s="0"/>
      <c r="IR3695" s="0"/>
      <c r="IS3695" s="0"/>
      <c r="IT3695" s="0"/>
      <c r="IU3695" s="0"/>
      <c r="IV3695" s="0"/>
      <c r="IW3695" s="0"/>
      <c r="IX3695" s="0"/>
      <c r="IY3695" s="0"/>
      <c r="IZ3695" s="0"/>
      <c r="JA3695" s="0"/>
      <c r="JB3695" s="0"/>
      <c r="JC3695" s="0"/>
      <c r="JD3695" s="0"/>
      <c r="JE3695" s="0"/>
      <c r="JF3695" s="0"/>
      <c r="JG3695" s="0"/>
      <c r="JH3695" s="0"/>
      <c r="JI3695" s="0"/>
      <c r="JJ3695" s="0"/>
      <c r="JK3695" s="0"/>
      <c r="JL3695" s="0"/>
      <c r="JM3695" s="0"/>
      <c r="JN3695" s="0"/>
      <c r="JO3695" s="0"/>
      <c r="JP3695" s="0"/>
      <c r="JQ3695" s="0"/>
      <c r="JR3695" s="0"/>
      <c r="JS3695" s="0"/>
      <c r="JT3695" s="0"/>
      <c r="JU3695" s="0"/>
      <c r="JV3695" s="0"/>
      <c r="JW3695" s="0"/>
      <c r="JX3695" s="0"/>
      <c r="JY3695" s="0"/>
      <c r="JZ3695" s="0"/>
      <c r="KA3695" s="0"/>
      <c r="KB3695" s="0"/>
      <c r="KC3695" s="0"/>
      <c r="KD3695" s="0"/>
      <c r="KE3695" s="0"/>
      <c r="KF3695" s="0"/>
      <c r="KG3695" s="0"/>
      <c r="KH3695" s="0"/>
      <c r="KI3695" s="0"/>
      <c r="KJ3695" s="0"/>
      <c r="KK3695" s="0"/>
      <c r="KL3695" s="0"/>
      <c r="KM3695" s="0"/>
      <c r="KN3695" s="0"/>
      <c r="KO3695" s="0"/>
      <c r="KP3695" s="0"/>
      <c r="KQ3695" s="0"/>
      <c r="KR3695" s="0"/>
      <c r="KS3695" s="0"/>
      <c r="KT3695" s="0"/>
      <c r="KU3695" s="0"/>
      <c r="KV3695" s="0"/>
      <c r="KW3695" s="0"/>
      <c r="KX3695" s="0"/>
      <c r="KY3695" s="0"/>
      <c r="KZ3695" s="0"/>
      <c r="LA3695" s="0"/>
      <c r="LB3695" s="0"/>
      <c r="LC3695" s="0"/>
      <c r="LD3695" s="0"/>
      <c r="LE3695" s="0"/>
      <c r="LF3695" s="0"/>
      <c r="LG3695" s="0"/>
      <c r="LH3695" s="0"/>
      <c r="LI3695" s="0"/>
      <c r="LJ3695" s="0"/>
      <c r="LK3695" s="0"/>
      <c r="LL3695" s="0"/>
      <c r="LM3695" s="0"/>
      <c r="LN3695" s="0"/>
      <c r="LO3695" s="0"/>
      <c r="LP3695" s="0"/>
      <c r="LQ3695" s="0"/>
      <c r="LR3695" s="0"/>
      <c r="LS3695" s="0"/>
      <c r="LT3695" s="0"/>
      <c r="LU3695" s="0"/>
      <c r="LV3695" s="0"/>
      <c r="LW3695" s="0"/>
      <c r="LX3695" s="0"/>
      <c r="LY3695" s="0"/>
      <c r="LZ3695" s="0"/>
      <c r="MA3695" s="0"/>
      <c r="MB3695" s="0"/>
      <c r="MC3695" s="0"/>
      <c r="MD3695" s="0"/>
      <c r="ME3695" s="0"/>
      <c r="MF3695" s="0"/>
      <c r="MG3695" s="0"/>
      <c r="MH3695" s="0"/>
      <c r="MI3695" s="0"/>
      <c r="MJ3695" s="0"/>
      <c r="MK3695" s="0"/>
      <c r="ML3695" s="0"/>
      <c r="MM3695" s="0"/>
      <c r="MN3695" s="0"/>
      <c r="MO3695" s="0"/>
      <c r="MP3695" s="0"/>
      <c r="MQ3695" s="0"/>
      <c r="MR3695" s="0"/>
      <c r="MS3695" s="0"/>
      <c r="MT3695" s="0"/>
      <c r="MU3695" s="0"/>
      <c r="MV3695" s="0"/>
      <c r="MW3695" s="0"/>
      <c r="MX3695" s="0"/>
      <c r="MY3695" s="0"/>
      <c r="MZ3695" s="0"/>
      <c r="NA3695" s="0"/>
      <c r="NB3695" s="0"/>
      <c r="NC3695" s="0"/>
      <c r="ND3695" s="0"/>
      <c r="NE3695" s="0"/>
      <c r="NF3695" s="0"/>
      <c r="NG3695" s="0"/>
      <c r="NH3695" s="0"/>
      <c r="NI3695" s="0"/>
      <c r="NJ3695" s="0"/>
      <c r="NK3695" s="0"/>
      <c r="NL3695" s="0"/>
      <c r="NM3695" s="0"/>
      <c r="NN3695" s="0"/>
      <c r="NO3695" s="0"/>
      <c r="NP3695" s="0"/>
      <c r="NQ3695" s="0"/>
      <c r="NR3695" s="0"/>
      <c r="NS3695" s="0"/>
      <c r="NT3695" s="0"/>
      <c r="NU3695" s="0"/>
      <c r="NV3695" s="0"/>
      <c r="NW3695" s="0"/>
      <c r="NX3695" s="0"/>
      <c r="NY3695" s="0"/>
      <c r="NZ3695" s="0"/>
      <c r="OA3695" s="0"/>
      <c r="OB3695" s="0"/>
      <c r="OC3695" s="0"/>
      <c r="OD3695" s="0"/>
      <c r="OE3695" s="0"/>
      <c r="OF3695" s="0"/>
      <c r="OG3695" s="0"/>
      <c r="OH3695" s="0"/>
      <c r="OI3695" s="0"/>
      <c r="OJ3695" s="0"/>
      <c r="OK3695" s="0"/>
      <c r="OL3695" s="0"/>
      <c r="OM3695" s="0"/>
      <c r="ON3695" s="0"/>
      <c r="OO3695" s="0"/>
      <c r="OP3695" s="0"/>
      <c r="OQ3695" s="0"/>
      <c r="OR3695" s="0"/>
      <c r="OS3695" s="0"/>
      <c r="OT3695" s="0"/>
      <c r="OU3695" s="0"/>
      <c r="OV3695" s="0"/>
      <c r="OW3695" s="0"/>
      <c r="OX3695" s="0"/>
      <c r="OY3695" s="0"/>
      <c r="OZ3695" s="0"/>
      <c r="PA3695" s="0"/>
      <c r="PB3695" s="0"/>
      <c r="PC3695" s="0"/>
      <c r="PD3695" s="0"/>
      <c r="PE3695" s="0"/>
      <c r="PF3695" s="0"/>
      <c r="PG3695" s="0"/>
      <c r="PH3695" s="0"/>
      <c r="PI3695" s="0"/>
      <c r="PJ3695" s="0"/>
      <c r="PK3695" s="0"/>
      <c r="PL3695" s="0"/>
      <c r="PM3695" s="0"/>
      <c r="PN3695" s="0"/>
      <c r="PO3695" s="0"/>
      <c r="PP3695" s="0"/>
      <c r="PQ3695" s="0"/>
      <c r="PR3695" s="0"/>
      <c r="PS3695" s="0"/>
      <c r="PT3695" s="0"/>
      <c r="PU3695" s="0"/>
      <c r="PV3695" s="0"/>
      <c r="PW3695" s="0"/>
      <c r="PX3695" s="0"/>
      <c r="PY3695" s="0"/>
      <c r="PZ3695" s="0"/>
      <c r="QA3695" s="0"/>
      <c r="QB3695" s="0"/>
      <c r="QC3695" s="0"/>
      <c r="QD3695" s="0"/>
      <c r="QE3695" s="0"/>
      <c r="QF3695" s="0"/>
      <c r="QG3695" s="0"/>
      <c r="QH3695" s="0"/>
      <c r="QI3695" s="0"/>
      <c r="QJ3695" s="0"/>
      <c r="QK3695" s="0"/>
      <c r="QL3695" s="0"/>
      <c r="QM3695" s="0"/>
      <c r="QN3695" s="0"/>
      <c r="QO3695" s="0"/>
      <c r="QP3695" s="0"/>
      <c r="QQ3695" s="0"/>
      <c r="QR3695" s="0"/>
      <c r="QS3695" s="0"/>
      <c r="QT3695" s="0"/>
      <c r="QU3695" s="0"/>
      <c r="QV3695" s="0"/>
      <c r="QW3695" s="0"/>
      <c r="QX3695" s="0"/>
      <c r="QY3695" s="0"/>
      <c r="QZ3695" s="0"/>
      <c r="RA3695" s="0"/>
      <c r="RB3695" s="0"/>
      <c r="RC3695" s="0"/>
      <c r="RD3695" s="0"/>
      <c r="RE3695" s="0"/>
      <c r="RF3695" s="0"/>
      <c r="RG3695" s="0"/>
      <c r="RH3695" s="0"/>
      <c r="RI3695" s="0"/>
      <c r="RJ3695" s="0"/>
      <c r="RK3695" s="0"/>
      <c r="RL3695" s="0"/>
      <c r="RM3695" s="0"/>
      <c r="RN3695" s="0"/>
      <c r="RO3695" s="0"/>
      <c r="RP3695" s="0"/>
      <c r="RQ3695" s="0"/>
      <c r="RR3695" s="0"/>
      <c r="RS3695" s="0"/>
      <c r="RT3695" s="0"/>
      <c r="RU3695" s="0"/>
      <c r="RV3695" s="0"/>
      <c r="RW3695" s="0"/>
      <c r="RX3695" s="0"/>
      <c r="RY3695" s="0"/>
      <c r="RZ3695" s="0"/>
      <c r="SA3695" s="0"/>
      <c r="SB3695" s="0"/>
      <c r="SC3695" s="0"/>
      <c r="SD3695" s="0"/>
      <c r="SE3695" s="0"/>
      <c r="SF3695" s="0"/>
      <c r="SG3695" s="0"/>
      <c r="SH3695" s="0"/>
      <c r="SI3695" s="0"/>
      <c r="SJ3695" s="0"/>
      <c r="SK3695" s="0"/>
      <c r="SL3695" s="0"/>
      <c r="SM3695" s="0"/>
      <c r="SN3695" s="0"/>
      <c r="SO3695" s="0"/>
      <c r="SP3695" s="0"/>
      <c r="SQ3695" s="0"/>
      <c r="SR3695" s="0"/>
      <c r="SS3695" s="0"/>
      <c r="ST3695" s="0"/>
      <c r="SU3695" s="0"/>
      <c r="SV3695" s="0"/>
      <c r="SW3695" s="0"/>
      <c r="SX3695" s="0"/>
      <c r="SY3695" s="0"/>
      <c r="SZ3695" s="0"/>
      <c r="TA3695" s="0"/>
      <c r="TB3695" s="0"/>
      <c r="TC3695" s="0"/>
      <c r="TD3695" s="0"/>
      <c r="TE3695" s="0"/>
      <c r="TF3695" s="0"/>
      <c r="TG3695" s="0"/>
      <c r="TH3695" s="0"/>
      <c r="TI3695" s="0"/>
      <c r="TJ3695" s="0"/>
      <c r="TK3695" s="0"/>
      <c r="TL3695" s="0"/>
      <c r="TM3695" s="0"/>
      <c r="TN3695" s="0"/>
      <c r="TO3695" s="0"/>
      <c r="TP3695" s="0"/>
      <c r="TQ3695" s="0"/>
      <c r="TR3695" s="0"/>
      <c r="TS3695" s="0"/>
      <c r="TT3695" s="0"/>
      <c r="TU3695" s="0"/>
      <c r="TV3695" s="0"/>
      <c r="TW3695" s="0"/>
      <c r="TX3695" s="0"/>
      <c r="TY3695" s="0"/>
      <c r="TZ3695" s="0"/>
      <c r="UA3695" s="0"/>
      <c r="UB3695" s="0"/>
      <c r="UC3695" s="0"/>
      <c r="UD3695" s="0"/>
      <c r="UE3695" s="0"/>
      <c r="UF3695" s="0"/>
      <c r="UG3695" s="0"/>
      <c r="UH3695" s="0"/>
      <c r="UI3695" s="0"/>
      <c r="UJ3695" s="0"/>
      <c r="UK3695" s="0"/>
      <c r="UL3695" s="0"/>
      <c r="UM3695" s="0"/>
      <c r="UN3695" s="0"/>
      <c r="UO3695" s="0"/>
      <c r="UP3695" s="0"/>
      <c r="UQ3695" s="0"/>
      <c r="UR3695" s="0"/>
      <c r="US3695" s="0"/>
      <c r="UT3695" s="0"/>
      <c r="UU3695" s="0"/>
      <c r="UV3695" s="0"/>
      <c r="UW3695" s="0"/>
      <c r="UX3695" s="0"/>
      <c r="UY3695" s="0"/>
      <c r="UZ3695" s="0"/>
      <c r="VA3695" s="0"/>
      <c r="VB3695" s="0"/>
      <c r="VC3695" s="0"/>
      <c r="VD3695" s="0"/>
      <c r="VE3695" s="0"/>
      <c r="VF3695" s="0"/>
      <c r="VG3695" s="0"/>
      <c r="VH3695" s="0"/>
      <c r="VI3695" s="0"/>
      <c r="VJ3695" s="0"/>
      <c r="VK3695" s="0"/>
      <c r="VL3695" s="0"/>
      <c r="VM3695" s="0"/>
      <c r="VN3695" s="0"/>
      <c r="VO3695" s="0"/>
      <c r="VP3695" s="0"/>
      <c r="VQ3695" s="0"/>
      <c r="VR3695" s="0"/>
      <c r="VS3695" s="0"/>
      <c r="VT3695" s="0"/>
      <c r="VU3695" s="0"/>
      <c r="VV3695" s="0"/>
      <c r="VW3695" s="0"/>
      <c r="VX3695" s="0"/>
      <c r="VY3695" s="0"/>
      <c r="VZ3695" s="0"/>
      <c r="WA3695" s="0"/>
      <c r="WB3695" s="0"/>
      <c r="WC3695" s="0"/>
      <c r="WD3695" s="0"/>
      <c r="WE3695" s="0"/>
      <c r="WF3695" s="0"/>
      <c r="WG3695" s="0"/>
      <c r="WH3695" s="0"/>
      <c r="WI3695" s="0"/>
      <c r="WJ3695" s="0"/>
      <c r="WK3695" s="0"/>
      <c r="WL3695" s="0"/>
      <c r="WM3695" s="0"/>
      <c r="WN3695" s="0"/>
      <c r="WO3695" s="0"/>
      <c r="WP3695" s="0"/>
      <c r="WQ3695" s="0"/>
      <c r="WR3695" s="0"/>
      <c r="WS3695" s="0"/>
      <c r="WT3695" s="0"/>
      <c r="WU3695" s="0"/>
      <c r="WV3695" s="0"/>
      <c r="WW3695" s="0"/>
      <c r="WX3695" s="0"/>
      <c r="WY3695" s="0"/>
      <c r="WZ3695" s="0"/>
      <c r="XA3695" s="0"/>
      <c r="XB3695" s="0"/>
      <c r="XC3695" s="0"/>
      <c r="XD3695" s="0"/>
      <c r="XE3695" s="0"/>
      <c r="XF3695" s="0"/>
      <c r="XG3695" s="0"/>
      <c r="XH3695" s="0"/>
      <c r="XI3695" s="0"/>
      <c r="XJ3695" s="0"/>
      <c r="XK3695" s="0"/>
      <c r="XL3695" s="0"/>
      <c r="XM3695" s="0"/>
      <c r="XN3695" s="0"/>
      <c r="XO3695" s="0"/>
      <c r="XP3695" s="0"/>
      <c r="XQ3695" s="0"/>
      <c r="XR3695" s="0"/>
      <c r="XS3695" s="0"/>
      <c r="XT3695" s="0"/>
      <c r="XU3695" s="0"/>
      <c r="XV3695" s="0"/>
      <c r="XW3695" s="0"/>
      <c r="XX3695" s="0"/>
      <c r="XY3695" s="0"/>
      <c r="XZ3695" s="0"/>
      <c r="YA3695" s="0"/>
      <c r="YB3695" s="0"/>
      <c r="YC3695" s="0"/>
      <c r="YD3695" s="0"/>
      <c r="YE3695" s="0"/>
      <c r="YF3695" s="0"/>
      <c r="YG3695" s="0"/>
      <c r="YH3695" s="0"/>
      <c r="YI3695" s="0"/>
      <c r="YJ3695" s="0"/>
      <c r="YK3695" s="0"/>
      <c r="YL3695" s="0"/>
      <c r="YM3695" s="0"/>
      <c r="YN3695" s="0"/>
      <c r="YO3695" s="0"/>
      <c r="YP3695" s="0"/>
      <c r="YQ3695" s="0"/>
      <c r="YR3695" s="0"/>
      <c r="YS3695" s="0"/>
      <c r="YT3695" s="0"/>
      <c r="YU3695" s="0"/>
      <c r="YV3695" s="0"/>
      <c r="YW3695" s="0"/>
      <c r="YX3695" s="0"/>
      <c r="YY3695" s="0"/>
      <c r="YZ3695" s="0"/>
      <c r="ZA3695" s="0"/>
      <c r="ZB3695" s="0"/>
      <c r="ZC3695" s="0"/>
      <c r="ZD3695" s="0"/>
      <c r="ZE3695" s="0"/>
      <c r="ZF3695" s="0"/>
      <c r="ZG3695" s="0"/>
      <c r="ZH3695" s="0"/>
      <c r="ZI3695" s="0"/>
      <c r="ZJ3695" s="0"/>
      <c r="ZK3695" s="0"/>
      <c r="ZL3695" s="0"/>
      <c r="ZM3695" s="0"/>
      <c r="ZN3695" s="0"/>
      <c r="ZO3695" s="0"/>
      <c r="ZP3695" s="0"/>
      <c r="ZQ3695" s="0"/>
      <c r="ZR3695" s="0"/>
      <c r="ZS3695" s="0"/>
      <c r="ZT3695" s="0"/>
      <c r="ZU3695" s="0"/>
      <c r="ZV3695" s="0"/>
      <c r="ZW3695" s="0"/>
      <c r="ZX3695" s="0"/>
      <c r="ZY3695" s="0"/>
      <c r="ZZ3695" s="0"/>
      <c r="AAA3695" s="0"/>
      <c r="AAB3695" s="0"/>
      <c r="AAC3695" s="0"/>
      <c r="AAD3695" s="0"/>
      <c r="AAE3695" s="0"/>
      <c r="AAF3695" s="0"/>
      <c r="AAG3695" s="0"/>
      <c r="AAH3695" s="0"/>
      <c r="AAI3695" s="0"/>
      <c r="AAJ3695" s="0"/>
      <c r="AAK3695" s="0"/>
      <c r="AAL3695" s="0"/>
      <c r="AAM3695" s="0"/>
      <c r="AAN3695" s="0"/>
      <c r="AAO3695" s="0"/>
      <c r="AAP3695" s="0"/>
      <c r="AAQ3695" s="0"/>
      <c r="AAR3695" s="0"/>
      <c r="AAS3695" s="0"/>
      <c r="AAT3695" s="0"/>
      <c r="AAU3695" s="0"/>
      <c r="AAV3695" s="0"/>
      <c r="AAW3695" s="0"/>
      <c r="AAX3695" s="0"/>
      <c r="AAY3695" s="0"/>
      <c r="AAZ3695" s="0"/>
      <c r="ABA3695" s="0"/>
      <c r="ABB3695" s="0"/>
      <c r="ABC3695" s="0"/>
      <c r="ABD3695" s="0"/>
      <c r="ABE3695" s="0"/>
      <c r="ABF3695" s="0"/>
      <c r="ABG3695" s="0"/>
      <c r="ABH3695" s="0"/>
      <c r="ABI3695" s="0"/>
      <c r="ABJ3695" s="0"/>
      <c r="ABK3695" s="0"/>
      <c r="ABL3695" s="0"/>
      <c r="ABM3695" s="0"/>
      <c r="ABN3695" s="0"/>
      <c r="ABO3695" s="0"/>
      <c r="ABP3695" s="0"/>
      <c r="ABQ3695" s="0"/>
      <c r="ABR3695" s="0"/>
      <c r="ABS3695" s="0"/>
      <c r="ABT3695" s="0"/>
      <c r="ABU3695" s="0"/>
      <c r="ABV3695" s="0"/>
      <c r="ABW3695" s="0"/>
      <c r="ABX3695" s="0"/>
      <c r="ABY3695" s="0"/>
      <c r="ABZ3695" s="0"/>
      <c r="ACA3695" s="0"/>
      <c r="ACB3695" s="0"/>
      <c r="ACC3695" s="0"/>
      <c r="ACD3695" s="0"/>
      <c r="ACE3695" s="0"/>
      <c r="ACF3695" s="0"/>
      <c r="ACG3695" s="0"/>
      <c r="ACH3695" s="0"/>
      <c r="ACI3695" s="0"/>
      <c r="ACJ3695" s="0"/>
      <c r="ACK3695" s="0"/>
      <c r="ACL3695" s="0"/>
      <c r="ACM3695" s="0"/>
      <c r="ACN3695" s="0"/>
      <c r="ACO3695" s="0"/>
      <c r="ACP3695" s="0"/>
      <c r="ACQ3695" s="0"/>
      <c r="ACR3695" s="0"/>
      <c r="ACS3695" s="0"/>
      <c r="ACT3695" s="0"/>
      <c r="ACU3695" s="0"/>
      <c r="ACV3695" s="0"/>
      <c r="ACW3695" s="0"/>
      <c r="ACX3695" s="0"/>
      <c r="ACY3695" s="0"/>
      <c r="ACZ3695" s="0"/>
      <c r="ADA3695" s="0"/>
      <c r="ADB3695" s="0"/>
      <c r="ADC3695" s="0"/>
      <c r="ADD3695" s="0"/>
      <c r="ADE3695" s="0"/>
      <c r="ADF3695" s="0"/>
      <c r="ADG3695" s="0"/>
      <c r="ADH3695" s="0"/>
      <c r="ADI3695" s="0"/>
      <c r="ADJ3695" s="0"/>
      <c r="ADK3695" s="0"/>
      <c r="ADL3695" s="0"/>
      <c r="ADM3695" s="0"/>
      <c r="ADN3695" s="0"/>
      <c r="ADO3695" s="0"/>
      <c r="ADP3695" s="0"/>
      <c r="ADQ3695" s="0"/>
      <c r="ADR3695" s="0"/>
      <c r="ADS3695" s="0"/>
      <c r="ADT3695" s="0"/>
      <c r="ADU3695" s="0"/>
      <c r="ADV3695" s="0"/>
      <c r="ADW3695" s="0"/>
      <c r="ADX3695" s="0"/>
      <c r="ADY3695" s="0"/>
      <c r="ADZ3695" s="0"/>
      <c r="AEA3695" s="0"/>
      <c r="AEB3695" s="0"/>
      <c r="AEC3695" s="0"/>
      <c r="AED3695" s="0"/>
      <c r="AEE3695" s="0"/>
      <c r="AEF3695" s="0"/>
      <c r="AEG3695" s="0"/>
      <c r="AEH3695" s="0"/>
      <c r="AEI3695" s="0"/>
      <c r="AEJ3695" s="0"/>
      <c r="AEK3695" s="0"/>
      <c r="AEL3695" s="0"/>
      <c r="AEM3695" s="0"/>
      <c r="AEN3695" s="0"/>
      <c r="AEO3695" s="0"/>
      <c r="AEP3695" s="0"/>
      <c r="AEQ3695" s="0"/>
      <c r="AER3695" s="0"/>
      <c r="AES3695" s="0"/>
      <c r="AET3695" s="0"/>
      <c r="AEU3695" s="0"/>
      <c r="AEV3695" s="0"/>
      <c r="AEW3695" s="0"/>
      <c r="AEX3695" s="0"/>
      <c r="AEY3695" s="0"/>
      <c r="AEZ3695" s="0"/>
      <c r="AFA3695" s="0"/>
      <c r="AFB3695" s="0"/>
      <c r="AFC3695" s="0"/>
      <c r="AFD3695" s="0"/>
      <c r="AFE3695" s="0"/>
      <c r="AFF3695" s="0"/>
      <c r="AFG3695" s="0"/>
      <c r="AFH3695" s="0"/>
      <c r="AFI3695" s="0"/>
      <c r="AFJ3695" s="0"/>
      <c r="AFK3695" s="0"/>
      <c r="AFL3695" s="0"/>
      <c r="AFM3695" s="0"/>
      <c r="AFN3695" s="0"/>
      <c r="AFO3695" s="0"/>
      <c r="AFP3695" s="0"/>
      <c r="AFQ3695" s="0"/>
      <c r="AFR3695" s="0"/>
      <c r="AFS3695" s="0"/>
      <c r="AFT3695" s="0"/>
      <c r="AFU3695" s="0"/>
      <c r="AFV3695" s="0"/>
      <c r="AFW3695" s="0"/>
      <c r="AFX3695" s="0"/>
      <c r="AFY3695" s="0"/>
      <c r="AFZ3695" s="0"/>
      <c r="AGA3695" s="0"/>
      <c r="AGB3695" s="0"/>
      <c r="AGC3695" s="0"/>
      <c r="AGD3695" s="0"/>
      <c r="AGE3695" s="0"/>
      <c r="AGF3695" s="0"/>
      <c r="AGG3695" s="0"/>
      <c r="AGH3695" s="0"/>
      <c r="AGI3695" s="0"/>
      <c r="AGJ3695" s="0"/>
      <c r="AGK3695" s="0"/>
      <c r="AGL3695" s="0"/>
      <c r="AGM3695" s="0"/>
      <c r="AGN3695" s="0"/>
      <c r="AGO3695" s="0"/>
      <c r="AGP3695" s="0"/>
      <c r="AGQ3695" s="0"/>
      <c r="AGR3695" s="0"/>
      <c r="AGS3695" s="0"/>
      <c r="AGT3695" s="0"/>
      <c r="AGU3695" s="0"/>
      <c r="AGV3695" s="0"/>
      <c r="AGW3695" s="0"/>
      <c r="AGX3695" s="0"/>
      <c r="AGY3695" s="0"/>
      <c r="AGZ3695" s="0"/>
      <c r="AHA3695" s="0"/>
      <c r="AHB3695" s="0"/>
      <c r="AHC3695" s="0"/>
      <c r="AHD3695" s="0"/>
      <c r="AHE3695" s="0"/>
      <c r="AHF3695" s="0"/>
      <c r="AHG3695" s="0"/>
      <c r="AHH3695" s="0"/>
      <c r="AHI3695" s="0"/>
      <c r="AHJ3695" s="0"/>
      <c r="AHK3695" s="0"/>
      <c r="AHL3695" s="0"/>
      <c r="AHM3695" s="0"/>
      <c r="AHN3695" s="0"/>
      <c r="AHO3695" s="0"/>
      <c r="AHP3695" s="0"/>
      <c r="AHQ3695" s="0"/>
      <c r="AHR3695" s="0"/>
      <c r="AHS3695" s="0"/>
      <c r="AHT3695" s="0"/>
      <c r="AHU3695" s="0"/>
      <c r="AHV3695" s="0"/>
      <c r="AHW3695" s="0"/>
      <c r="AHX3695" s="0"/>
      <c r="AHY3695" s="0"/>
      <c r="AHZ3695" s="0"/>
      <c r="AIA3695" s="0"/>
      <c r="AIB3695" s="0"/>
      <c r="AIC3695" s="0"/>
      <c r="AID3695" s="0"/>
      <c r="AIE3695" s="0"/>
      <c r="AIF3695" s="0"/>
      <c r="AIG3695" s="0"/>
      <c r="AIH3695" s="0"/>
      <c r="AII3695" s="0"/>
      <c r="AIJ3695" s="0"/>
      <c r="AIK3695" s="0"/>
      <c r="AIL3695" s="0"/>
      <c r="AIM3695" s="0"/>
      <c r="AIN3695" s="0"/>
      <c r="AIO3695" s="0"/>
      <c r="AIP3695" s="0"/>
      <c r="AIQ3695" s="0"/>
      <c r="AIR3695" s="0"/>
      <c r="AIS3695" s="0"/>
      <c r="AIT3695" s="0"/>
      <c r="AIU3695" s="0"/>
      <c r="AIV3695" s="0"/>
      <c r="AIW3695" s="0"/>
      <c r="AIX3695" s="0"/>
      <c r="AIY3695" s="0"/>
      <c r="AIZ3695" s="0"/>
      <c r="AJA3695" s="0"/>
      <c r="AJB3695" s="0"/>
      <c r="AJC3695" s="0"/>
      <c r="AJD3695" s="0"/>
      <c r="AJE3695" s="0"/>
      <c r="AJF3695" s="0"/>
      <c r="AJG3695" s="0"/>
      <c r="AJH3695" s="0"/>
      <c r="AJI3695" s="0"/>
      <c r="AJJ3695" s="0"/>
      <c r="AJK3695" s="0"/>
      <c r="AJL3695" s="0"/>
      <c r="AJM3695" s="0"/>
      <c r="AJN3695" s="0"/>
      <c r="AJO3695" s="0"/>
      <c r="AJP3695" s="0"/>
      <c r="AJQ3695" s="0"/>
      <c r="AJR3695" s="0"/>
      <c r="AJS3695" s="0"/>
      <c r="AJT3695" s="0"/>
      <c r="AJU3695" s="0"/>
      <c r="AJV3695" s="0"/>
      <c r="AJW3695" s="0"/>
      <c r="AJX3695" s="0"/>
      <c r="AJY3695" s="0"/>
      <c r="AJZ3695" s="0"/>
      <c r="AKA3695" s="0"/>
      <c r="AKB3695" s="0"/>
      <c r="AKC3695" s="0"/>
      <c r="AKD3695" s="0"/>
      <c r="AKE3695" s="0"/>
      <c r="AKF3695" s="0"/>
      <c r="AKG3695" s="0"/>
      <c r="AKH3695" s="0"/>
      <c r="AKI3695" s="0"/>
      <c r="AKJ3695" s="0"/>
      <c r="AKK3695" s="0"/>
      <c r="AKL3695" s="0"/>
      <c r="AKM3695" s="0"/>
      <c r="AKN3695" s="0"/>
      <c r="AKO3695" s="0"/>
      <c r="AKP3695" s="0"/>
      <c r="AKQ3695" s="0"/>
      <c r="AKR3695" s="0"/>
      <c r="AKS3695" s="0"/>
      <c r="AKT3695" s="0"/>
      <c r="AKU3695" s="0"/>
      <c r="AKV3695" s="0"/>
      <c r="AKW3695" s="0"/>
      <c r="AKX3695" s="0"/>
      <c r="AKY3695" s="0"/>
      <c r="AKZ3695" s="0"/>
      <c r="ALA3695" s="0"/>
      <c r="ALB3695" s="0"/>
      <c r="ALC3695" s="0"/>
      <c r="ALD3695" s="0"/>
      <c r="ALE3695" s="0"/>
      <c r="ALF3695" s="0"/>
      <c r="ALG3695" s="0"/>
      <c r="ALH3695" s="0"/>
      <c r="ALI3695" s="0"/>
      <c r="ALJ3695" s="0"/>
      <c r="ALK3695" s="0"/>
      <c r="ALL3695" s="0"/>
      <c r="ALM3695" s="0"/>
      <c r="ALN3695" s="0"/>
      <c r="ALO3695" s="0"/>
      <c r="ALP3695" s="0"/>
      <c r="ALQ3695" s="0"/>
      <c r="ALR3695" s="0"/>
      <c r="ALS3695" s="0"/>
      <c r="ALT3695" s="0"/>
      <c r="ALU3695" s="0"/>
      <c r="ALV3695" s="0"/>
      <c r="ALW3695" s="0"/>
      <c r="ALX3695" s="0"/>
      <c r="ALY3695" s="0"/>
      <c r="ALZ3695" s="0"/>
      <c r="AMA3695" s="0"/>
      <c r="AMB3695" s="0"/>
      <c r="AMC3695" s="0"/>
      <c r="AMD3695" s="0"/>
      <c r="AME3695" s="0"/>
      <c r="AMF3695" s="0"/>
      <c r="AMG3695" s="0"/>
      <c r="AMH3695" s="0"/>
      <c r="AMI3695" s="0"/>
    </row>
    <row r="3696" customFormat="false" ht="12.8" hidden="false" customHeight="false" outlineLevel="0" collapsed="false">
      <c r="A3696" s="1" t="s">
        <v>3919</v>
      </c>
      <c r="C3696" s="19" t="s">
        <v>3923</v>
      </c>
      <c r="D3696" s="19"/>
      <c r="E3696" s="20" t="n">
        <v>2.2</v>
      </c>
      <c r="F3696" s="21" t="n">
        <v>6.05</v>
      </c>
      <c r="G3696" s="24" t="s">
        <v>3915</v>
      </c>
      <c r="I3696" s="3"/>
      <c r="K3696" s="4"/>
      <c r="BM3696" s="0"/>
      <c r="BN3696" s="0"/>
      <c r="BO3696" s="0"/>
      <c r="BP3696" s="0"/>
      <c r="BQ3696" s="0"/>
      <c r="BR3696" s="0"/>
      <c r="BS3696" s="0"/>
      <c r="BT3696" s="0"/>
      <c r="BU3696" s="0"/>
      <c r="BV3696" s="0"/>
      <c r="BW3696" s="0"/>
      <c r="BX3696" s="0"/>
      <c r="BY3696" s="0"/>
      <c r="BZ3696" s="0"/>
      <c r="CA3696" s="0"/>
      <c r="CB3696" s="0"/>
      <c r="CC3696" s="0"/>
      <c r="CD3696" s="0"/>
      <c r="CE3696" s="0"/>
      <c r="CF3696" s="0"/>
      <c r="CG3696" s="0"/>
      <c r="CH3696" s="0"/>
      <c r="CI3696" s="0"/>
      <c r="CJ3696" s="0"/>
      <c r="CK3696" s="0"/>
      <c r="CL3696" s="0"/>
      <c r="CM3696" s="0"/>
      <c r="CN3696" s="0"/>
      <c r="CO3696" s="0"/>
      <c r="CP3696" s="0"/>
      <c r="CQ3696" s="0"/>
      <c r="CR3696" s="0"/>
      <c r="CS3696" s="0"/>
      <c r="CT3696" s="0"/>
      <c r="CU3696" s="0"/>
      <c r="CV3696" s="0"/>
      <c r="CW3696" s="0"/>
      <c r="CX3696" s="0"/>
      <c r="CY3696" s="0"/>
      <c r="CZ3696" s="0"/>
      <c r="DA3696" s="0"/>
      <c r="DB3696" s="0"/>
      <c r="DC3696" s="0"/>
      <c r="DD3696" s="0"/>
      <c r="DE3696" s="0"/>
      <c r="DF3696" s="0"/>
      <c r="DG3696" s="0"/>
      <c r="DH3696" s="0"/>
      <c r="DI3696" s="0"/>
      <c r="DJ3696" s="0"/>
      <c r="DK3696" s="0"/>
      <c r="DL3696" s="0"/>
      <c r="DM3696" s="0"/>
      <c r="DN3696" s="0"/>
      <c r="DO3696" s="0"/>
      <c r="DP3696" s="0"/>
      <c r="DQ3696" s="0"/>
      <c r="DR3696" s="0"/>
      <c r="DS3696" s="0"/>
      <c r="DT3696" s="0"/>
      <c r="DU3696" s="0"/>
      <c r="DV3696" s="0"/>
      <c r="DW3696" s="0"/>
      <c r="DX3696" s="0"/>
      <c r="DY3696" s="0"/>
      <c r="DZ3696" s="0"/>
      <c r="EA3696" s="0"/>
      <c r="EB3696" s="0"/>
      <c r="EC3696" s="0"/>
      <c r="ED3696" s="0"/>
      <c r="EE3696" s="0"/>
      <c r="EF3696" s="0"/>
      <c r="EG3696" s="0"/>
      <c r="EH3696" s="0"/>
      <c r="EI3696" s="0"/>
      <c r="EJ3696" s="0"/>
      <c r="EK3696" s="0"/>
      <c r="EL3696" s="0"/>
      <c r="EM3696" s="0"/>
      <c r="EN3696" s="0"/>
      <c r="EO3696" s="0"/>
      <c r="EP3696" s="0"/>
      <c r="EQ3696" s="0"/>
      <c r="ER3696" s="0"/>
      <c r="ES3696" s="0"/>
      <c r="ET3696" s="0"/>
      <c r="EU3696" s="0"/>
      <c r="EV3696" s="0"/>
      <c r="EW3696" s="0"/>
      <c r="EX3696" s="0"/>
      <c r="EY3696" s="0"/>
      <c r="EZ3696" s="0"/>
      <c r="FA3696" s="0"/>
      <c r="FB3696" s="0"/>
      <c r="FC3696" s="0"/>
      <c r="FD3696" s="0"/>
      <c r="FE3696" s="0"/>
      <c r="FF3696" s="0"/>
      <c r="FG3696" s="0"/>
      <c r="FH3696" s="0"/>
      <c r="FI3696" s="0"/>
      <c r="FJ3696" s="0"/>
      <c r="FK3696" s="0"/>
      <c r="FL3696" s="0"/>
      <c r="FM3696" s="0"/>
      <c r="FN3696" s="0"/>
      <c r="FO3696" s="0"/>
      <c r="FP3696" s="0"/>
      <c r="FQ3696" s="0"/>
      <c r="FR3696" s="0"/>
      <c r="FS3696" s="0"/>
      <c r="FT3696" s="0"/>
      <c r="FU3696" s="0"/>
      <c r="FV3696" s="0"/>
      <c r="FW3696" s="0"/>
      <c r="FX3696" s="0"/>
      <c r="FY3696" s="0"/>
      <c r="FZ3696" s="0"/>
      <c r="GA3696" s="0"/>
      <c r="GB3696" s="0"/>
      <c r="GC3696" s="0"/>
      <c r="GD3696" s="0"/>
      <c r="GE3696" s="0"/>
      <c r="GF3696" s="0"/>
      <c r="GG3696" s="0"/>
      <c r="GH3696" s="0"/>
      <c r="GI3696" s="0"/>
      <c r="GJ3696" s="0"/>
      <c r="GK3696" s="0"/>
      <c r="GL3696" s="0"/>
      <c r="GM3696" s="0"/>
      <c r="GN3696" s="0"/>
      <c r="GO3696" s="0"/>
      <c r="GP3696" s="0"/>
      <c r="GQ3696" s="0"/>
      <c r="GR3696" s="0"/>
      <c r="GS3696" s="0"/>
      <c r="GT3696" s="0"/>
      <c r="GU3696" s="0"/>
      <c r="GV3696" s="0"/>
      <c r="GW3696" s="0"/>
      <c r="GX3696" s="0"/>
      <c r="GY3696" s="0"/>
      <c r="GZ3696" s="0"/>
      <c r="HA3696" s="0"/>
      <c r="HB3696" s="0"/>
      <c r="HC3696" s="0"/>
      <c r="HD3696" s="0"/>
      <c r="HE3696" s="0"/>
      <c r="HF3696" s="0"/>
      <c r="HG3696" s="0"/>
      <c r="HH3696" s="0"/>
      <c r="HI3696" s="0"/>
      <c r="HJ3696" s="0"/>
      <c r="HK3696" s="0"/>
      <c r="HL3696" s="0"/>
      <c r="HM3696" s="0"/>
      <c r="HN3696" s="0"/>
      <c r="HO3696" s="0"/>
      <c r="HP3696" s="0"/>
      <c r="HQ3696" s="0"/>
      <c r="HR3696" s="0"/>
      <c r="HS3696" s="0"/>
      <c r="HT3696" s="0"/>
      <c r="HU3696" s="0"/>
      <c r="HV3696" s="0"/>
      <c r="HW3696" s="0"/>
      <c r="HX3696" s="0"/>
      <c r="HY3696" s="0"/>
      <c r="HZ3696" s="0"/>
      <c r="IA3696" s="0"/>
      <c r="IB3696" s="0"/>
      <c r="IC3696" s="0"/>
      <c r="ID3696" s="0"/>
      <c r="IE3696" s="0"/>
      <c r="IF3696" s="0"/>
      <c r="IG3696" s="0"/>
      <c r="IH3696" s="0"/>
      <c r="II3696" s="0"/>
      <c r="IJ3696" s="0"/>
      <c r="IK3696" s="0"/>
      <c r="IL3696" s="0"/>
      <c r="IM3696" s="0"/>
      <c r="IN3696" s="0"/>
      <c r="IO3696" s="0"/>
      <c r="IP3696" s="0"/>
      <c r="IQ3696" s="0"/>
      <c r="IR3696" s="0"/>
      <c r="IS3696" s="0"/>
      <c r="IT3696" s="0"/>
      <c r="IU3696" s="0"/>
      <c r="IV3696" s="0"/>
      <c r="IW3696" s="0"/>
      <c r="IX3696" s="0"/>
      <c r="IY3696" s="0"/>
      <c r="IZ3696" s="0"/>
      <c r="JA3696" s="0"/>
      <c r="JB3696" s="0"/>
      <c r="JC3696" s="0"/>
      <c r="JD3696" s="0"/>
      <c r="JE3696" s="0"/>
      <c r="JF3696" s="0"/>
      <c r="JG3696" s="0"/>
      <c r="JH3696" s="0"/>
      <c r="JI3696" s="0"/>
      <c r="JJ3696" s="0"/>
      <c r="JK3696" s="0"/>
      <c r="JL3696" s="0"/>
      <c r="JM3696" s="0"/>
      <c r="JN3696" s="0"/>
      <c r="JO3696" s="0"/>
      <c r="JP3696" s="0"/>
      <c r="JQ3696" s="0"/>
      <c r="JR3696" s="0"/>
      <c r="JS3696" s="0"/>
      <c r="JT3696" s="0"/>
      <c r="JU3696" s="0"/>
      <c r="JV3696" s="0"/>
      <c r="JW3696" s="0"/>
      <c r="JX3696" s="0"/>
      <c r="JY3696" s="0"/>
      <c r="JZ3696" s="0"/>
      <c r="KA3696" s="0"/>
      <c r="KB3696" s="0"/>
      <c r="KC3696" s="0"/>
      <c r="KD3696" s="0"/>
      <c r="KE3696" s="0"/>
      <c r="KF3696" s="0"/>
      <c r="KG3696" s="0"/>
      <c r="KH3696" s="0"/>
      <c r="KI3696" s="0"/>
      <c r="KJ3696" s="0"/>
      <c r="KK3696" s="0"/>
      <c r="KL3696" s="0"/>
      <c r="KM3696" s="0"/>
      <c r="KN3696" s="0"/>
      <c r="KO3696" s="0"/>
      <c r="KP3696" s="0"/>
      <c r="KQ3696" s="0"/>
      <c r="KR3696" s="0"/>
      <c r="KS3696" s="0"/>
      <c r="KT3696" s="0"/>
      <c r="KU3696" s="0"/>
      <c r="KV3696" s="0"/>
      <c r="KW3696" s="0"/>
      <c r="KX3696" s="0"/>
      <c r="KY3696" s="0"/>
      <c r="KZ3696" s="0"/>
      <c r="LA3696" s="0"/>
      <c r="LB3696" s="0"/>
      <c r="LC3696" s="0"/>
      <c r="LD3696" s="0"/>
      <c r="LE3696" s="0"/>
      <c r="LF3696" s="0"/>
      <c r="LG3696" s="0"/>
      <c r="LH3696" s="0"/>
      <c r="LI3696" s="0"/>
      <c r="LJ3696" s="0"/>
      <c r="LK3696" s="0"/>
      <c r="LL3696" s="0"/>
      <c r="LM3696" s="0"/>
      <c r="LN3696" s="0"/>
      <c r="LO3696" s="0"/>
      <c r="LP3696" s="0"/>
      <c r="LQ3696" s="0"/>
      <c r="LR3696" s="0"/>
      <c r="LS3696" s="0"/>
      <c r="LT3696" s="0"/>
      <c r="LU3696" s="0"/>
      <c r="LV3696" s="0"/>
      <c r="LW3696" s="0"/>
      <c r="LX3696" s="0"/>
      <c r="LY3696" s="0"/>
      <c r="LZ3696" s="0"/>
      <c r="MA3696" s="0"/>
      <c r="MB3696" s="0"/>
      <c r="MC3696" s="0"/>
      <c r="MD3696" s="0"/>
      <c r="ME3696" s="0"/>
      <c r="MF3696" s="0"/>
      <c r="MG3696" s="0"/>
      <c r="MH3696" s="0"/>
      <c r="MI3696" s="0"/>
      <c r="MJ3696" s="0"/>
      <c r="MK3696" s="0"/>
      <c r="ML3696" s="0"/>
      <c r="MM3696" s="0"/>
      <c r="MN3696" s="0"/>
      <c r="MO3696" s="0"/>
      <c r="MP3696" s="0"/>
      <c r="MQ3696" s="0"/>
      <c r="MR3696" s="0"/>
      <c r="MS3696" s="0"/>
      <c r="MT3696" s="0"/>
      <c r="MU3696" s="0"/>
      <c r="MV3696" s="0"/>
      <c r="MW3696" s="0"/>
      <c r="MX3696" s="0"/>
      <c r="MY3696" s="0"/>
      <c r="MZ3696" s="0"/>
      <c r="NA3696" s="0"/>
      <c r="NB3696" s="0"/>
      <c r="NC3696" s="0"/>
      <c r="ND3696" s="0"/>
      <c r="NE3696" s="0"/>
      <c r="NF3696" s="0"/>
      <c r="NG3696" s="0"/>
      <c r="NH3696" s="0"/>
      <c r="NI3696" s="0"/>
      <c r="NJ3696" s="0"/>
      <c r="NK3696" s="0"/>
      <c r="NL3696" s="0"/>
      <c r="NM3696" s="0"/>
      <c r="NN3696" s="0"/>
      <c r="NO3696" s="0"/>
      <c r="NP3696" s="0"/>
      <c r="NQ3696" s="0"/>
      <c r="NR3696" s="0"/>
      <c r="NS3696" s="0"/>
      <c r="NT3696" s="0"/>
      <c r="NU3696" s="0"/>
      <c r="NV3696" s="0"/>
      <c r="NW3696" s="0"/>
      <c r="NX3696" s="0"/>
      <c r="NY3696" s="0"/>
      <c r="NZ3696" s="0"/>
      <c r="OA3696" s="0"/>
      <c r="OB3696" s="0"/>
      <c r="OC3696" s="0"/>
      <c r="OD3696" s="0"/>
      <c r="OE3696" s="0"/>
      <c r="OF3696" s="0"/>
      <c r="OG3696" s="0"/>
      <c r="OH3696" s="0"/>
      <c r="OI3696" s="0"/>
      <c r="OJ3696" s="0"/>
      <c r="OK3696" s="0"/>
      <c r="OL3696" s="0"/>
      <c r="OM3696" s="0"/>
      <c r="ON3696" s="0"/>
      <c r="OO3696" s="0"/>
      <c r="OP3696" s="0"/>
      <c r="OQ3696" s="0"/>
      <c r="OR3696" s="0"/>
      <c r="OS3696" s="0"/>
      <c r="OT3696" s="0"/>
      <c r="OU3696" s="0"/>
      <c r="OV3696" s="0"/>
      <c r="OW3696" s="0"/>
      <c r="OX3696" s="0"/>
      <c r="OY3696" s="0"/>
      <c r="OZ3696" s="0"/>
      <c r="PA3696" s="0"/>
      <c r="PB3696" s="0"/>
      <c r="PC3696" s="0"/>
      <c r="PD3696" s="0"/>
      <c r="PE3696" s="0"/>
      <c r="PF3696" s="0"/>
      <c r="PG3696" s="0"/>
      <c r="PH3696" s="0"/>
      <c r="PI3696" s="0"/>
      <c r="PJ3696" s="0"/>
      <c r="PK3696" s="0"/>
      <c r="PL3696" s="0"/>
      <c r="PM3696" s="0"/>
      <c r="PN3696" s="0"/>
      <c r="PO3696" s="0"/>
      <c r="PP3696" s="0"/>
      <c r="PQ3696" s="0"/>
      <c r="PR3696" s="0"/>
      <c r="PS3696" s="0"/>
      <c r="PT3696" s="0"/>
      <c r="PU3696" s="0"/>
      <c r="PV3696" s="0"/>
      <c r="PW3696" s="0"/>
      <c r="PX3696" s="0"/>
      <c r="PY3696" s="0"/>
      <c r="PZ3696" s="0"/>
      <c r="QA3696" s="0"/>
      <c r="QB3696" s="0"/>
      <c r="QC3696" s="0"/>
      <c r="QD3696" s="0"/>
      <c r="QE3696" s="0"/>
      <c r="QF3696" s="0"/>
      <c r="QG3696" s="0"/>
      <c r="QH3696" s="0"/>
      <c r="QI3696" s="0"/>
      <c r="QJ3696" s="0"/>
      <c r="QK3696" s="0"/>
      <c r="QL3696" s="0"/>
      <c r="QM3696" s="0"/>
      <c r="QN3696" s="0"/>
      <c r="QO3696" s="0"/>
      <c r="QP3696" s="0"/>
      <c r="QQ3696" s="0"/>
      <c r="QR3696" s="0"/>
      <c r="QS3696" s="0"/>
      <c r="QT3696" s="0"/>
      <c r="QU3696" s="0"/>
      <c r="QV3696" s="0"/>
      <c r="QW3696" s="0"/>
      <c r="QX3696" s="0"/>
      <c r="QY3696" s="0"/>
      <c r="QZ3696" s="0"/>
      <c r="RA3696" s="0"/>
      <c r="RB3696" s="0"/>
      <c r="RC3696" s="0"/>
      <c r="RD3696" s="0"/>
      <c r="RE3696" s="0"/>
      <c r="RF3696" s="0"/>
      <c r="RG3696" s="0"/>
      <c r="RH3696" s="0"/>
      <c r="RI3696" s="0"/>
      <c r="RJ3696" s="0"/>
      <c r="RK3696" s="0"/>
      <c r="RL3696" s="0"/>
      <c r="RM3696" s="0"/>
      <c r="RN3696" s="0"/>
      <c r="RO3696" s="0"/>
      <c r="RP3696" s="0"/>
      <c r="RQ3696" s="0"/>
      <c r="RR3696" s="0"/>
      <c r="RS3696" s="0"/>
      <c r="RT3696" s="0"/>
      <c r="RU3696" s="0"/>
      <c r="RV3696" s="0"/>
      <c r="RW3696" s="0"/>
      <c r="RX3696" s="0"/>
      <c r="RY3696" s="0"/>
      <c r="RZ3696" s="0"/>
      <c r="SA3696" s="0"/>
      <c r="SB3696" s="0"/>
      <c r="SC3696" s="0"/>
      <c r="SD3696" s="0"/>
      <c r="SE3696" s="0"/>
      <c r="SF3696" s="0"/>
      <c r="SG3696" s="0"/>
      <c r="SH3696" s="0"/>
      <c r="SI3696" s="0"/>
      <c r="SJ3696" s="0"/>
      <c r="SK3696" s="0"/>
      <c r="SL3696" s="0"/>
      <c r="SM3696" s="0"/>
      <c r="SN3696" s="0"/>
      <c r="SO3696" s="0"/>
      <c r="SP3696" s="0"/>
      <c r="SQ3696" s="0"/>
      <c r="SR3696" s="0"/>
      <c r="SS3696" s="0"/>
      <c r="ST3696" s="0"/>
      <c r="SU3696" s="0"/>
      <c r="SV3696" s="0"/>
      <c r="SW3696" s="0"/>
      <c r="SX3696" s="0"/>
      <c r="SY3696" s="0"/>
      <c r="SZ3696" s="0"/>
      <c r="TA3696" s="0"/>
      <c r="TB3696" s="0"/>
      <c r="TC3696" s="0"/>
      <c r="TD3696" s="0"/>
      <c r="TE3696" s="0"/>
      <c r="TF3696" s="0"/>
      <c r="TG3696" s="0"/>
      <c r="TH3696" s="0"/>
      <c r="TI3696" s="0"/>
      <c r="TJ3696" s="0"/>
      <c r="TK3696" s="0"/>
      <c r="TL3696" s="0"/>
      <c r="TM3696" s="0"/>
      <c r="TN3696" s="0"/>
      <c r="TO3696" s="0"/>
      <c r="TP3696" s="0"/>
      <c r="TQ3696" s="0"/>
      <c r="TR3696" s="0"/>
      <c r="TS3696" s="0"/>
      <c r="TT3696" s="0"/>
      <c r="TU3696" s="0"/>
      <c r="TV3696" s="0"/>
      <c r="TW3696" s="0"/>
      <c r="TX3696" s="0"/>
      <c r="TY3696" s="0"/>
      <c r="TZ3696" s="0"/>
      <c r="UA3696" s="0"/>
      <c r="UB3696" s="0"/>
      <c r="UC3696" s="0"/>
      <c r="UD3696" s="0"/>
      <c r="UE3696" s="0"/>
      <c r="UF3696" s="0"/>
      <c r="UG3696" s="0"/>
      <c r="UH3696" s="0"/>
      <c r="UI3696" s="0"/>
      <c r="UJ3696" s="0"/>
      <c r="UK3696" s="0"/>
      <c r="UL3696" s="0"/>
      <c r="UM3696" s="0"/>
      <c r="UN3696" s="0"/>
      <c r="UO3696" s="0"/>
      <c r="UP3696" s="0"/>
      <c r="UQ3696" s="0"/>
      <c r="UR3696" s="0"/>
      <c r="US3696" s="0"/>
      <c r="UT3696" s="0"/>
      <c r="UU3696" s="0"/>
      <c r="UV3696" s="0"/>
      <c r="UW3696" s="0"/>
      <c r="UX3696" s="0"/>
      <c r="UY3696" s="0"/>
      <c r="UZ3696" s="0"/>
      <c r="VA3696" s="0"/>
      <c r="VB3696" s="0"/>
      <c r="VC3696" s="0"/>
      <c r="VD3696" s="0"/>
      <c r="VE3696" s="0"/>
      <c r="VF3696" s="0"/>
      <c r="VG3696" s="0"/>
      <c r="VH3696" s="0"/>
      <c r="VI3696" s="0"/>
      <c r="VJ3696" s="0"/>
      <c r="VK3696" s="0"/>
      <c r="VL3696" s="0"/>
      <c r="VM3696" s="0"/>
      <c r="VN3696" s="0"/>
      <c r="VO3696" s="0"/>
      <c r="VP3696" s="0"/>
      <c r="VQ3696" s="0"/>
      <c r="VR3696" s="0"/>
      <c r="VS3696" s="0"/>
      <c r="VT3696" s="0"/>
      <c r="VU3696" s="0"/>
      <c r="VV3696" s="0"/>
      <c r="VW3696" s="0"/>
      <c r="VX3696" s="0"/>
      <c r="VY3696" s="0"/>
      <c r="VZ3696" s="0"/>
      <c r="WA3696" s="0"/>
      <c r="WB3696" s="0"/>
      <c r="WC3696" s="0"/>
      <c r="WD3696" s="0"/>
      <c r="WE3696" s="0"/>
      <c r="WF3696" s="0"/>
      <c r="WG3696" s="0"/>
      <c r="WH3696" s="0"/>
      <c r="WI3696" s="0"/>
      <c r="WJ3696" s="0"/>
      <c r="WK3696" s="0"/>
      <c r="WL3696" s="0"/>
      <c r="WM3696" s="0"/>
      <c r="WN3696" s="0"/>
      <c r="WO3696" s="0"/>
      <c r="WP3696" s="0"/>
      <c r="WQ3696" s="0"/>
      <c r="WR3696" s="0"/>
      <c r="WS3696" s="0"/>
      <c r="WT3696" s="0"/>
      <c r="WU3696" s="0"/>
      <c r="WV3696" s="0"/>
      <c r="WW3696" s="0"/>
      <c r="WX3696" s="0"/>
      <c r="WY3696" s="0"/>
      <c r="WZ3696" s="0"/>
      <c r="XA3696" s="0"/>
      <c r="XB3696" s="0"/>
      <c r="XC3696" s="0"/>
      <c r="XD3696" s="0"/>
      <c r="XE3696" s="0"/>
      <c r="XF3696" s="0"/>
      <c r="XG3696" s="0"/>
      <c r="XH3696" s="0"/>
      <c r="XI3696" s="0"/>
      <c r="XJ3696" s="0"/>
      <c r="XK3696" s="0"/>
      <c r="XL3696" s="0"/>
      <c r="XM3696" s="0"/>
      <c r="XN3696" s="0"/>
      <c r="XO3696" s="0"/>
      <c r="XP3696" s="0"/>
      <c r="XQ3696" s="0"/>
      <c r="XR3696" s="0"/>
      <c r="XS3696" s="0"/>
      <c r="XT3696" s="0"/>
      <c r="XU3696" s="0"/>
      <c r="XV3696" s="0"/>
      <c r="XW3696" s="0"/>
      <c r="XX3696" s="0"/>
      <c r="XY3696" s="0"/>
      <c r="XZ3696" s="0"/>
      <c r="YA3696" s="0"/>
      <c r="YB3696" s="0"/>
      <c r="YC3696" s="0"/>
      <c r="YD3696" s="0"/>
      <c r="YE3696" s="0"/>
      <c r="YF3696" s="0"/>
      <c r="YG3696" s="0"/>
      <c r="YH3696" s="0"/>
      <c r="YI3696" s="0"/>
      <c r="YJ3696" s="0"/>
      <c r="YK3696" s="0"/>
      <c r="YL3696" s="0"/>
      <c r="YM3696" s="0"/>
      <c r="YN3696" s="0"/>
      <c r="YO3696" s="0"/>
      <c r="YP3696" s="0"/>
      <c r="YQ3696" s="0"/>
      <c r="YR3696" s="0"/>
      <c r="YS3696" s="0"/>
      <c r="YT3696" s="0"/>
      <c r="YU3696" s="0"/>
      <c r="YV3696" s="0"/>
      <c r="YW3696" s="0"/>
      <c r="YX3696" s="0"/>
      <c r="YY3696" s="0"/>
      <c r="YZ3696" s="0"/>
      <c r="ZA3696" s="0"/>
      <c r="ZB3696" s="0"/>
      <c r="ZC3696" s="0"/>
      <c r="ZD3696" s="0"/>
      <c r="ZE3696" s="0"/>
      <c r="ZF3696" s="0"/>
      <c r="ZG3696" s="0"/>
      <c r="ZH3696" s="0"/>
      <c r="ZI3696" s="0"/>
      <c r="ZJ3696" s="0"/>
      <c r="ZK3696" s="0"/>
      <c r="ZL3696" s="0"/>
      <c r="ZM3696" s="0"/>
      <c r="ZN3696" s="0"/>
      <c r="ZO3696" s="0"/>
      <c r="ZP3696" s="0"/>
      <c r="ZQ3696" s="0"/>
      <c r="ZR3696" s="0"/>
      <c r="ZS3696" s="0"/>
      <c r="ZT3696" s="0"/>
      <c r="ZU3696" s="0"/>
      <c r="ZV3696" s="0"/>
      <c r="ZW3696" s="0"/>
      <c r="ZX3696" s="0"/>
      <c r="ZY3696" s="0"/>
      <c r="ZZ3696" s="0"/>
      <c r="AAA3696" s="0"/>
      <c r="AAB3696" s="0"/>
      <c r="AAC3696" s="0"/>
      <c r="AAD3696" s="0"/>
      <c r="AAE3696" s="0"/>
      <c r="AAF3696" s="0"/>
      <c r="AAG3696" s="0"/>
      <c r="AAH3696" s="0"/>
      <c r="AAI3696" s="0"/>
      <c r="AAJ3696" s="0"/>
      <c r="AAK3696" s="0"/>
      <c r="AAL3696" s="0"/>
      <c r="AAM3696" s="0"/>
      <c r="AAN3696" s="0"/>
      <c r="AAO3696" s="0"/>
      <c r="AAP3696" s="0"/>
      <c r="AAQ3696" s="0"/>
      <c r="AAR3696" s="0"/>
      <c r="AAS3696" s="0"/>
      <c r="AAT3696" s="0"/>
      <c r="AAU3696" s="0"/>
      <c r="AAV3696" s="0"/>
      <c r="AAW3696" s="0"/>
      <c r="AAX3696" s="0"/>
      <c r="AAY3696" s="0"/>
      <c r="AAZ3696" s="0"/>
      <c r="ABA3696" s="0"/>
      <c r="ABB3696" s="0"/>
      <c r="ABC3696" s="0"/>
      <c r="ABD3696" s="0"/>
      <c r="ABE3696" s="0"/>
      <c r="ABF3696" s="0"/>
      <c r="ABG3696" s="0"/>
      <c r="ABH3696" s="0"/>
      <c r="ABI3696" s="0"/>
      <c r="ABJ3696" s="0"/>
      <c r="ABK3696" s="0"/>
      <c r="ABL3696" s="0"/>
      <c r="ABM3696" s="0"/>
      <c r="ABN3696" s="0"/>
      <c r="ABO3696" s="0"/>
      <c r="ABP3696" s="0"/>
      <c r="ABQ3696" s="0"/>
      <c r="ABR3696" s="0"/>
      <c r="ABS3696" s="0"/>
      <c r="ABT3696" s="0"/>
      <c r="ABU3696" s="0"/>
      <c r="ABV3696" s="0"/>
      <c r="ABW3696" s="0"/>
      <c r="ABX3696" s="0"/>
      <c r="ABY3696" s="0"/>
      <c r="ABZ3696" s="0"/>
      <c r="ACA3696" s="0"/>
      <c r="ACB3696" s="0"/>
      <c r="ACC3696" s="0"/>
      <c r="ACD3696" s="0"/>
      <c r="ACE3696" s="0"/>
      <c r="ACF3696" s="0"/>
      <c r="ACG3696" s="0"/>
      <c r="ACH3696" s="0"/>
      <c r="ACI3696" s="0"/>
      <c r="ACJ3696" s="0"/>
      <c r="ACK3696" s="0"/>
      <c r="ACL3696" s="0"/>
      <c r="ACM3696" s="0"/>
      <c r="ACN3696" s="0"/>
      <c r="ACO3696" s="0"/>
      <c r="ACP3696" s="0"/>
      <c r="ACQ3696" s="0"/>
      <c r="ACR3696" s="0"/>
      <c r="ACS3696" s="0"/>
      <c r="ACT3696" s="0"/>
      <c r="ACU3696" s="0"/>
      <c r="ACV3696" s="0"/>
      <c r="ACW3696" s="0"/>
      <c r="ACX3696" s="0"/>
      <c r="ACY3696" s="0"/>
      <c r="ACZ3696" s="0"/>
      <c r="ADA3696" s="0"/>
      <c r="ADB3696" s="0"/>
      <c r="ADC3696" s="0"/>
      <c r="ADD3696" s="0"/>
      <c r="ADE3696" s="0"/>
      <c r="ADF3696" s="0"/>
      <c r="ADG3696" s="0"/>
      <c r="ADH3696" s="0"/>
      <c r="ADI3696" s="0"/>
      <c r="ADJ3696" s="0"/>
      <c r="ADK3696" s="0"/>
      <c r="ADL3696" s="0"/>
      <c r="ADM3696" s="0"/>
      <c r="ADN3696" s="0"/>
      <c r="ADO3696" s="0"/>
      <c r="ADP3696" s="0"/>
      <c r="ADQ3696" s="0"/>
      <c r="ADR3696" s="0"/>
      <c r="ADS3696" s="0"/>
      <c r="ADT3696" s="0"/>
      <c r="ADU3696" s="0"/>
      <c r="ADV3696" s="0"/>
      <c r="ADW3696" s="0"/>
      <c r="ADX3696" s="0"/>
      <c r="ADY3696" s="0"/>
      <c r="ADZ3696" s="0"/>
      <c r="AEA3696" s="0"/>
      <c r="AEB3696" s="0"/>
      <c r="AEC3696" s="0"/>
      <c r="AED3696" s="0"/>
      <c r="AEE3696" s="0"/>
      <c r="AEF3696" s="0"/>
      <c r="AEG3696" s="0"/>
      <c r="AEH3696" s="0"/>
      <c r="AEI3696" s="0"/>
      <c r="AEJ3696" s="0"/>
      <c r="AEK3696" s="0"/>
      <c r="AEL3696" s="0"/>
      <c r="AEM3696" s="0"/>
      <c r="AEN3696" s="0"/>
      <c r="AEO3696" s="0"/>
      <c r="AEP3696" s="0"/>
      <c r="AEQ3696" s="0"/>
      <c r="AER3696" s="0"/>
      <c r="AES3696" s="0"/>
      <c r="AET3696" s="0"/>
      <c r="AEU3696" s="0"/>
      <c r="AEV3696" s="0"/>
      <c r="AEW3696" s="0"/>
      <c r="AEX3696" s="0"/>
      <c r="AEY3696" s="0"/>
      <c r="AEZ3696" s="0"/>
      <c r="AFA3696" s="0"/>
      <c r="AFB3696" s="0"/>
      <c r="AFC3696" s="0"/>
      <c r="AFD3696" s="0"/>
      <c r="AFE3696" s="0"/>
      <c r="AFF3696" s="0"/>
      <c r="AFG3696" s="0"/>
      <c r="AFH3696" s="0"/>
      <c r="AFI3696" s="0"/>
      <c r="AFJ3696" s="0"/>
      <c r="AFK3696" s="0"/>
      <c r="AFL3696" s="0"/>
      <c r="AFM3696" s="0"/>
      <c r="AFN3696" s="0"/>
      <c r="AFO3696" s="0"/>
      <c r="AFP3696" s="0"/>
      <c r="AFQ3696" s="0"/>
      <c r="AFR3696" s="0"/>
      <c r="AFS3696" s="0"/>
      <c r="AFT3696" s="0"/>
      <c r="AFU3696" s="0"/>
      <c r="AFV3696" s="0"/>
      <c r="AFW3696" s="0"/>
      <c r="AFX3696" s="0"/>
      <c r="AFY3696" s="0"/>
      <c r="AFZ3696" s="0"/>
      <c r="AGA3696" s="0"/>
      <c r="AGB3696" s="0"/>
      <c r="AGC3696" s="0"/>
      <c r="AGD3696" s="0"/>
      <c r="AGE3696" s="0"/>
      <c r="AGF3696" s="0"/>
      <c r="AGG3696" s="0"/>
      <c r="AGH3696" s="0"/>
      <c r="AGI3696" s="0"/>
      <c r="AGJ3696" s="0"/>
      <c r="AGK3696" s="0"/>
      <c r="AGL3696" s="0"/>
      <c r="AGM3696" s="0"/>
      <c r="AGN3696" s="0"/>
      <c r="AGO3696" s="0"/>
      <c r="AGP3696" s="0"/>
      <c r="AGQ3696" s="0"/>
      <c r="AGR3696" s="0"/>
      <c r="AGS3696" s="0"/>
      <c r="AGT3696" s="0"/>
      <c r="AGU3696" s="0"/>
      <c r="AGV3696" s="0"/>
      <c r="AGW3696" s="0"/>
      <c r="AGX3696" s="0"/>
      <c r="AGY3696" s="0"/>
      <c r="AGZ3696" s="0"/>
      <c r="AHA3696" s="0"/>
      <c r="AHB3696" s="0"/>
      <c r="AHC3696" s="0"/>
      <c r="AHD3696" s="0"/>
      <c r="AHE3696" s="0"/>
      <c r="AHF3696" s="0"/>
      <c r="AHG3696" s="0"/>
      <c r="AHH3696" s="0"/>
      <c r="AHI3696" s="0"/>
      <c r="AHJ3696" s="0"/>
      <c r="AHK3696" s="0"/>
      <c r="AHL3696" s="0"/>
      <c r="AHM3696" s="0"/>
      <c r="AHN3696" s="0"/>
      <c r="AHO3696" s="0"/>
      <c r="AHP3696" s="0"/>
      <c r="AHQ3696" s="0"/>
      <c r="AHR3696" s="0"/>
      <c r="AHS3696" s="0"/>
      <c r="AHT3696" s="0"/>
      <c r="AHU3696" s="0"/>
      <c r="AHV3696" s="0"/>
      <c r="AHW3696" s="0"/>
      <c r="AHX3696" s="0"/>
      <c r="AHY3696" s="0"/>
      <c r="AHZ3696" s="0"/>
      <c r="AIA3696" s="0"/>
      <c r="AIB3696" s="0"/>
      <c r="AIC3696" s="0"/>
      <c r="AID3696" s="0"/>
      <c r="AIE3696" s="0"/>
      <c r="AIF3696" s="0"/>
      <c r="AIG3696" s="0"/>
      <c r="AIH3696" s="0"/>
      <c r="AII3696" s="0"/>
      <c r="AIJ3696" s="0"/>
      <c r="AIK3696" s="0"/>
      <c r="AIL3696" s="0"/>
      <c r="AIM3696" s="0"/>
      <c r="AIN3696" s="0"/>
      <c r="AIO3696" s="0"/>
      <c r="AIP3696" s="0"/>
      <c r="AIQ3696" s="0"/>
      <c r="AIR3696" s="0"/>
      <c r="AIS3696" s="0"/>
      <c r="AIT3696" s="0"/>
      <c r="AIU3696" s="0"/>
      <c r="AIV3696" s="0"/>
      <c r="AIW3696" s="0"/>
      <c r="AIX3696" s="0"/>
      <c r="AIY3696" s="0"/>
      <c r="AIZ3696" s="0"/>
      <c r="AJA3696" s="0"/>
      <c r="AJB3696" s="0"/>
      <c r="AJC3696" s="0"/>
      <c r="AJD3696" s="0"/>
      <c r="AJE3696" s="0"/>
      <c r="AJF3696" s="0"/>
      <c r="AJG3696" s="0"/>
      <c r="AJH3696" s="0"/>
      <c r="AJI3696" s="0"/>
      <c r="AJJ3696" s="0"/>
      <c r="AJK3696" s="0"/>
      <c r="AJL3696" s="0"/>
      <c r="AJM3696" s="0"/>
      <c r="AJN3696" s="0"/>
      <c r="AJO3696" s="0"/>
      <c r="AJP3696" s="0"/>
      <c r="AJQ3696" s="0"/>
      <c r="AJR3696" s="0"/>
      <c r="AJS3696" s="0"/>
      <c r="AJT3696" s="0"/>
      <c r="AJU3696" s="0"/>
      <c r="AJV3696" s="0"/>
      <c r="AJW3696" s="0"/>
      <c r="AJX3696" s="0"/>
      <c r="AJY3696" s="0"/>
      <c r="AJZ3696" s="0"/>
      <c r="AKA3696" s="0"/>
      <c r="AKB3696" s="0"/>
      <c r="AKC3696" s="0"/>
      <c r="AKD3696" s="0"/>
      <c r="AKE3696" s="0"/>
      <c r="AKF3696" s="0"/>
      <c r="AKG3696" s="0"/>
      <c r="AKH3696" s="0"/>
      <c r="AKI3696" s="0"/>
      <c r="AKJ3696" s="0"/>
      <c r="AKK3696" s="0"/>
      <c r="AKL3696" s="0"/>
      <c r="AKM3696" s="0"/>
      <c r="AKN3696" s="0"/>
      <c r="AKO3696" s="0"/>
      <c r="AKP3696" s="0"/>
      <c r="AKQ3696" s="0"/>
      <c r="AKR3696" s="0"/>
      <c r="AKS3696" s="0"/>
      <c r="AKT3696" s="0"/>
      <c r="AKU3696" s="0"/>
      <c r="AKV3696" s="0"/>
      <c r="AKW3696" s="0"/>
      <c r="AKX3696" s="0"/>
      <c r="AKY3696" s="0"/>
      <c r="AKZ3696" s="0"/>
      <c r="ALA3696" s="0"/>
      <c r="ALB3696" s="0"/>
      <c r="ALC3696" s="0"/>
      <c r="ALD3696" s="0"/>
      <c r="ALE3696" s="0"/>
      <c r="ALF3696" s="0"/>
      <c r="ALG3696" s="0"/>
      <c r="ALH3696" s="0"/>
      <c r="ALI3696" s="0"/>
      <c r="ALJ3696" s="0"/>
      <c r="ALK3696" s="0"/>
      <c r="ALL3696" s="0"/>
      <c r="ALM3696" s="0"/>
      <c r="ALN3696" s="0"/>
      <c r="ALO3696" s="0"/>
      <c r="ALP3696" s="0"/>
      <c r="ALQ3696" s="0"/>
      <c r="ALR3696" s="0"/>
      <c r="ALS3696" s="0"/>
      <c r="ALT3696" s="0"/>
      <c r="ALU3696" s="0"/>
      <c r="ALV3696" s="0"/>
      <c r="ALW3696" s="0"/>
      <c r="ALX3696" s="0"/>
      <c r="ALY3696" s="0"/>
      <c r="ALZ3696" s="0"/>
      <c r="AMA3696" s="0"/>
      <c r="AMB3696" s="0"/>
      <c r="AMC3696" s="0"/>
      <c r="AMD3696" s="0"/>
      <c r="AME3696" s="0"/>
      <c r="AMF3696" s="0"/>
      <c r="AMG3696" s="0"/>
      <c r="AMH3696" s="0"/>
      <c r="AMI3696" s="0"/>
    </row>
    <row r="3698" customFormat="false" ht="17.35" hidden="false" customHeight="false" outlineLevel="0" collapsed="false">
      <c r="C3698" s="15" t="s">
        <v>3924</v>
      </c>
      <c r="D3698" s="45" t="s">
        <v>1</v>
      </c>
      <c r="E3698" s="0"/>
      <c r="F3698" s="0"/>
      <c r="I3698" s="3"/>
      <c r="BM3698" s="0"/>
      <c r="BN3698" s="0"/>
      <c r="BO3698" s="0"/>
      <c r="BP3698" s="0"/>
      <c r="BQ3698" s="0"/>
      <c r="BR3698" s="0"/>
      <c r="BS3698" s="0"/>
      <c r="BT3698" s="0"/>
      <c r="BU3698" s="0"/>
      <c r="BV3698" s="0"/>
      <c r="BW3698" s="0"/>
      <c r="BX3698" s="0"/>
      <c r="BY3698" s="0"/>
      <c r="BZ3698" s="0"/>
      <c r="CA3698" s="0"/>
      <c r="CB3698" s="0"/>
      <c r="CC3698" s="0"/>
      <c r="CD3698" s="0"/>
      <c r="CE3698" s="0"/>
      <c r="CF3698" s="0"/>
      <c r="CG3698" s="0"/>
      <c r="CH3698" s="0"/>
      <c r="CI3698" s="0"/>
      <c r="CJ3698" s="0"/>
      <c r="CK3698" s="0"/>
      <c r="CL3698" s="0"/>
      <c r="CM3698" s="0"/>
      <c r="CN3698" s="0"/>
      <c r="CO3698" s="0"/>
      <c r="CP3698" s="0"/>
      <c r="CQ3698" s="0"/>
      <c r="CR3698" s="0"/>
      <c r="CS3698" s="0"/>
      <c r="CT3698" s="0"/>
      <c r="CU3698" s="0"/>
      <c r="CV3698" s="0"/>
      <c r="CW3698" s="0"/>
      <c r="CX3698" s="0"/>
      <c r="CY3698" s="0"/>
      <c r="CZ3698" s="0"/>
      <c r="DA3698" s="0"/>
      <c r="DB3698" s="0"/>
      <c r="DC3698" s="0"/>
      <c r="DD3698" s="0"/>
      <c r="DE3698" s="0"/>
      <c r="DF3698" s="0"/>
      <c r="DG3698" s="0"/>
      <c r="DH3698" s="0"/>
      <c r="DI3698" s="0"/>
      <c r="DJ3698" s="0"/>
      <c r="DK3698" s="0"/>
      <c r="DL3698" s="0"/>
      <c r="DM3698" s="0"/>
      <c r="DN3698" s="0"/>
      <c r="DO3698" s="0"/>
      <c r="DP3698" s="0"/>
      <c r="DQ3698" s="0"/>
      <c r="DR3698" s="0"/>
      <c r="DS3698" s="0"/>
      <c r="DT3698" s="0"/>
      <c r="DU3698" s="0"/>
      <c r="DV3698" s="0"/>
      <c r="DW3698" s="0"/>
      <c r="DX3698" s="0"/>
      <c r="DY3698" s="0"/>
      <c r="DZ3698" s="0"/>
      <c r="EA3698" s="0"/>
      <c r="EB3698" s="0"/>
      <c r="EC3698" s="0"/>
      <c r="ED3698" s="0"/>
      <c r="EE3698" s="0"/>
      <c r="EF3698" s="0"/>
      <c r="EG3698" s="0"/>
      <c r="EH3698" s="0"/>
      <c r="EI3698" s="0"/>
      <c r="EJ3698" s="0"/>
      <c r="EK3698" s="0"/>
      <c r="EL3698" s="0"/>
      <c r="EM3698" s="0"/>
      <c r="EN3698" s="0"/>
      <c r="EO3698" s="0"/>
      <c r="EP3698" s="0"/>
      <c r="EQ3698" s="0"/>
      <c r="ER3698" s="0"/>
      <c r="ES3698" s="0"/>
      <c r="ET3698" s="0"/>
      <c r="EU3698" s="0"/>
      <c r="EV3698" s="0"/>
      <c r="EW3698" s="0"/>
      <c r="EX3698" s="0"/>
      <c r="EY3698" s="0"/>
      <c r="EZ3698" s="0"/>
      <c r="FA3698" s="0"/>
      <c r="FB3698" s="0"/>
      <c r="FC3698" s="0"/>
      <c r="FD3698" s="0"/>
      <c r="FE3698" s="0"/>
      <c r="FF3698" s="0"/>
      <c r="FG3698" s="0"/>
      <c r="FH3698" s="0"/>
      <c r="FI3698" s="0"/>
      <c r="FJ3698" s="0"/>
      <c r="FK3698" s="0"/>
      <c r="FL3698" s="0"/>
      <c r="FM3698" s="0"/>
      <c r="FN3698" s="0"/>
      <c r="FO3698" s="0"/>
      <c r="FP3698" s="0"/>
      <c r="FQ3698" s="0"/>
      <c r="FR3698" s="0"/>
      <c r="FS3698" s="0"/>
      <c r="FT3698" s="0"/>
      <c r="FU3698" s="0"/>
      <c r="FV3698" s="0"/>
      <c r="FW3698" s="0"/>
      <c r="FX3698" s="0"/>
      <c r="FY3698" s="0"/>
      <c r="FZ3698" s="0"/>
      <c r="GA3698" s="0"/>
      <c r="GB3698" s="0"/>
      <c r="GC3698" s="0"/>
      <c r="GD3698" s="0"/>
      <c r="GE3698" s="0"/>
      <c r="GF3698" s="0"/>
      <c r="GG3698" s="0"/>
      <c r="GH3698" s="0"/>
      <c r="GI3698" s="0"/>
      <c r="GJ3698" s="0"/>
      <c r="GK3698" s="0"/>
      <c r="GL3698" s="0"/>
      <c r="GM3698" s="0"/>
      <c r="GN3698" s="0"/>
      <c r="GO3698" s="0"/>
      <c r="GP3698" s="0"/>
      <c r="GQ3698" s="0"/>
      <c r="GR3698" s="0"/>
      <c r="GS3698" s="0"/>
      <c r="GT3698" s="0"/>
      <c r="GU3698" s="0"/>
      <c r="GV3698" s="0"/>
      <c r="GW3698" s="0"/>
      <c r="GX3698" s="0"/>
      <c r="GY3698" s="0"/>
      <c r="GZ3698" s="0"/>
      <c r="HA3698" s="0"/>
      <c r="HB3698" s="0"/>
      <c r="HC3698" s="0"/>
      <c r="HD3698" s="0"/>
      <c r="HE3698" s="0"/>
      <c r="HF3698" s="0"/>
      <c r="HG3698" s="0"/>
      <c r="HH3698" s="0"/>
      <c r="HI3698" s="0"/>
      <c r="HJ3698" s="0"/>
      <c r="HK3698" s="0"/>
      <c r="HL3698" s="0"/>
      <c r="HM3698" s="0"/>
      <c r="HN3698" s="0"/>
      <c r="HO3698" s="0"/>
      <c r="HP3698" s="0"/>
      <c r="HQ3698" s="0"/>
      <c r="HR3698" s="0"/>
      <c r="HS3698" s="0"/>
      <c r="HT3698" s="0"/>
      <c r="HU3698" s="0"/>
      <c r="HV3698" s="0"/>
      <c r="HW3698" s="0"/>
      <c r="HX3698" s="0"/>
      <c r="HY3698" s="0"/>
      <c r="HZ3698" s="0"/>
      <c r="IA3698" s="0"/>
      <c r="IB3698" s="0"/>
      <c r="IC3698" s="0"/>
      <c r="ID3698" s="0"/>
      <c r="IE3698" s="0"/>
      <c r="IF3698" s="0"/>
      <c r="IG3698" s="0"/>
      <c r="IH3698" s="0"/>
      <c r="II3698" s="0"/>
      <c r="IJ3698" s="0"/>
      <c r="IK3698" s="0"/>
      <c r="IL3698" s="0"/>
      <c r="IM3698" s="0"/>
      <c r="IN3698" s="0"/>
      <c r="IO3698" s="0"/>
      <c r="IP3698" s="0"/>
      <c r="IQ3698" s="0"/>
      <c r="IR3698" s="0"/>
      <c r="IS3698" s="0"/>
      <c r="IT3698" s="0"/>
      <c r="IU3698" s="0"/>
      <c r="IV3698" s="0"/>
      <c r="IW3698" s="0"/>
      <c r="IX3698" s="0"/>
      <c r="IY3698" s="0"/>
      <c r="IZ3698" s="0"/>
      <c r="JA3698" s="0"/>
      <c r="JB3698" s="0"/>
      <c r="JC3698" s="0"/>
      <c r="JD3698" s="0"/>
      <c r="JE3698" s="0"/>
      <c r="JF3698" s="0"/>
      <c r="JG3698" s="0"/>
      <c r="JH3698" s="0"/>
      <c r="JI3698" s="0"/>
      <c r="JJ3698" s="0"/>
      <c r="JK3698" s="0"/>
      <c r="JL3698" s="0"/>
      <c r="JM3698" s="0"/>
      <c r="JN3698" s="0"/>
      <c r="JO3698" s="0"/>
      <c r="JP3698" s="0"/>
      <c r="JQ3698" s="0"/>
      <c r="JR3698" s="0"/>
      <c r="JS3698" s="0"/>
      <c r="JT3698" s="0"/>
      <c r="JU3698" s="0"/>
      <c r="JV3698" s="0"/>
      <c r="JW3698" s="0"/>
      <c r="JX3698" s="0"/>
      <c r="JY3698" s="0"/>
      <c r="JZ3698" s="0"/>
      <c r="KA3698" s="0"/>
      <c r="KB3698" s="0"/>
      <c r="KC3698" s="0"/>
      <c r="KD3698" s="0"/>
      <c r="KE3698" s="0"/>
      <c r="KF3698" s="0"/>
      <c r="KG3698" s="0"/>
      <c r="KH3698" s="0"/>
      <c r="KI3698" s="0"/>
      <c r="KJ3698" s="0"/>
      <c r="KK3698" s="0"/>
      <c r="KL3698" s="0"/>
      <c r="KM3698" s="0"/>
      <c r="KN3698" s="0"/>
      <c r="KO3698" s="0"/>
      <c r="KP3698" s="0"/>
      <c r="KQ3698" s="0"/>
      <c r="KR3698" s="0"/>
      <c r="KS3698" s="0"/>
      <c r="KT3698" s="0"/>
      <c r="KU3698" s="0"/>
      <c r="KV3698" s="0"/>
      <c r="KW3698" s="0"/>
      <c r="KX3698" s="0"/>
      <c r="KY3698" s="0"/>
      <c r="KZ3698" s="0"/>
      <c r="LA3698" s="0"/>
      <c r="LB3698" s="0"/>
      <c r="LC3698" s="0"/>
      <c r="LD3698" s="0"/>
      <c r="LE3698" s="0"/>
      <c r="LF3698" s="0"/>
      <c r="LG3698" s="0"/>
      <c r="LH3698" s="0"/>
      <c r="LI3698" s="0"/>
      <c r="LJ3698" s="0"/>
      <c r="LK3698" s="0"/>
      <c r="LL3698" s="0"/>
      <c r="LM3698" s="0"/>
      <c r="LN3698" s="0"/>
      <c r="LO3698" s="0"/>
      <c r="LP3698" s="0"/>
      <c r="LQ3698" s="0"/>
      <c r="LR3698" s="0"/>
      <c r="LS3698" s="0"/>
      <c r="LT3698" s="0"/>
      <c r="LU3698" s="0"/>
      <c r="LV3698" s="0"/>
      <c r="LW3698" s="0"/>
      <c r="LX3698" s="0"/>
      <c r="LY3698" s="0"/>
      <c r="LZ3698" s="0"/>
      <c r="MA3698" s="0"/>
      <c r="MB3698" s="0"/>
      <c r="MC3698" s="0"/>
      <c r="MD3698" s="0"/>
      <c r="ME3698" s="0"/>
      <c r="MF3698" s="0"/>
      <c r="MG3698" s="0"/>
      <c r="MH3698" s="0"/>
      <c r="MI3698" s="0"/>
      <c r="MJ3698" s="0"/>
      <c r="MK3698" s="0"/>
      <c r="ML3698" s="0"/>
      <c r="MM3698" s="0"/>
      <c r="MN3698" s="0"/>
      <c r="MO3698" s="0"/>
      <c r="MP3698" s="0"/>
      <c r="MQ3698" s="0"/>
      <c r="MR3698" s="0"/>
      <c r="MS3698" s="0"/>
      <c r="MT3698" s="0"/>
      <c r="MU3698" s="0"/>
      <c r="MV3698" s="0"/>
      <c r="MW3698" s="0"/>
      <c r="MX3698" s="0"/>
      <c r="MY3698" s="0"/>
      <c r="MZ3698" s="0"/>
      <c r="NA3698" s="0"/>
      <c r="NB3698" s="0"/>
      <c r="NC3698" s="0"/>
      <c r="ND3698" s="0"/>
      <c r="NE3698" s="0"/>
      <c r="NF3698" s="0"/>
      <c r="NG3698" s="0"/>
      <c r="NH3698" s="0"/>
      <c r="NI3698" s="0"/>
      <c r="NJ3698" s="0"/>
      <c r="NK3698" s="0"/>
      <c r="NL3698" s="0"/>
      <c r="NM3698" s="0"/>
      <c r="NN3698" s="0"/>
      <c r="NO3698" s="0"/>
      <c r="NP3698" s="0"/>
      <c r="NQ3698" s="0"/>
      <c r="NR3698" s="0"/>
      <c r="NS3698" s="0"/>
      <c r="NT3698" s="0"/>
      <c r="NU3698" s="0"/>
      <c r="NV3698" s="0"/>
      <c r="NW3698" s="0"/>
      <c r="NX3698" s="0"/>
      <c r="NY3698" s="0"/>
      <c r="NZ3698" s="0"/>
      <c r="OA3698" s="0"/>
      <c r="OB3698" s="0"/>
      <c r="OC3698" s="0"/>
      <c r="OD3698" s="0"/>
      <c r="OE3698" s="0"/>
      <c r="OF3698" s="0"/>
      <c r="OG3698" s="0"/>
      <c r="OH3698" s="0"/>
      <c r="OI3698" s="0"/>
      <c r="OJ3698" s="0"/>
      <c r="OK3698" s="0"/>
      <c r="OL3698" s="0"/>
      <c r="OM3698" s="0"/>
      <c r="ON3698" s="0"/>
      <c r="OO3698" s="0"/>
      <c r="OP3698" s="0"/>
      <c r="OQ3698" s="0"/>
      <c r="OR3698" s="0"/>
      <c r="OS3698" s="0"/>
      <c r="OT3698" s="0"/>
      <c r="OU3698" s="0"/>
      <c r="OV3698" s="0"/>
      <c r="OW3698" s="0"/>
      <c r="OX3698" s="0"/>
      <c r="OY3698" s="0"/>
      <c r="OZ3698" s="0"/>
      <c r="PA3698" s="0"/>
      <c r="PB3698" s="0"/>
      <c r="PC3698" s="0"/>
      <c r="PD3698" s="0"/>
      <c r="PE3698" s="0"/>
      <c r="PF3698" s="0"/>
      <c r="PG3698" s="0"/>
      <c r="PH3698" s="0"/>
      <c r="PI3698" s="0"/>
      <c r="PJ3698" s="0"/>
      <c r="PK3698" s="0"/>
      <c r="PL3698" s="0"/>
      <c r="PM3698" s="0"/>
      <c r="PN3698" s="0"/>
      <c r="PO3698" s="0"/>
      <c r="PP3698" s="0"/>
      <c r="PQ3698" s="0"/>
      <c r="PR3698" s="0"/>
      <c r="PS3698" s="0"/>
      <c r="PT3698" s="0"/>
      <c r="PU3698" s="0"/>
      <c r="PV3698" s="0"/>
      <c r="PW3698" s="0"/>
      <c r="PX3698" s="0"/>
      <c r="PY3698" s="0"/>
      <c r="PZ3698" s="0"/>
      <c r="QA3698" s="0"/>
      <c r="QB3698" s="0"/>
      <c r="QC3698" s="0"/>
      <c r="QD3698" s="0"/>
      <c r="QE3698" s="0"/>
      <c r="QF3698" s="0"/>
      <c r="QG3698" s="0"/>
      <c r="QH3698" s="0"/>
      <c r="QI3698" s="0"/>
      <c r="QJ3698" s="0"/>
      <c r="QK3698" s="0"/>
      <c r="QL3698" s="0"/>
      <c r="QM3698" s="0"/>
      <c r="QN3698" s="0"/>
      <c r="QO3698" s="0"/>
      <c r="QP3698" s="0"/>
      <c r="QQ3698" s="0"/>
      <c r="QR3698" s="0"/>
      <c r="QS3698" s="0"/>
      <c r="QT3698" s="0"/>
      <c r="QU3698" s="0"/>
      <c r="QV3698" s="0"/>
      <c r="QW3698" s="0"/>
      <c r="QX3698" s="0"/>
      <c r="QY3698" s="0"/>
      <c r="QZ3698" s="0"/>
      <c r="RA3698" s="0"/>
      <c r="RB3698" s="0"/>
      <c r="RC3698" s="0"/>
      <c r="RD3698" s="0"/>
      <c r="RE3698" s="0"/>
      <c r="RF3698" s="0"/>
      <c r="RG3698" s="0"/>
      <c r="RH3698" s="0"/>
      <c r="RI3698" s="0"/>
      <c r="RJ3698" s="0"/>
      <c r="RK3698" s="0"/>
      <c r="RL3698" s="0"/>
      <c r="RM3698" s="0"/>
      <c r="RN3698" s="0"/>
      <c r="RO3698" s="0"/>
      <c r="RP3698" s="0"/>
      <c r="RQ3698" s="0"/>
      <c r="RR3698" s="0"/>
      <c r="RS3698" s="0"/>
      <c r="RT3698" s="0"/>
      <c r="RU3698" s="0"/>
      <c r="RV3698" s="0"/>
      <c r="RW3698" s="0"/>
      <c r="RX3698" s="0"/>
      <c r="RY3698" s="0"/>
      <c r="RZ3698" s="0"/>
      <c r="SA3698" s="0"/>
      <c r="SB3698" s="0"/>
      <c r="SC3698" s="0"/>
      <c r="SD3698" s="0"/>
      <c r="SE3698" s="0"/>
      <c r="SF3698" s="0"/>
      <c r="SG3698" s="0"/>
      <c r="SH3698" s="0"/>
      <c r="SI3698" s="0"/>
      <c r="SJ3698" s="0"/>
      <c r="SK3698" s="0"/>
      <c r="SL3698" s="0"/>
      <c r="SM3698" s="0"/>
      <c r="SN3698" s="0"/>
      <c r="SO3698" s="0"/>
      <c r="SP3698" s="0"/>
      <c r="SQ3698" s="0"/>
      <c r="SR3698" s="0"/>
      <c r="SS3698" s="0"/>
      <c r="ST3698" s="0"/>
      <c r="SU3698" s="0"/>
      <c r="SV3698" s="0"/>
      <c r="SW3698" s="0"/>
      <c r="SX3698" s="0"/>
      <c r="SY3698" s="0"/>
      <c r="SZ3698" s="0"/>
      <c r="TA3698" s="0"/>
      <c r="TB3698" s="0"/>
      <c r="TC3698" s="0"/>
      <c r="TD3698" s="0"/>
      <c r="TE3698" s="0"/>
      <c r="TF3698" s="0"/>
      <c r="TG3698" s="0"/>
      <c r="TH3698" s="0"/>
      <c r="TI3698" s="0"/>
      <c r="TJ3698" s="0"/>
      <c r="TK3698" s="0"/>
      <c r="TL3698" s="0"/>
      <c r="TM3698" s="0"/>
      <c r="TN3698" s="0"/>
      <c r="TO3698" s="0"/>
      <c r="TP3698" s="0"/>
      <c r="TQ3698" s="0"/>
      <c r="TR3698" s="0"/>
      <c r="TS3698" s="0"/>
      <c r="TT3698" s="0"/>
      <c r="TU3698" s="0"/>
      <c r="TV3698" s="0"/>
      <c r="TW3698" s="0"/>
      <c r="TX3698" s="0"/>
      <c r="TY3698" s="0"/>
      <c r="TZ3698" s="0"/>
      <c r="UA3698" s="0"/>
      <c r="UB3698" s="0"/>
      <c r="UC3698" s="0"/>
      <c r="UD3698" s="0"/>
      <c r="UE3698" s="0"/>
      <c r="UF3698" s="0"/>
      <c r="UG3698" s="0"/>
      <c r="UH3698" s="0"/>
      <c r="UI3698" s="0"/>
      <c r="UJ3698" s="0"/>
      <c r="UK3698" s="0"/>
      <c r="UL3698" s="0"/>
      <c r="UM3698" s="0"/>
      <c r="UN3698" s="0"/>
      <c r="UO3698" s="0"/>
      <c r="UP3698" s="0"/>
      <c r="UQ3698" s="0"/>
      <c r="UR3698" s="0"/>
      <c r="US3698" s="0"/>
      <c r="UT3698" s="0"/>
      <c r="UU3698" s="0"/>
      <c r="UV3698" s="0"/>
      <c r="UW3698" s="0"/>
      <c r="UX3698" s="0"/>
      <c r="UY3698" s="0"/>
      <c r="UZ3698" s="0"/>
      <c r="VA3698" s="0"/>
      <c r="VB3698" s="0"/>
      <c r="VC3698" s="0"/>
      <c r="VD3698" s="0"/>
      <c r="VE3698" s="0"/>
      <c r="VF3698" s="0"/>
      <c r="VG3698" s="0"/>
      <c r="VH3698" s="0"/>
      <c r="VI3698" s="0"/>
      <c r="VJ3698" s="0"/>
      <c r="VK3698" s="0"/>
      <c r="VL3698" s="0"/>
      <c r="VM3698" s="0"/>
      <c r="VN3698" s="0"/>
      <c r="VO3698" s="0"/>
      <c r="VP3698" s="0"/>
      <c r="VQ3698" s="0"/>
      <c r="VR3698" s="0"/>
      <c r="VS3698" s="0"/>
      <c r="VT3698" s="0"/>
      <c r="VU3698" s="0"/>
      <c r="VV3698" s="0"/>
      <c r="VW3698" s="0"/>
      <c r="VX3698" s="0"/>
      <c r="VY3698" s="0"/>
      <c r="VZ3698" s="0"/>
      <c r="WA3698" s="0"/>
      <c r="WB3698" s="0"/>
      <c r="WC3698" s="0"/>
      <c r="WD3698" s="0"/>
      <c r="WE3698" s="0"/>
      <c r="WF3698" s="0"/>
      <c r="WG3698" s="0"/>
      <c r="WH3698" s="0"/>
      <c r="WI3698" s="0"/>
      <c r="WJ3698" s="0"/>
      <c r="WK3698" s="0"/>
      <c r="WL3698" s="0"/>
      <c r="WM3698" s="0"/>
      <c r="WN3698" s="0"/>
      <c r="WO3698" s="0"/>
      <c r="WP3698" s="0"/>
      <c r="WQ3698" s="0"/>
      <c r="WR3698" s="0"/>
      <c r="WS3698" s="0"/>
      <c r="WT3698" s="0"/>
      <c r="WU3698" s="0"/>
      <c r="WV3698" s="0"/>
      <c r="WW3698" s="0"/>
      <c r="WX3698" s="0"/>
      <c r="WY3698" s="0"/>
      <c r="WZ3698" s="0"/>
      <c r="XA3698" s="0"/>
      <c r="XB3698" s="0"/>
      <c r="XC3698" s="0"/>
      <c r="XD3698" s="0"/>
      <c r="XE3698" s="0"/>
      <c r="XF3698" s="0"/>
      <c r="XG3698" s="0"/>
      <c r="XH3698" s="0"/>
      <c r="XI3698" s="0"/>
      <c r="XJ3698" s="0"/>
      <c r="XK3698" s="0"/>
      <c r="XL3698" s="0"/>
      <c r="XM3698" s="0"/>
      <c r="XN3698" s="0"/>
      <c r="XO3698" s="0"/>
      <c r="XP3698" s="0"/>
      <c r="XQ3698" s="0"/>
      <c r="XR3698" s="0"/>
      <c r="XS3698" s="0"/>
      <c r="XT3698" s="0"/>
      <c r="XU3698" s="0"/>
      <c r="XV3698" s="0"/>
      <c r="XW3698" s="0"/>
      <c r="XX3698" s="0"/>
      <c r="XY3698" s="0"/>
      <c r="XZ3698" s="0"/>
      <c r="YA3698" s="0"/>
      <c r="YB3698" s="0"/>
      <c r="YC3698" s="0"/>
      <c r="YD3698" s="0"/>
      <c r="YE3698" s="0"/>
      <c r="YF3698" s="0"/>
      <c r="YG3698" s="0"/>
      <c r="YH3698" s="0"/>
      <c r="YI3698" s="0"/>
      <c r="YJ3698" s="0"/>
      <c r="YK3698" s="0"/>
      <c r="YL3698" s="0"/>
      <c r="YM3698" s="0"/>
      <c r="YN3698" s="0"/>
      <c r="YO3698" s="0"/>
      <c r="YP3698" s="0"/>
      <c r="YQ3698" s="0"/>
      <c r="YR3698" s="0"/>
      <c r="YS3698" s="0"/>
      <c r="YT3698" s="0"/>
      <c r="YU3698" s="0"/>
      <c r="YV3698" s="0"/>
      <c r="YW3698" s="0"/>
      <c r="YX3698" s="0"/>
      <c r="YY3698" s="0"/>
      <c r="YZ3698" s="0"/>
      <c r="ZA3698" s="0"/>
      <c r="ZB3698" s="0"/>
      <c r="ZC3698" s="0"/>
      <c r="ZD3698" s="0"/>
      <c r="ZE3698" s="0"/>
      <c r="ZF3698" s="0"/>
      <c r="ZG3698" s="0"/>
      <c r="ZH3698" s="0"/>
      <c r="ZI3698" s="0"/>
      <c r="ZJ3698" s="0"/>
      <c r="ZK3698" s="0"/>
      <c r="ZL3698" s="0"/>
      <c r="ZM3698" s="0"/>
      <c r="ZN3698" s="0"/>
      <c r="ZO3698" s="0"/>
      <c r="ZP3698" s="0"/>
      <c r="ZQ3698" s="0"/>
      <c r="ZR3698" s="0"/>
      <c r="ZS3698" s="0"/>
      <c r="ZT3698" s="0"/>
      <c r="ZU3698" s="0"/>
      <c r="ZV3698" s="0"/>
      <c r="ZW3698" s="0"/>
      <c r="ZX3698" s="0"/>
      <c r="ZY3698" s="0"/>
      <c r="ZZ3698" s="0"/>
      <c r="AAA3698" s="0"/>
      <c r="AAB3698" s="0"/>
      <c r="AAC3698" s="0"/>
      <c r="AAD3698" s="0"/>
      <c r="AAE3698" s="0"/>
      <c r="AAF3698" s="0"/>
      <c r="AAG3698" s="0"/>
      <c r="AAH3698" s="0"/>
      <c r="AAI3698" s="0"/>
      <c r="AAJ3698" s="0"/>
      <c r="AAK3698" s="0"/>
      <c r="AAL3698" s="0"/>
      <c r="AAM3698" s="0"/>
      <c r="AAN3698" s="0"/>
      <c r="AAO3698" s="0"/>
      <c r="AAP3698" s="0"/>
      <c r="AAQ3698" s="0"/>
      <c r="AAR3698" s="0"/>
      <c r="AAS3698" s="0"/>
      <c r="AAT3698" s="0"/>
      <c r="AAU3698" s="0"/>
      <c r="AAV3698" s="0"/>
      <c r="AAW3698" s="0"/>
      <c r="AAX3698" s="0"/>
      <c r="AAY3698" s="0"/>
      <c r="AAZ3698" s="0"/>
      <c r="ABA3698" s="0"/>
      <c r="ABB3698" s="0"/>
      <c r="ABC3698" s="0"/>
      <c r="ABD3698" s="0"/>
      <c r="ABE3698" s="0"/>
      <c r="ABF3698" s="0"/>
      <c r="ABG3698" s="0"/>
      <c r="ABH3698" s="0"/>
      <c r="ABI3698" s="0"/>
      <c r="ABJ3698" s="0"/>
      <c r="ABK3698" s="0"/>
      <c r="ABL3698" s="0"/>
      <c r="ABM3698" s="0"/>
      <c r="ABN3698" s="0"/>
      <c r="ABO3698" s="0"/>
      <c r="ABP3698" s="0"/>
      <c r="ABQ3698" s="0"/>
      <c r="ABR3698" s="0"/>
      <c r="ABS3698" s="0"/>
      <c r="ABT3698" s="0"/>
      <c r="ABU3698" s="0"/>
      <c r="ABV3698" s="0"/>
      <c r="ABW3698" s="0"/>
      <c r="ABX3698" s="0"/>
      <c r="ABY3698" s="0"/>
      <c r="ABZ3698" s="0"/>
      <c r="ACA3698" s="0"/>
      <c r="ACB3698" s="0"/>
      <c r="ACC3698" s="0"/>
      <c r="ACD3698" s="0"/>
      <c r="ACE3698" s="0"/>
      <c r="ACF3698" s="0"/>
      <c r="ACG3698" s="0"/>
      <c r="ACH3698" s="0"/>
      <c r="ACI3698" s="0"/>
      <c r="ACJ3698" s="0"/>
      <c r="ACK3698" s="0"/>
      <c r="ACL3698" s="0"/>
      <c r="ACM3698" s="0"/>
      <c r="ACN3698" s="0"/>
      <c r="ACO3698" s="0"/>
      <c r="ACP3698" s="0"/>
      <c r="ACQ3698" s="0"/>
      <c r="ACR3698" s="0"/>
      <c r="ACS3698" s="0"/>
      <c r="ACT3698" s="0"/>
      <c r="ACU3698" s="0"/>
      <c r="ACV3698" s="0"/>
      <c r="ACW3698" s="0"/>
      <c r="ACX3698" s="0"/>
      <c r="ACY3698" s="0"/>
      <c r="ACZ3698" s="0"/>
      <c r="ADA3698" s="0"/>
      <c r="ADB3698" s="0"/>
      <c r="ADC3698" s="0"/>
      <c r="ADD3698" s="0"/>
      <c r="ADE3698" s="0"/>
      <c r="ADF3698" s="0"/>
      <c r="ADG3698" s="0"/>
      <c r="ADH3698" s="0"/>
      <c r="ADI3698" s="0"/>
      <c r="ADJ3698" s="0"/>
      <c r="ADK3698" s="0"/>
      <c r="ADL3698" s="0"/>
      <c r="ADM3698" s="0"/>
      <c r="ADN3698" s="0"/>
      <c r="ADO3698" s="0"/>
      <c r="ADP3698" s="0"/>
      <c r="ADQ3698" s="0"/>
      <c r="ADR3698" s="0"/>
      <c r="ADS3698" s="0"/>
      <c r="ADT3698" s="0"/>
      <c r="ADU3698" s="0"/>
      <c r="ADV3698" s="0"/>
      <c r="ADW3698" s="0"/>
      <c r="ADX3698" s="0"/>
      <c r="ADY3698" s="0"/>
      <c r="ADZ3698" s="0"/>
      <c r="AEA3698" s="0"/>
      <c r="AEB3698" s="0"/>
      <c r="AEC3698" s="0"/>
      <c r="AED3698" s="0"/>
      <c r="AEE3698" s="0"/>
      <c r="AEF3698" s="0"/>
      <c r="AEG3698" s="0"/>
      <c r="AEH3698" s="0"/>
      <c r="AEI3698" s="0"/>
      <c r="AEJ3698" s="0"/>
      <c r="AEK3698" s="0"/>
      <c r="AEL3698" s="0"/>
      <c r="AEM3698" s="0"/>
      <c r="AEN3698" s="0"/>
      <c r="AEO3698" s="0"/>
      <c r="AEP3698" s="0"/>
      <c r="AEQ3698" s="0"/>
      <c r="AER3698" s="0"/>
      <c r="AES3698" s="0"/>
      <c r="AET3698" s="0"/>
      <c r="AEU3698" s="0"/>
      <c r="AEV3698" s="0"/>
      <c r="AEW3698" s="0"/>
      <c r="AEX3698" s="0"/>
      <c r="AEY3698" s="0"/>
      <c r="AEZ3698" s="0"/>
      <c r="AFA3698" s="0"/>
      <c r="AFB3698" s="0"/>
      <c r="AFC3698" s="0"/>
      <c r="AFD3698" s="0"/>
      <c r="AFE3698" s="0"/>
      <c r="AFF3698" s="0"/>
      <c r="AFG3698" s="0"/>
      <c r="AFH3698" s="0"/>
      <c r="AFI3698" s="0"/>
      <c r="AFJ3698" s="0"/>
      <c r="AFK3698" s="0"/>
      <c r="AFL3698" s="0"/>
      <c r="AFM3698" s="0"/>
      <c r="AFN3698" s="0"/>
      <c r="AFO3698" s="0"/>
      <c r="AFP3698" s="0"/>
      <c r="AFQ3698" s="0"/>
      <c r="AFR3698" s="0"/>
      <c r="AFS3698" s="0"/>
      <c r="AFT3698" s="0"/>
      <c r="AFU3698" s="0"/>
      <c r="AFV3698" s="0"/>
      <c r="AFW3698" s="0"/>
      <c r="AFX3698" s="0"/>
      <c r="AFY3698" s="0"/>
      <c r="AFZ3698" s="0"/>
      <c r="AGA3698" s="0"/>
      <c r="AGB3698" s="0"/>
      <c r="AGC3698" s="0"/>
      <c r="AGD3698" s="0"/>
      <c r="AGE3698" s="0"/>
      <c r="AGF3698" s="0"/>
      <c r="AGG3698" s="0"/>
      <c r="AGH3698" s="0"/>
      <c r="AGI3698" s="0"/>
      <c r="AGJ3698" s="0"/>
      <c r="AGK3698" s="0"/>
      <c r="AGL3698" s="0"/>
      <c r="AGM3698" s="0"/>
      <c r="AGN3698" s="0"/>
      <c r="AGO3698" s="0"/>
      <c r="AGP3698" s="0"/>
      <c r="AGQ3698" s="0"/>
      <c r="AGR3698" s="0"/>
      <c r="AGS3698" s="0"/>
      <c r="AGT3698" s="0"/>
      <c r="AGU3698" s="0"/>
      <c r="AGV3698" s="0"/>
      <c r="AGW3698" s="0"/>
      <c r="AGX3698" s="0"/>
      <c r="AGY3698" s="0"/>
      <c r="AGZ3698" s="0"/>
      <c r="AHA3698" s="0"/>
      <c r="AHB3698" s="0"/>
      <c r="AHC3698" s="0"/>
      <c r="AHD3698" s="0"/>
      <c r="AHE3698" s="0"/>
      <c r="AHF3698" s="0"/>
      <c r="AHG3698" s="0"/>
      <c r="AHH3698" s="0"/>
      <c r="AHI3698" s="0"/>
      <c r="AHJ3698" s="0"/>
      <c r="AHK3698" s="0"/>
      <c r="AHL3698" s="0"/>
      <c r="AHM3698" s="0"/>
      <c r="AHN3698" s="0"/>
      <c r="AHO3698" s="0"/>
      <c r="AHP3698" s="0"/>
      <c r="AHQ3698" s="0"/>
      <c r="AHR3698" s="0"/>
      <c r="AHS3698" s="0"/>
      <c r="AHT3698" s="0"/>
      <c r="AHU3698" s="0"/>
      <c r="AHV3698" s="0"/>
      <c r="AHW3698" s="0"/>
      <c r="AHX3698" s="0"/>
      <c r="AHY3698" s="0"/>
      <c r="AHZ3698" s="0"/>
      <c r="AIA3698" s="0"/>
      <c r="AIB3698" s="0"/>
      <c r="AIC3698" s="0"/>
      <c r="AID3698" s="0"/>
      <c r="AIE3698" s="0"/>
      <c r="AIF3698" s="0"/>
      <c r="AIG3698" s="0"/>
      <c r="AIH3698" s="0"/>
      <c r="AII3698" s="0"/>
      <c r="AIJ3698" s="0"/>
      <c r="AIK3698" s="0"/>
      <c r="AIL3698" s="0"/>
      <c r="AIM3698" s="0"/>
      <c r="AIN3698" s="0"/>
      <c r="AIO3698" s="0"/>
      <c r="AIP3698" s="0"/>
      <c r="AIQ3698" s="0"/>
      <c r="AIR3698" s="0"/>
      <c r="AIS3698" s="0"/>
      <c r="AIT3698" s="0"/>
      <c r="AIU3698" s="0"/>
      <c r="AIV3698" s="0"/>
      <c r="AIW3698" s="0"/>
      <c r="AIX3698" s="0"/>
      <c r="AIY3698" s="0"/>
      <c r="AIZ3698" s="0"/>
      <c r="AJA3698" s="0"/>
      <c r="AJB3698" s="0"/>
      <c r="AJC3698" s="0"/>
      <c r="AJD3698" s="0"/>
      <c r="AJE3698" s="0"/>
      <c r="AJF3698" s="0"/>
      <c r="AJG3698" s="0"/>
      <c r="AJH3698" s="0"/>
      <c r="AJI3698" s="0"/>
      <c r="AJJ3698" s="0"/>
      <c r="AJK3698" s="0"/>
      <c r="AJL3698" s="0"/>
      <c r="AJM3698" s="0"/>
      <c r="AJN3698" s="0"/>
      <c r="AJO3698" s="0"/>
      <c r="AJP3698" s="0"/>
      <c r="AJQ3698" s="0"/>
      <c r="AJR3698" s="0"/>
      <c r="AJS3698" s="0"/>
      <c r="AJT3698" s="0"/>
      <c r="AJU3698" s="0"/>
      <c r="AJV3698" s="0"/>
      <c r="AJW3698" s="0"/>
      <c r="AJX3698" s="0"/>
      <c r="AJY3698" s="0"/>
      <c r="AJZ3698" s="0"/>
      <c r="AKA3698" s="0"/>
      <c r="AKB3698" s="0"/>
      <c r="AKC3698" s="0"/>
      <c r="AKD3698" s="0"/>
      <c r="AKE3698" s="0"/>
      <c r="AKF3698" s="0"/>
      <c r="AKG3698" s="0"/>
      <c r="AKH3698" s="0"/>
      <c r="AKI3698" s="0"/>
      <c r="AKJ3698" s="0"/>
      <c r="AKK3698" s="0"/>
      <c r="AKL3698" s="0"/>
      <c r="AKM3698" s="0"/>
      <c r="AKN3698" s="0"/>
      <c r="AKO3698" s="0"/>
      <c r="AKP3698" s="0"/>
      <c r="AKQ3698" s="0"/>
      <c r="AKR3698" s="0"/>
      <c r="AKS3698" s="0"/>
      <c r="AKT3698" s="0"/>
      <c r="AKU3698" s="0"/>
      <c r="AKV3698" s="0"/>
      <c r="AKW3698" s="0"/>
      <c r="AKX3698" s="0"/>
      <c r="AKY3698" s="0"/>
      <c r="AKZ3698" s="0"/>
      <c r="ALA3698" s="0"/>
      <c r="ALB3698" s="0"/>
      <c r="ALC3698" s="0"/>
      <c r="ALD3698" s="0"/>
      <c r="ALE3698" s="0"/>
      <c r="ALF3698" s="0"/>
      <c r="ALG3698" s="0"/>
      <c r="ALH3698" s="0"/>
      <c r="ALI3698" s="0"/>
      <c r="ALJ3698" s="0"/>
      <c r="ALK3698" s="0"/>
      <c r="ALL3698" s="0"/>
      <c r="ALM3698" s="0"/>
      <c r="ALN3698" s="0"/>
      <c r="ALO3698" s="0"/>
      <c r="ALP3698" s="0"/>
      <c r="ALQ3698" s="0"/>
      <c r="ALR3698" s="0"/>
      <c r="ALS3698" s="0"/>
      <c r="ALT3698" s="0"/>
      <c r="ALU3698" s="0"/>
      <c r="ALV3698" s="0"/>
      <c r="ALW3698" s="0"/>
      <c r="ALX3698" s="0"/>
      <c r="ALY3698" s="0"/>
      <c r="ALZ3698" s="0"/>
      <c r="AMA3698" s="0"/>
      <c r="AMB3698" s="0"/>
      <c r="AMC3698" s="0"/>
      <c r="AMD3698" s="0"/>
      <c r="AME3698" s="0"/>
      <c r="AMF3698" s="0"/>
      <c r="AMG3698" s="0"/>
      <c r="AMH3698" s="0"/>
      <c r="AMI3698" s="0"/>
    </row>
    <row r="3699" customFormat="false" ht="12.75" hidden="false" customHeight="false" outlineLevel="0" collapsed="false">
      <c r="A3699" s="1" t="s">
        <v>3925</v>
      </c>
      <c r="C3699" s="27" t="s">
        <v>3926</v>
      </c>
      <c r="D3699" s="27" t="s">
        <v>49</v>
      </c>
      <c r="E3699" s="46"/>
      <c r="F3699" s="47"/>
      <c r="G3699" s="48"/>
      <c r="H3699" s="48" t="s">
        <v>168</v>
      </c>
      <c r="I3699" s="47" t="n">
        <v>0.12</v>
      </c>
      <c r="J3699" s="107" t="s">
        <v>3915</v>
      </c>
    </row>
    <row r="3701" customFormat="false" ht="17.35" hidden="false" customHeight="false" outlineLevel="0" collapsed="false">
      <c r="C3701" s="15" t="s">
        <v>3927</v>
      </c>
      <c r="D3701" s="45" t="s">
        <v>1</v>
      </c>
      <c r="E3701" s="0"/>
      <c r="F3701" s="0"/>
      <c r="I3701" s="3"/>
      <c r="BM3701" s="0"/>
      <c r="BN3701" s="0"/>
      <c r="BO3701" s="0"/>
      <c r="BP3701" s="0"/>
      <c r="BQ3701" s="0"/>
      <c r="BR3701" s="0"/>
      <c r="BS3701" s="0"/>
      <c r="BT3701" s="0"/>
      <c r="BU3701" s="0"/>
      <c r="BV3701" s="0"/>
      <c r="BW3701" s="0"/>
      <c r="BX3701" s="0"/>
      <c r="BY3701" s="0"/>
      <c r="BZ3701" s="0"/>
      <c r="CA3701" s="0"/>
      <c r="CB3701" s="0"/>
      <c r="CC3701" s="0"/>
      <c r="CD3701" s="0"/>
      <c r="CE3701" s="0"/>
      <c r="CF3701" s="0"/>
      <c r="CG3701" s="0"/>
      <c r="CH3701" s="0"/>
      <c r="CI3701" s="0"/>
      <c r="CJ3701" s="0"/>
      <c r="CK3701" s="0"/>
      <c r="CL3701" s="0"/>
      <c r="CM3701" s="0"/>
      <c r="CN3701" s="0"/>
      <c r="CO3701" s="0"/>
      <c r="CP3701" s="0"/>
      <c r="CQ3701" s="0"/>
      <c r="CR3701" s="0"/>
      <c r="CS3701" s="0"/>
      <c r="CT3701" s="0"/>
      <c r="CU3701" s="0"/>
      <c r="CV3701" s="0"/>
      <c r="CW3701" s="0"/>
      <c r="CX3701" s="0"/>
      <c r="CY3701" s="0"/>
      <c r="CZ3701" s="0"/>
      <c r="DA3701" s="0"/>
      <c r="DB3701" s="0"/>
      <c r="DC3701" s="0"/>
      <c r="DD3701" s="0"/>
      <c r="DE3701" s="0"/>
      <c r="DF3701" s="0"/>
      <c r="DG3701" s="0"/>
      <c r="DH3701" s="0"/>
      <c r="DI3701" s="0"/>
      <c r="DJ3701" s="0"/>
      <c r="DK3701" s="0"/>
      <c r="DL3701" s="0"/>
      <c r="DM3701" s="0"/>
      <c r="DN3701" s="0"/>
      <c r="DO3701" s="0"/>
      <c r="DP3701" s="0"/>
      <c r="DQ3701" s="0"/>
      <c r="DR3701" s="0"/>
      <c r="DS3701" s="0"/>
      <c r="DT3701" s="0"/>
      <c r="DU3701" s="0"/>
      <c r="DV3701" s="0"/>
      <c r="DW3701" s="0"/>
      <c r="DX3701" s="0"/>
      <c r="DY3701" s="0"/>
      <c r="DZ3701" s="0"/>
      <c r="EA3701" s="0"/>
      <c r="EB3701" s="0"/>
      <c r="EC3701" s="0"/>
      <c r="ED3701" s="0"/>
      <c r="EE3701" s="0"/>
      <c r="EF3701" s="0"/>
      <c r="EG3701" s="0"/>
      <c r="EH3701" s="0"/>
      <c r="EI3701" s="0"/>
      <c r="EJ3701" s="0"/>
      <c r="EK3701" s="0"/>
      <c r="EL3701" s="0"/>
      <c r="EM3701" s="0"/>
      <c r="EN3701" s="0"/>
      <c r="EO3701" s="0"/>
      <c r="EP3701" s="0"/>
      <c r="EQ3701" s="0"/>
      <c r="ER3701" s="0"/>
      <c r="ES3701" s="0"/>
      <c r="ET3701" s="0"/>
      <c r="EU3701" s="0"/>
      <c r="EV3701" s="0"/>
      <c r="EW3701" s="0"/>
      <c r="EX3701" s="0"/>
      <c r="EY3701" s="0"/>
      <c r="EZ3701" s="0"/>
      <c r="FA3701" s="0"/>
      <c r="FB3701" s="0"/>
      <c r="FC3701" s="0"/>
      <c r="FD3701" s="0"/>
      <c r="FE3701" s="0"/>
      <c r="FF3701" s="0"/>
      <c r="FG3701" s="0"/>
      <c r="FH3701" s="0"/>
      <c r="FI3701" s="0"/>
      <c r="FJ3701" s="0"/>
      <c r="FK3701" s="0"/>
      <c r="FL3701" s="0"/>
      <c r="FM3701" s="0"/>
      <c r="FN3701" s="0"/>
      <c r="FO3701" s="0"/>
      <c r="FP3701" s="0"/>
      <c r="FQ3701" s="0"/>
      <c r="FR3701" s="0"/>
      <c r="FS3701" s="0"/>
      <c r="FT3701" s="0"/>
      <c r="FU3701" s="0"/>
      <c r="FV3701" s="0"/>
      <c r="FW3701" s="0"/>
      <c r="FX3701" s="0"/>
      <c r="FY3701" s="0"/>
      <c r="FZ3701" s="0"/>
      <c r="GA3701" s="0"/>
      <c r="GB3701" s="0"/>
      <c r="GC3701" s="0"/>
      <c r="GD3701" s="0"/>
      <c r="GE3701" s="0"/>
      <c r="GF3701" s="0"/>
      <c r="GG3701" s="0"/>
      <c r="GH3701" s="0"/>
      <c r="GI3701" s="0"/>
      <c r="GJ3701" s="0"/>
      <c r="GK3701" s="0"/>
      <c r="GL3701" s="0"/>
      <c r="GM3701" s="0"/>
      <c r="GN3701" s="0"/>
      <c r="GO3701" s="0"/>
      <c r="GP3701" s="0"/>
      <c r="GQ3701" s="0"/>
      <c r="GR3701" s="0"/>
      <c r="GS3701" s="0"/>
      <c r="GT3701" s="0"/>
      <c r="GU3701" s="0"/>
      <c r="GV3701" s="0"/>
      <c r="GW3701" s="0"/>
      <c r="GX3701" s="0"/>
      <c r="GY3701" s="0"/>
      <c r="GZ3701" s="0"/>
      <c r="HA3701" s="0"/>
      <c r="HB3701" s="0"/>
      <c r="HC3701" s="0"/>
      <c r="HD3701" s="0"/>
      <c r="HE3701" s="0"/>
      <c r="HF3701" s="0"/>
      <c r="HG3701" s="0"/>
      <c r="HH3701" s="0"/>
      <c r="HI3701" s="0"/>
      <c r="HJ3701" s="0"/>
      <c r="HK3701" s="0"/>
      <c r="HL3701" s="0"/>
      <c r="HM3701" s="0"/>
      <c r="HN3701" s="0"/>
      <c r="HO3701" s="0"/>
      <c r="HP3701" s="0"/>
      <c r="HQ3701" s="0"/>
      <c r="HR3701" s="0"/>
      <c r="HS3701" s="0"/>
      <c r="HT3701" s="0"/>
      <c r="HU3701" s="0"/>
      <c r="HV3701" s="0"/>
      <c r="HW3701" s="0"/>
      <c r="HX3701" s="0"/>
      <c r="HY3701" s="0"/>
      <c r="HZ3701" s="0"/>
      <c r="IA3701" s="0"/>
      <c r="IB3701" s="0"/>
      <c r="IC3701" s="0"/>
      <c r="ID3701" s="0"/>
      <c r="IE3701" s="0"/>
      <c r="IF3701" s="0"/>
      <c r="IG3701" s="0"/>
      <c r="IH3701" s="0"/>
      <c r="II3701" s="0"/>
      <c r="IJ3701" s="0"/>
      <c r="IK3701" s="0"/>
      <c r="IL3701" s="0"/>
      <c r="IM3701" s="0"/>
      <c r="IN3701" s="0"/>
      <c r="IO3701" s="0"/>
      <c r="IP3701" s="0"/>
      <c r="IQ3701" s="0"/>
      <c r="IR3701" s="0"/>
      <c r="IS3701" s="0"/>
      <c r="IT3701" s="0"/>
      <c r="IU3701" s="0"/>
      <c r="IV3701" s="0"/>
      <c r="IW3701" s="0"/>
      <c r="IX3701" s="0"/>
      <c r="IY3701" s="0"/>
      <c r="IZ3701" s="0"/>
      <c r="JA3701" s="0"/>
      <c r="JB3701" s="0"/>
      <c r="JC3701" s="0"/>
      <c r="JD3701" s="0"/>
      <c r="JE3701" s="0"/>
      <c r="JF3701" s="0"/>
      <c r="JG3701" s="0"/>
      <c r="JH3701" s="0"/>
      <c r="JI3701" s="0"/>
      <c r="JJ3701" s="0"/>
      <c r="JK3701" s="0"/>
      <c r="JL3701" s="0"/>
      <c r="JM3701" s="0"/>
      <c r="JN3701" s="0"/>
      <c r="JO3701" s="0"/>
      <c r="JP3701" s="0"/>
      <c r="JQ3701" s="0"/>
      <c r="JR3701" s="0"/>
      <c r="JS3701" s="0"/>
      <c r="JT3701" s="0"/>
      <c r="JU3701" s="0"/>
      <c r="JV3701" s="0"/>
      <c r="JW3701" s="0"/>
      <c r="JX3701" s="0"/>
      <c r="JY3701" s="0"/>
      <c r="JZ3701" s="0"/>
      <c r="KA3701" s="0"/>
      <c r="KB3701" s="0"/>
      <c r="KC3701" s="0"/>
      <c r="KD3701" s="0"/>
      <c r="KE3701" s="0"/>
      <c r="KF3701" s="0"/>
      <c r="KG3701" s="0"/>
      <c r="KH3701" s="0"/>
      <c r="KI3701" s="0"/>
      <c r="KJ3701" s="0"/>
      <c r="KK3701" s="0"/>
      <c r="KL3701" s="0"/>
      <c r="KM3701" s="0"/>
      <c r="KN3701" s="0"/>
      <c r="KO3701" s="0"/>
      <c r="KP3701" s="0"/>
      <c r="KQ3701" s="0"/>
      <c r="KR3701" s="0"/>
      <c r="KS3701" s="0"/>
      <c r="KT3701" s="0"/>
      <c r="KU3701" s="0"/>
      <c r="KV3701" s="0"/>
      <c r="KW3701" s="0"/>
      <c r="KX3701" s="0"/>
      <c r="KY3701" s="0"/>
      <c r="KZ3701" s="0"/>
      <c r="LA3701" s="0"/>
      <c r="LB3701" s="0"/>
      <c r="LC3701" s="0"/>
      <c r="LD3701" s="0"/>
      <c r="LE3701" s="0"/>
      <c r="LF3701" s="0"/>
      <c r="LG3701" s="0"/>
      <c r="LH3701" s="0"/>
      <c r="LI3701" s="0"/>
      <c r="LJ3701" s="0"/>
      <c r="LK3701" s="0"/>
      <c r="LL3701" s="0"/>
      <c r="LM3701" s="0"/>
      <c r="LN3701" s="0"/>
      <c r="LO3701" s="0"/>
      <c r="LP3701" s="0"/>
      <c r="LQ3701" s="0"/>
      <c r="LR3701" s="0"/>
      <c r="LS3701" s="0"/>
      <c r="LT3701" s="0"/>
      <c r="LU3701" s="0"/>
      <c r="LV3701" s="0"/>
      <c r="LW3701" s="0"/>
      <c r="LX3701" s="0"/>
      <c r="LY3701" s="0"/>
      <c r="LZ3701" s="0"/>
      <c r="MA3701" s="0"/>
      <c r="MB3701" s="0"/>
      <c r="MC3701" s="0"/>
      <c r="MD3701" s="0"/>
      <c r="ME3701" s="0"/>
      <c r="MF3701" s="0"/>
      <c r="MG3701" s="0"/>
      <c r="MH3701" s="0"/>
      <c r="MI3701" s="0"/>
      <c r="MJ3701" s="0"/>
      <c r="MK3701" s="0"/>
      <c r="ML3701" s="0"/>
      <c r="MM3701" s="0"/>
      <c r="MN3701" s="0"/>
      <c r="MO3701" s="0"/>
      <c r="MP3701" s="0"/>
      <c r="MQ3701" s="0"/>
      <c r="MR3701" s="0"/>
      <c r="MS3701" s="0"/>
      <c r="MT3701" s="0"/>
      <c r="MU3701" s="0"/>
      <c r="MV3701" s="0"/>
      <c r="MW3701" s="0"/>
      <c r="MX3701" s="0"/>
      <c r="MY3701" s="0"/>
      <c r="MZ3701" s="0"/>
      <c r="NA3701" s="0"/>
      <c r="NB3701" s="0"/>
      <c r="NC3701" s="0"/>
      <c r="ND3701" s="0"/>
      <c r="NE3701" s="0"/>
      <c r="NF3701" s="0"/>
      <c r="NG3701" s="0"/>
      <c r="NH3701" s="0"/>
      <c r="NI3701" s="0"/>
      <c r="NJ3701" s="0"/>
      <c r="NK3701" s="0"/>
      <c r="NL3701" s="0"/>
      <c r="NM3701" s="0"/>
      <c r="NN3701" s="0"/>
      <c r="NO3701" s="0"/>
      <c r="NP3701" s="0"/>
      <c r="NQ3701" s="0"/>
      <c r="NR3701" s="0"/>
      <c r="NS3701" s="0"/>
      <c r="NT3701" s="0"/>
      <c r="NU3701" s="0"/>
      <c r="NV3701" s="0"/>
      <c r="NW3701" s="0"/>
      <c r="NX3701" s="0"/>
      <c r="NY3701" s="0"/>
      <c r="NZ3701" s="0"/>
      <c r="OA3701" s="0"/>
      <c r="OB3701" s="0"/>
      <c r="OC3701" s="0"/>
      <c r="OD3701" s="0"/>
      <c r="OE3701" s="0"/>
      <c r="OF3701" s="0"/>
      <c r="OG3701" s="0"/>
      <c r="OH3701" s="0"/>
      <c r="OI3701" s="0"/>
      <c r="OJ3701" s="0"/>
      <c r="OK3701" s="0"/>
      <c r="OL3701" s="0"/>
      <c r="OM3701" s="0"/>
      <c r="ON3701" s="0"/>
      <c r="OO3701" s="0"/>
      <c r="OP3701" s="0"/>
      <c r="OQ3701" s="0"/>
      <c r="OR3701" s="0"/>
      <c r="OS3701" s="0"/>
      <c r="OT3701" s="0"/>
      <c r="OU3701" s="0"/>
      <c r="OV3701" s="0"/>
      <c r="OW3701" s="0"/>
      <c r="OX3701" s="0"/>
      <c r="OY3701" s="0"/>
      <c r="OZ3701" s="0"/>
      <c r="PA3701" s="0"/>
      <c r="PB3701" s="0"/>
      <c r="PC3701" s="0"/>
      <c r="PD3701" s="0"/>
      <c r="PE3701" s="0"/>
      <c r="PF3701" s="0"/>
      <c r="PG3701" s="0"/>
      <c r="PH3701" s="0"/>
      <c r="PI3701" s="0"/>
      <c r="PJ3701" s="0"/>
      <c r="PK3701" s="0"/>
      <c r="PL3701" s="0"/>
      <c r="PM3701" s="0"/>
      <c r="PN3701" s="0"/>
      <c r="PO3701" s="0"/>
      <c r="PP3701" s="0"/>
      <c r="PQ3701" s="0"/>
      <c r="PR3701" s="0"/>
      <c r="PS3701" s="0"/>
      <c r="PT3701" s="0"/>
      <c r="PU3701" s="0"/>
      <c r="PV3701" s="0"/>
      <c r="PW3701" s="0"/>
      <c r="PX3701" s="0"/>
      <c r="PY3701" s="0"/>
      <c r="PZ3701" s="0"/>
      <c r="QA3701" s="0"/>
      <c r="QB3701" s="0"/>
      <c r="QC3701" s="0"/>
      <c r="QD3701" s="0"/>
      <c r="QE3701" s="0"/>
      <c r="QF3701" s="0"/>
      <c r="QG3701" s="0"/>
      <c r="QH3701" s="0"/>
      <c r="QI3701" s="0"/>
      <c r="QJ3701" s="0"/>
      <c r="QK3701" s="0"/>
      <c r="QL3701" s="0"/>
      <c r="QM3701" s="0"/>
      <c r="QN3701" s="0"/>
      <c r="QO3701" s="0"/>
      <c r="QP3701" s="0"/>
      <c r="QQ3701" s="0"/>
      <c r="QR3701" s="0"/>
      <c r="QS3701" s="0"/>
      <c r="QT3701" s="0"/>
      <c r="QU3701" s="0"/>
      <c r="QV3701" s="0"/>
      <c r="QW3701" s="0"/>
      <c r="QX3701" s="0"/>
      <c r="QY3701" s="0"/>
      <c r="QZ3701" s="0"/>
      <c r="RA3701" s="0"/>
      <c r="RB3701" s="0"/>
      <c r="RC3701" s="0"/>
      <c r="RD3701" s="0"/>
      <c r="RE3701" s="0"/>
      <c r="RF3701" s="0"/>
      <c r="RG3701" s="0"/>
      <c r="RH3701" s="0"/>
      <c r="RI3701" s="0"/>
      <c r="RJ3701" s="0"/>
      <c r="RK3701" s="0"/>
      <c r="RL3701" s="0"/>
      <c r="RM3701" s="0"/>
      <c r="RN3701" s="0"/>
      <c r="RO3701" s="0"/>
      <c r="RP3701" s="0"/>
      <c r="RQ3701" s="0"/>
      <c r="RR3701" s="0"/>
      <c r="RS3701" s="0"/>
      <c r="RT3701" s="0"/>
      <c r="RU3701" s="0"/>
      <c r="RV3701" s="0"/>
      <c r="RW3701" s="0"/>
      <c r="RX3701" s="0"/>
      <c r="RY3701" s="0"/>
      <c r="RZ3701" s="0"/>
      <c r="SA3701" s="0"/>
      <c r="SB3701" s="0"/>
      <c r="SC3701" s="0"/>
      <c r="SD3701" s="0"/>
      <c r="SE3701" s="0"/>
      <c r="SF3701" s="0"/>
      <c r="SG3701" s="0"/>
      <c r="SH3701" s="0"/>
      <c r="SI3701" s="0"/>
      <c r="SJ3701" s="0"/>
      <c r="SK3701" s="0"/>
      <c r="SL3701" s="0"/>
      <c r="SM3701" s="0"/>
      <c r="SN3701" s="0"/>
      <c r="SO3701" s="0"/>
      <c r="SP3701" s="0"/>
      <c r="SQ3701" s="0"/>
      <c r="SR3701" s="0"/>
      <c r="SS3701" s="0"/>
      <c r="ST3701" s="0"/>
      <c r="SU3701" s="0"/>
      <c r="SV3701" s="0"/>
      <c r="SW3701" s="0"/>
      <c r="SX3701" s="0"/>
      <c r="SY3701" s="0"/>
      <c r="SZ3701" s="0"/>
      <c r="TA3701" s="0"/>
      <c r="TB3701" s="0"/>
      <c r="TC3701" s="0"/>
      <c r="TD3701" s="0"/>
      <c r="TE3701" s="0"/>
      <c r="TF3701" s="0"/>
      <c r="TG3701" s="0"/>
      <c r="TH3701" s="0"/>
      <c r="TI3701" s="0"/>
      <c r="TJ3701" s="0"/>
      <c r="TK3701" s="0"/>
      <c r="TL3701" s="0"/>
      <c r="TM3701" s="0"/>
      <c r="TN3701" s="0"/>
      <c r="TO3701" s="0"/>
      <c r="TP3701" s="0"/>
      <c r="TQ3701" s="0"/>
      <c r="TR3701" s="0"/>
      <c r="TS3701" s="0"/>
      <c r="TT3701" s="0"/>
      <c r="TU3701" s="0"/>
      <c r="TV3701" s="0"/>
      <c r="TW3701" s="0"/>
      <c r="TX3701" s="0"/>
      <c r="TY3701" s="0"/>
      <c r="TZ3701" s="0"/>
      <c r="UA3701" s="0"/>
      <c r="UB3701" s="0"/>
      <c r="UC3701" s="0"/>
      <c r="UD3701" s="0"/>
      <c r="UE3701" s="0"/>
      <c r="UF3701" s="0"/>
      <c r="UG3701" s="0"/>
      <c r="UH3701" s="0"/>
      <c r="UI3701" s="0"/>
      <c r="UJ3701" s="0"/>
      <c r="UK3701" s="0"/>
      <c r="UL3701" s="0"/>
      <c r="UM3701" s="0"/>
      <c r="UN3701" s="0"/>
      <c r="UO3701" s="0"/>
      <c r="UP3701" s="0"/>
      <c r="UQ3701" s="0"/>
      <c r="UR3701" s="0"/>
      <c r="US3701" s="0"/>
      <c r="UT3701" s="0"/>
      <c r="UU3701" s="0"/>
      <c r="UV3701" s="0"/>
      <c r="UW3701" s="0"/>
      <c r="UX3701" s="0"/>
      <c r="UY3701" s="0"/>
      <c r="UZ3701" s="0"/>
      <c r="VA3701" s="0"/>
      <c r="VB3701" s="0"/>
      <c r="VC3701" s="0"/>
      <c r="VD3701" s="0"/>
      <c r="VE3701" s="0"/>
      <c r="VF3701" s="0"/>
      <c r="VG3701" s="0"/>
      <c r="VH3701" s="0"/>
      <c r="VI3701" s="0"/>
      <c r="VJ3701" s="0"/>
      <c r="VK3701" s="0"/>
      <c r="VL3701" s="0"/>
      <c r="VM3701" s="0"/>
      <c r="VN3701" s="0"/>
      <c r="VO3701" s="0"/>
      <c r="VP3701" s="0"/>
      <c r="VQ3701" s="0"/>
      <c r="VR3701" s="0"/>
      <c r="VS3701" s="0"/>
      <c r="VT3701" s="0"/>
      <c r="VU3701" s="0"/>
      <c r="VV3701" s="0"/>
      <c r="VW3701" s="0"/>
      <c r="VX3701" s="0"/>
      <c r="VY3701" s="0"/>
      <c r="VZ3701" s="0"/>
      <c r="WA3701" s="0"/>
      <c r="WB3701" s="0"/>
      <c r="WC3701" s="0"/>
      <c r="WD3701" s="0"/>
      <c r="WE3701" s="0"/>
      <c r="WF3701" s="0"/>
      <c r="WG3701" s="0"/>
      <c r="WH3701" s="0"/>
      <c r="WI3701" s="0"/>
      <c r="WJ3701" s="0"/>
      <c r="WK3701" s="0"/>
      <c r="WL3701" s="0"/>
      <c r="WM3701" s="0"/>
      <c r="WN3701" s="0"/>
      <c r="WO3701" s="0"/>
      <c r="WP3701" s="0"/>
      <c r="WQ3701" s="0"/>
      <c r="WR3701" s="0"/>
      <c r="WS3701" s="0"/>
      <c r="WT3701" s="0"/>
      <c r="WU3701" s="0"/>
      <c r="WV3701" s="0"/>
      <c r="WW3701" s="0"/>
      <c r="WX3701" s="0"/>
      <c r="WY3701" s="0"/>
      <c r="WZ3701" s="0"/>
      <c r="XA3701" s="0"/>
      <c r="XB3701" s="0"/>
      <c r="XC3701" s="0"/>
      <c r="XD3701" s="0"/>
      <c r="XE3701" s="0"/>
      <c r="XF3701" s="0"/>
      <c r="XG3701" s="0"/>
      <c r="XH3701" s="0"/>
      <c r="XI3701" s="0"/>
      <c r="XJ3701" s="0"/>
      <c r="XK3701" s="0"/>
      <c r="XL3701" s="0"/>
      <c r="XM3701" s="0"/>
      <c r="XN3701" s="0"/>
      <c r="XO3701" s="0"/>
      <c r="XP3701" s="0"/>
      <c r="XQ3701" s="0"/>
      <c r="XR3701" s="0"/>
      <c r="XS3701" s="0"/>
      <c r="XT3701" s="0"/>
      <c r="XU3701" s="0"/>
      <c r="XV3701" s="0"/>
      <c r="XW3701" s="0"/>
      <c r="XX3701" s="0"/>
      <c r="XY3701" s="0"/>
      <c r="XZ3701" s="0"/>
      <c r="YA3701" s="0"/>
      <c r="YB3701" s="0"/>
      <c r="YC3701" s="0"/>
      <c r="YD3701" s="0"/>
      <c r="YE3701" s="0"/>
      <c r="YF3701" s="0"/>
      <c r="YG3701" s="0"/>
      <c r="YH3701" s="0"/>
      <c r="YI3701" s="0"/>
      <c r="YJ3701" s="0"/>
      <c r="YK3701" s="0"/>
      <c r="YL3701" s="0"/>
      <c r="YM3701" s="0"/>
      <c r="YN3701" s="0"/>
      <c r="YO3701" s="0"/>
      <c r="YP3701" s="0"/>
      <c r="YQ3701" s="0"/>
      <c r="YR3701" s="0"/>
      <c r="YS3701" s="0"/>
      <c r="YT3701" s="0"/>
      <c r="YU3701" s="0"/>
      <c r="YV3701" s="0"/>
      <c r="YW3701" s="0"/>
      <c r="YX3701" s="0"/>
      <c r="YY3701" s="0"/>
      <c r="YZ3701" s="0"/>
      <c r="ZA3701" s="0"/>
      <c r="ZB3701" s="0"/>
      <c r="ZC3701" s="0"/>
      <c r="ZD3701" s="0"/>
      <c r="ZE3701" s="0"/>
      <c r="ZF3701" s="0"/>
      <c r="ZG3701" s="0"/>
      <c r="ZH3701" s="0"/>
      <c r="ZI3701" s="0"/>
      <c r="ZJ3701" s="0"/>
      <c r="ZK3701" s="0"/>
      <c r="ZL3701" s="0"/>
      <c r="ZM3701" s="0"/>
      <c r="ZN3701" s="0"/>
      <c r="ZO3701" s="0"/>
      <c r="ZP3701" s="0"/>
      <c r="ZQ3701" s="0"/>
      <c r="ZR3701" s="0"/>
      <c r="ZS3701" s="0"/>
      <c r="ZT3701" s="0"/>
      <c r="ZU3701" s="0"/>
      <c r="ZV3701" s="0"/>
      <c r="ZW3701" s="0"/>
      <c r="ZX3701" s="0"/>
      <c r="ZY3701" s="0"/>
      <c r="ZZ3701" s="0"/>
      <c r="AAA3701" s="0"/>
      <c r="AAB3701" s="0"/>
      <c r="AAC3701" s="0"/>
      <c r="AAD3701" s="0"/>
      <c r="AAE3701" s="0"/>
      <c r="AAF3701" s="0"/>
      <c r="AAG3701" s="0"/>
      <c r="AAH3701" s="0"/>
      <c r="AAI3701" s="0"/>
      <c r="AAJ3701" s="0"/>
      <c r="AAK3701" s="0"/>
      <c r="AAL3701" s="0"/>
      <c r="AAM3701" s="0"/>
      <c r="AAN3701" s="0"/>
      <c r="AAO3701" s="0"/>
      <c r="AAP3701" s="0"/>
      <c r="AAQ3701" s="0"/>
      <c r="AAR3701" s="0"/>
      <c r="AAS3701" s="0"/>
      <c r="AAT3701" s="0"/>
      <c r="AAU3701" s="0"/>
      <c r="AAV3701" s="0"/>
      <c r="AAW3701" s="0"/>
      <c r="AAX3701" s="0"/>
      <c r="AAY3701" s="0"/>
      <c r="AAZ3701" s="0"/>
      <c r="ABA3701" s="0"/>
      <c r="ABB3701" s="0"/>
      <c r="ABC3701" s="0"/>
      <c r="ABD3701" s="0"/>
      <c r="ABE3701" s="0"/>
      <c r="ABF3701" s="0"/>
      <c r="ABG3701" s="0"/>
      <c r="ABH3701" s="0"/>
      <c r="ABI3701" s="0"/>
      <c r="ABJ3701" s="0"/>
      <c r="ABK3701" s="0"/>
      <c r="ABL3701" s="0"/>
      <c r="ABM3701" s="0"/>
      <c r="ABN3701" s="0"/>
      <c r="ABO3701" s="0"/>
      <c r="ABP3701" s="0"/>
      <c r="ABQ3701" s="0"/>
      <c r="ABR3701" s="0"/>
      <c r="ABS3701" s="0"/>
      <c r="ABT3701" s="0"/>
      <c r="ABU3701" s="0"/>
      <c r="ABV3701" s="0"/>
      <c r="ABW3701" s="0"/>
      <c r="ABX3701" s="0"/>
      <c r="ABY3701" s="0"/>
      <c r="ABZ3701" s="0"/>
      <c r="ACA3701" s="0"/>
      <c r="ACB3701" s="0"/>
      <c r="ACC3701" s="0"/>
      <c r="ACD3701" s="0"/>
      <c r="ACE3701" s="0"/>
      <c r="ACF3701" s="0"/>
      <c r="ACG3701" s="0"/>
      <c r="ACH3701" s="0"/>
      <c r="ACI3701" s="0"/>
      <c r="ACJ3701" s="0"/>
      <c r="ACK3701" s="0"/>
      <c r="ACL3701" s="0"/>
      <c r="ACM3701" s="0"/>
      <c r="ACN3701" s="0"/>
      <c r="ACO3701" s="0"/>
      <c r="ACP3701" s="0"/>
      <c r="ACQ3701" s="0"/>
      <c r="ACR3701" s="0"/>
      <c r="ACS3701" s="0"/>
      <c r="ACT3701" s="0"/>
      <c r="ACU3701" s="0"/>
      <c r="ACV3701" s="0"/>
      <c r="ACW3701" s="0"/>
      <c r="ACX3701" s="0"/>
      <c r="ACY3701" s="0"/>
      <c r="ACZ3701" s="0"/>
      <c r="ADA3701" s="0"/>
      <c r="ADB3701" s="0"/>
      <c r="ADC3701" s="0"/>
      <c r="ADD3701" s="0"/>
      <c r="ADE3701" s="0"/>
      <c r="ADF3701" s="0"/>
      <c r="ADG3701" s="0"/>
      <c r="ADH3701" s="0"/>
      <c r="ADI3701" s="0"/>
      <c r="ADJ3701" s="0"/>
      <c r="ADK3701" s="0"/>
      <c r="ADL3701" s="0"/>
      <c r="ADM3701" s="0"/>
      <c r="ADN3701" s="0"/>
      <c r="ADO3701" s="0"/>
      <c r="ADP3701" s="0"/>
      <c r="ADQ3701" s="0"/>
      <c r="ADR3701" s="0"/>
      <c r="ADS3701" s="0"/>
      <c r="ADT3701" s="0"/>
      <c r="ADU3701" s="0"/>
      <c r="ADV3701" s="0"/>
      <c r="ADW3701" s="0"/>
      <c r="ADX3701" s="0"/>
      <c r="ADY3701" s="0"/>
      <c r="ADZ3701" s="0"/>
      <c r="AEA3701" s="0"/>
      <c r="AEB3701" s="0"/>
      <c r="AEC3701" s="0"/>
      <c r="AED3701" s="0"/>
      <c r="AEE3701" s="0"/>
      <c r="AEF3701" s="0"/>
      <c r="AEG3701" s="0"/>
      <c r="AEH3701" s="0"/>
      <c r="AEI3701" s="0"/>
      <c r="AEJ3701" s="0"/>
      <c r="AEK3701" s="0"/>
      <c r="AEL3701" s="0"/>
      <c r="AEM3701" s="0"/>
      <c r="AEN3701" s="0"/>
      <c r="AEO3701" s="0"/>
      <c r="AEP3701" s="0"/>
      <c r="AEQ3701" s="0"/>
      <c r="AER3701" s="0"/>
      <c r="AES3701" s="0"/>
      <c r="AET3701" s="0"/>
      <c r="AEU3701" s="0"/>
      <c r="AEV3701" s="0"/>
      <c r="AEW3701" s="0"/>
      <c r="AEX3701" s="0"/>
      <c r="AEY3701" s="0"/>
      <c r="AEZ3701" s="0"/>
      <c r="AFA3701" s="0"/>
      <c r="AFB3701" s="0"/>
      <c r="AFC3701" s="0"/>
      <c r="AFD3701" s="0"/>
      <c r="AFE3701" s="0"/>
      <c r="AFF3701" s="0"/>
      <c r="AFG3701" s="0"/>
      <c r="AFH3701" s="0"/>
      <c r="AFI3701" s="0"/>
      <c r="AFJ3701" s="0"/>
      <c r="AFK3701" s="0"/>
      <c r="AFL3701" s="0"/>
      <c r="AFM3701" s="0"/>
      <c r="AFN3701" s="0"/>
      <c r="AFO3701" s="0"/>
      <c r="AFP3701" s="0"/>
      <c r="AFQ3701" s="0"/>
      <c r="AFR3701" s="0"/>
      <c r="AFS3701" s="0"/>
      <c r="AFT3701" s="0"/>
      <c r="AFU3701" s="0"/>
      <c r="AFV3701" s="0"/>
      <c r="AFW3701" s="0"/>
      <c r="AFX3701" s="0"/>
      <c r="AFY3701" s="0"/>
      <c r="AFZ3701" s="0"/>
      <c r="AGA3701" s="0"/>
      <c r="AGB3701" s="0"/>
      <c r="AGC3701" s="0"/>
      <c r="AGD3701" s="0"/>
      <c r="AGE3701" s="0"/>
      <c r="AGF3701" s="0"/>
      <c r="AGG3701" s="0"/>
      <c r="AGH3701" s="0"/>
      <c r="AGI3701" s="0"/>
      <c r="AGJ3701" s="0"/>
      <c r="AGK3701" s="0"/>
      <c r="AGL3701" s="0"/>
      <c r="AGM3701" s="0"/>
      <c r="AGN3701" s="0"/>
      <c r="AGO3701" s="0"/>
      <c r="AGP3701" s="0"/>
      <c r="AGQ3701" s="0"/>
      <c r="AGR3701" s="0"/>
      <c r="AGS3701" s="0"/>
      <c r="AGT3701" s="0"/>
      <c r="AGU3701" s="0"/>
      <c r="AGV3701" s="0"/>
      <c r="AGW3701" s="0"/>
      <c r="AGX3701" s="0"/>
      <c r="AGY3701" s="0"/>
      <c r="AGZ3701" s="0"/>
      <c r="AHA3701" s="0"/>
      <c r="AHB3701" s="0"/>
      <c r="AHC3701" s="0"/>
      <c r="AHD3701" s="0"/>
      <c r="AHE3701" s="0"/>
      <c r="AHF3701" s="0"/>
      <c r="AHG3701" s="0"/>
      <c r="AHH3701" s="0"/>
      <c r="AHI3701" s="0"/>
      <c r="AHJ3701" s="0"/>
      <c r="AHK3701" s="0"/>
      <c r="AHL3701" s="0"/>
      <c r="AHM3701" s="0"/>
      <c r="AHN3701" s="0"/>
      <c r="AHO3701" s="0"/>
      <c r="AHP3701" s="0"/>
      <c r="AHQ3701" s="0"/>
      <c r="AHR3701" s="0"/>
      <c r="AHS3701" s="0"/>
      <c r="AHT3701" s="0"/>
      <c r="AHU3701" s="0"/>
      <c r="AHV3701" s="0"/>
      <c r="AHW3701" s="0"/>
      <c r="AHX3701" s="0"/>
      <c r="AHY3701" s="0"/>
      <c r="AHZ3701" s="0"/>
      <c r="AIA3701" s="0"/>
      <c r="AIB3701" s="0"/>
      <c r="AIC3701" s="0"/>
      <c r="AID3701" s="0"/>
      <c r="AIE3701" s="0"/>
      <c r="AIF3701" s="0"/>
      <c r="AIG3701" s="0"/>
      <c r="AIH3701" s="0"/>
      <c r="AII3701" s="0"/>
      <c r="AIJ3701" s="0"/>
      <c r="AIK3701" s="0"/>
      <c r="AIL3701" s="0"/>
      <c r="AIM3701" s="0"/>
      <c r="AIN3701" s="0"/>
      <c r="AIO3701" s="0"/>
      <c r="AIP3701" s="0"/>
      <c r="AIQ3701" s="0"/>
      <c r="AIR3701" s="0"/>
      <c r="AIS3701" s="0"/>
      <c r="AIT3701" s="0"/>
      <c r="AIU3701" s="0"/>
      <c r="AIV3701" s="0"/>
      <c r="AIW3701" s="0"/>
      <c r="AIX3701" s="0"/>
      <c r="AIY3701" s="0"/>
      <c r="AIZ3701" s="0"/>
      <c r="AJA3701" s="0"/>
      <c r="AJB3701" s="0"/>
      <c r="AJC3701" s="0"/>
      <c r="AJD3701" s="0"/>
      <c r="AJE3701" s="0"/>
      <c r="AJF3701" s="0"/>
      <c r="AJG3701" s="0"/>
      <c r="AJH3701" s="0"/>
      <c r="AJI3701" s="0"/>
      <c r="AJJ3701" s="0"/>
      <c r="AJK3701" s="0"/>
      <c r="AJL3701" s="0"/>
      <c r="AJM3701" s="0"/>
      <c r="AJN3701" s="0"/>
      <c r="AJO3701" s="0"/>
      <c r="AJP3701" s="0"/>
      <c r="AJQ3701" s="0"/>
      <c r="AJR3701" s="0"/>
      <c r="AJS3701" s="0"/>
      <c r="AJT3701" s="0"/>
      <c r="AJU3701" s="0"/>
      <c r="AJV3701" s="0"/>
      <c r="AJW3701" s="0"/>
      <c r="AJX3701" s="0"/>
      <c r="AJY3701" s="0"/>
      <c r="AJZ3701" s="0"/>
      <c r="AKA3701" s="0"/>
      <c r="AKB3701" s="0"/>
      <c r="AKC3701" s="0"/>
      <c r="AKD3701" s="0"/>
      <c r="AKE3701" s="0"/>
      <c r="AKF3701" s="0"/>
      <c r="AKG3701" s="0"/>
      <c r="AKH3701" s="0"/>
      <c r="AKI3701" s="0"/>
      <c r="AKJ3701" s="0"/>
      <c r="AKK3701" s="0"/>
      <c r="AKL3701" s="0"/>
      <c r="AKM3701" s="0"/>
      <c r="AKN3701" s="0"/>
      <c r="AKO3701" s="0"/>
      <c r="AKP3701" s="0"/>
      <c r="AKQ3701" s="0"/>
      <c r="AKR3701" s="0"/>
      <c r="AKS3701" s="0"/>
      <c r="AKT3701" s="0"/>
      <c r="AKU3701" s="0"/>
      <c r="AKV3701" s="0"/>
      <c r="AKW3701" s="0"/>
      <c r="AKX3701" s="0"/>
      <c r="AKY3701" s="0"/>
      <c r="AKZ3701" s="0"/>
      <c r="ALA3701" s="0"/>
      <c r="ALB3701" s="0"/>
      <c r="ALC3701" s="0"/>
      <c r="ALD3701" s="0"/>
      <c r="ALE3701" s="0"/>
      <c r="ALF3701" s="0"/>
      <c r="ALG3701" s="0"/>
      <c r="ALH3701" s="0"/>
      <c r="ALI3701" s="0"/>
      <c r="ALJ3701" s="0"/>
      <c r="ALK3701" s="0"/>
      <c r="ALL3701" s="0"/>
      <c r="ALM3701" s="0"/>
      <c r="ALN3701" s="0"/>
      <c r="ALO3701" s="0"/>
      <c r="ALP3701" s="0"/>
      <c r="ALQ3701" s="0"/>
      <c r="ALR3701" s="0"/>
      <c r="ALS3701" s="0"/>
      <c r="ALT3701" s="0"/>
      <c r="ALU3701" s="0"/>
      <c r="ALV3701" s="0"/>
      <c r="ALW3701" s="0"/>
      <c r="ALX3701" s="0"/>
      <c r="ALY3701" s="0"/>
      <c r="ALZ3701" s="0"/>
      <c r="AMA3701" s="0"/>
      <c r="AMB3701" s="0"/>
      <c r="AMC3701" s="0"/>
      <c r="AMD3701" s="0"/>
      <c r="AME3701" s="0"/>
      <c r="AMF3701" s="0"/>
      <c r="AMG3701" s="0"/>
      <c r="AMH3701" s="0"/>
      <c r="AMI3701" s="0"/>
    </row>
    <row r="3702" customFormat="false" ht="12.75" hidden="false" customHeight="false" outlineLevel="0" collapsed="false">
      <c r="A3702" s="1" t="s">
        <v>3928</v>
      </c>
      <c r="C3702" s="27" t="s">
        <v>3929</v>
      </c>
      <c r="D3702" s="27" t="s">
        <v>13</v>
      </c>
      <c r="E3702" s="46"/>
      <c r="F3702" s="47"/>
      <c r="G3702" s="48"/>
      <c r="H3702" s="48" t="s">
        <v>168</v>
      </c>
      <c r="I3702" s="47" t="n">
        <v>12.98</v>
      </c>
      <c r="J3702" s="107" t="s">
        <v>3915</v>
      </c>
    </row>
    <row r="3703" customFormat="false" ht="12.75" hidden="false" customHeight="false" outlineLevel="0" collapsed="false">
      <c r="A3703" s="1" t="s">
        <v>1463</v>
      </c>
      <c r="C3703" s="27" t="s">
        <v>3930</v>
      </c>
      <c r="D3703" s="27"/>
      <c r="E3703" s="46"/>
      <c r="F3703" s="47"/>
      <c r="G3703" s="48"/>
      <c r="H3703" s="48" t="s">
        <v>61</v>
      </c>
      <c r="I3703" s="47" t="n">
        <v>3.89</v>
      </c>
      <c r="J3703" s="107" t="s">
        <v>3915</v>
      </c>
    </row>
    <row r="3704" customFormat="false" ht="12.75" hidden="false" customHeight="false" outlineLevel="0" collapsed="false">
      <c r="A3704" s="1" t="s">
        <v>1463</v>
      </c>
      <c r="C3704" s="27" t="s">
        <v>3931</v>
      </c>
      <c r="D3704" s="27" t="s">
        <v>583</v>
      </c>
      <c r="E3704" s="46"/>
      <c r="F3704" s="47"/>
      <c r="G3704" s="48"/>
      <c r="H3704" s="48" t="s">
        <v>61</v>
      </c>
      <c r="I3704" s="47" t="n">
        <v>2.79</v>
      </c>
      <c r="J3704" s="107" t="s">
        <v>3915</v>
      </c>
    </row>
    <row r="3705" customFormat="false" ht="12.75" hidden="false" customHeight="false" outlineLevel="0" collapsed="false">
      <c r="A3705" s="1" t="s">
        <v>1463</v>
      </c>
      <c r="C3705" s="27" t="s">
        <v>3932</v>
      </c>
      <c r="D3705" s="27"/>
      <c r="E3705" s="46"/>
      <c r="F3705" s="47"/>
      <c r="G3705" s="48"/>
      <c r="H3705" s="48" t="s">
        <v>168</v>
      </c>
      <c r="I3705" s="47" t="n">
        <v>27.98</v>
      </c>
      <c r="J3705" s="107" t="s">
        <v>3915</v>
      </c>
    </row>
    <row r="3706" customFormat="false" ht="12.75" hidden="false" customHeight="false" outlineLevel="0" collapsed="false">
      <c r="A3706" s="1" t="s">
        <v>1463</v>
      </c>
      <c r="C3706" s="27" t="s">
        <v>3933</v>
      </c>
      <c r="D3706" s="27" t="s">
        <v>24</v>
      </c>
      <c r="E3706" s="46"/>
      <c r="F3706" s="47"/>
      <c r="G3706" s="48"/>
      <c r="H3706" s="48" t="s">
        <v>168</v>
      </c>
      <c r="I3706" s="47" t="n">
        <v>1.69</v>
      </c>
      <c r="J3706" s="107" t="s">
        <v>3915</v>
      </c>
    </row>
    <row r="3707" customFormat="false" ht="12.75" hidden="false" customHeight="false" outlineLevel="0" collapsed="false">
      <c r="A3707" s="1" t="s">
        <v>1463</v>
      </c>
      <c r="C3707" s="27" t="s">
        <v>3934</v>
      </c>
      <c r="D3707" s="27" t="s">
        <v>20</v>
      </c>
      <c r="E3707" s="46"/>
      <c r="F3707" s="47"/>
      <c r="G3707" s="48"/>
      <c r="H3707" s="48" t="s">
        <v>168</v>
      </c>
      <c r="I3707" s="47" t="n">
        <v>1.69</v>
      </c>
      <c r="J3707" s="107" t="s">
        <v>3915</v>
      </c>
    </row>
    <row r="3708" customFormat="false" ht="12.75" hidden="false" customHeight="false" outlineLevel="0" collapsed="false">
      <c r="A3708" s="1" t="s">
        <v>1463</v>
      </c>
      <c r="C3708" s="27" t="s">
        <v>3935</v>
      </c>
      <c r="D3708" s="27" t="s">
        <v>51</v>
      </c>
      <c r="E3708" s="46"/>
      <c r="F3708" s="47"/>
      <c r="G3708" s="48"/>
      <c r="H3708" s="48" t="s">
        <v>168</v>
      </c>
      <c r="I3708" s="47" t="n">
        <v>1.69</v>
      </c>
      <c r="J3708" s="107" t="s">
        <v>3915</v>
      </c>
    </row>
    <row r="3709" customFormat="false" ht="12.75" hidden="false" customHeight="false" outlineLevel="0" collapsed="false">
      <c r="I3709" s="3"/>
      <c r="BM3709" s="0"/>
      <c r="BN3709" s="0"/>
      <c r="BO3709" s="0"/>
      <c r="BP3709" s="0"/>
      <c r="BQ3709" s="0"/>
      <c r="BR3709" s="0"/>
      <c r="BS3709" s="0"/>
      <c r="BT3709" s="0"/>
      <c r="BU3709" s="0"/>
      <c r="BV3709" s="0"/>
      <c r="BW3709" s="0"/>
      <c r="BX3709" s="0"/>
      <c r="BY3709" s="0"/>
      <c r="BZ3709" s="0"/>
      <c r="CA3709" s="0"/>
      <c r="CB3709" s="0"/>
      <c r="CC3709" s="0"/>
      <c r="CD3709" s="0"/>
      <c r="CE3709" s="0"/>
      <c r="CF3709" s="0"/>
      <c r="CG3709" s="0"/>
      <c r="CH3709" s="0"/>
      <c r="CI3709" s="0"/>
      <c r="CJ3709" s="0"/>
      <c r="CK3709" s="0"/>
      <c r="CL3709" s="0"/>
      <c r="CM3709" s="0"/>
      <c r="CN3709" s="0"/>
      <c r="CO3709" s="0"/>
      <c r="CP3709" s="0"/>
      <c r="CQ3709" s="0"/>
      <c r="CR3709" s="0"/>
      <c r="CS3709" s="0"/>
      <c r="CT3709" s="0"/>
      <c r="CU3709" s="0"/>
      <c r="CV3709" s="0"/>
      <c r="CW3709" s="0"/>
      <c r="CX3709" s="0"/>
      <c r="CY3709" s="0"/>
      <c r="CZ3709" s="0"/>
      <c r="DA3709" s="0"/>
      <c r="DB3709" s="0"/>
      <c r="DC3709" s="0"/>
      <c r="DD3709" s="0"/>
      <c r="DE3709" s="0"/>
      <c r="DF3709" s="0"/>
      <c r="DG3709" s="0"/>
      <c r="DH3709" s="0"/>
      <c r="DI3709" s="0"/>
      <c r="DJ3709" s="0"/>
      <c r="DK3709" s="0"/>
      <c r="DL3709" s="0"/>
      <c r="DM3709" s="0"/>
      <c r="DN3709" s="0"/>
      <c r="DO3709" s="0"/>
      <c r="DP3709" s="0"/>
      <c r="DQ3709" s="0"/>
      <c r="DR3709" s="0"/>
      <c r="DS3709" s="0"/>
      <c r="DT3709" s="0"/>
      <c r="DU3709" s="0"/>
      <c r="DV3709" s="0"/>
      <c r="DW3709" s="0"/>
      <c r="DX3709" s="0"/>
      <c r="DY3709" s="0"/>
      <c r="DZ3709" s="0"/>
      <c r="EA3709" s="0"/>
      <c r="EB3709" s="0"/>
      <c r="EC3709" s="0"/>
      <c r="ED3709" s="0"/>
      <c r="EE3709" s="0"/>
      <c r="EF3709" s="0"/>
      <c r="EG3709" s="0"/>
      <c r="EH3709" s="0"/>
      <c r="EI3709" s="0"/>
      <c r="EJ3709" s="0"/>
      <c r="EK3709" s="0"/>
      <c r="EL3709" s="0"/>
      <c r="EM3709" s="0"/>
      <c r="EN3709" s="0"/>
      <c r="EO3709" s="0"/>
      <c r="EP3709" s="0"/>
      <c r="EQ3709" s="0"/>
      <c r="ER3709" s="0"/>
      <c r="ES3709" s="0"/>
      <c r="ET3709" s="0"/>
      <c r="EU3709" s="0"/>
      <c r="EV3709" s="0"/>
      <c r="EW3709" s="0"/>
      <c r="EX3709" s="0"/>
      <c r="EY3709" s="0"/>
      <c r="EZ3709" s="0"/>
      <c r="FA3709" s="0"/>
      <c r="FB3709" s="0"/>
      <c r="FC3709" s="0"/>
      <c r="FD3709" s="0"/>
      <c r="FE3709" s="0"/>
      <c r="FF3709" s="0"/>
      <c r="FG3709" s="0"/>
      <c r="FH3709" s="0"/>
      <c r="FI3709" s="0"/>
      <c r="FJ3709" s="0"/>
      <c r="FK3709" s="0"/>
      <c r="FL3709" s="0"/>
      <c r="FM3709" s="0"/>
      <c r="FN3709" s="0"/>
      <c r="FO3709" s="0"/>
      <c r="FP3709" s="0"/>
      <c r="FQ3709" s="0"/>
      <c r="FR3709" s="0"/>
      <c r="FS3709" s="0"/>
      <c r="FT3709" s="0"/>
      <c r="FU3709" s="0"/>
      <c r="FV3709" s="0"/>
      <c r="FW3709" s="0"/>
      <c r="FX3709" s="0"/>
      <c r="FY3709" s="0"/>
      <c r="FZ3709" s="0"/>
      <c r="GA3709" s="0"/>
      <c r="GB3709" s="0"/>
      <c r="GC3709" s="0"/>
      <c r="GD3709" s="0"/>
      <c r="GE3709" s="0"/>
      <c r="GF3709" s="0"/>
      <c r="GG3709" s="0"/>
      <c r="GH3709" s="0"/>
      <c r="GI3709" s="0"/>
      <c r="GJ3709" s="0"/>
      <c r="GK3709" s="0"/>
      <c r="GL3709" s="0"/>
      <c r="GM3709" s="0"/>
      <c r="GN3709" s="0"/>
      <c r="GO3709" s="0"/>
      <c r="GP3709" s="0"/>
      <c r="GQ3709" s="0"/>
      <c r="GR3709" s="0"/>
      <c r="GS3709" s="0"/>
      <c r="GT3709" s="0"/>
      <c r="GU3709" s="0"/>
      <c r="GV3709" s="0"/>
      <c r="GW3709" s="0"/>
      <c r="GX3709" s="0"/>
      <c r="GY3709" s="0"/>
      <c r="GZ3709" s="0"/>
      <c r="HA3709" s="0"/>
      <c r="HB3709" s="0"/>
      <c r="HC3709" s="0"/>
      <c r="HD3709" s="0"/>
      <c r="HE3709" s="0"/>
      <c r="HF3709" s="0"/>
      <c r="HG3709" s="0"/>
      <c r="HH3709" s="0"/>
      <c r="HI3709" s="0"/>
      <c r="HJ3709" s="0"/>
      <c r="HK3709" s="0"/>
      <c r="HL3709" s="0"/>
      <c r="HM3709" s="0"/>
      <c r="HN3709" s="0"/>
      <c r="HO3709" s="0"/>
      <c r="HP3709" s="0"/>
      <c r="HQ3709" s="0"/>
      <c r="HR3709" s="0"/>
      <c r="HS3709" s="0"/>
      <c r="HT3709" s="0"/>
      <c r="HU3709" s="0"/>
      <c r="HV3709" s="0"/>
      <c r="HW3709" s="0"/>
      <c r="HX3709" s="0"/>
      <c r="HY3709" s="0"/>
      <c r="HZ3709" s="0"/>
      <c r="IA3709" s="0"/>
      <c r="IB3709" s="0"/>
      <c r="IC3709" s="0"/>
      <c r="ID3709" s="0"/>
      <c r="IE3709" s="0"/>
      <c r="IF3709" s="0"/>
      <c r="IG3709" s="0"/>
      <c r="IH3709" s="0"/>
      <c r="II3709" s="0"/>
      <c r="IJ3709" s="0"/>
      <c r="IK3709" s="0"/>
      <c r="IL3709" s="0"/>
      <c r="IM3709" s="0"/>
      <c r="IN3709" s="0"/>
      <c r="IO3709" s="0"/>
      <c r="IP3709" s="0"/>
      <c r="IQ3709" s="0"/>
      <c r="IR3709" s="0"/>
      <c r="IS3709" s="0"/>
      <c r="IT3709" s="0"/>
      <c r="IU3709" s="0"/>
      <c r="IV3709" s="0"/>
      <c r="IW3709" s="0"/>
      <c r="IX3709" s="0"/>
      <c r="IY3709" s="0"/>
      <c r="IZ3709" s="0"/>
      <c r="JA3709" s="0"/>
      <c r="JB3709" s="0"/>
      <c r="JC3709" s="0"/>
      <c r="JD3709" s="0"/>
      <c r="JE3709" s="0"/>
      <c r="JF3709" s="0"/>
      <c r="JG3709" s="0"/>
      <c r="JH3709" s="0"/>
      <c r="JI3709" s="0"/>
      <c r="JJ3709" s="0"/>
      <c r="JK3709" s="0"/>
      <c r="JL3709" s="0"/>
      <c r="JM3709" s="0"/>
      <c r="JN3709" s="0"/>
      <c r="JO3709" s="0"/>
      <c r="JP3709" s="0"/>
      <c r="JQ3709" s="0"/>
      <c r="JR3709" s="0"/>
      <c r="JS3709" s="0"/>
      <c r="JT3709" s="0"/>
      <c r="JU3709" s="0"/>
      <c r="JV3709" s="0"/>
      <c r="JW3709" s="0"/>
      <c r="JX3709" s="0"/>
      <c r="JY3709" s="0"/>
      <c r="JZ3709" s="0"/>
      <c r="KA3709" s="0"/>
      <c r="KB3709" s="0"/>
      <c r="KC3709" s="0"/>
      <c r="KD3709" s="0"/>
      <c r="KE3709" s="0"/>
      <c r="KF3709" s="0"/>
      <c r="KG3709" s="0"/>
      <c r="KH3709" s="0"/>
      <c r="KI3709" s="0"/>
      <c r="KJ3709" s="0"/>
      <c r="KK3709" s="0"/>
      <c r="KL3709" s="0"/>
      <c r="KM3709" s="0"/>
      <c r="KN3709" s="0"/>
      <c r="KO3709" s="0"/>
      <c r="KP3709" s="0"/>
      <c r="KQ3709" s="0"/>
      <c r="KR3709" s="0"/>
      <c r="KS3709" s="0"/>
      <c r="KT3709" s="0"/>
      <c r="KU3709" s="0"/>
      <c r="KV3709" s="0"/>
      <c r="KW3709" s="0"/>
      <c r="KX3709" s="0"/>
      <c r="KY3709" s="0"/>
      <c r="KZ3709" s="0"/>
      <c r="LA3709" s="0"/>
      <c r="LB3709" s="0"/>
      <c r="LC3709" s="0"/>
      <c r="LD3709" s="0"/>
      <c r="LE3709" s="0"/>
      <c r="LF3709" s="0"/>
      <c r="LG3709" s="0"/>
      <c r="LH3709" s="0"/>
      <c r="LI3709" s="0"/>
      <c r="LJ3709" s="0"/>
      <c r="LK3709" s="0"/>
      <c r="LL3709" s="0"/>
      <c r="LM3709" s="0"/>
      <c r="LN3709" s="0"/>
      <c r="LO3709" s="0"/>
      <c r="LP3709" s="0"/>
      <c r="LQ3709" s="0"/>
      <c r="LR3709" s="0"/>
      <c r="LS3709" s="0"/>
      <c r="LT3709" s="0"/>
      <c r="LU3709" s="0"/>
      <c r="LV3709" s="0"/>
      <c r="LW3709" s="0"/>
      <c r="LX3709" s="0"/>
      <c r="LY3709" s="0"/>
      <c r="LZ3709" s="0"/>
      <c r="MA3709" s="0"/>
      <c r="MB3709" s="0"/>
      <c r="MC3709" s="0"/>
      <c r="MD3709" s="0"/>
      <c r="ME3709" s="0"/>
      <c r="MF3709" s="0"/>
      <c r="MG3709" s="0"/>
      <c r="MH3709" s="0"/>
      <c r="MI3709" s="0"/>
      <c r="MJ3709" s="0"/>
      <c r="MK3709" s="0"/>
      <c r="ML3709" s="0"/>
      <c r="MM3709" s="0"/>
      <c r="MN3709" s="0"/>
      <c r="MO3709" s="0"/>
      <c r="MP3709" s="0"/>
      <c r="MQ3709" s="0"/>
      <c r="MR3709" s="0"/>
      <c r="MS3709" s="0"/>
      <c r="MT3709" s="0"/>
      <c r="MU3709" s="0"/>
      <c r="MV3709" s="0"/>
      <c r="MW3709" s="0"/>
      <c r="MX3709" s="0"/>
      <c r="MY3709" s="0"/>
      <c r="MZ3709" s="0"/>
      <c r="NA3709" s="0"/>
      <c r="NB3709" s="0"/>
      <c r="NC3709" s="0"/>
      <c r="ND3709" s="0"/>
      <c r="NE3709" s="0"/>
      <c r="NF3709" s="0"/>
      <c r="NG3709" s="0"/>
      <c r="NH3709" s="0"/>
      <c r="NI3709" s="0"/>
      <c r="NJ3709" s="0"/>
      <c r="NK3709" s="0"/>
      <c r="NL3709" s="0"/>
      <c r="NM3709" s="0"/>
      <c r="NN3709" s="0"/>
      <c r="NO3709" s="0"/>
      <c r="NP3709" s="0"/>
      <c r="NQ3709" s="0"/>
      <c r="NR3709" s="0"/>
      <c r="NS3709" s="0"/>
      <c r="NT3709" s="0"/>
      <c r="NU3709" s="0"/>
      <c r="NV3709" s="0"/>
      <c r="NW3709" s="0"/>
      <c r="NX3709" s="0"/>
      <c r="NY3709" s="0"/>
      <c r="NZ3709" s="0"/>
      <c r="OA3709" s="0"/>
      <c r="OB3709" s="0"/>
      <c r="OC3709" s="0"/>
      <c r="OD3709" s="0"/>
      <c r="OE3709" s="0"/>
      <c r="OF3709" s="0"/>
      <c r="OG3709" s="0"/>
      <c r="OH3709" s="0"/>
      <c r="OI3709" s="0"/>
      <c r="OJ3709" s="0"/>
      <c r="OK3709" s="0"/>
      <c r="OL3709" s="0"/>
      <c r="OM3709" s="0"/>
      <c r="ON3709" s="0"/>
      <c r="OO3709" s="0"/>
      <c r="OP3709" s="0"/>
      <c r="OQ3709" s="0"/>
      <c r="OR3709" s="0"/>
      <c r="OS3709" s="0"/>
      <c r="OT3709" s="0"/>
      <c r="OU3709" s="0"/>
      <c r="OV3709" s="0"/>
      <c r="OW3709" s="0"/>
      <c r="OX3709" s="0"/>
      <c r="OY3709" s="0"/>
      <c r="OZ3709" s="0"/>
      <c r="PA3709" s="0"/>
      <c r="PB3709" s="0"/>
      <c r="PC3709" s="0"/>
      <c r="PD3709" s="0"/>
      <c r="PE3709" s="0"/>
      <c r="PF3709" s="0"/>
      <c r="PG3709" s="0"/>
      <c r="PH3709" s="0"/>
      <c r="PI3709" s="0"/>
      <c r="PJ3709" s="0"/>
      <c r="PK3709" s="0"/>
      <c r="PL3709" s="0"/>
      <c r="PM3709" s="0"/>
      <c r="PN3709" s="0"/>
      <c r="PO3709" s="0"/>
      <c r="PP3709" s="0"/>
      <c r="PQ3709" s="0"/>
      <c r="PR3709" s="0"/>
      <c r="PS3709" s="0"/>
      <c r="PT3709" s="0"/>
      <c r="PU3709" s="0"/>
      <c r="PV3709" s="0"/>
      <c r="PW3709" s="0"/>
      <c r="PX3709" s="0"/>
      <c r="PY3709" s="0"/>
      <c r="PZ3709" s="0"/>
      <c r="QA3709" s="0"/>
      <c r="QB3709" s="0"/>
      <c r="QC3709" s="0"/>
      <c r="QD3709" s="0"/>
      <c r="QE3709" s="0"/>
      <c r="QF3709" s="0"/>
      <c r="QG3709" s="0"/>
      <c r="QH3709" s="0"/>
      <c r="QI3709" s="0"/>
      <c r="QJ3709" s="0"/>
      <c r="QK3709" s="0"/>
      <c r="QL3709" s="0"/>
      <c r="QM3709" s="0"/>
      <c r="QN3709" s="0"/>
      <c r="QO3709" s="0"/>
      <c r="QP3709" s="0"/>
      <c r="QQ3709" s="0"/>
      <c r="QR3709" s="0"/>
      <c r="QS3709" s="0"/>
      <c r="QT3709" s="0"/>
      <c r="QU3709" s="0"/>
      <c r="QV3709" s="0"/>
      <c r="QW3709" s="0"/>
      <c r="QX3709" s="0"/>
      <c r="QY3709" s="0"/>
      <c r="QZ3709" s="0"/>
      <c r="RA3709" s="0"/>
      <c r="RB3709" s="0"/>
      <c r="RC3709" s="0"/>
      <c r="RD3709" s="0"/>
      <c r="RE3709" s="0"/>
      <c r="RF3709" s="0"/>
      <c r="RG3709" s="0"/>
      <c r="RH3709" s="0"/>
      <c r="RI3709" s="0"/>
      <c r="RJ3709" s="0"/>
      <c r="RK3709" s="0"/>
      <c r="RL3709" s="0"/>
      <c r="RM3709" s="0"/>
      <c r="RN3709" s="0"/>
      <c r="RO3709" s="0"/>
      <c r="RP3709" s="0"/>
      <c r="RQ3709" s="0"/>
      <c r="RR3709" s="0"/>
      <c r="RS3709" s="0"/>
      <c r="RT3709" s="0"/>
      <c r="RU3709" s="0"/>
      <c r="RV3709" s="0"/>
      <c r="RW3709" s="0"/>
      <c r="RX3709" s="0"/>
      <c r="RY3709" s="0"/>
      <c r="RZ3709" s="0"/>
      <c r="SA3709" s="0"/>
      <c r="SB3709" s="0"/>
      <c r="SC3709" s="0"/>
      <c r="SD3709" s="0"/>
      <c r="SE3709" s="0"/>
      <c r="SF3709" s="0"/>
      <c r="SG3709" s="0"/>
      <c r="SH3709" s="0"/>
      <c r="SI3709" s="0"/>
      <c r="SJ3709" s="0"/>
      <c r="SK3709" s="0"/>
      <c r="SL3709" s="0"/>
      <c r="SM3709" s="0"/>
      <c r="SN3709" s="0"/>
      <c r="SO3709" s="0"/>
      <c r="SP3709" s="0"/>
      <c r="SQ3709" s="0"/>
      <c r="SR3709" s="0"/>
      <c r="SS3709" s="0"/>
      <c r="ST3709" s="0"/>
      <c r="SU3709" s="0"/>
      <c r="SV3709" s="0"/>
      <c r="SW3709" s="0"/>
      <c r="SX3709" s="0"/>
      <c r="SY3709" s="0"/>
      <c r="SZ3709" s="0"/>
      <c r="TA3709" s="0"/>
      <c r="TB3709" s="0"/>
      <c r="TC3709" s="0"/>
      <c r="TD3709" s="0"/>
      <c r="TE3709" s="0"/>
      <c r="TF3709" s="0"/>
      <c r="TG3709" s="0"/>
      <c r="TH3709" s="0"/>
      <c r="TI3709" s="0"/>
      <c r="TJ3709" s="0"/>
      <c r="TK3709" s="0"/>
      <c r="TL3709" s="0"/>
      <c r="TM3709" s="0"/>
      <c r="TN3709" s="0"/>
      <c r="TO3709" s="0"/>
      <c r="TP3709" s="0"/>
      <c r="TQ3709" s="0"/>
      <c r="TR3709" s="0"/>
      <c r="TS3709" s="0"/>
      <c r="TT3709" s="0"/>
      <c r="TU3709" s="0"/>
      <c r="TV3709" s="0"/>
      <c r="TW3709" s="0"/>
      <c r="TX3709" s="0"/>
      <c r="TY3709" s="0"/>
      <c r="TZ3709" s="0"/>
      <c r="UA3709" s="0"/>
      <c r="UB3709" s="0"/>
      <c r="UC3709" s="0"/>
      <c r="UD3709" s="0"/>
      <c r="UE3709" s="0"/>
      <c r="UF3709" s="0"/>
      <c r="UG3709" s="0"/>
      <c r="UH3709" s="0"/>
      <c r="UI3709" s="0"/>
      <c r="UJ3709" s="0"/>
      <c r="UK3709" s="0"/>
      <c r="UL3709" s="0"/>
      <c r="UM3709" s="0"/>
      <c r="UN3709" s="0"/>
      <c r="UO3709" s="0"/>
      <c r="UP3709" s="0"/>
      <c r="UQ3709" s="0"/>
      <c r="UR3709" s="0"/>
      <c r="US3709" s="0"/>
      <c r="UT3709" s="0"/>
      <c r="UU3709" s="0"/>
      <c r="UV3709" s="0"/>
      <c r="UW3709" s="0"/>
      <c r="UX3709" s="0"/>
      <c r="UY3709" s="0"/>
      <c r="UZ3709" s="0"/>
      <c r="VA3709" s="0"/>
      <c r="VB3709" s="0"/>
      <c r="VC3709" s="0"/>
      <c r="VD3709" s="0"/>
      <c r="VE3709" s="0"/>
      <c r="VF3709" s="0"/>
      <c r="VG3709" s="0"/>
      <c r="VH3709" s="0"/>
      <c r="VI3709" s="0"/>
      <c r="VJ3709" s="0"/>
      <c r="VK3709" s="0"/>
      <c r="VL3709" s="0"/>
      <c r="VM3709" s="0"/>
      <c r="VN3709" s="0"/>
      <c r="VO3709" s="0"/>
      <c r="VP3709" s="0"/>
      <c r="VQ3709" s="0"/>
      <c r="VR3709" s="0"/>
      <c r="VS3709" s="0"/>
      <c r="VT3709" s="0"/>
      <c r="VU3709" s="0"/>
      <c r="VV3709" s="0"/>
      <c r="VW3709" s="0"/>
      <c r="VX3709" s="0"/>
      <c r="VY3709" s="0"/>
      <c r="VZ3709" s="0"/>
      <c r="WA3709" s="0"/>
      <c r="WB3709" s="0"/>
      <c r="WC3709" s="0"/>
      <c r="WD3709" s="0"/>
      <c r="WE3709" s="0"/>
      <c r="WF3709" s="0"/>
      <c r="WG3709" s="0"/>
      <c r="WH3709" s="0"/>
      <c r="WI3709" s="0"/>
      <c r="WJ3709" s="0"/>
      <c r="WK3709" s="0"/>
      <c r="WL3709" s="0"/>
      <c r="WM3709" s="0"/>
      <c r="WN3709" s="0"/>
      <c r="WO3709" s="0"/>
      <c r="WP3709" s="0"/>
      <c r="WQ3709" s="0"/>
      <c r="WR3709" s="0"/>
      <c r="WS3709" s="0"/>
      <c r="WT3709" s="0"/>
      <c r="WU3709" s="0"/>
      <c r="WV3709" s="0"/>
      <c r="WW3709" s="0"/>
      <c r="WX3709" s="0"/>
      <c r="WY3709" s="0"/>
      <c r="WZ3709" s="0"/>
      <c r="XA3709" s="0"/>
      <c r="XB3709" s="0"/>
      <c r="XC3709" s="0"/>
      <c r="XD3709" s="0"/>
      <c r="XE3709" s="0"/>
      <c r="XF3709" s="0"/>
      <c r="XG3709" s="0"/>
      <c r="XH3709" s="0"/>
      <c r="XI3709" s="0"/>
      <c r="XJ3709" s="0"/>
      <c r="XK3709" s="0"/>
      <c r="XL3709" s="0"/>
      <c r="XM3709" s="0"/>
      <c r="XN3709" s="0"/>
      <c r="XO3709" s="0"/>
      <c r="XP3709" s="0"/>
      <c r="XQ3709" s="0"/>
      <c r="XR3709" s="0"/>
      <c r="XS3709" s="0"/>
      <c r="XT3709" s="0"/>
      <c r="XU3709" s="0"/>
      <c r="XV3709" s="0"/>
      <c r="XW3709" s="0"/>
      <c r="XX3709" s="0"/>
      <c r="XY3709" s="0"/>
      <c r="XZ3709" s="0"/>
      <c r="YA3709" s="0"/>
      <c r="YB3709" s="0"/>
      <c r="YC3709" s="0"/>
      <c r="YD3709" s="0"/>
      <c r="YE3709" s="0"/>
      <c r="YF3709" s="0"/>
      <c r="YG3709" s="0"/>
      <c r="YH3709" s="0"/>
      <c r="YI3709" s="0"/>
      <c r="YJ3709" s="0"/>
      <c r="YK3709" s="0"/>
      <c r="YL3709" s="0"/>
      <c r="YM3709" s="0"/>
      <c r="YN3709" s="0"/>
      <c r="YO3709" s="0"/>
      <c r="YP3709" s="0"/>
      <c r="YQ3709" s="0"/>
      <c r="YR3709" s="0"/>
      <c r="YS3709" s="0"/>
      <c r="YT3709" s="0"/>
      <c r="YU3709" s="0"/>
      <c r="YV3709" s="0"/>
      <c r="YW3709" s="0"/>
      <c r="YX3709" s="0"/>
      <c r="YY3709" s="0"/>
      <c r="YZ3709" s="0"/>
      <c r="ZA3709" s="0"/>
      <c r="ZB3709" s="0"/>
      <c r="ZC3709" s="0"/>
      <c r="ZD3709" s="0"/>
      <c r="ZE3709" s="0"/>
      <c r="ZF3709" s="0"/>
      <c r="ZG3709" s="0"/>
      <c r="ZH3709" s="0"/>
      <c r="ZI3709" s="0"/>
      <c r="ZJ3709" s="0"/>
      <c r="ZK3709" s="0"/>
      <c r="ZL3709" s="0"/>
      <c r="ZM3709" s="0"/>
      <c r="ZN3709" s="0"/>
      <c r="ZO3709" s="0"/>
      <c r="ZP3709" s="0"/>
      <c r="ZQ3709" s="0"/>
      <c r="ZR3709" s="0"/>
      <c r="ZS3709" s="0"/>
      <c r="ZT3709" s="0"/>
      <c r="ZU3709" s="0"/>
      <c r="ZV3709" s="0"/>
      <c r="ZW3709" s="0"/>
      <c r="ZX3709" s="0"/>
      <c r="ZY3709" s="0"/>
      <c r="ZZ3709" s="0"/>
      <c r="AAA3709" s="0"/>
      <c r="AAB3709" s="0"/>
      <c r="AAC3709" s="0"/>
      <c r="AAD3709" s="0"/>
      <c r="AAE3709" s="0"/>
      <c r="AAF3709" s="0"/>
      <c r="AAG3709" s="0"/>
      <c r="AAH3709" s="0"/>
      <c r="AAI3709" s="0"/>
      <c r="AAJ3709" s="0"/>
      <c r="AAK3709" s="0"/>
      <c r="AAL3709" s="0"/>
      <c r="AAM3709" s="0"/>
      <c r="AAN3709" s="0"/>
      <c r="AAO3709" s="0"/>
      <c r="AAP3709" s="0"/>
      <c r="AAQ3709" s="0"/>
      <c r="AAR3709" s="0"/>
      <c r="AAS3709" s="0"/>
      <c r="AAT3709" s="0"/>
      <c r="AAU3709" s="0"/>
      <c r="AAV3709" s="0"/>
      <c r="AAW3709" s="0"/>
      <c r="AAX3709" s="0"/>
      <c r="AAY3709" s="0"/>
      <c r="AAZ3709" s="0"/>
      <c r="ABA3709" s="0"/>
      <c r="ABB3709" s="0"/>
      <c r="ABC3709" s="0"/>
      <c r="ABD3709" s="0"/>
      <c r="ABE3709" s="0"/>
      <c r="ABF3709" s="0"/>
      <c r="ABG3709" s="0"/>
      <c r="ABH3709" s="0"/>
      <c r="ABI3709" s="0"/>
      <c r="ABJ3709" s="0"/>
      <c r="ABK3709" s="0"/>
      <c r="ABL3709" s="0"/>
      <c r="ABM3709" s="0"/>
      <c r="ABN3709" s="0"/>
      <c r="ABO3709" s="0"/>
      <c r="ABP3709" s="0"/>
      <c r="ABQ3709" s="0"/>
      <c r="ABR3709" s="0"/>
      <c r="ABS3709" s="0"/>
      <c r="ABT3709" s="0"/>
      <c r="ABU3709" s="0"/>
      <c r="ABV3709" s="0"/>
      <c r="ABW3709" s="0"/>
      <c r="ABX3709" s="0"/>
      <c r="ABY3709" s="0"/>
      <c r="ABZ3709" s="0"/>
      <c r="ACA3709" s="0"/>
      <c r="ACB3709" s="0"/>
      <c r="ACC3709" s="0"/>
      <c r="ACD3709" s="0"/>
      <c r="ACE3709" s="0"/>
      <c r="ACF3709" s="0"/>
      <c r="ACG3709" s="0"/>
      <c r="ACH3709" s="0"/>
      <c r="ACI3709" s="0"/>
      <c r="ACJ3709" s="0"/>
      <c r="ACK3709" s="0"/>
      <c r="ACL3709" s="0"/>
      <c r="ACM3709" s="0"/>
      <c r="ACN3709" s="0"/>
      <c r="ACO3709" s="0"/>
      <c r="ACP3709" s="0"/>
      <c r="ACQ3709" s="0"/>
      <c r="ACR3709" s="0"/>
      <c r="ACS3709" s="0"/>
      <c r="ACT3709" s="0"/>
      <c r="ACU3709" s="0"/>
      <c r="ACV3709" s="0"/>
      <c r="ACW3709" s="0"/>
      <c r="ACX3709" s="0"/>
      <c r="ACY3709" s="0"/>
      <c r="ACZ3709" s="0"/>
      <c r="ADA3709" s="0"/>
      <c r="ADB3709" s="0"/>
      <c r="ADC3709" s="0"/>
      <c r="ADD3709" s="0"/>
      <c r="ADE3709" s="0"/>
      <c r="ADF3709" s="0"/>
      <c r="ADG3709" s="0"/>
      <c r="ADH3709" s="0"/>
      <c r="ADI3709" s="0"/>
      <c r="ADJ3709" s="0"/>
      <c r="ADK3709" s="0"/>
      <c r="ADL3709" s="0"/>
      <c r="ADM3709" s="0"/>
      <c r="ADN3709" s="0"/>
      <c r="ADO3709" s="0"/>
      <c r="ADP3709" s="0"/>
      <c r="ADQ3709" s="0"/>
      <c r="ADR3709" s="0"/>
      <c r="ADS3709" s="0"/>
      <c r="ADT3709" s="0"/>
      <c r="ADU3709" s="0"/>
      <c r="ADV3709" s="0"/>
      <c r="ADW3709" s="0"/>
      <c r="ADX3709" s="0"/>
      <c r="ADY3709" s="0"/>
      <c r="ADZ3709" s="0"/>
      <c r="AEA3709" s="0"/>
      <c r="AEB3709" s="0"/>
      <c r="AEC3709" s="0"/>
      <c r="AED3709" s="0"/>
      <c r="AEE3709" s="0"/>
      <c r="AEF3709" s="0"/>
      <c r="AEG3709" s="0"/>
      <c r="AEH3709" s="0"/>
      <c r="AEI3709" s="0"/>
      <c r="AEJ3709" s="0"/>
      <c r="AEK3709" s="0"/>
      <c r="AEL3709" s="0"/>
      <c r="AEM3709" s="0"/>
      <c r="AEN3709" s="0"/>
      <c r="AEO3709" s="0"/>
      <c r="AEP3709" s="0"/>
      <c r="AEQ3709" s="0"/>
      <c r="AER3709" s="0"/>
      <c r="AES3709" s="0"/>
      <c r="AET3709" s="0"/>
      <c r="AEU3709" s="0"/>
      <c r="AEV3709" s="0"/>
      <c r="AEW3709" s="0"/>
      <c r="AEX3709" s="0"/>
      <c r="AEY3709" s="0"/>
      <c r="AEZ3709" s="0"/>
      <c r="AFA3709" s="0"/>
      <c r="AFB3709" s="0"/>
      <c r="AFC3709" s="0"/>
      <c r="AFD3709" s="0"/>
      <c r="AFE3709" s="0"/>
      <c r="AFF3709" s="0"/>
      <c r="AFG3709" s="0"/>
      <c r="AFH3709" s="0"/>
      <c r="AFI3709" s="0"/>
      <c r="AFJ3709" s="0"/>
      <c r="AFK3709" s="0"/>
      <c r="AFL3709" s="0"/>
      <c r="AFM3709" s="0"/>
      <c r="AFN3709" s="0"/>
      <c r="AFO3709" s="0"/>
      <c r="AFP3709" s="0"/>
      <c r="AFQ3709" s="0"/>
      <c r="AFR3709" s="0"/>
      <c r="AFS3709" s="0"/>
      <c r="AFT3709" s="0"/>
      <c r="AFU3709" s="0"/>
      <c r="AFV3709" s="0"/>
      <c r="AFW3709" s="0"/>
      <c r="AFX3709" s="0"/>
      <c r="AFY3709" s="0"/>
      <c r="AFZ3709" s="0"/>
      <c r="AGA3709" s="0"/>
      <c r="AGB3709" s="0"/>
      <c r="AGC3709" s="0"/>
      <c r="AGD3709" s="0"/>
      <c r="AGE3709" s="0"/>
      <c r="AGF3709" s="0"/>
      <c r="AGG3709" s="0"/>
      <c r="AGH3709" s="0"/>
      <c r="AGI3709" s="0"/>
      <c r="AGJ3709" s="0"/>
      <c r="AGK3709" s="0"/>
      <c r="AGL3709" s="0"/>
      <c r="AGM3709" s="0"/>
      <c r="AGN3709" s="0"/>
      <c r="AGO3709" s="0"/>
      <c r="AGP3709" s="0"/>
      <c r="AGQ3709" s="0"/>
      <c r="AGR3709" s="0"/>
      <c r="AGS3709" s="0"/>
      <c r="AGT3709" s="0"/>
      <c r="AGU3709" s="0"/>
      <c r="AGV3709" s="0"/>
      <c r="AGW3709" s="0"/>
      <c r="AGX3709" s="0"/>
      <c r="AGY3709" s="0"/>
      <c r="AGZ3709" s="0"/>
      <c r="AHA3709" s="0"/>
      <c r="AHB3709" s="0"/>
      <c r="AHC3709" s="0"/>
      <c r="AHD3709" s="0"/>
      <c r="AHE3709" s="0"/>
      <c r="AHF3709" s="0"/>
      <c r="AHG3709" s="0"/>
      <c r="AHH3709" s="0"/>
      <c r="AHI3709" s="0"/>
      <c r="AHJ3709" s="0"/>
      <c r="AHK3709" s="0"/>
      <c r="AHL3709" s="0"/>
      <c r="AHM3709" s="0"/>
      <c r="AHN3709" s="0"/>
      <c r="AHO3709" s="0"/>
      <c r="AHP3709" s="0"/>
      <c r="AHQ3709" s="0"/>
      <c r="AHR3709" s="0"/>
      <c r="AHS3709" s="0"/>
      <c r="AHT3709" s="0"/>
      <c r="AHU3709" s="0"/>
      <c r="AHV3709" s="0"/>
      <c r="AHW3709" s="0"/>
      <c r="AHX3709" s="0"/>
      <c r="AHY3709" s="0"/>
      <c r="AHZ3709" s="0"/>
      <c r="AIA3709" s="0"/>
      <c r="AIB3709" s="0"/>
      <c r="AIC3709" s="0"/>
      <c r="AID3709" s="0"/>
      <c r="AIE3709" s="0"/>
      <c r="AIF3709" s="0"/>
      <c r="AIG3709" s="0"/>
      <c r="AIH3709" s="0"/>
      <c r="AII3709" s="0"/>
      <c r="AIJ3709" s="0"/>
      <c r="AIK3709" s="0"/>
      <c r="AIL3709" s="0"/>
      <c r="AIM3709" s="0"/>
      <c r="AIN3709" s="0"/>
      <c r="AIO3709" s="0"/>
      <c r="AIP3709" s="0"/>
      <c r="AIQ3709" s="0"/>
      <c r="AIR3709" s="0"/>
      <c r="AIS3709" s="0"/>
      <c r="AIT3709" s="0"/>
      <c r="AIU3709" s="0"/>
      <c r="AIV3709" s="0"/>
      <c r="AIW3709" s="0"/>
      <c r="AIX3709" s="0"/>
      <c r="AIY3709" s="0"/>
      <c r="AIZ3709" s="0"/>
      <c r="AJA3709" s="0"/>
      <c r="AJB3709" s="0"/>
      <c r="AJC3709" s="0"/>
      <c r="AJD3709" s="0"/>
      <c r="AJE3709" s="0"/>
      <c r="AJF3709" s="0"/>
      <c r="AJG3709" s="0"/>
      <c r="AJH3709" s="0"/>
      <c r="AJI3709" s="0"/>
      <c r="AJJ3709" s="0"/>
      <c r="AJK3709" s="0"/>
      <c r="AJL3709" s="0"/>
      <c r="AJM3709" s="0"/>
      <c r="AJN3709" s="0"/>
      <c r="AJO3709" s="0"/>
      <c r="AJP3709" s="0"/>
      <c r="AJQ3709" s="0"/>
      <c r="AJR3709" s="0"/>
      <c r="AJS3709" s="0"/>
      <c r="AJT3709" s="0"/>
      <c r="AJU3709" s="0"/>
      <c r="AJV3709" s="0"/>
      <c r="AJW3709" s="0"/>
      <c r="AJX3709" s="0"/>
      <c r="AJY3709" s="0"/>
      <c r="AJZ3709" s="0"/>
      <c r="AKA3709" s="0"/>
      <c r="AKB3709" s="0"/>
      <c r="AKC3709" s="0"/>
      <c r="AKD3709" s="0"/>
      <c r="AKE3709" s="0"/>
      <c r="AKF3709" s="0"/>
      <c r="AKG3709" s="0"/>
      <c r="AKH3709" s="0"/>
      <c r="AKI3709" s="0"/>
      <c r="AKJ3709" s="0"/>
      <c r="AKK3709" s="0"/>
      <c r="AKL3709" s="0"/>
      <c r="AKM3709" s="0"/>
      <c r="AKN3709" s="0"/>
      <c r="AKO3709" s="0"/>
      <c r="AKP3709" s="0"/>
      <c r="AKQ3709" s="0"/>
      <c r="AKR3709" s="0"/>
      <c r="AKS3709" s="0"/>
      <c r="AKT3709" s="0"/>
      <c r="AKU3709" s="0"/>
      <c r="AKV3709" s="0"/>
      <c r="AKW3709" s="0"/>
      <c r="AKX3709" s="0"/>
      <c r="AKY3709" s="0"/>
      <c r="AKZ3709" s="0"/>
      <c r="ALA3709" s="0"/>
      <c r="ALB3709" s="0"/>
      <c r="ALC3709" s="0"/>
      <c r="ALD3709" s="0"/>
      <c r="ALE3709" s="0"/>
      <c r="ALF3709" s="0"/>
      <c r="ALG3709" s="0"/>
      <c r="ALH3709" s="0"/>
      <c r="ALI3709" s="0"/>
      <c r="ALJ3709" s="0"/>
      <c r="ALK3709" s="0"/>
      <c r="ALL3709" s="0"/>
      <c r="ALM3709" s="0"/>
      <c r="ALN3709" s="0"/>
      <c r="ALO3709" s="0"/>
      <c r="ALP3709" s="0"/>
      <c r="ALQ3709" s="0"/>
      <c r="ALR3709" s="0"/>
      <c r="ALS3709" s="0"/>
      <c r="ALT3709" s="0"/>
      <c r="ALU3709" s="0"/>
      <c r="ALV3709" s="0"/>
      <c r="ALW3709" s="0"/>
      <c r="ALX3709" s="0"/>
      <c r="ALY3709" s="0"/>
      <c r="ALZ3709" s="0"/>
      <c r="AMA3709" s="0"/>
      <c r="AMB3709" s="0"/>
      <c r="AMC3709" s="0"/>
      <c r="AMD3709" s="0"/>
      <c r="AME3709" s="0"/>
      <c r="AMF3709" s="0"/>
      <c r="AMG3709" s="0"/>
      <c r="AMH3709" s="0"/>
      <c r="AMI3709" s="0"/>
    </row>
    <row r="1048279" customFormat="false" ht="12.8" hidden="false" customHeight="false" outlineLevel="0" collapsed="false"/>
    <row r="1048280" customFormat="false" ht="12.8" hidden="false" customHeight="false" outlineLevel="0" collapsed="false"/>
    <row r="1048281" customFormat="false" ht="12.8" hidden="false" customHeight="false" outlineLevel="0" collapsed="false"/>
    <row r="1048282" customFormat="false" ht="12.8" hidden="false" customHeight="false" outlineLevel="0" collapsed="false"/>
    <row r="1048283" customFormat="false" ht="12.8" hidden="false" customHeight="false" outlineLevel="0" collapsed="false"/>
    <row r="1048284" customFormat="false" ht="12.8" hidden="false" customHeight="false" outlineLevel="0" collapsed="false"/>
    <row r="1048285" customFormat="false" ht="12.8" hidden="false" customHeight="false" outlineLevel="0" collapsed="false"/>
    <row r="1048286" customFormat="false" ht="12.8" hidden="false" customHeight="false" outlineLevel="0" collapsed="false"/>
    <row r="1048287" customFormat="false" ht="12.8" hidden="false" customHeight="false" outlineLevel="0" collapsed="false"/>
    <row r="1048288" customFormat="false" ht="12.8" hidden="false" customHeight="false" outlineLevel="0" collapsed="false"/>
    <row r="1048289" customFormat="false" ht="12.8" hidden="false" customHeight="false" outlineLevel="0" collapsed="false"/>
    <row r="1048290" customFormat="false" ht="12.8" hidden="false" customHeight="false" outlineLevel="0" collapsed="false"/>
    <row r="1048291" customFormat="false" ht="12.8" hidden="false" customHeight="false" outlineLevel="0" collapsed="false"/>
    <row r="1048292" customFormat="false" ht="12.8" hidden="false" customHeight="false" outlineLevel="0" collapsed="false"/>
    <row r="1048293" customFormat="false" ht="12.8" hidden="false" customHeight="false" outlineLevel="0" collapsed="false"/>
    <row r="1048294" customFormat="false" ht="12.8" hidden="false" customHeight="false" outlineLevel="0" collapsed="false"/>
    <row r="1048295" customFormat="false" ht="12.8" hidden="false" customHeight="false" outlineLevel="0" collapsed="false"/>
    <row r="1048296" customFormat="false" ht="12.8" hidden="false" customHeight="false" outlineLevel="0" collapsed="false"/>
    <row r="1048297" customFormat="false" ht="12.8" hidden="false" customHeight="false" outlineLevel="0" collapsed="false"/>
    <row r="1048298" customFormat="false" ht="12.8" hidden="false" customHeight="false" outlineLevel="0" collapsed="false"/>
    <row r="1048299" customFormat="false" ht="12.8" hidden="false" customHeight="false" outlineLevel="0" collapsed="false"/>
    <row r="1048300" customFormat="false" ht="12.8" hidden="false" customHeight="false" outlineLevel="0" collapsed="false"/>
    <row r="1048301" customFormat="false" ht="12.8" hidden="false" customHeight="false" outlineLevel="0" collapsed="false"/>
    <row r="1048302" customFormat="false" ht="12.8" hidden="false" customHeight="false" outlineLevel="0" collapsed="false"/>
    <row r="1048303" customFormat="false" ht="12.8" hidden="false" customHeight="false" outlineLevel="0" collapsed="false"/>
    <row r="1048304" customFormat="false" ht="12.8" hidden="false" customHeight="false" outlineLevel="0" collapsed="false"/>
    <row r="1048305" customFormat="false" ht="12.8" hidden="false" customHeight="false" outlineLevel="0" collapsed="false"/>
    <row r="1048306" customFormat="false" ht="12.8" hidden="false" customHeight="false" outlineLevel="0" collapsed="false"/>
    <row r="1048307" customFormat="false" ht="12.8" hidden="false" customHeight="false" outlineLevel="0" collapsed="false"/>
    <row r="1048308" customFormat="false" ht="12.8" hidden="false" customHeight="false" outlineLevel="0" collapsed="false"/>
    <row r="1048309" customFormat="false" ht="12.8" hidden="false" customHeight="false" outlineLevel="0" collapsed="false"/>
    <row r="1048310" customFormat="false" ht="12.8" hidden="false" customHeight="false" outlineLevel="0" collapsed="false"/>
    <row r="1048311" customFormat="false" ht="12.8" hidden="false" customHeight="false" outlineLevel="0" collapsed="false"/>
    <row r="1048312" customFormat="false" ht="12.8" hidden="false" customHeight="false" outlineLevel="0" collapsed="false"/>
    <row r="1048313" customFormat="false" ht="12.8" hidden="false" customHeight="false" outlineLevel="0" collapsed="false"/>
    <row r="1048314" customFormat="false" ht="12.8" hidden="false" customHeight="false" outlineLevel="0" collapsed="false"/>
    <row r="1048315" customFormat="false" ht="12.8" hidden="false" customHeight="false" outlineLevel="0" collapsed="false"/>
    <row r="1048316" customFormat="false" ht="12.8" hidden="false" customHeight="false" outlineLevel="0" collapsed="false"/>
    <row r="1048317" customFormat="false" ht="12.8" hidden="false" customHeight="false" outlineLevel="0" collapsed="false"/>
    <row r="1048318" customFormat="false" ht="12.8" hidden="false" customHeight="false" outlineLevel="0" collapsed="false"/>
    <row r="1048319" customFormat="false" ht="12.8" hidden="false" customHeight="false" outlineLevel="0" collapsed="false"/>
    <row r="1048320" customFormat="false" ht="12.8" hidden="false" customHeight="false" outlineLevel="0" collapsed="false"/>
    <row r="1048321" customFormat="false" ht="12.8" hidden="false" customHeight="false" outlineLevel="0" collapsed="false"/>
    <row r="1048322" customFormat="false" ht="12.8" hidden="false" customHeight="false" outlineLevel="0" collapsed="false"/>
    <row r="1048323" customFormat="false" ht="12.8" hidden="false" customHeight="false" outlineLevel="0" collapsed="false"/>
    <row r="1048324" customFormat="false" ht="12.8" hidden="false" customHeight="false" outlineLevel="0" collapsed="false"/>
    <row r="1048325" customFormat="false" ht="12.8" hidden="false" customHeight="false" outlineLevel="0" collapsed="false"/>
    <row r="1048326" customFormat="false" ht="12.8" hidden="false" customHeight="false" outlineLevel="0" collapsed="false"/>
    <row r="1048327" customFormat="false" ht="12.8" hidden="false" customHeight="false" outlineLevel="0" collapsed="false"/>
    <row r="1048328" customFormat="false" ht="12.8" hidden="false" customHeight="false" outlineLevel="0" collapsed="false"/>
    <row r="1048329" customFormat="false" ht="12.8" hidden="false" customHeight="false" outlineLevel="0" collapsed="false"/>
    <row r="1048330" customFormat="false" ht="12.8" hidden="false" customHeight="false" outlineLevel="0" collapsed="false"/>
    <row r="1048331" customFormat="false" ht="12.8" hidden="false" customHeight="false" outlineLevel="0" collapsed="false"/>
    <row r="1048332" customFormat="false" ht="12.8" hidden="false" customHeight="false" outlineLevel="0" collapsed="false"/>
    <row r="1048333" customFormat="false" ht="12.8" hidden="false" customHeight="false" outlineLevel="0" collapsed="false"/>
    <row r="1048334" customFormat="false" ht="12.8" hidden="false" customHeight="false" outlineLevel="0" collapsed="false"/>
    <row r="1048335" customFormat="false" ht="12.8" hidden="false" customHeight="false" outlineLevel="0" collapsed="false"/>
    <row r="1048336" customFormat="false" ht="12.8" hidden="false" customHeight="false" outlineLevel="0" collapsed="false"/>
    <row r="1048337" customFormat="false" ht="12.8" hidden="false" customHeight="false" outlineLevel="0" collapsed="false"/>
    <row r="1048338" customFormat="false" ht="12.8" hidden="false" customHeight="false" outlineLevel="0" collapsed="false"/>
    <row r="1048339" customFormat="false" ht="12.8" hidden="false" customHeight="false" outlineLevel="0" collapsed="false"/>
    <row r="1048340" customFormat="false" ht="12.8" hidden="false" customHeight="false" outlineLevel="0" collapsed="false"/>
    <row r="1048341" customFormat="false" ht="12.8" hidden="false" customHeight="false" outlineLevel="0" collapsed="false"/>
    <row r="1048342" customFormat="false" ht="12.8" hidden="false" customHeight="false" outlineLevel="0" collapsed="false"/>
    <row r="1048343" customFormat="false" ht="12.8" hidden="false" customHeight="false" outlineLevel="0" collapsed="false"/>
    <row r="1048344" customFormat="false" ht="12.8" hidden="false" customHeight="false" outlineLevel="0" collapsed="false"/>
    <row r="1048345" customFormat="false" ht="12.8" hidden="false" customHeight="false" outlineLevel="0" collapsed="false"/>
    <row r="1048346" customFormat="false" ht="12.8" hidden="false" customHeight="false" outlineLevel="0" collapsed="false"/>
    <row r="1048347" customFormat="false" ht="12.8" hidden="false" customHeight="false" outlineLevel="0" collapsed="false"/>
    <row r="1048348" customFormat="false" ht="12.8" hidden="false" customHeight="false" outlineLevel="0" collapsed="false"/>
    <row r="1048349" customFormat="false" ht="12.8" hidden="false" customHeight="false" outlineLevel="0" collapsed="false"/>
    <row r="1048350" customFormat="false" ht="12.8" hidden="false" customHeight="false" outlineLevel="0" collapsed="false"/>
    <row r="1048351" customFormat="false" ht="12.8" hidden="false" customHeight="false" outlineLevel="0" collapsed="false"/>
    <row r="1048352" customFormat="false" ht="12.8" hidden="false" customHeight="false" outlineLevel="0" collapsed="false"/>
    <row r="1048353" customFormat="false" ht="12.8" hidden="false" customHeight="false" outlineLevel="0" collapsed="false"/>
    <row r="1048354" customFormat="false" ht="12.8" hidden="false" customHeight="false" outlineLevel="0" collapsed="false"/>
    <row r="1048355" customFormat="false" ht="12.8" hidden="false" customHeight="false" outlineLevel="0" collapsed="false"/>
    <row r="1048356" customFormat="false" ht="12.8" hidden="false" customHeight="false" outlineLevel="0" collapsed="false"/>
    <row r="1048357" customFormat="false" ht="12.8" hidden="false" customHeight="false" outlineLevel="0" collapsed="false"/>
    <row r="1048358" customFormat="false" ht="12.8" hidden="false" customHeight="false" outlineLevel="0" collapsed="false"/>
    <row r="1048359" customFormat="false" ht="12.8" hidden="false" customHeight="false" outlineLevel="0" collapsed="false"/>
    <row r="1048360" customFormat="false" ht="12.8" hidden="false" customHeight="false" outlineLevel="0" collapsed="false"/>
    <row r="1048361" customFormat="false" ht="12.8" hidden="false" customHeight="false" outlineLevel="0" collapsed="false"/>
    <row r="1048362" customFormat="false" ht="12.8" hidden="false" customHeight="false" outlineLevel="0" collapsed="false"/>
    <row r="1048363" customFormat="false" ht="12.8" hidden="false" customHeight="false" outlineLevel="0" collapsed="false"/>
    <row r="1048364" customFormat="false" ht="12.8" hidden="false" customHeight="false" outlineLevel="0" collapsed="false"/>
    <row r="1048365" customFormat="false" ht="12.8" hidden="false" customHeight="false" outlineLevel="0" collapsed="false"/>
    <row r="1048366" customFormat="false" ht="12.8" hidden="false" customHeight="false" outlineLevel="0" collapsed="false"/>
    <row r="1048367" customFormat="false" ht="12.8" hidden="false" customHeight="false" outlineLevel="0" collapsed="false"/>
    <row r="1048368" customFormat="false" ht="12.8" hidden="false" customHeight="false" outlineLevel="0" collapsed="false"/>
    <row r="1048369" customFormat="false" ht="12.8" hidden="false" customHeight="false" outlineLevel="0" collapsed="false"/>
    <row r="1048370" customFormat="false" ht="12.8" hidden="false" customHeight="false" outlineLevel="0" collapsed="false"/>
    <row r="1048371" customFormat="false" ht="12.8" hidden="false" customHeight="false" outlineLevel="0" collapsed="false"/>
    <row r="1048372" customFormat="false" ht="12.8" hidden="false" customHeight="false" outlineLevel="0" collapsed="false"/>
    <row r="1048373" customFormat="false" ht="12.8" hidden="false" customHeight="false" outlineLevel="0" collapsed="false"/>
    <row r="1048374" customFormat="false" ht="12.8" hidden="false" customHeight="false" outlineLevel="0" collapsed="false"/>
    <row r="1048375" customFormat="false" ht="12.8" hidden="false" customHeight="false" outlineLevel="0" collapsed="false"/>
    <row r="1048376" customFormat="false" ht="12.8" hidden="false" customHeight="false" outlineLevel="0" collapsed="false"/>
    <row r="1048377" customFormat="false" ht="12.8" hidden="false" customHeight="false" outlineLevel="0" collapsed="false"/>
    <row r="1048378" customFormat="false" ht="12.8" hidden="false" customHeight="false" outlineLevel="0" collapsed="false"/>
    <row r="1048379" customFormat="false" ht="12.8" hidden="false" customHeight="false" outlineLevel="0" collapsed="false"/>
    <row r="1048380" customFormat="false" ht="12.8" hidden="false" customHeight="false" outlineLevel="0" collapsed="false"/>
    <row r="1048381" customFormat="false" ht="12.8" hidden="false" customHeight="false" outlineLevel="0" collapsed="false"/>
    <row r="1048382" customFormat="false" ht="12.8" hidden="false" customHeight="false" outlineLevel="0" collapsed="false"/>
    <row r="1048383" customFormat="false" ht="12.8" hidden="false" customHeight="false" outlineLevel="0" collapsed="false"/>
    <row r="1048384" customFormat="false" ht="12.8" hidden="false" customHeight="false" outlineLevel="0" collapsed="false"/>
    <row r="1048385" customFormat="false" ht="12.8" hidden="false" customHeight="false" outlineLevel="0" collapsed="false"/>
    <row r="1048386" customFormat="false" ht="12.8" hidden="false" customHeight="false" outlineLevel="0" collapsed="false"/>
    <row r="1048387" customFormat="false" ht="12.8" hidden="false" customHeight="false" outlineLevel="0" collapsed="false"/>
    <row r="1048388" customFormat="false" ht="12.8" hidden="false" customHeight="false" outlineLevel="0" collapsed="false"/>
    <row r="1048389" customFormat="false" ht="12.8" hidden="false" customHeight="false" outlineLevel="0" collapsed="false"/>
    <row r="1048390" customFormat="false" ht="12.8" hidden="false" customHeight="false" outlineLevel="0" collapsed="false"/>
    <row r="1048391" customFormat="false" ht="12.8" hidden="false" customHeight="false" outlineLevel="0" collapsed="false"/>
    <row r="1048392" customFormat="false" ht="12.8" hidden="false" customHeight="false" outlineLevel="0" collapsed="false"/>
    <row r="1048393" customFormat="false" ht="12.8" hidden="false" customHeight="false" outlineLevel="0" collapsed="false"/>
    <row r="1048394" customFormat="false" ht="12.8" hidden="false" customHeight="false" outlineLevel="0" collapsed="false"/>
    <row r="1048395" customFormat="false" ht="12.8" hidden="false" customHeight="false" outlineLevel="0" collapsed="false"/>
    <row r="1048396" customFormat="false" ht="12.8" hidden="false" customHeight="false" outlineLevel="0" collapsed="false"/>
    <row r="1048397" customFormat="false" ht="12.8" hidden="false" customHeight="false" outlineLevel="0" collapsed="false"/>
    <row r="1048398" customFormat="false" ht="12.8" hidden="false" customHeight="false" outlineLevel="0" collapsed="false"/>
    <row r="1048399" customFormat="false" ht="12.8" hidden="false" customHeight="false" outlineLevel="0" collapsed="false"/>
    <row r="1048400" customFormat="false" ht="12.8" hidden="false" customHeight="false" outlineLevel="0" collapsed="false"/>
    <row r="1048401" customFormat="false" ht="12.8" hidden="false" customHeight="false" outlineLevel="0" collapsed="false"/>
    <row r="1048402" customFormat="false" ht="12.8" hidden="false" customHeight="false" outlineLevel="0" collapsed="false"/>
    <row r="1048403" customFormat="false" ht="12.8" hidden="false" customHeight="false" outlineLevel="0" collapsed="false"/>
    <row r="1048404" customFormat="false" ht="12.8" hidden="false" customHeight="false" outlineLevel="0" collapsed="false"/>
    <row r="1048405" customFormat="false" ht="12.8" hidden="false" customHeight="false" outlineLevel="0" collapsed="false"/>
    <row r="1048406" customFormat="false" ht="12.8" hidden="false" customHeight="false" outlineLevel="0" collapsed="false"/>
    <row r="1048407" customFormat="false" ht="12.8" hidden="false" customHeight="false" outlineLevel="0" collapsed="false"/>
    <row r="1048408" customFormat="false" ht="12.8" hidden="false" customHeight="false" outlineLevel="0" collapsed="false"/>
    <row r="1048409" customFormat="false" ht="12.8" hidden="false" customHeight="false" outlineLevel="0" collapsed="false"/>
    <row r="1048410" customFormat="false" ht="12.8" hidden="false" customHeight="false" outlineLevel="0" collapsed="false"/>
    <row r="1048411" customFormat="false" ht="12.8" hidden="false" customHeight="false" outlineLevel="0" collapsed="false"/>
    <row r="1048412" customFormat="false" ht="12.8" hidden="false" customHeight="false" outlineLevel="0" collapsed="false"/>
    <row r="1048413" customFormat="false" ht="12.8" hidden="false" customHeight="false" outlineLevel="0" collapsed="false"/>
    <row r="1048414" customFormat="false" ht="12.8" hidden="false" customHeight="false" outlineLevel="0" collapsed="false"/>
    <row r="1048415" customFormat="false" ht="12.8" hidden="false" customHeight="false" outlineLevel="0" collapsed="false"/>
    <row r="1048416" customFormat="false" ht="12.8" hidden="false" customHeight="false" outlineLevel="0" collapsed="false"/>
    <row r="1048417" customFormat="false" ht="12.8" hidden="false" customHeight="false" outlineLevel="0" collapsed="false"/>
    <row r="1048418" customFormat="false" ht="12.8" hidden="false" customHeight="false" outlineLevel="0" collapsed="false"/>
    <row r="1048419" customFormat="false" ht="12.8" hidden="false" customHeight="false" outlineLevel="0" collapsed="false"/>
    <row r="1048420" customFormat="false" ht="12.8" hidden="false" customHeight="false" outlineLevel="0" collapsed="false"/>
    <row r="1048421" customFormat="false" ht="12.8" hidden="false" customHeight="false" outlineLevel="0" collapsed="false"/>
    <row r="1048422" customFormat="false" ht="12.8" hidden="false" customHeight="false" outlineLevel="0" collapsed="false"/>
    <row r="1048423" customFormat="false" ht="12.8" hidden="false" customHeight="false" outlineLevel="0" collapsed="false"/>
    <row r="1048424" customFormat="false" ht="12.8" hidden="false" customHeight="false" outlineLevel="0" collapsed="false"/>
    <row r="1048425" customFormat="false" ht="12.8" hidden="false" customHeight="false" outlineLevel="0" collapsed="false"/>
    <row r="1048426" customFormat="false" ht="12.8" hidden="false" customHeight="false" outlineLevel="0" collapsed="false"/>
    <row r="1048427" customFormat="false" ht="12.8" hidden="false" customHeight="false" outlineLevel="0" collapsed="false"/>
    <row r="1048428" customFormat="false" ht="12.8" hidden="false" customHeight="false" outlineLevel="0" collapsed="false"/>
    <row r="1048429" customFormat="false" ht="12.8" hidden="false" customHeight="false" outlineLevel="0" collapsed="false"/>
    <row r="1048430" customFormat="false" ht="12.8" hidden="false" customHeight="false" outlineLevel="0" collapsed="false"/>
    <row r="1048431" customFormat="false" ht="12.8" hidden="false" customHeight="false" outlineLevel="0" collapsed="false"/>
    <row r="1048432" customFormat="false" ht="12.8" hidden="false" customHeight="false" outlineLevel="0" collapsed="false"/>
    <row r="1048433" customFormat="false" ht="12.8" hidden="false" customHeight="false" outlineLevel="0" collapsed="false"/>
    <row r="1048434" customFormat="false" ht="12.8" hidden="false" customHeight="false" outlineLevel="0" collapsed="false"/>
    <row r="1048435" customFormat="false" ht="12.8" hidden="false" customHeight="false" outlineLevel="0" collapsed="false"/>
    <row r="1048436" customFormat="false" ht="12.8" hidden="false" customHeight="false" outlineLevel="0" collapsed="false"/>
    <row r="1048437" customFormat="false" ht="12.8" hidden="false" customHeight="false" outlineLevel="0" collapsed="false"/>
    <row r="1048438" customFormat="false" ht="12.8" hidden="false" customHeight="false" outlineLevel="0" collapsed="false"/>
    <row r="1048439" customFormat="false" ht="12.8" hidden="false" customHeight="false" outlineLevel="0" collapsed="false"/>
    <row r="1048440" customFormat="false" ht="12.8" hidden="false" customHeight="false" outlineLevel="0" collapsed="false"/>
    <row r="1048441" customFormat="false" ht="12.8" hidden="false" customHeight="false" outlineLevel="0" collapsed="false"/>
    <row r="1048442" customFormat="false" ht="12.8" hidden="false" customHeight="false" outlineLevel="0" collapsed="false"/>
    <row r="1048443" customFormat="false" ht="12.8" hidden="false" customHeight="false" outlineLevel="0" collapsed="false"/>
    <row r="1048444" customFormat="false" ht="12.8" hidden="false" customHeight="false" outlineLevel="0" collapsed="false"/>
    <row r="1048445" customFormat="false" ht="12.8" hidden="false" customHeight="false" outlineLevel="0" collapsed="false"/>
    <row r="1048446" customFormat="false" ht="12.8" hidden="false" customHeight="false" outlineLevel="0" collapsed="false"/>
    <row r="1048447" customFormat="false" ht="12.8" hidden="false" customHeight="false" outlineLevel="0" collapsed="false"/>
    <row r="1048448" customFormat="false" ht="12.8" hidden="false" customHeight="false" outlineLevel="0" collapsed="false"/>
    <row r="1048449" customFormat="false" ht="12.8" hidden="false" customHeight="false" outlineLevel="0" collapsed="false"/>
    <row r="1048450" customFormat="false" ht="12.8" hidden="false" customHeight="false" outlineLevel="0" collapsed="false"/>
    <row r="1048451" customFormat="false" ht="12.8" hidden="false" customHeight="false" outlineLevel="0" collapsed="false"/>
    <row r="1048452" customFormat="false" ht="12.8" hidden="false" customHeight="false" outlineLevel="0" collapsed="false"/>
    <row r="1048453" customFormat="false" ht="12.8" hidden="false" customHeight="false" outlineLevel="0" collapsed="false"/>
    <row r="1048454" customFormat="false" ht="12.8" hidden="false" customHeight="false" outlineLevel="0" collapsed="false"/>
    <row r="1048455" customFormat="false" ht="12.8" hidden="false" customHeight="false" outlineLevel="0" collapsed="false"/>
    <row r="1048456" customFormat="false" ht="12.8" hidden="false" customHeight="false" outlineLevel="0" collapsed="false"/>
    <row r="1048457" customFormat="false" ht="12.8" hidden="false" customHeight="false" outlineLevel="0" collapsed="false"/>
    <row r="1048458" customFormat="false" ht="12.8" hidden="false" customHeight="false" outlineLevel="0" collapsed="false"/>
    <row r="1048459" customFormat="false" ht="12.8" hidden="false" customHeight="false" outlineLevel="0" collapsed="false"/>
    <row r="1048460" customFormat="false" ht="12.8" hidden="false" customHeight="false" outlineLevel="0" collapsed="false"/>
    <row r="1048461" customFormat="false" ht="12.8" hidden="false" customHeight="false" outlineLevel="0" collapsed="false"/>
    <row r="1048462" customFormat="false" ht="12.8" hidden="false" customHeight="false" outlineLevel="0" collapsed="false"/>
    <row r="1048463" customFormat="false" ht="12.8" hidden="false" customHeight="false" outlineLevel="0" collapsed="false"/>
    <row r="1048464" customFormat="false" ht="12.8" hidden="false" customHeight="false" outlineLevel="0" collapsed="false"/>
    <row r="1048465" customFormat="false" ht="12.8" hidden="false" customHeight="false" outlineLevel="0" collapsed="false"/>
    <row r="1048466" customFormat="false" ht="12.8" hidden="false" customHeight="false" outlineLevel="0" collapsed="false"/>
    <row r="1048467" customFormat="false" ht="12.8" hidden="false" customHeight="false" outlineLevel="0" collapsed="false"/>
    <row r="1048468" customFormat="false" ht="12.8" hidden="false" customHeight="false" outlineLevel="0" collapsed="false"/>
    <row r="1048469" customFormat="false" ht="12.8" hidden="false" customHeight="false" outlineLevel="0" collapsed="false"/>
    <row r="1048470" customFormat="false" ht="12.8" hidden="false" customHeight="false" outlineLevel="0" collapsed="false"/>
    <row r="1048471" customFormat="false" ht="12.8" hidden="false" customHeight="false" outlineLevel="0" collapsed="false"/>
    <row r="1048472" customFormat="false" ht="12.8" hidden="false" customHeight="false" outlineLevel="0" collapsed="false"/>
    <row r="1048473" customFormat="false" ht="12.8" hidden="false" customHeight="false" outlineLevel="0" collapsed="false"/>
    <row r="1048474" customFormat="false" ht="12.8" hidden="false" customHeight="false" outlineLevel="0" collapsed="false"/>
    <row r="1048475" customFormat="false" ht="12.8" hidden="false" customHeight="false" outlineLevel="0" collapsed="false"/>
    <row r="1048476" customFormat="false" ht="12.8" hidden="false" customHeight="false" outlineLevel="0" collapsed="false"/>
    <row r="1048477" customFormat="false" ht="12.8" hidden="false" customHeight="false" outlineLevel="0" collapsed="false"/>
    <row r="1048478" customFormat="false" ht="12.8" hidden="false" customHeight="false" outlineLevel="0" collapsed="false"/>
    <row r="1048479" customFormat="false" ht="12.8" hidden="false" customHeight="false" outlineLevel="0" collapsed="false"/>
    <row r="1048480" customFormat="false" ht="12.8" hidden="false" customHeight="false" outlineLevel="0" collapsed="false"/>
    <row r="1048481" customFormat="false" ht="12.8" hidden="false" customHeight="false" outlineLevel="0" collapsed="false"/>
    <row r="1048482" customFormat="false" ht="12.8" hidden="false" customHeight="false" outlineLevel="0" collapsed="false"/>
    <row r="1048483" customFormat="false" ht="12.8" hidden="false" customHeight="false" outlineLevel="0" collapsed="false"/>
    <row r="1048484" customFormat="false" ht="12.8" hidden="false" customHeight="false" outlineLevel="0" collapsed="false"/>
    <row r="1048485" customFormat="false" ht="12.8" hidden="false" customHeight="false" outlineLevel="0" collapsed="false"/>
    <row r="1048486" customFormat="false" ht="12.8" hidden="false" customHeight="false" outlineLevel="0" collapsed="false"/>
    <row r="1048487" customFormat="false" ht="12.8" hidden="false" customHeight="false" outlineLevel="0" collapsed="false"/>
    <row r="1048488" customFormat="false" ht="12.8" hidden="false" customHeight="false" outlineLevel="0" collapsed="false"/>
    <row r="1048489" customFormat="false" ht="12.8" hidden="false" customHeight="false" outlineLevel="0" collapsed="false"/>
    <row r="1048490" customFormat="false" ht="12.8" hidden="false" customHeight="false" outlineLevel="0" collapsed="false"/>
    <row r="1048491" customFormat="false" ht="12.8" hidden="false" customHeight="false" outlineLevel="0" collapsed="false"/>
    <row r="1048492" customFormat="false" ht="12.8" hidden="false" customHeight="false" outlineLevel="0" collapsed="false"/>
    <row r="1048493" customFormat="false" ht="12.8" hidden="false" customHeight="false" outlineLevel="0" collapsed="false"/>
    <row r="1048494" customFormat="false" ht="12.8" hidden="false" customHeight="false" outlineLevel="0" collapsed="false"/>
    <row r="1048495" customFormat="false" ht="12.8" hidden="false" customHeight="false" outlineLevel="0" collapsed="false"/>
    <row r="1048496" customFormat="false" ht="12.8" hidden="false" customHeight="false" outlineLevel="0" collapsed="false"/>
    <row r="1048497" customFormat="false" ht="12.8" hidden="false" customHeight="false" outlineLevel="0" collapsed="false"/>
    <row r="1048498" customFormat="false" ht="12.8" hidden="false" customHeight="false" outlineLevel="0" collapsed="false"/>
    <row r="1048499" customFormat="false" ht="12.8" hidden="false" customHeight="false" outlineLevel="0" collapsed="false"/>
    <row r="1048500" customFormat="false" ht="12.8" hidden="false" customHeight="false" outlineLevel="0" collapsed="false"/>
    <row r="1048501" customFormat="false" ht="12.8" hidden="false" customHeight="false" outlineLevel="0" collapsed="false"/>
    <row r="1048502" customFormat="false" ht="12.8" hidden="false" customHeight="false" outlineLevel="0" collapsed="false"/>
    <row r="1048503" customFormat="false" ht="12.8" hidden="false" customHeight="false" outlineLevel="0" collapsed="false"/>
    <row r="1048504" customFormat="false" ht="12.8" hidden="false" customHeight="false" outlineLevel="0" collapsed="false"/>
    <row r="1048505" customFormat="false" ht="12.8" hidden="false" customHeight="fals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autoFilter ref="D:D"/>
  <mergeCells count="1">
    <mergeCell ref="C69:G69"/>
  </mergeCells>
  <hyperlinks>
    <hyperlink ref="C2113" r:id="rId2" display="Frucht­eis Him­beere, bio"/>
  </hyperlinks>
  <printOptions headings="false" gridLines="false" gridLinesSet="true" horizontalCentered="false" verticalCentered="false"/>
  <pageMargins left="0.7875" right="0.7875" top="1.12291666666667" bottom="1.12291666666667" header="0.511811023622047" footer="0.511811023622047"/>
  <pageSetup paperSize="77" scale="78" fitToWidth="1" fitToHeight="1" pageOrder="downThenOver" orientation="landscape" blackAndWhite="false" draft="false" cellComments="none" firstPageNumber="1" useFirstPageNumber="true" horizontalDpi="300" verticalDpi="300" copies="1"/>
  <headerFooter differentFirst="false" differentOddEven="false">
    <oddHeader/>
    <oddFooter/>
  </headerFooter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MI1048576"/>
  <sheetViews>
    <sheetView showFormulas="false" showGridLines="true" showRowColHeaders="true" showZeros="true" rightToLeft="false" tabSelected="false" showOutlineSymbols="true" defaultGridColor="true" view="normal" topLeftCell="A1421" colorId="64" zoomScale="100" zoomScaleNormal="100" zoomScalePageLayoutView="100" workbookViewId="0">
      <selection pane="topLeft" activeCell="A1446" activeCellId="1" sqref="3701:3709 A1446"/>
    </sheetView>
  </sheetViews>
  <sheetFormatPr defaultColWidth="10.6796875" defaultRowHeight="12.75" zeroHeight="false" outlineLevelRow="0" outlineLevelCol="0"/>
  <cols>
    <col collapsed="false" customWidth="true" hidden="false" outlineLevel="0" max="1" min="1" style="1" width="25.29"/>
    <col collapsed="false" customWidth="true" hidden="false" outlineLevel="0" max="2" min="2" style="1" width="7.86"/>
    <col collapsed="false" customWidth="true" hidden="false" outlineLevel="0" max="3" min="3" style="1" width="52.71"/>
    <col collapsed="false" customWidth="true" hidden="false" outlineLevel="0" max="4" min="4" style="1" width="20.14"/>
    <col collapsed="false" customWidth="true" hidden="false" outlineLevel="0" max="5" min="5" style="2" width="15.14"/>
    <col collapsed="false" customWidth="true" hidden="false" outlineLevel="0" max="6" min="6" style="3" width="12.15"/>
    <col collapsed="false" customWidth="true" hidden="false" outlineLevel="0" max="8" min="7" style="4" width="12.15"/>
    <col collapsed="false" customWidth="true" hidden="false" outlineLevel="0" max="9" min="9" style="3" width="12.15"/>
    <col collapsed="false" customWidth="true" hidden="false" outlineLevel="0" max="10" min="10" style="4" width="12.15"/>
    <col collapsed="false" customWidth="true" hidden="false" outlineLevel="0" max="1023" min="11" style="1" width="12.15"/>
  </cols>
  <sheetData>
    <row r="2" customFormat="false" ht="17.35" hidden="false" customHeight="false" outlineLevel="0" collapsed="false">
      <c r="D2" s="108"/>
      <c r="E2" s="6"/>
      <c r="H2" s="7"/>
      <c r="I2" s="8"/>
    </row>
    <row r="3" customFormat="false" ht="17.35" hidden="false" customHeight="false" outlineLevel="0" collapsed="false">
      <c r="A3" s="9"/>
      <c r="B3" s="11" t="s">
        <v>1</v>
      </c>
      <c r="C3" s="10" t="s">
        <v>0</v>
      </c>
      <c r="D3" s="11" t="s">
        <v>1</v>
      </c>
      <c r="E3" s="12"/>
      <c r="H3" s="7"/>
      <c r="I3" s="8"/>
    </row>
    <row r="4" customFormat="false" ht="17.35" hidden="false" customHeight="false" outlineLevel="0" collapsed="false">
      <c r="A4" s="9"/>
      <c r="B4" s="11" t="s">
        <v>1</v>
      </c>
      <c r="C4" s="13" t="s">
        <v>2</v>
      </c>
      <c r="D4" s="11" t="s">
        <v>1</v>
      </c>
      <c r="E4" s="12"/>
      <c r="H4" s="7"/>
      <c r="I4" s="8"/>
    </row>
    <row r="5" customFormat="false" ht="17.35" hidden="false" customHeight="false" outlineLevel="0" collapsed="false">
      <c r="A5" s="9"/>
      <c r="B5" s="11" t="s">
        <v>1</v>
      </c>
      <c r="C5" s="14" t="s">
        <v>3</v>
      </c>
      <c r="D5" s="11" t="s">
        <v>1</v>
      </c>
      <c r="E5" s="12"/>
      <c r="H5" s="7"/>
      <c r="I5" s="8"/>
    </row>
    <row r="6" customFormat="false" ht="17.35" hidden="false" customHeight="false" outlineLevel="0" collapsed="false">
      <c r="A6" s="9"/>
      <c r="B6" s="9" t="s">
        <v>4</v>
      </c>
      <c r="C6" s="9"/>
      <c r="D6" s="9"/>
      <c r="E6" s="6"/>
      <c r="H6" s="7"/>
      <c r="I6" s="8"/>
    </row>
    <row r="7" customFormat="false" ht="17.35" hidden="false" customHeight="false" outlineLevel="0" collapsed="false">
      <c r="A7" s="9"/>
      <c r="B7" s="11" t="s">
        <v>3936</v>
      </c>
      <c r="C7" s="9" t="s">
        <v>5</v>
      </c>
      <c r="D7" s="9" t="s">
        <v>6</v>
      </c>
      <c r="E7" s="6" t="s">
        <v>7</v>
      </c>
      <c r="F7" s="3" t="s">
        <v>8</v>
      </c>
      <c r="G7" s="4" t="s">
        <v>9</v>
      </c>
      <c r="H7" s="7" t="s">
        <v>3</v>
      </c>
      <c r="I7" s="8" t="s">
        <v>8</v>
      </c>
      <c r="J7" s="4" t="s">
        <v>9</v>
      </c>
    </row>
    <row r="9" customFormat="false" ht="17.35" hidden="false" customHeight="false" outlineLevel="0" collapsed="false">
      <c r="B9" s="1" t="s">
        <v>2172</v>
      </c>
      <c r="C9" s="15" t="s">
        <v>183</v>
      </c>
      <c r="D9" s="11" t="s">
        <v>1</v>
      </c>
    </row>
    <row r="10" customFormat="false" ht="12.75" hidden="false" customHeight="false" outlineLevel="0" collapsed="false">
      <c r="B10" s="1" t="s">
        <v>2172</v>
      </c>
      <c r="C10" s="1" t="s">
        <v>184</v>
      </c>
    </row>
    <row r="11" customFormat="false" ht="12.75" hidden="false" customHeight="false" outlineLevel="0" collapsed="false">
      <c r="A11" s="1" t="s">
        <v>184</v>
      </c>
      <c r="B11" s="1" t="s">
        <v>2172</v>
      </c>
      <c r="C11" s="19" t="s">
        <v>185</v>
      </c>
      <c r="D11" s="19" t="s">
        <v>49</v>
      </c>
      <c r="E11" s="20" t="n">
        <v>1.5</v>
      </c>
      <c r="F11" s="21" t="n">
        <v>1.49</v>
      </c>
      <c r="G11" s="22" t="s">
        <v>186</v>
      </c>
    </row>
    <row r="12" customFormat="false" ht="12.75" hidden="false" customHeight="false" outlineLevel="0" collapsed="false">
      <c r="A12" s="1" t="s">
        <v>184</v>
      </c>
      <c r="B12" s="1" t="s">
        <v>2172</v>
      </c>
      <c r="C12" s="19" t="s">
        <v>187</v>
      </c>
      <c r="D12" s="19" t="s">
        <v>22</v>
      </c>
      <c r="E12" s="20" t="n">
        <v>2</v>
      </c>
      <c r="F12" s="21" t="n">
        <v>0.5</v>
      </c>
      <c r="G12" s="24" t="s">
        <v>186</v>
      </c>
    </row>
    <row r="13" customFormat="false" ht="12.75" hidden="false" customHeight="false" outlineLevel="0" collapsed="false">
      <c r="B13" s="1" t="s">
        <v>2172</v>
      </c>
      <c r="C13" s="1" t="s">
        <v>183</v>
      </c>
    </row>
    <row r="14" customFormat="false" ht="12.75" hidden="false" customHeight="false" outlineLevel="0" collapsed="false">
      <c r="A14" s="1" t="s">
        <v>188</v>
      </c>
      <c r="B14" s="1" t="s">
        <v>2172</v>
      </c>
      <c r="C14" s="27" t="s">
        <v>189</v>
      </c>
      <c r="D14" s="27" t="s">
        <v>88</v>
      </c>
      <c r="E14" s="46"/>
      <c r="F14" s="47"/>
      <c r="G14" s="48"/>
      <c r="H14" s="48" t="s">
        <v>61</v>
      </c>
      <c r="I14" s="47" t="n">
        <v>2.44</v>
      </c>
      <c r="J14" s="48" t="s">
        <v>190</v>
      </c>
    </row>
    <row r="15" customFormat="false" ht="12.75" hidden="false" customHeight="false" outlineLevel="0" collapsed="false">
      <c r="A15" s="1" t="s">
        <v>188</v>
      </c>
      <c r="B15" s="1" t="s">
        <v>2172</v>
      </c>
      <c r="C15" s="27" t="s">
        <v>191</v>
      </c>
      <c r="D15" s="27" t="s">
        <v>13</v>
      </c>
      <c r="E15" s="46"/>
      <c r="F15" s="47"/>
      <c r="G15" s="48"/>
      <c r="H15" s="48" t="s">
        <v>61</v>
      </c>
      <c r="I15" s="47" t="n">
        <v>2.99</v>
      </c>
      <c r="J15" s="48" t="s">
        <v>190</v>
      </c>
    </row>
    <row r="16" customFormat="false" ht="12.75" hidden="false" customHeight="false" outlineLevel="0" collapsed="false">
      <c r="A16" s="1" t="s">
        <v>188</v>
      </c>
      <c r="B16" s="1" t="s">
        <v>2172</v>
      </c>
      <c r="C16" s="27" t="s">
        <v>192</v>
      </c>
      <c r="D16" s="27" t="s">
        <v>193</v>
      </c>
      <c r="E16" s="46"/>
      <c r="F16" s="47"/>
      <c r="G16" s="48"/>
      <c r="H16" s="48" t="s">
        <v>61</v>
      </c>
      <c r="I16" s="47" t="n">
        <v>2.44</v>
      </c>
      <c r="J16" s="48" t="s">
        <v>190</v>
      </c>
    </row>
    <row r="17" customFormat="false" ht="12.75" hidden="false" customHeight="false" outlineLevel="0" collapsed="false">
      <c r="A17" s="1" t="s">
        <v>188</v>
      </c>
      <c r="B17" s="1" t="s">
        <v>2172</v>
      </c>
      <c r="C17" s="27" t="s">
        <v>194</v>
      </c>
      <c r="D17" s="27" t="s">
        <v>79</v>
      </c>
      <c r="E17" s="46"/>
      <c r="F17" s="47"/>
      <c r="G17" s="48"/>
      <c r="H17" s="48" t="s">
        <v>61</v>
      </c>
      <c r="I17" s="47" t="n">
        <v>2.49</v>
      </c>
      <c r="J17" s="48" t="s">
        <v>190</v>
      </c>
    </row>
    <row r="18" customFormat="false" ht="12.75" hidden="false" customHeight="false" outlineLevel="0" collapsed="false">
      <c r="A18" s="1" t="s">
        <v>188</v>
      </c>
      <c r="B18" s="1" t="s">
        <v>2172</v>
      </c>
      <c r="C18" s="27" t="s">
        <v>195</v>
      </c>
      <c r="D18" s="27" t="s">
        <v>193</v>
      </c>
      <c r="E18" s="46"/>
      <c r="F18" s="47"/>
      <c r="G18" s="48"/>
      <c r="H18" s="48" t="s">
        <v>168</v>
      </c>
      <c r="I18" s="47" t="n">
        <v>0.46</v>
      </c>
      <c r="J18" s="48" t="s">
        <v>190</v>
      </c>
    </row>
    <row r="19" customFormat="false" ht="12.75" hidden="false" customHeight="false" outlineLevel="0" collapsed="false">
      <c r="A19" s="1" t="s">
        <v>188</v>
      </c>
      <c r="B19" s="1" t="s">
        <v>2172</v>
      </c>
      <c r="C19" s="27" t="s">
        <v>196</v>
      </c>
      <c r="D19" s="27" t="s">
        <v>88</v>
      </c>
      <c r="E19" s="46"/>
      <c r="F19" s="47"/>
      <c r="G19" s="48"/>
      <c r="H19" s="48" t="s">
        <v>168</v>
      </c>
      <c r="I19" s="47" t="n">
        <v>0.95</v>
      </c>
      <c r="J19" s="48" t="s">
        <v>190</v>
      </c>
    </row>
    <row r="20" customFormat="false" ht="12.75" hidden="false" customHeight="false" outlineLevel="0" collapsed="false">
      <c r="A20" s="1" t="s">
        <v>188</v>
      </c>
      <c r="B20" s="1" t="s">
        <v>2172</v>
      </c>
      <c r="C20" s="27" t="s">
        <v>197</v>
      </c>
      <c r="D20" s="27" t="s">
        <v>20</v>
      </c>
      <c r="E20" s="46"/>
      <c r="F20" s="47"/>
      <c r="G20" s="48"/>
      <c r="H20" s="48" t="s">
        <v>168</v>
      </c>
      <c r="I20" s="47" t="n">
        <v>0.38</v>
      </c>
      <c r="J20" s="48" t="s">
        <v>190</v>
      </c>
    </row>
    <row r="21" customFormat="false" ht="12.75" hidden="false" customHeight="false" outlineLevel="0" collapsed="false">
      <c r="A21" s="1" t="s">
        <v>188</v>
      </c>
      <c r="B21" s="1" t="s">
        <v>2172</v>
      </c>
      <c r="C21" s="27" t="s">
        <v>198</v>
      </c>
      <c r="D21" s="49" t="s">
        <v>22</v>
      </c>
      <c r="E21" s="46"/>
      <c r="F21" s="47"/>
      <c r="G21" s="48"/>
      <c r="H21" s="48" t="s">
        <v>168</v>
      </c>
      <c r="I21" s="47" t="n">
        <v>0.46</v>
      </c>
      <c r="J21" s="48" t="s">
        <v>190</v>
      </c>
    </row>
    <row r="22" customFormat="false" ht="12.75" hidden="false" customHeight="false" outlineLevel="0" collapsed="false">
      <c r="A22" s="1" t="s">
        <v>188</v>
      </c>
      <c r="B22" s="1" t="s">
        <v>2172</v>
      </c>
      <c r="C22" s="27" t="s">
        <v>199</v>
      </c>
      <c r="D22" s="27" t="s">
        <v>79</v>
      </c>
      <c r="E22" s="46"/>
      <c r="F22" s="47"/>
      <c r="G22" s="48"/>
      <c r="H22" s="48" t="s">
        <v>168</v>
      </c>
      <c r="I22" s="47" t="n">
        <v>0.46</v>
      </c>
      <c r="J22" s="48" t="s">
        <v>190</v>
      </c>
    </row>
    <row r="23" customFormat="false" ht="12.75" hidden="false" customHeight="false" outlineLevel="0" collapsed="false">
      <c r="A23" s="1" t="s">
        <v>188</v>
      </c>
      <c r="B23" s="1" t="s">
        <v>2172</v>
      </c>
      <c r="C23" s="27" t="s">
        <v>200</v>
      </c>
      <c r="D23" s="27" t="s">
        <v>13</v>
      </c>
      <c r="E23" s="46"/>
      <c r="F23" s="47"/>
      <c r="G23" s="48"/>
      <c r="H23" s="48" t="s">
        <v>61</v>
      </c>
      <c r="I23" s="29" t="s">
        <v>201</v>
      </c>
      <c r="J23" s="48" t="s">
        <v>112</v>
      </c>
    </row>
    <row r="24" customFormat="false" ht="12.75" hidden="false" customHeight="false" outlineLevel="0" collapsed="false">
      <c r="A24" s="1" t="s">
        <v>188</v>
      </c>
      <c r="B24" s="1" t="s">
        <v>2172</v>
      </c>
      <c r="C24" s="27" t="s">
        <v>202</v>
      </c>
      <c r="D24" s="27" t="s">
        <v>18</v>
      </c>
      <c r="E24" s="46"/>
      <c r="F24" s="47"/>
      <c r="G24" s="48"/>
      <c r="H24" s="48" t="s">
        <v>61</v>
      </c>
      <c r="I24" s="47" t="s">
        <v>203</v>
      </c>
      <c r="J24" s="48" t="s">
        <v>112</v>
      </c>
    </row>
    <row r="25" customFormat="false" ht="12.75" hidden="false" customHeight="false" outlineLevel="0" collapsed="false">
      <c r="A25" s="1" t="s">
        <v>204</v>
      </c>
      <c r="B25" s="1" t="s">
        <v>2172</v>
      </c>
      <c r="C25" s="27" t="s">
        <v>205</v>
      </c>
      <c r="D25" s="27" t="s">
        <v>88</v>
      </c>
      <c r="E25" s="46"/>
      <c r="F25" s="47"/>
      <c r="G25" s="48"/>
      <c r="H25" s="48" t="s">
        <v>61</v>
      </c>
      <c r="I25" s="47" t="n">
        <v>2.44</v>
      </c>
      <c r="J25" s="48" t="s">
        <v>206</v>
      </c>
    </row>
    <row r="26" customFormat="false" ht="12.75" hidden="false" customHeight="false" outlineLevel="0" collapsed="false">
      <c r="A26" s="1" t="s">
        <v>204</v>
      </c>
      <c r="B26" s="1" t="s">
        <v>2172</v>
      </c>
      <c r="C26" s="27" t="s">
        <v>207</v>
      </c>
      <c r="D26" s="27" t="s">
        <v>13</v>
      </c>
      <c r="E26" s="46"/>
      <c r="F26" s="47"/>
      <c r="G26" s="48"/>
      <c r="H26" s="48" t="s">
        <v>61</v>
      </c>
      <c r="I26" s="47" t="n">
        <v>2.49</v>
      </c>
      <c r="J26" s="48" t="s">
        <v>206</v>
      </c>
    </row>
    <row r="27" customFormat="false" ht="12.75" hidden="false" customHeight="false" outlineLevel="0" collapsed="false">
      <c r="A27" s="1" t="s">
        <v>204</v>
      </c>
      <c r="B27" s="1" t="s">
        <v>2172</v>
      </c>
      <c r="C27" s="27" t="s">
        <v>208</v>
      </c>
      <c r="D27" s="27" t="s">
        <v>13</v>
      </c>
      <c r="E27" s="46"/>
      <c r="F27" s="47"/>
      <c r="G27" s="48"/>
      <c r="H27" s="48" t="s">
        <v>61</v>
      </c>
      <c r="I27" s="47" t="n">
        <v>6.95</v>
      </c>
      <c r="J27" s="48" t="s">
        <v>206</v>
      </c>
    </row>
    <row r="28" customFormat="false" ht="12.75" hidden="false" customHeight="false" outlineLevel="0" collapsed="false">
      <c r="A28" s="1" t="s">
        <v>204</v>
      </c>
      <c r="B28" s="1" t="s">
        <v>2172</v>
      </c>
      <c r="C28" s="27" t="s">
        <v>209</v>
      </c>
      <c r="D28" s="27" t="s">
        <v>13</v>
      </c>
      <c r="E28" s="46"/>
      <c r="F28" s="47"/>
      <c r="G28" s="48"/>
      <c r="H28" s="48" t="s">
        <v>61</v>
      </c>
      <c r="I28" s="47" t="n">
        <v>4.99</v>
      </c>
      <c r="J28" s="48" t="s">
        <v>206</v>
      </c>
    </row>
    <row r="29" customFormat="false" ht="12.75" hidden="false" customHeight="false" outlineLevel="0" collapsed="false">
      <c r="A29" s="1" t="s">
        <v>204</v>
      </c>
      <c r="B29" s="1" t="s">
        <v>2172</v>
      </c>
      <c r="C29" s="27" t="s">
        <v>210</v>
      </c>
      <c r="D29" s="27" t="s">
        <v>193</v>
      </c>
      <c r="E29" s="46"/>
      <c r="F29" s="47"/>
      <c r="G29" s="48"/>
      <c r="H29" s="48" t="s">
        <v>61</v>
      </c>
      <c r="I29" s="47" t="n">
        <v>2.44</v>
      </c>
      <c r="J29" s="48" t="s">
        <v>206</v>
      </c>
    </row>
    <row r="30" customFormat="false" ht="12.75" hidden="false" customHeight="false" outlineLevel="0" collapsed="false">
      <c r="A30" s="1" t="s">
        <v>204</v>
      </c>
      <c r="B30" s="1" t="s">
        <v>2172</v>
      </c>
      <c r="C30" s="27" t="s">
        <v>211</v>
      </c>
      <c r="D30" s="27" t="s">
        <v>13</v>
      </c>
      <c r="E30" s="46"/>
      <c r="F30" s="47"/>
      <c r="G30" s="48"/>
      <c r="H30" s="48" t="s">
        <v>61</v>
      </c>
      <c r="I30" s="47" t="n">
        <v>6.95</v>
      </c>
      <c r="J30" s="48" t="s">
        <v>206</v>
      </c>
    </row>
    <row r="31" customFormat="false" ht="12.75" hidden="false" customHeight="false" outlineLevel="0" collapsed="false">
      <c r="A31" s="1" t="s">
        <v>204</v>
      </c>
      <c r="B31" s="1" t="s">
        <v>2172</v>
      </c>
      <c r="C31" s="27" t="s">
        <v>212</v>
      </c>
      <c r="D31" s="27" t="s">
        <v>13</v>
      </c>
      <c r="E31" s="46"/>
      <c r="F31" s="47"/>
      <c r="G31" s="48"/>
      <c r="H31" s="48" t="s">
        <v>61</v>
      </c>
      <c r="I31" s="47" t="n">
        <v>9.14</v>
      </c>
      <c r="J31" s="48" t="s">
        <v>206</v>
      </c>
    </row>
    <row r="32" customFormat="false" ht="12.75" hidden="false" customHeight="false" outlineLevel="0" collapsed="false">
      <c r="A32" s="1" t="s">
        <v>213</v>
      </c>
      <c r="B32" s="1" t="s">
        <v>2172</v>
      </c>
      <c r="C32" s="27" t="s">
        <v>214</v>
      </c>
      <c r="D32" s="27" t="s">
        <v>79</v>
      </c>
      <c r="E32" s="46"/>
      <c r="F32" s="47"/>
      <c r="G32" s="48"/>
      <c r="H32" s="48" t="s">
        <v>61</v>
      </c>
      <c r="I32" s="47" t="n">
        <v>1.99</v>
      </c>
      <c r="J32" s="48" t="s">
        <v>206</v>
      </c>
    </row>
    <row r="33" customFormat="false" ht="12.75" hidden="false" customHeight="false" outlineLevel="0" collapsed="false">
      <c r="A33" s="1" t="s">
        <v>213</v>
      </c>
      <c r="B33" s="1" t="s">
        <v>2172</v>
      </c>
      <c r="C33" s="27" t="s">
        <v>215</v>
      </c>
      <c r="D33" s="27" t="s">
        <v>88</v>
      </c>
      <c r="E33" s="46"/>
      <c r="F33" s="47"/>
      <c r="G33" s="48"/>
      <c r="H33" s="48" t="s">
        <v>168</v>
      </c>
      <c r="I33" s="47" t="n">
        <v>0.46</v>
      </c>
      <c r="J33" s="48" t="s">
        <v>206</v>
      </c>
    </row>
    <row r="34" customFormat="false" ht="12.75" hidden="false" customHeight="false" outlineLevel="0" collapsed="false">
      <c r="A34" s="1" t="s">
        <v>213</v>
      </c>
      <c r="B34" s="1" t="s">
        <v>2172</v>
      </c>
      <c r="C34" s="27" t="s">
        <v>216</v>
      </c>
      <c r="D34" s="27" t="s">
        <v>13</v>
      </c>
      <c r="E34" s="46"/>
      <c r="F34" s="47"/>
      <c r="G34" s="48"/>
      <c r="H34" s="48" t="s">
        <v>168</v>
      </c>
      <c r="I34" s="47" t="n">
        <v>2.82</v>
      </c>
      <c r="J34" s="48" t="s">
        <v>206</v>
      </c>
    </row>
    <row r="35" customFormat="false" ht="12.75" hidden="false" customHeight="false" outlineLevel="0" collapsed="false">
      <c r="A35" s="1" t="s">
        <v>213</v>
      </c>
      <c r="B35" s="1" t="s">
        <v>2172</v>
      </c>
      <c r="C35" s="27" t="s">
        <v>217</v>
      </c>
      <c r="D35" s="27" t="s">
        <v>79</v>
      </c>
      <c r="E35" s="46"/>
      <c r="F35" s="47"/>
      <c r="G35" s="48"/>
      <c r="H35" s="48" t="s">
        <v>168</v>
      </c>
      <c r="I35" s="47" t="n">
        <v>0.46</v>
      </c>
      <c r="J35" s="48" t="s">
        <v>206</v>
      </c>
    </row>
    <row r="36" customFormat="false" ht="12.75" hidden="false" customHeight="false" outlineLevel="0" collapsed="false">
      <c r="A36" s="1" t="s">
        <v>218</v>
      </c>
      <c r="B36" s="1" t="s">
        <v>2172</v>
      </c>
      <c r="C36" s="19" t="s">
        <v>219</v>
      </c>
      <c r="D36" s="19" t="s">
        <v>49</v>
      </c>
      <c r="E36" s="20" t="n">
        <v>1.9</v>
      </c>
      <c r="F36" s="21" t="n">
        <v>0.01</v>
      </c>
      <c r="G36" s="24" t="s">
        <v>206</v>
      </c>
    </row>
    <row r="37" customFormat="false" ht="12.75" hidden="false" customHeight="false" outlineLevel="0" collapsed="false">
      <c r="A37" s="1" t="s">
        <v>218</v>
      </c>
      <c r="B37" s="1" t="s">
        <v>2172</v>
      </c>
      <c r="C37" s="19" t="s">
        <v>220</v>
      </c>
      <c r="D37" s="19" t="s">
        <v>13</v>
      </c>
      <c r="E37" s="20" t="n">
        <v>2</v>
      </c>
      <c r="F37" s="21" t="n">
        <v>0.06</v>
      </c>
      <c r="G37" s="24" t="s">
        <v>206</v>
      </c>
    </row>
    <row r="38" customFormat="false" ht="12.75" hidden="false" customHeight="false" outlineLevel="0" collapsed="false">
      <c r="A38" s="1" t="s">
        <v>218</v>
      </c>
      <c r="B38" s="1" t="s">
        <v>2172</v>
      </c>
      <c r="C38" s="19" t="s">
        <v>221</v>
      </c>
      <c r="D38" s="19"/>
      <c r="E38" s="20" t="n">
        <v>2.1</v>
      </c>
      <c r="F38" s="21" t="n">
        <v>0.01</v>
      </c>
      <c r="G38" s="24" t="s">
        <v>206</v>
      </c>
    </row>
    <row r="39" customFormat="false" ht="12.75" hidden="false" customHeight="false" outlineLevel="0" collapsed="false">
      <c r="A39" s="1" t="s">
        <v>218</v>
      </c>
      <c r="B39" s="1" t="s">
        <v>2172</v>
      </c>
      <c r="C39" s="19" t="s">
        <v>222</v>
      </c>
      <c r="D39" s="19" t="s">
        <v>13</v>
      </c>
      <c r="E39" s="20" t="n">
        <v>2.1</v>
      </c>
      <c r="F39" s="21" t="n">
        <v>0.06</v>
      </c>
      <c r="G39" s="24" t="s">
        <v>206</v>
      </c>
    </row>
    <row r="40" customFormat="false" ht="12.75" hidden="false" customHeight="false" outlineLevel="0" collapsed="false">
      <c r="A40" s="1" t="s">
        <v>223</v>
      </c>
      <c r="B40" s="1" t="s">
        <v>2172</v>
      </c>
      <c r="C40" s="19" t="s">
        <v>224</v>
      </c>
      <c r="D40" s="50" t="s">
        <v>88</v>
      </c>
      <c r="E40" s="20" t="n">
        <v>2.2</v>
      </c>
      <c r="F40" s="21" t="n">
        <v>0.05</v>
      </c>
      <c r="G40" s="24" t="s">
        <v>206</v>
      </c>
    </row>
    <row r="41" customFormat="false" ht="12.75" hidden="false" customHeight="false" outlineLevel="0" collapsed="false">
      <c r="A41" s="1" t="s">
        <v>223</v>
      </c>
      <c r="B41" s="1" t="s">
        <v>2172</v>
      </c>
      <c r="C41" s="19" t="s">
        <v>225</v>
      </c>
      <c r="D41" s="19" t="s">
        <v>79</v>
      </c>
      <c r="E41" s="20" t="n">
        <v>2.2</v>
      </c>
      <c r="F41" s="21" t="n">
        <v>0.05</v>
      </c>
      <c r="G41" s="24" t="s">
        <v>206</v>
      </c>
    </row>
    <row r="42" customFormat="false" ht="12.75" hidden="false" customHeight="false" outlineLevel="0" collapsed="false">
      <c r="A42" s="1" t="s">
        <v>218</v>
      </c>
      <c r="B42" s="1" t="s">
        <v>2172</v>
      </c>
      <c r="C42" s="19" t="s">
        <v>226</v>
      </c>
      <c r="D42" s="19" t="s">
        <v>13</v>
      </c>
      <c r="E42" s="20" t="n">
        <v>2.2</v>
      </c>
      <c r="F42" s="21" t="n">
        <v>0.02</v>
      </c>
      <c r="G42" s="24" t="s">
        <v>206</v>
      </c>
    </row>
    <row r="43" customFormat="false" ht="12.75" hidden="false" customHeight="false" outlineLevel="0" collapsed="false">
      <c r="A43" s="1" t="s">
        <v>223</v>
      </c>
      <c r="B43" s="1" t="s">
        <v>2172</v>
      </c>
      <c r="C43" s="19" t="s">
        <v>227</v>
      </c>
      <c r="D43" s="19" t="s">
        <v>13</v>
      </c>
      <c r="E43" s="20" t="n">
        <v>2.4</v>
      </c>
      <c r="F43" s="21" t="n">
        <v>0.14</v>
      </c>
      <c r="G43" s="24" t="s">
        <v>206</v>
      </c>
    </row>
    <row r="44" customFormat="false" ht="12.75" hidden="false" customHeight="false" outlineLevel="0" collapsed="false">
      <c r="A44" s="1" t="s">
        <v>228</v>
      </c>
      <c r="B44" s="1" t="s">
        <v>2172</v>
      </c>
      <c r="C44" s="19" t="s">
        <v>229</v>
      </c>
      <c r="D44" s="19" t="s">
        <v>88</v>
      </c>
      <c r="E44" s="20" t="n">
        <v>2.1</v>
      </c>
      <c r="F44" s="21" t="n">
        <v>0.09</v>
      </c>
      <c r="G44" s="24" t="s">
        <v>206</v>
      </c>
      <c r="H44" s="48" t="s">
        <v>61</v>
      </c>
      <c r="I44" s="47" t="n">
        <v>4.95</v>
      </c>
      <c r="J44" s="48" t="s">
        <v>230</v>
      </c>
    </row>
    <row r="45" customFormat="false" ht="12.75" hidden="false" customHeight="false" outlineLevel="0" collapsed="false">
      <c r="A45" s="1" t="s">
        <v>228</v>
      </c>
      <c r="B45" s="1" t="s">
        <v>2172</v>
      </c>
      <c r="C45" s="19" t="s">
        <v>231</v>
      </c>
      <c r="D45" s="19" t="s">
        <v>13</v>
      </c>
      <c r="E45" s="20" t="n">
        <v>2.3</v>
      </c>
      <c r="F45" s="21" t="n">
        <v>0.24</v>
      </c>
      <c r="G45" s="24" t="s">
        <v>206</v>
      </c>
      <c r="K45" s="4"/>
    </row>
    <row r="46" customFormat="false" ht="12.75" hidden="false" customHeight="false" outlineLevel="0" collapsed="false">
      <c r="A46" s="1" t="s">
        <v>228</v>
      </c>
      <c r="B46" s="1" t="s">
        <v>2172</v>
      </c>
      <c r="C46" s="19" t="s">
        <v>232</v>
      </c>
      <c r="D46" s="19" t="s">
        <v>13</v>
      </c>
      <c r="E46" s="20" t="n">
        <v>2.3</v>
      </c>
      <c r="F46" s="21" t="n">
        <v>0.38</v>
      </c>
      <c r="G46" s="24" t="s">
        <v>206</v>
      </c>
    </row>
    <row r="47" customFormat="false" ht="12.75" hidden="false" customHeight="false" outlineLevel="0" collapsed="false">
      <c r="A47" s="1" t="s">
        <v>228</v>
      </c>
      <c r="B47" s="1" t="s">
        <v>2172</v>
      </c>
      <c r="C47" s="19" t="s">
        <v>233</v>
      </c>
      <c r="D47" s="19" t="s">
        <v>13</v>
      </c>
      <c r="E47" s="20" t="n">
        <v>2.4</v>
      </c>
      <c r="F47" s="21" t="n">
        <v>0.11</v>
      </c>
      <c r="G47" s="24" t="s">
        <v>206</v>
      </c>
      <c r="H47" s="48" t="s">
        <v>61</v>
      </c>
      <c r="I47" s="47" t="n">
        <v>3.36</v>
      </c>
      <c r="J47" s="48" t="s">
        <v>230</v>
      </c>
    </row>
    <row r="48" customFormat="false" ht="12.75" hidden="false" customHeight="false" outlineLevel="0" collapsed="false">
      <c r="A48" s="1" t="s">
        <v>234</v>
      </c>
      <c r="B48" s="1" t="s">
        <v>2172</v>
      </c>
      <c r="C48" s="27" t="s">
        <v>235</v>
      </c>
      <c r="D48" s="27" t="s">
        <v>79</v>
      </c>
      <c r="E48" s="46"/>
      <c r="F48" s="47"/>
      <c r="G48" s="48"/>
      <c r="H48" s="48" t="s">
        <v>61</v>
      </c>
      <c r="I48" s="47" t="n">
        <v>4.99</v>
      </c>
      <c r="J48" s="51" t="s">
        <v>230</v>
      </c>
    </row>
    <row r="49" customFormat="false" ht="12.75" hidden="false" customHeight="false" outlineLevel="0" collapsed="false">
      <c r="A49" s="1" t="s">
        <v>234</v>
      </c>
      <c r="B49" s="1" t="s">
        <v>2172</v>
      </c>
      <c r="C49" s="27" t="s">
        <v>236</v>
      </c>
      <c r="D49" s="27" t="s">
        <v>13</v>
      </c>
      <c r="E49" s="46"/>
      <c r="F49" s="47"/>
      <c r="G49" s="48"/>
      <c r="H49" s="48" t="s">
        <v>61</v>
      </c>
      <c r="I49" s="47" t="n">
        <v>9.95</v>
      </c>
      <c r="J49" s="51" t="s">
        <v>230</v>
      </c>
    </row>
    <row r="50" customFormat="false" ht="12.75" hidden="false" customHeight="false" outlineLevel="0" collapsed="false">
      <c r="A50" s="1" t="s">
        <v>234</v>
      </c>
      <c r="B50" s="1" t="s">
        <v>2172</v>
      </c>
      <c r="C50" s="27" t="s">
        <v>237</v>
      </c>
      <c r="D50" s="27" t="s">
        <v>88</v>
      </c>
      <c r="E50" s="46"/>
      <c r="F50" s="47"/>
      <c r="G50" s="48"/>
      <c r="H50" s="48" t="s">
        <v>61</v>
      </c>
      <c r="I50" s="47" t="n">
        <v>2.95</v>
      </c>
      <c r="J50" s="51" t="s">
        <v>230</v>
      </c>
    </row>
    <row r="51" customFormat="false" ht="12.75" hidden="false" customHeight="false" outlineLevel="0" collapsed="false">
      <c r="A51" s="1" t="s">
        <v>234</v>
      </c>
      <c r="B51" s="1" t="s">
        <v>2172</v>
      </c>
      <c r="C51" s="27" t="s">
        <v>238</v>
      </c>
      <c r="D51" s="27" t="s">
        <v>13</v>
      </c>
      <c r="E51" s="46"/>
      <c r="F51" s="47"/>
      <c r="G51" s="48"/>
      <c r="H51" s="48" t="s">
        <v>61</v>
      </c>
      <c r="I51" s="47" t="n">
        <v>5.97</v>
      </c>
      <c r="J51" s="51" t="s">
        <v>230</v>
      </c>
    </row>
    <row r="52" customFormat="false" ht="12.75" hidden="false" customHeight="false" outlineLevel="0" collapsed="false">
      <c r="A52" s="1" t="s">
        <v>234</v>
      </c>
      <c r="B52" s="1" t="s">
        <v>2172</v>
      </c>
      <c r="C52" s="27" t="s">
        <v>239</v>
      </c>
      <c r="D52" s="27" t="s">
        <v>13</v>
      </c>
      <c r="E52" s="46"/>
      <c r="F52" s="47"/>
      <c r="G52" s="48"/>
      <c r="H52" s="48" t="s">
        <v>61</v>
      </c>
      <c r="I52" s="47" t="n">
        <v>4.93</v>
      </c>
      <c r="J52" s="51" t="s">
        <v>230</v>
      </c>
    </row>
    <row r="53" customFormat="false" ht="12.75" hidden="false" customHeight="false" outlineLevel="0" collapsed="false">
      <c r="A53" s="1" t="s">
        <v>234</v>
      </c>
      <c r="B53" s="1" t="s">
        <v>2172</v>
      </c>
      <c r="C53" s="27" t="s">
        <v>240</v>
      </c>
      <c r="D53" s="27" t="s">
        <v>13</v>
      </c>
      <c r="E53" s="46"/>
      <c r="F53" s="47"/>
      <c r="G53" s="48"/>
      <c r="H53" s="48" t="s">
        <v>61</v>
      </c>
      <c r="I53" s="47" t="n">
        <v>3.71</v>
      </c>
      <c r="J53" s="51" t="s">
        <v>230</v>
      </c>
    </row>
    <row r="54" customFormat="false" ht="12.75" hidden="false" customHeight="false" outlineLevel="0" collapsed="false">
      <c r="A54" s="1" t="s">
        <v>234</v>
      </c>
      <c r="B54" s="1" t="s">
        <v>2172</v>
      </c>
      <c r="C54" s="27" t="s">
        <v>241</v>
      </c>
      <c r="D54" s="27" t="s">
        <v>13</v>
      </c>
      <c r="E54" s="46"/>
      <c r="F54" s="47"/>
      <c r="G54" s="48"/>
      <c r="H54" s="48" t="s">
        <v>61</v>
      </c>
      <c r="I54" s="47" t="n">
        <v>9.48</v>
      </c>
      <c r="J54" s="51" t="s">
        <v>230</v>
      </c>
    </row>
    <row r="55" customFormat="false" ht="12.75" hidden="false" customHeight="false" outlineLevel="0" collapsed="false">
      <c r="A55" s="1" t="s">
        <v>234</v>
      </c>
      <c r="B55" s="1" t="s">
        <v>2172</v>
      </c>
      <c r="C55" s="27" t="s">
        <v>242</v>
      </c>
      <c r="D55" s="27" t="s">
        <v>79</v>
      </c>
      <c r="E55" s="46"/>
      <c r="F55" s="47"/>
      <c r="G55" s="48"/>
      <c r="H55" s="48" t="s">
        <v>61</v>
      </c>
      <c r="I55" s="47" t="n">
        <v>2.76</v>
      </c>
      <c r="J55" s="51" t="s">
        <v>230</v>
      </c>
    </row>
    <row r="56" customFormat="false" ht="12.75" hidden="false" customHeight="false" outlineLevel="0" collapsed="false">
      <c r="A56" s="1" t="s">
        <v>234</v>
      </c>
      <c r="B56" s="1" t="s">
        <v>2172</v>
      </c>
      <c r="C56" s="27" t="s">
        <v>243</v>
      </c>
      <c r="D56" s="27" t="s">
        <v>13</v>
      </c>
      <c r="E56" s="46"/>
      <c r="F56" s="47"/>
      <c r="G56" s="48"/>
      <c r="H56" s="48" t="s">
        <v>61</v>
      </c>
      <c r="I56" s="47" t="n">
        <v>11.88</v>
      </c>
      <c r="J56" s="51" t="s">
        <v>230</v>
      </c>
    </row>
    <row r="57" customFormat="false" ht="12.75" hidden="false" customHeight="false" outlineLevel="0" collapsed="false">
      <c r="A57" s="1" t="s">
        <v>234</v>
      </c>
      <c r="B57" s="1" t="s">
        <v>2172</v>
      </c>
      <c r="C57" s="27" t="s">
        <v>244</v>
      </c>
      <c r="D57" s="27" t="s">
        <v>13</v>
      </c>
      <c r="E57" s="46"/>
      <c r="F57" s="47"/>
      <c r="G57" s="48"/>
      <c r="H57" s="48" t="s">
        <v>61</v>
      </c>
      <c r="I57" s="47" t="n">
        <v>10.8</v>
      </c>
      <c r="J57" s="51" t="s">
        <v>230</v>
      </c>
    </row>
    <row r="58" customFormat="false" ht="12.75" hidden="false" customHeight="false" outlineLevel="0" collapsed="false">
      <c r="A58" s="1" t="s">
        <v>234</v>
      </c>
      <c r="B58" s="1" t="s">
        <v>2172</v>
      </c>
      <c r="C58" s="27" t="s">
        <v>245</v>
      </c>
      <c r="D58" s="27" t="s">
        <v>13</v>
      </c>
      <c r="E58" s="46"/>
      <c r="F58" s="47"/>
      <c r="G58" s="48"/>
      <c r="H58" s="48" t="s">
        <v>61</v>
      </c>
      <c r="I58" s="47" t="n">
        <v>9.95</v>
      </c>
      <c r="J58" s="51" t="s">
        <v>230</v>
      </c>
    </row>
    <row r="59" customFormat="false" ht="12.75" hidden="false" customHeight="false" outlineLevel="0" collapsed="false">
      <c r="A59" s="1" t="s">
        <v>234</v>
      </c>
      <c r="B59" s="1" t="s">
        <v>2172</v>
      </c>
      <c r="C59" s="27" t="s">
        <v>246</v>
      </c>
      <c r="D59" s="27" t="s">
        <v>13</v>
      </c>
      <c r="E59" s="46"/>
      <c r="F59" s="47"/>
      <c r="G59" s="48"/>
      <c r="H59" s="48" t="s">
        <v>61</v>
      </c>
      <c r="I59" s="47" t="n">
        <v>3.52</v>
      </c>
      <c r="J59" s="51" t="s">
        <v>230</v>
      </c>
    </row>
    <row r="60" customFormat="false" ht="12.75" hidden="false" customHeight="false" outlineLevel="0" collapsed="false">
      <c r="A60" s="1" t="s">
        <v>234</v>
      </c>
      <c r="B60" s="1" t="s">
        <v>2172</v>
      </c>
      <c r="C60" s="27" t="s">
        <v>247</v>
      </c>
      <c r="D60" s="27" t="s">
        <v>13</v>
      </c>
      <c r="E60" s="46"/>
      <c r="F60" s="47"/>
      <c r="G60" s="48"/>
      <c r="H60" s="48" t="s">
        <v>61</v>
      </c>
      <c r="I60" s="47" t="n">
        <v>10.35</v>
      </c>
      <c r="J60" s="51" t="s">
        <v>230</v>
      </c>
    </row>
    <row r="61" customFormat="false" ht="12.75" hidden="false" customHeight="false" outlineLevel="0" collapsed="false">
      <c r="A61" s="1" t="s">
        <v>234</v>
      </c>
      <c r="B61" s="1" t="s">
        <v>2172</v>
      </c>
      <c r="C61" s="27" t="s">
        <v>248</v>
      </c>
      <c r="D61" s="27" t="s">
        <v>13</v>
      </c>
      <c r="E61" s="46"/>
      <c r="F61" s="47"/>
      <c r="G61" s="48"/>
      <c r="H61" s="48" t="s">
        <v>61</v>
      </c>
      <c r="I61" s="47" t="n">
        <v>5.99</v>
      </c>
      <c r="J61" s="51" t="s">
        <v>230</v>
      </c>
    </row>
    <row r="62" customFormat="false" ht="12.75" hidden="false" customHeight="false" outlineLevel="0" collapsed="false">
      <c r="A62" s="1" t="s">
        <v>249</v>
      </c>
      <c r="B62" s="1" t="s">
        <v>2172</v>
      </c>
      <c r="C62" s="19" t="s">
        <v>250</v>
      </c>
      <c r="D62" s="19" t="s">
        <v>13</v>
      </c>
      <c r="E62" s="20" t="n">
        <v>2.4</v>
      </c>
      <c r="F62" s="21" t="n">
        <v>0.13</v>
      </c>
      <c r="G62" s="24" t="s">
        <v>206</v>
      </c>
      <c r="H62" s="48" t="s">
        <v>61</v>
      </c>
      <c r="I62" s="47" t="n">
        <v>4.17</v>
      </c>
      <c r="J62" s="48" t="s">
        <v>230</v>
      </c>
    </row>
    <row r="63" customFormat="false" ht="12.75" hidden="false" customHeight="false" outlineLevel="0" collapsed="false">
      <c r="A63" s="1" t="s">
        <v>249</v>
      </c>
      <c r="B63" s="1" t="s">
        <v>2172</v>
      </c>
      <c r="C63" s="19" t="s">
        <v>251</v>
      </c>
      <c r="D63" s="19" t="s">
        <v>13</v>
      </c>
      <c r="E63" s="20" t="n">
        <v>2.5</v>
      </c>
      <c r="F63" s="21" t="n">
        <v>0.07</v>
      </c>
      <c r="G63" s="24" t="s">
        <v>206</v>
      </c>
      <c r="H63" s="48" t="s">
        <v>61</v>
      </c>
      <c r="I63" s="47" t="n">
        <v>3.72</v>
      </c>
      <c r="J63" s="48" t="s">
        <v>230</v>
      </c>
    </row>
    <row r="64" customFormat="false" ht="12.75" hidden="false" customHeight="false" outlineLevel="0" collapsed="false">
      <c r="A64" s="1" t="s">
        <v>249</v>
      </c>
      <c r="B64" s="1" t="s">
        <v>2172</v>
      </c>
      <c r="C64" s="27" t="s">
        <v>252</v>
      </c>
      <c r="D64" s="27" t="s">
        <v>13</v>
      </c>
      <c r="E64" s="46"/>
      <c r="F64" s="47"/>
      <c r="G64" s="48"/>
      <c r="H64" s="48" t="s">
        <v>61</v>
      </c>
      <c r="I64" s="47" t="n">
        <v>4.57</v>
      </c>
      <c r="J64" s="51" t="s">
        <v>230</v>
      </c>
    </row>
    <row r="65" customFormat="false" ht="12.75" hidden="false" customHeight="false" outlineLevel="0" collapsed="false">
      <c r="A65" s="1" t="s">
        <v>249</v>
      </c>
      <c r="B65" s="1" t="s">
        <v>2172</v>
      </c>
      <c r="C65" s="27" t="s">
        <v>253</v>
      </c>
      <c r="D65" s="27" t="s">
        <v>13</v>
      </c>
      <c r="E65" s="46"/>
      <c r="F65" s="47"/>
      <c r="G65" s="48"/>
      <c r="H65" s="48" t="s">
        <v>61</v>
      </c>
      <c r="I65" s="47" t="n">
        <v>3.58</v>
      </c>
      <c r="J65" s="51" t="s">
        <v>230</v>
      </c>
    </row>
    <row r="66" customFormat="false" ht="12.75" hidden="false" customHeight="false" outlineLevel="0" collapsed="false">
      <c r="A66" s="1" t="s">
        <v>249</v>
      </c>
      <c r="B66" s="1" t="s">
        <v>2172</v>
      </c>
      <c r="C66" s="27" t="s">
        <v>254</v>
      </c>
      <c r="D66" s="27" t="s">
        <v>13</v>
      </c>
      <c r="E66" s="46"/>
      <c r="F66" s="47"/>
      <c r="G66" s="48"/>
      <c r="H66" s="48" t="s">
        <v>61</v>
      </c>
      <c r="I66" s="47" t="n">
        <v>2.86</v>
      </c>
      <c r="J66" s="51" t="s">
        <v>230</v>
      </c>
    </row>
    <row r="67" customFormat="false" ht="12.75" hidden="false" customHeight="false" outlineLevel="0" collapsed="false">
      <c r="A67" s="1" t="s">
        <v>249</v>
      </c>
      <c r="B67" s="1" t="s">
        <v>2172</v>
      </c>
      <c r="C67" s="27" t="s">
        <v>255</v>
      </c>
      <c r="D67" s="27" t="s">
        <v>13</v>
      </c>
      <c r="E67" s="46"/>
      <c r="F67" s="47"/>
      <c r="G67" s="48"/>
      <c r="H67" s="48" t="s">
        <v>61</v>
      </c>
      <c r="I67" s="47" t="n">
        <v>4.55</v>
      </c>
      <c r="J67" s="51" t="s">
        <v>230</v>
      </c>
    </row>
    <row r="68" customFormat="false" ht="12.75" hidden="false" customHeight="false" outlineLevel="0" collapsed="false">
      <c r="A68" s="1" t="s">
        <v>249</v>
      </c>
      <c r="B68" s="1" t="s">
        <v>2172</v>
      </c>
      <c r="C68" s="27" t="s">
        <v>256</v>
      </c>
      <c r="D68" s="27" t="s">
        <v>13</v>
      </c>
      <c r="E68" s="46"/>
      <c r="F68" s="47"/>
      <c r="G68" s="48"/>
      <c r="H68" s="48" t="s">
        <v>61</v>
      </c>
      <c r="I68" s="47" t="n">
        <v>2.99</v>
      </c>
      <c r="J68" s="51" t="s">
        <v>230</v>
      </c>
    </row>
    <row r="69" customFormat="false" ht="12.75" hidden="false" customHeight="false" outlineLevel="0" collapsed="false">
      <c r="A69" s="1" t="s">
        <v>249</v>
      </c>
      <c r="B69" s="1" t="s">
        <v>2172</v>
      </c>
      <c r="C69" s="27" t="s">
        <v>257</v>
      </c>
      <c r="D69" s="27" t="s">
        <v>13</v>
      </c>
      <c r="E69" s="46"/>
      <c r="F69" s="47"/>
      <c r="G69" s="48"/>
      <c r="H69" s="48" t="s">
        <v>61</v>
      </c>
      <c r="I69" s="47" t="n">
        <v>4.92</v>
      </c>
      <c r="J69" s="51" t="s">
        <v>230</v>
      </c>
    </row>
    <row r="71" customFormat="false" ht="17.35" hidden="false" customHeight="false" outlineLevel="0" collapsed="false">
      <c r="B71" s="1" t="s">
        <v>2172</v>
      </c>
      <c r="C71" s="52" t="s">
        <v>258</v>
      </c>
      <c r="D71" s="11" t="s">
        <v>1</v>
      </c>
    </row>
    <row r="72" customFormat="false" ht="12.75" hidden="false" customHeight="false" outlineLevel="0" collapsed="false">
      <c r="A72" s="1" t="s">
        <v>259</v>
      </c>
      <c r="B72" s="1" t="s">
        <v>2172</v>
      </c>
      <c r="C72" s="19" t="s">
        <v>260</v>
      </c>
      <c r="D72" s="19" t="s">
        <v>22</v>
      </c>
      <c r="E72" s="20" t="n">
        <v>1.6</v>
      </c>
      <c r="F72" s="21" t="n">
        <v>1.29</v>
      </c>
      <c r="G72" s="24" t="s">
        <v>124</v>
      </c>
    </row>
    <row r="73" customFormat="false" ht="12.75" hidden="false" customHeight="false" outlineLevel="0" collapsed="false">
      <c r="A73" s="1" t="s">
        <v>259</v>
      </c>
      <c r="B73" s="1" t="s">
        <v>2172</v>
      </c>
      <c r="C73" s="19" t="s">
        <v>261</v>
      </c>
      <c r="D73" s="50" t="s">
        <v>88</v>
      </c>
      <c r="E73" s="20" t="n">
        <v>1.7</v>
      </c>
      <c r="F73" s="21" t="n">
        <v>0.55</v>
      </c>
      <c r="G73" s="24" t="s">
        <v>124</v>
      </c>
    </row>
    <row r="74" customFormat="false" ht="12.75" hidden="false" customHeight="false" outlineLevel="0" collapsed="false">
      <c r="A74" s="1" t="s">
        <v>259</v>
      </c>
      <c r="B74" s="1" t="s">
        <v>2172</v>
      </c>
      <c r="C74" s="19" t="s">
        <v>262</v>
      </c>
      <c r="D74" s="50" t="s">
        <v>88</v>
      </c>
      <c r="E74" s="20" t="n">
        <v>1.8</v>
      </c>
      <c r="F74" s="21" t="n">
        <v>1.95</v>
      </c>
      <c r="G74" s="24" t="s">
        <v>124</v>
      </c>
    </row>
    <row r="75" customFormat="false" ht="12.75" hidden="false" customHeight="false" outlineLevel="0" collapsed="false">
      <c r="A75" s="1" t="s">
        <v>259</v>
      </c>
      <c r="B75" s="1" t="s">
        <v>2172</v>
      </c>
      <c r="C75" s="19" t="s">
        <v>263</v>
      </c>
      <c r="D75" s="19" t="s">
        <v>79</v>
      </c>
      <c r="E75" s="20" t="n">
        <v>1.8</v>
      </c>
      <c r="F75" s="21" t="n">
        <v>0.55</v>
      </c>
      <c r="G75" s="24" t="s">
        <v>124</v>
      </c>
    </row>
    <row r="76" customFormat="false" ht="12.75" hidden="false" customHeight="false" outlineLevel="0" collapsed="false">
      <c r="A76" s="1" t="s">
        <v>259</v>
      </c>
      <c r="B76" s="1" t="s">
        <v>2172</v>
      </c>
      <c r="C76" s="19" t="s">
        <v>264</v>
      </c>
      <c r="D76" s="19" t="s">
        <v>16</v>
      </c>
      <c r="E76" s="20" t="n">
        <v>1.9</v>
      </c>
      <c r="F76" s="21" t="n">
        <v>0.58</v>
      </c>
      <c r="G76" s="24" t="s">
        <v>124</v>
      </c>
    </row>
    <row r="77" customFormat="false" ht="12.75" hidden="false" customHeight="false" outlineLevel="0" collapsed="false">
      <c r="A77" s="1" t="s">
        <v>259</v>
      </c>
      <c r="B77" s="1" t="s">
        <v>2172</v>
      </c>
      <c r="C77" s="19" t="s">
        <v>265</v>
      </c>
      <c r="D77" s="19" t="s">
        <v>26</v>
      </c>
      <c r="E77" s="20" t="n">
        <v>1.9</v>
      </c>
      <c r="F77" s="21" t="n">
        <v>0.55</v>
      </c>
      <c r="G77" s="24" t="s">
        <v>124</v>
      </c>
    </row>
    <row r="79" customFormat="false" ht="17.35" hidden="false" customHeight="false" outlineLevel="0" collapsed="false">
      <c r="B79" s="1" t="s">
        <v>2172</v>
      </c>
      <c r="C79" s="52" t="s">
        <v>275</v>
      </c>
      <c r="D79" s="11" t="s">
        <v>1</v>
      </c>
    </row>
    <row r="80" customFormat="false" ht="12.75" hidden="false" customHeight="false" outlineLevel="0" collapsed="false">
      <c r="A80" s="1" t="s">
        <v>276</v>
      </c>
      <c r="B80" s="1" t="s">
        <v>2172</v>
      </c>
      <c r="C80" s="27" t="s">
        <v>205</v>
      </c>
      <c r="D80" s="27" t="s">
        <v>88</v>
      </c>
      <c r="E80" s="30"/>
      <c r="F80" s="31"/>
      <c r="G80" s="30"/>
      <c r="H80" s="30" t="s">
        <v>61</v>
      </c>
      <c r="I80" s="31" t="n">
        <f aca="false">2.45/150*100</f>
        <v>1.63333333333333</v>
      </c>
      <c r="J80" s="30" t="s">
        <v>112</v>
      </c>
    </row>
    <row r="81" customFormat="false" ht="12.75" hidden="false" customHeight="false" outlineLevel="0" collapsed="false">
      <c r="A81" s="1" t="s">
        <v>276</v>
      </c>
      <c r="B81" s="1" t="s">
        <v>2172</v>
      </c>
      <c r="C81" s="27" t="s">
        <v>277</v>
      </c>
      <c r="D81" s="27" t="s">
        <v>193</v>
      </c>
      <c r="E81" s="46"/>
      <c r="F81" s="47"/>
      <c r="G81" s="48"/>
      <c r="H81" s="48" t="s">
        <v>61</v>
      </c>
      <c r="I81" s="47" t="n">
        <f aca="false">2.45/150*100</f>
        <v>1.63333333333333</v>
      </c>
      <c r="J81" s="48" t="s">
        <v>112</v>
      </c>
    </row>
    <row r="82" customFormat="false" ht="12.75" hidden="false" customHeight="false" outlineLevel="0" collapsed="false">
      <c r="A82" s="1" t="s">
        <v>276</v>
      </c>
      <c r="B82" s="1" t="s">
        <v>2172</v>
      </c>
      <c r="C82" s="27" t="s">
        <v>278</v>
      </c>
      <c r="D82" s="27" t="s">
        <v>79</v>
      </c>
      <c r="E82" s="30"/>
      <c r="F82" s="31"/>
      <c r="G82" s="30"/>
      <c r="H82" s="30" t="s">
        <v>61</v>
      </c>
      <c r="I82" s="31" t="n">
        <f aca="false">2.49/150*100</f>
        <v>1.66</v>
      </c>
      <c r="J82" s="30" t="s">
        <v>112</v>
      </c>
    </row>
    <row r="85" customFormat="false" ht="17.35" hidden="false" customHeight="false" outlineLevel="0" collapsed="false">
      <c r="B85" s="1" t="s">
        <v>3026</v>
      </c>
      <c r="C85" s="52" t="s">
        <v>322</v>
      </c>
      <c r="D85" s="11" t="s">
        <v>1</v>
      </c>
    </row>
    <row r="86" customFormat="false" ht="12.75" hidden="false" customHeight="false" outlineLevel="0" collapsed="false">
      <c r="A86" s="1" t="s">
        <v>322</v>
      </c>
      <c r="B86" s="1" t="s">
        <v>3026</v>
      </c>
      <c r="C86" s="19" t="s">
        <v>323</v>
      </c>
      <c r="D86" s="19" t="s">
        <v>13</v>
      </c>
      <c r="E86" s="20" t="n">
        <v>1.5</v>
      </c>
      <c r="F86" s="21" t="n">
        <v>1.2</v>
      </c>
      <c r="G86" s="24" t="s">
        <v>324</v>
      </c>
    </row>
    <row r="87" customFormat="false" ht="12.75" hidden="false" customHeight="false" outlineLevel="0" collapsed="false">
      <c r="A87" s="1" t="s">
        <v>322</v>
      </c>
      <c r="B87" s="1" t="s">
        <v>3026</v>
      </c>
      <c r="C87" s="19" t="s">
        <v>325</v>
      </c>
      <c r="D87" s="19" t="s">
        <v>13</v>
      </c>
      <c r="E87" s="20" t="n">
        <v>1.6</v>
      </c>
      <c r="F87" s="21" t="n">
        <v>2.63</v>
      </c>
      <c r="G87" s="24" t="s">
        <v>324</v>
      </c>
    </row>
    <row r="89" customFormat="false" ht="17.35" hidden="false" customHeight="false" outlineLevel="0" collapsed="false">
      <c r="C89" s="52" t="s">
        <v>326</v>
      </c>
      <c r="D89" s="45" t="s">
        <v>1</v>
      </c>
    </row>
    <row r="90" customFormat="false" ht="12.75" hidden="false" customHeight="false" outlineLevel="0" collapsed="false">
      <c r="A90" s="1" t="s">
        <v>326</v>
      </c>
      <c r="B90" s="1" t="s">
        <v>3026</v>
      </c>
      <c r="C90" s="27" t="s">
        <v>327</v>
      </c>
      <c r="D90" s="27" t="s">
        <v>13</v>
      </c>
      <c r="E90" s="30"/>
      <c r="F90" s="31"/>
      <c r="G90" s="30"/>
      <c r="H90" s="30" t="s">
        <v>61</v>
      </c>
      <c r="I90" s="31" t="n">
        <v>2.95</v>
      </c>
      <c r="J90" s="30" t="s">
        <v>169</v>
      </c>
    </row>
    <row r="91" customFormat="false" ht="12.75" hidden="false" customHeight="false" outlineLevel="0" collapsed="false">
      <c r="A91" s="1" t="s">
        <v>326</v>
      </c>
      <c r="B91" s="1" t="s">
        <v>3026</v>
      </c>
      <c r="C91" s="27" t="s">
        <v>328</v>
      </c>
      <c r="D91" s="27" t="s">
        <v>13</v>
      </c>
      <c r="E91" s="30"/>
      <c r="F91" s="31"/>
      <c r="G91" s="30"/>
      <c r="H91" s="30" t="s">
        <v>61</v>
      </c>
      <c r="I91" s="31" t="n">
        <v>2.95</v>
      </c>
      <c r="J91" s="30" t="s">
        <v>169</v>
      </c>
    </row>
    <row r="92" customFormat="false" ht="12.75" hidden="false" customHeight="false" outlineLevel="0" collapsed="false">
      <c r="A92" s="1" t="s">
        <v>326</v>
      </c>
      <c r="B92" s="1" t="s">
        <v>3026</v>
      </c>
      <c r="C92" s="27" t="s">
        <v>329</v>
      </c>
      <c r="D92" s="27" t="s">
        <v>88</v>
      </c>
      <c r="E92" s="30"/>
      <c r="F92" s="31"/>
      <c r="G92" s="30"/>
      <c r="H92" s="30" t="s">
        <v>168</v>
      </c>
      <c r="I92" s="31" t="n">
        <v>1.75</v>
      </c>
      <c r="J92" s="30" t="s">
        <v>169</v>
      </c>
    </row>
    <row r="93" customFormat="false" ht="12.75" hidden="false" customHeight="false" outlineLevel="0" collapsed="false">
      <c r="A93" s="1" t="s">
        <v>330</v>
      </c>
      <c r="B93" s="1" t="s">
        <v>3026</v>
      </c>
      <c r="C93" s="27" t="s">
        <v>331</v>
      </c>
      <c r="D93" s="27" t="s">
        <v>20</v>
      </c>
      <c r="E93" s="30"/>
      <c r="F93" s="31"/>
      <c r="G93" s="30"/>
      <c r="H93" s="30" t="s">
        <v>61</v>
      </c>
      <c r="I93" s="31" t="n">
        <v>0.69</v>
      </c>
      <c r="J93" s="30" t="s">
        <v>169</v>
      </c>
      <c r="K93" s="1" t="n">
        <v>1</v>
      </c>
    </row>
    <row r="94" customFormat="false" ht="12.75" hidden="false" customHeight="false" outlineLevel="0" collapsed="false">
      <c r="A94" s="1" t="s">
        <v>330</v>
      </c>
      <c r="B94" s="1" t="s">
        <v>3026</v>
      </c>
      <c r="C94" s="27" t="s">
        <v>332</v>
      </c>
      <c r="D94" s="27" t="s">
        <v>13</v>
      </c>
      <c r="E94" s="30"/>
      <c r="F94" s="31"/>
      <c r="G94" s="30"/>
      <c r="H94" s="30" t="s">
        <v>61</v>
      </c>
      <c r="I94" s="31" t="n">
        <f aca="false">0.99/75*100</f>
        <v>1.32</v>
      </c>
      <c r="J94" s="30" t="s">
        <v>169</v>
      </c>
    </row>
    <row r="95" customFormat="false" ht="12.75" hidden="false" customHeight="false" outlineLevel="0" collapsed="false">
      <c r="A95" s="1" t="s">
        <v>330</v>
      </c>
      <c r="B95" s="1" t="s">
        <v>3026</v>
      </c>
      <c r="C95" s="27" t="s">
        <v>333</v>
      </c>
      <c r="D95" s="27" t="s">
        <v>334</v>
      </c>
      <c r="E95" s="30"/>
      <c r="F95" s="31"/>
      <c r="G95" s="30"/>
      <c r="H95" s="30" t="s">
        <v>61</v>
      </c>
      <c r="I95" s="31" t="n">
        <v>0.69</v>
      </c>
      <c r="J95" s="30" t="s">
        <v>169</v>
      </c>
    </row>
    <row r="96" customFormat="false" ht="12.75" hidden="false" customHeight="false" outlineLevel="0" collapsed="false">
      <c r="A96" s="1" t="s">
        <v>330</v>
      </c>
      <c r="B96" s="1" t="s">
        <v>3026</v>
      </c>
      <c r="C96" s="27" t="s">
        <v>335</v>
      </c>
      <c r="D96" s="49" t="s">
        <v>49</v>
      </c>
      <c r="E96" s="30"/>
      <c r="F96" s="31"/>
      <c r="G96" s="30"/>
      <c r="H96" s="30" t="s">
        <v>61</v>
      </c>
      <c r="I96" s="31" t="n">
        <v>0.6</v>
      </c>
      <c r="J96" s="30" t="s">
        <v>169</v>
      </c>
    </row>
    <row r="97" customFormat="false" ht="12.75" hidden="false" customHeight="false" outlineLevel="0" collapsed="false">
      <c r="A97" s="1" t="s">
        <v>330</v>
      </c>
      <c r="B97" s="1" t="s">
        <v>3026</v>
      </c>
      <c r="C97" s="27" t="s">
        <v>336</v>
      </c>
      <c r="D97" s="49" t="s">
        <v>49</v>
      </c>
      <c r="E97" s="30"/>
      <c r="F97" s="31"/>
      <c r="G97" s="30"/>
      <c r="H97" s="30" t="s">
        <v>61</v>
      </c>
      <c r="I97" s="31" t="n">
        <v>0.6</v>
      </c>
      <c r="J97" s="30" t="s">
        <v>169</v>
      </c>
    </row>
    <row r="98" customFormat="false" ht="12.75" hidden="false" customHeight="false" outlineLevel="0" collapsed="false">
      <c r="A98" s="1" t="s">
        <v>330</v>
      </c>
      <c r="B98" s="1" t="s">
        <v>3026</v>
      </c>
      <c r="C98" s="27" t="s">
        <v>337</v>
      </c>
      <c r="D98" s="27" t="s">
        <v>88</v>
      </c>
      <c r="E98" s="30"/>
      <c r="F98" s="31"/>
      <c r="G98" s="30"/>
      <c r="H98" s="30" t="s">
        <v>61</v>
      </c>
      <c r="I98" s="31" t="n">
        <v>0.6</v>
      </c>
      <c r="J98" s="30" t="s">
        <v>169</v>
      </c>
    </row>
    <row r="99" customFormat="false" ht="12.75" hidden="false" customHeight="false" outlineLevel="0" collapsed="false">
      <c r="A99" s="1" t="s">
        <v>330</v>
      </c>
      <c r="B99" s="1" t="s">
        <v>3026</v>
      </c>
      <c r="C99" s="27" t="s">
        <v>338</v>
      </c>
      <c r="D99" s="49" t="s">
        <v>22</v>
      </c>
      <c r="E99" s="30"/>
      <c r="F99" s="31"/>
      <c r="G99" s="30"/>
      <c r="H99" s="30" t="s">
        <v>61</v>
      </c>
      <c r="I99" s="31" t="n">
        <v>0.6</v>
      </c>
      <c r="J99" s="30" t="s">
        <v>169</v>
      </c>
    </row>
    <row r="100" customFormat="false" ht="12.75" hidden="false" customHeight="false" outlineLevel="0" collapsed="false">
      <c r="A100" s="1" t="s">
        <v>330</v>
      </c>
      <c r="B100" s="1" t="s">
        <v>3026</v>
      </c>
      <c r="C100" s="27" t="s">
        <v>339</v>
      </c>
      <c r="D100" s="49" t="s">
        <v>22</v>
      </c>
      <c r="E100" s="30"/>
      <c r="F100" s="31"/>
      <c r="G100" s="30"/>
      <c r="H100" s="30" t="s">
        <v>61</v>
      </c>
      <c r="I100" s="31" t="n">
        <v>0.6</v>
      </c>
      <c r="J100" s="30" t="s">
        <v>169</v>
      </c>
    </row>
    <row r="101" customFormat="false" ht="12.75" hidden="false" customHeight="false" outlineLevel="0" collapsed="false">
      <c r="A101" s="1" t="s">
        <v>330</v>
      </c>
      <c r="B101" s="1" t="s">
        <v>3026</v>
      </c>
      <c r="C101" s="27" t="s">
        <v>340</v>
      </c>
      <c r="D101" s="27" t="s">
        <v>18</v>
      </c>
      <c r="E101" s="30"/>
      <c r="F101" s="31"/>
      <c r="G101" s="30"/>
      <c r="H101" s="30" t="s">
        <v>61</v>
      </c>
      <c r="I101" s="31" t="n">
        <v>0.6</v>
      </c>
      <c r="J101" s="30" t="s">
        <v>169</v>
      </c>
    </row>
    <row r="102" customFormat="false" ht="12.75" hidden="false" customHeight="false" outlineLevel="0" collapsed="false">
      <c r="A102" s="1" t="s">
        <v>330</v>
      </c>
      <c r="B102" s="1" t="s">
        <v>3026</v>
      </c>
      <c r="C102" s="27" t="s">
        <v>341</v>
      </c>
      <c r="D102" s="27" t="s">
        <v>13</v>
      </c>
      <c r="E102" s="30"/>
      <c r="F102" s="31"/>
      <c r="G102" s="30"/>
      <c r="H102" s="30" t="s">
        <v>61</v>
      </c>
      <c r="I102" s="31" t="n">
        <f aca="false">0.95*2</f>
        <v>1.9</v>
      </c>
      <c r="J102" s="30" t="s">
        <v>169</v>
      </c>
    </row>
    <row r="103" customFormat="false" ht="12.75" hidden="false" customHeight="false" outlineLevel="0" collapsed="false">
      <c r="A103" s="1" t="s">
        <v>330</v>
      </c>
      <c r="B103" s="1" t="s">
        <v>3026</v>
      </c>
      <c r="C103" s="27" t="s">
        <v>342</v>
      </c>
      <c r="D103" s="27" t="s">
        <v>13</v>
      </c>
      <c r="E103" s="30"/>
      <c r="F103" s="31"/>
      <c r="G103" s="30"/>
      <c r="H103" s="30" t="s">
        <v>61</v>
      </c>
      <c r="I103" s="31" t="n">
        <v>2.5</v>
      </c>
      <c r="J103" s="30" t="s">
        <v>169</v>
      </c>
    </row>
    <row r="104" customFormat="false" ht="12.75" hidden="false" customHeight="false" outlineLevel="0" collapsed="false">
      <c r="A104" s="1" t="s">
        <v>330</v>
      </c>
      <c r="B104" s="1" t="s">
        <v>3026</v>
      </c>
      <c r="C104" s="27" t="s">
        <v>343</v>
      </c>
      <c r="D104" s="27" t="s">
        <v>13</v>
      </c>
      <c r="E104" s="30"/>
      <c r="F104" s="31"/>
      <c r="G104" s="30"/>
      <c r="H104" s="30" t="s">
        <v>61</v>
      </c>
      <c r="I104" s="31" t="n">
        <v>1.7</v>
      </c>
      <c r="J104" s="30" t="s">
        <v>169</v>
      </c>
    </row>
    <row r="105" customFormat="false" ht="12.75" hidden="false" customHeight="false" outlineLevel="0" collapsed="false">
      <c r="A105" s="1" t="s">
        <v>330</v>
      </c>
      <c r="B105" s="1" t="s">
        <v>3026</v>
      </c>
      <c r="C105" s="27" t="s">
        <v>344</v>
      </c>
      <c r="D105" s="27" t="s">
        <v>79</v>
      </c>
      <c r="E105" s="30"/>
      <c r="F105" s="31"/>
      <c r="G105" s="30"/>
      <c r="H105" s="30" t="s">
        <v>61</v>
      </c>
      <c r="I105" s="31" t="n">
        <v>0.99</v>
      </c>
      <c r="J105" s="30" t="s">
        <v>169</v>
      </c>
    </row>
    <row r="106" customFormat="false" ht="12.75" hidden="false" customHeight="false" outlineLevel="0" collapsed="false">
      <c r="A106" s="1" t="s">
        <v>330</v>
      </c>
      <c r="B106" s="1" t="s">
        <v>3026</v>
      </c>
      <c r="C106" s="27" t="s">
        <v>345</v>
      </c>
      <c r="D106" s="27" t="s">
        <v>13</v>
      </c>
      <c r="E106" s="30"/>
      <c r="F106" s="31"/>
      <c r="G106" s="30"/>
      <c r="H106" s="30" t="s">
        <v>61</v>
      </c>
      <c r="I106" s="31" t="n">
        <f aca="false">0.95*2</f>
        <v>1.9</v>
      </c>
      <c r="J106" s="30" t="s">
        <v>169</v>
      </c>
    </row>
    <row r="107" customFormat="false" ht="12.75" hidden="false" customHeight="false" outlineLevel="0" collapsed="false">
      <c r="A107" s="1" t="s">
        <v>330</v>
      </c>
      <c r="B107" s="1" t="s">
        <v>3026</v>
      </c>
      <c r="C107" s="27" t="s">
        <v>346</v>
      </c>
      <c r="D107" s="27" t="s">
        <v>13</v>
      </c>
      <c r="E107" s="30"/>
      <c r="F107" s="31"/>
      <c r="G107" s="30"/>
      <c r="H107" s="30" t="s">
        <v>61</v>
      </c>
      <c r="I107" s="31" t="n">
        <v>1.9</v>
      </c>
      <c r="J107" s="30" t="s">
        <v>169</v>
      </c>
    </row>
    <row r="108" customFormat="false" ht="12.75" hidden="false" customHeight="false" outlineLevel="0" collapsed="false">
      <c r="A108" s="1" t="s">
        <v>330</v>
      </c>
      <c r="B108" s="1" t="s">
        <v>3026</v>
      </c>
      <c r="C108" s="27" t="s">
        <v>347</v>
      </c>
      <c r="D108" s="27" t="s">
        <v>193</v>
      </c>
      <c r="E108" s="30"/>
      <c r="F108" s="31"/>
      <c r="G108" s="30"/>
      <c r="H108" s="30" t="s">
        <v>61</v>
      </c>
      <c r="I108" s="31" t="n">
        <f aca="false">0.45/75*100</f>
        <v>0.6</v>
      </c>
      <c r="J108" s="30" t="s">
        <v>169</v>
      </c>
    </row>
    <row r="109" customFormat="false" ht="12.75" hidden="false" customHeight="false" outlineLevel="0" collapsed="false">
      <c r="A109" s="1" t="s">
        <v>330</v>
      </c>
      <c r="B109" s="1" t="s">
        <v>3026</v>
      </c>
      <c r="C109" s="27" t="s">
        <v>348</v>
      </c>
      <c r="D109" s="27" t="s">
        <v>16</v>
      </c>
      <c r="E109" s="30"/>
      <c r="F109" s="31"/>
      <c r="G109" s="30"/>
      <c r="H109" s="30" t="s">
        <v>61</v>
      </c>
      <c r="I109" s="31" t="n">
        <v>0.64</v>
      </c>
      <c r="J109" s="30" t="s">
        <v>169</v>
      </c>
    </row>
    <row r="110" customFormat="false" ht="12.75" hidden="false" customHeight="false" outlineLevel="0" collapsed="false">
      <c r="A110" s="1" t="s">
        <v>330</v>
      </c>
      <c r="B110" s="1" t="s">
        <v>3026</v>
      </c>
      <c r="C110" s="27" t="s">
        <v>349</v>
      </c>
      <c r="D110" s="27" t="s">
        <v>274</v>
      </c>
      <c r="E110" s="30"/>
      <c r="F110" s="31"/>
      <c r="G110" s="30"/>
      <c r="H110" s="30" t="s">
        <v>61</v>
      </c>
      <c r="I110" s="31" t="n">
        <v>0.6</v>
      </c>
      <c r="J110" s="30" t="s">
        <v>169</v>
      </c>
    </row>
    <row r="111" customFormat="false" ht="12.75" hidden="false" customHeight="false" outlineLevel="0" collapsed="false">
      <c r="A111" s="1" t="s">
        <v>351</v>
      </c>
      <c r="B111" s="1" t="s">
        <v>3026</v>
      </c>
      <c r="C111" s="27" t="s">
        <v>352</v>
      </c>
      <c r="D111" s="27" t="s">
        <v>20</v>
      </c>
      <c r="E111" s="30"/>
      <c r="F111" s="31"/>
      <c r="G111" s="30"/>
      <c r="H111" s="30" t="s">
        <v>61</v>
      </c>
      <c r="I111" s="31" t="n">
        <v>0.6</v>
      </c>
      <c r="J111" s="30" t="s">
        <v>169</v>
      </c>
    </row>
    <row r="112" customFormat="false" ht="12.75" hidden="false" customHeight="false" outlineLevel="0" collapsed="false">
      <c r="A112" s="1" t="s">
        <v>351</v>
      </c>
      <c r="B112" s="1" t="s">
        <v>3026</v>
      </c>
      <c r="C112" s="27" t="s">
        <v>353</v>
      </c>
      <c r="D112" s="27" t="s">
        <v>334</v>
      </c>
      <c r="E112" s="30"/>
      <c r="F112" s="31"/>
      <c r="G112" s="30"/>
      <c r="H112" s="30" t="s">
        <v>61</v>
      </c>
      <c r="I112" s="31" t="n">
        <v>0.69</v>
      </c>
      <c r="J112" s="30" t="s">
        <v>169</v>
      </c>
    </row>
    <row r="113" customFormat="false" ht="12.75" hidden="false" customHeight="false" outlineLevel="0" collapsed="false">
      <c r="A113" s="1" t="s">
        <v>351</v>
      </c>
      <c r="B113" s="1" t="s">
        <v>3026</v>
      </c>
      <c r="C113" s="27" t="s">
        <v>354</v>
      </c>
      <c r="D113" s="49" t="s">
        <v>49</v>
      </c>
      <c r="E113" s="30"/>
      <c r="F113" s="31"/>
      <c r="G113" s="30"/>
      <c r="H113" s="30" t="s">
        <v>61</v>
      </c>
      <c r="I113" s="31" t="n">
        <v>0.6</v>
      </c>
      <c r="J113" s="30" t="s">
        <v>169</v>
      </c>
    </row>
    <row r="114" customFormat="false" ht="12.75" hidden="false" customHeight="false" outlineLevel="0" collapsed="false">
      <c r="A114" s="1" t="s">
        <v>351</v>
      </c>
      <c r="B114" s="1" t="s">
        <v>3026</v>
      </c>
      <c r="C114" s="27" t="s">
        <v>355</v>
      </c>
      <c r="D114" s="27" t="s">
        <v>88</v>
      </c>
      <c r="E114" s="30"/>
      <c r="F114" s="31"/>
      <c r="G114" s="30"/>
      <c r="H114" s="30" t="s">
        <v>61</v>
      </c>
      <c r="I114" s="31" t="n">
        <v>0.6</v>
      </c>
      <c r="J114" s="30" t="s">
        <v>169</v>
      </c>
    </row>
    <row r="115" customFormat="false" ht="12.75" hidden="false" customHeight="false" outlineLevel="0" collapsed="false">
      <c r="A115" s="1" t="s">
        <v>351</v>
      </c>
      <c r="B115" s="1" t="s">
        <v>3026</v>
      </c>
      <c r="C115" s="27" t="s">
        <v>356</v>
      </c>
      <c r="D115" s="27" t="s">
        <v>13</v>
      </c>
      <c r="E115" s="30"/>
      <c r="F115" s="31"/>
      <c r="G115" s="30"/>
      <c r="H115" s="30" t="s">
        <v>61</v>
      </c>
      <c r="I115" s="31" t="n">
        <f aca="false">2.09/75*100</f>
        <v>2.78666666666667</v>
      </c>
      <c r="J115" s="30" t="s">
        <v>169</v>
      </c>
    </row>
    <row r="116" customFormat="false" ht="12.75" hidden="false" customHeight="false" outlineLevel="0" collapsed="false">
      <c r="A116" s="1" t="s">
        <v>351</v>
      </c>
      <c r="B116" s="1" t="s">
        <v>3026</v>
      </c>
      <c r="C116" s="27" t="s">
        <v>357</v>
      </c>
      <c r="D116" s="27" t="s">
        <v>13</v>
      </c>
      <c r="E116" s="30"/>
      <c r="F116" s="31"/>
      <c r="G116" s="30"/>
      <c r="H116" s="30" t="s">
        <v>61</v>
      </c>
      <c r="I116" s="31" t="n">
        <f aca="false">2.99/75*100</f>
        <v>3.98666666666667</v>
      </c>
      <c r="J116" s="30" t="s">
        <v>169</v>
      </c>
    </row>
    <row r="117" customFormat="false" ht="12.75" hidden="false" customHeight="false" outlineLevel="0" collapsed="false">
      <c r="A117" s="1" t="s">
        <v>351</v>
      </c>
      <c r="B117" s="1" t="s">
        <v>3026</v>
      </c>
      <c r="C117" s="27" t="s">
        <v>358</v>
      </c>
      <c r="D117" s="49" t="s">
        <v>22</v>
      </c>
      <c r="E117" s="30"/>
      <c r="F117" s="31"/>
      <c r="G117" s="30"/>
      <c r="H117" s="30" t="s">
        <v>61</v>
      </c>
      <c r="I117" s="31" t="n">
        <v>0.6</v>
      </c>
      <c r="J117" s="30" t="s">
        <v>169</v>
      </c>
    </row>
    <row r="118" customFormat="false" ht="12.75" hidden="false" customHeight="false" outlineLevel="0" collapsed="false">
      <c r="A118" s="1" t="s">
        <v>351</v>
      </c>
      <c r="B118" s="1" t="s">
        <v>3026</v>
      </c>
      <c r="C118" s="27" t="s">
        <v>359</v>
      </c>
      <c r="D118" s="27" t="s">
        <v>18</v>
      </c>
      <c r="E118" s="30"/>
      <c r="F118" s="31"/>
      <c r="G118" s="30"/>
      <c r="H118" s="30" t="s">
        <v>61</v>
      </c>
      <c r="I118" s="31" t="n">
        <v>0.6</v>
      </c>
      <c r="J118" s="30" t="s">
        <v>169</v>
      </c>
    </row>
    <row r="119" customFormat="false" ht="12.75" hidden="false" customHeight="false" outlineLevel="0" collapsed="false">
      <c r="A119" s="1" t="s">
        <v>351</v>
      </c>
      <c r="B119" s="1" t="s">
        <v>3026</v>
      </c>
      <c r="C119" s="27" t="s">
        <v>360</v>
      </c>
      <c r="D119" s="27" t="s">
        <v>13</v>
      </c>
      <c r="E119" s="30"/>
      <c r="F119" s="31"/>
      <c r="G119" s="30"/>
      <c r="H119" s="30" t="s">
        <v>61</v>
      </c>
      <c r="I119" s="31" t="n">
        <f aca="false">4.9</f>
        <v>4.9</v>
      </c>
      <c r="J119" s="30" t="s">
        <v>169</v>
      </c>
    </row>
    <row r="120" customFormat="false" ht="12.75" hidden="false" customHeight="false" outlineLevel="0" collapsed="false">
      <c r="A120" s="1" t="s">
        <v>351</v>
      </c>
      <c r="B120" s="1" t="s">
        <v>3026</v>
      </c>
      <c r="C120" s="27" t="s">
        <v>361</v>
      </c>
      <c r="D120" s="27" t="s">
        <v>13</v>
      </c>
      <c r="E120" s="30"/>
      <c r="F120" s="31"/>
      <c r="G120" s="30"/>
      <c r="H120" s="30" t="s">
        <v>61</v>
      </c>
      <c r="I120" s="31" t="n">
        <f aca="false">0.85*2</f>
        <v>1.7</v>
      </c>
      <c r="J120" s="30" t="s">
        <v>169</v>
      </c>
    </row>
    <row r="121" customFormat="false" ht="12.75" hidden="false" customHeight="false" outlineLevel="0" collapsed="false">
      <c r="A121" s="1" t="s">
        <v>351</v>
      </c>
      <c r="B121" s="1" t="s">
        <v>3026</v>
      </c>
      <c r="C121" s="27" t="s">
        <v>362</v>
      </c>
      <c r="D121" s="27" t="s">
        <v>79</v>
      </c>
      <c r="E121" s="30"/>
      <c r="F121" s="31"/>
      <c r="G121" s="30"/>
      <c r="H121" s="30" t="s">
        <v>61</v>
      </c>
      <c r="I121" s="31" t="n">
        <f aca="false">0.49*100/75</f>
        <v>0.653333333333333</v>
      </c>
      <c r="J121" s="30" t="s">
        <v>169</v>
      </c>
    </row>
    <row r="122" customFormat="false" ht="12.75" hidden="false" customHeight="false" outlineLevel="0" collapsed="false">
      <c r="A122" s="1" t="s">
        <v>351</v>
      </c>
      <c r="B122" s="1" t="s">
        <v>3026</v>
      </c>
      <c r="C122" s="27" t="s">
        <v>363</v>
      </c>
      <c r="D122" s="27" t="s">
        <v>193</v>
      </c>
      <c r="E122" s="30"/>
      <c r="F122" s="31"/>
      <c r="G122" s="30"/>
      <c r="H122" s="30" t="s">
        <v>61</v>
      </c>
      <c r="I122" s="31" t="n">
        <f aca="false">0.6/75*100</f>
        <v>0.8</v>
      </c>
      <c r="J122" s="30" t="s">
        <v>169</v>
      </c>
    </row>
    <row r="123" customFormat="false" ht="12.75" hidden="false" customHeight="false" outlineLevel="0" collapsed="false">
      <c r="A123" s="1" t="s">
        <v>351</v>
      </c>
      <c r="B123" s="1" t="s">
        <v>3026</v>
      </c>
      <c r="C123" s="27" t="s">
        <v>364</v>
      </c>
      <c r="D123" s="27" t="s">
        <v>193</v>
      </c>
      <c r="E123" s="30"/>
      <c r="F123" s="31"/>
      <c r="G123" s="30"/>
      <c r="H123" s="30" t="s">
        <v>61</v>
      </c>
      <c r="I123" s="31" t="n">
        <v>0.6</v>
      </c>
      <c r="J123" s="30" t="s">
        <v>169</v>
      </c>
    </row>
    <row r="124" customFormat="false" ht="12.75" hidden="false" customHeight="false" outlineLevel="0" collapsed="false">
      <c r="A124" s="1" t="s">
        <v>351</v>
      </c>
      <c r="B124" s="1" t="s">
        <v>3026</v>
      </c>
      <c r="C124" s="27" t="s">
        <v>365</v>
      </c>
      <c r="D124" s="27" t="s">
        <v>13</v>
      </c>
      <c r="E124" s="30"/>
      <c r="F124" s="31"/>
      <c r="G124" s="30"/>
      <c r="H124" s="30" t="s">
        <v>61</v>
      </c>
      <c r="I124" s="31" t="n">
        <f aca="false">1.79/75*100</f>
        <v>2.38666666666667</v>
      </c>
      <c r="J124" s="30" t="s">
        <v>169</v>
      </c>
    </row>
    <row r="125" customFormat="false" ht="12.75" hidden="false" customHeight="false" outlineLevel="0" collapsed="false">
      <c r="A125" s="1" t="s">
        <v>351</v>
      </c>
      <c r="B125" s="1" t="s">
        <v>3026</v>
      </c>
      <c r="C125" s="27" t="s">
        <v>366</v>
      </c>
      <c r="D125" s="27" t="s">
        <v>274</v>
      </c>
      <c r="E125" s="30"/>
      <c r="F125" s="31"/>
      <c r="G125" s="30"/>
      <c r="H125" s="30" t="s">
        <v>61</v>
      </c>
      <c r="I125" s="31" t="n">
        <v>0.6</v>
      </c>
      <c r="J125" s="30" t="s">
        <v>169</v>
      </c>
    </row>
    <row r="127" customFormat="false" ht="17.35" hidden="false" customHeight="false" outlineLevel="0" collapsed="false">
      <c r="B127" s="1" t="s">
        <v>2195</v>
      </c>
      <c r="C127" s="52" t="s">
        <v>658</v>
      </c>
      <c r="D127" s="11" t="s">
        <v>1</v>
      </c>
    </row>
    <row r="128" customFormat="false" ht="12.75" hidden="false" customHeight="false" outlineLevel="0" collapsed="false">
      <c r="A128" s="1" t="s">
        <v>659</v>
      </c>
      <c r="B128" s="1" t="s">
        <v>2195</v>
      </c>
      <c r="C128" s="27" t="s">
        <v>660</v>
      </c>
      <c r="D128" s="27" t="s">
        <v>13</v>
      </c>
      <c r="E128" s="27"/>
      <c r="F128" s="31"/>
      <c r="G128" s="27"/>
      <c r="H128" s="30" t="s">
        <v>61</v>
      </c>
      <c r="I128" s="31" t="n">
        <f aca="false">3.95/150*100</f>
        <v>2.63333333333333</v>
      </c>
      <c r="J128" s="30" t="s">
        <v>112</v>
      </c>
    </row>
    <row r="129" customFormat="false" ht="12.75" hidden="false" customHeight="false" outlineLevel="0" collapsed="false">
      <c r="A129" s="1" t="s">
        <v>659</v>
      </c>
      <c r="B129" s="1" t="s">
        <v>2195</v>
      </c>
      <c r="C129" s="27" t="s">
        <v>661</v>
      </c>
      <c r="D129" s="27" t="s">
        <v>13</v>
      </c>
      <c r="E129" s="27"/>
      <c r="F129" s="31"/>
      <c r="G129" s="27"/>
      <c r="H129" s="30" t="s">
        <v>61</v>
      </c>
      <c r="I129" s="31" t="n">
        <f aca="false">4.49/250*100</f>
        <v>1.796</v>
      </c>
      <c r="J129" s="30" t="s">
        <v>112</v>
      </c>
    </row>
    <row r="130" customFormat="false" ht="12.75" hidden="false" customHeight="false" outlineLevel="0" collapsed="false">
      <c r="A130" s="1" t="s">
        <v>659</v>
      </c>
      <c r="B130" s="1" t="s">
        <v>2195</v>
      </c>
      <c r="C130" s="27" t="s">
        <v>662</v>
      </c>
      <c r="D130" s="27" t="s">
        <v>13</v>
      </c>
      <c r="E130" s="27"/>
      <c r="F130" s="31"/>
      <c r="G130" s="27"/>
      <c r="H130" s="30" t="s">
        <v>168</v>
      </c>
      <c r="I130" s="31" t="n">
        <f aca="false">1.99/300*100</f>
        <v>0.663333333333333</v>
      </c>
      <c r="J130" s="30" t="s">
        <v>112</v>
      </c>
    </row>
    <row r="131" customFormat="false" ht="12.75" hidden="false" customHeight="false" outlineLevel="0" collapsed="false">
      <c r="A131" s="1" t="s">
        <v>659</v>
      </c>
      <c r="B131" s="1" t="s">
        <v>2195</v>
      </c>
      <c r="C131" s="27" t="s">
        <v>663</v>
      </c>
      <c r="D131" s="27" t="s">
        <v>79</v>
      </c>
      <c r="E131" s="27"/>
      <c r="F131" s="31"/>
      <c r="G131" s="27"/>
      <c r="H131" s="30" t="s">
        <v>168</v>
      </c>
      <c r="I131" s="31" t="n">
        <f aca="false">0.99/250*100</f>
        <v>0.396</v>
      </c>
      <c r="J131" s="30" t="s">
        <v>112</v>
      </c>
    </row>
    <row r="132" customFormat="false" ht="12.75" hidden="false" customHeight="false" outlineLevel="0" collapsed="false">
      <c r="A132" s="1" t="s">
        <v>659</v>
      </c>
      <c r="B132" s="1" t="s">
        <v>2195</v>
      </c>
      <c r="C132" s="27" t="s">
        <v>664</v>
      </c>
      <c r="D132" s="27" t="s">
        <v>13</v>
      </c>
      <c r="E132" s="27"/>
      <c r="F132" s="31"/>
      <c r="G132" s="27"/>
      <c r="H132" s="30" t="s">
        <v>168</v>
      </c>
      <c r="I132" s="31" t="n">
        <f aca="false">2.95/385*100</f>
        <v>0.766233766233766</v>
      </c>
      <c r="J132" s="30" t="s">
        <v>112</v>
      </c>
    </row>
    <row r="133" customFormat="false" ht="12.75" hidden="false" customHeight="false" outlineLevel="0" collapsed="false">
      <c r="A133" s="1" t="s">
        <v>665</v>
      </c>
      <c r="B133" s="1" t="s">
        <v>2195</v>
      </c>
      <c r="C133" s="27" t="s">
        <v>666</v>
      </c>
      <c r="D133" s="27" t="s">
        <v>79</v>
      </c>
      <c r="E133" s="27"/>
      <c r="F133" s="31"/>
      <c r="G133" s="27"/>
      <c r="H133" s="30" t="s">
        <v>61</v>
      </c>
      <c r="I133" s="31" t="n">
        <v>1.49</v>
      </c>
      <c r="J133" s="30" t="s">
        <v>648</v>
      </c>
    </row>
    <row r="134" customFormat="false" ht="12.75" hidden="false" customHeight="false" outlineLevel="0" collapsed="false">
      <c r="A134" s="1" t="s">
        <v>665</v>
      </c>
      <c r="B134" s="1" t="s">
        <v>2195</v>
      </c>
      <c r="C134" s="27" t="s">
        <v>667</v>
      </c>
      <c r="D134" s="27" t="s">
        <v>88</v>
      </c>
      <c r="E134" s="27"/>
      <c r="F134" s="31"/>
      <c r="G134" s="27"/>
      <c r="H134" s="30" t="s">
        <v>61</v>
      </c>
      <c r="I134" s="31" t="n">
        <v>1.45</v>
      </c>
      <c r="J134" s="30" t="s">
        <v>648</v>
      </c>
    </row>
    <row r="135" customFormat="false" ht="12.75" hidden="false" customHeight="false" outlineLevel="0" collapsed="false">
      <c r="A135" s="1" t="s">
        <v>665</v>
      </c>
      <c r="B135" s="1" t="s">
        <v>2195</v>
      </c>
      <c r="C135" s="27" t="s">
        <v>668</v>
      </c>
      <c r="D135" s="27" t="s">
        <v>13</v>
      </c>
      <c r="E135" s="27"/>
      <c r="F135" s="31"/>
      <c r="G135" s="27"/>
      <c r="H135" s="30" t="s">
        <v>61</v>
      </c>
      <c r="I135" s="31" t="n">
        <v>2.99</v>
      </c>
      <c r="J135" s="30" t="s">
        <v>648</v>
      </c>
    </row>
    <row r="136" customFormat="false" ht="12.75" hidden="false" customHeight="false" outlineLevel="0" collapsed="false">
      <c r="A136" s="1" t="s">
        <v>665</v>
      </c>
      <c r="B136" s="1" t="s">
        <v>2195</v>
      </c>
      <c r="C136" s="27" t="s">
        <v>669</v>
      </c>
      <c r="D136" s="27" t="s">
        <v>13</v>
      </c>
      <c r="E136" s="27"/>
      <c r="F136" s="31"/>
      <c r="G136" s="27"/>
      <c r="H136" s="30" t="s">
        <v>61</v>
      </c>
      <c r="I136" s="31" t="n">
        <v>4.99</v>
      </c>
      <c r="J136" s="30" t="s">
        <v>648</v>
      </c>
    </row>
    <row r="137" customFormat="false" ht="12.75" hidden="false" customHeight="false" outlineLevel="0" collapsed="false">
      <c r="A137" s="1" t="s">
        <v>665</v>
      </c>
      <c r="B137" s="1" t="s">
        <v>2195</v>
      </c>
      <c r="C137" s="27" t="s">
        <v>670</v>
      </c>
      <c r="D137" s="27" t="s">
        <v>671</v>
      </c>
      <c r="E137" s="27"/>
      <c r="F137" s="31"/>
      <c r="G137" s="27"/>
      <c r="H137" s="30" t="s">
        <v>61</v>
      </c>
      <c r="I137" s="31" t="n">
        <v>2.24</v>
      </c>
      <c r="J137" s="30" t="s">
        <v>648</v>
      </c>
    </row>
    <row r="138" customFormat="false" ht="12.75" hidden="false" customHeight="false" outlineLevel="0" collapsed="false">
      <c r="A138" s="1" t="s">
        <v>665</v>
      </c>
      <c r="B138" s="1" t="s">
        <v>2195</v>
      </c>
      <c r="C138" s="27" t="s">
        <v>672</v>
      </c>
      <c r="D138" s="27" t="s">
        <v>13</v>
      </c>
      <c r="E138" s="27"/>
      <c r="F138" s="31"/>
      <c r="G138" s="27"/>
      <c r="H138" s="30" t="s">
        <v>61</v>
      </c>
      <c r="I138" s="31" t="n">
        <v>8.74</v>
      </c>
      <c r="J138" s="30" t="s">
        <v>648</v>
      </c>
    </row>
    <row r="139" customFormat="false" ht="12.75" hidden="false" customHeight="false" outlineLevel="0" collapsed="false">
      <c r="A139" s="1" t="s">
        <v>665</v>
      </c>
      <c r="B139" s="1" t="s">
        <v>2195</v>
      </c>
      <c r="C139" s="27" t="s">
        <v>673</v>
      </c>
      <c r="D139" s="27" t="s">
        <v>13</v>
      </c>
      <c r="E139" s="27"/>
      <c r="F139" s="31"/>
      <c r="G139" s="27"/>
      <c r="H139" s="30" t="s">
        <v>61</v>
      </c>
      <c r="I139" s="31" t="n">
        <v>1.69</v>
      </c>
      <c r="J139" s="30" t="s">
        <v>648</v>
      </c>
    </row>
    <row r="140" customFormat="false" ht="12.75" hidden="false" customHeight="false" outlineLevel="0" collapsed="false">
      <c r="A140" s="1" t="s">
        <v>665</v>
      </c>
      <c r="B140" s="1" t="s">
        <v>2195</v>
      </c>
      <c r="C140" s="27" t="s">
        <v>674</v>
      </c>
      <c r="D140" s="27" t="s">
        <v>13</v>
      </c>
      <c r="E140" s="27"/>
      <c r="F140" s="31"/>
      <c r="G140" s="27"/>
      <c r="H140" s="30" t="s">
        <v>61</v>
      </c>
      <c r="I140" s="31" t="n">
        <v>3.44</v>
      </c>
      <c r="J140" s="30" t="s">
        <v>648</v>
      </c>
    </row>
    <row r="141" customFormat="false" ht="12.75" hidden="false" customHeight="false" outlineLevel="0" collapsed="false">
      <c r="A141" s="1" t="s">
        <v>665</v>
      </c>
      <c r="B141" s="1" t="s">
        <v>2195</v>
      </c>
      <c r="C141" s="27" t="s">
        <v>675</v>
      </c>
      <c r="D141" s="27" t="s">
        <v>13</v>
      </c>
      <c r="E141" s="27"/>
      <c r="F141" s="31"/>
      <c r="G141" s="27"/>
      <c r="H141" s="30" t="s">
        <v>61</v>
      </c>
      <c r="I141" s="31" t="n">
        <v>9.88</v>
      </c>
      <c r="J141" s="30" t="s">
        <v>648</v>
      </c>
    </row>
    <row r="142" customFormat="false" ht="12.75" hidden="false" customHeight="false" outlineLevel="0" collapsed="false">
      <c r="A142" s="1" t="s">
        <v>665</v>
      </c>
      <c r="B142" s="1" t="s">
        <v>2195</v>
      </c>
      <c r="C142" s="27" t="s">
        <v>676</v>
      </c>
      <c r="D142" s="27" t="s">
        <v>13</v>
      </c>
      <c r="E142" s="27"/>
      <c r="F142" s="31"/>
      <c r="G142" s="27"/>
      <c r="H142" s="30" t="s">
        <v>61</v>
      </c>
      <c r="I142" s="31" t="n">
        <v>4.36</v>
      </c>
      <c r="J142" s="30" t="s">
        <v>648</v>
      </c>
    </row>
    <row r="143" customFormat="false" ht="12.75" hidden="false" customHeight="false" outlineLevel="0" collapsed="false">
      <c r="A143" s="1" t="s">
        <v>665</v>
      </c>
      <c r="B143" s="1" t="s">
        <v>2195</v>
      </c>
      <c r="C143" s="27" t="s">
        <v>677</v>
      </c>
      <c r="D143" s="27" t="s">
        <v>13</v>
      </c>
      <c r="E143" s="27"/>
      <c r="F143" s="31"/>
      <c r="G143" s="27"/>
      <c r="H143" s="30" t="s">
        <v>61</v>
      </c>
      <c r="I143" s="31" t="n">
        <v>4.94</v>
      </c>
      <c r="J143" s="30" t="s">
        <v>648</v>
      </c>
    </row>
    <row r="144" customFormat="false" ht="12.75" hidden="false" customHeight="false" outlineLevel="0" collapsed="false">
      <c r="A144" s="1" t="s">
        <v>665</v>
      </c>
      <c r="B144" s="1" t="s">
        <v>2195</v>
      </c>
      <c r="C144" s="27" t="s">
        <v>678</v>
      </c>
      <c r="D144" s="27" t="s">
        <v>13</v>
      </c>
      <c r="E144" s="27"/>
      <c r="F144" s="31"/>
      <c r="G144" s="27"/>
      <c r="H144" s="30" t="s">
        <v>61</v>
      </c>
      <c r="I144" s="31" t="n">
        <v>2.94</v>
      </c>
      <c r="J144" s="30" t="s">
        <v>648</v>
      </c>
    </row>
    <row r="145" customFormat="false" ht="12.75" hidden="false" customHeight="false" outlineLevel="0" collapsed="false">
      <c r="A145" s="1" t="s">
        <v>665</v>
      </c>
      <c r="B145" s="1" t="s">
        <v>2195</v>
      </c>
      <c r="C145" s="27" t="s">
        <v>679</v>
      </c>
      <c r="D145" s="27" t="s">
        <v>13</v>
      </c>
      <c r="E145" s="27"/>
      <c r="F145" s="31"/>
      <c r="G145" s="27"/>
      <c r="H145" s="30" t="s">
        <v>61</v>
      </c>
      <c r="I145" s="31" t="n">
        <v>4.94</v>
      </c>
      <c r="J145" s="30" t="s">
        <v>648</v>
      </c>
    </row>
    <row r="146" customFormat="false" ht="12.75" hidden="false" customHeight="false" outlineLevel="0" collapsed="false">
      <c r="A146" s="1" t="s">
        <v>665</v>
      </c>
      <c r="B146" s="1" t="s">
        <v>2195</v>
      </c>
      <c r="C146" s="27" t="s">
        <v>680</v>
      </c>
      <c r="D146" s="27" t="s">
        <v>13</v>
      </c>
      <c r="E146" s="27"/>
      <c r="F146" s="31"/>
      <c r="G146" s="27"/>
      <c r="H146" s="30" t="s">
        <v>61</v>
      </c>
      <c r="I146" s="31" t="n">
        <v>1.45</v>
      </c>
      <c r="J146" s="30" t="s">
        <v>648</v>
      </c>
    </row>
    <row r="147" customFormat="false" ht="12.75" hidden="false" customHeight="false" outlineLevel="0" collapsed="false">
      <c r="A147" s="1" t="s">
        <v>665</v>
      </c>
      <c r="B147" s="1" t="s">
        <v>2195</v>
      </c>
      <c r="C147" s="27" t="s">
        <v>681</v>
      </c>
      <c r="D147" s="27" t="s">
        <v>13</v>
      </c>
      <c r="E147" s="27"/>
      <c r="F147" s="31"/>
      <c r="G147" s="27"/>
      <c r="H147" s="30" t="s">
        <v>61</v>
      </c>
      <c r="I147" s="31" t="n">
        <v>5.95</v>
      </c>
      <c r="J147" s="30" t="s">
        <v>648</v>
      </c>
    </row>
    <row r="148" customFormat="false" ht="12.75" hidden="false" customHeight="false" outlineLevel="0" collapsed="false">
      <c r="A148" s="1" t="s">
        <v>665</v>
      </c>
      <c r="B148" s="1" t="s">
        <v>2195</v>
      </c>
      <c r="C148" s="27" t="s">
        <v>682</v>
      </c>
      <c r="D148" s="27" t="s">
        <v>13</v>
      </c>
      <c r="E148" s="27"/>
      <c r="F148" s="31"/>
      <c r="G148" s="27"/>
      <c r="H148" s="30" t="s">
        <v>61</v>
      </c>
      <c r="I148" s="31" t="n">
        <v>8.99</v>
      </c>
      <c r="J148" s="30" t="s">
        <v>648</v>
      </c>
    </row>
    <row r="149" customFormat="false" ht="12.75" hidden="false" customHeight="false" outlineLevel="0" collapsed="false">
      <c r="A149" s="1" t="s">
        <v>658</v>
      </c>
      <c r="B149" s="1" t="s">
        <v>2195</v>
      </c>
      <c r="C149" s="27" t="s">
        <v>683</v>
      </c>
      <c r="D149" s="27" t="s">
        <v>193</v>
      </c>
      <c r="E149" s="27"/>
      <c r="F149" s="31"/>
      <c r="G149" s="27"/>
      <c r="H149" s="30" t="s">
        <v>168</v>
      </c>
      <c r="I149" s="31" t="n">
        <v>0.46</v>
      </c>
      <c r="J149" s="30" t="s">
        <v>648</v>
      </c>
    </row>
    <row r="150" customFormat="false" ht="12.75" hidden="false" customHeight="false" outlineLevel="0" collapsed="false">
      <c r="A150" s="1" t="s">
        <v>658</v>
      </c>
      <c r="B150" s="1" t="s">
        <v>2195</v>
      </c>
      <c r="C150" s="27" t="s">
        <v>684</v>
      </c>
      <c r="D150" s="27" t="s">
        <v>88</v>
      </c>
      <c r="E150" s="27"/>
      <c r="F150" s="31"/>
      <c r="G150" s="27"/>
      <c r="H150" s="30" t="s">
        <v>168</v>
      </c>
      <c r="I150" s="31" t="n">
        <v>0.46</v>
      </c>
      <c r="J150" s="30" t="s">
        <v>648</v>
      </c>
    </row>
    <row r="151" customFormat="false" ht="12.75" hidden="false" customHeight="false" outlineLevel="0" collapsed="false">
      <c r="A151" s="1" t="s">
        <v>658</v>
      </c>
      <c r="B151" s="1" t="s">
        <v>2195</v>
      </c>
      <c r="C151" s="27" t="s">
        <v>685</v>
      </c>
      <c r="D151" s="27" t="s">
        <v>20</v>
      </c>
      <c r="E151" s="27"/>
      <c r="F151" s="31"/>
      <c r="G151" s="27"/>
      <c r="H151" s="30" t="s">
        <v>168</v>
      </c>
      <c r="I151" s="31" t="n">
        <v>0.46</v>
      </c>
      <c r="J151" s="30" t="s">
        <v>648</v>
      </c>
    </row>
    <row r="152" customFormat="false" ht="12.75" hidden="false" customHeight="false" outlineLevel="0" collapsed="false">
      <c r="A152" s="1" t="s">
        <v>658</v>
      </c>
      <c r="B152" s="1" t="s">
        <v>2195</v>
      </c>
      <c r="C152" s="27" t="s">
        <v>686</v>
      </c>
      <c r="D152" s="27" t="s">
        <v>13</v>
      </c>
      <c r="E152" s="27"/>
      <c r="F152" s="31"/>
      <c r="G152" s="27"/>
      <c r="H152" s="30" t="s">
        <v>168</v>
      </c>
      <c r="I152" s="31" t="n">
        <v>2.44</v>
      </c>
      <c r="J152" s="30" t="s">
        <v>648</v>
      </c>
    </row>
    <row r="153" customFormat="false" ht="12.75" hidden="false" customHeight="false" outlineLevel="0" collapsed="false">
      <c r="A153" s="1" t="s">
        <v>658</v>
      </c>
      <c r="B153" s="1" t="s">
        <v>2195</v>
      </c>
      <c r="C153" s="27" t="s">
        <v>687</v>
      </c>
      <c r="D153" s="49" t="s">
        <v>22</v>
      </c>
      <c r="E153" s="27"/>
      <c r="F153" s="31"/>
      <c r="G153" s="27"/>
      <c r="H153" s="30" t="s">
        <v>168</v>
      </c>
      <c r="I153" s="31" t="n">
        <v>0.46</v>
      </c>
      <c r="J153" s="30" t="s">
        <v>648</v>
      </c>
    </row>
    <row r="154" customFormat="false" ht="12.75" hidden="false" customHeight="false" outlineLevel="0" collapsed="false">
      <c r="A154" s="1" t="s">
        <v>658</v>
      </c>
      <c r="B154" s="1" t="s">
        <v>2195</v>
      </c>
      <c r="C154" s="27" t="s">
        <v>688</v>
      </c>
      <c r="D154" s="27" t="s">
        <v>13</v>
      </c>
      <c r="E154" s="27"/>
      <c r="F154" s="31"/>
      <c r="G154" s="27"/>
      <c r="H154" s="30" t="s">
        <v>168</v>
      </c>
      <c r="I154" s="31" t="n">
        <v>1.99</v>
      </c>
      <c r="J154" s="30" t="s">
        <v>648</v>
      </c>
    </row>
    <row r="155" customFormat="false" ht="12.75" hidden="false" customHeight="false" outlineLevel="0" collapsed="false">
      <c r="A155" s="1" t="s">
        <v>658</v>
      </c>
      <c r="B155" s="1" t="s">
        <v>2195</v>
      </c>
      <c r="C155" s="27" t="s">
        <v>689</v>
      </c>
      <c r="D155" s="49" t="s">
        <v>49</v>
      </c>
      <c r="E155" s="27"/>
      <c r="F155" s="31"/>
      <c r="G155" s="27"/>
      <c r="H155" s="30" t="s">
        <v>168</v>
      </c>
      <c r="I155" s="31" t="n">
        <v>0.46</v>
      </c>
      <c r="J155" s="30" t="s">
        <v>648</v>
      </c>
    </row>
    <row r="156" customFormat="false" ht="12.75" hidden="false" customHeight="false" outlineLevel="0" collapsed="false">
      <c r="A156" s="1" t="s">
        <v>658</v>
      </c>
      <c r="B156" s="1" t="s">
        <v>2195</v>
      </c>
      <c r="C156" s="27" t="s">
        <v>690</v>
      </c>
      <c r="D156" s="27" t="s">
        <v>13</v>
      </c>
      <c r="E156" s="27"/>
      <c r="F156" s="31"/>
      <c r="G156" s="27"/>
      <c r="H156" s="30" t="s">
        <v>168</v>
      </c>
      <c r="I156" s="31" t="n">
        <v>1.95</v>
      </c>
      <c r="J156" s="30" t="s">
        <v>648</v>
      </c>
    </row>
    <row r="157" customFormat="false" ht="12.75" hidden="false" customHeight="false" outlineLevel="0" collapsed="false">
      <c r="A157" s="1" t="s">
        <v>658</v>
      </c>
      <c r="B157" s="1" t="s">
        <v>2195</v>
      </c>
      <c r="C157" s="27" t="s">
        <v>691</v>
      </c>
      <c r="D157" s="27" t="s">
        <v>390</v>
      </c>
      <c r="E157" s="27"/>
      <c r="F157" s="31"/>
      <c r="G157" s="27"/>
      <c r="H157" s="30" t="s">
        <v>168</v>
      </c>
      <c r="I157" s="31" t="n">
        <v>0.46</v>
      </c>
      <c r="J157" s="30" t="s">
        <v>648</v>
      </c>
    </row>
    <row r="158" customFormat="false" ht="12.75" hidden="false" customHeight="false" outlineLevel="0" collapsed="false">
      <c r="A158" s="1" t="s">
        <v>658</v>
      </c>
      <c r="B158" s="1" t="s">
        <v>2195</v>
      </c>
      <c r="C158" s="27" t="s">
        <v>692</v>
      </c>
      <c r="D158" s="27" t="s">
        <v>16</v>
      </c>
      <c r="E158" s="27"/>
      <c r="F158" s="31"/>
      <c r="G158" s="27"/>
      <c r="H158" s="30" t="s">
        <v>168</v>
      </c>
      <c r="I158" s="31" t="n">
        <v>0.46</v>
      </c>
      <c r="J158" s="30" t="s">
        <v>648</v>
      </c>
    </row>
    <row r="159" customFormat="false" ht="12.75" hidden="false" customHeight="false" outlineLevel="0" collapsed="false">
      <c r="A159" s="1" t="s">
        <v>658</v>
      </c>
      <c r="B159" s="1" t="s">
        <v>2195</v>
      </c>
      <c r="C159" s="27" t="s">
        <v>693</v>
      </c>
      <c r="D159" s="27" t="s">
        <v>13</v>
      </c>
      <c r="E159" s="27"/>
      <c r="F159" s="31"/>
      <c r="G159" s="27"/>
      <c r="H159" s="30" t="s">
        <v>168</v>
      </c>
      <c r="I159" s="31" t="n">
        <v>1.66</v>
      </c>
      <c r="J159" s="30" t="s">
        <v>648</v>
      </c>
    </row>
    <row r="160" customFormat="false" ht="12.75" hidden="false" customHeight="false" outlineLevel="0" collapsed="false">
      <c r="A160" s="1" t="s">
        <v>658</v>
      </c>
      <c r="B160" s="1" t="s">
        <v>2195</v>
      </c>
      <c r="C160" s="27" t="s">
        <v>694</v>
      </c>
      <c r="D160" s="27" t="s">
        <v>79</v>
      </c>
      <c r="E160" s="27"/>
      <c r="F160" s="31"/>
      <c r="G160" s="27"/>
      <c r="H160" s="30" t="s">
        <v>168</v>
      </c>
      <c r="I160" s="31" t="n">
        <v>0.46</v>
      </c>
      <c r="J160" s="30" t="s">
        <v>648</v>
      </c>
    </row>
    <row r="161" customFormat="false" ht="12.75" hidden="false" customHeight="false" outlineLevel="0" collapsed="false">
      <c r="A161" s="1" t="s">
        <v>658</v>
      </c>
      <c r="B161" s="1" t="s">
        <v>2195</v>
      </c>
      <c r="C161" s="27" t="s">
        <v>695</v>
      </c>
      <c r="D161" s="27" t="s">
        <v>13</v>
      </c>
      <c r="E161" s="27"/>
      <c r="F161" s="31"/>
      <c r="G161" s="27"/>
      <c r="H161" s="30" t="s">
        <v>168</v>
      </c>
      <c r="I161" s="31" t="n">
        <v>3.44</v>
      </c>
      <c r="J161" s="30" t="s">
        <v>648</v>
      </c>
    </row>
    <row r="162" customFormat="false" ht="12.75" hidden="false" customHeight="false" outlineLevel="0" collapsed="false">
      <c r="A162" s="1" t="s">
        <v>658</v>
      </c>
      <c r="B162" s="1" t="s">
        <v>2195</v>
      </c>
      <c r="C162" s="27" t="s">
        <v>696</v>
      </c>
      <c r="D162" s="27" t="s">
        <v>13</v>
      </c>
      <c r="E162" s="27"/>
      <c r="F162" s="31"/>
      <c r="G162" s="27"/>
      <c r="H162" s="30" t="s">
        <v>168</v>
      </c>
      <c r="I162" s="31" t="n">
        <v>0.46</v>
      </c>
      <c r="J162" s="30" t="s">
        <v>648</v>
      </c>
    </row>
    <row r="163" customFormat="false" ht="12.75" hidden="false" customHeight="false" outlineLevel="0" collapsed="false">
      <c r="A163" s="1" t="s">
        <v>658</v>
      </c>
      <c r="B163" s="1" t="s">
        <v>2195</v>
      </c>
      <c r="C163" s="27" t="s">
        <v>697</v>
      </c>
      <c r="D163" s="27" t="s">
        <v>13</v>
      </c>
      <c r="E163" s="27"/>
      <c r="F163" s="31"/>
      <c r="G163" s="27"/>
      <c r="H163" s="30" t="s">
        <v>168</v>
      </c>
      <c r="I163" s="31" t="n">
        <v>1.92</v>
      </c>
      <c r="J163" s="30" t="s">
        <v>648</v>
      </c>
    </row>
    <row r="164" customFormat="false" ht="12.75" hidden="false" customHeight="false" outlineLevel="0" collapsed="false">
      <c r="A164" s="1" t="s">
        <v>658</v>
      </c>
      <c r="B164" s="1" t="s">
        <v>2195</v>
      </c>
      <c r="C164" s="27" t="s">
        <v>698</v>
      </c>
      <c r="D164" s="27" t="s">
        <v>70</v>
      </c>
      <c r="E164" s="27"/>
      <c r="F164" s="31"/>
      <c r="G164" s="27"/>
      <c r="H164" s="30" t="s">
        <v>168</v>
      </c>
      <c r="I164" s="31" t="n">
        <v>0.46</v>
      </c>
      <c r="J164" s="30" t="s">
        <v>648</v>
      </c>
    </row>
    <row r="165" customFormat="false" ht="12.75" hidden="false" customHeight="false" outlineLevel="0" collapsed="false">
      <c r="A165" s="1" t="s">
        <v>658</v>
      </c>
      <c r="B165" s="1" t="s">
        <v>2195</v>
      </c>
      <c r="C165" s="27" t="s">
        <v>699</v>
      </c>
      <c r="D165" s="27" t="s">
        <v>26</v>
      </c>
      <c r="E165" s="27"/>
      <c r="F165" s="31"/>
      <c r="G165" s="27"/>
      <c r="H165" s="30" t="s">
        <v>168</v>
      </c>
      <c r="I165" s="31" t="n">
        <v>0.46</v>
      </c>
      <c r="J165" s="30" t="s">
        <v>648</v>
      </c>
    </row>
    <row r="166" customFormat="false" ht="12.75" hidden="false" customHeight="false" outlineLevel="0" collapsed="false">
      <c r="A166" s="1" t="s">
        <v>658</v>
      </c>
      <c r="B166" s="1" t="s">
        <v>2195</v>
      </c>
      <c r="C166" s="27" t="s">
        <v>700</v>
      </c>
      <c r="D166" s="27" t="s">
        <v>13</v>
      </c>
      <c r="E166" s="27"/>
      <c r="F166" s="31"/>
      <c r="G166" s="27"/>
      <c r="H166" s="30" t="s">
        <v>168</v>
      </c>
      <c r="I166" s="31" t="n">
        <v>2.81</v>
      </c>
      <c r="J166" s="30" t="s">
        <v>648</v>
      </c>
    </row>
    <row r="167" customFormat="false" ht="12.75" hidden="false" customHeight="false" outlineLevel="0" collapsed="false">
      <c r="A167" s="1" t="s">
        <v>658</v>
      </c>
      <c r="B167" s="1" t="s">
        <v>2195</v>
      </c>
      <c r="C167" s="27" t="s">
        <v>701</v>
      </c>
      <c r="D167" s="27" t="s">
        <v>13</v>
      </c>
      <c r="E167" s="27"/>
      <c r="F167" s="31"/>
      <c r="G167" s="27"/>
      <c r="H167" s="30" t="s">
        <v>168</v>
      </c>
      <c r="I167" s="31" t="n">
        <v>1.95</v>
      </c>
      <c r="J167" s="30" t="s">
        <v>648</v>
      </c>
    </row>
    <row r="168" customFormat="false" ht="12.75" hidden="false" customHeight="false" outlineLevel="0" collapsed="false">
      <c r="A168" s="1" t="s">
        <v>658</v>
      </c>
      <c r="B168" s="1" t="s">
        <v>2195</v>
      </c>
      <c r="C168" s="27" t="s">
        <v>702</v>
      </c>
      <c r="D168" s="27" t="s">
        <v>13</v>
      </c>
      <c r="E168" s="27"/>
      <c r="F168" s="31"/>
      <c r="G168" s="27"/>
      <c r="H168" s="30" t="s">
        <v>168</v>
      </c>
      <c r="I168" s="31" t="n">
        <v>4.75</v>
      </c>
      <c r="J168" s="30" t="s">
        <v>648</v>
      </c>
    </row>
    <row r="169" customFormat="false" ht="12.75" hidden="false" customHeight="false" outlineLevel="0" collapsed="false">
      <c r="A169" s="1" t="s">
        <v>658</v>
      </c>
      <c r="B169" s="1" t="s">
        <v>2195</v>
      </c>
      <c r="C169" s="27" t="s">
        <v>703</v>
      </c>
      <c r="D169" s="27" t="s">
        <v>13</v>
      </c>
      <c r="E169" s="27"/>
      <c r="F169" s="31"/>
      <c r="G169" s="27"/>
      <c r="H169" s="30" t="s">
        <v>168</v>
      </c>
      <c r="I169" s="31" t="n">
        <v>3.31</v>
      </c>
      <c r="J169" s="30" t="s">
        <v>648</v>
      </c>
    </row>
    <row r="170" customFormat="false" ht="12.75" hidden="false" customHeight="false" outlineLevel="0" collapsed="false">
      <c r="A170" s="1" t="s">
        <v>658</v>
      </c>
      <c r="B170" s="1" t="s">
        <v>2195</v>
      </c>
      <c r="C170" s="27" t="s">
        <v>704</v>
      </c>
      <c r="D170" s="27" t="s">
        <v>13</v>
      </c>
      <c r="E170" s="27"/>
      <c r="F170" s="31"/>
      <c r="G170" s="27"/>
      <c r="H170" s="30" t="s">
        <v>168</v>
      </c>
      <c r="I170" s="31" t="n">
        <v>7</v>
      </c>
      <c r="J170" s="30" t="s">
        <v>648</v>
      </c>
    </row>
    <row r="171" customFormat="false" ht="12.75" hidden="false" customHeight="false" outlineLevel="0" collapsed="false">
      <c r="A171" s="1" t="s">
        <v>658</v>
      </c>
      <c r="B171" s="1" t="s">
        <v>2195</v>
      </c>
      <c r="C171" s="27" t="s">
        <v>705</v>
      </c>
      <c r="D171" s="27" t="s">
        <v>274</v>
      </c>
      <c r="E171" s="27"/>
      <c r="F171" s="31"/>
      <c r="G171" s="27"/>
      <c r="H171" s="30" t="s">
        <v>168</v>
      </c>
      <c r="I171" s="31" t="n">
        <v>0.46</v>
      </c>
      <c r="J171" s="30" t="s">
        <v>648</v>
      </c>
    </row>
    <row r="172" customFormat="false" ht="12.75" hidden="false" customHeight="false" outlineLevel="0" collapsed="false">
      <c r="A172" s="1" t="s">
        <v>658</v>
      </c>
      <c r="B172" s="1" t="s">
        <v>2195</v>
      </c>
      <c r="C172" s="27" t="s">
        <v>706</v>
      </c>
      <c r="D172" s="27" t="s">
        <v>13</v>
      </c>
      <c r="E172" s="27"/>
      <c r="F172" s="31"/>
      <c r="G172" s="27"/>
      <c r="H172" s="30" t="s">
        <v>168</v>
      </c>
      <c r="I172" s="31" t="n">
        <v>1.98</v>
      </c>
      <c r="J172" s="30" t="s">
        <v>648</v>
      </c>
    </row>
    <row r="174" customFormat="false" ht="17.35" hidden="false" customHeight="false" outlineLevel="0" collapsed="false">
      <c r="B174" s="1" t="s">
        <v>2252</v>
      </c>
      <c r="C174" s="52" t="s">
        <v>410</v>
      </c>
      <c r="D174" s="11" t="s">
        <v>1</v>
      </c>
      <c r="E174" s="1"/>
      <c r="G174" s="1"/>
      <c r="H174" s="1"/>
      <c r="I174" s="59"/>
      <c r="J174" s="1"/>
    </row>
    <row r="175" customFormat="false" ht="12.75" hidden="false" customHeight="false" outlineLevel="0" collapsed="false">
      <c r="A175" s="1" t="s">
        <v>410</v>
      </c>
      <c r="B175" s="1" t="s">
        <v>2252</v>
      </c>
      <c r="C175" s="27" t="s">
        <v>411</v>
      </c>
      <c r="D175" s="27" t="s">
        <v>13</v>
      </c>
      <c r="E175" s="27"/>
      <c r="F175" s="31"/>
      <c r="G175" s="27"/>
      <c r="H175" s="30" t="s">
        <v>61</v>
      </c>
      <c r="I175" s="31" t="n">
        <f aca="false">5.45/2</f>
        <v>2.725</v>
      </c>
      <c r="J175" s="30" t="s">
        <v>112</v>
      </c>
    </row>
    <row r="176" customFormat="false" ht="12.75" hidden="false" customHeight="false" outlineLevel="0" collapsed="false">
      <c r="A176" s="1" t="s">
        <v>410</v>
      </c>
      <c r="B176" s="1" t="s">
        <v>2252</v>
      </c>
      <c r="C176" s="27" t="s">
        <v>412</v>
      </c>
      <c r="D176" s="27" t="s">
        <v>13</v>
      </c>
      <c r="E176" s="27"/>
      <c r="F176" s="31"/>
      <c r="G176" s="27"/>
      <c r="H176" s="30" t="s">
        <v>61</v>
      </c>
      <c r="I176" s="31" t="n">
        <f aca="false">5.95/2.55</f>
        <v>2.33333333333333</v>
      </c>
      <c r="J176" s="30" t="s">
        <v>112</v>
      </c>
    </row>
    <row r="177" customFormat="false" ht="12.75" hidden="false" customHeight="false" outlineLevel="0" collapsed="false">
      <c r="A177" s="1" t="s">
        <v>410</v>
      </c>
      <c r="B177" s="1" t="s">
        <v>2252</v>
      </c>
      <c r="C177" s="27" t="s">
        <v>413</v>
      </c>
      <c r="D177" s="27" t="s">
        <v>13</v>
      </c>
      <c r="E177" s="27"/>
      <c r="F177" s="31"/>
      <c r="G177" s="27"/>
      <c r="H177" s="30" t="s">
        <v>168</v>
      </c>
      <c r="I177" s="31" t="n">
        <f aca="false">6.95/2</f>
        <v>3.475</v>
      </c>
      <c r="J177" s="30" t="s">
        <v>112</v>
      </c>
    </row>
    <row r="179" customFormat="false" ht="29.85" hidden="false" customHeight="false" outlineLevel="0" collapsed="false">
      <c r="B179" s="1" t="s">
        <v>2787</v>
      </c>
      <c r="C179" s="52" t="s">
        <v>1227</v>
      </c>
      <c r="D179" s="11" t="s">
        <v>1</v>
      </c>
      <c r="E179" s="1"/>
      <c r="G179" s="1"/>
      <c r="H179" s="1"/>
      <c r="I179" s="59"/>
      <c r="J179" s="1"/>
    </row>
    <row r="180" customFormat="false" ht="12.75" hidden="false" customHeight="false" outlineLevel="0" collapsed="false">
      <c r="A180" s="1" t="s">
        <v>414</v>
      </c>
      <c r="B180" s="1" t="s">
        <v>2787</v>
      </c>
      <c r="C180" s="27" t="s">
        <v>415</v>
      </c>
      <c r="D180" s="27" t="s">
        <v>13</v>
      </c>
      <c r="E180" s="27"/>
      <c r="F180" s="31"/>
      <c r="G180" s="27"/>
      <c r="H180" s="30" t="s">
        <v>61</v>
      </c>
      <c r="I180" s="31" t="n">
        <f aca="false">8.99/0.5</f>
        <v>17.98</v>
      </c>
      <c r="J180" s="30" t="s">
        <v>169</v>
      </c>
    </row>
    <row r="181" customFormat="false" ht="12.75" hidden="false" customHeight="false" outlineLevel="0" collapsed="false">
      <c r="A181" s="1" t="s">
        <v>414</v>
      </c>
      <c r="B181" s="1" t="s">
        <v>2787</v>
      </c>
      <c r="C181" s="27" t="s">
        <v>416</v>
      </c>
      <c r="D181" s="27" t="s">
        <v>88</v>
      </c>
      <c r="E181" s="27"/>
      <c r="F181" s="31"/>
      <c r="G181" s="27"/>
      <c r="H181" s="30" t="s">
        <v>168</v>
      </c>
      <c r="I181" s="31" t="n">
        <f aca="false">1.95/0.5</f>
        <v>3.9</v>
      </c>
      <c r="J181" s="30" t="s">
        <v>169</v>
      </c>
    </row>
    <row r="182" customFormat="false" ht="12.75" hidden="false" customHeight="false" outlineLevel="0" collapsed="false">
      <c r="A182" s="1" t="s">
        <v>414</v>
      </c>
      <c r="B182" s="1" t="s">
        <v>2787</v>
      </c>
      <c r="C182" s="27" t="s">
        <v>417</v>
      </c>
      <c r="D182" s="27" t="s">
        <v>193</v>
      </c>
      <c r="E182" s="27"/>
      <c r="F182" s="31"/>
      <c r="G182" s="27"/>
      <c r="H182" s="30" t="s">
        <v>168</v>
      </c>
      <c r="I182" s="31" t="n">
        <f aca="false">2.15/0.5</f>
        <v>4.3</v>
      </c>
      <c r="J182" s="30" t="s">
        <v>169</v>
      </c>
    </row>
    <row r="183" customFormat="false" ht="12.75" hidden="false" customHeight="false" outlineLevel="0" collapsed="false">
      <c r="A183" s="1" t="s">
        <v>414</v>
      </c>
      <c r="B183" s="1" t="s">
        <v>2787</v>
      </c>
      <c r="C183" s="27" t="s">
        <v>418</v>
      </c>
      <c r="D183" s="27" t="s">
        <v>79</v>
      </c>
      <c r="E183" s="27"/>
      <c r="F183" s="31"/>
      <c r="G183" s="27"/>
      <c r="H183" s="30" t="s">
        <v>168</v>
      </c>
      <c r="I183" s="31" t="n">
        <f aca="false">1.99/0.5</f>
        <v>3.98</v>
      </c>
      <c r="J183" s="30" t="s">
        <v>169</v>
      </c>
    </row>
    <row r="184" customFormat="false" ht="12.75" hidden="false" customHeight="false" outlineLevel="0" collapsed="false">
      <c r="A184" s="1" t="s">
        <v>414</v>
      </c>
      <c r="B184" s="1" t="s">
        <v>2787</v>
      </c>
      <c r="C184" s="27" t="s">
        <v>419</v>
      </c>
      <c r="D184" s="27" t="s">
        <v>13</v>
      </c>
      <c r="E184" s="27"/>
      <c r="F184" s="31"/>
      <c r="G184" s="27"/>
      <c r="H184" s="30" t="s">
        <v>168</v>
      </c>
      <c r="I184" s="31" t="n">
        <f aca="false">7.49/0.5</f>
        <v>14.98</v>
      </c>
      <c r="J184" s="30" t="s">
        <v>169</v>
      </c>
    </row>
    <row r="185" customFormat="false" ht="12.75" hidden="false" customHeight="false" outlineLevel="0" collapsed="false">
      <c r="A185" s="1" t="s">
        <v>1228</v>
      </c>
      <c r="B185" s="1" t="s">
        <v>2787</v>
      </c>
      <c r="C185" s="19" t="s">
        <v>1229</v>
      </c>
      <c r="D185" s="19" t="s">
        <v>13</v>
      </c>
      <c r="E185" s="20" t="n">
        <v>1.9</v>
      </c>
      <c r="F185" s="21" t="n">
        <v>12</v>
      </c>
      <c r="G185" s="24" t="s">
        <v>230</v>
      </c>
    </row>
    <row r="186" customFormat="false" ht="12.75" hidden="false" customHeight="false" outlineLevel="0" collapsed="false">
      <c r="A186" s="1" t="s">
        <v>1228</v>
      </c>
      <c r="B186" s="1" t="s">
        <v>2787</v>
      </c>
      <c r="C186" s="19" t="s">
        <v>1230</v>
      </c>
      <c r="D186" s="19" t="s">
        <v>13</v>
      </c>
      <c r="E186" s="20" t="n">
        <v>2</v>
      </c>
      <c r="F186" s="21" t="n">
        <v>11.7</v>
      </c>
      <c r="G186" s="24" t="s">
        <v>230</v>
      </c>
    </row>
    <row r="187" customFormat="false" ht="12.75" hidden="false" customHeight="false" outlineLevel="0" collapsed="false">
      <c r="A187" s="1" t="s">
        <v>1228</v>
      </c>
      <c r="B187" s="1" t="s">
        <v>2787</v>
      </c>
      <c r="C187" s="19" t="s">
        <v>1231</v>
      </c>
      <c r="D187" s="19" t="s">
        <v>88</v>
      </c>
      <c r="E187" s="20" t="n">
        <v>2</v>
      </c>
      <c r="F187" s="21" t="n">
        <v>5.7</v>
      </c>
      <c r="G187" s="24" t="s">
        <v>230</v>
      </c>
    </row>
    <row r="188" customFormat="false" ht="12.75" hidden="false" customHeight="false" outlineLevel="0" collapsed="false">
      <c r="A188" s="1" t="s">
        <v>1228</v>
      </c>
      <c r="B188" s="1" t="s">
        <v>2787</v>
      </c>
      <c r="C188" s="19" t="s">
        <v>1232</v>
      </c>
      <c r="D188" s="19" t="s">
        <v>79</v>
      </c>
      <c r="E188" s="20" t="n">
        <v>2</v>
      </c>
      <c r="F188" s="21" t="n">
        <v>3.3</v>
      </c>
      <c r="G188" s="24" t="s">
        <v>230</v>
      </c>
    </row>
    <row r="189" customFormat="false" ht="12.75" hidden="false" customHeight="false" outlineLevel="0" collapsed="false">
      <c r="A189" s="1" t="s">
        <v>1228</v>
      </c>
      <c r="B189" s="1" t="s">
        <v>2787</v>
      </c>
      <c r="C189" s="19" t="s">
        <v>1233</v>
      </c>
      <c r="D189" s="19" t="s">
        <v>13</v>
      </c>
      <c r="E189" s="20" t="n">
        <v>2.1</v>
      </c>
      <c r="F189" s="21" t="n">
        <v>12.5</v>
      </c>
      <c r="G189" s="24" t="s">
        <v>230</v>
      </c>
    </row>
    <row r="190" customFormat="false" ht="12.75" hidden="false" customHeight="false" outlineLevel="0" collapsed="false">
      <c r="A190" s="1" t="s">
        <v>1228</v>
      </c>
      <c r="B190" s="1" t="s">
        <v>2787</v>
      </c>
      <c r="C190" s="19" t="s">
        <v>1234</v>
      </c>
      <c r="D190" s="19" t="s">
        <v>13</v>
      </c>
      <c r="E190" s="20" t="n">
        <v>2.1</v>
      </c>
      <c r="F190" s="21" t="n">
        <v>8.45</v>
      </c>
      <c r="G190" s="24" t="s">
        <v>230</v>
      </c>
    </row>
    <row r="191" customFormat="false" ht="12.75" hidden="false" customHeight="false" outlineLevel="0" collapsed="false">
      <c r="A191" s="1" t="s">
        <v>1228</v>
      </c>
      <c r="B191" s="1" t="s">
        <v>2787</v>
      </c>
      <c r="C191" s="19" t="s">
        <v>1235</v>
      </c>
      <c r="D191" s="19" t="s">
        <v>13</v>
      </c>
      <c r="E191" s="20" t="n">
        <v>2.2</v>
      </c>
      <c r="F191" s="21" t="n">
        <v>8</v>
      </c>
      <c r="G191" s="24" t="s">
        <v>230</v>
      </c>
    </row>
    <row r="192" customFormat="false" ht="12.75" hidden="false" customHeight="false" outlineLevel="0" collapsed="false">
      <c r="A192" s="1" t="s">
        <v>1228</v>
      </c>
      <c r="B192" s="1" t="s">
        <v>2787</v>
      </c>
      <c r="C192" s="19" t="s">
        <v>1236</v>
      </c>
      <c r="D192" s="19" t="s">
        <v>13</v>
      </c>
      <c r="E192" s="20" t="n">
        <v>2.5</v>
      </c>
      <c r="F192" s="21" t="n">
        <v>12</v>
      </c>
      <c r="G192" s="24" t="s">
        <v>230</v>
      </c>
    </row>
    <row r="193" customFormat="false" ht="12.75" hidden="false" customHeight="false" outlineLevel="0" collapsed="false">
      <c r="A193" s="1" t="s">
        <v>1237</v>
      </c>
      <c r="B193" s="1" t="s">
        <v>2787</v>
      </c>
      <c r="C193" s="19" t="s">
        <v>1238</v>
      </c>
      <c r="D193" s="19" t="s">
        <v>88</v>
      </c>
      <c r="E193" s="20" t="n">
        <v>1</v>
      </c>
      <c r="F193" s="21" t="n">
        <v>3.9</v>
      </c>
      <c r="G193" s="24" t="s">
        <v>1239</v>
      </c>
    </row>
    <row r="194" customFormat="false" ht="12.75" hidden="false" customHeight="false" outlineLevel="0" collapsed="false">
      <c r="A194" s="1" t="s">
        <v>1237</v>
      </c>
      <c r="B194" s="1" t="s">
        <v>2787</v>
      </c>
      <c r="C194" s="19" t="s">
        <v>1240</v>
      </c>
      <c r="D194" s="19" t="s">
        <v>13</v>
      </c>
      <c r="E194" s="20" t="n">
        <v>1</v>
      </c>
      <c r="F194" s="21" t="n">
        <v>8</v>
      </c>
      <c r="G194" s="24" t="s">
        <v>1239</v>
      </c>
    </row>
    <row r="195" customFormat="false" ht="12.75" hidden="false" customHeight="false" outlineLevel="0" collapsed="false">
      <c r="A195" s="1" t="s">
        <v>1237</v>
      </c>
      <c r="B195" s="1" t="s">
        <v>2787</v>
      </c>
      <c r="C195" s="19" t="s">
        <v>1241</v>
      </c>
      <c r="D195" s="19" t="s">
        <v>13</v>
      </c>
      <c r="E195" s="20" t="n">
        <v>1</v>
      </c>
      <c r="F195" s="21" t="n">
        <v>36</v>
      </c>
      <c r="G195" s="24" t="s">
        <v>1239</v>
      </c>
    </row>
    <row r="196" customFormat="false" ht="12.75" hidden="false" customHeight="false" outlineLevel="0" collapsed="false">
      <c r="A196" s="1" t="s">
        <v>1237</v>
      </c>
      <c r="B196" s="1" t="s">
        <v>2787</v>
      </c>
      <c r="C196" s="19" t="s">
        <v>1242</v>
      </c>
      <c r="D196" s="19" t="s">
        <v>13</v>
      </c>
      <c r="E196" s="20" t="n">
        <v>1</v>
      </c>
      <c r="F196" s="21" t="n">
        <v>32</v>
      </c>
      <c r="G196" s="24" t="s">
        <v>1239</v>
      </c>
    </row>
    <row r="198" customFormat="false" ht="17.35" hidden="false" customHeight="false" outlineLevel="0" collapsed="false">
      <c r="B198" s="1" t="s">
        <v>3937</v>
      </c>
      <c r="C198" s="52" t="s">
        <v>420</v>
      </c>
      <c r="D198" s="11" t="s">
        <v>1</v>
      </c>
    </row>
    <row r="199" customFormat="false" ht="12.75" hidden="false" customHeight="false" outlineLevel="0" collapsed="false">
      <c r="A199" s="1" t="s">
        <v>420</v>
      </c>
      <c r="B199" s="1" t="s">
        <v>3937</v>
      </c>
      <c r="C199" s="27" t="s">
        <v>421</v>
      </c>
      <c r="D199" s="27" t="s">
        <v>79</v>
      </c>
      <c r="E199" s="27"/>
      <c r="F199" s="31"/>
      <c r="G199" s="27"/>
      <c r="H199" s="30" t="s">
        <v>61</v>
      </c>
      <c r="I199" s="31" t="n">
        <v>1.99</v>
      </c>
      <c r="J199" s="30" t="s">
        <v>40</v>
      </c>
    </row>
    <row r="200" customFormat="false" ht="12.75" hidden="false" customHeight="false" outlineLevel="0" collapsed="false">
      <c r="A200" s="1" t="s">
        <v>420</v>
      </c>
      <c r="B200" s="1" t="s">
        <v>3937</v>
      </c>
      <c r="C200" s="27" t="s">
        <v>422</v>
      </c>
      <c r="D200" s="27" t="s">
        <v>88</v>
      </c>
      <c r="E200" s="27"/>
      <c r="F200" s="31"/>
      <c r="G200" s="27"/>
      <c r="H200" s="30" t="s">
        <v>61</v>
      </c>
      <c r="I200" s="31" t="n">
        <v>1.95</v>
      </c>
      <c r="J200" s="30" t="s">
        <v>40</v>
      </c>
    </row>
    <row r="201" customFormat="false" ht="12.75" hidden="false" customHeight="false" outlineLevel="0" collapsed="false">
      <c r="A201" s="1" t="s">
        <v>420</v>
      </c>
      <c r="B201" s="1" t="s">
        <v>3937</v>
      </c>
      <c r="C201" s="27" t="s">
        <v>423</v>
      </c>
      <c r="D201" s="27" t="s">
        <v>13</v>
      </c>
      <c r="E201" s="27"/>
      <c r="F201" s="31"/>
      <c r="G201" s="27"/>
      <c r="H201" s="30" t="s">
        <v>61</v>
      </c>
      <c r="I201" s="31" t="n">
        <v>2.99</v>
      </c>
      <c r="J201" s="30" t="s">
        <v>40</v>
      </c>
    </row>
    <row r="202" customFormat="false" ht="12.75" hidden="false" customHeight="false" outlineLevel="0" collapsed="false">
      <c r="A202" s="1" t="s">
        <v>420</v>
      </c>
      <c r="B202" s="1" t="s">
        <v>3937</v>
      </c>
      <c r="C202" s="27" t="s">
        <v>424</v>
      </c>
      <c r="D202" s="27" t="s">
        <v>13</v>
      </c>
      <c r="E202" s="27"/>
      <c r="F202" s="31"/>
      <c r="G202" s="27"/>
      <c r="H202" s="30" t="s">
        <v>61</v>
      </c>
      <c r="I202" s="31" t="n">
        <v>2.99</v>
      </c>
      <c r="J202" s="30" t="s">
        <v>40</v>
      </c>
    </row>
    <row r="203" customFormat="false" ht="12.75" hidden="false" customHeight="false" outlineLevel="0" collapsed="false">
      <c r="A203" s="1" t="s">
        <v>420</v>
      </c>
      <c r="B203" s="1" t="s">
        <v>3937</v>
      </c>
      <c r="C203" s="27" t="s">
        <v>425</v>
      </c>
      <c r="D203" s="27" t="s">
        <v>13</v>
      </c>
      <c r="E203" s="27"/>
      <c r="F203" s="31"/>
      <c r="G203" s="27"/>
      <c r="H203" s="30" t="s">
        <v>61</v>
      </c>
      <c r="I203" s="31" t="n">
        <v>2.95</v>
      </c>
      <c r="J203" s="30" t="s">
        <v>40</v>
      </c>
    </row>
    <row r="204" customFormat="false" ht="12.75" hidden="false" customHeight="false" outlineLevel="0" collapsed="false">
      <c r="A204" s="1" t="s">
        <v>420</v>
      </c>
      <c r="B204" s="1" t="s">
        <v>3937</v>
      </c>
      <c r="C204" s="27" t="s">
        <v>426</v>
      </c>
      <c r="D204" s="27" t="s">
        <v>193</v>
      </c>
      <c r="E204" s="27"/>
      <c r="F204" s="31"/>
      <c r="G204" s="27"/>
      <c r="H204" s="30" t="s">
        <v>61</v>
      </c>
      <c r="I204" s="31" t="n">
        <v>1.95</v>
      </c>
      <c r="J204" s="30" t="s">
        <v>40</v>
      </c>
    </row>
    <row r="205" customFormat="false" ht="12.75" hidden="false" customHeight="false" outlineLevel="0" collapsed="false">
      <c r="A205" s="1" t="s">
        <v>420</v>
      </c>
      <c r="B205" s="1" t="s">
        <v>3937</v>
      </c>
      <c r="C205" s="27" t="s">
        <v>427</v>
      </c>
      <c r="D205" s="27" t="s">
        <v>193</v>
      </c>
      <c r="E205" s="27"/>
      <c r="F205" s="31"/>
      <c r="G205" s="27"/>
      <c r="H205" s="30" t="s">
        <v>61</v>
      </c>
      <c r="I205" s="31" t="n">
        <v>0.56</v>
      </c>
      <c r="J205" s="30" t="s">
        <v>40</v>
      </c>
    </row>
    <row r="206" customFormat="false" ht="12.75" hidden="false" customHeight="false" outlineLevel="0" collapsed="false">
      <c r="A206" s="1" t="s">
        <v>420</v>
      </c>
      <c r="B206" s="1" t="s">
        <v>3937</v>
      </c>
      <c r="C206" s="27" t="s">
        <v>428</v>
      </c>
      <c r="D206" s="27" t="s">
        <v>20</v>
      </c>
      <c r="E206" s="27"/>
      <c r="F206" s="31"/>
      <c r="G206" s="27"/>
      <c r="H206" s="30" t="s">
        <v>61</v>
      </c>
      <c r="I206" s="31" t="n">
        <v>0.51</v>
      </c>
      <c r="J206" s="30" t="s">
        <v>40</v>
      </c>
    </row>
    <row r="207" customFormat="false" ht="12.75" hidden="false" customHeight="false" outlineLevel="0" collapsed="false">
      <c r="A207" s="1" t="s">
        <v>420</v>
      </c>
      <c r="B207" s="1" t="s">
        <v>3937</v>
      </c>
      <c r="C207" s="27" t="s">
        <v>429</v>
      </c>
      <c r="D207" s="27" t="s">
        <v>334</v>
      </c>
      <c r="E207" s="27"/>
      <c r="F207" s="31"/>
      <c r="G207" s="27"/>
      <c r="H207" s="30" t="s">
        <v>61</v>
      </c>
      <c r="I207" s="31" t="n">
        <v>0.63</v>
      </c>
      <c r="J207" s="30" t="s">
        <v>40</v>
      </c>
    </row>
    <row r="208" customFormat="false" ht="12.75" hidden="false" customHeight="false" outlineLevel="0" collapsed="false">
      <c r="A208" s="1" t="s">
        <v>420</v>
      </c>
      <c r="B208" s="1" t="s">
        <v>3937</v>
      </c>
      <c r="C208" s="27" t="s">
        <v>430</v>
      </c>
      <c r="D208" s="49" t="s">
        <v>49</v>
      </c>
      <c r="E208" s="27"/>
      <c r="F208" s="31"/>
      <c r="G208" s="27"/>
      <c r="H208" s="30" t="s">
        <v>61</v>
      </c>
      <c r="I208" s="31" t="n">
        <v>0.51</v>
      </c>
      <c r="J208" s="30" t="s">
        <v>40</v>
      </c>
    </row>
    <row r="209" customFormat="false" ht="12.75" hidden="false" customHeight="false" outlineLevel="0" collapsed="false">
      <c r="A209" s="1" t="s">
        <v>420</v>
      </c>
      <c r="B209" s="1" t="s">
        <v>3937</v>
      </c>
      <c r="C209" s="27" t="s">
        <v>431</v>
      </c>
      <c r="D209" s="27" t="s">
        <v>13</v>
      </c>
      <c r="E209" s="27"/>
      <c r="F209" s="31"/>
      <c r="G209" s="27"/>
      <c r="H209" s="30" t="s">
        <v>61</v>
      </c>
      <c r="I209" s="31" t="n">
        <v>1.45</v>
      </c>
      <c r="J209" s="30" t="s">
        <v>40</v>
      </c>
    </row>
    <row r="210" customFormat="false" ht="12.75" hidden="false" customHeight="false" outlineLevel="0" collapsed="false">
      <c r="A210" s="1" t="s">
        <v>420</v>
      </c>
      <c r="B210" s="1" t="s">
        <v>3937</v>
      </c>
      <c r="C210" s="27" t="s">
        <v>432</v>
      </c>
      <c r="D210" s="27" t="s">
        <v>16</v>
      </c>
      <c r="E210" s="27"/>
      <c r="F210" s="31"/>
      <c r="G210" s="27"/>
      <c r="H210" s="30" t="s">
        <v>61</v>
      </c>
      <c r="I210" s="31" t="n">
        <v>0.51</v>
      </c>
      <c r="J210" s="30" t="s">
        <v>40</v>
      </c>
    </row>
    <row r="211" customFormat="false" ht="12.75" hidden="false" customHeight="false" outlineLevel="0" collapsed="false">
      <c r="A211" s="1" t="s">
        <v>420</v>
      </c>
      <c r="B211" s="1" t="s">
        <v>3937</v>
      </c>
      <c r="C211" s="27" t="s">
        <v>433</v>
      </c>
      <c r="D211" s="27" t="s">
        <v>26</v>
      </c>
      <c r="E211" s="27"/>
      <c r="F211" s="31"/>
      <c r="G211" s="27"/>
      <c r="H211" s="30" t="s">
        <v>61</v>
      </c>
      <c r="I211" s="31" t="n">
        <v>0.51</v>
      </c>
      <c r="J211" s="30" t="s">
        <v>40</v>
      </c>
    </row>
    <row r="212" customFormat="false" ht="12.75" hidden="false" customHeight="false" outlineLevel="0" collapsed="false">
      <c r="A212" s="1" t="s">
        <v>420</v>
      </c>
      <c r="B212" s="1" t="s">
        <v>3937</v>
      </c>
      <c r="C212" s="27" t="s">
        <v>434</v>
      </c>
      <c r="D212" s="27" t="s">
        <v>53</v>
      </c>
      <c r="E212" s="27"/>
      <c r="F212" s="31"/>
      <c r="G212" s="27"/>
      <c r="H212" s="30" t="s">
        <v>61</v>
      </c>
      <c r="I212" s="31" t="n">
        <v>0.71</v>
      </c>
      <c r="J212" s="30" t="s">
        <v>40</v>
      </c>
    </row>
    <row r="213" customFormat="false" ht="12.75" hidden="false" customHeight="false" outlineLevel="0" collapsed="false">
      <c r="A213" s="1" t="s">
        <v>420</v>
      </c>
      <c r="B213" s="1" t="s">
        <v>3937</v>
      </c>
      <c r="C213" s="27" t="s">
        <v>435</v>
      </c>
      <c r="D213" s="27" t="s">
        <v>274</v>
      </c>
      <c r="E213" s="27"/>
      <c r="F213" s="31"/>
      <c r="G213" s="27"/>
      <c r="H213" s="30" t="s">
        <v>61</v>
      </c>
      <c r="I213" s="31" t="n">
        <v>0.51</v>
      </c>
      <c r="J213" s="30" t="s">
        <v>40</v>
      </c>
    </row>
    <row r="215" customFormat="false" ht="31.5" hidden="false" customHeight="false" outlineLevel="0" collapsed="false">
      <c r="B215" s="1" t="s">
        <v>3423</v>
      </c>
      <c r="C215" s="52" t="s">
        <v>456</v>
      </c>
      <c r="D215" s="45" t="s">
        <v>1</v>
      </c>
    </row>
    <row r="216" customFormat="false" ht="12.75" hidden="false" customHeight="false" outlineLevel="0" collapsed="false">
      <c r="A216" s="18" t="s">
        <v>457</v>
      </c>
      <c r="B216" s="1" t="s">
        <v>3423</v>
      </c>
      <c r="C216" s="70" t="s">
        <v>458</v>
      </c>
      <c r="D216" s="50" t="s">
        <v>88</v>
      </c>
      <c r="E216" s="72" t="n">
        <v>1.8</v>
      </c>
      <c r="F216" s="73" t="n">
        <v>0.13</v>
      </c>
      <c r="G216" s="74" t="s">
        <v>385</v>
      </c>
    </row>
    <row r="217" customFormat="false" ht="12.75" hidden="false" customHeight="false" outlineLevel="0" collapsed="false">
      <c r="A217" s="18" t="s">
        <v>457</v>
      </c>
      <c r="B217" s="1" t="s">
        <v>3423</v>
      </c>
      <c r="C217" s="70" t="s">
        <v>459</v>
      </c>
      <c r="D217" s="70" t="s">
        <v>13</v>
      </c>
      <c r="E217" s="72" t="n">
        <v>1.8</v>
      </c>
      <c r="F217" s="73" t="n">
        <v>0.66</v>
      </c>
      <c r="G217" s="74" t="s">
        <v>385</v>
      </c>
    </row>
    <row r="218" customFormat="false" ht="12.75" hidden="false" customHeight="false" outlineLevel="0" collapsed="false">
      <c r="A218" s="18" t="s">
        <v>457</v>
      </c>
      <c r="B218" s="1" t="s">
        <v>3423</v>
      </c>
      <c r="C218" s="70" t="s">
        <v>460</v>
      </c>
      <c r="D218" s="70" t="s">
        <v>13</v>
      </c>
      <c r="E218" s="72" t="n">
        <v>2</v>
      </c>
      <c r="F218" s="73" t="n">
        <v>1.33</v>
      </c>
      <c r="G218" s="74" t="s">
        <v>385</v>
      </c>
    </row>
    <row r="219" customFormat="false" ht="12.75" hidden="false" customHeight="false" outlineLevel="0" collapsed="false">
      <c r="A219" s="18" t="s">
        <v>457</v>
      </c>
      <c r="B219" s="1" t="s">
        <v>3423</v>
      </c>
      <c r="C219" s="70" t="s">
        <v>461</v>
      </c>
      <c r="D219" s="70" t="s">
        <v>13</v>
      </c>
      <c r="E219" s="72" t="n">
        <v>2</v>
      </c>
      <c r="F219" s="73" t="n">
        <v>1.02</v>
      </c>
      <c r="G219" s="74" t="s">
        <v>385</v>
      </c>
    </row>
    <row r="220" customFormat="false" ht="12.75" hidden="false" customHeight="false" outlineLevel="0" collapsed="false">
      <c r="A220" s="18" t="s">
        <v>457</v>
      </c>
      <c r="B220" s="1" t="s">
        <v>3423</v>
      </c>
      <c r="C220" s="70" t="s">
        <v>462</v>
      </c>
      <c r="D220" s="70" t="s">
        <v>13</v>
      </c>
      <c r="E220" s="72" t="n">
        <v>2</v>
      </c>
      <c r="F220" s="73" t="n">
        <v>1.25</v>
      </c>
      <c r="G220" s="74" t="s">
        <v>385</v>
      </c>
    </row>
    <row r="221" customFormat="false" ht="12.75" hidden="false" customHeight="false" outlineLevel="0" collapsed="false">
      <c r="A221" s="18" t="s">
        <v>457</v>
      </c>
      <c r="B221" s="1" t="s">
        <v>3423</v>
      </c>
      <c r="C221" s="70" t="s">
        <v>463</v>
      </c>
      <c r="D221" s="70" t="s">
        <v>13</v>
      </c>
      <c r="E221" s="72" t="n">
        <v>2.1</v>
      </c>
      <c r="F221" s="73" t="n">
        <v>0.65</v>
      </c>
      <c r="G221" s="74" t="s">
        <v>385</v>
      </c>
    </row>
    <row r="222" customFormat="false" ht="12.75" hidden="false" customHeight="false" outlineLevel="0" collapsed="false">
      <c r="A222" s="18" t="s">
        <v>457</v>
      </c>
      <c r="B222" s="1" t="s">
        <v>3423</v>
      </c>
      <c r="C222" s="70" t="s">
        <v>464</v>
      </c>
      <c r="D222" s="70" t="s">
        <v>13</v>
      </c>
      <c r="E222" s="72" t="n">
        <v>2.1</v>
      </c>
      <c r="F222" s="73" t="n">
        <v>0.66</v>
      </c>
      <c r="G222" s="74" t="s">
        <v>385</v>
      </c>
    </row>
    <row r="223" customFormat="false" ht="12.75" hidden="false" customHeight="false" outlineLevel="0" collapsed="false">
      <c r="A223" s="18" t="s">
        <v>457</v>
      </c>
      <c r="B223" s="1" t="s">
        <v>3423</v>
      </c>
      <c r="C223" s="70" t="s">
        <v>465</v>
      </c>
      <c r="D223" s="70" t="s">
        <v>13</v>
      </c>
      <c r="E223" s="72" t="n">
        <v>2.2</v>
      </c>
      <c r="F223" s="73" t="n">
        <v>0.27</v>
      </c>
      <c r="G223" s="74" t="s">
        <v>385</v>
      </c>
    </row>
    <row r="225" customFormat="false" ht="18" hidden="false" customHeight="false" outlineLevel="0" collapsed="false">
      <c r="B225" s="1" t="s">
        <v>3938</v>
      </c>
      <c r="C225" s="52" t="s">
        <v>561</v>
      </c>
      <c r="D225" s="45" t="s">
        <v>1</v>
      </c>
      <c r="G225" s="1"/>
    </row>
    <row r="226" customFormat="false" ht="12.75" hidden="false" customHeight="false" outlineLevel="0" collapsed="false">
      <c r="A226" s="1" t="s">
        <v>562</v>
      </c>
      <c r="B226" s="1" t="s">
        <v>3938</v>
      </c>
      <c r="C226" s="70" t="s">
        <v>563</v>
      </c>
      <c r="D226" s="19" t="s">
        <v>22</v>
      </c>
      <c r="E226" s="72" t="n">
        <v>1.6</v>
      </c>
      <c r="F226" s="73" t="n">
        <v>4.5</v>
      </c>
      <c r="G226" s="74" t="s">
        <v>528</v>
      </c>
    </row>
    <row r="227" customFormat="false" ht="12.75" hidden="false" customHeight="false" outlineLevel="0" collapsed="false">
      <c r="A227" s="1" t="s">
        <v>562</v>
      </c>
      <c r="B227" s="1" t="s">
        <v>3938</v>
      </c>
      <c r="C227" s="70" t="s">
        <v>564</v>
      </c>
      <c r="D227" s="50" t="s">
        <v>18</v>
      </c>
      <c r="E227" s="72" t="n">
        <v>1.6</v>
      </c>
      <c r="F227" s="73" t="n">
        <v>4.5</v>
      </c>
      <c r="G227" s="74" t="s">
        <v>528</v>
      </c>
    </row>
    <row r="228" customFormat="false" ht="12.75" hidden="false" customHeight="false" outlineLevel="0" collapsed="false">
      <c r="A228" s="1" t="s">
        <v>562</v>
      </c>
      <c r="B228" s="1" t="s">
        <v>3938</v>
      </c>
      <c r="C228" s="70" t="s">
        <v>565</v>
      </c>
      <c r="D228" s="70" t="s">
        <v>13</v>
      </c>
      <c r="E228" s="72" t="n">
        <v>1.6</v>
      </c>
      <c r="F228" s="73" t="n">
        <v>10.5</v>
      </c>
      <c r="G228" s="74" t="s">
        <v>528</v>
      </c>
    </row>
    <row r="229" customFormat="false" ht="12.75" hidden="false" customHeight="false" outlineLevel="0" collapsed="false">
      <c r="A229" s="1" t="s">
        <v>562</v>
      </c>
      <c r="B229" s="1" t="s">
        <v>3938</v>
      </c>
      <c r="C229" s="70" t="s">
        <v>566</v>
      </c>
      <c r="D229" s="70" t="s">
        <v>13</v>
      </c>
      <c r="E229" s="72" t="n">
        <v>1.6</v>
      </c>
      <c r="F229" s="73" t="n">
        <v>7.85</v>
      </c>
      <c r="G229" s="74" t="s">
        <v>528</v>
      </c>
    </row>
    <row r="230" customFormat="false" ht="12.75" hidden="false" customHeight="false" outlineLevel="0" collapsed="false">
      <c r="A230" s="1" t="s">
        <v>562</v>
      </c>
      <c r="B230" s="1" t="s">
        <v>3938</v>
      </c>
      <c r="C230" s="70" t="s">
        <v>567</v>
      </c>
      <c r="D230" s="70" t="s">
        <v>13</v>
      </c>
      <c r="E230" s="72" t="n">
        <v>1.6</v>
      </c>
      <c r="F230" s="73" t="n">
        <v>10.9</v>
      </c>
      <c r="G230" s="74" t="s">
        <v>528</v>
      </c>
    </row>
    <row r="231" customFormat="false" ht="12.75" hidden="false" customHeight="false" outlineLevel="0" collapsed="false">
      <c r="A231" s="1" t="s">
        <v>562</v>
      </c>
      <c r="B231" s="1" t="s">
        <v>3938</v>
      </c>
      <c r="C231" s="70" t="s">
        <v>568</v>
      </c>
      <c r="D231" s="70" t="s">
        <v>79</v>
      </c>
      <c r="E231" s="72" t="n">
        <v>1.6</v>
      </c>
      <c r="F231" s="73" t="n">
        <v>6</v>
      </c>
      <c r="G231" s="74" t="s">
        <v>528</v>
      </c>
    </row>
    <row r="232" customFormat="false" ht="12.75" hidden="false" customHeight="false" outlineLevel="0" collapsed="false">
      <c r="A232" s="1" t="s">
        <v>562</v>
      </c>
      <c r="B232" s="1" t="s">
        <v>3938</v>
      </c>
      <c r="C232" s="70" t="s">
        <v>569</v>
      </c>
      <c r="D232" s="70" t="s">
        <v>13</v>
      </c>
      <c r="E232" s="72" t="n">
        <v>1.6</v>
      </c>
      <c r="F232" s="73" t="n">
        <v>10.4</v>
      </c>
      <c r="G232" s="74" t="s">
        <v>528</v>
      </c>
    </row>
    <row r="233" customFormat="false" ht="12.75" hidden="false" customHeight="false" outlineLevel="0" collapsed="false">
      <c r="A233" s="1" t="s">
        <v>562</v>
      </c>
      <c r="B233" s="1" t="s">
        <v>3938</v>
      </c>
      <c r="C233" s="70" t="s">
        <v>570</v>
      </c>
      <c r="D233" s="70" t="s">
        <v>571</v>
      </c>
      <c r="E233" s="72" t="n">
        <v>1.7</v>
      </c>
      <c r="F233" s="73" t="n">
        <v>18.7</v>
      </c>
      <c r="G233" s="74" t="s">
        <v>528</v>
      </c>
    </row>
    <row r="234" customFormat="false" ht="12.75" hidden="false" customHeight="false" outlineLevel="0" collapsed="false">
      <c r="A234" s="1" t="s">
        <v>562</v>
      </c>
      <c r="B234" s="1" t="s">
        <v>3938</v>
      </c>
      <c r="C234" s="70" t="s">
        <v>572</v>
      </c>
      <c r="D234" s="75" t="s">
        <v>13</v>
      </c>
      <c r="E234" s="72" t="n">
        <v>1.7</v>
      </c>
      <c r="F234" s="73" t="n">
        <v>6</v>
      </c>
      <c r="G234" s="74" t="s">
        <v>528</v>
      </c>
    </row>
    <row r="235" customFormat="false" ht="12.75" hidden="false" customHeight="false" outlineLevel="0" collapsed="false">
      <c r="A235" s="1" t="s">
        <v>562</v>
      </c>
      <c r="B235" s="1" t="s">
        <v>3938</v>
      </c>
      <c r="C235" s="70" t="s">
        <v>573</v>
      </c>
      <c r="D235" s="70" t="s">
        <v>13</v>
      </c>
      <c r="E235" s="72" t="n">
        <v>1.7</v>
      </c>
      <c r="F235" s="73" t="n">
        <v>6.85</v>
      </c>
      <c r="G235" s="74" t="s">
        <v>528</v>
      </c>
    </row>
    <row r="237" customFormat="false" ht="18" hidden="false" customHeight="false" outlineLevel="0" collapsed="false">
      <c r="B237" s="1" t="s">
        <v>1371</v>
      </c>
      <c r="C237" s="52" t="s">
        <v>3939</v>
      </c>
      <c r="D237" s="45" t="s">
        <v>1</v>
      </c>
    </row>
    <row r="238" customFormat="false" ht="12.75" hidden="false" customHeight="false" outlineLevel="0" collapsed="false">
      <c r="A238" s="1" t="s">
        <v>1370</v>
      </c>
      <c r="B238" s="1" t="s">
        <v>1371</v>
      </c>
      <c r="C238" s="27" t="s">
        <v>1372</v>
      </c>
      <c r="D238" s="27" t="s">
        <v>51</v>
      </c>
      <c r="E238" s="27"/>
      <c r="F238" s="31"/>
      <c r="G238" s="27"/>
      <c r="H238" s="30" t="s">
        <v>61</v>
      </c>
      <c r="I238" s="31" t="n">
        <v>0.03</v>
      </c>
      <c r="J238" s="30" t="s">
        <v>1373</v>
      </c>
    </row>
    <row r="239" customFormat="false" ht="12.75" hidden="false" customHeight="false" outlineLevel="0" collapsed="false">
      <c r="A239" s="1" t="s">
        <v>1370</v>
      </c>
      <c r="B239" s="1" t="s">
        <v>1371</v>
      </c>
      <c r="C239" s="85" t="s">
        <v>1374</v>
      </c>
      <c r="D239" s="85" t="s">
        <v>20</v>
      </c>
      <c r="E239" s="85"/>
      <c r="F239" s="86" t="n">
        <v>0.03</v>
      </c>
      <c r="G239" s="85" t="n">
        <v>1.9</v>
      </c>
      <c r="H239" s="87" t="s">
        <v>61</v>
      </c>
      <c r="I239" s="86" t="n">
        <v>0.03</v>
      </c>
      <c r="J239" s="87" t="s">
        <v>1373</v>
      </c>
    </row>
    <row r="240" customFormat="false" ht="12.75" hidden="false" customHeight="false" outlineLevel="0" collapsed="false">
      <c r="A240" s="1" t="s">
        <v>1370</v>
      </c>
      <c r="B240" s="1" t="s">
        <v>1371</v>
      </c>
      <c r="C240" s="27" t="s">
        <v>1375</v>
      </c>
      <c r="D240" s="27" t="s">
        <v>334</v>
      </c>
      <c r="E240" s="27"/>
      <c r="F240" s="31"/>
      <c r="G240" s="27"/>
      <c r="H240" s="30" t="s">
        <v>61</v>
      </c>
      <c r="I240" s="31" t="n">
        <v>0.03</v>
      </c>
      <c r="J240" s="30" t="s">
        <v>479</v>
      </c>
    </row>
    <row r="241" customFormat="false" ht="12.75" hidden="false" customHeight="false" outlineLevel="0" collapsed="false">
      <c r="A241" s="1" t="s">
        <v>1370</v>
      </c>
      <c r="B241" s="1" t="s">
        <v>1371</v>
      </c>
      <c r="C241" s="85" t="s">
        <v>1376</v>
      </c>
      <c r="D241" s="85" t="s">
        <v>13</v>
      </c>
      <c r="E241" s="85"/>
      <c r="F241" s="86" t="n">
        <v>0.16</v>
      </c>
      <c r="G241" s="85" t="n">
        <v>1.8</v>
      </c>
      <c r="H241" s="87" t="s">
        <v>61</v>
      </c>
      <c r="I241" s="86" t="n">
        <v>0.36</v>
      </c>
      <c r="J241" s="87" t="s">
        <v>1373</v>
      </c>
    </row>
    <row r="242" customFormat="false" ht="12.75" hidden="false" customHeight="false" outlineLevel="0" collapsed="false">
      <c r="A242" s="1" t="s">
        <v>1370</v>
      </c>
      <c r="B242" s="1" t="s">
        <v>1371</v>
      </c>
      <c r="C242" s="85" t="s">
        <v>1377</v>
      </c>
      <c r="D242" s="85" t="s">
        <v>193</v>
      </c>
      <c r="E242" s="85"/>
      <c r="F242" s="86" t="n">
        <v>0.03</v>
      </c>
      <c r="G242" s="85" t="n">
        <v>1.9</v>
      </c>
      <c r="H242" s="87" t="s">
        <v>61</v>
      </c>
      <c r="I242" s="86" t="n">
        <v>0.03</v>
      </c>
      <c r="J242" s="87" t="s">
        <v>1373</v>
      </c>
    </row>
    <row r="243" customFormat="false" ht="12.75" hidden="false" customHeight="false" outlineLevel="0" collapsed="false">
      <c r="A243" s="1" t="s">
        <v>1370</v>
      </c>
      <c r="B243" s="1" t="s">
        <v>1371</v>
      </c>
      <c r="C243" s="85" t="s">
        <v>1378</v>
      </c>
      <c r="D243" s="85" t="s">
        <v>16</v>
      </c>
      <c r="E243" s="85"/>
      <c r="F243" s="86" t="n">
        <v>0.03</v>
      </c>
      <c r="G243" s="85" t="n">
        <v>1.8</v>
      </c>
      <c r="H243" s="87" t="s">
        <v>61</v>
      </c>
      <c r="I243" s="86" t="n">
        <v>0.03</v>
      </c>
      <c r="J243" s="87" t="s">
        <v>1373</v>
      </c>
    </row>
    <row r="244" customFormat="false" ht="12.75" hidden="false" customHeight="false" outlineLevel="0" collapsed="false">
      <c r="A244" s="1" t="s">
        <v>1370</v>
      </c>
      <c r="B244" s="1" t="s">
        <v>1371</v>
      </c>
      <c r="C244" s="85" t="s">
        <v>1379</v>
      </c>
      <c r="D244" s="85" t="s">
        <v>79</v>
      </c>
      <c r="E244" s="85"/>
      <c r="F244" s="86" t="n">
        <v>0.03</v>
      </c>
      <c r="G244" s="85" t="n">
        <v>1.8</v>
      </c>
      <c r="H244" s="87" t="s">
        <v>61</v>
      </c>
      <c r="I244" s="86" t="n">
        <v>0.03</v>
      </c>
      <c r="J244" s="87" t="s">
        <v>1373</v>
      </c>
    </row>
    <row r="245" customFormat="false" ht="12.75" hidden="false" customHeight="false" outlineLevel="0" collapsed="false">
      <c r="A245" s="1" t="s">
        <v>1370</v>
      </c>
      <c r="B245" s="1" t="s">
        <v>1371</v>
      </c>
      <c r="C245" s="27" t="s">
        <v>1380</v>
      </c>
      <c r="D245" s="27" t="s">
        <v>390</v>
      </c>
      <c r="E245" s="27"/>
      <c r="F245" s="31"/>
      <c r="G245" s="27"/>
      <c r="H245" s="30" t="s">
        <v>61</v>
      </c>
      <c r="I245" s="31" t="n">
        <v>0.03</v>
      </c>
      <c r="J245" s="30" t="s">
        <v>479</v>
      </c>
    </row>
    <row r="246" customFormat="false" ht="12.75" hidden="false" customHeight="false" outlineLevel="0" collapsed="false">
      <c r="A246" s="1" t="s">
        <v>1370</v>
      </c>
      <c r="B246" s="1" t="s">
        <v>1371</v>
      </c>
      <c r="C246" s="27" t="s">
        <v>1381</v>
      </c>
      <c r="D246" s="27" t="s">
        <v>13</v>
      </c>
      <c r="E246" s="27"/>
      <c r="F246" s="31"/>
      <c r="G246" s="27"/>
      <c r="H246" s="30" t="s">
        <v>61</v>
      </c>
      <c r="I246" s="31" t="n">
        <v>0.06</v>
      </c>
      <c r="J246" s="30" t="s">
        <v>479</v>
      </c>
    </row>
    <row r="247" customFormat="false" ht="12.75" hidden="false" customHeight="false" outlineLevel="0" collapsed="false">
      <c r="A247" s="1" t="s">
        <v>1370</v>
      </c>
      <c r="B247" s="1" t="s">
        <v>1371</v>
      </c>
      <c r="C247" s="85" t="s">
        <v>1382</v>
      </c>
      <c r="D247" s="85" t="s">
        <v>88</v>
      </c>
      <c r="E247" s="85"/>
      <c r="F247" s="86" t="n">
        <v>0.03</v>
      </c>
      <c r="G247" s="85" t="n">
        <v>1.9</v>
      </c>
      <c r="H247" s="87" t="s">
        <v>61</v>
      </c>
      <c r="I247" s="86" t="n">
        <v>0.03</v>
      </c>
      <c r="J247" s="87" t="s">
        <v>1373</v>
      </c>
    </row>
    <row r="248" customFormat="false" ht="12.75" hidden="false" customHeight="false" outlineLevel="0" collapsed="false">
      <c r="A248" s="1" t="s">
        <v>1370</v>
      </c>
      <c r="B248" s="1" t="s">
        <v>1371</v>
      </c>
      <c r="C248" s="27" t="s">
        <v>1383</v>
      </c>
      <c r="D248" s="27" t="s">
        <v>13</v>
      </c>
      <c r="E248" s="27"/>
      <c r="F248" s="31"/>
      <c r="G248" s="27"/>
      <c r="H248" s="30" t="s">
        <v>61</v>
      </c>
      <c r="I248" s="31" t="n">
        <v>0.22</v>
      </c>
      <c r="J248" s="30" t="s">
        <v>479</v>
      </c>
    </row>
    <row r="249" customFormat="false" ht="12.75" hidden="false" customHeight="false" outlineLevel="0" collapsed="false">
      <c r="A249" s="1" t="s">
        <v>1370</v>
      </c>
      <c r="B249" s="1" t="s">
        <v>1371</v>
      </c>
      <c r="C249" s="85" t="s">
        <v>1384</v>
      </c>
      <c r="D249" s="85" t="s">
        <v>13</v>
      </c>
      <c r="E249" s="85"/>
      <c r="F249" s="86" t="n">
        <v>0.2</v>
      </c>
      <c r="G249" s="85" t="n">
        <v>2.2</v>
      </c>
      <c r="H249" s="87" t="s">
        <v>61</v>
      </c>
      <c r="I249" s="86" t="n">
        <v>0.18</v>
      </c>
      <c r="J249" s="87" t="s">
        <v>1385</v>
      </c>
    </row>
    <row r="250" customFormat="false" ht="12.75" hidden="false" customHeight="false" outlineLevel="0" collapsed="false">
      <c r="A250" s="1" t="s">
        <v>1370</v>
      </c>
      <c r="B250" s="1" t="s">
        <v>1371</v>
      </c>
      <c r="C250" s="85" t="s">
        <v>1386</v>
      </c>
      <c r="D250" s="85" t="s">
        <v>13</v>
      </c>
      <c r="E250" s="85"/>
      <c r="F250" s="86" t="n">
        <v>0.06</v>
      </c>
      <c r="G250" s="85" t="n">
        <v>1.6</v>
      </c>
      <c r="H250" s="87" t="s">
        <v>61</v>
      </c>
      <c r="I250" s="86" t="n">
        <v>0.08</v>
      </c>
      <c r="J250" s="87" t="s">
        <v>1373</v>
      </c>
    </row>
    <row r="251" customFormat="false" ht="12.75" hidden="false" customHeight="false" outlineLevel="0" collapsed="false">
      <c r="A251" s="1" t="s">
        <v>1370</v>
      </c>
      <c r="B251" s="1" t="s">
        <v>1371</v>
      </c>
      <c r="C251" s="85" t="s">
        <v>1387</v>
      </c>
      <c r="D251" s="85" t="s">
        <v>18</v>
      </c>
      <c r="E251" s="85"/>
      <c r="F251" s="86" t="n">
        <v>0.03</v>
      </c>
      <c r="G251" s="85" t="n">
        <v>1.7</v>
      </c>
      <c r="H251" s="87" t="s">
        <v>61</v>
      </c>
      <c r="I251" s="86" t="n">
        <v>0.03</v>
      </c>
      <c r="J251" s="87" t="s">
        <v>479</v>
      </c>
    </row>
    <row r="252" customFormat="false" ht="12.75" hidden="false" customHeight="false" outlineLevel="0" collapsed="false">
      <c r="A252" s="1" t="s">
        <v>1370</v>
      </c>
      <c r="B252" s="1" t="s">
        <v>1371</v>
      </c>
      <c r="C252" s="85" t="s">
        <v>1388</v>
      </c>
      <c r="D252" s="85" t="s">
        <v>24</v>
      </c>
      <c r="E252" s="85"/>
      <c r="F252" s="86" t="n">
        <v>0.03</v>
      </c>
      <c r="G252" s="85" t="n">
        <v>1.9</v>
      </c>
      <c r="H252" s="87" t="s">
        <v>61</v>
      </c>
      <c r="I252" s="86" t="n">
        <v>0.03</v>
      </c>
      <c r="J252" s="87" t="s">
        <v>1373</v>
      </c>
    </row>
    <row r="253" customFormat="false" ht="12.75" hidden="false" customHeight="false" outlineLevel="0" collapsed="false">
      <c r="A253" s="1" t="s">
        <v>1370</v>
      </c>
      <c r="B253" s="1" t="s">
        <v>1371</v>
      </c>
      <c r="C253" s="85" t="s">
        <v>1389</v>
      </c>
      <c r="D253" s="88" t="s">
        <v>22</v>
      </c>
      <c r="E253" s="85"/>
      <c r="F253" s="86" t="n">
        <v>0.03</v>
      </c>
      <c r="G253" s="85" t="n">
        <v>1.7</v>
      </c>
      <c r="H253" s="87" t="s">
        <v>61</v>
      </c>
      <c r="I253" s="86" t="n">
        <v>0.03</v>
      </c>
      <c r="J253" s="87" t="s">
        <v>1373</v>
      </c>
    </row>
    <row r="254" customFormat="false" ht="12.75" hidden="false" customHeight="false" outlineLevel="0" collapsed="false">
      <c r="A254" s="1" t="s">
        <v>1370</v>
      </c>
      <c r="B254" s="1" t="s">
        <v>1371</v>
      </c>
      <c r="C254" s="85" t="s">
        <v>1390</v>
      </c>
      <c r="D254" s="88" t="s">
        <v>49</v>
      </c>
      <c r="E254" s="85"/>
      <c r="F254" s="86" t="n">
        <v>0.03</v>
      </c>
      <c r="G254" s="85" t="n">
        <v>1.9</v>
      </c>
      <c r="H254" s="87" t="s">
        <v>61</v>
      </c>
      <c r="I254" s="86" t="n">
        <v>0.03</v>
      </c>
      <c r="J254" s="87" t="s">
        <v>1373</v>
      </c>
    </row>
    <row r="255" customFormat="false" ht="12.75" hidden="false" customHeight="false" outlineLevel="0" collapsed="false">
      <c r="A255" s="1" t="s">
        <v>1370</v>
      </c>
      <c r="B255" s="1" t="s">
        <v>1371</v>
      </c>
      <c r="C255" s="85" t="s">
        <v>1391</v>
      </c>
      <c r="D255" s="85" t="s">
        <v>26</v>
      </c>
      <c r="E255" s="85"/>
      <c r="F255" s="86" t="n">
        <v>0.03</v>
      </c>
      <c r="G255" s="85" t="n">
        <v>1.7</v>
      </c>
      <c r="H255" s="87" t="s">
        <v>61</v>
      </c>
      <c r="I255" s="86" t="n">
        <v>0.03</v>
      </c>
      <c r="J255" s="87" t="s">
        <v>1373</v>
      </c>
    </row>
    <row r="256" customFormat="false" ht="12.75" hidden="false" customHeight="false" outlineLevel="0" collapsed="false">
      <c r="A256" s="1" t="s">
        <v>1370</v>
      </c>
      <c r="B256" s="1" t="s">
        <v>1371</v>
      </c>
      <c r="C256" s="85" t="s">
        <v>1392</v>
      </c>
      <c r="D256" s="85" t="s">
        <v>13</v>
      </c>
      <c r="E256" s="85"/>
      <c r="F256" s="86" t="n">
        <v>0.2</v>
      </c>
      <c r="G256" s="85" t="n">
        <v>1.9</v>
      </c>
      <c r="H256" s="87" t="s">
        <v>61</v>
      </c>
      <c r="I256" s="86" t="n">
        <v>0.2</v>
      </c>
      <c r="J256" s="87" t="s">
        <v>1373</v>
      </c>
    </row>
    <row r="257" customFormat="false" ht="12.75" hidden="false" customHeight="false" outlineLevel="0" collapsed="false">
      <c r="A257" s="1" t="s">
        <v>1370</v>
      </c>
      <c r="B257" s="1" t="s">
        <v>1371</v>
      </c>
      <c r="C257" s="85" t="s">
        <v>1393</v>
      </c>
      <c r="D257" s="85" t="s">
        <v>13</v>
      </c>
      <c r="E257" s="85"/>
      <c r="F257" s="86" t="n">
        <v>0.28</v>
      </c>
      <c r="G257" s="85" t="n">
        <v>1.9</v>
      </c>
      <c r="H257" s="87" t="s">
        <v>61</v>
      </c>
      <c r="I257" s="86" t="n">
        <v>0.2</v>
      </c>
      <c r="J257" s="87" t="s">
        <v>479</v>
      </c>
    </row>
    <row r="258" customFormat="false" ht="12.75" hidden="false" customHeight="false" outlineLevel="0" collapsed="false">
      <c r="A258" s="1" t="s">
        <v>1370</v>
      </c>
      <c r="B258" s="1" t="s">
        <v>1371</v>
      </c>
      <c r="C258" s="27" t="s">
        <v>1394</v>
      </c>
      <c r="D258" s="27" t="s">
        <v>13</v>
      </c>
      <c r="E258" s="27"/>
      <c r="F258" s="31"/>
      <c r="G258" s="27"/>
      <c r="H258" s="30" t="s">
        <v>168</v>
      </c>
      <c r="I258" s="31" t="n">
        <v>0.22</v>
      </c>
      <c r="J258" s="30" t="s">
        <v>479</v>
      </c>
    </row>
    <row r="259" customFormat="false" ht="12.75" hidden="false" customHeight="false" outlineLevel="0" collapsed="false">
      <c r="A259" s="1" t="s">
        <v>1370</v>
      </c>
      <c r="B259" s="1" t="s">
        <v>1371</v>
      </c>
      <c r="C259" s="27" t="s">
        <v>1395</v>
      </c>
      <c r="D259" s="27" t="s">
        <v>13</v>
      </c>
      <c r="E259" s="27"/>
      <c r="F259" s="31"/>
      <c r="G259" s="27"/>
      <c r="H259" s="30" t="s">
        <v>168</v>
      </c>
      <c r="I259" s="31" t="n">
        <v>0.22</v>
      </c>
      <c r="J259" s="30" t="s">
        <v>479</v>
      </c>
    </row>
    <row r="260" customFormat="false" ht="12.75" hidden="false" customHeight="false" outlineLevel="0" collapsed="false">
      <c r="A260" s="1" t="s">
        <v>1370</v>
      </c>
      <c r="B260" s="1" t="s">
        <v>1371</v>
      </c>
      <c r="C260" s="85" t="s">
        <v>1396</v>
      </c>
      <c r="D260" s="85" t="s">
        <v>13</v>
      </c>
      <c r="E260" s="85"/>
      <c r="F260" s="86" t="n">
        <v>0.07</v>
      </c>
      <c r="G260" s="85" t="n">
        <v>1.9</v>
      </c>
      <c r="H260" s="87" t="s">
        <v>168</v>
      </c>
      <c r="I260" s="86" t="n">
        <v>0.07</v>
      </c>
      <c r="J260" s="87" t="s">
        <v>479</v>
      </c>
    </row>
    <row r="262" customFormat="false" ht="18" hidden="false" customHeight="false" outlineLevel="0" collapsed="false">
      <c r="B262" s="1" t="s">
        <v>2418</v>
      </c>
      <c r="C262" s="52" t="s">
        <v>2419</v>
      </c>
      <c r="D262" s="45" t="s">
        <v>1</v>
      </c>
    </row>
    <row r="263" customFormat="false" ht="12.75" hidden="false" customHeight="false" outlineLevel="0" collapsed="false">
      <c r="A263" s="1" t="s">
        <v>2420</v>
      </c>
      <c r="B263" s="1" t="s">
        <v>2418</v>
      </c>
      <c r="C263" s="27" t="s">
        <v>2421</v>
      </c>
      <c r="D263" s="27" t="s">
        <v>79</v>
      </c>
      <c r="E263" s="27"/>
      <c r="F263" s="31"/>
      <c r="G263" s="27"/>
      <c r="H263" s="30" t="s">
        <v>61</v>
      </c>
      <c r="I263" s="31" t="n">
        <v>3.99</v>
      </c>
      <c r="J263" s="30" t="s">
        <v>2422</v>
      </c>
    </row>
    <row r="264" customFormat="false" ht="12.75" hidden="false" customHeight="false" outlineLevel="0" collapsed="false">
      <c r="A264" s="1" t="s">
        <v>2420</v>
      </c>
      <c r="B264" s="1" t="s">
        <v>2418</v>
      </c>
      <c r="C264" s="27" t="s">
        <v>2423</v>
      </c>
      <c r="D264" s="27" t="s">
        <v>13</v>
      </c>
      <c r="E264" s="27"/>
      <c r="F264" s="31"/>
      <c r="G264" s="27"/>
      <c r="H264" s="30" t="s">
        <v>61</v>
      </c>
      <c r="I264" s="31" t="n">
        <v>3.93</v>
      </c>
      <c r="J264" s="30" t="s">
        <v>2422</v>
      </c>
    </row>
    <row r="265" customFormat="false" ht="12.75" hidden="false" customHeight="false" outlineLevel="0" collapsed="false">
      <c r="A265" s="1" t="s">
        <v>2420</v>
      </c>
      <c r="B265" s="1" t="s">
        <v>2418</v>
      </c>
      <c r="C265" s="27" t="s">
        <v>2424</v>
      </c>
      <c r="D265" s="27" t="s">
        <v>13</v>
      </c>
      <c r="E265" s="27"/>
      <c r="F265" s="31"/>
      <c r="G265" s="27"/>
      <c r="H265" s="30" t="s">
        <v>61</v>
      </c>
      <c r="I265" s="31" t="n">
        <v>19.33</v>
      </c>
      <c r="J265" s="30" t="s">
        <v>2422</v>
      </c>
    </row>
    <row r="266" customFormat="false" ht="12.75" hidden="false" customHeight="false" outlineLevel="0" collapsed="false">
      <c r="A266" s="1" t="s">
        <v>2420</v>
      </c>
      <c r="B266" s="1" t="s">
        <v>2418</v>
      </c>
      <c r="C266" s="27" t="s">
        <v>2425</v>
      </c>
      <c r="D266" s="27" t="s">
        <v>13</v>
      </c>
      <c r="E266" s="27"/>
      <c r="F266" s="31"/>
      <c r="G266" s="27"/>
      <c r="H266" s="30" t="s">
        <v>61</v>
      </c>
      <c r="I266" s="31" t="n">
        <v>3.99</v>
      </c>
      <c r="J266" s="30" t="s">
        <v>2422</v>
      </c>
    </row>
    <row r="267" customFormat="false" ht="12.75" hidden="false" customHeight="false" outlineLevel="0" collapsed="false">
      <c r="A267" s="1" t="s">
        <v>2419</v>
      </c>
      <c r="B267" s="1" t="s">
        <v>2418</v>
      </c>
      <c r="C267" s="27" t="s">
        <v>2426</v>
      </c>
      <c r="D267" s="27" t="s">
        <v>88</v>
      </c>
      <c r="E267" s="27"/>
      <c r="F267" s="31"/>
      <c r="G267" s="27"/>
      <c r="H267" s="30" t="s">
        <v>61</v>
      </c>
      <c r="I267" s="31" t="n">
        <v>1.76</v>
      </c>
      <c r="J267" s="30" t="s">
        <v>206</v>
      </c>
    </row>
    <row r="268" customFormat="false" ht="12.75" hidden="false" customHeight="false" outlineLevel="0" collapsed="false">
      <c r="A268" s="1" t="s">
        <v>2419</v>
      </c>
      <c r="B268" s="1" t="s">
        <v>2418</v>
      </c>
      <c r="C268" s="27" t="s">
        <v>2427</v>
      </c>
      <c r="D268" s="27" t="s">
        <v>88</v>
      </c>
      <c r="E268" s="27"/>
      <c r="F268" s="31"/>
      <c r="G268" s="27"/>
      <c r="H268" s="30" t="s">
        <v>61</v>
      </c>
      <c r="I268" s="31" t="n">
        <v>1.45</v>
      </c>
      <c r="J268" s="30" t="s">
        <v>2422</v>
      </c>
    </row>
    <row r="269" customFormat="false" ht="12.75" hidden="false" customHeight="false" outlineLevel="0" collapsed="false">
      <c r="A269" s="1" t="s">
        <v>2419</v>
      </c>
      <c r="B269" s="1" t="s">
        <v>2418</v>
      </c>
      <c r="C269" s="27" t="s">
        <v>2428</v>
      </c>
      <c r="D269" s="27" t="s">
        <v>193</v>
      </c>
      <c r="E269" s="27"/>
      <c r="F269" s="31"/>
      <c r="G269" s="27"/>
      <c r="H269" s="30" t="s">
        <v>61</v>
      </c>
      <c r="I269" s="31" t="n">
        <v>2.65</v>
      </c>
      <c r="J269" s="30" t="s">
        <v>2422</v>
      </c>
    </row>
    <row r="270" customFormat="false" ht="12.75" hidden="false" customHeight="false" outlineLevel="0" collapsed="false">
      <c r="A270" s="1" t="s">
        <v>2419</v>
      </c>
      <c r="B270" s="1" t="s">
        <v>2418</v>
      </c>
      <c r="C270" s="27" t="s">
        <v>2429</v>
      </c>
      <c r="D270" s="27" t="s">
        <v>13</v>
      </c>
      <c r="E270" s="27"/>
      <c r="F270" s="31"/>
      <c r="G270" s="27"/>
      <c r="H270" s="30" t="s">
        <v>61</v>
      </c>
      <c r="I270" s="31" t="n">
        <v>3.93</v>
      </c>
      <c r="J270" s="30" t="s">
        <v>2422</v>
      </c>
    </row>
    <row r="271" customFormat="false" ht="12.75" hidden="false" customHeight="false" outlineLevel="0" collapsed="false">
      <c r="A271" s="1" t="s">
        <v>2419</v>
      </c>
      <c r="B271" s="1" t="s">
        <v>2418</v>
      </c>
      <c r="C271" s="27" t="s">
        <v>2430</v>
      </c>
      <c r="D271" s="27" t="s">
        <v>79</v>
      </c>
      <c r="E271" s="27"/>
      <c r="F271" s="31"/>
      <c r="G271" s="27"/>
      <c r="H271" s="30" t="s">
        <v>61</v>
      </c>
      <c r="I271" s="31" t="n">
        <v>2.29</v>
      </c>
      <c r="J271" s="30" t="s">
        <v>206</v>
      </c>
    </row>
    <row r="272" customFormat="false" ht="12.75" hidden="false" customHeight="false" outlineLevel="0" collapsed="false">
      <c r="A272" s="1" t="s">
        <v>2419</v>
      </c>
      <c r="B272" s="1" t="s">
        <v>2418</v>
      </c>
      <c r="C272" s="27" t="s">
        <v>2431</v>
      </c>
      <c r="D272" s="27" t="s">
        <v>79</v>
      </c>
      <c r="E272" s="27"/>
      <c r="F272" s="31"/>
      <c r="G272" s="27"/>
      <c r="H272" s="30" t="s">
        <v>61</v>
      </c>
      <c r="I272" s="31" t="n">
        <v>1.72</v>
      </c>
      <c r="J272" s="30" t="s">
        <v>2422</v>
      </c>
    </row>
    <row r="273" customFormat="false" ht="12.75" hidden="false" customHeight="false" outlineLevel="0" collapsed="false">
      <c r="A273" s="1" t="s">
        <v>2419</v>
      </c>
      <c r="B273" s="1" t="s">
        <v>2418</v>
      </c>
      <c r="C273" s="27" t="s">
        <v>2432</v>
      </c>
      <c r="D273" s="27" t="s">
        <v>13</v>
      </c>
      <c r="E273" s="27"/>
      <c r="F273" s="31"/>
      <c r="G273" s="27"/>
      <c r="H273" s="30" t="s">
        <v>61</v>
      </c>
      <c r="I273" s="31" t="n">
        <v>3.45</v>
      </c>
      <c r="J273" s="30" t="s">
        <v>206</v>
      </c>
    </row>
    <row r="274" customFormat="false" ht="12.75" hidden="false" customHeight="false" outlineLevel="0" collapsed="false">
      <c r="A274" s="1" t="s">
        <v>2419</v>
      </c>
      <c r="B274" s="1" t="s">
        <v>2418</v>
      </c>
      <c r="C274" s="27" t="s">
        <v>2433</v>
      </c>
      <c r="D274" s="27" t="s">
        <v>13</v>
      </c>
      <c r="E274" s="27"/>
      <c r="F274" s="31"/>
      <c r="G274" s="27"/>
      <c r="H274" s="30" t="s">
        <v>61</v>
      </c>
      <c r="I274" s="31" t="n">
        <v>4.65</v>
      </c>
      <c r="J274" s="30" t="s">
        <v>2422</v>
      </c>
    </row>
    <row r="275" customFormat="false" ht="12.75" hidden="false" customHeight="false" outlineLevel="0" collapsed="false">
      <c r="A275" s="1" t="s">
        <v>2419</v>
      </c>
      <c r="B275" s="1" t="s">
        <v>2418</v>
      </c>
      <c r="C275" s="27" t="s">
        <v>2434</v>
      </c>
      <c r="D275" s="49" t="s">
        <v>49</v>
      </c>
      <c r="E275" s="27"/>
      <c r="F275" s="31"/>
      <c r="G275" s="27"/>
      <c r="H275" s="30" t="s">
        <v>168</v>
      </c>
      <c r="I275" s="31" t="n">
        <v>0.94</v>
      </c>
      <c r="J275" s="30" t="s">
        <v>206</v>
      </c>
    </row>
    <row r="276" customFormat="false" ht="12.75" hidden="false" customHeight="false" outlineLevel="0" collapsed="false">
      <c r="A276" s="1" t="s">
        <v>2419</v>
      </c>
      <c r="B276" s="1" t="s">
        <v>2418</v>
      </c>
      <c r="C276" s="27" t="s">
        <v>2435</v>
      </c>
      <c r="D276" s="49" t="s">
        <v>49</v>
      </c>
      <c r="E276" s="27"/>
      <c r="F276" s="31"/>
      <c r="G276" s="27"/>
      <c r="H276" s="30" t="s">
        <v>61</v>
      </c>
      <c r="I276" s="31" t="n">
        <v>1.25</v>
      </c>
      <c r="J276" s="30" t="s">
        <v>2422</v>
      </c>
    </row>
    <row r="277" customFormat="false" ht="12.75" hidden="false" customHeight="false" outlineLevel="0" collapsed="false">
      <c r="A277" s="1" t="s">
        <v>2420</v>
      </c>
      <c r="B277" s="1" t="s">
        <v>2418</v>
      </c>
      <c r="C277" s="27" t="s">
        <v>2436</v>
      </c>
      <c r="D277" s="27" t="s">
        <v>13</v>
      </c>
      <c r="E277" s="27"/>
      <c r="F277" s="31"/>
      <c r="G277" s="27"/>
      <c r="H277" s="30" t="s">
        <v>61</v>
      </c>
      <c r="I277" s="31" t="n">
        <v>5.32</v>
      </c>
      <c r="J277" s="30" t="s">
        <v>2422</v>
      </c>
    </row>
    <row r="278" customFormat="false" ht="12.75" hidden="false" customHeight="false" outlineLevel="0" collapsed="false">
      <c r="A278" s="1" t="s">
        <v>2420</v>
      </c>
      <c r="B278" s="1" t="s">
        <v>2418</v>
      </c>
      <c r="C278" s="27" t="s">
        <v>2437</v>
      </c>
      <c r="D278" s="27" t="s">
        <v>2438</v>
      </c>
      <c r="E278" s="27"/>
      <c r="F278" s="31"/>
      <c r="G278" s="27"/>
      <c r="H278" s="30" t="s">
        <v>61</v>
      </c>
      <c r="I278" s="31" t="n">
        <v>3.27</v>
      </c>
      <c r="J278" s="30" t="s">
        <v>2422</v>
      </c>
    </row>
    <row r="279" customFormat="false" ht="12.75" hidden="false" customHeight="false" outlineLevel="0" collapsed="false">
      <c r="A279" s="1" t="s">
        <v>2420</v>
      </c>
      <c r="B279" s="1" t="s">
        <v>2418</v>
      </c>
      <c r="C279" s="27" t="s">
        <v>2439</v>
      </c>
      <c r="D279" s="27" t="s">
        <v>13</v>
      </c>
      <c r="E279" s="27"/>
      <c r="F279" s="31"/>
      <c r="G279" s="27"/>
      <c r="H279" s="30" t="s">
        <v>61</v>
      </c>
      <c r="I279" s="31" t="n">
        <v>4.95</v>
      </c>
      <c r="J279" s="30" t="s">
        <v>206</v>
      </c>
    </row>
    <row r="280" customFormat="false" ht="12.75" hidden="false" customHeight="false" outlineLevel="0" collapsed="false">
      <c r="A280" s="1" t="s">
        <v>2420</v>
      </c>
      <c r="B280" s="1" t="s">
        <v>2418</v>
      </c>
      <c r="C280" s="27" t="s">
        <v>2440</v>
      </c>
      <c r="D280" s="27" t="s">
        <v>13</v>
      </c>
      <c r="E280" s="27"/>
      <c r="F280" s="31"/>
      <c r="G280" s="27"/>
      <c r="H280" s="30" t="s">
        <v>61</v>
      </c>
      <c r="I280" s="31" t="n">
        <v>10.6</v>
      </c>
      <c r="J280" s="30" t="s">
        <v>2422</v>
      </c>
    </row>
    <row r="281" customFormat="false" ht="12.75" hidden="false" customHeight="false" outlineLevel="0" collapsed="false">
      <c r="A281" s="1" t="s">
        <v>2419</v>
      </c>
      <c r="B281" s="1" t="s">
        <v>2418</v>
      </c>
      <c r="C281" s="27" t="s">
        <v>2441</v>
      </c>
      <c r="D281" s="27" t="s">
        <v>16</v>
      </c>
      <c r="E281" s="27"/>
      <c r="F281" s="31"/>
      <c r="G281" s="27"/>
      <c r="H281" s="30" t="s">
        <v>61</v>
      </c>
      <c r="I281" s="31" t="n">
        <v>1.24</v>
      </c>
      <c r="J281" s="30" t="s">
        <v>2422</v>
      </c>
    </row>
    <row r="282" customFormat="false" ht="12.75" hidden="false" customHeight="false" outlineLevel="0" collapsed="false">
      <c r="A282" s="1" t="s">
        <v>2419</v>
      </c>
      <c r="B282" s="1" t="s">
        <v>2418</v>
      </c>
      <c r="C282" s="27" t="s">
        <v>2442</v>
      </c>
      <c r="D282" s="27" t="s">
        <v>274</v>
      </c>
      <c r="E282" s="27"/>
      <c r="F282" s="31"/>
      <c r="G282" s="27"/>
      <c r="H282" s="30" t="s">
        <v>61</v>
      </c>
      <c r="I282" s="31" t="n">
        <v>1.29</v>
      </c>
      <c r="J282" s="30" t="s">
        <v>2422</v>
      </c>
    </row>
    <row r="283" customFormat="false" ht="12.75" hidden="false" customHeight="false" outlineLevel="0" collapsed="false">
      <c r="A283" s="1" t="s">
        <v>2419</v>
      </c>
      <c r="B283" s="1" t="s">
        <v>2418</v>
      </c>
      <c r="C283" s="27" t="s">
        <v>2443</v>
      </c>
      <c r="D283" s="27" t="s">
        <v>13</v>
      </c>
      <c r="E283" s="27"/>
      <c r="F283" s="31"/>
      <c r="G283" s="27"/>
      <c r="H283" s="30" t="s">
        <v>168</v>
      </c>
      <c r="I283" s="31" t="n">
        <v>4.99</v>
      </c>
      <c r="J283" s="30" t="s">
        <v>206</v>
      </c>
    </row>
    <row r="284" customFormat="false" ht="12.75" hidden="false" customHeight="false" outlineLevel="0" collapsed="false">
      <c r="A284" s="1" t="s">
        <v>2419</v>
      </c>
      <c r="B284" s="1" t="s">
        <v>2418</v>
      </c>
      <c r="C284" s="27" t="s">
        <v>2444</v>
      </c>
      <c r="D284" s="27" t="s">
        <v>13</v>
      </c>
      <c r="E284" s="27"/>
      <c r="F284" s="31"/>
      <c r="G284" s="27"/>
      <c r="H284" s="30" t="s">
        <v>61</v>
      </c>
      <c r="I284" s="31" t="n">
        <v>3.95</v>
      </c>
      <c r="J284" s="30" t="s">
        <v>2422</v>
      </c>
    </row>
    <row r="285" customFormat="false" ht="12.75" hidden="false" customHeight="false" outlineLevel="0" collapsed="false">
      <c r="A285" s="1" t="s">
        <v>2419</v>
      </c>
      <c r="B285" s="1" t="s">
        <v>2418</v>
      </c>
      <c r="C285" s="27" t="s">
        <v>2445</v>
      </c>
      <c r="D285" s="27" t="s">
        <v>13</v>
      </c>
      <c r="E285" s="27"/>
      <c r="F285" s="31"/>
      <c r="G285" s="27"/>
      <c r="H285" s="30" t="s">
        <v>61</v>
      </c>
      <c r="I285" s="31" t="n">
        <v>3.99</v>
      </c>
      <c r="J285" s="30" t="s">
        <v>2422</v>
      </c>
    </row>
    <row r="287" customFormat="false" ht="18" hidden="false" customHeight="false" outlineLevel="0" collapsed="false">
      <c r="B287" s="1" t="s">
        <v>2195</v>
      </c>
      <c r="C287" s="52" t="s">
        <v>3940</v>
      </c>
      <c r="D287" s="45" t="s">
        <v>1</v>
      </c>
    </row>
    <row r="288" customFormat="false" ht="12.75" hidden="false" customHeight="false" outlineLevel="0" collapsed="false">
      <c r="A288" s="1" t="s">
        <v>2420</v>
      </c>
      <c r="B288" s="1" t="s">
        <v>2195</v>
      </c>
      <c r="C288" s="27" t="s">
        <v>2421</v>
      </c>
      <c r="D288" s="27" t="s">
        <v>79</v>
      </c>
      <c r="E288" s="27"/>
      <c r="F288" s="31"/>
      <c r="G288" s="27"/>
      <c r="H288" s="30" t="s">
        <v>61</v>
      </c>
      <c r="I288" s="31" t="n">
        <v>2.99</v>
      </c>
      <c r="J288" s="30" t="s">
        <v>206</v>
      </c>
    </row>
    <row r="289" customFormat="false" ht="12.75" hidden="false" customHeight="false" outlineLevel="0" collapsed="false">
      <c r="A289" s="1" t="s">
        <v>2420</v>
      </c>
      <c r="B289" s="1" t="s">
        <v>2195</v>
      </c>
      <c r="C289" s="27" t="s">
        <v>2423</v>
      </c>
      <c r="D289" s="27" t="s">
        <v>13</v>
      </c>
      <c r="E289" s="27"/>
      <c r="F289" s="31"/>
      <c r="G289" s="27"/>
      <c r="H289" s="30" t="s">
        <v>61</v>
      </c>
      <c r="I289" s="31" t="n">
        <v>2.99</v>
      </c>
      <c r="J289" s="30" t="s">
        <v>206</v>
      </c>
    </row>
    <row r="290" customFormat="false" ht="12.75" hidden="false" customHeight="false" outlineLevel="0" collapsed="false">
      <c r="A290" s="1" t="s">
        <v>2420</v>
      </c>
      <c r="B290" s="1" t="s">
        <v>2195</v>
      </c>
      <c r="C290" s="27" t="s">
        <v>2424</v>
      </c>
      <c r="D290" s="27" t="s">
        <v>13</v>
      </c>
      <c r="E290" s="27"/>
      <c r="F290" s="31"/>
      <c r="G290" s="27"/>
      <c r="H290" s="30" t="s">
        <v>61</v>
      </c>
      <c r="I290" s="31" t="n">
        <v>14</v>
      </c>
      <c r="J290" s="30" t="s">
        <v>206</v>
      </c>
    </row>
    <row r="291" customFormat="false" ht="12.75" hidden="false" customHeight="false" outlineLevel="0" collapsed="false">
      <c r="A291" s="1" t="s">
        <v>2420</v>
      </c>
      <c r="B291" s="1" t="s">
        <v>2195</v>
      </c>
      <c r="C291" s="27" t="s">
        <v>2425</v>
      </c>
      <c r="D291" s="27" t="s">
        <v>13</v>
      </c>
      <c r="E291" s="27"/>
      <c r="F291" s="31"/>
      <c r="G291" s="27"/>
      <c r="H291" s="30" t="s">
        <v>61</v>
      </c>
      <c r="I291" s="31" t="n">
        <v>2.99</v>
      </c>
      <c r="J291" s="30" t="s">
        <v>206</v>
      </c>
    </row>
    <row r="292" customFormat="false" ht="12.75" hidden="false" customHeight="false" outlineLevel="0" collapsed="false">
      <c r="A292" s="1" t="s">
        <v>2419</v>
      </c>
      <c r="B292" s="1" t="s">
        <v>2195</v>
      </c>
      <c r="C292" s="27" t="s">
        <v>2426</v>
      </c>
      <c r="D292" s="27" t="s">
        <v>88</v>
      </c>
      <c r="E292" s="27"/>
      <c r="F292" s="31"/>
      <c r="G292" s="27"/>
      <c r="H292" s="30" t="s">
        <v>61</v>
      </c>
      <c r="I292" s="31" t="n">
        <v>1.76</v>
      </c>
      <c r="J292" s="30" t="s">
        <v>206</v>
      </c>
    </row>
    <row r="293" customFormat="false" ht="12.75" hidden="false" customHeight="false" outlineLevel="0" collapsed="false">
      <c r="A293" s="1" t="s">
        <v>2419</v>
      </c>
      <c r="B293" s="1" t="s">
        <v>2195</v>
      </c>
      <c r="C293" s="27" t="s">
        <v>3941</v>
      </c>
      <c r="D293" s="27" t="s">
        <v>193</v>
      </c>
      <c r="E293" s="27"/>
      <c r="F293" s="31"/>
      <c r="G293" s="27"/>
      <c r="H293" s="30" t="s">
        <v>61</v>
      </c>
      <c r="I293" s="31" t="n">
        <v>0.94</v>
      </c>
      <c r="J293" s="30" t="s">
        <v>206</v>
      </c>
    </row>
    <row r="294" customFormat="false" ht="12.75" hidden="false" customHeight="false" outlineLevel="0" collapsed="false">
      <c r="A294" s="1" t="s">
        <v>2419</v>
      </c>
      <c r="B294" s="1" t="s">
        <v>2195</v>
      </c>
      <c r="C294" s="27" t="s">
        <v>2429</v>
      </c>
      <c r="D294" s="27" t="s">
        <v>13</v>
      </c>
      <c r="E294" s="27"/>
      <c r="F294" s="31"/>
      <c r="G294" s="27"/>
      <c r="H294" s="30" t="s">
        <v>61</v>
      </c>
      <c r="I294" s="31" t="n">
        <v>2.99</v>
      </c>
      <c r="J294" s="30" t="s">
        <v>206</v>
      </c>
    </row>
    <row r="295" customFormat="false" ht="12.75" hidden="false" customHeight="false" outlineLevel="0" collapsed="false">
      <c r="A295" s="1" t="s">
        <v>2419</v>
      </c>
      <c r="B295" s="1" t="s">
        <v>2195</v>
      </c>
      <c r="C295" s="27" t="s">
        <v>2430</v>
      </c>
      <c r="D295" s="27" t="s">
        <v>79</v>
      </c>
      <c r="E295" s="27"/>
      <c r="F295" s="31"/>
      <c r="G295" s="27"/>
      <c r="H295" s="30" t="s">
        <v>61</v>
      </c>
      <c r="I295" s="31" t="n">
        <v>2.29</v>
      </c>
      <c r="J295" s="30" t="s">
        <v>206</v>
      </c>
    </row>
    <row r="296" customFormat="false" ht="12.75" hidden="false" customHeight="false" outlineLevel="0" collapsed="false">
      <c r="A296" s="1" t="s">
        <v>2419</v>
      </c>
      <c r="B296" s="1" t="s">
        <v>2195</v>
      </c>
      <c r="C296" s="27" t="s">
        <v>2432</v>
      </c>
      <c r="D296" s="27" t="s">
        <v>13</v>
      </c>
      <c r="E296" s="27"/>
      <c r="F296" s="31"/>
      <c r="G296" s="27"/>
      <c r="H296" s="30" t="s">
        <v>61</v>
      </c>
      <c r="I296" s="31" t="n">
        <v>3.45</v>
      </c>
      <c r="J296" s="30" t="s">
        <v>206</v>
      </c>
    </row>
    <row r="297" customFormat="false" ht="12.75" hidden="false" customHeight="false" outlineLevel="0" collapsed="false">
      <c r="A297" s="1" t="s">
        <v>2419</v>
      </c>
      <c r="B297" s="1" t="s">
        <v>2195</v>
      </c>
      <c r="C297" s="27" t="s">
        <v>2434</v>
      </c>
      <c r="D297" s="49" t="s">
        <v>49</v>
      </c>
      <c r="E297" s="27"/>
      <c r="F297" s="31"/>
      <c r="G297" s="27"/>
      <c r="H297" s="30" t="s">
        <v>168</v>
      </c>
      <c r="I297" s="31" t="n">
        <v>0.94</v>
      </c>
      <c r="J297" s="30" t="s">
        <v>206</v>
      </c>
    </row>
    <row r="298" customFormat="false" ht="12.75" hidden="false" customHeight="false" outlineLevel="0" collapsed="false">
      <c r="A298" s="1" t="s">
        <v>2420</v>
      </c>
      <c r="B298" s="1" t="s">
        <v>2195</v>
      </c>
      <c r="C298" s="27" t="s">
        <v>2436</v>
      </c>
      <c r="D298" s="27" t="s">
        <v>13</v>
      </c>
      <c r="E298" s="27"/>
      <c r="F298" s="31"/>
      <c r="G298" s="27"/>
      <c r="H298" s="30" t="s">
        <v>61</v>
      </c>
      <c r="I298" s="31" t="n">
        <v>3.99</v>
      </c>
      <c r="J298" s="30" t="s">
        <v>206</v>
      </c>
    </row>
    <row r="299" customFormat="false" ht="12.75" hidden="false" customHeight="false" outlineLevel="0" collapsed="false">
      <c r="A299" s="1" t="s">
        <v>2420</v>
      </c>
      <c r="B299" s="1" t="s">
        <v>2195</v>
      </c>
      <c r="C299" s="27" t="s">
        <v>2439</v>
      </c>
      <c r="D299" s="27" t="s">
        <v>13</v>
      </c>
      <c r="E299" s="27"/>
      <c r="F299" s="31"/>
      <c r="G299" s="27"/>
      <c r="H299" s="30" t="s">
        <v>61</v>
      </c>
      <c r="I299" s="31" t="n">
        <v>4.95</v>
      </c>
      <c r="J299" s="30" t="s">
        <v>206</v>
      </c>
    </row>
    <row r="300" customFormat="false" ht="12.75" hidden="false" customHeight="false" outlineLevel="0" collapsed="false">
      <c r="A300" s="1" t="s">
        <v>2420</v>
      </c>
      <c r="B300" s="1" t="s">
        <v>2195</v>
      </c>
      <c r="C300" s="27" t="s">
        <v>2440</v>
      </c>
      <c r="D300" s="27" t="s">
        <v>13</v>
      </c>
      <c r="E300" s="27"/>
      <c r="F300" s="31"/>
      <c r="G300" s="27"/>
      <c r="H300" s="30" t="s">
        <v>61</v>
      </c>
      <c r="I300" s="31" t="n">
        <v>7.95</v>
      </c>
      <c r="J300" s="30" t="s">
        <v>206</v>
      </c>
    </row>
    <row r="301" customFormat="false" ht="12.75" hidden="false" customHeight="false" outlineLevel="0" collapsed="false">
      <c r="A301" s="1" t="s">
        <v>2419</v>
      </c>
      <c r="B301" s="1" t="s">
        <v>2195</v>
      </c>
      <c r="C301" s="27" t="s">
        <v>3942</v>
      </c>
      <c r="D301" s="27" t="s">
        <v>16</v>
      </c>
      <c r="E301" s="27"/>
      <c r="F301" s="31"/>
      <c r="G301" s="27"/>
      <c r="H301" s="30" t="s">
        <v>168</v>
      </c>
      <c r="I301" s="31" t="n">
        <v>1.12</v>
      </c>
      <c r="J301" s="30" t="s">
        <v>206</v>
      </c>
    </row>
    <row r="302" customFormat="false" ht="12.75" hidden="false" customHeight="false" outlineLevel="0" collapsed="false">
      <c r="A302" s="1" t="s">
        <v>2419</v>
      </c>
      <c r="B302" s="1" t="s">
        <v>2195</v>
      </c>
      <c r="C302" s="27" t="s">
        <v>2442</v>
      </c>
      <c r="D302" s="27" t="s">
        <v>274</v>
      </c>
      <c r="E302" s="27"/>
      <c r="F302" s="31"/>
      <c r="G302" s="27"/>
      <c r="H302" s="30" t="s">
        <v>168</v>
      </c>
      <c r="I302" s="31" t="n">
        <v>0.97</v>
      </c>
      <c r="J302" s="30" t="s">
        <v>206</v>
      </c>
    </row>
    <row r="303" customFormat="false" ht="12.75" hidden="false" customHeight="false" outlineLevel="0" collapsed="false">
      <c r="A303" s="1" t="s">
        <v>2419</v>
      </c>
      <c r="B303" s="1" t="s">
        <v>2195</v>
      </c>
      <c r="C303" s="27" t="s">
        <v>2443</v>
      </c>
      <c r="D303" s="27" t="s">
        <v>13</v>
      </c>
      <c r="E303" s="27"/>
      <c r="F303" s="31"/>
      <c r="G303" s="27"/>
      <c r="H303" s="30" t="s">
        <v>168</v>
      </c>
      <c r="I303" s="31" t="n">
        <v>4.99</v>
      </c>
      <c r="J303" s="30" t="s">
        <v>206</v>
      </c>
    </row>
    <row r="304" customFormat="false" ht="12.75" hidden="false" customHeight="false" outlineLevel="0" collapsed="false">
      <c r="D304" s="2"/>
    </row>
    <row r="305" customFormat="false" ht="18" hidden="false" customHeight="false" outlineLevel="0" collapsed="false">
      <c r="B305" s="1" t="s">
        <v>3943</v>
      </c>
      <c r="C305" s="52" t="s">
        <v>716</v>
      </c>
      <c r="D305" s="45" t="s">
        <v>1</v>
      </c>
    </row>
    <row r="306" customFormat="false" ht="12.75" hidden="false" customHeight="false" outlineLevel="0" collapsed="false">
      <c r="A306" s="1" t="s">
        <v>717</v>
      </c>
      <c r="B306" s="1" t="s">
        <v>3943</v>
      </c>
      <c r="C306" s="27" t="s">
        <v>718</v>
      </c>
      <c r="D306" s="27" t="s">
        <v>79</v>
      </c>
      <c r="E306" s="27"/>
      <c r="F306" s="31"/>
      <c r="G306" s="27"/>
      <c r="H306" s="30" t="s">
        <v>61</v>
      </c>
      <c r="I306" s="31" t="n">
        <v>0.27</v>
      </c>
      <c r="J306" s="30" t="s">
        <v>710</v>
      </c>
    </row>
    <row r="307" customFormat="false" ht="12.75" hidden="false" customHeight="false" outlineLevel="0" collapsed="false">
      <c r="A307" s="1" t="s">
        <v>717</v>
      </c>
      <c r="B307" s="1" t="s">
        <v>3943</v>
      </c>
      <c r="C307" s="27" t="s">
        <v>719</v>
      </c>
      <c r="D307" s="27" t="s">
        <v>13</v>
      </c>
      <c r="E307" s="27"/>
      <c r="F307" s="31"/>
      <c r="G307" s="27"/>
      <c r="H307" s="30" t="s">
        <v>61</v>
      </c>
      <c r="I307" s="31" t="n">
        <v>0.65</v>
      </c>
      <c r="J307" s="30" t="s">
        <v>710</v>
      </c>
    </row>
    <row r="308" customFormat="false" ht="12.75" hidden="false" customHeight="false" outlineLevel="0" collapsed="false">
      <c r="A308" s="1" t="s">
        <v>717</v>
      </c>
      <c r="B308" s="1" t="s">
        <v>3943</v>
      </c>
      <c r="C308" s="27" t="s">
        <v>720</v>
      </c>
      <c r="D308" s="27" t="s">
        <v>70</v>
      </c>
      <c r="E308" s="27"/>
      <c r="F308" s="31"/>
      <c r="G308" s="27"/>
      <c r="H308" s="30" t="s">
        <v>61</v>
      </c>
      <c r="I308" s="31" t="n">
        <v>0.27</v>
      </c>
      <c r="J308" s="30" t="s">
        <v>710</v>
      </c>
    </row>
    <row r="309" customFormat="false" ht="12.75" hidden="false" customHeight="false" outlineLevel="0" collapsed="false">
      <c r="A309" s="1" t="s">
        <v>717</v>
      </c>
      <c r="B309" s="1" t="s">
        <v>3943</v>
      </c>
      <c r="C309" s="27" t="s">
        <v>721</v>
      </c>
      <c r="D309" s="27" t="s">
        <v>13</v>
      </c>
      <c r="E309" s="27"/>
      <c r="F309" s="31"/>
      <c r="G309" s="27"/>
      <c r="H309" s="30" t="s">
        <v>61</v>
      </c>
      <c r="I309" s="31" t="n">
        <v>0.47</v>
      </c>
      <c r="J309" s="30" t="s">
        <v>710</v>
      </c>
    </row>
    <row r="310" customFormat="false" ht="12.75" hidden="false" customHeight="false" outlineLevel="0" collapsed="false">
      <c r="A310" s="1" t="s">
        <v>717</v>
      </c>
      <c r="B310" s="1" t="s">
        <v>3943</v>
      </c>
      <c r="C310" s="27" t="s">
        <v>722</v>
      </c>
      <c r="D310" s="27" t="s">
        <v>13</v>
      </c>
      <c r="E310" s="27"/>
      <c r="F310" s="31"/>
      <c r="G310" s="27"/>
      <c r="H310" s="30" t="s">
        <v>61</v>
      </c>
      <c r="I310" s="31" t="n">
        <v>0.27</v>
      </c>
      <c r="J310" s="30" t="s">
        <v>710</v>
      </c>
    </row>
    <row r="311" customFormat="false" ht="12.75" hidden="false" customHeight="false" outlineLevel="0" collapsed="false">
      <c r="A311" s="1" t="s">
        <v>717</v>
      </c>
      <c r="B311" s="1" t="s">
        <v>3943</v>
      </c>
      <c r="C311" s="27" t="s">
        <v>723</v>
      </c>
      <c r="D311" s="27" t="s">
        <v>88</v>
      </c>
      <c r="E311" s="27"/>
      <c r="F311" s="31"/>
      <c r="G311" s="27"/>
      <c r="H311" s="30" t="s">
        <v>61</v>
      </c>
      <c r="I311" s="31" t="n">
        <v>0.27</v>
      </c>
      <c r="J311" s="30" t="s">
        <v>710</v>
      </c>
    </row>
    <row r="312" customFormat="false" ht="12.75" hidden="false" customHeight="false" outlineLevel="0" collapsed="false">
      <c r="A312" s="1" t="s">
        <v>717</v>
      </c>
      <c r="B312" s="1" t="s">
        <v>3943</v>
      </c>
      <c r="C312" s="27" t="s">
        <v>724</v>
      </c>
      <c r="D312" s="27" t="s">
        <v>13</v>
      </c>
      <c r="E312" s="27"/>
      <c r="F312" s="31"/>
      <c r="G312" s="27"/>
      <c r="H312" s="30" t="s">
        <v>168</v>
      </c>
      <c r="I312" s="31" t="n">
        <v>0.47</v>
      </c>
      <c r="J312" s="30" t="s">
        <v>710</v>
      </c>
    </row>
    <row r="313" customFormat="false" ht="12.75" hidden="false" customHeight="false" outlineLevel="0" collapsed="false">
      <c r="A313" s="1" t="s">
        <v>717</v>
      </c>
      <c r="B313" s="1" t="s">
        <v>3943</v>
      </c>
      <c r="C313" s="27" t="s">
        <v>725</v>
      </c>
      <c r="D313" s="27" t="s">
        <v>390</v>
      </c>
      <c r="E313" s="27"/>
      <c r="F313" s="31"/>
      <c r="G313" s="27"/>
      <c r="H313" s="30" t="s">
        <v>168</v>
      </c>
      <c r="I313" s="31" t="n">
        <v>0.26</v>
      </c>
      <c r="J313" s="30" t="s">
        <v>710</v>
      </c>
    </row>
    <row r="314" customFormat="false" ht="12.75" hidden="false" customHeight="false" outlineLevel="0" collapsed="false">
      <c r="A314" s="1" t="s">
        <v>717</v>
      </c>
      <c r="B314" s="1" t="s">
        <v>3943</v>
      </c>
      <c r="C314" s="27" t="s">
        <v>726</v>
      </c>
      <c r="D314" s="27" t="s">
        <v>26</v>
      </c>
      <c r="E314" s="27"/>
      <c r="F314" s="31"/>
      <c r="G314" s="27"/>
      <c r="H314" s="30" t="s">
        <v>168</v>
      </c>
      <c r="I314" s="31" t="n">
        <v>0.27</v>
      </c>
      <c r="J314" s="30" t="s">
        <v>710</v>
      </c>
    </row>
    <row r="315" customFormat="false" ht="12.75" hidden="false" customHeight="false" outlineLevel="0" collapsed="false">
      <c r="A315" s="1" t="s">
        <v>717</v>
      </c>
      <c r="B315" s="1" t="s">
        <v>3943</v>
      </c>
      <c r="C315" s="27" t="s">
        <v>727</v>
      </c>
      <c r="D315" s="27" t="s">
        <v>728</v>
      </c>
      <c r="E315" s="27"/>
      <c r="F315" s="31"/>
      <c r="G315" s="27"/>
      <c r="H315" s="30" t="s">
        <v>168</v>
      </c>
      <c r="I315" s="31" t="n">
        <v>0.27</v>
      </c>
      <c r="J315" s="30" t="s">
        <v>710</v>
      </c>
    </row>
    <row r="316" customFormat="false" ht="12.75" hidden="false" customHeight="false" outlineLevel="0" collapsed="false">
      <c r="A316" s="1" t="s">
        <v>717</v>
      </c>
      <c r="B316" s="1" t="s">
        <v>3943</v>
      </c>
      <c r="C316" s="27" t="s">
        <v>729</v>
      </c>
      <c r="D316" s="27" t="s">
        <v>16</v>
      </c>
      <c r="E316" s="27"/>
      <c r="F316" s="31"/>
      <c r="G316" s="27"/>
      <c r="H316" s="30" t="s">
        <v>168</v>
      </c>
      <c r="I316" s="31" t="n">
        <v>0.27</v>
      </c>
      <c r="J316" s="30" t="s">
        <v>710</v>
      </c>
    </row>
    <row r="317" customFormat="false" ht="12.75" hidden="false" customHeight="false" outlineLevel="0" collapsed="false">
      <c r="A317" s="1" t="s">
        <v>717</v>
      </c>
      <c r="B317" s="1" t="s">
        <v>3943</v>
      </c>
      <c r="C317" s="27" t="s">
        <v>730</v>
      </c>
      <c r="D317" s="27" t="s">
        <v>51</v>
      </c>
      <c r="E317" s="27"/>
      <c r="F317" s="31"/>
      <c r="G317" s="27"/>
      <c r="H317" s="30" t="s">
        <v>168</v>
      </c>
      <c r="I317" s="31" t="n">
        <v>0.27</v>
      </c>
      <c r="J317" s="30" t="s">
        <v>710</v>
      </c>
    </row>
    <row r="318" customFormat="false" ht="12.75" hidden="false" customHeight="false" outlineLevel="0" collapsed="false">
      <c r="A318" s="1" t="s">
        <v>717</v>
      </c>
      <c r="B318" s="1" t="s">
        <v>3943</v>
      </c>
      <c r="C318" s="27" t="s">
        <v>731</v>
      </c>
      <c r="D318" s="27" t="s">
        <v>24</v>
      </c>
      <c r="E318" s="27"/>
      <c r="F318" s="31"/>
      <c r="G318" s="27"/>
      <c r="H318" s="30" t="s">
        <v>168</v>
      </c>
      <c r="I318" s="31" t="n">
        <v>0.27</v>
      </c>
      <c r="J318" s="30" t="s">
        <v>710</v>
      </c>
    </row>
    <row r="319" customFormat="false" ht="12.75" hidden="false" customHeight="false" outlineLevel="0" collapsed="false">
      <c r="A319" s="1" t="s">
        <v>717</v>
      </c>
      <c r="B319" s="1" t="s">
        <v>3943</v>
      </c>
      <c r="C319" s="27" t="s">
        <v>732</v>
      </c>
      <c r="D319" s="27" t="s">
        <v>20</v>
      </c>
      <c r="E319" s="27"/>
      <c r="F319" s="31"/>
      <c r="G319" s="27"/>
      <c r="H319" s="30" t="s">
        <v>168</v>
      </c>
      <c r="I319" s="31" t="n">
        <v>0.26</v>
      </c>
      <c r="J319" s="30" t="s">
        <v>710</v>
      </c>
    </row>
    <row r="320" customFormat="false" ht="12.75" hidden="false" customHeight="false" outlineLevel="0" collapsed="false">
      <c r="A320" s="1" t="s">
        <v>717</v>
      </c>
      <c r="B320" s="1" t="s">
        <v>3943</v>
      </c>
      <c r="C320" s="27" t="s">
        <v>733</v>
      </c>
      <c r="D320" s="27" t="s">
        <v>13</v>
      </c>
      <c r="E320" s="27"/>
      <c r="F320" s="31"/>
      <c r="G320" s="27"/>
      <c r="H320" s="30" t="s">
        <v>168</v>
      </c>
      <c r="I320" s="31" t="n">
        <v>0.39</v>
      </c>
      <c r="J320" s="30" t="s">
        <v>710</v>
      </c>
    </row>
    <row r="321" customFormat="false" ht="12.75" hidden="false" customHeight="false" outlineLevel="0" collapsed="false">
      <c r="A321" s="1" t="s">
        <v>717</v>
      </c>
      <c r="B321" s="1" t="s">
        <v>3943</v>
      </c>
      <c r="C321" s="27" t="s">
        <v>734</v>
      </c>
      <c r="D321" s="27" t="s">
        <v>13</v>
      </c>
      <c r="E321" s="27"/>
      <c r="F321" s="31"/>
      <c r="G321" s="27"/>
      <c r="H321" s="30" t="s">
        <v>168</v>
      </c>
      <c r="I321" s="31" t="n">
        <v>0.51</v>
      </c>
      <c r="J321" s="30" t="s">
        <v>710</v>
      </c>
    </row>
    <row r="322" customFormat="false" ht="12.75" hidden="false" customHeight="false" outlineLevel="0" collapsed="false">
      <c r="A322" s="1" t="s">
        <v>717</v>
      </c>
      <c r="B322" s="1" t="s">
        <v>3943</v>
      </c>
      <c r="C322" s="27" t="s">
        <v>735</v>
      </c>
      <c r="D322" s="27" t="s">
        <v>193</v>
      </c>
      <c r="E322" s="27"/>
      <c r="F322" s="31"/>
      <c r="G322" s="27"/>
      <c r="H322" s="30" t="s">
        <v>168</v>
      </c>
      <c r="I322" s="31" t="n">
        <v>0.33</v>
      </c>
      <c r="J322" s="30" t="s">
        <v>710</v>
      </c>
    </row>
    <row r="324" customFormat="false" ht="18" hidden="false" customHeight="false" outlineLevel="0" collapsed="false">
      <c r="B324" s="1" t="s">
        <v>3938</v>
      </c>
      <c r="C324" s="52" t="s">
        <v>736</v>
      </c>
      <c r="D324" s="45" t="s">
        <v>1</v>
      </c>
    </row>
    <row r="325" customFormat="false" ht="12.75" hidden="false" customHeight="false" outlineLevel="0" collapsed="false">
      <c r="A325" s="1" t="s">
        <v>737</v>
      </c>
      <c r="B325" s="1" t="s">
        <v>3938</v>
      </c>
      <c r="C325" s="27" t="s">
        <v>738</v>
      </c>
      <c r="D325" s="27" t="s">
        <v>13</v>
      </c>
      <c r="E325" s="27"/>
      <c r="F325" s="31"/>
      <c r="G325" s="27"/>
      <c r="H325" s="30" t="s">
        <v>61</v>
      </c>
      <c r="I325" s="31" t="n">
        <v>10.65</v>
      </c>
      <c r="J325" s="30" t="s">
        <v>710</v>
      </c>
    </row>
    <row r="326" customFormat="false" ht="12.75" hidden="false" customHeight="false" outlineLevel="0" collapsed="false">
      <c r="A326" s="1" t="s">
        <v>737</v>
      </c>
      <c r="B326" s="1" t="s">
        <v>3938</v>
      </c>
      <c r="C326" s="27" t="s">
        <v>739</v>
      </c>
      <c r="D326" s="27" t="s">
        <v>70</v>
      </c>
      <c r="E326" s="27"/>
      <c r="F326" s="31"/>
      <c r="G326" s="27"/>
      <c r="H326" s="30" t="s">
        <v>61</v>
      </c>
      <c r="I326" s="31" t="n">
        <v>0.57</v>
      </c>
      <c r="J326" s="30" t="s">
        <v>710</v>
      </c>
    </row>
    <row r="327" customFormat="false" ht="12.75" hidden="false" customHeight="false" outlineLevel="0" collapsed="false">
      <c r="A327" s="1" t="s">
        <v>737</v>
      </c>
      <c r="B327" s="1" t="s">
        <v>3938</v>
      </c>
      <c r="C327" s="27" t="s">
        <v>740</v>
      </c>
      <c r="D327" s="27" t="s">
        <v>13</v>
      </c>
      <c r="E327" s="27"/>
      <c r="F327" s="31"/>
      <c r="G327" s="27"/>
      <c r="H327" s="30" t="s">
        <v>61</v>
      </c>
      <c r="I327" s="31" t="n">
        <v>7.32</v>
      </c>
      <c r="J327" s="30" t="s">
        <v>710</v>
      </c>
    </row>
    <row r="328" customFormat="false" ht="12.75" hidden="false" customHeight="false" outlineLevel="0" collapsed="false">
      <c r="A328" s="1" t="s">
        <v>737</v>
      </c>
      <c r="B328" s="1" t="s">
        <v>3938</v>
      </c>
      <c r="C328" s="27" t="s">
        <v>741</v>
      </c>
      <c r="D328" s="27" t="s">
        <v>13</v>
      </c>
      <c r="E328" s="27"/>
      <c r="F328" s="31"/>
      <c r="G328" s="27"/>
      <c r="H328" s="30" t="s">
        <v>61</v>
      </c>
      <c r="I328" s="31" t="n">
        <v>4.99</v>
      </c>
      <c r="J328" s="30" t="s">
        <v>710</v>
      </c>
    </row>
    <row r="329" customFormat="false" ht="12.75" hidden="false" customHeight="false" outlineLevel="0" collapsed="false">
      <c r="A329" s="1" t="s">
        <v>737</v>
      </c>
      <c r="B329" s="1" t="s">
        <v>3938</v>
      </c>
      <c r="C329" s="27" t="s">
        <v>742</v>
      </c>
      <c r="D329" s="27" t="s">
        <v>193</v>
      </c>
      <c r="E329" s="27"/>
      <c r="F329" s="31"/>
      <c r="G329" s="27"/>
      <c r="H329" s="30" t="s">
        <v>168</v>
      </c>
      <c r="I329" s="31" t="n">
        <v>0.57</v>
      </c>
      <c r="J329" s="30" t="s">
        <v>710</v>
      </c>
    </row>
    <row r="330" customFormat="false" ht="12.75" hidden="false" customHeight="false" outlineLevel="0" collapsed="false">
      <c r="A330" s="1" t="s">
        <v>737</v>
      </c>
      <c r="B330" s="1" t="s">
        <v>3938</v>
      </c>
      <c r="C330" s="27" t="s">
        <v>743</v>
      </c>
      <c r="D330" s="27" t="s">
        <v>88</v>
      </c>
      <c r="E330" s="27"/>
      <c r="F330" s="31"/>
      <c r="G330" s="27"/>
      <c r="H330" s="30" t="s">
        <v>168</v>
      </c>
      <c r="I330" s="31" t="n">
        <v>0.57</v>
      </c>
      <c r="J330" s="30" t="s">
        <v>710</v>
      </c>
    </row>
    <row r="331" customFormat="false" ht="12.75" hidden="false" customHeight="false" outlineLevel="0" collapsed="false">
      <c r="A331" s="1" t="s">
        <v>737</v>
      </c>
      <c r="B331" s="1" t="s">
        <v>3938</v>
      </c>
      <c r="C331" s="27" t="s">
        <v>744</v>
      </c>
      <c r="D331" s="27" t="s">
        <v>16</v>
      </c>
      <c r="E331" s="27"/>
      <c r="F331" s="31"/>
      <c r="G331" s="27"/>
      <c r="H331" s="30" t="s">
        <v>168</v>
      </c>
      <c r="I331" s="31" t="n">
        <v>0.66</v>
      </c>
      <c r="J331" s="30" t="s">
        <v>710</v>
      </c>
    </row>
    <row r="332" customFormat="false" ht="12.75" hidden="false" customHeight="false" outlineLevel="0" collapsed="false">
      <c r="A332" s="1" t="s">
        <v>737</v>
      </c>
      <c r="B332" s="1" t="s">
        <v>3938</v>
      </c>
      <c r="C332" s="27" t="s">
        <v>745</v>
      </c>
      <c r="D332" s="27" t="s">
        <v>13</v>
      </c>
      <c r="E332" s="27"/>
      <c r="F332" s="31"/>
      <c r="G332" s="27"/>
      <c r="H332" s="30" t="s">
        <v>168</v>
      </c>
      <c r="I332" s="31" t="n">
        <v>1.75</v>
      </c>
      <c r="J332" s="30" t="s">
        <v>710</v>
      </c>
    </row>
    <row r="333" customFormat="false" ht="12.75" hidden="false" customHeight="false" outlineLevel="0" collapsed="false">
      <c r="A333" s="1" t="s">
        <v>746</v>
      </c>
      <c r="B333" s="1" t="s">
        <v>3938</v>
      </c>
      <c r="C333" s="27" t="s">
        <v>747</v>
      </c>
      <c r="D333" s="27" t="s">
        <v>20</v>
      </c>
      <c r="E333" s="27"/>
      <c r="F333" s="31"/>
      <c r="G333" s="27"/>
      <c r="H333" s="30" t="s">
        <v>61</v>
      </c>
      <c r="I333" s="31" t="n">
        <v>1.35</v>
      </c>
      <c r="J333" s="30" t="s">
        <v>710</v>
      </c>
    </row>
    <row r="334" customFormat="false" ht="12.75" hidden="false" customHeight="false" outlineLevel="0" collapsed="false">
      <c r="A334" s="1" t="s">
        <v>746</v>
      </c>
      <c r="B334" s="1" t="s">
        <v>3938</v>
      </c>
      <c r="C334" s="27" t="s">
        <v>748</v>
      </c>
      <c r="D334" s="27" t="s">
        <v>13</v>
      </c>
      <c r="E334" s="27"/>
      <c r="F334" s="31"/>
      <c r="G334" s="27"/>
      <c r="H334" s="30" t="s">
        <v>61</v>
      </c>
      <c r="I334" s="31" t="n">
        <v>2.95</v>
      </c>
      <c r="J334" s="30" t="s">
        <v>710</v>
      </c>
    </row>
    <row r="335" customFormat="false" ht="12.75" hidden="false" customHeight="false" outlineLevel="0" collapsed="false">
      <c r="A335" s="1" t="s">
        <v>746</v>
      </c>
      <c r="B335" s="1" t="s">
        <v>3938</v>
      </c>
      <c r="C335" s="27" t="s">
        <v>749</v>
      </c>
      <c r="D335" s="27" t="s">
        <v>13</v>
      </c>
      <c r="E335" s="27"/>
      <c r="F335" s="31"/>
      <c r="G335" s="27"/>
      <c r="H335" s="30" t="s">
        <v>168</v>
      </c>
      <c r="I335" s="31" t="n">
        <v>2.95</v>
      </c>
      <c r="J335" s="30" t="s">
        <v>710</v>
      </c>
    </row>
    <row r="336" customFormat="false" ht="12.75" hidden="false" customHeight="false" outlineLevel="0" collapsed="false">
      <c r="A336" s="1" t="s">
        <v>746</v>
      </c>
      <c r="B336" s="1" t="s">
        <v>3938</v>
      </c>
      <c r="C336" s="27" t="s">
        <v>750</v>
      </c>
      <c r="D336" s="27" t="s">
        <v>13</v>
      </c>
      <c r="E336" s="27"/>
      <c r="F336" s="31"/>
      <c r="G336" s="27"/>
      <c r="H336" s="30" t="s">
        <v>168</v>
      </c>
      <c r="I336" s="31" t="n">
        <v>1.39</v>
      </c>
      <c r="J336" s="30" t="s">
        <v>710</v>
      </c>
    </row>
    <row r="337" customFormat="false" ht="12.75" hidden="false" customHeight="false" outlineLevel="0" collapsed="false">
      <c r="A337" s="1" t="s">
        <v>746</v>
      </c>
      <c r="B337" s="1" t="s">
        <v>3938</v>
      </c>
      <c r="C337" s="27" t="s">
        <v>751</v>
      </c>
      <c r="D337" s="27" t="s">
        <v>13</v>
      </c>
      <c r="E337" s="27"/>
      <c r="F337" s="31"/>
      <c r="G337" s="27"/>
      <c r="H337" s="30" t="s">
        <v>168</v>
      </c>
      <c r="I337" s="31" t="n">
        <v>2.95</v>
      </c>
      <c r="J337" s="30" t="s">
        <v>710</v>
      </c>
    </row>
    <row r="339" customFormat="false" ht="18" hidden="false" customHeight="false" outlineLevel="0" collapsed="false">
      <c r="B339" s="1" t="s">
        <v>3938</v>
      </c>
      <c r="C339" s="52" t="s">
        <v>3944</v>
      </c>
      <c r="D339" s="45" t="s">
        <v>1</v>
      </c>
    </row>
    <row r="340" customFormat="false" ht="12.75" hidden="false" customHeight="false" outlineLevel="0" collapsed="false">
      <c r="A340" s="18" t="s">
        <v>752</v>
      </c>
      <c r="B340" s="1" t="s">
        <v>3938</v>
      </c>
      <c r="C340" s="70" t="s">
        <v>753</v>
      </c>
      <c r="D340" s="70" t="s">
        <v>13</v>
      </c>
      <c r="E340" s="72" t="n">
        <v>1.7</v>
      </c>
      <c r="F340" s="73" t="n">
        <v>0.23</v>
      </c>
      <c r="G340" s="74" t="s">
        <v>710</v>
      </c>
    </row>
    <row r="341" customFormat="false" ht="12.75" hidden="false" customHeight="false" outlineLevel="0" collapsed="false">
      <c r="A341" s="18" t="s">
        <v>752</v>
      </c>
      <c r="B341" s="1" t="s">
        <v>3938</v>
      </c>
      <c r="C341" s="70" t="s">
        <v>754</v>
      </c>
      <c r="D341" s="70" t="s">
        <v>13</v>
      </c>
      <c r="E341" s="72" t="n">
        <v>1.8</v>
      </c>
      <c r="F341" s="73" t="n">
        <v>0.25</v>
      </c>
      <c r="G341" s="74" t="s">
        <v>710</v>
      </c>
    </row>
    <row r="342" customFormat="false" ht="12.75" hidden="false" customHeight="false" outlineLevel="0" collapsed="false">
      <c r="A342" s="18" t="s">
        <v>752</v>
      </c>
      <c r="B342" s="1" t="s">
        <v>3938</v>
      </c>
      <c r="C342" s="70" t="s">
        <v>755</v>
      </c>
      <c r="D342" s="70" t="s">
        <v>13</v>
      </c>
      <c r="E342" s="72" t="n">
        <v>1.9</v>
      </c>
      <c r="F342" s="73" t="n">
        <v>0.14</v>
      </c>
      <c r="G342" s="74" t="s">
        <v>710</v>
      </c>
    </row>
    <row r="343" customFormat="false" ht="12.75" hidden="false" customHeight="false" outlineLevel="0" collapsed="false">
      <c r="A343" s="18" t="s">
        <v>752</v>
      </c>
      <c r="B343" s="1" t="s">
        <v>3938</v>
      </c>
      <c r="C343" s="70" t="s">
        <v>756</v>
      </c>
      <c r="D343" s="70" t="s">
        <v>13</v>
      </c>
      <c r="E343" s="72" t="n">
        <v>2</v>
      </c>
      <c r="F343" s="73" t="n">
        <v>0.22</v>
      </c>
      <c r="G343" s="74" t="s">
        <v>710</v>
      </c>
    </row>
    <row r="344" customFormat="false" ht="12.75" hidden="false" customHeight="false" outlineLevel="0" collapsed="false">
      <c r="A344" s="18" t="s">
        <v>752</v>
      </c>
      <c r="B344" s="1" t="s">
        <v>3938</v>
      </c>
      <c r="C344" s="70" t="s">
        <v>757</v>
      </c>
      <c r="D344" s="70" t="s">
        <v>22</v>
      </c>
      <c r="E344" s="72" t="n">
        <v>2.3</v>
      </c>
      <c r="F344" s="73" t="n">
        <v>0.11</v>
      </c>
      <c r="G344" s="74" t="s">
        <v>710</v>
      </c>
    </row>
    <row r="345" customFormat="false" ht="12.75" hidden="false" customHeight="false" outlineLevel="0" collapsed="false">
      <c r="A345" s="18" t="s">
        <v>752</v>
      </c>
      <c r="B345" s="1" t="s">
        <v>3938</v>
      </c>
      <c r="C345" s="70" t="s">
        <v>758</v>
      </c>
      <c r="D345" s="70" t="s">
        <v>18</v>
      </c>
      <c r="E345" s="72" t="n">
        <v>2.3</v>
      </c>
      <c r="F345" s="73" t="n">
        <v>0.11</v>
      </c>
      <c r="G345" s="74" t="s">
        <v>710</v>
      </c>
    </row>
    <row r="346" customFormat="false" ht="12.75" hidden="false" customHeight="false" outlineLevel="0" collapsed="false">
      <c r="A346" s="18" t="s">
        <v>752</v>
      </c>
      <c r="B346" s="1" t="s">
        <v>3938</v>
      </c>
      <c r="C346" s="70" t="s">
        <v>759</v>
      </c>
      <c r="D346" s="70" t="s">
        <v>13</v>
      </c>
      <c r="E346" s="72" t="n">
        <v>2.3</v>
      </c>
      <c r="F346" s="73" t="n">
        <v>0.12</v>
      </c>
      <c r="G346" s="74" t="s">
        <v>710</v>
      </c>
    </row>
    <row r="347" customFormat="false" ht="12.75" hidden="false" customHeight="false" outlineLevel="0" collapsed="false">
      <c r="A347" s="18" t="s">
        <v>752</v>
      </c>
      <c r="B347" s="1" t="s">
        <v>3938</v>
      </c>
      <c r="C347" s="70" t="s">
        <v>760</v>
      </c>
      <c r="D347" s="70" t="s">
        <v>79</v>
      </c>
      <c r="E347" s="72" t="n">
        <v>2.3</v>
      </c>
      <c r="F347" s="73" t="n">
        <v>0.13</v>
      </c>
      <c r="G347" s="74" t="s">
        <v>710</v>
      </c>
    </row>
    <row r="348" customFormat="false" ht="12.75" hidden="false" customHeight="false" outlineLevel="0" collapsed="false">
      <c r="A348" s="18" t="s">
        <v>752</v>
      </c>
      <c r="B348" s="1" t="s">
        <v>3938</v>
      </c>
      <c r="C348" s="70" t="s">
        <v>761</v>
      </c>
      <c r="D348" s="70" t="s">
        <v>13</v>
      </c>
      <c r="E348" s="72" t="n">
        <v>2.3</v>
      </c>
      <c r="F348" s="73" t="n">
        <v>0.13</v>
      </c>
      <c r="G348" s="74" t="s">
        <v>710</v>
      </c>
    </row>
    <row r="349" customFormat="false" ht="12.75" hidden="false" customHeight="false" outlineLevel="0" collapsed="false">
      <c r="A349" s="18" t="s">
        <v>752</v>
      </c>
      <c r="B349" s="1" t="s">
        <v>3938</v>
      </c>
      <c r="C349" s="70" t="s">
        <v>762</v>
      </c>
      <c r="D349" s="70" t="s">
        <v>13</v>
      </c>
      <c r="E349" s="72" t="n">
        <v>2.3</v>
      </c>
      <c r="F349" s="73" t="n">
        <v>0.19</v>
      </c>
      <c r="G349" s="74" t="s">
        <v>710</v>
      </c>
    </row>
    <row r="350" customFormat="false" ht="12.75" hidden="false" customHeight="false" outlineLevel="0" collapsed="false">
      <c r="A350" s="18" t="s">
        <v>752</v>
      </c>
      <c r="B350" s="1" t="s">
        <v>3938</v>
      </c>
      <c r="C350" s="70" t="s">
        <v>763</v>
      </c>
      <c r="D350" s="70" t="s">
        <v>22</v>
      </c>
      <c r="E350" s="72" t="n">
        <v>2.4</v>
      </c>
      <c r="F350" s="73" t="n">
        <v>0.05</v>
      </c>
      <c r="G350" s="74" t="s">
        <v>710</v>
      </c>
    </row>
    <row r="351" customFormat="false" ht="12.75" hidden="false" customHeight="false" outlineLevel="0" collapsed="false">
      <c r="A351" s="18" t="s">
        <v>752</v>
      </c>
      <c r="B351" s="1" t="s">
        <v>3938</v>
      </c>
      <c r="C351" s="70" t="s">
        <v>764</v>
      </c>
      <c r="D351" s="70" t="s">
        <v>18</v>
      </c>
      <c r="E351" s="72" t="n">
        <v>2.4</v>
      </c>
      <c r="F351" s="73" t="n">
        <v>0.05</v>
      </c>
      <c r="G351" s="74" t="s">
        <v>710</v>
      </c>
    </row>
    <row r="352" customFormat="false" ht="12.75" hidden="false" customHeight="false" outlineLevel="0" collapsed="false">
      <c r="A352" s="18" t="s">
        <v>752</v>
      </c>
      <c r="B352" s="1" t="s">
        <v>3938</v>
      </c>
      <c r="C352" s="70" t="s">
        <v>765</v>
      </c>
      <c r="D352" s="70" t="s">
        <v>88</v>
      </c>
      <c r="E352" s="72" t="n">
        <v>2.4</v>
      </c>
      <c r="F352" s="73" t="n">
        <v>0.11</v>
      </c>
      <c r="G352" s="74" t="s">
        <v>710</v>
      </c>
    </row>
    <row r="353" customFormat="false" ht="12.75" hidden="false" customHeight="false" outlineLevel="0" collapsed="false">
      <c r="A353" s="18" t="s">
        <v>752</v>
      </c>
      <c r="B353" s="1" t="s">
        <v>3938</v>
      </c>
      <c r="C353" s="70" t="s">
        <v>766</v>
      </c>
      <c r="D353" s="70" t="s">
        <v>728</v>
      </c>
      <c r="E353" s="72" t="n">
        <v>2.4</v>
      </c>
      <c r="F353" s="73" t="n">
        <v>0.09</v>
      </c>
      <c r="G353" s="74" t="s">
        <v>710</v>
      </c>
    </row>
    <row r="354" customFormat="false" ht="12.75" hidden="false" customHeight="false" outlineLevel="0" collapsed="false">
      <c r="A354" s="18" t="s">
        <v>752</v>
      </c>
      <c r="B354" s="1" t="s">
        <v>3938</v>
      </c>
      <c r="C354" s="70" t="s">
        <v>767</v>
      </c>
      <c r="D354" s="70" t="s">
        <v>193</v>
      </c>
      <c r="E354" s="72" t="n">
        <v>2.4</v>
      </c>
      <c r="F354" s="73" t="n">
        <v>0.11</v>
      </c>
      <c r="G354" s="74" t="s">
        <v>710</v>
      </c>
    </row>
    <row r="355" customFormat="false" ht="12.75" hidden="false" customHeight="false" outlineLevel="0" collapsed="false">
      <c r="A355" s="18" t="s">
        <v>752</v>
      </c>
      <c r="B355" s="1" t="s">
        <v>3938</v>
      </c>
      <c r="C355" s="70" t="s">
        <v>768</v>
      </c>
      <c r="D355" s="70" t="s">
        <v>79</v>
      </c>
      <c r="E355" s="72" t="n">
        <v>2.4</v>
      </c>
      <c r="F355" s="73" t="n">
        <v>0.09</v>
      </c>
      <c r="G355" s="74" t="s">
        <v>710</v>
      </c>
    </row>
    <row r="356" customFormat="false" ht="12.75" hidden="false" customHeight="false" outlineLevel="0" collapsed="false">
      <c r="A356" s="18" t="s">
        <v>752</v>
      </c>
      <c r="B356" s="1" t="s">
        <v>3938</v>
      </c>
      <c r="C356" s="70" t="s">
        <v>769</v>
      </c>
      <c r="D356" s="70" t="s">
        <v>13</v>
      </c>
      <c r="E356" s="72" t="n">
        <v>2.5</v>
      </c>
      <c r="F356" s="73" t="n">
        <v>0.08</v>
      </c>
      <c r="G356" s="74" t="s">
        <v>710</v>
      </c>
    </row>
    <row r="358" customFormat="false" ht="18" hidden="false" customHeight="false" outlineLevel="0" collapsed="false">
      <c r="B358" s="1" t="s">
        <v>3423</v>
      </c>
      <c r="C358" s="52" t="s">
        <v>852</v>
      </c>
      <c r="D358" s="45" t="s">
        <v>1</v>
      </c>
    </row>
    <row r="359" customFormat="false" ht="12.75" hidden="false" customHeight="false" outlineLevel="0" collapsed="false">
      <c r="A359" s="1" t="s">
        <v>853</v>
      </c>
      <c r="B359" s="1" t="s">
        <v>3423</v>
      </c>
      <c r="C359" s="27" t="s">
        <v>854</v>
      </c>
      <c r="D359" s="27" t="s">
        <v>79</v>
      </c>
      <c r="E359" s="27"/>
      <c r="F359" s="31"/>
      <c r="G359" s="27"/>
      <c r="H359" s="30" t="s">
        <v>61</v>
      </c>
      <c r="I359" s="31" t="n">
        <v>3.05</v>
      </c>
      <c r="J359" s="30" t="s">
        <v>392</v>
      </c>
    </row>
    <row r="360" customFormat="false" ht="12.75" hidden="false" customHeight="false" outlineLevel="0" collapsed="false">
      <c r="A360" s="1" t="s">
        <v>853</v>
      </c>
      <c r="B360" s="1" t="s">
        <v>3423</v>
      </c>
      <c r="C360" s="27" t="s">
        <v>855</v>
      </c>
      <c r="D360" s="27" t="s">
        <v>88</v>
      </c>
      <c r="E360" s="27"/>
      <c r="F360" s="31"/>
      <c r="G360" s="27"/>
      <c r="H360" s="30" t="s">
        <v>61</v>
      </c>
      <c r="I360" s="31" t="n">
        <v>2.75</v>
      </c>
      <c r="J360" s="30" t="s">
        <v>392</v>
      </c>
    </row>
    <row r="361" customFormat="false" ht="12.75" hidden="false" customHeight="false" outlineLevel="0" collapsed="false">
      <c r="A361" s="1" t="s">
        <v>853</v>
      </c>
      <c r="B361" s="1" t="s">
        <v>3423</v>
      </c>
      <c r="C361" s="27" t="s">
        <v>856</v>
      </c>
      <c r="D361" s="27" t="s">
        <v>13</v>
      </c>
      <c r="E361" s="27"/>
      <c r="F361" s="31"/>
      <c r="G361" s="27"/>
      <c r="H361" s="30" t="s">
        <v>61</v>
      </c>
      <c r="I361" s="31" t="n">
        <v>3.66</v>
      </c>
      <c r="J361" s="30" t="s">
        <v>392</v>
      </c>
    </row>
    <row r="362" customFormat="false" ht="12.75" hidden="false" customHeight="false" outlineLevel="0" collapsed="false">
      <c r="A362" s="1" t="s">
        <v>853</v>
      </c>
      <c r="B362" s="1" t="s">
        <v>3423</v>
      </c>
      <c r="C362" s="27" t="s">
        <v>857</v>
      </c>
      <c r="D362" s="27" t="s">
        <v>13</v>
      </c>
      <c r="E362" s="27"/>
      <c r="F362" s="31"/>
      <c r="G362" s="27"/>
      <c r="H362" s="30" t="s">
        <v>61</v>
      </c>
      <c r="I362" s="31" t="n">
        <v>20</v>
      </c>
      <c r="J362" s="30" t="s">
        <v>392</v>
      </c>
    </row>
    <row r="363" customFormat="false" ht="12.75" hidden="false" customHeight="false" outlineLevel="0" collapsed="false">
      <c r="A363" s="1" t="s">
        <v>853</v>
      </c>
      <c r="B363" s="1" t="s">
        <v>3423</v>
      </c>
      <c r="C363" s="27" t="s">
        <v>858</v>
      </c>
      <c r="D363" s="27" t="s">
        <v>859</v>
      </c>
      <c r="E363" s="27"/>
      <c r="F363" s="31"/>
      <c r="G363" s="27"/>
      <c r="H363" s="30" t="s">
        <v>61</v>
      </c>
      <c r="I363" s="31" t="n">
        <v>3.57</v>
      </c>
      <c r="J363" s="30" t="s">
        <v>392</v>
      </c>
    </row>
    <row r="364" customFormat="false" ht="12.75" hidden="false" customHeight="false" outlineLevel="0" collapsed="false">
      <c r="A364" s="1" t="s">
        <v>853</v>
      </c>
      <c r="B364" s="1" t="s">
        <v>3423</v>
      </c>
      <c r="C364" s="27" t="s">
        <v>860</v>
      </c>
      <c r="D364" s="27" t="s">
        <v>13</v>
      </c>
      <c r="E364" s="27"/>
      <c r="F364" s="31"/>
      <c r="G364" s="27"/>
      <c r="H364" s="30" t="s">
        <v>61</v>
      </c>
      <c r="I364" s="31" t="n">
        <v>10.99</v>
      </c>
      <c r="J364" s="30" t="s">
        <v>392</v>
      </c>
    </row>
    <row r="365" customFormat="false" ht="12.75" hidden="false" customHeight="false" outlineLevel="0" collapsed="false">
      <c r="A365" s="1" t="s">
        <v>853</v>
      </c>
      <c r="B365" s="1" t="s">
        <v>3423</v>
      </c>
      <c r="C365" s="27" t="s">
        <v>861</v>
      </c>
      <c r="D365" s="27" t="s">
        <v>13</v>
      </c>
      <c r="E365" s="27"/>
      <c r="F365" s="31"/>
      <c r="G365" s="27"/>
      <c r="H365" s="30" t="s">
        <v>61</v>
      </c>
      <c r="I365" s="31" t="n">
        <v>12.99</v>
      </c>
      <c r="J365" s="30" t="s">
        <v>392</v>
      </c>
    </row>
    <row r="366" customFormat="false" ht="12.75" hidden="false" customHeight="false" outlineLevel="0" collapsed="false">
      <c r="A366" s="1" t="s">
        <v>853</v>
      </c>
      <c r="B366" s="1" t="s">
        <v>3423</v>
      </c>
      <c r="C366" s="27" t="s">
        <v>862</v>
      </c>
      <c r="D366" s="27" t="s">
        <v>13</v>
      </c>
      <c r="E366" s="27"/>
      <c r="F366" s="31"/>
      <c r="G366" s="27"/>
      <c r="H366" s="30" t="s">
        <v>61</v>
      </c>
      <c r="I366" s="31" t="n">
        <v>5.85</v>
      </c>
      <c r="J366" s="30" t="s">
        <v>392</v>
      </c>
    </row>
    <row r="367" customFormat="false" ht="12.75" hidden="false" customHeight="false" outlineLevel="0" collapsed="false">
      <c r="A367" s="1" t="s">
        <v>853</v>
      </c>
      <c r="B367" s="1" t="s">
        <v>3423</v>
      </c>
      <c r="C367" s="27" t="s">
        <v>863</v>
      </c>
      <c r="D367" s="27" t="s">
        <v>13</v>
      </c>
      <c r="E367" s="27"/>
      <c r="F367" s="31"/>
      <c r="G367" s="27"/>
      <c r="H367" s="30" t="s">
        <v>61</v>
      </c>
      <c r="I367" s="31" t="n">
        <v>28.97</v>
      </c>
      <c r="J367" s="30" t="s">
        <v>392</v>
      </c>
    </row>
    <row r="368" customFormat="false" ht="12.75" hidden="false" customHeight="false" outlineLevel="0" collapsed="false">
      <c r="A368" s="1" t="s">
        <v>853</v>
      </c>
      <c r="B368" s="1" t="s">
        <v>3423</v>
      </c>
      <c r="C368" s="27" t="s">
        <v>864</v>
      </c>
      <c r="D368" s="27" t="s">
        <v>13</v>
      </c>
      <c r="E368" s="27"/>
      <c r="F368" s="31"/>
      <c r="G368" s="27"/>
      <c r="H368" s="30" t="s">
        <v>61</v>
      </c>
      <c r="I368" s="31" t="n">
        <v>17.2</v>
      </c>
      <c r="J368" s="30" t="s">
        <v>392</v>
      </c>
    </row>
    <row r="369" customFormat="false" ht="12.75" hidden="false" customHeight="false" outlineLevel="0" collapsed="false">
      <c r="A369" s="1" t="s">
        <v>853</v>
      </c>
      <c r="B369" s="1" t="s">
        <v>3423</v>
      </c>
      <c r="C369" s="27" t="s">
        <v>865</v>
      </c>
      <c r="D369" s="27" t="s">
        <v>13</v>
      </c>
      <c r="E369" s="27"/>
      <c r="F369" s="31"/>
      <c r="G369" s="27"/>
      <c r="H369" s="30" t="s">
        <v>61</v>
      </c>
      <c r="I369" s="31" t="n">
        <v>8.78</v>
      </c>
      <c r="J369" s="30" t="s">
        <v>392</v>
      </c>
    </row>
    <row r="370" customFormat="false" ht="12.75" hidden="false" customHeight="false" outlineLevel="0" collapsed="false">
      <c r="A370" s="1" t="s">
        <v>853</v>
      </c>
      <c r="B370" s="1" t="s">
        <v>3423</v>
      </c>
      <c r="C370" s="27" t="s">
        <v>866</v>
      </c>
      <c r="D370" s="27" t="s">
        <v>13</v>
      </c>
      <c r="E370" s="27"/>
      <c r="F370" s="31"/>
      <c r="G370" s="27"/>
      <c r="H370" s="30" t="s">
        <v>61</v>
      </c>
      <c r="I370" s="31" t="n">
        <v>15.92</v>
      </c>
      <c r="J370" s="30" t="s">
        <v>392</v>
      </c>
    </row>
    <row r="371" customFormat="false" ht="12.75" hidden="false" customHeight="false" outlineLevel="0" collapsed="false">
      <c r="A371" s="1" t="s">
        <v>853</v>
      </c>
      <c r="B371" s="1" t="s">
        <v>3423</v>
      </c>
      <c r="C371" s="27" t="s">
        <v>867</v>
      </c>
      <c r="D371" s="27" t="s">
        <v>13</v>
      </c>
      <c r="E371" s="27"/>
      <c r="F371" s="31"/>
      <c r="G371" s="27"/>
      <c r="H371" s="30" t="s">
        <v>61</v>
      </c>
      <c r="I371" s="31" t="n">
        <v>22.53</v>
      </c>
      <c r="J371" s="30" t="s">
        <v>392</v>
      </c>
    </row>
    <row r="372" customFormat="false" ht="12.75" hidden="false" customHeight="false" outlineLevel="0" collapsed="false">
      <c r="A372" s="1" t="s">
        <v>853</v>
      </c>
      <c r="B372" s="1" t="s">
        <v>3423</v>
      </c>
      <c r="C372" s="27" t="s">
        <v>868</v>
      </c>
      <c r="D372" s="27" t="s">
        <v>13</v>
      </c>
      <c r="E372" s="27"/>
      <c r="F372" s="31"/>
      <c r="G372" s="27"/>
      <c r="H372" s="30" t="s">
        <v>61</v>
      </c>
      <c r="I372" s="31" t="n">
        <v>5.86</v>
      </c>
      <c r="J372" s="30" t="s">
        <v>392</v>
      </c>
    </row>
    <row r="373" customFormat="false" ht="12.75" hidden="false" customHeight="false" outlineLevel="0" collapsed="false">
      <c r="A373" s="1" t="s">
        <v>853</v>
      </c>
      <c r="B373" s="1" t="s">
        <v>3423</v>
      </c>
      <c r="C373" s="27" t="s">
        <v>869</v>
      </c>
      <c r="D373" s="27" t="s">
        <v>13</v>
      </c>
      <c r="E373" s="27"/>
      <c r="F373" s="31"/>
      <c r="G373" s="27"/>
      <c r="H373" s="30" t="s">
        <v>61</v>
      </c>
      <c r="I373" s="31" t="n">
        <v>30</v>
      </c>
      <c r="J373" s="30" t="s">
        <v>392</v>
      </c>
    </row>
    <row r="374" customFormat="false" ht="12.75" hidden="false" customHeight="false" outlineLevel="0" collapsed="false">
      <c r="A374" s="1" t="s">
        <v>853</v>
      </c>
      <c r="B374" s="1" t="s">
        <v>3423</v>
      </c>
      <c r="C374" s="27" t="s">
        <v>870</v>
      </c>
      <c r="D374" s="27" t="s">
        <v>13</v>
      </c>
      <c r="E374" s="27"/>
      <c r="F374" s="31"/>
      <c r="G374" s="27"/>
      <c r="H374" s="30" t="s">
        <v>61</v>
      </c>
      <c r="I374" s="31" t="n">
        <v>1.99</v>
      </c>
      <c r="J374" s="30" t="s">
        <v>392</v>
      </c>
    </row>
    <row r="375" customFormat="false" ht="12.75" hidden="false" customHeight="false" outlineLevel="0" collapsed="false">
      <c r="A375" s="1" t="s">
        <v>853</v>
      </c>
      <c r="B375" s="1" t="s">
        <v>3423</v>
      </c>
      <c r="C375" s="27" t="s">
        <v>871</v>
      </c>
      <c r="D375" s="27" t="s">
        <v>13</v>
      </c>
      <c r="E375" s="27"/>
      <c r="F375" s="31"/>
      <c r="G375" s="27"/>
      <c r="H375" s="30" t="s">
        <v>61</v>
      </c>
      <c r="I375" s="31" t="n">
        <v>41.8</v>
      </c>
      <c r="J375" s="30" t="s">
        <v>392</v>
      </c>
    </row>
    <row r="376" customFormat="false" ht="12.75" hidden="false" customHeight="false" outlineLevel="0" collapsed="false">
      <c r="A376" s="1" t="s">
        <v>853</v>
      </c>
      <c r="B376" s="1" t="s">
        <v>3423</v>
      </c>
      <c r="C376" s="27" t="s">
        <v>872</v>
      </c>
      <c r="D376" s="27" t="s">
        <v>193</v>
      </c>
      <c r="E376" s="27"/>
      <c r="F376" s="31"/>
      <c r="G376" s="27"/>
      <c r="H376" s="30" t="s">
        <v>61</v>
      </c>
      <c r="I376" s="31" t="n">
        <v>2.92</v>
      </c>
      <c r="J376" s="30" t="s">
        <v>392</v>
      </c>
    </row>
    <row r="377" customFormat="false" ht="12.75" hidden="false" customHeight="false" outlineLevel="0" collapsed="false">
      <c r="A377" s="1" t="s">
        <v>853</v>
      </c>
      <c r="B377" s="1" t="s">
        <v>3423</v>
      </c>
      <c r="C377" s="27" t="s">
        <v>873</v>
      </c>
      <c r="D377" s="27" t="s">
        <v>13</v>
      </c>
      <c r="E377" s="27"/>
      <c r="F377" s="31"/>
      <c r="G377" s="27"/>
      <c r="H377" s="30" t="s">
        <v>61</v>
      </c>
      <c r="I377" s="31" t="n">
        <v>19.9</v>
      </c>
      <c r="J377" s="30" t="s">
        <v>392</v>
      </c>
    </row>
    <row r="378" customFormat="false" ht="12.75" hidden="false" customHeight="false" outlineLevel="0" collapsed="false">
      <c r="A378" s="1" t="s">
        <v>874</v>
      </c>
      <c r="B378" s="1" t="s">
        <v>3423</v>
      </c>
      <c r="C378" s="27" t="s">
        <v>875</v>
      </c>
      <c r="D378" s="27" t="s">
        <v>13</v>
      </c>
      <c r="E378" s="27"/>
      <c r="F378" s="31"/>
      <c r="G378" s="27"/>
      <c r="H378" s="30" t="s">
        <v>61</v>
      </c>
      <c r="I378" s="31" t="n">
        <v>33.27</v>
      </c>
      <c r="J378" s="30" t="s">
        <v>392</v>
      </c>
    </row>
    <row r="379" customFormat="false" ht="12.75" hidden="false" customHeight="false" outlineLevel="0" collapsed="false">
      <c r="A379" s="1" t="s">
        <v>874</v>
      </c>
      <c r="B379" s="1" t="s">
        <v>3423</v>
      </c>
      <c r="C379" s="27" t="s">
        <v>876</v>
      </c>
      <c r="D379" s="27" t="s">
        <v>88</v>
      </c>
      <c r="E379" s="27"/>
      <c r="F379" s="31"/>
      <c r="G379" s="27"/>
      <c r="H379" s="30" t="s">
        <v>61</v>
      </c>
      <c r="I379" s="31" t="n">
        <v>0.75</v>
      </c>
      <c r="J379" s="30" t="s">
        <v>392</v>
      </c>
    </row>
    <row r="380" customFormat="false" ht="12.75" hidden="false" customHeight="false" outlineLevel="0" collapsed="false">
      <c r="A380" s="1" t="s">
        <v>874</v>
      </c>
      <c r="B380" s="1" t="s">
        <v>3423</v>
      </c>
      <c r="C380" s="27" t="s">
        <v>877</v>
      </c>
      <c r="D380" s="27" t="s">
        <v>20</v>
      </c>
      <c r="E380" s="27"/>
      <c r="F380" s="31"/>
      <c r="G380" s="27"/>
      <c r="H380" s="30" t="s">
        <v>61</v>
      </c>
      <c r="I380" s="31" t="n">
        <v>0.75</v>
      </c>
      <c r="J380" s="30" t="s">
        <v>392</v>
      </c>
    </row>
    <row r="381" customFormat="false" ht="12.75" hidden="false" customHeight="false" outlineLevel="0" collapsed="false">
      <c r="A381" s="1" t="s">
        <v>874</v>
      </c>
      <c r="B381" s="1" t="s">
        <v>3423</v>
      </c>
      <c r="C381" s="27" t="s">
        <v>878</v>
      </c>
      <c r="D381" s="27" t="s">
        <v>728</v>
      </c>
      <c r="E381" s="27"/>
      <c r="F381" s="31"/>
      <c r="G381" s="27"/>
      <c r="H381" s="30" t="s">
        <v>61</v>
      </c>
      <c r="I381" s="31" t="n">
        <v>1</v>
      </c>
      <c r="J381" s="30" t="s">
        <v>392</v>
      </c>
    </row>
    <row r="382" customFormat="false" ht="12.75" hidden="false" customHeight="false" outlineLevel="0" collapsed="false">
      <c r="A382" s="1" t="s">
        <v>874</v>
      </c>
      <c r="B382" s="1" t="s">
        <v>3423</v>
      </c>
      <c r="C382" s="27" t="s">
        <v>879</v>
      </c>
      <c r="D382" s="27" t="s">
        <v>193</v>
      </c>
      <c r="E382" s="27"/>
      <c r="F382" s="31"/>
      <c r="G382" s="27"/>
      <c r="H382" s="30" t="s">
        <v>61</v>
      </c>
      <c r="I382" s="31" t="n">
        <v>1.49</v>
      </c>
      <c r="J382" s="30" t="s">
        <v>392</v>
      </c>
    </row>
    <row r="383" customFormat="false" ht="12.75" hidden="false" customHeight="false" outlineLevel="0" collapsed="false">
      <c r="A383" s="1" t="s">
        <v>874</v>
      </c>
      <c r="B383" s="1" t="s">
        <v>3423</v>
      </c>
      <c r="C383" s="27" t="s">
        <v>880</v>
      </c>
      <c r="D383" s="27" t="s">
        <v>16</v>
      </c>
      <c r="E383" s="27"/>
      <c r="F383" s="31"/>
      <c r="G383" s="27"/>
      <c r="H383" s="30" t="s">
        <v>61</v>
      </c>
      <c r="I383" s="31" t="n">
        <v>0.76</v>
      </c>
      <c r="J383" s="30" t="s">
        <v>392</v>
      </c>
    </row>
    <row r="384" customFormat="false" ht="12.75" hidden="false" customHeight="false" outlineLevel="0" collapsed="false">
      <c r="A384" s="1" t="s">
        <v>874</v>
      </c>
      <c r="B384" s="1" t="s">
        <v>3423</v>
      </c>
      <c r="C384" s="27" t="s">
        <v>881</v>
      </c>
      <c r="D384" s="27" t="s">
        <v>79</v>
      </c>
      <c r="E384" s="27"/>
      <c r="F384" s="31"/>
      <c r="G384" s="27"/>
      <c r="H384" s="30" t="s">
        <v>61</v>
      </c>
      <c r="I384" s="31" t="n">
        <v>0.79</v>
      </c>
      <c r="J384" s="30" t="s">
        <v>392</v>
      </c>
    </row>
    <row r="385" customFormat="false" ht="12.75" hidden="false" customHeight="false" outlineLevel="0" collapsed="false">
      <c r="A385" s="1" t="s">
        <v>874</v>
      </c>
      <c r="B385" s="1" t="s">
        <v>3423</v>
      </c>
      <c r="C385" s="27" t="s">
        <v>882</v>
      </c>
      <c r="D385" s="27" t="s">
        <v>24</v>
      </c>
      <c r="E385" s="27"/>
      <c r="F385" s="31"/>
      <c r="G385" s="27"/>
      <c r="H385" s="30" t="s">
        <v>61</v>
      </c>
      <c r="I385" s="31" t="n">
        <v>1</v>
      </c>
      <c r="J385" s="30" t="s">
        <v>392</v>
      </c>
    </row>
    <row r="386" customFormat="false" ht="12.75" hidden="false" customHeight="false" outlineLevel="0" collapsed="false">
      <c r="A386" s="1" t="s">
        <v>874</v>
      </c>
      <c r="B386" s="1" t="s">
        <v>3423</v>
      </c>
      <c r="C386" s="27" t="s">
        <v>883</v>
      </c>
      <c r="D386" s="27" t="s">
        <v>13</v>
      </c>
      <c r="E386" s="27"/>
      <c r="F386" s="31"/>
      <c r="G386" s="27"/>
      <c r="H386" s="30" t="s">
        <v>61</v>
      </c>
      <c r="I386" s="31" t="n">
        <v>0.97</v>
      </c>
      <c r="J386" s="30" t="s">
        <v>392</v>
      </c>
    </row>
    <row r="387" customFormat="false" ht="12.75" hidden="false" customHeight="false" outlineLevel="0" collapsed="false">
      <c r="A387" s="1" t="s">
        <v>874</v>
      </c>
      <c r="B387" s="1" t="s">
        <v>3423</v>
      </c>
      <c r="C387" s="27" t="s">
        <v>884</v>
      </c>
      <c r="D387" s="27" t="s">
        <v>13</v>
      </c>
      <c r="E387" s="27"/>
      <c r="F387" s="31"/>
      <c r="G387" s="27"/>
      <c r="H387" s="30" t="s">
        <v>168</v>
      </c>
      <c r="I387" s="31" t="n">
        <v>0.95</v>
      </c>
      <c r="J387" s="30" t="s">
        <v>392</v>
      </c>
    </row>
    <row r="388" customFormat="false" ht="12.75" hidden="false" customHeight="false" outlineLevel="0" collapsed="false">
      <c r="A388" s="1" t="s">
        <v>874</v>
      </c>
      <c r="B388" s="1" t="s">
        <v>3423</v>
      </c>
      <c r="C388" s="27" t="s">
        <v>885</v>
      </c>
      <c r="D388" s="27" t="s">
        <v>13</v>
      </c>
      <c r="E388" s="27"/>
      <c r="F388" s="31"/>
      <c r="G388" s="27"/>
      <c r="H388" s="30" t="s">
        <v>168</v>
      </c>
      <c r="I388" s="31" t="n">
        <v>14.45</v>
      </c>
      <c r="J388" s="30" t="s">
        <v>392</v>
      </c>
    </row>
    <row r="389" customFormat="false" ht="12.75" hidden="false" customHeight="false" outlineLevel="0" collapsed="false">
      <c r="A389" s="1" t="s">
        <v>874</v>
      </c>
      <c r="B389" s="1" t="s">
        <v>3423</v>
      </c>
      <c r="C389" s="27" t="s">
        <v>886</v>
      </c>
      <c r="D389" s="27" t="s">
        <v>26</v>
      </c>
      <c r="E389" s="27"/>
      <c r="F389" s="31"/>
      <c r="G389" s="27"/>
      <c r="H389" s="30" t="s">
        <v>168</v>
      </c>
      <c r="I389" s="31" t="n">
        <v>3.95</v>
      </c>
      <c r="J389" s="30" t="s">
        <v>392</v>
      </c>
    </row>
    <row r="390" customFormat="false" ht="12.75" hidden="false" customHeight="false" outlineLevel="0" collapsed="false">
      <c r="A390" s="1" t="s">
        <v>874</v>
      </c>
      <c r="B390" s="1" t="s">
        <v>3423</v>
      </c>
      <c r="C390" s="27" t="s">
        <v>887</v>
      </c>
      <c r="D390" s="27" t="s">
        <v>18</v>
      </c>
      <c r="E390" s="27"/>
      <c r="F390" s="31"/>
      <c r="G390" s="27"/>
      <c r="H390" s="30" t="s">
        <v>61</v>
      </c>
      <c r="I390" s="31" t="n">
        <v>1</v>
      </c>
      <c r="J390" s="30" t="s">
        <v>392</v>
      </c>
    </row>
    <row r="391" customFormat="false" ht="12.75" hidden="false" customHeight="false" outlineLevel="0" collapsed="false">
      <c r="E391" s="1"/>
      <c r="F391" s="1"/>
      <c r="G391" s="1"/>
      <c r="H391" s="1"/>
      <c r="I391" s="1"/>
      <c r="J391" s="1"/>
    </row>
    <row r="392" customFormat="false" ht="18" hidden="false" customHeight="false" outlineLevel="0" collapsed="false">
      <c r="B392" s="1" t="s">
        <v>2195</v>
      </c>
      <c r="C392" s="52" t="s">
        <v>1079</v>
      </c>
      <c r="D392" s="45" t="s">
        <v>1</v>
      </c>
    </row>
    <row r="393" customFormat="false" ht="12.75" hidden="false" customHeight="false" outlineLevel="0" collapsed="false">
      <c r="A393" s="1" t="s">
        <v>1080</v>
      </c>
      <c r="B393" s="1" t="s">
        <v>2195</v>
      </c>
      <c r="C393" s="27" t="s">
        <v>1081</v>
      </c>
      <c r="D393" s="27" t="s">
        <v>79</v>
      </c>
      <c r="E393" s="27"/>
      <c r="F393" s="31"/>
      <c r="G393" s="27"/>
      <c r="H393" s="30" t="s">
        <v>61</v>
      </c>
      <c r="I393" s="31" t="n">
        <v>2.48</v>
      </c>
      <c r="J393" s="30" t="s">
        <v>1067</v>
      </c>
    </row>
    <row r="394" customFormat="false" ht="12.75" hidden="false" customHeight="false" outlineLevel="0" collapsed="false">
      <c r="A394" s="1" t="s">
        <v>1080</v>
      </c>
      <c r="B394" s="1" t="s">
        <v>2195</v>
      </c>
      <c r="C394" s="27" t="s">
        <v>1082</v>
      </c>
      <c r="D394" s="27" t="s">
        <v>88</v>
      </c>
      <c r="E394" s="27"/>
      <c r="F394" s="31"/>
      <c r="G394" s="27"/>
      <c r="H394" s="30" t="s">
        <v>61</v>
      </c>
      <c r="I394" s="31" t="n">
        <v>2.08</v>
      </c>
      <c r="J394" s="30" t="s">
        <v>1067</v>
      </c>
    </row>
    <row r="395" customFormat="false" ht="12.75" hidden="false" customHeight="false" outlineLevel="0" collapsed="false">
      <c r="A395" s="1" t="s">
        <v>1080</v>
      </c>
      <c r="B395" s="1" t="s">
        <v>2195</v>
      </c>
      <c r="C395" s="27" t="s">
        <v>1083</v>
      </c>
      <c r="D395" s="27" t="s">
        <v>13</v>
      </c>
      <c r="E395" s="27"/>
      <c r="F395" s="31"/>
      <c r="G395" s="27"/>
      <c r="H395" s="30" t="s">
        <v>61</v>
      </c>
      <c r="I395" s="31" t="n">
        <v>4.15</v>
      </c>
      <c r="J395" s="30" t="s">
        <v>1067</v>
      </c>
    </row>
    <row r="396" customFormat="false" ht="12.75" hidden="false" customHeight="false" outlineLevel="0" collapsed="false">
      <c r="A396" s="1" t="s">
        <v>1080</v>
      </c>
      <c r="B396" s="1" t="s">
        <v>2195</v>
      </c>
      <c r="C396" s="27" t="s">
        <v>1084</v>
      </c>
      <c r="D396" s="27" t="s">
        <v>13</v>
      </c>
      <c r="E396" s="27"/>
      <c r="F396" s="31"/>
      <c r="G396" s="27"/>
      <c r="H396" s="30" t="s">
        <v>61</v>
      </c>
      <c r="I396" s="31" t="n">
        <v>17.9</v>
      </c>
      <c r="J396" s="30" t="s">
        <v>1067</v>
      </c>
    </row>
    <row r="397" customFormat="false" ht="12.75" hidden="false" customHeight="false" outlineLevel="0" collapsed="false">
      <c r="A397" s="1" t="s">
        <v>1080</v>
      </c>
      <c r="B397" s="1" t="s">
        <v>2195</v>
      </c>
      <c r="C397" s="27" t="s">
        <v>1085</v>
      </c>
      <c r="D397" s="27" t="s">
        <v>13</v>
      </c>
      <c r="E397" s="27"/>
      <c r="F397" s="31"/>
      <c r="G397" s="27"/>
      <c r="H397" s="30" t="s">
        <v>61</v>
      </c>
      <c r="I397" s="31" t="n">
        <v>2.89</v>
      </c>
      <c r="J397" s="30" t="s">
        <v>1067</v>
      </c>
    </row>
    <row r="398" customFormat="false" ht="12.75" hidden="false" customHeight="false" outlineLevel="0" collapsed="false">
      <c r="A398" s="1" t="s">
        <v>1080</v>
      </c>
      <c r="B398" s="1" t="s">
        <v>2195</v>
      </c>
      <c r="C398" s="27" t="s">
        <v>1086</v>
      </c>
      <c r="D398" s="27" t="s">
        <v>13</v>
      </c>
      <c r="E398" s="27"/>
      <c r="F398" s="31"/>
      <c r="G398" s="27"/>
      <c r="H398" s="30" t="s">
        <v>61</v>
      </c>
      <c r="I398" s="31" t="n">
        <v>8.98</v>
      </c>
      <c r="J398" s="30" t="s">
        <v>1067</v>
      </c>
    </row>
    <row r="399" customFormat="false" ht="12.75" hidden="false" customHeight="false" outlineLevel="0" collapsed="false">
      <c r="A399" s="1" t="s">
        <v>1080</v>
      </c>
      <c r="B399" s="1" t="s">
        <v>2195</v>
      </c>
      <c r="C399" s="27" t="s">
        <v>1087</v>
      </c>
      <c r="D399" s="27" t="s">
        <v>13</v>
      </c>
      <c r="E399" s="27"/>
      <c r="F399" s="31"/>
      <c r="G399" s="27"/>
      <c r="H399" s="30" t="s">
        <v>61</v>
      </c>
      <c r="I399" s="31" t="n">
        <v>19.8</v>
      </c>
      <c r="J399" s="30" t="s">
        <v>1067</v>
      </c>
    </row>
    <row r="400" customFormat="false" ht="12.75" hidden="false" customHeight="false" outlineLevel="0" collapsed="false">
      <c r="A400" s="1" t="s">
        <v>1080</v>
      </c>
      <c r="B400" s="1" t="s">
        <v>2195</v>
      </c>
      <c r="C400" s="27" t="s">
        <v>1088</v>
      </c>
      <c r="D400" s="27" t="s">
        <v>13</v>
      </c>
      <c r="E400" s="27"/>
      <c r="F400" s="31"/>
      <c r="G400" s="27"/>
      <c r="H400" s="30" t="s">
        <v>61</v>
      </c>
      <c r="I400" s="31" t="n">
        <v>5.98</v>
      </c>
      <c r="J400" s="30" t="s">
        <v>1067</v>
      </c>
    </row>
    <row r="401" customFormat="false" ht="12.75" hidden="false" customHeight="false" outlineLevel="0" collapsed="false">
      <c r="A401" s="1" t="s">
        <v>1080</v>
      </c>
      <c r="B401" s="1" t="s">
        <v>2195</v>
      </c>
      <c r="C401" s="27" t="s">
        <v>1089</v>
      </c>
      <c r="D401" s="27" t="s">
        <v>13</v>
      </c>
      <c r="E401" s="27"/>
      <c r="F401" s="31"/>
      <c r="G401" s="27"/>
      <c r="H401" s="30" t="s">
        <v>61</v>
      </c>
      <c r="I401" s="31" t="n">
        <v>2.95</v>
      </c>
      <c r="J401" s="30" t="s">
        <v>1067</v>
      </c>
    </row>
    <row r="402" customFormat="false" ht="12.75" hidden="false" customHeight="false" outlineLevel="0" collapsed="false">
      <c r="A402" s="1" t="s">
        <v>1080</v>
      </c>
      <c r="B402" s="1" t="s">
        <v>2195</v>
      </c>
      <c r="C402" s="27" t="s">
        <v>1090</v>
      </c>
      <c r="D402" s="27" t="s">
        <v>13</v>
      </c>
      <c r="E402" s="27"/>
      <c r="F402" s="31"/>
      <c r="G402" s="27"/>
      <c r="H402" s="30" t="s">
        <v>61</v>
      </c>
      <c r="I402" s="31" t="n">
        <v>8.73</v>
      </c>
      <c r="J402" s="30" t="s">
        <v>1067</v>
      </c>
    </row>
    <row r="403" customFormat="false" ht="12.75" hidden="false" customHeight="false" outlineLevel="0" collapsed="false">
      <c r="A403" s="1" t="s">
        <v>1080</v>
      </c>
      <c r="B403" s="1" t="s">
        <v>2195</v>
      </c>
      <c r="C403" s="27" t="s">
        <v>1091</v>
      </c>
      <c r="D403" s="27" t="s">
        <v>13</v>
      </c>
      <c r="E403" s="27"/>
      <c r="F403" s="31"/>
      <c r="G403" s="27"/>
      <c r="H403" s="30" t="s">
        <v>61</v>
      </c>
      <c r="I403" s="31" t="n">
        <v>4.98</v>
      </c>
      <c r="J403" s="30" t="s">
        <v>1067</v>
      </c>
    </row>
    <row r="404" customFormat="false" ht="12.75" hidden="false" customHeight="false" outlineLevel="0" collapsed="false">
      <c r="A404" s="1" t="s">
        <v>1080</v>
      </c>
      <c r="B404" s="1" t="s">
        <v>2195</v>
      </c>
      <c r="C404" s="27" t="s">
        <v>1092</v>
      </c>
      <c r="D404" s="27" t="s">
        <v>13</v>
      </c>
      <c r="E404" s="27"/>
      <c r="F404" s="31"/>
      <c r="G404" s="27"/>
      <c r="H404" s="30" t="s">
        <v>61</v>
      </c>
      <c r="I404" s="31" t="n">
        <v>7.48</v>
      </c>
      <c r="J404" s="30" t="s">
        <v>1067</v>
      </c>
    </row>
    <row r="405" customFormat="false" ht="12.75" hidden="false" customHeight="false" outlineLevel="0" collapsed="false">
      <c r="A405" s="1" t="s">
        <v>1080</v>
      </c>
      <c r="B405" s="1" t="s">
        <v>2195</v>
      </c>
      <c r="C405" s="27" t="s">
        <v>1093</v>
      </c>
      <c r="D405" s="27" t="s">
        <v>193</v>
      </c>
      <c r="E405" s="27"/>
      <c r="F405" s="31"/>
      <c r="G405" s="27"/>
      <c r="H405" s="30" t="s">
        <v>61</v>
      </c>
      <c r="I405" s="31" t="n">
        <v>2.25</v>
      </c>
      <c r="J405" s="30" t="s">
        <v>1067</v>
      </c>
    </row>
    <row r="406" customFormat="false" ht="12.75" hidden="false" customHeight="false" outlineLevel="0" collapsed="false">
      <c r="A406" s="1" t="s">
        <v>1080</v>
      </c>
      <c r="B406" s="1" t="s">
        <v>2195</v>
      </c>
      <c r="C406" s="27" t="s">
        <v>1094</v>
      </c>
      <c r="D406" s="27" t="s">
        <v>13</v>
      </c>
      <c r="E406" s="27"/>
      <c r="F406" s="31"/>
      <c r="G406" s="27"/>
      <c r="H406" s="30" t="s">
        <v>61</v>
      </c>
      <c r="I406" s="31" t="n">
        <v>9.98</v>
      </c>
      <c r="J406" s="30" t="s">
        <v>1067</v>
      </c>
    </row>
    <row r="407" customFormat="false" ht="12.75" hidden="false" customHeight="false" outlineLevel="0" collapsed="false">
      <c r="A407" s="1" t="s">
        <v>1095</v>
      </c>
      <c r="B407" s="1" t="s">
        <v>2195</v>
      </c>
      <c r="C407" s="27" t="s">
        <v>1096</v>
      </c>
      <c r="D407" s="27" t="s">
        <v>13</v>
      </c>
      <c r="E407" s="27"/>
      <c r="F407" s="31"/>
      <c r="G407" s="27"/>
      <c r="H407" s="30" t="s">
        <v>61</v>
      </c>
      <c r="I407" s="31" t="n">
        <v>5.82</v>
      </c>
      <c r="J407" s="30" t="s">
        <v>1067</v>
      </c>
    </row>
    <row r="408" customFormat="false" ht="12.75" hidden="false" customHeight="false" outlineLevel="0" collapsed="false">
      <c r="A408" s="1" t="s">
        <v>1095</v>
      </c>
      <c r="B408" s="1" t="s">
        <v>2195</v>
      </c>
      <c r="C408" s="27" t="s">
        <v>1097</v>
      </c>
      <c r="D408" s="27" t="s">
        <v>13</v>
      </c>
      <c r="E408" s="27"/>
      <c r="F408" s="31"/>
      <c r="G408" s="27"/>
      <c r="H408" s="30" t="s">
        <v>61</v>
      </c>
      <c r="I408" s="31" t="n">
        <v>20</v>
      </c>
      <c r="J408" s="30" t="s">
        <v>1067</v>
      </c>
    </row>
    <row r="409" customFormat="false" ht="12.75" hidden="false" customHeight="false" outlineLevel="0" collapsed="false">
      <c r="A409" s="1" t="s">
        <v>1095</v>
      </c>
      <c r="B409" s="1" t="s">
        <v>2195</v>
      </c>
      <c r="C409" s="27" t="s">
        <v>1098</v>
      </c>
      <c r="D409" s="27" t="s">
        <v>13</v>
      </c>
      <c r="E409" s="27"/>
      <c r="F409" s="31"/>
      <c r="G409" s="27"/>
      <c r="H409" s="30" t="s">
        <v>61</v>
      </c>
      <c r="I409" s="31" t="n">
        <v>4.98</v>
      </c>
      <c r="J409" s="30" t="s">
        <v>1067</v>
      </c>
    </row>
    <row r="410" customFormat="false" ht="12.75" hidden="false" customHeight="false" outlineLevel="0" collapsed="false">
      <c r="A410" s="1" t="s">
        <v>1095</v>
      </c>
      <c r="B410" s="1" t="s">
        <v>2195</v>
      </c>
      <c r="C410" s="27" t="s">
        <v>1099</v>
      </c>
      <c r="D410" s="27" t="s">
        <v>13</v>
      </c>
      <c r="E410" s="27"/>
      <c r="F410" s="31"/>
      <c r="G410" s="27"/>
      <c r="H410" s="30" t="s">
        <v>61</v>
      </c>
      <c r="I410" s="31" t="n">
        <v>5.9</v>
      </c>
      <c r="J410" s="30" t="s">
        <v>1067</v>
      </c>
    </row>
    <row r="411" customFormat="false" ht="12.75" hidden="false" customHeight="false" outlineLevel="0" collapsed="false">
      <c r="A411" s="1" t="s">
        <v>1095</v>
      </c>
      <c r="B411" s="1" t="s">
        <v>2195</v>
      </c>
      <c r="C411" s="27" t="s">
        <v>1100</v>
      </c>
      <c r="D411" s="27" t="s">
        <v>13</v>
      </c>
      <c r="E411" s="27"/>
      <c r="F411" s="31"/>
      <c r="G411" s="27"/>
      <c r="H411" s="30" t="s">
        <v>61</v>
      </c>
      <c r="I411" s="31" t="n">
        <v>8.15</v>
      </c>
      <c r="J411" s="30" t="s">
        <v>1067</v>
      </c>
    </row>
    <row r="412" customFormat="false" ht="12.75" hidden="false" customHeight="false" outlineLevel="0" collapsed="false">
      <c r="A412" s="1" t="s">
        <v>1095</v>
      </c>
      <c r="B412" s="1" t="s">
        <v>2195</v>
      </c>
      <c r="C412" s="27" t="s">
        <v>1101</v>
      </c>
      <c r="D412" s="27" t="s">
        <v>193</v>
      </c>
      <c r="E412" s="27"/>
      <c r="F412" s="31"/>
      <c r="G412" s="27"/>
      <c r="H412" s="30" t="s">
        <v>168</v>
      </c>
      <c r="I412" s="31" t="n">
        <v>0.65</v>
      </c>
      <c r="J412" s="30" t="s">
        <v>1067</v>
      </c>
    </row>
    <row r="413" customFormat="false" ht="12.75" hidden="false" customHeight="false" outlineLevel="0" collapsed="false">
      <c r="A413" s="1" t="s">
        <v>1095</v>
      </c>
      <c r="B413" s="1" t="s">
        <v>2195</v>
      </c>
      <c r="C413" s="27" t="s">
        <v>1102</v>
      </c>
      <c r="D413" s="27" t="s">
        <v>88</v>
      </c>
      <c r="E413" s="27"/>
      <c r="F413" s="31"/>
      <c r="G413" s="27"/>
      <c r="H413" s="30" t="s">
        <v>168</v>
      </c>
      <c r="I413" s="31" t="n">
        <v>0.65</v>
      </c>
      <c r="J413" s="30" t="s">
        <v>1067</v>
      </c>
    </row>
    <row r="414" customFormat="false" ht="12.75" hidden="false" customHeight="false" outlineLevel="0" collapsed="false">
      <c r="A414" s="1" t="s">
        <v>1095</v>
      </c>
      <c r="B414" s="1" t="s">
        <v>2195</v>
      </c>
      <c r="C414" s="27" t="s">
        <v>1103</v>
      </c>
      <c r="D414" s="27" t="s">
        <v>20</v>
      </c>
      <c r="E414" s="27"/>
      <c r="F414" s="31"/>
      <c r="G414" s="27"/>
      <c r="H414" s="30" t="s">
        <v>168</v>
      </c>
      <c r="I414" s="31" t="n">
        <v>0.65</v>
      </c>
      <c r="J414" s="30" t="s">
        <v>1067</v>
      </c>
    </row>
    <row r="415" customFormat="false" ht="12.75" hidden="false" customHeight="false" outlineLevel="0" collapsed="false">
      <c r="A415" s="1" t="s">
        <v>1095</v>
      </c>
      <c r="B415" s="1" t="s">
        <v>2195</v>
      </c>
      <c r="C415" s="27" t="s">
        <v>1104</v>
      </c>
      <c r="D415" s="27" t="s">
        <v>334</v>
      </c>
      <c r="E415" s="27"/>
      <c r="F415" s="31"/>
      <c r="G415" s="27"/>
      <c r="H415" s="30" t="s">
        <v>168</v>
      </c>
      <c r="I415" s="31" t="n">
        <v>0.63</v>
      </c>
      <c r="J415" s="30" t="s">
        <v>1067</v>
      </c>
    </row>
    <row r="416" customFormat="false" ht="12.75" hidden="false" customHeight="false" outlineLevel="0" collapsed="false">
      <c r="A416" s="1" t="s">
        <v>1095</v>
      </c>
      <c r="B416" s="1" t="s">
        <v>2195</v>
      </c>
      <c r="C416" s="27" t="s">
        <v>1105</v>
      </c>
      <c r="D416" s="27" t="s">
        <v>13</v>
      </c>
      <c r="E416" s="27"/>
      <c r="F416" s="31"/>
      <c r="G416" s="27"/>
      <c r="H416" s="30" t="s">
        <v>168</v>
      </c>
      <c r="I416" s="31" t="n">
        <v>3.9</v>
      </c>
      <c r="J416" s="30" t="s">
        <v>1067</v>
      </c>
    </row>
    <row r="417" customFormat="false" ht="12.75" hidden="false" customHeight="false" outlineLevel="0" collapsed="false">
      <c r="A417" s="1" t="s">
        <v>1095</v>
      </c>
      <c r="B417" s="1" t="s">
        <v>2195</v>
      </c>
      <c r="C417" s="27" t="s">
        <v>1106</v>
      </c>
      <c r="D417" s="27" t="s">
        <v>728</v>
      </c>
      <c r="E417" s="27"/>
      <c r="F417" s="31"/>
      <c r="G417" s="27"/>
      <c r="H417" s="30" t="s">
        <v>168</v>
      </c>
      <c r="I417" s="31" t="n">
        <v>0.63</v>
      </c>
      <c r="J417" s="30" t="s">
        <v>1067</v>
      </c>
    </row>
    <row r="418" customFormat="false" ht="12.75" hidden="false" customHeight="false" outlineLevel="0" collapsed="false">
      <c r="A418" s="1" t="s">
        <v>1095</v>
      </c>
      <c r="B418" s="1" t="s">
        <v>2195</v>
      </c>
      <c r="C418" s="27" t="s">
        <v>1107</v>
      </c>
      <c r="D418" s="27" t="s">
        <v>13</v>
      </c>
      <c r="E418" s="27"/>
      <c r="F418" s="31"/>
      <c r="G418" s="27"/>
      <c r="H418" s="30" t="s">
        <v>168</v>
      </c>
      <c r="I418" s="31" t="n">
        <v>0.65</v>
      </c>
      <c r="J418" s="30" t="s">
        <v>1067</v>
      </c>
    </row>
    <row r="419" customFormat="false" ht="12.75" hidden="false" customHeight="false" outlineLevel="0" collapsed="false">
      <c r="A419" s="1" t="s">
        <v>1095</v>
      </c>
      <c r="B419" s="1" t="s">
        <v>2195</v>
      </c>
      <c r="C419" s="27" t="s">
        <v>1108</v>
      </c>
      <c r="D419" s="27" t="s">
        <v>13</v>
      </c>
      <c r="E419" s="27"/>
      <c r="F419" s="31"/>
      <c r="G419" s="27"/>
      <c r="H419" s="30" t="s">
        <v>168</v>
      </c>
      <c r="I419" s="31" t="n">
        <v>2.48</v>
      </c>
      <c r="J419" s="30" t="s">
        <v>1067</v>
      </c>
    </row>
    <row r="420" customFormat="false" ht="12.75" hidden="false" customHeight="false" outlineLevel="0" collapsed="false">
      <c r="A420" s="1" t="s">
        <v>1095</v>
      </c>
      <c r="B420" s="1" t="s">
        <v>2195</v>
      </c>
      <c r="C420" s="27" t="s">
        <v>1109</v>
      </c>
      <c r="D420" s="27" t="s">
        <v>390</v>
      </c>
      <c r="E420" s="27"/>
      <c r="F420" s="31"/>
      <c r="G420" s="27"/>
      <c r="H420" s="30" t="s">
        <v>168</v>
      </c>
      <c r="I420" s="31" t="n">
        <v>0.64</v>
      </c>
      <c r="J420" s="30" t="s">
        <v>1067</v>
      </c>
    </row>
    <row r="421" customFormat="false" ht="12.75" hidden="false" customHeight="false" outlineLevel="0" collapsed="false">
      <c r="A421" s="1" t="s">
        <v>1095</v>
      </c>
      <c r="B421" s="1" t="s">
        <v>2195</v>
      </c>
      <c r="C421" s="27" t="s">
        <v>1110</v>
      </c>
      <c r="D421" s="27" t="s">
        <v>16</v>
      </c>
      <c r="E421" s="27"/>
      <c r="F421" s="31"/>
      <c r="G421" s="27"/>
      <c r="H421" s="30" t="s">
        <v>168</v>
      </c>
      <c r="I421" s="31" t="n">
        <v>0.63</v>
      </c>
      <c r="J421" s="30" t="s">
        <v>1067</v>
      </c>
    </row>
    <row r="422" customFormat="false" ht="12.75" hidden="false" customHeight="false" outlineLevel="0" collapsed="false">
      <c r="A422" s="1" t="s">
        <v>1095</v>
      </c>
      <c r="B422" s="1" t="s">
        <v>2195</v>
      </c>
      <c r="C422" s="27" t="s">
        <v>1111</v>
      </c>
      <c r="D422" s="27" t="s">
        <v>13</v>
      </c>
      <c r="E422" s="27"/>
      <c r="F422" s="31"/>
      <c r="G422" s="27"/>
      <c r="H422" s="30" t="s">
        <v>168</v>
      </c>
      <c r="I422" s="31" t="n">
        <v>2.52</v>
      </c>
      <c r="J422" s="30" t="s">
        <v>1067</v>
      </c>
    </row>
    <row r="423" customFormat="false" ht="12.75" hidden="false" customHeight="false" outlineLevel="0" collapsed="false">
      <c r="A423" s="1" t="s">
        <v>1095</v>
      </c>
      <c r="B423" s="1" t="s">
        <v>2195</v>
      </c>
      <c r="C423" s="27" t="s">
        <v>1112</v>
      </c>
      <c r="D423" s="27" t="s">
        <v>13</v>
      </c>
      <c r="E423" s="27"/>
      <c r="F423" s="31"/>
      <c r="G423" s="27"/>
      <c r="H423" s="30" t="s">
        <v>168</v>
      </c>
      <c r="I423" s="31" t="n">
        <v>3.32</v>
      </c>
      <c r="J423" s="30" t="s">
        <v>1067</v>
      </c>
    </row>
    <row r="424" customFormat="false" ht="12.75" hidden="false" customHeight="false" outlineLevel="0" collapsed="false">
      <c r="A424" s="1" t="s">
        <v>1095</v>
      </c>
      <c r="B424" s="1" t="s">
        <v>2195</v>
      </c>
      <c r="C424" s="27" t="s">
        <v>1113</v>
      </c>
      <c r="D424" s="27" t="s">
        <v>13</v>
      </c>
      <c r="E424" s="27"/>
      <c r="F424" s="31"/>
      <c r="G424" s="27"/>
      <c r="H424" s="30" t="s">
        <v>168</v>
      </c>
      <c r="I424" s="31" t="n">
        <v>3.08</v>
      </c>
      <c r="J424" s="30" t="s">
        <v>1067</v>
      </c>
    </row>
    <row r="425" customFormat="false" ht="12.75" hidden="false" customHeight="false" outlineLevel="0" collapsed="false">
      <c r="A425" s="1" t="s">
        <v>1095</v>
      </c>
      <c r="B425" s="1" t="s">
        <v>2195</v>
      </c>
      <c r="C425" s="27" t="s">
        <v>1114</v>
      </c>
      <c r="D425" s="27" t="s">
        <v>79</v>
      </c>
      <c r="E425" s="27"/>
      <c r="F425" s="31"/>
      <c r="G425" s="27"/>
      <c r="H425" s="30" t="s">
        <v>168</v>
      </c>
      <c r="I425" s="31" t="n">
        <v>0.65</v>
      </c>
      <c r="J425" s="30" t="s">
        <v>1067</v>
      </c>
    </row>
    <row r="426" customFormat="false" ht="12.75" hidden="false" customHeight="false" outlineLevel="0" collapsed="false">
      <c r="A426" s="1" t="s">
        <v>1095</v>
      </c>
      <c r="B426" s="1" t="s">
        <v>2195</v>
      </c>
      <c r="C426" s="27" t="s">
        <v>1115</v>
      </c>
      <c r="D426" s="27" t="s">
        <v>13</v>
      </c>
      <c r="E426" s="27"/>
      <c r="F426" s="31"/>
      <c r="G426" s="27"/>
      <c r="H426" s="30" t="s">
        <v>168</v>
      </c>
      <c r="I426" s="31" t="n">
        <v>0.65</v>
      </c>
      <c r="J426" s="30" t="s">
        <v>1067</v>
      </c>
    </row>
    <row r="427" customFormat="false" ht="12.75" hidden="false" customHeight="false" outlineLevel="0" collapsed="false">
      <c r="A427" s="1" t="s">
        <v>1095</v>
      </c>
      <c r="B427" s="1" t="s">
        <v>2195</v>
      </c>
      <c r="C427" s="27" t="s">
        <v>1116</v>
      </c>
      <c r="D427" s="27" t="s">
        <v>13</v>
      </c>
      <c r="E427" s="27"/>
      <c r="F427" s="31"/>
      <c r="G427" s="27"/>
      <c r="H427" s="30" t="s">
        <v>168</v>
      </c>
      <c r="I427" s="31" t="n">
        <v>3.99</v>
      </c>
      <c r="J427" s="30" t="s">
        <v>1067</v>
      </c>
    </row>
    <row r="428" customFormat="false" ht="12.75" hidden="false" customHeight="false" outlineLevel="0" collapsed="false">
      <c r="A428" s="1" t="s">
        <v>1095</v>
      </c>
      <c r="B428" s="1" t="s">
        <v>2195</v>
      </c>
      <c r="C428" s="27" t="s">
        <v>1117</v>
      </c>
      <c r="D428" s="27" t="s">
        <v>13</v>
      </c>
      <c r="E428" s="27"/>
      <c r="F428" s="31"/>
      <c r="G428" s="27"/>
      <c r="H428" s="30" t="s">
        <v>168</v>
      </c>
      <c r="I428" s="31" t="n">
        <v>2.99</v>
      </c>
      <c r="J428" s="30" t="s">
        <v>1067</v>
      </c>
    </row>
    <row r="429" customFormat="false" ht="12.75" hidden="false" customHeight="false" outlineLevel="0" collapsed="false">
      <c r="A429" s="1" t="s">
        <v>1095</v>
      </c>
      <c r="B429" s="1" t="s">
        <v>2195</v>
      </c>
      <c r="C429" s="27" t="s">
        <v>1118</v>
      </c>
      <c r="D429" s="27" t="s">
        <v>13</v>
      </c>
      <c r="E429" s="27"/>
      <c r="F429" s="31"/>
      <c r="G429" s="27"/>
      <c r="H429" s="30" t="s">
        <v>168</v>
      </c>
      <c r="I429" s="31" t="n">
        <v>0.55</v>
      </c>
      <c r="J429" s="30" t="s">
        <v>1067</v>
      </c>
    </row>
    <row r="430" customFormat="false" ht="12.75" hidden="false" customHeight="false" outlineLevel="0" collapsed="false">
      <c r="A430" s="1" t="s">
        <v>1095</v>
      </c>
      <c r="B430" s="1" t="s">
        <v>2195</v>
      </c>
      <c r="C430" s="27" t="s">
        <v>1119</v>
      </c>
      <c r="D430" s="27" t="s">
        <v>13</v>
      </c>
      <c r="E430" s="27"/>
      <c r="F430" s="31"/>
      <c r="G430" s="27"/>
      <c r="H430" s="30" t="s">
        <v>168</v>
      </c>
      <c r="I430" s="31" t="n">
        <v>3.98</v>
      </c>
      <c r="J430" s="30" t="s">
        <v>1067</v>
      </c>
    </row>
    <row r="431" customFormat="false" ht="12.75" hidden="false" customHeight="false" outlineLevel="0" collapsed="false">
      <c r="A431" s="1" t="s">
        <v>1095</v>
      </c>
      <c r="B431" s="1" t="s">
        <v>2195</v>
      </c>
      <c r="C431" s="27" t="s">
        <v>1120</v>
      </c>
      <c r="D431" s="27" t="s">
        <v>70</v>
      </c>
      <c r="E431" s="27"/>
      <c r="F431" s="31"/>
      <c r="G431" s="27"/>
      <c r="H431" s="30" t="s">
        <v>168</v>
      </c>
      <c r="I431" s="31" t="n">
        <v>0.65</v>
      </c>
      <c r="J431" s="30" t="s">
        <v>1067</v>
      </c>
    </row>
    <row r="432" customFormat="false" ht="12.75" hidden="false" customHeight="false" outlineLevel="0" collapsed="false">
      <c r="A432" s="1" t="s">
        <v>1095</v>
      </c>
      <c r="B432" s="1" t="s">
        <v>2195</v>
      </c>
      <c r="C432" s="27" t="s">
        <v>1121</v>
      </c>
      <c r="D432" s="27" t="s">
        <v>26</v>
      </c>
      <c r="E432" s="27"/>
      <c r="F432" s="31"/>
      <c r="G432" s="27"/>
      <c r="H432" s="30" t="s">
        <v>168</v>
      </c>
      <c r="I432" s="31" t="n">
        <v>0.65</v>
      </c>
      <c r="J432" s="30" t="s">
        <v>1067</v>
      </c>
    </row>
    <row r="433" customFormat="false" ht="12.75" hidden="false" customHeight="false" outlineLevel="0" collapsed="false">
      <c r="A433" s="1" t="s">
        <v>1095</v>
      </c>
      <c r="B433" s="1" t="s">
        <v>2195</v>
      </c>
      <c r="C433" s="27" t="s">
        <v>1122</v>
      </c>
      <c r="D433" s="27" t="s">
        <v>13</v>
      </c>
      <c r="E433" s="27"/>
      <c r="F433" s="31"/>
      <c r="G433" s="27"/>
      <c r="H433" s="30" t="s">
        <v>168</v>
      </c>
      <c r="I433" s="31" t="n">
        <v>7.42</v>
      </c>
      <c r="J433" s="30" t="s">
        <v>1067</v>
      </c>
    </row>
    <row r="434" customFormat="false" ht="12.75" hidden="false" customHeight="false" outlineLevel="0" collapsed="false">
      <c r="A434" s="1" t="s">
        <v>1095</v>
      </c>
      <c r="B434" s="1" t="s">
        <v>2195</v>
      </c>
      <c r="C434" s="27" t="s">
        <v>1123</v>
      </c>
      <c r="D434" s="27" t="s">
        <v>274</v>
      </c>
      <c r="E434" s="27"/>
      <c r="F434" s="31"/>
      <c r="G434" s="27"/>
      <c r="H434" s="30" t="s">
        <v>168</v>
      </c>
      <c r="I434" s="31" t="n">
        <v>0.65</v>
      </c>
      <c r="J434" s="30" t="s">
        <v>1067</v>
      </c>
    </row>
    <row r="436" customFormat="false" ht="18" hidden="false" customHeight="false" outlineLevel="0" collapsed="false">
      <c r="B436" s="1" t="s">
        <v>2787</v>
      </c>
      <c r="C436" s="52" t="s">
        <v>1210</v>
      </c>
      <c r="D436" s="11" t="s">
        <v>1</v>
      </c>
    </row>
    <row r="437" customFormat="false" ht="12.75" hidden="false" customHeight="false" outlineLevel="0" collapsed="false">
      <c r="A437" s="1" t="s">
        <v>1211</v>
      </c>
      <c r="B437" s="1" t="s">
        <v>2787</v>
      </c>
      <c r="C437" s="27" t="s">
        <v>1212</v>
      </c>
      <c r="D437" s="27" t="s">
        <v>13</v>
      </c>
      <c r="E437" s="27"/>
      <c r="F437" s="31"/>
      <c r="G437" s="27"/>
      <c r="H437" s="30" t="s">
        <v>61</v>
      </c>
      <c r="I437" s="31" t="n">
        <v>10.49</v>
      </c>
      <c r="J437" s="30" t="s">
        <v>1160</v>
      </c>
    </row>
    <row r="438" customFormat="false" ht="12.75" hidden="false" customHeight="false" outlineLevel="0" collapsed="false">
      <c r="A438" s="1" t="s">
        <v>1211</v>
      </c>
      <c r="B438" s="1" t="s">
        <v>2787</v>
      </c>
      <c r="C438" s="27" t="s">
        <v>1213</v>
      </c>
      <c r="D438" s="27" t="s">
        <v>79</v>
      </c>
      <c r="E438" s="27"/>
      <c r="F438" s="31"/>
      <c r="G438" s="27"/>
      <c r="H438" s="30" t="s">
        <v>61</v>
      </c>
      <c r="I438" s="31" t="n">
        <v>1.99</v>
      </c>
      <c r="J438" s="30" t="s">
        <v>1160</v>
      </c>
    </row>
    <row r="439" customFormat="false" ht="12.75" hidden="false" customHeight="false" outlineLevel="0" collapsed="false">
      <c r="A439" s="1" t="s">
        <v>1211</v>
      </c>
      <c r="B439" s="1" t="s">
        <v>2787</v>
      </c>
      <c r="C439" s="27" t="s">
        <v>1214</v>
      </c>
      <c r="D439" s="27" t="s">
        <v>88</v>
      </c>
      <c r="E439" s="27"/>
      <c r="F439" s="31"/>
      <c r="G439" s="27"/>
      <c r="H439" s="30" t="s">
        <v>168</v>
      </c>
      <c r="I439" s="31" t="n">
        <v>1.95</v>
      </c>
      <c r="J439" s="30" t="s">
        <v>1160</v>
      </c>
    </row>
    <row r="440" customFormat="false" ht="12.75" hidden="false" customHeight="false" outlineLevel="0" collapsed="false">
      <c r="A440" s="1" t="s">
        <v>1215</v>
      </c>
      <c r="B440" s="1" t="s">
        <v>2787</v>
      </c>
      <c r="C440" s="27" t="s">
        <v>1216</v>
      </c>
      <c r="D440" s="27" t="s">
        <v>79</v>
      </c>
      <c r="E440" s="27"/>
      <c r="F440" s="31"/>
      <c r="G440" s="27"/>
      <c r="H440" s="30" t="s">
        <v>61</v>
      </c>
      <c r="I440" s="31" t="n">
        <v>3.29</v>
      </c>
      <c r="J440" s="30" t="s">
        <v>1160</v>
      </c>
    </row>
    <row r="441" customFormat="false" ht="12.75" hidden="false" customHeight="false" outlineLevel="0" collapsed="false">
      <c r="A441" s="1" t="s">
        <v>1215</v>
      </c>
      <c r="B441" s="1" t="s">
        <v>2787</v>
      </c>
      <c r="C441" s="27" t="s">
        <v>1217</v>
      </c>
      <c r="D441" s="27" t="s">
        <v>88</v>
      </c>
      <c r="E441" s="27"/>
      <c r="F441" s="31"/>
      <c r="G441" s="27"/>
      <c r="H441" s="30" t="s">
        <v>61</v>
      </c>
      <c r="I441" s="31" t="n">
        <v>2.95</v>
      </c>
      <c r="J441" s="30" t="s">
        <v>1160</v>
      </c>
    </row>
    <row r="442" customFormat="false" ht="12.75" hidden="false" customHeight="false" outlineLevel="0" collapsed="false">
      <c r="A442" s="1" t="s">
        <v>1215</v>
      </c>
      <c r="B442" s="1" t="s">
        <v>2787</v>
      </c>
      <c r="C442" s="27" t="s">
        <v>1218</v>
      </c>
      <c r="D442" s="27" t="s">
        <v>13</v>
      </c>
      <c r="E442" s="27"/>
      <c r="F442" s="31"/>
      <c r="G442" s="27"/>
      <c r="H442" s="30" t="s">
        <v>61</v>
      </c>
      <c r="I442" s="31" t="n">
        <v>3.99</v>
      </c>
      <c r="J442" s="30" t="s">
        <v>1160</v>
      </c>
    </row>
    <row r="443" customFormat="false" ht="12.75" hidden="false" customHeight="false" outlineLevel="0" collapsed="false">
      <c r="A443" s="1" t="s">
        <v>1215</v>
      </c>
      <c r="B443" s="1" t="s">
        <v>2787</v>
      </c>
      <c r="C443" s="27" t="s">
        <v>1219</v>
      </c>
      <c r="D443" s="27" t="s">
        <v>49</v>
      </c>
      <c r="E443" s="27"/>
      <c r="F443" s="31"/>
      <c r="G443" s="27"/>
      <c r="H443" s="30" t="s">
        <v>61</v>
      </c>
      <c r="I443" s="31" t="n">
        <v>2.85</v>
      </c>
      <c r="J443" s="30" t="s">
        <v>1160</v>
      </c>
    </row>
    <row r="444" customFormat="false" ht="12.75" hidden="false" customHeight="false" outlineLevel="0" collapsed="false">
      <c r="A444" s="1" t="s">
        <v>1215</v>
      </c>
      <c r="B444" s="1" t="s">
        <v>2787</v>
      </c>
      <c r="C444" s="27" t="s">
        <v>1220</v>
      </c>
      <c r="D444" s="27" t="s">
        <v>13</v>
      </c>
      <c r="E444" s="27"/>
      <c r="F444" s="31"/>
      <c r="G444" s="27"/>
      <c r="H444" s="30" t="s">
        <v>61</v>
      </c>
      <c r="I444" s="31" t="n">
        <v>7.99</v>
      </c>
      <c r="J444" s="30" t="s">
        <v>1160</v>
      </c>
    </row>
    <row r="445" customFormat="false" ht="12.75" hidden="false" customHeight="false" outlineLevel="0" collapsed="false">
      <c r="A445" s="1" t="s">
        <v>1215</v>
      </c>
      <c r="B445" s="1" t="s">
        <v>2787</v>
      </c>
      <c r="C445" s="27" t="s">
        <v>1221</v>
      </c>
      <c r="D445" s="27" t="s">
        <v>13</v>
      </c>
      <c r="E445" s="27"/>
      <c r="F445" s="31"/>
      <c r="G445" s="27"/>
      <c r="H445" s="30" t="s">
        <v>61</v>
      </c>
      <c r="I445" s="31" t="n">
        <v>21.65</v>
      </c>
      <c r="J445" s="30" t="s">
        <v>1160</v>
      </c>
    </row>
    <row r="446" customFormat="false" ht="12.75" hidden="false" customHeight="false" outlineLevel="0" collapsed="false">
      <c r="A446" s="1" t="s">
        <v>1215</v>
      </c>
      <c r="B446" s="1" t="s">
        <v>2787</v>
      </c>
      <c r="C446" s="27" t="s">
        <v>1222</v>
      </c>
      <c r="D446" s="27" t="s">
        <v>13</v>
      </c>
      <c r="E446" s="27"/>
      <c r="F446" s="31"/>
      <c r="G446" s="27"/>
      <c r="H446" s="30" t="s">
        <v>61</v>
      </c>
      <c r="I446" s="31" t="n">
        <v>18.9</v>
      </c>
      <c r="J446" s="30" t="s">
        <v>1160</v>
      </c>
    </row>
    <row r="447" customFormat="false" ht="12.75" hidden="false" customHeight="false" outlineLevel="0" collapsed="false">
      <c r="A447" s="1" t="s">
        <v>1215</v>
      </c>
      <c r="B447" s="1" t="s">
        <v>2787</v>
      </c>
      <c r="C447" s="27" t="s">
        <v>1223</v>
      </c>
      <c r="D447" s="27" t="s">
        <v>13</v>
      </c>
      <c r="E447" s="27"/>
      <c r="F447" s="31"/>
      <c r="G447" s="27"/>
      <c r="H447" s="30" t="s">
        <v>61</v>
      </c>
      <c r="I447" s="31" t="n">
        <v>7.8</v>
      </c>
      <c r="J447" s="30" t="s">
        <v>1160</v>
      </c>
    </row>
    <row r="448" customFormat="false" ht="12.75" hidden="false" customHeight="false" outlineLevel="0" collapsed="false">
      <c r="A448" s="1" t="s">
        <v>1215</v>
      </c>
      <c r="B448" s="1" t="s">
        <v>2787</v>
      </c>
      <c r="C448" s="27" t="s">
        <v>1224</v>
      </c>
      <c r="D448" s="27" t="s">
        <v>13</v>
      </c>
      <c r="E448" s="27"/>
      <c r="F448" s="31"/>
      <c r="G448" s="27"/>
      <c r="H448" s="30" t="s">
        <v>61</v>
      </c>
      <c r="I448" s="31" t="n">
        <v>10.99</v>
      </c>
      <c r="J448" s="30" t="s">
        <v>1160</v>
      </c>
    </row>
    <row r="449" customFormat="false" ht="12.75" hidden="false" customHeight="false" outlineLevel="0" collapsed="false">
      <c r="A449" s="1" t="s">
        <v>1215</v>
      </c>
      <c r="B449" s="1" t="s">
        <v>2787</v>
      </c>
      <c r="C449" s="27" t="s">
        <v>1225</v>
      </c>
      <c r="D449" s="27" t="s">
        <v>193</v>
      </c>
      <c r="E449" s="27"/>
      <c r="F449" s="31"/>
      <c r="G449" s="27"/>
      <c r="H449" s="30" t="s">
        <v>61</v>
      </c>
      <c r="I449" s="31" t="n">
        <v>3.29</v>
      </c>
      <c r="J449" s="30" t="s">
        <v>1160</v>
      </c>
    </row>
    <row r="450" customFormat="false" ht="12.75" hidden="false" customHeight="false" outlineLevel="0" collapsed="false">
      <c r="A450" s="1" t="s">
        <v>1215</v>
      </c>
      <c r="B450" s="1" t="s">
        <v>2787</v>
      </c>
      <c r="C450" s="27" t="s">
        <v>1226</v>
      </c>
      <c r="D450" s="27" t="s">
        <v>13</v>
      </c>
      <c r="E450" s="27"/>
      <c r="F450" s="31"/>
      <c r="G450" s="27"/>
      <c r="H450" s="30" t="s">
        <v>61</v>
      </c>
      <c r="I450" s="31" t="n">
        <v>23.25</v>
      </c>
      <c r="J450" s="30" t="s">
        <v>1160</v>
      </c>
    </row>
    <row r="452" customFormat="false" ht="18" hidden="false" customHeight="false" outlineLevel="0" collapsed="false">
      <c r="B452" s="1" t="s">
        <v>2195</v>
      </c>
      <c r="C452" s="52" t="s">
        <v>1417</v>
      </c>
      <c r="D452" s="11" t="s">
        <v>1</v>
      </c>
    </row>
    <row r="453" customFormat="false" ht="12.75" hidden="false" customHeight="false" outlineLevel="0" collapsed="false">
      <c r="A453" s="1" t="s">
        <v>1418</v>
      </c>
      <c r="B453" s="1" t="s">
        <v>2195</v>
      </c>
      <c r="C453" s="27" t="s">
        <v>1419</v>
      </c>
      <c r="D453" s="27" t="s">
        <v>79</v>
      </c>
      <c r="E453" s="27"/>
      <c r="F453" s="31"/>
      <c r="G453" s="27"/>
      <c r="H453" s="30" t="s">
        <v>61</v>
      </c>
      <c r="I453" s="31" t="n">
        <v>3.99</v>
      </c>
      <c r="J453" s="30" t="s">
        <v>1400</v>
      </c>
    </row>
    <row r="454" customFormat="false" ht="12.75" hidden="false" customHeight="false" outlineLevel="0" collapsed="false">
      <c r="A454" s="1" t="s">
        <v>1418</v>
      </c>
      <c r="B454" s="1" t="s">
        <v>2195</v>
      </c>
      <c r="C454" s="27" t="s">
        <v>1420</v>
      </c>
      <c r="D454" s="27" t="s">
        <v>88</v>
      </c>
      <c r="E454" s="27"/>
      <c r="F454" s="31"/>
      <c r="G454" s="27"/>
      <c r="H454" s="30" t="s">
        <v>61</v>
      </c>
      <c r="I454" s="31" t="n">
        <v>6.58</v>
      </c>
      <c r="J454" s="30" t="s">
        <v>1400</v>
      </c>
    </row>
    <row r="455" customFormat="false" ht="12.75" hidden="false" customHeight="false" outlineLevel="0" collapsed="false">
      <c r="A455" s="1" t="s">
        <v>1418</v>
      </c>
      <c r="B455" s="1" t="s">
        <v>2195</v>
      </c>
      <c r="C455" s="27" t="s">
        <v>1421</v>
      </c>
      <c r="D455" s="27" t="s">
        <v>13</v>
      </c>
      <c r="E455" s="27"/>
      <c r="F455" s="31"/>
      <c r="G455" s="27"/>
      <c r="H455" s="30" t="s">
        <v>61</v>
      </c>
      <c r="I455" s="31" t="n">
        <v>8.29</v>
      </c>
      <c r="J455" s="30" t="s">
        <v>1400</v>
      </c>
    </row>
    <row r="456" customFormat="false" ht="12.75" hidden="false" customHeight="false" outlineLevel="0" collapsed="false">
      <c r="A456" s="1" t="s">
        <v>1418</v>
      </c>
      <c r="B456" s="1" t="s">
        <v>2195</v>
      </c>
      <c r="C456" s="27" t="s">
        <v>1422</v>
      </c>
      <c r="D456" s="27" t="s">
        <v>13</v>
      </c>
      <c r="E456" s="27"/>
      <c r="F456" s="31"/>
      <c r="G456" s="27"/>
      <c r="H456" s="30" t="s">
        <v>61</v>
      </c>
      <c r="I456" s="31" t="n">
        <v>9.99</v>
      </c>
      <c r="J456" s="30" t="s">
        <v>1400</v>
      </c>
    </row>
    <row r="457" customFormat="false" ht="12.75" hidden="false" customHeight="false" outlineLevel="0" collapsed="false">
      <c r="A457" s="1" t="s">
        <v>1418</v>
      </c>
      <c r="B457" s="1" t="s">
        <v>2195</v>
      </c>
      <c r="C457" s="27" t="s">
        <v>1423</v>
      </c>
      <c r="D457" s="27" t="s">
        <v>13</v>
      </c>
      <c r="E457" s="27"/>
      <c r="F457" s="31"/>
      <c r="G457" s="27"/>
      <c r="H457" s="30" t="s">
        <v>61</v>
      </c>
      <c r="I457" s="31" t="n">
        <v>138</v>
      </c>
      <c r="J457" s="30" t="s">
        <v>1400</v>
      </c>
    </row>
    <row r="458" customFormat="false" ht="12.75" hidden="false" customHeight="false" outlineLevel="0" collapsed="false">
      <c r="A458" s="1" t="s">
        <v>1418</v>
      </c>
      <c r="B458" s="1" t="s">
        <v>2195</v>
      </c>
      <c r="C458" s="27" t="s">
        <v>1424</v>
      </c>
      <c r="D458" s="27" t="s">
        <v>13</v>
      </c>
      <c r="E458" s="27"/>
      <c r="F458" s="31"/>
      <c r="G458" s="27"/>
      <c r="H458" s="30" t="s">
        <v>61</v>
      </c>
      <c r="I458" s="31" t="n">
        <v>3.99</v>
      </c>
      <c r="J458" s="30" t="s">
        <v>1400</v>
      </c>
    </row>
    <row r="459" customFormat="false" ht="12.75" hidden="false" customHeight="false" outlineLevel="0" collapsed="false">
      <c r="A459" s="1" t="s">
        <v>1418</v>
      </c>
      <c r="B459" s="1" t="s">
        <v>2195</v>
      </c>
      <c r="C459" s="27" t="s">
        <v>1425</v>
      </c>
      <c r="D459" s="27" t="s">
        <v>13</v>
      </c>
      <c r="E459" s="27"/>
      <c r="F459" s="31"/>
      <c r="G459" s="27"/>
      <c r="H459" s="30" t="s">
        <v>61</v>
      </c>
      <c r="I459" s="31" t="n">
        <v>2.99</v>
      </c>
      <c r="J459" s="30" t="s">
        <v>1400</v>
      </c>
    </row>
    <row r="460" customFormat="false" ht="12.75" hidden="false" customHeight="false" outlineLevel="0" collapsed="false">
      <c r="A460" s="1" t="s">
        <v>1418</v>
      </c>
      <c r="B460" s="1" t="s">
        <v>2195</v>
      </c>
      <c r="C460" s="27" t="s">
        <v>1426</v>
      </c>
      <c r="D460" s="27" t="s">
        <v>13</v>
      </c>
      <c r="E460" s="27"/>
      <c r="F460" s="31"/>
      <c r="G460" s="27"/>
      <c r="H460" s="30" t="s">
        <v>61</v>
      </c>
      <c r="I460" s="31" t="n">
        <v>7.11</v>
      </c>
      <c r="J460" s="30" t="s">
        <v>1400</v>
      </c>
    </row>
    <row r="461" customFormat="false" ht="12.75" hidden="false" customHeight="false" outlineLevel="0" collapsed="false">
      <c r="A461" s="1" t="s">
        <v>1418</v>
      </c>
      <c r="B461" s="1" t="s">
        <v>2195</v>
      </c>
      <c r="C461" s="27" t="s">
        <v>1427</v>
      </c>
      <c r="D461" s="27" t="s">
        <v>13</v>
      </c>
      <c r="E461" s="27"/>
      <c r="F461" s="31"/>
      <c r="G461" s="27"/>
      <c r="H461" s="30" t="s">
        <v>61</v>
      </c>
      <c r="I461" s="31" t="n">
        <v>3.49</v>
      </c>
      <c r="J461" s="30" t="s">
        <v>1400</v>
      </c>
    </row>
    <row r="462" customFormat="false" ht="12.75" hidden="false" customHeight="false" outlineLevel="0" collapsed="false">
      <c r="A462" s="1" t="s">
        <v>1418</v>
      </c>
      <c r="B462" s="1" t="s">
        <v>2195</v>
      </c>
      <c r="C462" s="27" t="s">
        <v>1428</v>
      </c>
      <c r="D462" s="27" t="s">
        <v>13</v>
      </c>
      <c r="E462" s="27"/>
      <c r="F462" s="31"/>
      <c r="G462" s="27"/>
      <c r="H462" s="30" t="s">
        <v>61</v>
      </c>
      <c r="I462" s="31" t="n">
        <v>15.75</v>
      </c>
      <c r="J462" s="30" t="s">
        <v>1400</v>
      </c>
    </row>
    <row r="463" customFormat="false" ht="12.75" hidden="false" customHeight="false" outlineLevel="0" collapsed="false">
      <c r="A463" s="1" t="s">
        <v>1417</v>
      </c>
      <c r="B463" s="1" t="s">
        <v>2195</v>
      </c>
      <c r="C463" s="27" t="s">
        <v>1429</v>
      </c>
      <c r="D463" s="27" t="s">
        <v>13</v>
      </c>
      <c r="E463" s="27"/>
      <c r="F463" s="31"/>
      <c r="G463" s="27"/>
      <c r="H463" s="30" t="s">
        <v>61</v>
      </c>
      <c r="I463" s="31" t="n">
        <v>2.49</v>
      </c>
      <c r="J463" s="30" t="s">
        <v>1400</v>
      </c>
    </row>
    <row r="464" customFormat="false" ht="12.75" hidden="false" customHeight="false" outlineLevel="0" collapsed="false">
      <c r="A464" s="1" t="s">
        <v>1417</v>
      </c>
      <c r="B464" s="1" t="s">
        <v>2195</v>
      </c>
      <c r="C464" s="27" t="s">
        <v>1430</v>
      </c>
      <c r="D464" s="27" t="s">
        <v>13</v>
      </c>
      <c r="E464" s="27"/>
      <c r="F464" s="31"/>
      <c r="G464" s="27"/>
      <c r="H464" s="30" t="s">
        <v>61</v>
      </c>
      <c r="I464" s="31" t="n">
        <v>4.94</v>
      </c>
      <c r="J464" s="30" t="s">
        <v>1400</v>
      </c>
    </row>
    <row r="465" customFormat="false" ht="12.75" hidden="false" customHeight="false" outlineLevel="0" collapsed="false">
      <c r="A465" s="1" t="s">
        <v>1417</v>
      </c>
      <c r="B465" s="1" t="s">
        <v>2195</v>
      </c>
      <c r="C465" s="27" t="s">
        <v>1431</v>
      </c>
      <c r="D465" s="27" t="s">
        <v>13</v>
      </c>
      <c r="E465" s="27"/>
      <c r="F465" s="31"/>
      <c r="G465" s="27"/>
      <c r="H465" s="30" t="s">
        <v>61</v>
      </c>
      <c r="I465" s="31" t="n">
        <v>11.27</v>
      </c>
      <c r="J465" s="30" t="s">
        <v>1400</v>
      </c>
    </row>
    <row r="466" customFormat="false" ht="12.75" hidden="false" customHeight="false" outlineLevel="0" collapsed="false">
      <c r="A466" s="1" t="s">
        <v>1417</v>
      </c>
      <c r="B466" s="1" t="s">
        <v>2195</v>
      </c>
      <c r="C466" s="27" t="s">
        <v>1432</v>
      </c>
      <c r="D466" s="27" t="s">
        <v>13</v>
      </c>
      <c r="E466" s="27"/>
      <c r="F466" s="31"/>
      <c r="G466" s="27"/>
      <c r="H466" s="30" t="s">
        <v>61</v>
      </c>
      <c r="I466" s="31" t="n">
        <v>5.75</v>
      </c>
      <c r="J466" s="30" t="s">
        <v>1400</v>
      </c>
    </row>
    <row r="467" customFormat="false" ht="12.75" hidden="false" customHeight="false" outlineLevel="0" collapsed="false">
      <c r="A467" s="1" t="s">
        <v>1417</v>
      </c>
      <c r="B467" s="1" t="s">
        <v>2195</v>
      </c>
      <c r="C467" s="27" t="s">
        <v>1433</v>
      </c>
      <c r="D467" s="27" t="s">
        <v>13</v>
      </c>
      <c r="E467" s="27"/>
      <c r="F467" s="31"/>
      <c r="G467" s="27"/>
      <c r="H467" s="30" t="s">
        <v>61</v>
      </c>
      <c r="I467" s="31" t="n">
        <v>2.01</v>
      </c>
      <c r="J467" s="30" t="s">
        <v>1400</v>
      </c>
    </row>
    <row r="468" customFormat="false" ht="12.75" hidden="false" customHeight="false" outlineLevel="0" collapsed="false">
      <c r="A468" s="1" t="s">
        <v>1417</v>
      </c>
      <c r="B468" s="1" t="s">
        <v>2195</v>
      </c>
      <c r="C468" s="27" t="s">
        <v>1434</v>
      </c>
      <c r="D468" s="27" t="s">
        <v>13</v>
      </c>
      <c r="E468" s="27"/>
      <c r="F468" s="31"/>
      <c r="G468" s="27"/>
      <c r="H468" s="30" t="s">
        <v>168</v>
      </c>
      <c r="I468" s="31" t="n">
        <v>1.66</v>
      </c>
      <c r="J468" s="30" t="s">
        <v>1400</v>
      </c>
    </row>
    <row r="470" customFormat="false" ht="18" hidden="false" customHeight="false" outlineLevel="0" collapsed="false">
      <c r="B470" s="1" t="s">
        <v>3423</v>
      </c>
      <c r="C470" s="52" t="s">
        <v>1466</v>
      </c>
      <c r="D470" s="11" t="s">
        <v>1</v>
      </c>
    </row>
    <row r="471" customFormat="false" ht="12.75" hidden="false" customHeight="false" outlineLevel="0" collapsed="false">
      <c r="A471" s="1" t="s">
        <v>1467</v>
      </c>
      <c r="B471" s="1" t="s">
        <v>3423</v>
      </c>
      <c r="C471" s="27" t="s">
        <v>1468</v>
      </c>
      <c r="D471" s="27" t="s">
        <v>13</v>
      </c>
      <c r="E471" s="27"/>
      <c r="F471" s="31"/>
      <c r="G471" s="27"/>
      <c r="H471" s="30" t="s">
        <v>61</v>
      </c>
      <c r="I471" s="31" t="n">
        <v>3.19</v>
      </c>
      <c r="J471" s="30" t="s">
        <v>1459</v>
      </c>
    </row>
    <row r="472" customFormat="false" ht="12.75" hidden="false" customHeight="false" outlineLevel="0" collapsed="false">
      <c r="A472" s="1" t="s">
        <v>1467</v>
      </c>
      <c r="B472" s="1" t="s">
        <v>3423</v>
      </c>
      <c r="C472" s="27" t="s">
        <v>1469</v>
      </c>
      <c r="D472" s="27" t="s">
        <v>13</v>
      </c>
      <c r="E472" s="27"/>
      <c r="F472" s="31"/>
      <c r="G472" s="27"/>
      <c r="H472" s="30" t="s">
        <v>61</v>
      </c>
      <c r="I472" s="31" t="n">
        <v>10.4</v>
      </c>
      <c r="J472" s="30" t="s">
        <v>1459</v>
      </c>
    </row>
    <row r="473" customFormat="false" ht="12.75" hidden="false" customHeight="false" outlineLevel="0" collapsed="false">
      <c r="A473" s="1" t="s">
        <v>1467</v>
      </c>
      <c r="B473" s="1" t="s">
        <v>3423</v>
      </c>
      <c r="C473" s="27" t="s">
        <v>1470</v>
      </c>
      <c r="D473" s="27" t="s">
        <v>13</v>
      </c>
      <c r="E473" s="27"/>
      <c r="F473" s="31"/>
      <c r="G473" s="27"/>
      <c r="H473" s="30" t="s">
        <v>61</v>
      </c>
      <c r="I473" s="31" t="n">
        <v>2.95</v>
      </c>
      <c r="J473" s="30" t="s">
        <v>1459</v>
      </c>
    </row>
    <row r="474" customFormat="false" ht="12.75" hidden="false" customHeight="false" outlineLevel="0" collapsed="false">
      <c r="A474" s="1" t="s">
        <v>1467</v>
      </c>
      <c r="B474" s="1" t="s">
        <v>3423</v>
      </c>
      <c r="C474" s="27" t="s">
        <v>1471</v>
      </c>
      <c r="D474" s="27" t="s">
        <v>13</v>
      </c>
      <c r="E474" s="27"/>
      <c r="F474" s="31"/>
      <c r="G474" s="27"/>
      <c r="H474" s="30" t="s">
        <v>168</v>
      </c>
      <c r="I474" s="31" t="n">
        <v>6.99</v>
      </c>
      <c r="J474" s="30" t="s">
        <v>1459</v>
      </c>
    </row>
    <row r="475" customFormat="false" ht="12.75" hidden="false" customHeight="false" outlineLevel="0" collapsed="false">
      <c r="A475" s="1" t="s">
        <v>1466</v>
      </c>
      <c r="B475" s="1" t="s">
        <v>3423</v>
      </c>
      <c r="C475" s="27" t="s">
        <v>1472</v>
      </c>
      <c r="D475" s="27" t="s">
        <v>193</v>
      </c>
      <c r="E475" s="27"/>
      <c r="F475" s="31"/>
      <c r="G475" s="27"/>
      <c r="H475" s="30" t="s">
        <v>61</v>
      </c>
      <c r="I475" s="31" t="n">
        <v>0.52</v>
      </c>
      <c r="J475" s="30" t="s">
        <v>1459</v>
      </c>
    </row>
    <row r="476" customFormat="false" ht="12.75" hidden="false" customHeight="false" outlineLevel="0" collapsed="false">
      <c r="A476" s="1" t="s">
        <v>1466</v>
      </c>
      <c r="B476" s="1" t="s">
        <v>3423</v>
      </c>
      <c r="C476" s="27" t="s">
        <v>1473</v>
      </c>
      <c r="D476" s="27" t="s">
        <v>49</v>
      </c>
      <c r="E476" s="27"/>
      <c r="F476" s="31"/>
      <c r="G476" s="27"/>
      <c r="H476" s="30" t="s">
        <v>61</v>
      </c>
      <c r="I476" s="31" t="n">
        <v>0.75</v>
      </c>
      <c r="J476" s="30" t="s">
        <v>1459</v>
      </c>
    </row>
    <row r="477" customFormat="false" ht="12.75" hidden="false" customHeight="false" outlineLevel="0" collapsed="false">
      <c r="A477" s="1" t="s">
        <v>1466</v>
      </c>
      <c r="B477" s="1" t="s">
        <v>3423</v>
      </c>
      <c r="C477" s="27" t="s">
        <v>1474</v>
      </c>
      <c r="D477" s="27" t="s">
        <v>88</v>
      </c>
      <c r="E477" s="27"/>
      <c r="F477" s="31"/>
      <c r="G477" s="27"/>
      <c r="H477" s="30" t="s">
        <v>61</v>
      </c>
      <c r="I477" s="31" t="n">
        <v>0.47</v>
      </c>
      <c r="J477" s="30" t="s">
        <v>1459</v>
      </c>
    </row>
    <row r="478" customFormat="false" ht="12.75" hidden="false" customHeight="false" outlineLevel="0" collapsed="false">
      <c r="A478" s="1" t="s">
        <v>1466</v>
      </c>
      <c r="B478" s="1" t="s">
        <v>3423</v>
      </c>
      <c r="C478" s="27" t="s">
        <v>1475</v>
      </c>
      <c r="D478" s="27" t="s">
        <v>88</v>
      </c>
      <c r="E478" s="27"/>
      <c r="F478" s="31"/>
      <c r="G478" s="27"/>
      <c r="H478" s="30" t="s">
        <v>61</v>
      </c>
      <c r="I478" s="31" t="n">
        <v>0.36</v>
      </c>
      <c r="J478" s="30" t="s">
        <v>1459</v>
      </c>
    </row>
    <row r="479" customFormat="false" ht="12.75" hidden="false" customHeight="false" outlineLevel="0" collapsed="false">
      <c r="A479" s="1" t="s">
        <v>1466</v>
      </c>
      <c r="B479" s="1" t="s">
        <v>3423</v>
      </c>
      <c r="C479" s="27" t="s">
        <v>1476</v>
      </c>
      <c r="D479" s="27" t="s">
        <v>16</v>
      </c>
      <c r="E479" s="27"/>
      <c r="F479" s="31"/>
      <c r="G479" s="27"/>
      <c r="H479" s="30" t="s">
        <v>61</v>
      </c>
      <c r="I479" s="31" t="n">
        <v>0.44</v>
      </c>
      <c r="J479" s="30" t="s">
        <v>1459</v>
      </c>
    </row>
    <row r="480" customFormat="false" ht="12.75" hidden="false" customHeight="false" outlineLevel="0" collapsed="false">
      <c r="A480" s="1" t="s">
        <v>1466</v>
      </c>
      <c r="B480" s="1" t="s">
        <v>3423</v>
      </c>
      <c r="C480" s="27" t="s">
        <v>1477</v>
      </c>
      <c r="D480" s="27" t="s">
        <v>13</v>
      </c>
      <c r="E480" s="27"/>
      <c r="F480" s="31"/>
      <c r="G480" s="27"/>
      <c r="H480" s="30" t="s">
        <v>61</v>
      </c>
      <c r="I480" s="31" t="n">
        <v>6.36</v>
      </c>
      <c r="J480" s="30" t="s">
        <v>1459</v>
      </c>
    </row>
    <row r="481" customFormat="false" ht="12.75" hidden="false" customHeight="false" outlineLevel="0" collapsed="false">
      <c r="A481" s="1" t="s">
        <v>1466</v>
      </c>
      <c r="B481" s="1" t="s">
        <v>3423</v>
      </c>
      <c r="C481" s="27" t="s">
        <v>1478</v>
      </c>
      <c r="D481" s="27" t="s">
        <v>79</v>
      </c>
      <c r="E481" s="27"/>
      <c r="F481" s="31"/>
      <c r="G481" s="27"/>
      <c r="H481" s="30" t="s">
        <v>61</v>
      </c>
      <c r="I481" s="31" t="n">
        <v>0.79</v>
      </c>
      <c r="J481" s="30" t="s">
        <v>1459</v>
      </c>
    </row>
    <row r="482" customFormat="false" ht="12.75" hidden="false" customHeight="false" outlineLevel="0" collapsed="false">
      <c r="A482" s="1" t="s">
        <v>1466</v>
      </c>
      <c r="B482" s="1" t="s">
        <v>3423</v>
      </c>
      <c r="C482" s="27" t="s">
        <v>1479</v>
      </c>
      <c r="D482" s="27" t="s">
        <v>70</v>
      </c>
      <c r="E482" s="27"/>
      <c r="F482" s="31"/>
      <c r="G482" s="27"/>
      <c r="H482" s="30" t="s">
        <v>61</v>
      </c>
      <c r="I482" s="31" t="n">
        <v>0.75</v>
      </c>
      <c r="J482" s="30" t="s">
        <v>1459</v>
      </c>
    </row>
    <row r="483" customFormat="false" ht="12.75" hidden="false" customHeight="false" outlineLevel="0" collapsed="false">
      <c r="A483" s="1" t="s">
        <v>1466</v>
      </c>
      <c r="B483" s="1" t="s">
        <v>3423</v>
      </c>
      <c r="C483" s="27" t="s">
        <v>1480</v>
      </c>
      <c r="D483" s="27" t="s">
        <v>13</v>
      </c>
      <c r="E483" s="27"/>
      <c r="F483" s="31"/>
      <c r="G483" s="27"/>
      <c r="H483" s="30" t="s">
        <v>61</v>
      </c>
      <c r="I483" s="31" t="n">
        <v>4.45</v>
      </c>
      <c r="J483" s="30" t="s">
        <v>1459</v>
      </c>
    </row>
    <row r="484" customFormat="false" ht="12.75" hidden="false" customHeight="false" outlineLevel="0" collapsed="false">
      <c r="A484" s="1" t="s">
        <v>1466</v>
      </c>
      <c r="B484" s="1" t="s">
        <v>3423</v>
      </c>
      <c r="C484" s="27" t="s">
        <v>1481</v>
      </c>
      <c r="D484" s="27" t="s">
        <v>26</v>
      </c>
      <c r="E484" s="27"/>
      <c r="F484" s="31"/>
      <c r="G484" s="27"/>
      <c r="H484" s="30" t="s">
        <v>61</v>
      </c>
      <c r="I484" s="31" t="n">
        <v>0.75</v>
      </c>
      <c r="J484" s="30" t="s">
        <v>1459</v>
      </c>
    </row>
    <row r="485" customFormat="false" ht="12.75" hidden="false" customHeight="false" outlineLevel="0" collapsed="false">
      <c r="A485" s="1" t="s">
        <v>1466</v>
      </c>
      <c r="B485" s="1" t="s">
        <v>3423</v>
      </c>
      <c r="C485" s="27" t="s">
        <v>1482</v>
      </c>
      <c r="D485" s="27" t="s">
        <v>79</v>
      </c>
      <c r="E485" s="27"/>
      <c r="F485" s="31"/>
      <c r="G485" s="27"/>
      <c r="H485" s="30" t="s">
        <v>61</v>
      </c>
      <c r="I485" s="31" t="n">
        <v>0.55</v>
      </c>
      <c r="J485" s="30" t="s">
        <v>1459</v>
      </c>
    </row>
    <row r="486" customFormat="false" ht="12.75" hidden="false" customHeight="false" outlineLevel="0" collapsed="false">
      <c r="A486" s="1" t="s">
        <v>1466</v>
      </c>
      <c r="B486" s="1" t="s">
        <v>3423</v>
      </c>
      <c r="C486" s="27" t="s">
        <v>1483</v>
      </c>
      <c r="D486" s="27" t="s">
        <v>1363</v>
      </c>
      <c r="E486" s="27"/>
      <c r="F486" s="31"/>
      <c r="G486" s="27"/>
      <c r="H486" s="30" t="s">
        <v>61</v>
      </c>
      <c r="I486" s="31" t="n">
        <v>0.5</v>
      </c>
      <c r="J486" s="30" t="s">
        <v>1459</v>
      </c>
    </row>
    <row r="488" customFormat="false" ht="18" hidden="false" customHeight="false" outlineLevel="0" collapsed="false">
      <c r="B488" s="1" t="s">
        <v>3702</v>
      </c>
      <c r="C488" s="52" t="s">
        <v>1484</v>
      </c>
      <c r="D488" s="11" t="s">
        <v>1</v>
      </c>
    </row>
    <row r="489" customFormat="false" ht="12.75" hidden="false" customHeight="false" outlineLevel="0" collapsed="false">
      <c r="A489" s="1" t="s">
        <v>1485</v>
      </c>
      <c r="B489" s="1" t="s">
        <v>3702</v>
      </c>
      <c r="C489" s="27" t="s">
        <v>1486</v>
      </c>
      <c r="D489" s="27" t="s">
        <v>79</v>
      </c>
      <c r="E489" s="27"/>
      <c r="F489" s="31"/>
      <c r="G489" s="27"/>
      <c r="H489" s="30" t="s">
        <v>61</v>
      </c>
      <c r="I489" s="31" t="n">
        <v>3.29</v>
      </c>
      <c r="J489" s="30" t="s">
        <v>1459</v>
      </c>
    </row>
    <row r="490" customFormat="false" ht="12.75" hidden="false" customHeight="false" outlineLevel="0" collapsed="false">
      <c r="A490" s="1" t="s">
        <v>1485</v>
      </c>
      <c r="B490" s="1" t="s">
        <v>3702</v>
      </c>
      <c r="C490" s="27" t="s">
        <v>1487</v>
      </c>
      <c r="D490" s="27" t="s">
        <v>88</v>
      </c>
      <c r="E490" s="27"/>
      <c r="F490" s="31"/>
      <c r="G490" s="27"/>
      <c r="H490" s="30" t="s">
        <v>61</v>
      </c>
      <c r="I490" s="31" t="n">
        <v>3.25</v>
      </c>
      <c r="J490" s="30" t="s">
        <v>1459</v>
      </c>
    </row>
    <row r="491" customFormat="false" ht="12.75" hidden="false" customHeight="false" outlineLevel="0" collapsed="false">
      <c r="A491" s="1" t="s">
        <v>1485</v>
      </c>
      <c r="B491" s="1" t="s">
        <v>3702</v>
      </c>
      <c r="C491" s="27" t="s">
        <v>1488</v>
      </c>
      <c r="D491" s="27" t="s">
        <v>13</v>
      </c>
      <c r="E491" s="27"/>
      <c r="F491" s="31"/>
      <c r="G491" s="27"/>
      <c r="H491" s="30" t="s">
        <v>61</v>
      </c>
      <c r="I491" s="31" t="n">
        <v>29</v>
      </c>
      <c r="J491" s="30" t="s">
        <v>1459</v>
      </c>
    </row>
    <row r="492" customFormat="false" ht="12.75" hidden="false" customHeight="false" outlineLevel="0" collapsed="false">
      <c r="A492" s="1" t="s">
        <v>1485</v>
      </c>
      <c r="B492" s="1" t="s">
        <v>3702</v>
      </c>
      <c r="C492" s="27" t="s">
        <v>1489</v>
      </c>
      <c r="D492" s="27" t="s">
        <v>13</v>
      </c>
      <c r="E492" s="27"/>
      <c r="F492" s="31"/>
      <c r="G492" s="27"/>
      <c r="H492" s="30" t="s">
        <v>61</v>
      </c>
      <c r="I492" s="31" t="n">
        <v>19.8</v>
      </c>
      <c r="J492" s="30" t="s">
        <v>1459</v>
      </c>
    </row>
    <row r="493" customFormat="false" ht="12.75" hidden="false" customHeight="false" outlineLevel="0" collapsed="false">
      <c r="A493" s="1" t="s">
        <v>1485</v>
      </c>
      <c r="B493" s="1" t="s">
        <v>3702</v>
      </c>
      <c r="C493" s="27" t="s">
        <v>1490</v>
      </c>
      <c r="D493" s="27" t="s">
        <v>13</v>
      </c>
      <c r="E493" s="27"/>
      <c r="F493" s="31"/>
      <c r="G493" s="27"/>
      <c r="H493" s="30" t="s">
        <v>61</v>
      </c>
      <c r="I493" s="31" t="n">
        <v>6.95</v>
      </c>
      <c r="J493" s="30" t="s">
        <v>1459</v>
      </c>
    </row>
    <row r="494" customFormat="false" ht="12.75" hidden="false" customHeight="false" outlineLevel="0" collapsed="false">
      <c r="A494" s="1" t="s">
        <v>1485</v>
      </c>
      <c r="B494" s="1" t="s">
        <v>3702</v>
      </c>
      <c r="C494" s="27" t="s">
        <v>1491</v>
      </c>
      <c r="D494" s="27" t="s">
        <v>13</v>
      </c>
      <c r="E494" s="27"/>
      <c r="F494" s="31"/>
      <c r="G494" s="27"/>
      <c r="H494" s="30" t="s">
        <v>61</v>
      </c>
      <c r="I494" s="31" t="n">
        <v>21.2</v>
      </c>
      <c r="J494" s="30" t="s">
        <v>1459</v>
      </c>
    </row>
    <row r="495" customFormat="false" ht="12.75" hidden="false" customHeight="false" outlineLevel="0" collapsed="false">
      <c r="A495" s="1" t="s">
        <v>1485</v>
      </c>
      <c r="B495" s="1" t="s">
        <v>3702</v>
      </c>
      <c r="C495" s="27" t="s">
        <v>1492</v>
      </c>
      <c r="D495" s="27" t="s">
        <v>13</v>
      </c>
      <c r="E495" s="27"/>
      <c r="F495" s="31"/>
      <c r="G495" s="27"/>
      <c r="H495" s="30" t="s">
        <v>61</v>
      </c>
      <c r="I495" s="31" t="n">
        <v>12.99</v>
      </c>
      <c r="J495" s="30" t="s">
        <v>1459</v>
      </c>
    </row>
    <row r="496" customFormat="false" ht="12.75" hidden="false" customHeight="false" outlineLevel="0" collapsed="false">
      <c r="A496" s="1" t="s">
        <v>1485</v>
      </c>
      <c r="B496" s="1" t="s">
        <v>3702</v>
      </c>
      <c r="C496" s="27" t="s">
        <v>1493</v>
      </c>
      <c r="D496" s="27" t="s">
        <v>193</v>
      </c>
      <c r="E496" s="27"/>
      <c r="F496" s="31"/>
      <c r="G496" s="27"/>
      <c r="H496" s="30" t="s">
        <v>61</v>
      </c>
      <c r="I496" s="31" t="n">
        <v>3.25</v>
      </c>
      <c r="J496" s="30" t="s">
        <v>1459</v>
      </c>
    </row>
    <row r="497" customFormat="false" ht="12.75" hidden="false" customHeight="false" outlineLevel="0" collapsed="false">
      <c r="A497" s="1" t="s">
        <v>1485</v>
      </c>
      <c r="B497" s="1" t="s">
        <v>3702</v>
      </c>
      <c r="C497" s="27" t="s">
        <v>1494</v>
      </c>
      <c r="D497" s="27" t="s">
        <v>13</v>
      </c>
      <c r="E497" s="27"/>
      <c r="F497" s="31"/>
      <c r="G497" s="27"/>
      <c r="H497" s="30" t="s">
        <v>168</v>
      </c>
      <c r="I497" s="31" t="n">
        <v>17.27</v>
      </c>
      <c r="J497" s="30" t="s">
        <v>1459</v>
      </c>
    </row>
    <row r="498" customFormat="false" ht="12.75" hidden="false" customHeight="false" outlineLevel="0" collapsed="false">
      <c r="A498" s="1" t="s">
        <v>1485</v>
      </c>
      <c r="B498" s="1" t="s">
        <v>3702</v>
      </c>
      <c r="C498" s="27" t="s">
        <v>1495</v>
      </c>
      <c r="D498" s="27" t="s">
        <v>13</v>
      </c>
      <c r="E498" s="27"/>
      <c r="F498" s="31"/>
      <c r="G498" s="27"/>
      <c r="H498" s="30" t="s">
        <v>168</v>
      </c>
      <c r="I498" s="31" t="n">
        <v>20.2</v>
      </c>
      <c r="J498" s="30" t="s">
        <v>1459</v>
      </c>
    </row>
    <row r="499" customFormat="false" ht="12.75" hidden="false" customHeight="false" outlineLevel="0" collapsed="false">
      <c r="A499" s="1" t="s">
        <v>1485</v>
      </c>
      <c r="B499" s="1" t="s">
        <v>3702</v>
      </c>
      <c r="C499" s="27" t="s">
        <v>1496</v>
      </c>
      <c r="D499" s="27" t="s">
        <v>13</v>
      </c>
      <c r="E499" s="27"/>
      <c r="F499" s="31"/>
      <c r="G499" s="27"/>
      <c r="H499" s="30" t="s">
        <v>168</v>
      </c>
      <c r="I499" s="31" t="n">
        <v>53.8</v>
      </c>
      <c r="J499" s="30" t="s">
        <v>1459</v>
      </c>
    </row>
    <row r="500" customFormat="false" ht="12.75" hidden="false" customHeight="false" outlineLevel="0" collapsed="false">
      <c r="A500" s="1" t="s">
        <v>1484</v>
      </c>
      <c r="B500" s="1" t="s">
        <v>3702</v>
      </c>
      <c r="C500" s="27" t="s">
        <v>1497</v>
      </c>
      <c r="D500" s="27" t="s">
        <v>20</v>
      </c>
      <c r="E500" s="27"/>
      <c r="F500" s="31"/>
      <c r="G500" s="27"/>
      <c r="H500" s="30" t="s">
        <v>61</v>
      </c>
      <c r="I500" s="31" t="n">
        <v>0.95</v>
      </c>
      <c r="J500" s="30" t="s">
        <v>1459</v>
      </c>
    </row>
    <row r="501" customFormat="false" ht="12.75" hidden="false" customHeight="false" outlineLevel="0" collapsed="false">
      <c r="A501" s="1" t="s">
        <v>1484</v>
      </c>
      <c r="B501" s="1" t="s">
        <v>3702</v>
      </c>
      <c r="C501" s="27" t="s">
        <v>1498</v>
      </c>
      <c r="D501" s="27" t="s">
        <v>193</v>
      </c>
      <c r="E501" s="27"/>
      <c r="F501" s="31"/>
      <c r="G501" s="27"/>
      <c r="H501" s="30" t="s">
        <v>61</v>
      </c>
      <c r="I501" s="31" t="n">
        <v>0.95</v>
      </c>
      <c r="J501" s="30" t="s">
        <v>1459</v>
      </c>
    </row>
    <row r="502" customFormat="false" ht="12.75" hidden="false" customHeight="false" outlineLevel="0" collapsed="false">
      <c r="A502" s="1" t="s">
        <v>1484</v>
      </c>
      <c r="B502" s="1" t="s">
        <v>3702</v>
      </c>
      <c r="C502" s="27" t="s">
        <v>1499</v>
      </c>
      <c r="D502" s="27" t="s">
        <v>88</v>
      </c>
      <c r="E502" s="27"/>
      <c r="F502" s="31"/>
      <c r="G502" s="27"/>
      <c r="H502" s="30" t="s">
        <v>61</v>
      </c>
      <c r="I502" s="31" t="n">
        <v>0.95</v>
      </c>
      <c r="J502" s="30" t="s">
        <v>1459</v>
      </c>
    </row>
    <row r="503" customFormat="false" ht="12.75" hidden="false" customHeight="false" outlineLevel="0" collapsed="false">
      <c r="A503" s="1" t="s">
        <v>1484</v>
      </c>
      <c r="B503" s="1" t="s">
        <v>3702</v>
      </c>
      <c r="C503" s="27" t="s">
        <v>1500</v>
      </c>
      <c r="D503" s="27" t="s">
        <v>79</v>
      </c>
      <c r="E503" s="27"/>
      <c r="F503" s="31"/>
      <c r="G503" s="27"/>
      <c r="H503" s="30" t="s">
        <v>61</v>
      </c>
      <c r="I503" s="31" t="n">
        <v>2.65</v>
      </c>
      <c r="J503" s="30" t="s">
        <v>1459</v>
      </c>
    </row>
    <row r="504" customFormat="false" ht="12.75" hidden="false" customHeight="false" outlineLevel="0" collapsed="false">
      <c r="A504" s="1" t="s">
        <v>1484</v>
      </c>
      <c r="B504" s="1" t="s">
        <v>3702</v>
      </c>
      <c r="C504" s="27" t="s">
        <v>1501</v>
      </c>
      <c r="D504" s="27" t="s">
        <v>274</v>
      </c>
      <c r="E504" s="27"/>
      <c r="F504" s="31"/>
      <c r="G504" s="27"/>
      <c r="H504" s="30" t="s">
        <v>61</v>
      </c>
      <c r="I504" s="31" t="n">
        <v>1.99</v>
      </c>
      <c r="J504" s="30" t="s">
        <v>1459</v>
      </c>
    </row>
    <row r="505" customFormat="false" ht="12.75" hidden="false" customHeight="false" outlineLevel="0" collapsed="false">
      <c r="A505" s="1" t="s">
        <v>1484</v>
      </c>
      <c r="B505" s="1" t="s">
        <v>3702</v>
      </c>
      <c r="C505" s="27" t="s">
        <v>1502</v>
      </c>
      <c r="D505" s="27" t="s">
        <v>13</v>
      </c>
      <c r="E505" s="27"/>
      <c r="F505" s="31"/>
      <c r="G505" s="27"/>
      <c r="H505" s="30" t="s">
        <v>168</v>
      </c>
      <c r="I505" s="31" t="n">
        <v>27.12</v>
      </c>
      <c r="J505" s="30" t="s">
        <v>1459</v>
      </c>
    </row>
    <row r="506" customFormat="false" ht="12.75" hidden="false" customHeight="false" outlineLevel="0" collapsed="false">
      <c r="A506" s="1" t="s">
        <v>1484</v>
      </c>
      <c r="B506" s="1" t="s">
        <v>3702</v>
      </c>
      <c r="C506" s="27" t="s">
        <v>1503</v>
      </c>
      <c r="D506" s="27" t="s">
        <v>13</v>
      </c>
      <c r="E506" s="27"/>
      <c r="F506" s="31"/>
      <c r="G506" s="27"/>
      <c r="H506" s="30" t="s">
        <v>168</v>
      </c>
      <c r="I506" s="31" t="n">
        <v>23.92</v>
      </c>
      <c r="J506" s="30" t="s">
        <v>1459</v>
      </c>
    </row>
    <row r="507" customFormat="false" ht="12.75" hidden="false" customHeight="false" outlineLevel="0" collapsed="false">
      <c r="A507" s="1" t="s">
        <v>1484</v>
      </c>
      <c r="B507" s="1" t="s">
        <v>3702</v>
      </c>
      <c r="C507" s="27" t="s">
        <v>1504</v>
      </c>
      <c r="D507" s="27" t="s">
        <v>13</v>
      </c>
      <c r="E507" s="27"/>
      <c r="F507" s="31"/>
      <c r="G507" s="27"/>
      <c r="H507" s="30" t="s">
        <v>168</v>
      </c>
      <c r="I507" s="31" t="n">
        <v>16.95</v>
      </c>
      <c r="J507" s="30" t="s">
        <v>1459</v>
      </c>
    </row>
    <row r="508" customFormat="false" ht="12.75" hidden="false" customHeight="false" outlineLevel="0" collapsed="false">
      <c r="A508" s="1" t="s">
        <v>1484</v>
      </c>
      <c r="B508" s="1" t="s">
        <v>3702</v>
      </c>
      <c r="C508" s="27" t="s">
        <v>1505</v>
      </c>
      <c r="D508" s="27" t="s">
        <v>13</v>
      </c>
      <c r="E508" s="27"/>
      <c r="F508" s="31"/>
      <c r="G508" s="27"/>
      <c r="H508" s="30" t="s">
        <v>168</v>
      </c>
      <c r="I508" s="31" t="n">
        <v>4.23</v>
      </c>
      <c r="J508" s="30" t="s">
        <v>1459</v>
      </c>
    </row>
    <row r="509" customFormat="false" ht="12.75" hidden="false" customHeight="false" outlineLevel="0" collapsed="false">
      <c r="A509" s="1" t="s">
        <v>1484</v>
      </c>
      <c r="B509" s="1" t="s">
        <v>3702</v>
      </c>
      <c r="C509" s="27" t="s">
        <v>1506</v>
      </c>
      <c r="D509" s="27"/>
      <c r="E509" s="27"/>
      <c r="F509" s="31"/>
      <c r="G509" s="27"/>
      <c r="H509" s="30" t="s">
        <v>168</v>
      </c>
      <c r="I509" s="31" t="n">
        <v>2.39</v>
      </c>
      <c r="J509" s="30" t="s">
        <v>1459</v>
      </c>
    </row>
    <row r="511" customFormat="false" ht="18" hidden="false" customHeight="false" outlineLevel="0" collapsed="false">
      <c r="B511" s="1" t="s">
        <v>2172</v>
      </c>
      <c r="C511" s="52" t="s">
        <v>1507</v>
      </c>
      <c r="D511" s="11" t="s">
        <v>1</v>
      </c>
    </row>
    <row r="512" customFormat="false" ht="12.75" hidden="false" customHeight="false" outlineLevel="0" collapsed="false">
      <c r="A512" s="1" t="s">
        <v>1508</v>
      </c>
      <c r="B512" s="1" t="s">
        <v>2172</v>
      </c>
      <c r="C512" s="27" t="s">
        <v>1509</v>
      </c>
      <c r="D512" s="27" t="s">
        <v>13</v>
      </c>
      <c r="E512" s="27"/>
      <c r="F512" s="31"/>
      <c r="G512" s="27"/>
      <c r="H512" s="30" t="s">
        <v>61</v>
      </c>
      <c r="I512" s="31" t="n">
        <v>3.45</v>
      </c>
      <c r="J512" s="30" t="s">
        <v>1459</v>
      </c>
    </row>
    <row r="513" customFormat="false" ht="12.75" hidden="false" customHeight="false" outlineLevel="0" collapsed="false">
      <c r="A513" s="1" t="s">
        <v>1508</v>
      </c>
      <c r="B513" s="1" t="s">
        <v>2172</v>
      </c>
      <c r="C513" s="27" t="s">
        <v>1510</v>
      </c>
      <c r="D513" s="27" t="s">
        <v>13</v>
      </c>
      <c r="E513" s="27"/>
      <c r="F513" s="31"/>
      <c r="G513" s="27"/>
      <c r="H513" s="30" t="s">
        <v>61</v>
      </c>
      <c r="I513" s="31" t="n">
        <v>2.59</v>
      </c>
      <c r="J513" s="30" t="s">
        <v>1459</v>
      </c>
    </row>
    <row r="514" customFormat="false" ht="12.75" hidden="false" customHeight="false" outlineLevel="0" collapsed="false">
      <c r="A514" s="1" t="s">
        <v>1508</v>
      </c>
      <c r="B514" s="1" t="s">
        <v>2172</v>
      </c>
      <c r="C514" s="27" t="s">
        <v>1511</v>
      </c>
      <c r="D514" s="27" t="s">
        <v>193</v>
      </c>
      <c r="E514" s="27"/>
      <c r="F514" s="31"/>
      <c r="G514" s="27"/>
      <c r="H514" s="30" t="s">
        <v>61</v>
      </c>
      <c r="I514" s="31" t="n">
        <v>2.44</v>
      </c>
      <c r="J514" s="30" t="s">
        <v>1459</v>
      </c>
    </row>
    <row r="515" customFormat="false" ht="12.75" hidden="false" customHeight="false" outlineLevel="0" collapsed="false">
      <c r="A515" s="1" t="s">
        <v>1507</v>
      </c>
      <c r="B515" s="1" t="s">
        <v>2172</v>
      </c>
      <c r="C515" s="27" t="s">
        <v>1512</v>
      </c>
      <c r="D515" s="27" t="s">
        <v>13</v>
      </c>
      <c r="E515" s="27"/>
      <c r="F515" s="31"/>
      <c r="G515" s="27"/>
      <c r="H515" s="30" t="s">
        <v>168</v>
      </c>
      <c r="I515" s="31" t="n">
        <v>10.61</v>
      </c>
      <c r="J515" s="30" t="s">
        <v>1459</v>
      </c>
    </row>
    <row r="516" customFormat="false" ht="12.75" hidden="false" customHeight="false" outlineLevel="0" collapsed="false">
      <c r="A516" s="1" t="s">
        <v>1507</v>
      </c>
      <c r="B516" s="1" t="s">
        <v>2172</v>
      </c>
      <c r="C516" s="27" t="s">
        <v>1513</v>
      </c>
      <c r="D516" s="27" t="s">
        <v>193</v>
      </c>
      <c r="E516" s="27"/>
      <c r="F516" s="31"/>
      <c r="G516" s="27"/>
      <c r="H516" s="30" t="s">
        <v>168</v>
      </c>
      <c r="I516" s="31" t="n">
        <v>0.99</v>
      </c>
      <c r="J516" s="30" t="s">
        <v>1459</v>
      </c>
    </row>
    <row r="517" customFormat="false" ht="12.75" hidden="false" customHeight="false" outlineLevel="0" collapsed="false">
      <c r="A517" s="1" t="s">
        <v>1507</v>
      </c>
      <c r="B517" s="1" t="s">
        <v>2172</v>
      </c>
      <c r="C517" s="27" t="s">
        <v>1514</v>
      </c>
      <c r="D517" s="27" t="s">
        <v>88</v>
      </c>
      <c r="E517" s="27"/>
      <c r="F517" s="31"/>
      <c r="G517" s="27"/>
      <c r="H517" s="30" t="s">
        <v>168</v>
      </c>
      <c r="I517" s="31" t="n">
        <v>1.25</v>
      </c>
      <c r="J517" s="30" t="s">
        <v>1459</v>
      </c>
    </row>
    <row r="518" customFormat="false" ht="12.75" hidden="false" customHeight="false" outlineLevel="0" collapsed="false">
      <c r="A518" s="1" t="s">
        <v>1507</v>
      </c>
      <c r="B518" s="1" t="s">
        <v>2172</v>
      </c>
      <c r="C518" s="27" t="s">
        <v>1515</v>
      </c>
      <c r="D518" s="27" t="s">
        <v>79</v>
      </c>
      <c r="E518" s="27"/>
      <c r="F518" s="31"/>
      <c r="G518" s="27"/>
      <c r="H518" s="30" t="s">
        <v>168</v>
      </c>
      <c r="I518" s="31" t="n">
        <v>1.29</v>
      </c>
      <c r="J518" s="30" t="s">
        <v>1459</v>
      </c>
    </row>
    <row r="519" customFormat="false" ht="12.75" hidden="false" customHeight="false" outlineLevel="0" collapsed="false">
      <c r="A519" s="1" t="s">
        <v>1507</v>
      </c>
      <c r="B519" s="1" t="s">
        <v>2172</v>
      </c>
      <c r="C519" s="27" t="s">
        <v>1516</v>
      </c>
      <c r="D519" s="27" t="s">
        <v>13</v>
      </c>
      <c r="E519" s="27"/>
      <c r="F519" s="31"/>
      <c r="G519" s="27"/>
      <c r="H519" s="30" t="s">
        <v>168</v>
      </c>
      <c r="I519" s="31" t="n">
        <v>3.29</v>
      </c>
      <c r="J519" s="30" t="s">
        <v>1459</v>
      </c>
    </row>
    <row r="521" customFormat="false" ht="18" hidden="false" customHeight="false" outlineLevel="0" collapsed="false">
      <c r="B521" s="1" t="s">
        <v>3423</v>
      </c>
      <c r="C521" s="52" t="s">
        <v>1523</v>
      </c>
      <c r="D521" s="11"/>
    </row>
    <row r="522" customFormat="false" ht="12.75" hidden="false" customHeight="false" outlineLevel="0" collapsed="false">
      <c r="A522" s="1" t="s">
        <v>3432</v>
      </c>
      <c r="B522" s="1" t="s">
        <v>3423</v>
      </c>
      <c r="C522" s="70" t="s">
        <v>1525</v>
      </c>
      <c r="D522" s="70" t="s">
        <v>13</v>
      </c>
      <c r="E522" s="72" t="n">
        <v>2.3</v>
      </c>
      <c r="F522" s="73" t="n">
        <v>6.3</v>
      </c>
      <c r="G522" s="74" t="s">
        <v>1526</v>
      </c>
      <c r="I522" s="4"/>
    </row>
    <row r="523" customFormat="false" ht="12.75" hidden="false" customHeight="false" outlineLevel="0" collapsed="false">
      <c r="A523" s="1" t="s">
        <v>3432</v>
      </c>
      <c r="B523" s="1" t="s">
        <v>3423</v>
      </c>
      <c r="C523" s="70" t="s">
        <v>1527</v>
      </c>
      <c r="D523" s="70" t="s">
        <v>79</v>
      </c>
      <c r="E523" s="72" t="n">
        <v>2.3</v>
      </c>
      <c r="F523" s="73" t="n">
        <v>3.5</v>
      </c>
      <c r="G523" s="74" t="s">
        <v>1526</v>
      </c>
      <c r="I523" s="4"/>
    </row>
    <row r="524" customFormat="false" ht="12.75" hidden="false" customHeight="false" outlineLevel="0" collapsed="false">
      <c r="A524" s="1" t="s">
        <v>3432</v>
      </c>
      <c r="B524" s="1" t="s">
        <v>3423</v>
      </c>
      <c r="C524" s="70" t="s">
        <v>1528</v>
      </c>
      <c r="D524" s="70" t="s">
        <v>13</v>
      </c>
      <c r="E524" s="72" t="n">
        <v>2.4</v>
      </c>
      <c r="F524" s="73" t="n">
        <v>35</v>
      </c>
      <c r="G524" s="74" t="s">
        <v>1526</v>
      </c>
      <c r="I524" s="4"/>
    </row>
    <row r="525" customFormat="false" ht="12.75" hidden="false" customHeight="false" outlineLevel="0" collapsed="false">
      <c r="A525" s="1" t="s">
        <v>3432</v>
      </c>
      <c r="B525" s="1" t="s">
        <v>3423</v>
      </c>
      <c r="C525" s="70" t="s">
        <v>1529</v>
      </c>
      <c r="D525" s="70" t="s">
        <v>13</v>
      </c>
      <c r="E525" s="72" t="n">
        <v>2.4</v>
      </c>
      <c r="F525" s="73" t="n">
        <v>12</v>
      </c>
      <c r="G525" s="74" t="s">
        <v>1526</v>
      </c>
      <c r="I525" s="4"/>
    </row>
    <row r="526" customFormat="false" ht="12.75" hidden="false" customHeight="false" outlineLevel="0" collapsed="false">
      <c r="A526" s="1" t="s">
        <v>3432</v>
      </c>
      <c r="B526" s="1" t="s">
        <v>3423</v>
      </c>
      <c r="C526" s="70" t="s">
        <v>1530</v>
      </c>
      <c r="D526" s="70" t="s">
        <v>13</v>
      </c>
      <c r="E526" s="72" t="n">
        <v>2.4</v>
      </c>
      <c r="F526" s="73" t="n">
        <v>3.65</v>
      </c>
      <c r="G526" s="74" t="s">
        <v>1526</v>
      </c>
      <c r="I526" s="4"/>
    </row>
    <row r="527" customFormat="false" ht="12.75" hidden="false" customHeight="false" outlineLevel="0" collapsed="false">
      <c r="A527" s="1" t="s">
        <v>3432</v>
      </c>
      <c r="B527" s="1" t="s">
        <v>3423</v>
      </c>
      <c r="C527" s="70" t="s">
        <v>1531</v>
      </c>
      <c r="D527" s="70" t="s">
        <v>13</v>
      </c>
      <c r="E527" s="72" t="n">
        <v>2.4</v>
      </c>
      <c r="F527" s="73" t="n">
        <v>19.4</v>
      </c>
      <c r="G527" s="74" t="s">
        <v>1526</v>
      </c>
      <c r="I527" s="4"/>
    </row>
    <row r="528" customFormat="false" ht="12.75" hidden="false" customHeight="false" outlineLevel="0" collapsed="false">
      <c r="A528" s="1" t="s">
        <v>3432</v>
      </c>
      <c r="B528" s="1" t="s">
        <v>3423</v>
      </c>
      <c r="C528" s="70" t="s">
        <v>1532</v>
      </c>
      <c r="D528" s="70" t="s">
        <v>13</v>
      </c>
      <c r="E528" s="72" t="n">
        <v>2.5</v>
      </c>
      <c r="F528" s="73" t="n">
        <v>2.79</v>
      </c>
      <c r="G528" s="74" t="s">
        <v>1526</v>
      </c>
      <c r="I528" s="4"/>
    </row>
    <row r="530" customFormat="false" ht="18" hidden="false" customHeight="false" outlineLevel="0" collapsed="false">
      <c r="B530" s="1" t="s">
        <v>3423</v>
      </c>
      <c r="C530" s="52" t="s">
        <v>1533</v>
      </c>
      <c r="D530" s="11"/>
    </row>
    <row r="531" customFormat="false" ht="12.75" hidden="false" customHeight="false" outlineLevel="0" collapsed="false">
      <c r="A531" s="1" t="s">
        <v>1534</v>
      </c>
      <c r="B531" s="1" t="s">
        <v>3423</v>
      </c>
      <c r="C531" s="27" t="s">
        <v>1535</v>
      </c>
      <c r="D531" s="27" t="s">
        <v>13</v>
      </c>
      <c r="E531" s="27"/>
      <c r="F531" s="31"/>
      <c r="G531" s="27"/>
      <c r="H531" s="30" t="s">
        <v>61</v>
      </c>
      <c r="I531" s="31" t="n">
        <v>12.81</v>
      </c>
      <c r="J531" s="30" t="s">
        <v>1526</v>
      </c>
    </row>
    <row r="532" customFormat="false" ht="12.75" hidden="false" customHeight="false" outlineLevel="0" collapsed="false">
      <c r="A532" s="1" t="s">
        <v>1534</v>
      </c>
      <c r="B532" s="1" t="s">
        <v>3423</v>
      </c>
      <c r="C532" s="27" t="s">
        <v>1536</v>
      </c>
      <c r="D532" s="27" t="s">
        <v>13</v>
      </c>
      <c r="E532" s="27"/>
      <c r="F532" s="31"/>
      <c r="G532" s="27"/>
      <c r="H532" s="30" t="s">
        <v>61</v>
      </c>
      <c r="I532" s="31" t="n">
        <v>6.09</v>
      </c>
      <c r="J532" s="30" t="s">
        <v>1526</v>
      </c>
    </row>
    <row r="533" customFormat="false" ht="12.75" hidden="false" customHeight="false" outlineLevel="0" collapsed="false">
      <c r="A533" s="1" t="s">
        <v>1534</v>
      </c>
      <c r="B533" s="1" t="s">
        <v>3423</v>
      </c>
      <c r="C533" s="27" t="s">
        <v>1537</v>
      </c>
      <c r="D533" s="27" t="s">
        <v>79</v>
      </c>
      <c r="E533" s="27"/>
      <c r="F533" s="31"/>
      <c r="G533" s="27"/>
      <c r="H533" s="30" t="s">
        <v>61</v>
      </c>
      <c r="I533" s="31" t="n">
        <v>1.66</v>
      </c>
      <c r="J533" s="30" t="s">
        <v>1526</v>
      </c>
    </row>
    <row r="534" customFormat="false" ht="12.75" hidden="false" customHeight="false" outlineLevel="0" collapsed="false">
      <c r="A534" s="1" t="s">
        <v>1534</v>
      </c>
      <c r="B534" s="1" t="s">
        <v>3423</v>
      </c>
      <c r="C534" s="27" t="s">
        <v>1538</v>
      </c>
      <c r="D534" s="27" t="s">
        <v>13</v>
      </c>
      <c r="E534" s="27"/>
      <c r="F534" s="31"/>
      <c r="G534" s="27"/>
      <c r="H534" s="30" t="s">
        <v>168</v>
      </c>
      <c r="I534" s="31" t="n">
        <v>6.85</v>
      </c>
      <c r="J534" s="30" t="s">
        <v>1526</v>
      </c>
    </row>
    <row r="535" customFormat="false" ht="12.75" hidden="false" customHeight="false" outlineLevel="0" collapsed="false">
      <c r="A535" s="1" t="s">
        <v>1534</v>
      </c>
      <c r="B535" s="1" t="s">
        <v>3423</v>
      </c>
      <c r="C535" s="27" t="s">
        <v>1539</v>
      </c>
      <c r="D535" s="27" t="s">
        <v>13</v>
      </c>
      <c r="E535" s="27"/>
      <c r="F535" s="31"/>
      <c r="G535" s="27"/>
      <c r="H535" s="30" t="s">
        <v>168</v>
      </c>
      <c r="I535" s="31" t="n">
        <v>8.44</v>
      </c>
      <c r="J535" s="30" t="s">
        <v>1526</v>
      </c>
    </row>
    <row r="536" customFormat="false" ht="12.75" hidden="false" customHeight="false" outlineLevel="0" collapsed="false">
      <c r="A536" s="1" t="s">
        <v>1540</v>
      </c>
      <c r="B536" s="1" t="s">
        <v>3423</v>
      </c>
      <c r="C536" s="27" t="s">
        <v>1541</v>
      </c>
      <c r="D536" s="27" t="s">
        <v>79</v>
      </c>
      <c r="E536" s="27"/>
      <c r="F536" s="31"/>
      <c r="G536" s="27"/>
      <c r="H536" s="30" t="s">
        <v>61</v>
      </c>
      <c r="I536" s="31" t="n">
        <v>2.79</v>
      </c>
      <c r="J536" s="30" t="s">
        <v>1526</v>
      </c>
    </row>
    <row r="537" customFormat="false" ht="12.75" hidden="false" customHeight="false" outlineLevel="0" collapsed="false">
      <c r="A537" s="1" t="s">
        <v>1540</v>
      </c>
      <c r="B537" s="1" t="s">
        <v>3423</v>
      </c>
      <c r="C537" s="27" t="s">
        <v>1542</v>
      </c>
      <c r="D537" s="27" t="s">
        <v>88</v>
      </c>
      <c r="E537" s="27"/>
      <c r="F537" s="31"/>
      <c r="G537" s="27"/>
      <c r="H537" s="30" t="s">
        <v>61</v>
      </c>
      <c r="I537" s="31" t="n">
        <v>2.75</v>
      </c>
      <c r="J537" s="30" t="s">
        <v>1526</v>
      </c>
    </row>
    <row r="538" customFormat="false" ht="12.75" hidden="false" customHeight="false" outlineLevel="0" collapsed="false">
      <c r="A538" s="1" t="s">
        <v>1540</v>
      </c>
      <c r="B538" s="1" t="s">
        <v>3423</v>
      </c>
      <c r="C538" s="27" t="s">
        <v>1543</v>
      </c>
      <c r="D538" s="27" t="s">
        <v>13</v>
      </c>
      <c r="E538" s="27"/>
      <c r="F538" s="31"/>
      <c r="G538" s="27"/>
      <c r="H538" s="30" t="s">
        <v>61</v>
      </c>
      <c r="I538" s="31" t="n">
        <v>4.49</v>
      </c>
      <c r="J538" s="30" t="s">
        <v>1526</v>
      </c>
    </row>
    <row r="539" customFormat="false" ht="12.75" hidden="false" customHeight="false" outlineLevel="0" collapsed="false">
      <c r="A539" s="1" t="s">
        <v>1540</v>
      </c>
      <c r="B539" s="1" t="s">
        <v>3423</v>
      </c>
      <c r="C539" s="27" t="s">
        <v>1544</v>
      </c>
      <c r="D539" s="27" t="s">
        <v>13</v>
      </c>
      <c r="E539" s="27"/>
      <c r="F539" s="31"/>
      <c r="G539" s="27"/>
      <c r="H539" s="30" t="s">
        <v>61</v>
      </c>
      <c r="I539" s="31" t="n">
        <v>12</v>
      </c>
      <c r="J539" s="30" t="s">
        <v>1526</v>
      </c>
    </row>
    <row r="540" customFormat="false" ht="12.75" hidden="false" customHeight="false" outlineLevel="0" collapsed="false">
      <c r="A540" s="1" t="s">
        <v>1540</v>
      </c>
      <c r="B540" s="1" t="s">
        <v>3423</v>
      </c>
      <c r="C540" s="27" t="s">
        <v>1545</v>
      </c>
      <c r="D540" s="27" t="s">
        <v>13</v>
      </c>
      <c r="E540" s="27"/>
      <c r="F540" s="31"/>
      <c r="G540" s="27"/>
      <c r="H540" s="30" t="s">
        <v>61</v>
      </c>
      <c r="I540" s="31" t="n">
        <v>4.77</v>
      </c>
      <c r="J540" s="30" t="s">
        <v>1526</v>
      </c>
    </row>
    <row r="542" customFormat="false" ht="18" hidden="false" customHeight="false" outlineLevel="0" collapsed="false">
      <c r="B542" s="1" t="s">
        <v>3938</v>
      </c>
      <c r="C542" s="52" t="s">
        <v>1596</v>
      </c>
      <c r="D542" s="11" t="s">
        <v>1</v>
      </c>
    </row>
    <row r="543" customFormat="false" ht="12.75" hidden="false" customHeight="false" outlineLevel="0" collapsed="false">
      <c r="A543" s="1" t="s">
        <v>1597</v>
      </c>
      <c r="B543" s="1" t="s">
        <v>3938</v>
      </c>
      <c r="C543" s="27" t="s">
        <v>1598</v>
      </c>
      <c r="D543" s="27" t="s">
        <v>88</v>
      </c>
      <c r="E543" s="27"/>
      <c r="F543" s="31"/>
      <c r="G543" s="27"/>
      <c r="H543" s="30" t="s">
        <v>61</v>
      </c>
      <c r="I543" s="31" t="n">
        <v>4.6</v>
      </c>
      <c r="J543" s="30" t="s">
        <v>1599</v>
      </c>
    </row>
    <row r="544" customFormat="false" ht="12.75" hidden="false" customHeight="false" outlineLevel="0" collapsed="false">
      <c r="A544" s="1" t="s">
        <v>1597</v>
      </c>
      <c r="B544" s="1" t="s">
        <v>3938</v>
      </c>
      <c r="C544" s="27" t="s">
        <v>1600</v>
      </c>
      <c r="D544" s="27" t="s">
        <v>13</v>
      </c>
      <c r="E544" s="27"/>
      <c r="F544" s="31"/>
      <c r="G544" s="27"/>
      <c r="H544" s="30" t="s">
        <v>61</v>
      </c>
      <c r="I544" s="31" t="n">
        <v>9.98</v>
      </c>
      <c r="J544" s="30" t="s">
        <v>1599</v>
      </c>
    </row>
    <row r="545" customFormat="false" ht="12.75" hidden="false" customHeight="false" outlineLevel="0" collapsed="false">
      <c r="A545" s="1" t="s">
        <v>1597</v>
      </c>
      <c r="B545" s="1" t="s">
        <v>3938</v>
      </c>
      <c r="C545" s="27" t="s">
        <v>1601</v>
      </c>
      <c r="D545" s="27" t="s">
        <v>13</v>
      </c>
      <c r="E545" s="27"/>
      <c r="F545" s="31"/>
      <c r="G545" s="27"/>
      <c r="H545" s="30" t="s">
        <v>61</v>
      </c>
      <c r="I545" s="31" t="n">
        <v>11.45</v>
      </c>
      <c r="J545" s="30" t="s">
        <v>1599</v>
      </c>
    </row>
    <row r="546" customFormat="false" ht="12.75" hidden="false" customHeight="false" outlineLevel="0" collapsed="false">
      <c r="A546" s="1" t="s">
        <v>1597</v>
      </c>
      <c r="B546" s="1" t="s">
        <v>3938</v>
      </c>
      <c r="C546" s="27" t="s">
        <v>1602</v>
      </c>
      <c r="D546" s="27" t="s">
        <v>13</v>
      </c>
      <c r="E546" s="27"/>
      <c r="F546" s="31"/>
      <c r="G546" s="27"/>
      <c r="H546" s="30" t="s">
        <v>168</v>
      </c>
      <c r="I546" s="31" t="n">
        <v>9.98</v>
      </c>
      <c r="J546" s="30" t="s">
        <v>1599</v>
      </c>
    </row>
    <row r="547" customFormat="false" ht="12.75" hidden="false" customHeight="false" outlineLevel="0" collapsed="false">
      <c r="A547" s="1" t="s">
        <v>1603</v>
      </c>
      <c r="B547" s="1" t="s">
        <v>3938</v>
      </c>
      <c r="C547" s="27" t="s">
        <v>1604</v>
      </c>
      <c r="D547" s="27" t="s">
        <v>49</v>
      </c>
      <c r="E547" s="27"/>
      <c r="F547" s="31"/>
      <c r="G547" s="27"/>
      <c r="H547" s="30" t="s">
        <v>61</v>
      </c>
      <c r="I547" s="31" t="n">
        <v>2.35</v>
      </c>
      <c r="J547" s="30" t="s">
        <v>1599</v>
      </c>
    </row>
    <row r="548" customFormat="false" ht="12.75" hidden="false" customHeight="false" outlineLevel="0" collapsed="false">
      <c r="A548" s="1" t="s">
        <v>1603</v>
      </c>
      <c r="B548" s="1" t="s">
        <v>3938</v>
      </c>
      <c r="C548" s="27" t="s">
        <v>1605</v>
      </c>
      <c r="D548" s="27" t="s">
        <v>79</v>
      </c>
      <c r="E548" s="27"/>
      <c r="F548" s="31"/>
      <c r="G548" s="27"/>
      <c r="H548" s="30" t="s">
        <v>61</v>
      </c>
      <c r="I548" s="31" t="s">
        <v>203</v>
      </c>
      <c r="J548" s="30" t="s">
        <v>1599</v>
      </c>
    </row>
    <row r="549" customFormat="false" ht="12.75" hidden="false" customHeight="false" outlineLevel="0" collapsed="false">
      <c r="A549" s="1" t="s">
        <v>1603</v>
      </c>
      <c r="B549" s="1" t="s">
        <v>3938</v>
      </c>
      <c r="C549" s="27" t="s">
        <v>1606</v>
      </c>
      <c r="D549" s="27" t="s">
        <v>390</v>
      </c>
      <c r="E549" s="27"/>
      <c r="F549" s="31"/>
      <c r="G549" s="27"/>
      <c r="H549" s="30" t="s">
        <v>61</v>
      </c>
      <c r="I549" s="31" t="n">
        <v>2.35</v>
      </c>
      <c r="J549" s="30" t="s">
        <v>1599</v>
      </c>
    </row>
    <row r="550" customFormat="false" ht="12.75" hidden="false" customHeight="false" outlineLevel="0" collapsed="false">
      <c r="A550" s="1" t="s">
        <v>1603</v>
      </c>
      <c r="B550" s="1" t="s">
        <v>3938</v>
      </c>
      <c r="C550" s="27" t="s">
        <v>1607</v>
      </c>
      <c r="D550" s="27" t="s">
        <v>70</v>
      </c>
      <c r="E550" s="27"/>
      <c r="F550" s="31"/>
      <c r="G550" s="27"/>
      <c r="H550" s="30" t="s">
        <v>61</v>
      </c>
      <c r="I550" s="31" t="n">
        <v>2.35</v>
      </c>
      <c r="J550" s="30" t="s">
        <v>1599</v>
      </c>
    </row>
    <row r="551" customFormat="false" ht="12.75" hidden="false" customHeight="false" outlineLevel="0" collapsed="false">
      <c r="A551" s="1" t="s">
        <v>1603</v>
      </c>
      <c r="B551" s="1" t="s">
        <v>3938</v>
      </c>
      <c r="C551" s="27" t="s">
        <v>1608</v>
      </c>
      <c r="D551" s="27" t="s">
        <v>13</v>
      </c>
      <c r="E551" s="27"/>
      <c r="F551" s="31"/>
      <c r="G551" s="27"/>
      <c r="H551" s="30" t="s">
        <v>61</v>
      </c>
      <c r="I551" s="31" t="n">
        <v>9.29</v>
      </c>
      <c r="J551" s="30" t="s">
        <v>1599</v>
      </c>
    </row>
    <row r="552" customFormat="false" ht="12.75" hidden="false" customHeight="false" outlineLevel="0" collapsed="false">
      <c r="A552" s="1" t="s">
        <v>1603</v>
      </c>
      <c r="B552" s="1" t="s">
        <v>3938</v>
      </c>
      <c r="C552" s="27" t="s">
        <v>1609</v>
      </c>
      <c r="D552" s="27" t="s">
        <v>193</v>
      </c>
      <c r="E552" s="27"/>
      <c r="F552" s="31"/>
      <c r="G552" s="27"/>
      <c r="H552" s="30" t="s">
        <v>168</v>
      </c>
      <c r="I552" s="31" t="n">
        <v>2.36</v>
      </c>
      <c r="J552" s="30" t="s">
        <v>1599</v>
      </c>
    </row>
    <row r="553" customFormat="false" ht="12.75" hidden="false" customHeight="false" outlineLevel="0" collapsed="false">
      <c r="A553" s="1" t="s">
        <v>1603</v>
      </c>
      <c r="B553" s="1" t="s">
        <v>3938</v>
      </c>
      <c r="C553" s="27" t="s">
        <v>1610</v>
      </c>
      <c r="D553" s="27" t="s">
        <v>88</v>
      </c>
      <c r="E553" s="27"/>
      <c r="F553" s="31"/>
      <c r="G553" s="27"/>
      <c r="H553" s="30" t="s">
        <v>168</v>
      </c>
      <c r="I553" s="31" t="n">
        <v>2.35</v>
      </c>
      <c r="J553" s="30" t="s">
        <v>1599</v>
      </c>
    </row>
    <row r="554" customFormat="false" ht="12.75" hidden="false" customHeight="false" outlineLevel="0" collapsed="false">
      <c r="A554" s="1" t="s">
        <v>1603</v>
      </c>
      <c r="B554" s="1" t="s">
        <v>3938</v>
      </c>
      <c r="C554" s="27" t="s">
        <v>1611</v>
      </c>
      <c r="D554" s="27" t="s">
        <v>20</v>
      </c>
      <c r="E554" s="27"/>
      <c r="F554" s="31"/>
      <c r="G554" s="27"/>
      <c r="H554" s="30" t="s">
        <v>168</v>
      </c>
      <c r="I554" s="31" t="n">
        <v>2.35</v>
      </c>
      <c r="J554" s="30" t="s">
        <v>1599</v>
      </c>
    </row>
    <row r="555" customFormat="false" ht="12.75" hidden="false" customHeight="false" outlineLevel="0" collapsed="false">
      <c r="A555" s="1" t="s">
        <v>1603</v>
      </c>
      <c r="B555" s="1" t="s">
        <v>3938</v>
      </c>
      <c r="C555" s="27" t="s">
        <v>1612</v>
      </c>
      <c r="D555" s="27" t="s">
        <v>13</v>
      </c>
      <c r="E555" s="27"/>
      <c r="F555" s="31"/>
      <c r="G555" s="27"/>
      <c r="H555" s="30" t="s">
        <v>168</v>
      </c>
      <c r="I555" s="31" t="n">
        <v>4.99</v>
      </c>
      <c r="J555" s="30" t="s">
        <v>1599</v>
      </c>
    </row>
    <row r="556" customFormat="false" ht="12.75" hidden="false" customHeight="false" outlineLevel="0" collapsed="false">
      <c r="A556" s="1" t="s">
        <v>1603</v>
      </c>
      <c r="B556" s="1" t="s">
        <v>3938</v>
      </c>
      <c r="C556" s="27" t="s">
        <v>1613</v>
      </c>
      <c r="D556" s="27" t="s">
        <v>16</v>
      </c>
      <c r="E556" s="27"/>
      <c r="F556" s="31"/>
      <c r="G556" s="27"/>
      <c r="H556" s="30" t="s">
        <v>168</v>
      </c>
      <c r="I556" s="31" t="n">
        <v>2.45</v>
      </c>
      <c r="J556" s="30" t="s">
        <v>1599</v>
      </c>
    </row>
    <row r="557" customFormat="false" ht="12.75" hidden="false" customHeight="false" outlineLevel="0" collapsed="false">
      <c r="A557" s="1" t="s">
        <v>1603</v>
      </c>
      <c r="B557" s="1" t="s">
        <v>3938</v>
      </c>
      <c r="C557" s="27" t="s">
        <v>1614</v>
      </c>
      <c r="D557" s="27" t="s">
        <v>26</v>
      </c>
      <c r="E557" s="27"/>
      <c r="F557" s="31"/>
      <c r="G557" s="27"/>
      <c r="H557" s="30" t="s">
        <v>168</v>
      </c>
      <c r="I557" s="31" t="n">
        <v>2.35</v>
      </c>
      <c r="J557" s="30" t="s">
        <v>1599</v>
      </c>
    </row>
    <row r="558" customFormat="false" ht="12.75" hidden="false" customHeight="false" outlineLevel="0" collapsed="false">
      <c r="A558" s="1" t="s">
        <v>1603</v>
      </c>
      <c r="B558" s="1" t="s">
        <v>3938</v>
      </c>
      <c r="C558" s="27" t="s">
        <v>1615</v>
      </c>
      <c r="D558" s="27" t="s">
        <v>13</v>
      </c>
      <c r="E558" s="27"/>
      <c r="F558" s="31"/>
      <c r="G558" s="27"/>
      <c r="H558" s="30" t="s">
        <v>168</v>
      </c>
      <c r="I558" s="31" t="n">
        <v>5.45</v>
      </c>
      <c r="J558" s="30" t="s">
        <v>1599</v>
      </c>
    </row>
    <row r="560" customFormat="false" ht="18" hidden="false" customHeight="false" outlineLevel="0" collapsed="false">
      <c r="B560" s="1" t="s">
        <v>3943</v>
      </c>
      <c r="C560" s="52" t="s">
        <v>1713</v>
      </c>
      <c r="D560" s="11" t="s">
        <v>1</v>
      </c>
    </row>
    <row r="561" customFormat="false" ht="12.75" hidden="false" customHeight="false" outlineLevel="0" collapsed="false">
      <c r="A561" s="1" t="s">
        <v>1715</v>
      </c>
      <c r="B561" s="1" t="s">
        <v>3943</v>
      </c>
      <c r="C561" s="27" t="s">
        <v>1716</v>
      </c>
      <c r="D561" s="27" t="s">
        <v>13</v>
      </c>
      <c r="E561" s="27"/>
      <c r="F561" s="31"/>
      <c r="G561" s="27"/>
      <c r="H561" s="30" t="s">
        <v>61</v>
      </c>
      <c r="I561" s="31" t="n">
        <v>0.17</v>
      </c>
      <c r="J561" s="30" t="s">
        <v>1599</v>
      </c>
    </row>
    <row r="562" customFormat="false" ht="12.75" hidden="false" customHeight="false" outlineLevel="0" collapsed="false">
      <c r="A562" s="1" t="s">
        <v>1715</v>
      </c>
      <c r="B562" s="1" t="s">
        <v>3943</v>
      </c>
      <c r="C562" s="27" t="s">
        <v>1717</v>
      </c>
      <c r="D562" s="27" t="s">
        <v>79</v>
      </c>
      <c r="E562" s="27"/>
      <c r="F562" s="31"/>
      <c r="G562" s="27"/>
      <c r="H562" s="30" t="s">
        <v>168</v>
      </c>
      <c r="I562" s="31" t="n">
        <v>0.07</v>
      </c>
      <c r="J562" s="30" t="s">
        <v>1599</v>
      </c>
    </row>
    <row r="563" customFormat="false" ht="12.75" hidden="false" customHeight="false" outlineLevel="0" collapsed="false">
      <c r="A563" s="1" t="s">
        <v>1715</v>
      </c>
      <c r="B563" s="1" t="s">
        <v>3943</v>
      </c>
      <c r="C563" s="27" t="s">
        <v>1718</v>
      </c>
      <c r="D563" s="27" t="s">
        <v>16</v>
      </c>
      <c r="E563" s="27"/>
      <c r="F563" s="31"/>
      <c r="G563" s="27"/>
      <c r="H563" s="30" t="s">
        <v>168</v>
      </c>
      <c r="I563" s="31" t="n">
        <v>0.1</v>
      </c>
      <c r="J563" s="30" t="s">
        <v>1599</v>
      </c>
    </row>
    <row r="564" customFormat="false" ht="12.75" hidden="false" customHeight="false" outlineLevel="0" collapsed="false">
      <c r="A564" s="1" t="s">
        <v>1715</v>
      </c>
      <c r="B564" s="1" t="s">
        <v>3943</v>
      </c>
      <c r="C564" s="27" t="s">
        <v>1719</v>
      </c>
      <c r="D564" s="27" t="s">
        <v>671</v>
      </c>
      <c r="E564" s="27"/>
      <c r="F564" s="31"/>
      <c r="G564" s="27"/>
      <c r="H564" s="30" t="s">
        <v>168</v>
      </c>
      <c r="I564" s="31" t="n">
        <v>0.1</v>
      </c>
      <c r="J564" s="30" t="s">
        <v>1599</v>
      </c>
    </row>
    <row r="565" customFormat="false" ht="12.75" hidden="false" customHeight="false" outlineLevel="0" collapsed="false">
      <c r="A565" s="1" t="s">
        <v>1715</v>
      </c>
      <c r="B565" s="1" t="s">
        <v>3943</v>
      </c>
      <c r="C565" s="27" t="s">
        <v>1720</v>
      </c>
      <c r="D565" s="27" t="s">
        <v>20</v>
      </c>
      <c r="E565" s="27"/>
      <c r="F565" s="31"/>
      <c r="G565" s="27"/>
      <c r="H565" s="30" t="s">
        <v>168</v>
      </c>
      <c r="I565" s="31" t="n">
        <v>0.06</v>
      </c>
      <c r="J565" s="30" t="s">
        <v>1599</v>
      </c>
    </row>
    <row r="566" customFormat="false" ht="12.75" hidden="false" customHeight="false" outlineLevel="0" collapsed="false">
      <c r="A566" s="1" t="s">
        <v>1715</v>
      </c>
      <c r="B566" s="1" t="s">
        <v>3943</v>
      </c>
      <c r="C566" s="27" t="s">
        <v>1721</v>
      </c>
      <c r="D566" s="27" t="s">
        <v>13</v>
      </c>
      <c r="E566" s="27"/>
      <c r="F566" s="31"/>
      <c r="G566" s="27"/>
      <c r="H566" s="30" t="s">
        <v>168</v>
      </c>
      <c r="I566" s="31" t="n">
        <v>0.13</v>
      </c>
      <c r="J566" s="30" t="s">
        <v>1599</v>
      </c>
    </row>
    <row r="567" customFormat="false" ht="12.75" hidden="false" customHeight="false" outlineLevel="0" collapsed="false">
      <c r="A567" s="1" t="s">
        <v>1715</v>
      </c>
      <c r="B567" s="1" t="s">
        <v>3943</v>
      </c>
      <c r="C567" s="27" t="s">
        <v>1722</v>
      </c>
      <c r="D567" s="27" t="s">
        <v>1723</v>
      </c>
      <c r="E567" s="27"/>
      <c r="F567" s="31"/>
      <c r="G567" s="27"/>
      <c r="H567" s="30" t="s">
        <v>168</v>
      </c>
      <c r="I567" s="31" t="n">
        <v>0.18</v>
      </c>
      <c r="J567" s="30" t="s">
        <v>1599</v>
      </c>
    </row>
    <row r="568" customFormat="false" ht="12.75" hidden="false" customHeight="false" outlineLevel="0" collapsed="false">
      <c r="A568" s="1" t="s">
        <v>1715</v>
      </c>
      <c r="B568" s="1" t="s">
        <v>3943</v>
      </c>
      <c r="C568" s="27" t="s">
        <v>1724</v>
      </c>
      <c r="D568" s="27" t="s">
        <v>1363</v>
      </c>
      <c r="E568" s="27"/>
      <c r="F568" s="31"/>
      <c r="G568" s="27"/>
      <c r="H568" s="30" t="s">
        <v>168</v>
      </c>
      <c r="I568" s="31" t="n">
        <v>0.1</v>
      </c>
      <c r="J568" s="30" t="s">
        <v>1599</v>
      </c>
    </row>
    <row r="569" customFormat="false" ht="12.75" hidden="false" customHeight="false" outlineLevel="0" collapsed="false">
      <c r="A569" s="1" t="s">
        <v>1715</v>
      </c>
      <c r="B569" s="1" t="s">
        <v>3943</v>
      </c>
      <c r="C569" s="27" t="s">
        <v>1725</v>
      </c>
      <c r="D569" s="27" t="s">
        <v>88</v>
      </c>
      <c r="E569" s="27"/>
      <c r="F569" s="31"/>
      <c r="G569" s="27"/>
      <c r="H569" s="30" t="s">
        <v>168</v>
      </c>
      <c r="I569" s="31" t="n">
        <v>0.06</v>
      </c>
      <c r="J569" s="30" t="s">
        <v>1599</v>
      </c>
    </row>
    <row r="570" customFormat="false" ht="12.75" hidden="false" customHeight="false" outlineLevel="0" collapsed="false">
      <c r="A570" s="1" t="s">
        <v>1715</v>
      </c>
      <c r="B570" s="1" t="s">
        <v>3943</v>
      </c>
      <c r="C570" s="27" t="s">
        <v>1726</v>
      </c>
      <c r="D570" s="27" t="s">
        <v>193</v>
      </c>
      <c r="E570" s="27"/>
      <c r="F570" s="31"/>
      <c r="G570" s="27"/>
      <c r="H570" s="30" t="s">
        <v>168</v>
      </c>
      <c r="I570" s="31" t="n">
        <v>0.06</v>
      </c>
      <c r="J570" s="30" t="s">
        <v>1599</v>
      </c>
    </row>
    <row r="572" customFormat="false" ht="18" hidden="false" customHeight="false" outlineLevel="0" collapsed="false">
      <c r="B572" s="1" t="s">
        <v>2252</v>
      </c>
      <c r="C572" s="52" t="s">
        <v>3945</v>
      </c>
      <c r="D572" s="11" t="s">
        <v>1</v>
      </c>
    </row>
    <row r="573" customFormat="false" ht="12.75" hidden="false" customHeight="false" outlineLevel="0" collapsed="false">
      <c r="A573" s="1" t="s">
        <v>1768</v>
      </c>
      <c r="B573" s="1" t="s">
        <v>2252</v>
      </c>
      <c r="C573" s="27" t="s">
        <v>1769</v>
      </c>
      <c r="D573" s="27" t="s">
        <v>13</v>
      </c>
      <c r="E573" s="27"/>
      <c r="F573" s="31"/>
      <c r="G573" s="27"/>
      <c r="H573" s="30" t="s">
        <v>61</v>
      </c>
      <c r="I573" s="31" t="n">
        <v>2.95</v>
      </c>
      <c r="J573" s="30" t="s">
        <v>230</v>
      </c>
    </row>
    <row r="574" customFormat="false" ht="12.75" hidden="false" customHeight="false" outlineLevel="0" collapsed="false">
      <c r="A574" s="1" t="s">
        <v>1768</v>
      </c>
      <c r="B574" s="1" t="s">
        <v>2252</v>
      </c>
      <c r="C574" s="27" t="s">
        <v>1770</v>
      </c>
      <c r="D574" s="27" t="s">
        <v>13</v>
      </c>
      <c r="E574" s="27"/>
      <c r="F574" s="31"/>
      <c r="G574" s="27"/>
      <c r="H574" s="30" t="s">
        <v>61</v>
      </c>
      <c r="I574" s="31" t="n">
        <v>5.27</v>
      </c>
      <c r="J574" s="30" t="s">
        <v>1599</v>
      </c>
    </row>
    <row r="575" customFormat="false" ht="12.75" hidden="false" customHeight="false" outlineLevel="0" collapsed="false">
      <c r="A575" s="1" t="s">
        <v>1768</v>
      </c>
      <c r="B575" s="1" t="s">
        <v>2252</v>
      </c>
      <c r="C575" s="27" t="s">
        <v>1771</v>
      </c>
      <c r="D575" s="27" t="s">
        <v>13</v>
      </c>
      <c r="E575" s="27"/>
      <c r="F575" s="31"/>
      <c r="G575" s="27"/>
      <c r="H575" s="30" t="s">
        <v>61</v>
      </c>
      <c r="I575" s="31" t="n">
        <v>6.65</v>
      </c>
      <c r="J575" s="30" t="s">
        <v>1599</v>
      </c>
    </row>
    <row r="576" customFormat="false" ht="12.75" hidden="false" customHeight="false" outlineLevel="0" collapsed="false">
      <c r="A576" s="1" t="s">
        <v>1768</v>
      </c>
      <c r="B576" s="1" t="s">
        <v>2252</v>
      </c>
      <c r="C576" s="27" t="s">
        <v>1772</v>
      </c>
      <c r="D576" s="27" t="s">
        <v>13</v>
      </c>
      <c r="E576" s="27"/>
      <c r="F576" s="31"/>
      <c r="G576" s="27"/>
      <c r="H576" s="30" t="s">
        <v>61</v>
      </c>
      <c r="I576" s="31" t="n">
        <v>23.97</v>
      </c>
      <c r="J576" s="30" t="s">
        <v>1599</v>
      </c>
    </row>
    <row r="577" customFormat="false" ht="12.75" hidden="false" customHeight="false" outlineLevel="0" collapsed="false">
      <c r="A577" s="1" t="s">
        <v>1773</v>
      </c>
      <c r="B577" s="1" t="s">
        <v>2252</v>
      </c>
      <c r="C577" s="27" t="s">
        <v>1774</v>
      </c>
      <c r="D577" s="27" t="s">
        <v>193</v>
      </c>
      <c r="E577" s="27"/>
      <c r="F577" s="31"/>
      <c r="G577" s="27"/>
      <c r="H577" s="30" t="s">
        <v>61</v>
      </c>
      <c r="I577" s="31" t="n">
        <v>1.99</v>
      </c>
      <c r="J577" s="30" t="s">
        <v>1599</v>
      </c>
    </row>
    <row r="578" customFormat="false" ht="12.75" hidden="false" customHeight="false" outlineLevel="0" collapsed="false">
      <c r="A578" s="1" t="s">
        <v>1773</v>
      </c>
      <c r="B578" s="1" t="s">
        <v>2252</v>
      </c>
      <c r="C578" s="27" t="s">
        <v>1775</v>
      </c>
      <c r="D578" s="27" t="s">
        <v>88</v>
      </c>
      <c r="E578" s="27"/>
      <c r="F578" s="31"/>
      <c r="G578" s="27"/>
      <c r="H578" s="30" t="s">
        <v>61</v>
      </c>
      <c r="I578" s="31" t="n">
        <v>0.76</v>
      </c>
      <c r="J578" s="30" t="s">
        <v>1599</v>
      </c>
    </row>
    <row r="579" customFormat="false" ht="12.75" hidden="false" customHeight="false" outlineLevel="0" collapsed="false">
      <c r="A579" s="1" t="s">
        <v>1773</v>
      </c>
      <c r="B579" s="1" t="s">
        <v>2252</v>
      </c>
      <c r="C579" s="27" t="s">
        <v>1776</v>
      </c>
      <c r="D579" s="27" t="s">
        <v>20</v>
      </c>
      <c r="E579" s="27"/>
      <c r="F579" s="31"/>
      <c r="G579" s="27"/>
      <c r="H579" s="30" t="s">
        <v>61</v>
      </c>
      <c r="I579" s="31" t="n">
        <v>0.76</v>
      </c>
      <c r="J579" s="30" t="s">
        <v>1599</v>
      </c>
    </row>
    <row r="580" customFormat="false" ht="12.75" hidden="false" customHeight="false" outlineLevel="0" collapsed="false">
      <c r="A580" s="1" t="s">
        <v>1773</v>
      </c>
      <c r="B580" s="1" t="s">
        <v>2252</v>
      </c>
      <c r="C580" s="27" t="s">
        <v>1777</v>
      </c>
      <c r="D580" s="27" t="s">
        <v>49</v>
      </c>
      <c r="E580" s="27"/>
      <c r="F580" s="31"/>
      <c r="G580" s="27"/>
      <c r="H580" s="30" t="s">
        <v>61</v>
      </c>
      <c r="I580" s="31" t="n">
        <v>0.76</v>
      </c>
      <c r="J580" s="30" t="s">
        <v>1599</v>
      </c>
    </row>
    <row r="581" customFormat="false" ht="12.75" hidden="false" customHeight="false" outlineLevel="0" collapsed="false">
      <c r="A581" s="1" t="s">
        <v>1773</v>
      </c>
      <c r="B581" s="1" t="s">
        <v>2252</v>
      </c>
      <c r="C581" s="27" t="s">
        <v>1778</v>
      </c>
      <c r="D581" s="27" t="s">
        <v>16</v>
      </c>
      <c r="E581" s="27"/>
      <c r="F581" s="31"/>
      <c r="G581" s="27"/>
      <c r="H581" s="30" t="s">
        <v>61</v>
      </c>
      <c r="I581" s="31" t="n">
        <v>1</v>
      </c>
      <c r="J581" s="30" t="s">
        <v>1599</v>
      </c>
    </row>
    <row r="582" customFormat="false" ht="12.75" hidden="false" customHeight="false" outlineLevel="0" collapsed="false">
      <c r="A582" s="1" t="s">
        <v>1773</v>
      </c>
      <c r="B582" s="1" t="s">
        <v>2252</v>
      </c>
      <c r="C582" s="27" t="s">
        <v>1779</v>
      </c>
      <c r="D582" s="27" t="s">
        <v>79</v>
      </c>
      <c r="E582" s="27"/>
      <c r="F582" s="31"/>
      <c r="G582" s="27"/>
      <c r="H582" s="30" t="s">
        <v>61</v>
      </c>
      <c r="I582" s="31" t="n">
        <v>0.99</v>
      </c>
      <c r="J582" s="30" t="s">
        <v>1599</v>
      </c>
    </row>
    <row r="583" customFormat="false" ht="12.75" hidden="false" customHeight="false" outlineLevel="0" collapsed="false">
      <c r="A583" s="1" t="s">
        <v>1773</v>
      </c>
      <c r="B583" s="1" t="s">
        <v>2252</v>
      </c>
      <c r="C583" s="27" t="s">
        <v>1780</v>
      </c>
      <c r="D583" s="27" t="s">
        <v>13</v>
      </c>
      <c r="E583" s="27"/>
      <c r="F583" s="31"/>
      <c r="G583" s="27"/>
      <c r="H583" s="30" t="s">
        <v>61</v>
      </c>
      <c r="I583" s="31" t="n">
        <v>6.6</v>
      </c>
      <c r="J583" s="30" t="s">
        <v>1599</v>
      </c>
    </row>
    <row r="584" customFormat="false" ht="12.75" hidden="false" customHeight="false" outlineLevel="0" collapsed="false">
      <c r="A584" s="1" t="s">
        <v>1773</v>
      </c>
      <c r="B584" s="1" t="s">
        <v>2252</v>
      </c>
      <c r="C584" s="27" t="s">
        <v>1781</v>
      </c>
      <c r="D584" s="27" t="s">
        <v>26</v>
      </c>
      <c r="E584" s="27"/>
      <c r="F584" s="31"/>
      <c r="G584" s="27"/>
      <c r="H584" s="30" t="s">
        <v>61</v>
      </c>
      <c r="I584" s="31" t="n">
        <v>0.76</v>
      </c>
      <c r="J584" s="30" t="s">
        <v>1599</v>
      </c>
    </row>
    <row r="585" customFormat="false" ht="12.75" hidden="false" customHeight="false" outlineLevel="0" collapsed="false">
      <c r="A585" s="1" t="s">
        <v>1773</v>
      </c>
      <c r="B585" s="1" t="s">
        <v>2252</v>
      </c>
      <c r="C585" s="27" t="s">
        <v>1782</v>
      </c>
      <c r="D585" s="27" t="s">
        <v>51</v>
      </c>
      <c r="E585" s="27"/>
      <c r="F585" s="31"/>
      <c r="G585" s="27"/>
      <c r="H585" s="30" t="s">
        <v>61</v>
      </c>
      <c r="I585" s="31" t="n">
        <v>0.76</v>
      </c>
      <c r="J585" s="30" t="s">
        <v>1599</v>
      </c>
    </row>
    <row r="586" customFormat="false" ht="12.75" hidden="false" customHeight="false" outlineLevel="0" collapsed="false">
      <c r="A586" s="1" t="s">
        <v>1773</v>
      </c>
      <c r="B586" s="1" t="s">
        <v>2252</v>
      </c>
      <c r="C586" s="27" t="s">
        <v>1783</v>
      </c>
      <c r="D586" s="27" t="s">
        <v>13</v>
      </c>
      <c r="E586" s="27"/>
      <c r="F586" s="31"/>
      <c r="G586" s="27"/>
      <c r="H586" s="30" t="s">
        <v>168</v>
      </c>
      <c r="I586" s="31" t="n">
        <v>2.39</v>
      </c>
      <c r="J586" s="30" t="s">
        <v>1599</v>
      </c>
    </row>
    <row r="588" customFormat="false" ht="31.5" hidden="false" customHeight="false" outlineLevel="0" collapsed="false">
      <c r="B588" s="1" t="s">
        <v>3423</v>
      </c>
      <c r="C588" s="52" t="s">
        <v>2148</v>
      </c>
      <c r="D588" s="11" t="s">
        <v>1</v>
      </c>
    </row>
    <row r="589" customFormat="false" ht="12.75" hidden="false" customHeight="false" outlineLevel="0" collapsed="false">
      <c r="A589" s="1" t="s">
        <v>2149</v>
      </c>
      <c r="B589" s="1" t="s">
        <v>3423</v>
      </c>
      <c r="C589" s="27" t="s">
        <v>2150</v>
      </c>
      <c r="D589" s="27" t="s">
        <v>88</v>
      </c>
      <c r="E589" s="27"/>
      <c r="F589" s="31"/>
      <c r="G589" s="27"/>
      <c r="H589" s="30" t="s">
        <v>61</v>
      </c>
      <c r="I589" s="31" t="n">
        <v>2.95</v>
      </c>
      <c r="J589" s="30" t="s">
        <v>1801</v>
      </c>
    </row>
    <row r="590" customFormat="false" ht="12.75" hidden="false" customHeight="false" outlineLevel="0" collapsed="false">
      <c r="A590" s="1" t="s">
        <v>2149</v>
      </c>
      <c r="B590" s="1" t="s">
        <v>3423</v>
      </c>
      <c r="C590" s="27" t="s">
        <v>2151</v>
      </c>
      <c r="D590" s="27" t="s">
        <v>13</v>
      </c>
      <c r="E590" s="27"/>
      <c r="F590" s="31"/>
      <c r="G590" s="27"/>
      <c r="H590" s="30" t="s">
        <v>61</v>
      </c>
      <c r="I590" s="31" t="n">
        <v>3.99</v>
      </c>
      <c r="J590" s="30" t="s">
        <v>1801</v>
      </c>
    </row>
    <row r="591" customFormat="false" ht="12.75" hidden="false" customHeight="false" outlineLevel="0" collapsed="false">
      <c r="A591" s="1" t="s">
        <v>2149</v>
      </c>
      <c r="B591" s="1" t="s">
        <v>3423</v>
      </c>
      <c r="C591" s="27" t="s">
        <v>2152</v>
      </c>
      <c r="D591" s="27" t="s">
        <v>13</v>
      </c>
      <c r="E591" s="27"/>
      <c r="F591" s="31"/>
      <c r="G591" s="27"/>
      <c r="H591" s="30" t="s">
        <v>61</v>
      </c>
      <c r="I591" s="31" t="n">
        <v>15</v>
      </c>
      <c r="J591" s="30" t="s">
        <v>1801</v>
      </c>
    </row>
    <row r="593" customFormat="false" ht="18" hidden="false" customHeight="false" outlineLevel="0" collapsed="false">
      <c r="B593" s="1" t="s">
        <v>2252</v>
      </c>
      <c r="C593" s="52" t="s">
        <v>2153</v>
      </c>
      <c r="D593" s="11" t="s">
        <v>1</v>
      </c>
    </row>
    <row r="594" customFormat="false" ht="12.75" hidden="false" customHeight="false" outlineLevel="0" collapsed="false">
      <c r="A594" s="1" t="s">
        <v>2154</v>
      </c>
      <c r="B594" s="1" t="s">
        <v>2252</v>
      </c>
      <c r="C594" s="27" t="s">
        <v>2155</v>
      </c>
      <c r="D594" s="27" t="s">
        <v>193</v>
      </c>
      <c r="E594" s="27"/>
      <c r="F594" s="31"/>
      <c r="G594" s="27"/>
      <c r="H594" s="30" t="s">
        <v>61</v>
      </c>
      <c r="I594" s="31" t="n">
        <v>1.96</v>
      </c>
      <c r="J594" s="30" t="s">
        <v>1801</v>
      </c>
    </row>
    <row r="595" customFormat="false" ht="12.75" hidden="false" customHeight="false" outlineLevel="0" collapsed="false">
      <c r="A595" s="1" t="s">
        <v>2154</v>
      </c>
      <c r="B595" s="1" t="s">
        <v>2252</v>
      </c>
      <c r="C595" s="27" t="s">
        <v>2156</v>
      </c>
      <c r="D595" s="27" t="s">
        <v>88</v>
      </c>
      <c r="E595" s="27"/>
      <c r="F595" s="31"/>
      <c r="G595" s="27"/>
      <c r="H595" s="30" t="s">
        <v>61</v>
      </c>
      <c r="I595" s="31" t="n">
        <v>1.96</v>
      </c>
      <c r="J595" s="30" t="s">
        <v>1801</v>
      </c>
    </row>
    <row r="596" customFormat="false" ht="12.75" hidden="false" customHeight="false" outlineLevel="0" collapsed="false">
      <c r="A596" s="1" t="s">
        <v>2154</v>
      </c>
      <c r="B596" s="1" t="s">
        <v>2252</v>
      </c>
      <c r="C596" s="27" t="s">
        <v>2157</v>
      </c>
      <c r="D596" s="27" t="s">
        <v>20</v>
      </c>
      <c r="E596" s="27"/>
      <c r="F596" s="31"/>
      <c r="G596" s="27"/>
      <c r="H596" s="30" t="s">
        <v>61</v>
      </c>
      <c r="I596" s="31" t="n">
        <v>0.98</v>
      </c>
      <c r="J596" s="30" t="s">
        <v>1801</v>
      </c>
    </row>
    <row r="597" customFormat="false" ht="12.75" hidden="false" customHeight="false" outlineLevel="0" collapsed="false">
      <c r="A597" s="1" t="s">
        <v>2154</v>
      </c>
      <c r="B597" s="1" t="s">
        <v>2252</v>
      </c>
      <c r="C597" s="27" t="s">
        <v>2158</v>
      </c>
      <c r="D597" s="27" t="s">
        <v>13</v>
      </c>
      <c r="E597" s="27"/>
      <c r="F597" s="31"/>
      <c r="G597" s="27"/>
      <c r="H597" s="30" t="s">
        <v>61</v>
      </c>
      <c r="I597" s="31" t="n">
        <v>16.95</v>
      </c>
      <c r="J597" s="30" t="s">
        <v>1801</v>
      </c>
    </row>
    <row r="598" customFormat="false" ht="12.75" hidden="false" customHeight="false" outlineLevel="0" collapsed="false">
      <c r="A598" s="1" t="s">
        <v>2154</v>
      </c>
      <c r="B598" s="1" t="s">
        <v>2252</v>
      </c>
      <c r="C598" s="27" t="s">
        <v>2159</v>
      </c>
      <c r="D598" s="27" t="s">
        <v>16</v>
      </c>
      <c r="E598" s="27"/>
      <c r="F598" s="31"/>
      <c r="G598" s="27"/>
      <c r="H598" s="30" t="s">
        <v>61</v>
      </c>
      <c r="I598" s="31" t="n">
        <v>2.66</v>
      </c>
      <c r="J598" s="30" t="s">
        <v>1801</v>
      </c>
    </row>
    <row r="599" customFormat="false" ht="12.75" hidden="false" customHeight="false" outlineLevel="0" collapsed="false">
      <c r="A599" s="1" t="s">
        <v>2154</v>
      </c>
      <c r="B599" s="1" t="s">
        <v>2252</v>
      </c>
      <c r="C599" s="27" t="s">
        <v>2160</v>
      </c>
      <c r="D599" s="27" t="s">
        <v>79</v>
      </c>
      <c r="E599" s="27"/>
      <c r="F599" s="31"/>
      <c r="G599" s="27"/>
      <c r="H599" s="30" t="s">
        <v>61</v>
      </c>
      <c r="I599" s="31" t="n">
        <v>2.23</v>
      </c>
      <c r="J599" s="30" t="s">
        <v>1801</v>
      </c>
    </row>
    <row r="600" customFormat="false" ht="12.75" hidden="false" customHeight="false" outlineLevel="0" collapsed="false">
      <c r="A600" s="1" t="s">
        <v>2154</v>
      </c>
      <c r="B600" s="1" t="s">
        <v>2252</v>
      </c>
      <c r="C600" s="27" t="s">
        <v>2161</v>
      </c>
      <c r="D600" s="27" t="s">
        <v>13</v>
      </c>
      <c r="E600" s="27"/>
      <c r="F600" s="31"/>
      <c r="G600" s="27"/>
      <c r="H600" s="30" t="s">
        <v>61</v>
      </c>
      <c r="I600" s="31" t="n">
        <v>4.66</v>
      </c>
      <c r="J600" s="30" t="s">
        <v>1801</v>
      </c>
    </row>
    <row r="601" customFormat="false" ht="12.75" hidden="false" customHeight="false" outlineLevel="0" collapsed="false">
      <c r="A601" s="1" t="s">
        <v>2154</v>
      </c>
      <c r="B601" s="1" t="s">
        <v>2252</v>
      </c>
      <c r="C601" s="27" t="s">
        <v>2162</v>
      </c>
      <c r="D601" s="27" t="s">
        <v>70</v>
      </c>
      <c r="E601" s="27"/>
      <c r="F601" s="31"/>
      <c r="G601" s="27"/>
      <c r="H601" s="30" t="s">
        <v>61</v>
      </c>
      <c r="I601" s="31" t="n">
        <v>2.66</v>
      </c>
      <c r="J601" s="30" t="s">
        <v>1801</v>
      </c>
    </row>
    <row r="602" customFormat="false" ht="12.75" hidden="false" customHeight="false" outlineLevel="0" collapsed="false">
      <c r="A602" s="1" t="s">
        <v>2154</v>
      </c>
      <c r="B602" s="1" t="s">
        <v>2252</v>
      </c>
      <c r="C602" s="27" t="s">
        <v>2163</v>
      </c>
      <c r="D602" s="27" t="s">
        <v>26</v>
      </c>
      <c r="E602" s="27"/>
      <c r="F602" s="31"/>
      <c r="G602" s="27"/>
      <c r="H602" s="30" t="s">
        <v>61</v>
      </c>
      <c r="I602" s="31" t="n">
        <v>1.66</v>
      </c>
      <c r="J602" s="30" t="s">
        <v>1801</v>
      </c>
    </row>
    <row r="603" customFormat="false" ht="12.75" hidden="false" customHeight="false" outlineLevel="0" collapsed="false">
      <c r="A603" s="1" t="s">
        <v>2154</v>
      </c>
      <c r="B603" s="1" t="s">
        <v>2252</v>
      </c>
      <c r="C603" s="27" t="s">
        <v>2164</v>
      </c>
      <c r="D603" s="27" t="s">
        <v>13</v>
      </c>
      <c r="E603" s="27"/>
      <c r="F603" s="31"/>
      <c r="G603" s="27"/>
      <c r="H603" s="30" t="s">
        <v>61</v>
      </c>
      <c r="I603" s="31" t="n">
        <v>3.59</v>
      </c>
      <c r="J603" s="30" t="s">
        <v>1801</v>
      </c>
    </row>
    <row r="604" customFormat="false" ht="12.75" hidden="false" customHeight="false" outlineLevel="0" collapsed="false">
      <c r="A604" s="1" t="s">
        <v>2154</v>
      </c>
      <c r="B604" s="1" t="s">
        <v>2252</v>
      </c>
      <c r="C604" s="27" t="s">
        <v>2165</v>
      </c>
      <c r="D604" s="27" t="s">
        <v>274</v>
      </c>
      <c r="E604" s="27"/>
      <c r="F604" s="31"/>
      <c r="G604" s="27"/>
      <c r="H604" s="30" t="s">
        <v>61</v>
      </c>
      <c r="I604" s="31" t="n">
        <v>1</v>
      </c>
      <c r="J604" s="30" t="s">
        <v>1801</v>
      </c>
    </row>
    <row r="605" customFormat="false" ht="12.75" hidden="false" customHeight="false" outlineLevel="0" collapsed="false">
      <c r="A605" s="1" t="s">
        <v>2154</v>
      </c>
      <c r="B605" s="1" t="s">
        <v>2252</v>
      </c>
      <c r="C605" s="27" t="s">
        <v>2166</v>
      </c>
      <c r="D605" s="27" t="s">
        <v>13</v>
      </c>
      <c r="E605" s="27"/>
      <c r="F605" s="31"/>
      <c r="G605" s="27"/>
      <c r="H605" s="30" t="s">
        <v>168</v>
      </c>
      <c r="I605" s="31" t="n">
        <v>1.89</v>
      </c>
      <c r="J605" s="30" t="s">
        <v>1801</v>
      </c>
    </row>
    <row r="606" customFormat="false" ht="12.75" hidden="false" customHeight="false" outlineLevel="0" collapsed="false">
      <c r="A606" s="1" t="s">
        <v>2154</v>
      </c>
      <c r="B606" s="1" t="s">
        <v>2252</v>
      </c>
      <c r="C606" s="27" t="s">
        <v>2167</v>
      </c>
      <c r="D606" s="27" t="s">
        <v>2168</v>
      </c>
      <c r="E606" s="27"/>
      <c r="F606" s="31"/>
      <c r="G606" s="27"/>
      <c r="H606" s="30" t="s">
        <v>168</v>
      </c>
      <c r="I606" s="31" t="n">
        <v>15.25</v>
      </c>
      <c r="J606" s="30" t="s">
        <v>1801</v>
      </c>
    </row>
    <row r="607" customFormat="false" ht="12.75" hidden="false" customHeight="false" outlineLevel="0" collapsed="false">
      <c r="A607" s="1" t="s">
        <v>2154</v>
      </c>
      <c r="B607" s="1" t="s">
        <v>2252</v>
      </c>
      <c r="C607" s="27" t="s">
        <v>2169</v>
      </c>
      <c r="D607" s="27" t="s">
        <v>13</v>
      </c>
      <c r="E607" s="27"/>
      <c r="F607" s="31"/>
      <c r="G607" s="27"/>
      <c r="H607" s="30" t="s">
        <v>168</v>
      </c>
      <c r="I607" s="31" t="n">
        <v>8.99</v>
      </c>
      <c r="J607" s="30" t="s">
        <v>1801</v>
      </c>
    </row>
    <row r="608" customFormat="false" ht="12.75" hidden="false" customHeight="false" outlineLevel="0" collapsed="false">
      <c r="A608" s="1" t="s">
        <v>2154</v>
      </c>
      <c r="B608" s="1" t="s">
        <v>2252</v>
      </c>
      <c r="C608" s="27" t="s">
        <v>2170</v>
      </c>
      <c r="D608" s="27" t="s">
        <v>13</v>
      </c>
      <c r="E608" s="27"/>
      <c r="F608" s="31"/>
      <c r="G608" s="27"/>
      <c r="H608" s="30" t="s">
        <v>168</v>
      </c>
      <c r="I608" s="31" t="n">
        <v>1.38</v>
      </c>
      <c r="J608" s="30" t="s">
        <v>1801</v>
      </c>
    </row>
    <row r="609" customFormat="false" ht="12.75" hidden="false" customHeight="false" outlineLevel="0" collapsed="false">
      <c r="A609" s="1" t="s">
        <v>2154</v>
      </c>
      <c r="B609" s="1" t="s">
        <v>2252</v>
      </c>
      <c r="C609" s="27" t="s">
        <v>2171</v>
      </c>
      <c r="D609" s="27" t="s">
        <v>13</v>
      </c>
      <c r="E609" s="27"/>
      <c r="F609" s="31"/>
      <c r="G609" s="27"/>
      <c r="H609" s="30" t="s">
        <v>168</v>
      </c>
      <c r="I609" s="31" t="n">
        <v>6.25</v>
      </c>
      <c r="J609" s="30" t="s">
        <v>1801</v>
      </c>
    </row>
    <row r="611" customFormat="false" ht="18" hidden="false" customHeight="false" outlineLevel="0" collapsed="false">
      <c r="B611" s="1" t="s">
        <v>2787</v>
      </c>
      <c r="C611" s="52" t="s">
        <v>1860</v>
      </c>
      <c r="D611" s="11" t="s">
        <v>1</v>
      </c>
    </row>
    <row r="612" customFormat="false" ht="12.75" hidden="false" customHeight="false" outlineLevel="0" collapsed="false">
      <c r="A612" s="1" t="s">
        <v>1861</v>
      </c>
      <c r="B612" s="1" t="s">
        <v>2787</v>
      </c>
      <c r="C612" s="27" t="s">
        <v>1862</v>
      </c>
      <c r="D612" s="27" t="s">
        <v>13</v>
      </c>
      <c r="E612" s="27"/>
      <c r="F612" s="31"/>
      <c r="G612" s="27"/>
      <c r="H612" s="30" t="s">
        <v>61</v>
      </c>
      <c r="I612" s="31" t="n">
        <f aca="false">1.29/15*10</f>
        <v>0.86</v>
      </c>
      <c r="J612" s="30" t="s">
        <v>1863</v>
      </c>
    </row>
    <row r="613" customFormat="false" ht="12.75" hidden="false" customHeight="false" outlineLevel="0" collapsed="false">
      <c r="A613" s="1" t="s">
        <v>1861</v>
      </c>
      <c r="B613" s="1" t="s">
        <v>2787</v>
      </c>
      <c r="C613" s="27" t="s">
        <v>1864</v>
      </c>
      <c r="D613" s="27" t="s">
        <v>13</v>
      </c>
      <c r="E613" s="27"/>
      <c r="F613" s="31"/>
      <c r="G613" s="27"/>
      <c r="H613" s="30" t="s">
        <v>61</v>
      </c>
      <c r="I613" s="31" t="n">
        <v>1.96</v>
      </c>
      <c r="J613" s="30" t="s">
        <v>1863</v>
      </c>
    </row>
    <row r="614" customFormat="false" ht="12.75" hidden="false" customHeight="false" outlineLevel="0" collapsed="false">
      <c r="A614" s="1" t="s">
        <v>1861</v>
      </c>
      <c r="B614" s="1" t="s">
        <v>2787</v>
      </c>
      <c r="C614" s="27" t="s">
        <v>1865</v>
      </c>
      <c r="D614" s="27" t="s">
        <v>859</v>
      </c>
      <c r="E614" s="27"/>
      <c r="F614" s="31"/>
      <c r="G614" s="27"/>
      <c r="H614" s="30" t="s">
        <v>61</v>
      </c>
      <c r="I614" s="31" t="n">
        <f aca="false">0.99/16*10</f>
        <v>0.61875</v>
      </c>
      <c r="J614" s="30" t="s">
        <v>1863</v>
      </c>
    </row>
    <row r="615" customFormat="false" ht="12.75" hidden="false" customHeight="false" outlineLevel="0" collapsed="false">
      <c r="A615" s="1" t="s">
        <v>1861</v>
      </c>
      <c r="B615" s="1" t="s">
        <v>2787</v>
      </c>
      <c r="C615" s="27" t="s">
        <v>1866</v>
      </c>
      <c r="D615" s="27" t="s">
        <v>13</v>
      </c>
      <c r="E615" s="27"/>
      <c r="F615" s="31"/>
      <c r="G615" s="27"/>
      <c r="H615" s="30" t="s">
        <v>61</v>
      </c>
      <c r="I615" s="31" t="n">
        <f aca="false">34/30*10</f>
        <v>11.3333333333333</v>
      </c>
      <c r="J615" s="30" t="s">
        <v>1863</v>
      </c>
    </row>
    <row r="616" customFormat="false" ht="12.75" hidden="false" customHeight="false" outlineLevel="0" collapsed="false">
      <c r="A616" s="1" t="s">
        <v>1861</v>
      </c>
      <c r="B616" s="1" t="s">
        <v>2787</v>
      </c>
      <c r="C616" s="27" t="s">
        <v>1867</v>
      </c>
      <c r="D616" s="27" t="s">
        <v>13</v>
      </c>
      <c r="E616" s="27"/>
      <c r="F616" s="31"/>
      <c r="G616" s="27"/>
      <c r="H616" s="30" t="s">
        <v>61</v>
      </c>
      <c r="I616" s="31" t="n">
        <f aca="false">1.99/0.8*10</f>
        <v>24.875</v>
      </c>
      <c r="J616" s="30" t="s">
        <v>1863</v>
      </c>
    </row>
    <row r="617" customFormat="false" ht="12.75" hidden="false" customHeight="false" outlineLevel="0" collapsed="false">
      <c r="A617" s="1" t="s">
        <v>1868</v>
      </c>
      <c r="B617" s="1" t="s">
        <v>2787</v>
      </c>
      <c r="C617" s="27" t="s">
        <v>1869</v>
      </c>
      <c r="D617" s="27" t="s">
        <v>193</v>
      </c>
      <c r="E617" s="27"/>
      <c r="F617" s="31"/>
      <c r="G617" s="27"/>
      <c r="H617" s="30" t="s">
        <v>61</v>
      </c>
      <c r="I617" s="31" t="n">
        <f aca="false">0.4*10/15</f>
        <v>0.266666666666667</v>
      </c>
      <c r="J617" s="30" t="s">
        <v>1863</v>
      </c>
    </row>
    <row r="618" customFormat="false" ht="12.75" hidden="false" customHeight="false" outlineLevel="0" collapsed="false">
      <c r="A618" s="1" t="s">
        <v>1868</v>
      </c>
      <c r="B618" s="1" t="s">
        <v>2787</v>
      </c>
      <c r="C618" s="27" t="s">
        <v>1870</v>
      </c>
      <c r="D618" s="27" t="s">
        <v>13</v>
      </c>
      <c r="E618" s="27"/>
      <c r="F618" s="31"/>
      <c r="G618" s="27"/>
      <c r="H618" s="30" t="s">
        <v>61</v>
      </c>
      <c r="I618" s="31" t="n">
        <f aca="false">2*10/14</f>
        <v>1.42857142857143</v>
      </c>
      <c r="J618" s="30" t="s">
        <v>1863</v>
      </c>
    </row>
    <row r="619" customFormat="false" ht="12.75" hidden="false" customHeight="false" outlineLevel="0" collapsed="false">
      <c r="A619" s="1" t="s">
        <v>1868</v>
      </c>
      <c r="B619" s="1" t="s">
        <v>2787</v>
      </c>
      <c r="C619" s="27" t="s">
        <v>1871</v>
      </c>
      <c r="D619" s="27" t="s">
        <v>79</v>
      </c>
      <c r="E619" s="27"/>
      <c r="F619" s="31"/>
      <c r="G619" s="27"/>
      <c r="H619" s="30" t="s">
        <v>61</v>
      </c>
      <c r="I619" s="31" t="n">
        <f aca="false">0.4/16*10</f>
        <v>0.25</v>
      </c>
      <c r="J619" s="30" t="s">
        <v>1863</v>
      </c>
    </row>
    <row r="620" customFormat="false" ht="12.75" hidden="false" customHeight="false" outlineLevel="0" collapsed="false">
      <c r="A620" s="1" t="s">
        <v>1868</v>
      </c>
      <c r="B620" s="1" t="s">
        <v>2787</v>
      </c>
      <c r="C620" s="27" t="s">
        <v>1872</v>
      </c>
      <c r="D620" s="27" t="s">
        <v>13</v>
      </c>
      <c r="E620" s="27"/>
      <c r="F620" s="31"/>
      <c r="G620" s="27"/>
      <c r="H620" s="30" t="s">
        <v>61</v>
      </c>
      <c r="I620" s="31" t="n">
        <v>1.49</v>
      </c>
      <c r="J620" s="30" t="s">
        <v>1863</v>
      </c>
    </row>
    <row r="621" customFormat="false" ht="12.75" hidden="false" customHeight="false" outlineLevel="0" collapsed="false">
      <c r="A621" s="1" t="s">
        <v>1868</v>
      </c>
      <c r="B621" s="1" t="s">
        <v>2787</v>
      </c>
      <c r="C621" s="27" t="s">
        <v>1873</v>
      </c>
      <c r="D621" s="27" t="s">
        <v>334</v>
      </c>
      <c r="E621" s="27"/>
      <c r="F621" s="31"/>
      <c r="G621" s="27"/>
      <c r="H621" s="30" t="s">
        <v>61</v>
      </c>
      <c r="I621" s="31" t="n">
        <v>0.25</v>
      </c>
      <c r="J621" s="30" t="s">
        <v>1863</v>
      </c>
    </row>
    <row r="622" customFormat="false" ht="12.75" hidden="false" customHeight="false" outlineLevel="0" collapsed="false">
      <c r="A622" s="1" t="s">
        <v>1868</v>
      </c>
      <c r="B622" s="1" t="s">
        <v>2787</v>
      </c>
      <c r="C622" s="27" t="s">
        <v>1874</v>
      </c>
      <c r="D622" s="27" t="s">
        <v>13</v>
      </c>
      <c r="E622" s="27"/>
      <c r="F622" s="31"/>
      <c r="G622" s="27"/>
      <c r="H622" s="30" t="s">
        <v>61</v>
      </c>
      <c r="I622" s="31" t="n">
        <v>0.6</v>
      </c>
      <c r="J622" s="30" t="s">
        <v>1863</v>
      </c>
    </row>
    <row r="623" customFormat="false" ht="12.75" hidden="false" customHeight="false" outlineLevel="0" collapsed="false">
      <c r="A623" s="1" t="s">
        <v>1868</v>
      </c>
      <c r="B623" s="1" t="s">
        <v>2787</v>
      </c>
      <c r="C623" s="27" t="s">
        <v>1875</v>
      </c>
      <c r="D623" s="27" t="s">
        <v>13</v>
      </c>
      <c r="E623" s="27"/>
      <c r="F623" s="31"/>
      <c r="G623" s="27"/>
      <c r="H623" s="30" t="s">
        <v>61</v>
      </c>
      <c r="I623" s="31" t="n">
        <v>0.8</v>
      </c>
      <c r="J623" s="30" t="s">
        <v>1863</v>
      </c>
    </row>
    <row r="624" customFormat="false" ht="12.75" hidden="false" customHeight="false" outlineLevel="0" collapsed="false">
      <c r="A624" s="1" t="s">
        <v>1868</v>
      </c>
      <c r="B624" s="1" t="s">
        <v>2787</v>
      </c>
      <c r="C624" s="27" t="s">
        <v>1876</v>
      </c>
      <c r="D624" s="27" t="s">
        <v>26</v>
      </c>
      <c r="E624" s="27"/>
      <c r="F624" s="31"/>
      <c r="G624" s="27"/>
      <c r="H624" s="30" t="s">
        <v>61</v>
      </c>
      <c r="I624" s="31" t="n">
        <v>0.25</v>
      </c>
      <c r="J624" s="30" t="s">
        <v>1863</v>
      </c>
    </row>
    <row r="625" customFormat="false" ht="12.75" hidden="false" customHeight="false" outlineLevel="0" collapsed="false">
      <c r="A625" s="1" t="s">
        <v>1868</v>
      </c>
      <c r="B625" s="1" t="s">
        <v>2787</v>
      </c>
      <c r="C625" s="27" t="s">
        <v>1877</v>
      </c>
      <c r="D625" s="27" t="s">
        <v>13</v>
      </c>
      <c r="E625" s="27"/>
      <c r="F625" s="31"/>
      <c r="G625" s="27"/>
      <c r="H625" s="30" t="s">
        <v>61</v>
      </c>
      <c r="I625" s="31" t="n">
        <f aca="false">14.9/75*10</f>
        <v>1.98666666666667</v>
      </c>
      <c r="J625" s="30" t="s">
        <v>1863</v>
      </c>
    </row>
    <row r="626" customFormat="false" ht="12.75" hidden="false" customHeight="false" outlineLevel="0" collapsed="false">
      <c r="A626" s="1" t="s">
        <v>1868</v>
      </c>
      <c r="B626" s="1" t="s">
        <v>2787</v>
      </c>
      <c r="C626" s="27" t="s">
        <v>1878</v>
      </c>
      <c r="D626" s="27" t="s">
        <v>13</v>
      </c>
      <c r="E626" s="27"/>
      <c r="F626" s="31"/>
      <c r="G626" s="27"/>
      <c r="H626" s="30" t="s">
        <v>168</v>
      </c>
      <c r="I626" s="31" t="n">
        <f aca="false">29.95/75*10</f>
        <v>3.99333333333333</v>
      </c>
      <c r="J626" s="30" t="s">
        <v>1863</v>
      </c>
    </row>
    <row r="627" customFormat="false" ht="12.75" hidden="false" customHeight="false" outlineLevel="0" collapsed="false">
      <c r="A627" s="1" t="s">
        <v>1868</v>
      </c>
      <c r="B627" s="1" t="s">
        <v>2787</v>
      </c>
      <c r="C627" s="27" t="s">
        <v>1879</v>
      </c>
      <c r="D627" s="27" t="s">
        <v>88</v>
      </c>
      <c r="E627" s="27"/>
      <c r="F627" s="31"/>
      <c r="G627" s="27"/>
      <c r="H627" s="30" t="s">
        <v>168</v>
      </c>
      <c r="I627" s="31" t="n">
        <v>0.25</v>
      </c>
      <c r="J627" s="30" t="s">
        <v>1863</v>
      </c>
    </row>
    <row r="628" customFormat="false" ht="12.75" hidden="false" customHeight="false" outlineLevel="0" collapsed="false">
      <c r="A628" s="1" t="s">
        <v>1868</v>
      </c>
      <c r="B628" s="1" t="s">
        <v>2787</v>
      </c>
      <c r="C628" s="27" t="s">
        <v>1880</v>
      </c>
      <c r="D628" s="27" t="s">
        <v>13</v>
      </c>
      <c r="E628" s="27"/>
      <c r="F628" s="31"/>
      <c r="G628" s="27"/>
      <c r="H628" s="30" t="s">
        <v>168</v>
      </c>
      <c r="I628" s="31" t="n">
        <f aca="false">22.9/75*10</f>
        <v>3.05333333333333</v>
      </c>
      <c r="J628" s="30" t="s">
        <v>1863</v>
      </c>
    </row>
    <row r="629" customFormat="false" ht="12.75" hidden="false" customHeight="false" outlineLevel="0" collapsed="false">
      <c r="A629" s="1" t="s">
        <v>1868</v>
      </c>
      <c r="B629" s="1" t="s">
        <v>2787</v>
      </c>
      <c r="C629" s="27" t="s">
        <v>1881</v>
      </c>
      <c r="D629" s="27" t="s">
        <v>13</v>
      </c>
      <c r="E629" s="27"/>
      <c r="F629" s="31"/>
      <c r="G629" s="27"/>
      <c r="H629" s="30" t="s">
        <v>168</v>
      </c>
      <c r="I629" s="31" t="n">
        <v>1.48</v>
      </c>
      <c r="J629" s="30" t="s">
        <v>1863</v>
      </c>
    </row>
    <row r="630" customFormat="false" ht="12.75" hidden="false" customHeight="false" outlineLevel="0" collapsed="false">
      <c r="A630" s="1" t="s">
        <v>1868</v>
      </c>
      <c r="B630" s="1" t="s">
        <v>2787</v>
      </c>
      <c r="C630" s="27" t="s">
        <v>1882</v>
      </c>
      <c r="D630" s="27" t="s">
        <v>13</v>
      </c>
      <c r="E630" s="27"/>
      <c r="F630" s="31"/>
      <c r="G630" s="27"/>
      <c r="H630" s="30" t="s">
        <v>168</v>
      </c>
      <c r="I630" s="31" t="n">
        <f aca="false">3.25/15*10</f>
        <v>2.16666666666667</v>
      </c>
      <c r="J630" s="30" t="s">
        <v>1863</v>
      </c>
    </row>
    <row r="631" customFormat="false" ht="12.75" hidden="false" customHeight="false" outlineLevel="0" collapsed="false">
      <c r="A631" s="1" t="s">
        <v>1868</v>
      </c>
      <c r="B631" s="1" t="s">
        <v>2787</v>
      </c>
      <c r="C631" s="27" t="s">
        <v>1883</v>
      </c>
      <c r="D631" s="27" t="s">
        <v>13</v>
      </c>
      <c r="E631" s="27"/>
      <c r="F631" s="31"/>
      <c r="G631" s="27"/>
      <c r="H631" s="30" t="s">
        <v>168</v>
      </c>
      <c r="I631" s="31" t="n">
        <f aca="false">0.8/14*10</f>
        <v>0.571428571428572</v>
      </c>
      <c r="J631" s="30" t="s">
        <v>1863</v>
      </c>
    </row>
    <row r="632" customFormat="false" ht="12.75" hidden="false" customHeight="false" outlineLevel="0" collapsed="false">
      <c r="A632" s="1" t="s">
        <v>1884</v>
      </c>
      <c r="B632" s="1" t="s">
        <v>2787</v>
      </c>
      <c r="C632" s="27" t="s">
        <v>1885</v>
      </c>
      <c r="D632" s="27" t="s">
        <v>79</v>
      </c>
      <c r="E632" s="27"/>
      <c r="F632" s="31"/>
      <c r="G632" s="27"/>
      <c r="H632" s="30" t="s">
        <v>61</v>
      </c>
      <c r="I632" s="31" t="n">
        <v>1.59</v>
      </c>
      <c r="J632" s="30" t="s">
        <v>1863</v>
      </c>
    </row>
    <row r="633" customFormat="false" ht="12.75" hidden="false" customHeight="false" outlineLevel="0" collapsed="false">
      <c r="A633" s="1" t="s">
        <v>1884</v>
      </c>
      <c r="B633" s="1" t="s">
        <v>2787</v>
      </c>
      <c r="C633" s="27" t="s">
        <v>1886</v>
      </c>
      <c r="D633" s="27" t="s">
        <v>88</v>
      </c>
      <c r="E633" s="27"/>
      <c r="F633" s="31"/>
      <c r="G633" s="27"/>
      <c r="H633" s="30" t="s">
        <v>61</v>
      </c>
      <c r="I633" s="31" t="n">
        <v>1.95</v>
      </c>
      <c r="J633" s="30" t="s">
        <v>1863</v>
      </c>
    </row>
    <row r="634" customFormat="false" ht="12.75" hidden="false" customHeight="false" outlineLevel="0" collapsed="false">
      <c r="A634" s="1" t="s">
        <v>1884</v>
      </c>
      <c r="B634" s="1" t="s">
        <v>2787</v>
      </c>
      <c r="C634" s="27" t="s">
        <v>1887</v>
      </c>
      <c r="D634" s="27" t="s">
        <v>13</v>
      </c>
      <c r="E634" s="27"/>
      <c r="F634" s="31"/>
      <c r="G634" s="27"/>
      <c r="H634" s="30" t="s">
        <v>61</v>
      </c>
      <c r="I634" s="31" t="n">
        <v>3.95</v>
      </c>
      <c r="J634" s="30" t="s">
        <v>1863</v>
      </c>
    </row>
    <row r="635" customFormat="false" ht="12.75" hidden="false" customHeight="false" outlineLevel="0" collapsed="false">
      <c r="A635" s="1" t="s">
        <v>1884</v>
      </c>
      <c r="B635" s="1" t="s">
        <v>2787</v>
      </c>
      <c r="C635" s="27" t="s">
        <v>1888</v>
      </c>
      <c r="D635" s="27" t="s">
        <v>13</v>
      </c>
      <c r="E635" s="27"/>
      <c r="F635" s="31"/>
      <c r="G635" s="27"/>
      <c r="H635" s="30" t="s">
        <v>61</v>
      </c>
      <c r="I635" s="31" t="n">
        <v>3.99</v>
      </c>
      <c r="J635" s="30" t="s">
        <v>1863</v>
      </c>
    </row>
    <row r="636" customFormat="false" ht="12.75" hidden="false" customHeight="false" outlineLevel="0" collapsed="false">
      <c r="A636" s="1" t="s">
        <v>1884</v>
      </c>
      <c r="B636" s="1" t="s">
        <v>2787</v>
      </c>
      <c r="C636" s="27" t="s">
        <v>1889</v>
      </c>
      <c r="D636" s="27" t="s">
        <v>13</v>
      </c>
      <c r="E636" s="27"/>
      <c r="F636" s="31"/>
      <c r="G636" s="27"/>
      <c r="H636" s="30" t="s">
        <v>61</v>
      </c>
      <c r="I636" s="31" t="n">
        <v>2.45</v>
      </c>
      <c r="J636" s="30" t="s">
        <v>1863</v>
      </c>
    </row>
    <row r="637" customFormat="false" ht="12.75" hidden="false" customHeight="false" outlineLevel="0" collapsed="false">
      <c r="A637" s="1" t="s">
        <v>1884</v>
      </c>
      <c r="B637" s="1" t="s">
        <v>2787</v>
      </c>
      <c r="C637" s="27" t="s">
        <v>1890</v>
      </c>
      <c r="D637" s="27" t="s">
        <v>193</v>
      </c>
      <c r="E637" s="27"/>
      <c r="F637" s="31"/>
      <c r="G637" s="27"/>
      <c r="H637" s="30" t="s">
        <v>61</v>
      </c>
      <c r="I637" s="31" t="n">
        <v>1.95</v>
      </c>
      <c r="J637" s="30" t="s">
        <v>1863</v>
      </c>
    </row>
    <row r="638" customFormat="false" ht="12.75" hidden="false" customHeight="false" outlineLevel="0" collapsed="false">
      <c r="A638" s="1" t="s">
        <v>1891</v>
      </c>
      <c r="B638" s="1" t="s">
        <v>2787</v>
      </c>
      <c r="C638" s="27" t="s">
        <v>1892</v>
      </c>
      <c r="D638" s="27" t="s">
        <v>13</v>
      </c>
      <c r="E638" s="27"/>
      <c r="F638" s="31"/>
      <c r="G638" s="27"/>
      <c r="H638" s="30" t="s">
        <v>61</v>
      </c>
      <c r="I638" s="31" t="n">
        <v>3.49</v>
      </c>
      <c r="J638" s="30" t="s">
        <v>1863</v>
      </c>
    </row>
    <row r="639" customFormat="false" ht="12.75" hidden="false" customHeight="false" outlineLevel="0" collapsed="false">
      <c r="A639" s="1" t="s">
        <v>1891</v>
      </c>
      <c r="B639" s="1" t="s">
        <v>2787</v>
      </c>
      <c r="C639" s="27" t="s">
        <v>1893</v>
      </c>
      <c r="D639" s="27" t="s">
        <v>88</v>
      </c>
      <c r="E639" s="27"/>
      <c r="F639" s="31"/>
      <c r="G639" s="27"/>
      <c r="H639" s="30" t="s">
        <v>61</v>
      </c>
      <c r="I639" s="31" t="n">
        <v>1.25</v>
      </c>
      <c r="J639" s="30" t="s">
        <v>1863</v>
      </c>
    </row>
    <row r="640" customFormat="false" ht="12.75" hidden="false" customHeight="false" outlineLevel="0" collapsed="false">
      <c r="A640" s="1" t="s">
        <v>1891</v>
      </c>
      <c r="B640" s="1" t="s">
        <v>2787</v>
      </c>
      <c r="C640" s="27" t="s">
        <v>1894</v>
      </c>
      <c r="D640" s="27" t="s">
        <v>79</v>
      </c>
      <c r="E640" s="27"/>
      <c r="F640" s="31"/>
      <c r="G640" s="27"/>
      <c r="H640" s="30" t="s">
        <v>61</v>
      </c>
      <c r="I640" s="31" t="n">
        <v>1.09</v>
      </c>
      <c r="J640" s="30" t="s">
        <v>1863</v>
      </c>
    </row>
    <row r="641" customFormat="false" ht="12.75" hidden="false" customHeight="false" outlineLevel="0" collapsed="false">
      <c r="A641" s="1" t="s">
        <v>1891</v>
      </c>
      <c r="B641" s="1" t="s">
        <v>2787</v>
      </c>
      <c r="C641" s="27" t="s">
        <v>1895</v>
      </c>
      <c r="D641" s="27" t="s">
        <v>13</v>
      </c>
      <c r="E641" s="27"/>
      <c r="F641" s="31"/>
      <c r="G641" s="27"/>
      <c r="H641" s="30" t="s">
        <v>61</v>
      </c>
      <c r="I641" s="31" t="n">
        <v>2.99</v>
      </c>
      <c r="J641" s="30" t="s">
        <v>1863</v>
      </c>
    </row>
    <row r="642" customFormat="false" ht="12.75" hidden="false" customHeight="false" outlineLevel="0" collapsed="false">
      <c r="A642" s="1" t="s">
        <v>1891</v>
      </c>
      <c r="B642" s="1" t="s">
        <v>2787</v>
      </c>
      <c r="C642" s="27" t="s">
        <v>1896</v>
      </c>
      <c r="D642" s="27" t="s">
        <v>13</v>
      </c>
      <c r="E642" s="27"/>
      <c r="F642" s="31"/>
      <c r="G642" s="27"/>
      <c r="H642" s="30" t="s">
        <v>61</v>
      </c>
      <c r="I642" s="31" t="n">
        <v>2.99</v>
      </c>
      <c r="J642" s="30" t="s">
        <v>1863</v>
      </c>
    </row>
    <row r="643" customFormat="false" ht="12.75" hidden="false" customHeight="false" outlineLevel="0" collapsed="false">
      <c r="A643" s="1" t="s">
        <v>1891</v>
      </c>
      <c r="B643" s="1" t="s">
        <v>2787</v>
      </c>
      <c r="C643" s="27" t="s">
        <v>1897</v>
      </c>
      <c r="D643" s="27" t="s">
        <v>13</v>
      </c>
      <c r="E643" s="27"/>
      <c r="F643" s="31"/>
      <c r="G643" s="27"/>
      <c r="H643" s="30" t="s">
        <v>61</v>
      </c>
      <c r="I643" s="31" t="n">
        <v>3.99</v>
      </c>
      <c r="J643" s="30" t="s">
        <v>1863</v>
      </c>
    </row>
    <row r="644" customFormat="false" ht="12.75" hidden="false" customHeight="false" outlineLevel="0" collapsed="false">
      <c r="A644" s="1" t="s">
        <v>1891</v>
      </c>
      <c r="B644" s="1" t="s">
        <v>2787</v>
      </c>
      <c r="C644" s="27" t="s">
        <v>1898</v>
      </c>
      <c r="D644" s="27" t="s">
        <v>274</v>
      </c>
      <c r="E644" s="27"/>
      <c r="F644" s="31"/>
      <c r="G644" s="27"/>
      <c r="H644" s="30" t="s">
        <v>61</v>
      </c>
      <c r="I644" s="31" t="n">
        <v>0.79</v>
      </c>
      <c r="J644" s="30" t="s">
        <v>1863</v>
      </c>
    </row>
    <row r="646" customFormat="false" ht="18" hidden="false" customHeight="false" outlineLevel="0" collapsed="false">
      <c r="B646" s="1" t="s">
        <v>2787</v>
      </c>
      <c r="C646" s="52" t="s">
        <v>1899</v>
      </c>
      <c r="D646" s="11" t="s">
        <v>1</v>
      </c>
    </row>
    <row r="647" customFormat="false" ht="12.75" hidden="false" customHeight="false" outlineLevel="0" collapsed="false">
      <c r="A647" s="1" t="s">
        <v>1900</v>
      </c>
      <c r="B647" s="1" t="s">
        <v>2787</v>
      </c>
      <c r="C647" s="27" t="s">
        <v>1901</v>
      </c>
      <c r="D647" s="27" t="s">
        <v>13</v>
      </c>
      <c r="E647" s="27"/>
      <c r="F647" s="31"/>
      <c r="G647" s="27"/>
      <c r="H647" s="30" t="s">
        <v>168</v>
      </c>
      <c r="I647" s="31" t="n">
        <v>6.99</v>
      </c>
      <c r="J647" s="30" t="s">
        <v>1863</v>
      </c>
    </row>
    <row r="648" customFormat="false" ht="12.75" hidden="false" customHeight="false" outlineLevel="0" collapsed="false">
      <c r="A648" s="1" t="s">
        <v>1900</v>
      </c>
      <c r="B648" s="1" t="s">
        <v>2787</v>
      </c>
      <c r="C648" s="27" t="s">
        <v>1902</v>
      </c>
      <c r="D648" s="27" t="s">
        <v>13</v>
      </c>
      <c r="E648" s="27"/>
      <c r="F648" s="31"/>
      <c r="G648" s="27"/>
      <c r="H648" s="30" t="s">
        <v>168</v>
      </c>
      <c r="I648" s="31" t="n">
        <v>12.99</v>
      </c>
      <c r="J648" s="30" t="s">
        <v>1863</v>
      </c>
    </row>
    <row r="649" customFormat="false" ht="12.75" hidden="false" customHeight="false" outlineLevel="0" collapsed="false">
      <c r="A649" s="1" t="s">
        <v>1900</v>
      </c>
      <c r="B649" s="1" t="s">
        <v>2787</v>
      </c>
      <c r="C649" s="27" t="s">
        <v>1903</v>
      </c>
      <c r="D649" s="27" t="s">
        <v>13</v>
      </c>
      <c r="E649" s="27"/>
      <c r="F649" s="31"/>
      <c r="G649" s="27"/>
      <c r="H649" s="30" t="s">
        <v>168</v>
      </c>
      <c r="I649" s="31" t="n">
        <v>23.93</v>
      </c>
      <c r="J649" s="30" t="s">
        <v>1863</v>
      </c>
    </row>
    <row r="650" customFormat="false" ht="12.75" hidden="false" customHeight="false" outlineLevel="0" collapsed="false">
      <c r="A650" s="1" t="s">
        <v>1900</v>
      </c>
      <c r="B650" s="1" t="s">
        <v>2787</v>
      </c>
      <c r="C650" s="27" t="s">
        <v>1904</v>
      </c>
      <c r="D650" s="27" t="s">
        <v>88</v>
      </c>
      <c r="E650" s="27"/>
      <c r="F650" s="31"/>
      <c r="G650" s="27"/>
      <c r="H650" s="30" t="s">
        <v>168</v>
      </c>
      <c r="I650" s="31" t="n">
        <v>4.25</v>
      </c>
      <c r="J650" s="30" t="s">
        <v>1863</v>
      </c>
    </row>
    <row r="651" customFormat="false" ht="12.75" hidden="false" customHeight="false" outlineLevel="0" collapsed="false">
      <c r="A651" s="1" t="s">
        <v>1900</v>
      </c>
      <c r="B651" s="1" t="s">
        <v>2787</v>
      </c>
      <c r="C651" s="27" t="s">
        <v>1905</v>
      </c>
      <c r="D651" s="27" t="s">
        <v>13</v>
      </c>
      <c r="E651" s="27"/>
      <c r="F651" s="31"/>
      <c r="G651" s="27"/>
      <c r="H651" s="30" t="s">
        <v>168</v>
      </c>
      <c r="I651" s="31" t="n">
        <v>31.8</v>
      </c>
      <c r="J651" s="30" t="s">
        <v>1863</v>
      </c>
    </row>
    <row r="652" customFormat="false" ht="12.75" hidden="false" customHeight="false" outlineLevel="0" collapsed="false">
      <c r="A652" s="1" t="s">
        <v>1906</v>
      </c>
      <c r="B652" s="1" t="s">
        <v>2787</v>
      </c>
      <c r="C652" s="27" t="s">
        <v>1907</v>
      </c>
      <c r="D652" s="27" t="s">
        <v>88</v>
      </c>
      <c r="E652" s="27"/>
      <c r="F652" s="31"/>
      <c r="G652" s="27"/>
      <c r="H652" s="30" t="s">
        <v>168</v>
      </c>
      <c r="I652" s="31" t="n">
        <v>1.95</v>
      </c>
      <c r="J652" s="30" t="s">
        <v>1863</v>
      </c>
    </row>
    <row r="653" customFormat="false" ht="12.75" hidden="false" customHeight="false" outlineLevel="0" collapsed="false">
      <c r="A653" s="1" t="s">
        <v>1906</v>
      </c>
      <c r="B653" s="1" t="s">
        <v>2787</v>
      </c>
      <c r="C653" s="27" t="s">
        <v>1908</v>
      </c>
      <c r="D653" s="27" t="s">
        <v>79</v>
      </c>
      <c r="E653" s="27"/>
      <c r="F653" s="31"/>
      <c r="G653" s="27"/>
      <c r="H653" s="30" t="s">
        <v>168</v>
      </c>
      <c r="I653" s="31" t="n">
        <v>1.99</v>
      </c>
      <c r="J653" s="30" t="s">
        <v>1863</v>
      </c>
    </row>
    <row r="655" customFormat="false" ht="18" hidden="false" customHeight="false" outlineLevel="0" collapsed="false">
      <c r="B655" s="1" t="s">
        <v>3423</v>
      </c>
      <c r="C655" s="52" t="s">
        <v>1909</v>
      </c>
      <c r="D655" s="11" t="s">
        <v>1</v>
      </c>
    </row>
    <row r="656" customFormat="false" ht="12.75" hidden="false" customHeight="false" outlineLevel="0" collapsed="false">
      <c r="A656" s="1" t="s">
        <v>1910</v>
      </c>
      <c r="B656" s="1" t="s">
        <v>3423</v>
      </c>
      <c r="C656" s="27" t="s">
        <v>1911</v>
      </c>
      <c r="D656" s="27" t="s">
        <v>13</v>
      </c>
      <c r="E656" s="27"/>
      <c r="F656" s="31"/>
      <c r="G656" s="27"/>
      <c r="H656" s="30" t="s">
        <v>61</v>
      </c>
      <c r="I656" s="31" t="n">
        <v>5.54</v>
      </c>
      <c r="J656" s="30" t="s">
        <v>1863</v>
      </c>
    </row>
    <row r="657" customFormat="false" ht="12.75" hidden="false" customHeight="false" outlineLevel="0" collapsed="false">
      <c r="A657" s="1" t="s">
        <v>1910</v>
      </c>
      <c r="B657" s="1" t="s">
        <v>3423</v>
      </c>
      <c r="C657" s="27" t="s">
        <v>1912</v>
      </c>
      <c r="D657" s="27" t="s">
        <v>193</v>
      </c>
      <c r="E657" s="27"/>
      <c r="F657" s="31"/>
      <c r="G657" s="27"/>
      <c r="H657" s="30" t="s">
        <v>61</v>
      </c>
      <c r="I657" s="31" t="n">
        <v>4.17</v>
      </c>
      <c r="J657" s="30" t="s">
        <v>1863</v>
      </c>
    </row>
    <row r="658" customFormat="false" ht="12.75" hidden="false" customHeight="false" outlineLevel="0" collapsed="false">
      <c r="A658" s="1" t="s">
        <v>1910</v>
      </c>
      <c r="B658" s="1" t="s">
        <v>3423</v>
      </c>
      <c r="C658" s="27" t="s">
        <v>1913</v>
      </c>
      <c r="D658" s="27" t="s">
        <v>79</v>
      </c>
      <c r="E658" s="27"/>
      <c r="F658" s="31"/>
      <c r="G658" s="27"/>
      <c r="H658" s="30" t="s">
        <v>168</v>
      </c>
      <c r="I658" s="31" t="n">
        <v>3.79</v>
      </c>
      <c r="J658" s="30" t="s">
        <v>1863</v>
      </c>
    </row>
    <row r="659" customFormat="false" ht="12.75" hidden="false" customHeight="false" outlineLevel="0" collapsed="false">
      <c r="A659" s="1" t="s">
        <v>1914</v>
      </c>
      <c r="B659" s="1" t="s">
        <v>3423</v>
      </c>
      <c r="C659" s="27" t="s">
        <v>1915</v>
      </c>
      <c r="D659" s="27" t="s">
        <v>13</v>
      </c>
      <c r="E659" s="27"/>
      <c r="F659" s="31"/>
      <c r="G659" s="27"/>
      <c r="H659" s="30" t="s">
        <v>168</v>
      </c>
      <c r="I659" s="31" t="n">
        <v>14.75</v>
      </c>
      <c r="J659" s="30" t="s">
        <v>1863</v>
      </c>
    </row>
    <row r="660" customFormat="false" ht="12.75" hidden="false" customHeight="false" outlineLevel="0" collapsed="false">
      <c r="A660" s="1" t="s">
        <v>1914</v>
      </c>
      <c r="B660" s="1" t="s">
        <v>3423</v>
      </c>
      <c r="C660" s="27" t="s">
        <v>1916</v>
      </c>
      <c r="D660" s="27" t="s">
        <v>79</v>
      </c>
      <c r="E660" s="27"/>
      <c r="F660" s="31"/>
      <c r="G660" s="27"/>
      <c r="H660" s="30" t="s">
        <v>168</v>
      </c>
      <c r="I660" s="31" t="n">
        <v>3.29</v>
      </c>
      <c r="J660" s="30" t="s">
        <v>1863</v>
      </c>
    </row>
    <row r="661" customFormat="false" ht="12.75" hidden="false" customHeight="false" outlineLevel="0" collapsed="false">
      <c r="A661" s="1" t="s">
        <v>1914</v>
      </c>
      <c r="B661" s="1" t="s">
        <v>3423</v>
      </c>
      <c r="C661" s="27" t="s">
        <v>1917</v>
      </c>
      <c r="D661" s="27" t="s">
        <v>13</v>
      </c>
      <c r="E661" s="27"/>
      <c r="F661" s="31"/>
      <c r="G661" s="27"/>
      <c r="H661" s="30" t="s">
        <v>61</v>
      </c>
      <c r="I661" s="31" t="n">
        <v>2.29</v>
      </c>
      <c r="J661" s="30" t="s">
        <v>1863</v>
      </c>
    </row>
    <row r="662" customFormat="false" ht="12.75" hidden="false" customHeight="false" outlineLevel="0" collapsed="false">
      <c r="A662" s="1" t="s">
        <v>1914</v>
      </c>
      <c r="B662" s="1" t="s">
        <v>3423</v>
      </c>
      <c r="C662" s="27" t="s">
        <v>1918</v>
      </c>
      <c r="D662" s="27" t="s">
        <v>13</v>
      </c>
      <c r="E662" s="27"/>
      <c r="F662" s="31"/>
      <c r="G662" s="27"/>
      <c r="H662" s="30" t="s">
        <v>61</v>
      </c>
      <c r="I662" s="31" t="n">
        <v>5.54</v>
      </c>
      <c r="J662" s="30" t="s">
        <v>1863</v>
      </c>
    </row>
    <row r="664" customFormat="false" ht="31.5" hidden="false" customHeight="false" outlineLevel="0" collapsed="false">
      <c r="C664" s="52" t="s">
        <v>1919</v>
      </c>
      <c r="D664" s="11" t="s">
        <v>1</v>
      </c>
    </row>
    <row r="665" customFormat="false" ht="12.75" hidden="false" customHeight="false" outlineLevel="0" collapsed="false">
      <c r="A665" s="1" t="s">
        <v>1920</v>
      </c>
      <c r="C665" s="27" t="s">
        <v>1921</v>
      </c>
      <c r="D665" s="27" t="s">
        <v>13</v>
      </c>
      <c r="E665" s="27"/>
      <c r="F665" s="31"/>
      <c r="G665" s="27"/>
      <c r="H665" s="30" t="s">
        <v>61</v>
      </c>
      <c r="I665" s="31" t="n">
        <v>15.99</v>
      </c>
      <c r="J665" s="30" t="s">
        <v>1863</v>
      </c>
    </row>
    <row r="666" customFormat="false" ht="12.75" hidden="false" customHeight="false" outlineLevel="0" collapsed="false">
      <c r="A666" s="1" t="s">
        <v>1920</v>
      </c>
      <c r="C666" s="27" t="s">
        <v>1922</v>
      </c>
      <c r="D666" s="27" t="s">
        <v>13</v>
      </c>
      <c r="E666" s="27"/>
      <c r="F666" s="31"/>
      <c r="G666" s="27"/>
      <c r="H666" s="30" t="s">
        <v>168</v>
      </c>
      <c r="I666" s="31" t="n">
        <v>28.72</v>
      </c>
      <c r="J666" s="30" t="s">
        <v>1863</v>
      </c>
    </row>
    <row r="667" customFormat="false" ht="12.75" hidden="false" customHeight="false" outlineLevel="0" collapsed="false">
      <c r="A667" s="1" t="s">
        <v>1923</v>
      </c>
      <c r="C667" s="27" t="s">
        <v>1924</v>
      </c>
      <c r="D667" s="27" t="s">
        <v>13</v>
      </c>
      <c r="E667" s="27"/>
      <c r="F667" s="31"/>
      <c r="G667" s="27"/>
      <c r="H667" s="30" t="s">
        <v>61</v>
      </c>
      <c r="I667" s="31" t="n">
        <v>12.99</v>
      </c>
      <c r="J667" s="30" t="s">
        <v>1863</v>
      </c>
    </row>
    <row r="668" customFormat="false" ht="12.75" hidden="false" customHeight="false" outlineLevel="0" collapsed="false">
      <c r="A668" s="1" t="s">
        <v>1923</v>
      </c>
      <c r="C668" s="27" t="s">
        <v>1925</v>
      </c>
      <c r="D668" s="27" t="s">
        <v>79</v>
      </c>
      <c r="E668" s="27"/>
      <c r="F668" s="31"/>
      <c r="G668" s="27"/>
      <c r="H668" s="30" t="s">
        <v>61</v>
      </c>
      <c r="I668" s="31" t="n">
        <v>4.99</v>
      </c>
      <c r="J668" s="30" t="s">
        <v>1863</v>
      </c>
    </row>
    <row r="669" customFormat="false" ht="12.75" hidden="false" customHeight="false" outlineLevel="0" collapsed="false">
      <c r="A669" s="1" t="s">
        <v>1923</v>
      </c>
      <c r="C669" s="27" t="s">
        <v>1926</v>
      </c>
      <c r="D669" s="27" t="s">
        <v>88</v>
      </c>
      <c r="E669" s="27"/>
      <c r="F669" s="31"/>
      <c r="G669" s="27"/>
      <c r="H669" s="30" t="s">
        <v>61</v>
      </c>
      <c r="I669" s="31" t="n">
        <v>1.96</v>
      </c>
      <c r="J669" s="30" t="s">
        <v>1863</v>
      </c>
    </row>
    <row r="670" customFormat="false" ht="12.75" hidden="false" customHeight="false" outlineLevel="0" collapsed="false">
      <c r="A670" s="1" t="s">
        <v>1923</v>
      </c>
      <c r="C670" s="27" t="s">
        <v>1927</v>
      </c>
      <c r="D670" s="27" t="s">
        <v>13</v>
      </c>
      <c r="E670" s="27"/>
      <c r="F670" s="31"/>
      <c r="G670" s="27"/>
      <c r="H670" s="30" t="s">
        <v>61</v>
      </c>
      <c r="I670" s="31" t="n">
        <v>2.55</v>
      </c>
      <c r="J670" s="30" t="s">
        <v>1863</v>
      </c>
    </row>
    <row r="671" customFormat="false" ht="12.75" hidden="false" customHeight="false" outlineLevel="0" collapsed="false">
      <c r="A671" s="1" t="s">
        <v>1923</v>
      </c>
      <c r="C671" s="27" t="s">
        <v>1928</v>
      </c>
      <c r="D671" s="27" t="s">
        <v>13</v>
      </c>
      <c r="E671" s="27"/>
      <c r="F671" s="31"/>
      <c r="G671" s="27"/>
      <c r="H671" s="30" t="s">
        <v>168</v>
      </c>
      <c r="I671" s="31" t="n">
        <v>17.95</v>
      </c>
      <c r="J671" s="30" t="s">
        <v>1863</v>
      </c>
    </row>
    <row r="672" customFormat="false" ht="12.75" hidden="false" customHeight="false" outlineLevel="0" collapsed="false">
      <c r="A672" s="1" t="s">
        <v>1923</v>
      </c>
      <c r="C672" s="27" t="s">
        <v>1929</v>
      </c>
      <c r="D672" s="27" t="s">
        <v>13</v>
      </c>
      <c r="E672" s="27"/>
      <c r="F672" s="31"/>
      <c r="G672" s="27"/>
      <c r="H672" s="30" t="s">
        <v>168</v>
      </c>
      <c r="I672" s="31" t="n">
        <v>38.67</v>
      </c>
      <c r="J672" s="30" t="s">
        <v>1863</v>
      </c>
    </row>
    <row r="673" customFormat="false" ht="12.75" hidden="false" customHeight="false" outlineLevel="0" collapsed="false">
      <c r="A673" s="1" t="s">
        <v>1923</v>
      </c>
      <c r="C673" s="27" t="s">
        <v>1930</v>
      </c>
      <c r="D673" s="27" t="s">
        <v>13</v>
      </c>
      <c r="E673" s="27"/>
      <c r="F673" s="31"/>
      <c r="G673" s="27"/>
      <c r="H673" s="30" t="s">
        <v>168</v>
      </c>
      <c r="I673" s="31" t="n">
        <v>16.95</v>
      </c>
      <c r="J673" s="30" t="s">
        <v>1863</v>
      </c>
    </row>
    <row r="674" customFormat="false" ht="12.75" hidden="false" customHeight="false" outlineLevel="0" collapsed="false">
      <c r="A674" s="1" t="s">
        <v>1923</v>
      </c>
      <c r="C674" s="27" t="s">
        <v>1931</v>
      </c>
      <c r="D674" s="27" t="s">
        <v>13</v>
      </c>
      <c r="E674" s="27"/>
      <c r="F674" s="31"/>
      <c r="G674" s="27"/>
      <c r="H674" s="30" t="s">
        <v>168</v>
      </c>
      <c r="I674" s="31" t="n">
        <v>2.17</v>
      </c>
      <c r="J674" s="30" t="s">
        <v>1863</v>
      </c>
    </row>
    <row r="675" customFormat="false" ht="12.75" hidden="false" customHeight="false" outlineLevel="0" collapsed="false">
      <c r="A675" s="1" t="s">
        <v>1923</v>
      </c>
      <c r="C675" s="27" t="s">
        <v>1932</v>
      </c>
      <c r="D675" s="27" t="s">
        <v>13</v>
      </c>
      <c r="E675" s="27"/>
      <c r="F675" s="31"/>
      <c r="G675" s="27"/>
      <c r="H675" s="30" t="s">
        <v>168</v>
      </c>
      <c r="I675" s="31" t="n">
        <v>26.3</v>
      </c>
      <c r="J675" s="30" t="s">
        <v>1863</v>
      </c>
    </row>
    <row r="676" customFormat="false" ht="12.75" hidden="false" customHeight="false" outlineLevel="0" collapsed="false">
      <c r="A676" s="1" t="s">
        <v>1923</v>
      </c>
      <c r="C676" s="27" t="s">
        <v>1933</v>
      </c>
      <c r="D676" s="27" t="s">
        <v>13</v>
      </c>
      <c r="E676" s="27"/>
      <c r="F676" s="31"/>
      <c r="G676" s="27"/>
      <c r="H676" s="30" t="s">
        <v>168</v>
      </c>
      <c r="I676" s="31" t="n">
        <v>11.35</v>
      </c>
      <c r="J676" s="30" t="s">
        <v>1863</v>
      </c>
    </row>
    <row r="677" customFormat="false" ht="12.75" hidden="false" customHeight="false" outlineLevel="0" collapsed="false">
      <c r="A677" s="1" t="s">
        <v>1923</v>
      </c>
      <c r="C677" s="27" t="s">
        <v>1934</v>
      </c>
      <c r="D677" s="27" t="s">
        <v>13</v>
      </c>
      <c r="E677" s="27"/>
      <c r="F677" s="31"/>
      <c r="G677" s="27"/>
      <c r="H677" s="30" t="s">
        <v>168</v>
      </c>
      <c r="I677" s="31" t="n">
        <v>2.22</v>
      </c>
      <c r="J677" s="30" t="s">
        <v>1863</v>
      </c>
    </row>
    <row r="678" customFormat="false" ht="12.75" hidden="false" customHeight="false" outlineLevel="0" collapsed="false">
      <c r="A678" s="1" t="s">
        <v>1923</v>
      </c>
      <c r="C678" s="27" t="s">
        <v>1935</v>
      </c>
      <c r="D678" s="27" t="s">
        <v>13</v>
      </c>
      <c r="E678" s="27"/>
      <c r="F678" s="31"/>
      <c r="G678" s="27"/>
      <c r="H678" s="30" t="s">
        <v>168</v>
      </c>
      <c r="I678" s="31" t="n">
        <v>7.95</v>
      </c>
      <c r="J678" s="30" t="s">
        <v>1863</v>
      </c>
    </row>
    <row r="680" customFormat="false" ht="18" hidden="false" customHeight="false" outlineLevel="0" collapsed="false">
      <c r="B680" s="1" t="s">
        <v>3946</v>
      </c>
      <c r="C680" s="52" t="s">
        <v>1936</v>
      </c>
      <c r="D680" s="11" t="s">
        <v>1</v>
      </c>
    </row>
    <row r="681" customFormat="false" ht="12.75" hidden="false" customHeight="false" outlineLevel="0" collapsed="false">
      <c r="A681" s="1" t="s">
        <v>1937</v>
      </c>
      <c r="B681" s="1" t="s">
        <v>3946</v>
      </c>
      <c r="C681" s="27" t="s">
        <v>1938</v>
      </c>
      <c r="D681" s="27" t="s">
        <v>79</v>
      </c>
      <c r="E681" s="27"/>
      <c r="F681" s="31"/>
      <c r="G681" s="27"/>
      <c r="H681" s="30" t="s">
        <v>61</v>
      </c>
      <c r="I681" s="31" t="n">
        <v>0.49</v>
      </c>
      <c r="J681" s="30" t="s">
        <v>1863</v>
      </c>
    </row>
    <row r="682" customFormat="false" ht="12.75" hidden="false" customHeight="false" outlineLevel="0" collapsed="false">
      <c r="A682" s="1" t="s">
        <v>1937</v>
      </c>
      <c r="B682" s="1" t="s">
        <v>3946</v>
      </c>
      <c r="C682" s="27" t="s">
        <v>1939</v>
      </c>
      <c r="D682" s="27" t="s">
        <v>13</v>
      </c>
      <c r="E682" s="27"/>
      <c r="F682" s="31"/>
      <c r="G682" s="27"/>
      <c r="H682" s="30" t="s">
        <v>61</v>
      </c>
      <c r="I682" s="31" t="n">
        <v>1.19</v>
      </c>
      <c r="J682" s="30" t="s">
        <v>1863</v>
      </c>
    </row>
    <row r="683" customFormat="false" ht="12.75" hidden="false" customHeight="false" outlineLevel="0" collapsed="false">
      <c r="A683" s="1" t="s">
        <v>1937</v>
      </c>
      <c r="B683" s="1" t="s">
        <v>3946</v>
      </c>
      <c r="C683" s="27" t="s">
        <v>1940</v>
      </c>
      <c r="D683" s="27" t="s">
        <v>16</v>
      </c>
      <c r="E683" s="27"/>
      <c r="F683" s="31"/>
      <c r="G683" s="27"/>
      <c r="H683" s="30" t="s">
        <v>61</v>
      </c>
      <c r="I683" s="31" t="n">
        <v>0.49</v>
      </c>
      <c r="J683" s="30" t="s">
        <v>1863</v>
      </c>
    </row>
    <row r="684" customFormat="false" ht="12.75" hidden="false" customHeight="false" outlineLevel="0" collapsed="false">
      <c r="A684" s="1" t="s">
        <v>1937</v>
      </c>
      <c r="B684" s="1" t="s">
        <v>3946</v>
      </c>
      <c r="C684" s="27" t="s">
        <v>1941</v>
      </c>
      <c r="D684" s="27" t="s">
        <v>193</v>
      </c>
      <c r="E684" s="27"/>
      <c r="F684" s="31"/>
      <c r="G684" s="27"/>
      <c r="H684" s="30" t="s">
        <v>61</v>
      </c>
      <c r="I684" s="31" t="n">
        <v>0.45</v>
      </c>
      <c r="J684" s="30" t="s">
        <v>1863</v>
      </c>
    </row>
    <row r="685" customFormat="false" ht="12.75" hidden="false" customHeight="false" outlineLevel="0" collapsed="false">
      <c r="A685" s="1" t="s">
        <v>1937</v>
      </c>
      <c r="B685" s="1" t="s">
        <v>3946</v>
      </c>
      <c r="C685" s="27" t="s">
        <v>1942</v>
      </c>
      <c r="D685" s="27" t="s">
        <v>13</v>
      </c>
      <c r="E685" s="27"/>
      <c r="F685" s="31"/>
      <c r="G685" s="27"/>
      <c r="H685" s="30" t="s">
        <v>61</v>
      </c>
      <c r="I685" s="31" t="n">
        <v>4.95</v>
      </c>
      <c r="J685" s="30" t="s">
        <v>1863</v>
      </c>
    </row>
    <row r="686" customFormat="false" ht="12.75" hidden="false" customHeight="false" outlineLevel="0" collapsed="false">
      <c r="A686" s="1" t="s">
        <v>1937</v>
      </c>
      <c r="B686" s="1" t="s">
        <v>3946</v>
      </c>
      <c r="C686" s="27" t="s">
        <v>1943</v>
      </c>
      <c r="D686" s="27" t="s">
        <v>1944</v>
      </c>
      <c r="E686" s="27"/>
      <c r="F686" s="31"/>
      <c r="G686" s="27"/>
      <c r="H686" s="30" t="s">
        <v>61</v>
      </c>
      <c r="I686" s="31" t="n">
        <v>1</v>
      </c>
      <c r="J686" s="30" t="s">
        <v>1863</v>
      </c>
    </row>
    <row r="687" customFormat="false" ht="12.75" hidden="false" customHeight="false" outlineLevel="0" collapsed="false">
      <c r="A687" s="1" t="s">
        <v>1937</v>
      </c>
      <c r="B687" s="1" t="s">
        <v>3946</v>
      </c>
      <c r="C687" s="27" t="s">
        <v>1945</v>
      </c>
      <c r="D687" s="27" t="s">
        <v>88</v>
      </c>
      <c r="E687" s="27"/>
      <c r="F687" s="31"/>
      <c r="G687" s="27"/>
      <c r="H687" s="30" t="s">
        <v>61</v>
      </c>
      <c r="I687" s="31" t="n">
        <v>0.45</v>
      </c>
      <c r="J687" s="30" t="s">
        <v>1863</v>
      </c>
    </row>
    <row r="688" customFormat="false" ht="12.75" hidden="false" customHeight="false" outlineLevel="0" collapsed="false">
      <c r="A688" s="1" t="s">
        <v>1937</v>
      </c>
      <c r="B688" s="1" t="s">
        <v>3946</v>
      </c>
      <c r="C688" s="27" t="s">
        <v>1946</v>
      </c>
      <c r="D688" s="27" t="s">
        <v>13</v>
      </c>
      <c r="E688" s="27"/>
      <c r="F688" s="31"/>
      <c r="G688" s="27"/>
      <c r="H688" s="30" t="s">
        <v>61</v>
      </c>
      <c r="I688" s="31" t="n">
        <v>0.45</v>
      </c>
      <c r="J688" s="30" t="s">
        <v>1863</v>
      </c>
    </row>
    <row r="689" customFormat="false" ht="12.75" hidden="false" customHeight="false" outlineLevel="0" collapsed="false">
      <c r="A689" s="1" t="s">
        <v>1937</v>
      </c>
      <c r="B689" s="1" t="s">
        <v>3946</v>
      </c>
      <c r="C689" s="27" t="s">
        <v>1947</v>
      </c>
      <c r="D689" s="27" t="s">
        <v>51</v>
      </c>
      <c r="E689" s="27"/>
      <c r="F689" s="31"/>
      <c r="G689" s="27"/>
      <c r="H689" s="30" t="s">
        <v>61</v>
      </c>
      <c r="I689" s="31" t="n">
        <v>0.89</v>
      </c>
      <c r="J689" s="30" t="s">
        <v>1863</v>
      </c>
    </row>
    <row r="690" customFormat="false" ht="12.75" hidden="false" customHeight="false" outlineLevel="0" collapsed="false">
      <c r="A690" s="1" t="s">
        <v>1937</v>
      </c>
      <c r="B690" s="1" t="s">
        <v>3946</v>
      </c>
      <c r="C690" s="27" t="s">
        <v>1948</v>
      </c>
      <c r="D690" s="27" t="s">
        <v>49</v>
      </c>
      <c r="E690" s="27"/>
      <c r="F690" s="31"/>
      <c r="G690" s="27"/>
      <c r="H690" s="30" t="s">
        <v>61</v>
      </c>
      <c r="I690" s="31" t="n">
        <f aca="false">0.89/2</f>
        <v>0.445</v>
      </c>
      <c r="J690" s="30" t="s">
        <v>1863</v>
      </c>
    </row>
    <row r="691" customFormat="false" ht="12.75" hidden="false" customHeight="false" outlineLevel="0" collapsed="false">
      <c r="A691" s="1" t="s">
        <v>1937</v>
      </c>
      <c r="B691" s="1" t="s">
        <v>3946</v>
      </c>
      <c r="C691" s="27" t="s">
        <v>1949</v>
      </c>
      <c r="D691" s="27" t="s">
        <v>390</v>
      </c>
      <c r="E691" s="27"/>
      <c r="F691" s="31"/>
      <c r="G691" s="27"/>
      <c r="H691" s="30" t="s">
        <v>61</v>
      </c>
      <c r="I691" s="31" t="n">
        <f aca="false">3.99/5</f>
        <v>0.798</v>
      </c>
      <c r="J691" s="30" t="s">
        <v>1863</v>
      </c>
    </row>
    <row r="692" customFormat="false" ht="12.75" hidden="false" customHeight="false" outlineLevel="0" collapsed="false">
      <c r="A692" s="1" t="s">
        <v>1937</v>
      </c>
      <c r="B692" s="1" t="s">
        <v>3946</v>
      </c>
      <c r="C692" s="27" t="s">
        <v>1950</v>
      </c>
      <c r="D692" s="27" t="s">
        <v>26</v>
      </c>
      <c r="E692" s="27"/>
      <c r="F692" s="31"/>
      <c r="G692" s="27"/>
      <c r="H692" s="30" t="s">
        <v>61</v>
      </c>
      <c r="I692" s="31" t="n">
        <v>0.45</v>
      </c>
      <c r="J692" s="30" t="s">
        <v>1863</v>
      </c>
    </row>
    <row r="693" customFormat="false" ht="12.75" hidden="false" customHeight="false" outlineLevel="0" collapsed="false">
      <c r="A693" s="1" t="s">
        <v>1937</v>
      </c>
      <c r="B693" s="1" t="s">
        <v>3946</v>
      </c>
      <c r="C693" s="27" t="s">
        <v>1951</v>
      </c>
      <c r="D693" s="27" t="s">
        <v>18</v>
      </c>
      <c r="E693" s="27"/>
      <c r="F693" s="31"/>
      <c r="G693" s="27"/>
      <c r="H693" s="30" t="s">
        <v>61</v>
      </c>
      <c r="I693" s="31" t="n">
        <v>0.45</v>
      </c>
      <c r="J693" s="30" t="s">
        <v>1863</v>
      </c>
    </row>
    <row r="694" customFormat="false" ht="12.75" hidden="false" customHeight="false" outlineLevel="0" collapsed="false">
      <c r="A694" s="1" t="s">
        <v>1937</v>
      </c>
      <c r="B694" s="1" t="s">
        <v>3946</v>
      </c>
      <c r="C694" s="27" t="s">
        <v>1952</v>
      </c>
      <c r="D694" s="27" t="s">
        <v>13</v>
      </c>
      <c r="E694" s="27"/>
      <c r="F694" s="31"/>
      <c r="G694" s="27"/>
      <c r="H694" s="30" t="s">
        <v>61</v>
      </c>
      <c r="I694" s="31" t="n">
        <v>3.32</v>
      </c>
      <c r="J694" s="30" t="s">
        <v>1863</v>
      </c>
    </row>
    <row r="695" customFormat="false" ht="12.75" hidden="false" customHeight="false" outlineLevel="0" collapsed="false">
      <c r="A695" s="1" t="s">
        <v>1937</v>
      </c>
      <c r="B695" s="1" t="s">
        <v>3946</v>
      </c>
      <c r="C695" s="27" t="s">
        <v>1953</v>
      </c>
      <c r="D695" s="27" t="s">
        <v>13</v>
      </c>
      <c r="E695" s="27"/>
      <c r="F695" s="31"/>
      <c r="G695" s="27"/>
      <c r="H695" s="30" t="s">
        <v>168</v>
      </c>
      <c r="I695" s="31" t="n">
        <v>2.49</v>
      </c>
      <c r="J695" s="30" t="s">
        <v>1863</v>
      </c>
    </row>
    <row r="696" customFormat="false" ht="12.75" hidden="false" customHeight="false" outlineLevel="0" collapsed="false">
      <c r="A696" s="1" t="s">
        <v>1937</v>
      </c>
      <c r="B696" s="1" t="s">
        <v>3946</v>
      </c>
      <c r="C696" s="27" t="s">
        <v>1954</v>
      </c>
      <c r="D696" s="27" t="s">
        <v>13</v>
      </c>
      <c r="E696" s="27"/>
      <c r="F696" s="31"/>
      <c r="G696" s="27"/>
      <c r="H696" s="30" t="s">
        <v>168</v>
      </c>
      <c r="I696" s="31" t="n">
        <v>0.59</v>
      </c>
      <c r="J696" s="30" t="s">
        <v>1863</v>
      </c>
    </row>
    <row r="697" customFormat="false" ht="12.75" hidden="false" customHeight="false" outlineLevel="0" collapsed="false">
      <c r="A697" s="1" t="s">
        <v>1937</v>
      </c>
      <c r="B697" s="1" t="s">
        <v>3946</v>
      </c>
      <c r="C697" s="27" t="s">
        <v>1955</v>
      </c>
      <c r="D697" s="27" t="s">
        <v>13</v>
      </c>
      <c r="E697" s="27"/>
      <c r="F697" s="31"/>
      <c r="G697" s="27"/>
      <c r="H697" s="30" t="s">
        <v>168</v>
      </c>
      <c r="I697" s="31" t="n">
        <f aca="false">0.65/3*2</f>
        <v>0.433333333333333</v>
      </c>
      <c r="J697" s="30" t="s">
        <v>1863</v>
      </c>
    </row>
    <row r="699" customFormat="false" ht="18" hidden="false" customHeight="false" outlineLevel="0" collapsed="false">
      <c r="B699" s="1" t="s">
        <v>2172</v>
      </c>
      <c r="C699" s="52" t="s">
        <v>2027</v>
      </c>
      <c r="D699" s="11" t="s">
        <v>1</v>
      </c>
    </row>
    <row r="700" customFormat="false" ht="12.75" hidden="false" customHeight="false" outlineLevel="0" collapsed="false">
      <c r="A700" s="1" t="s">
        <v>2028</v>
      </c>
      <c r="B700" s="1" t="s">
        <v>2172</v>
      </c>
      <c r="C700" s="27" t="s">
        <v>2029</v>
      </c>
      <c r="D700" s="27" t="s">
        <v>13</v>
      </c>
      <c r="E700" s="27"/>
      <c r="F700" s="31"/>
      <c r="G700" s="27"/>
      <c r="H700" s="30" t="s">
        <v>61</v>
      </c>
      <c r="I700" s="31" t="n">
        <v>8.49</v>
      </c>
      <c r="J700" s="30" t="s">
        <v>1599</v>
      </c>
    </row>
    <row r="701" customFormat="false" ht="12.75" hidden="false" customHeight="false" outlineLevel="0" collapsed="false">
      <c r="A701" s="1" t="s">
        <v>2028</v>
      </c>
      <c r="B701" s="1" t="s">
        <v>2172</v>
      </c>
      <c r="C701" s="27" t="s">
        <v>2030</v>
      </c>
      <c r="D701" s="27" t="s">
        <v>13</v>
      </c>
      <c r="E701" s="27"/>
      <c r="F701" s="31"/>
      <c r="G701" s="27"/>
      <c r="H701" s="30" t="s">
        <v>61</v>
      </c>
      <c r="I701" s="31" t="n">
        <v>9.95</v>
      </c>
      <c r="J701" s="30" t="s">
        <v>1599</v>
      </c>
    </row>
    <row r="702" customFormat="false" ht="12.75" hidden="false" customHeight="false" outlineLevel="0" collapsed="false">
      <c r="A702" s="1" t="s">
        <v>2028</v>
      </c>
      <c r="B702" s="1" t="s">
        <v>2172</v>
      </c>
      <c r="C702" s="70" t="s">
        <v>2031</v>
      </c>
      <c r="D702" s="70" t="s">
        <v>13</v>
      </c>
      <c r="E702" s="72" t="n">
        <v>2.2</v>
      </c>
      <c r="F702" s="73" t="n">
        <v>10.4</v>
      </c>
      <c r="G702" s="74" t="s">
        <v>1863</v>
      </c>
      <c r="I702" s="4"/>
    </row>
    <row r="703" customFormat="false" ht="12.75" hidden="false" customHeight="false" outlineLevel="0" collapsed="false">
      <c r="A703" s="1" t="s">
        <v>2028</v>
      </c>
      <c r="B703" s="1" t="s">
        <v>2172</v>
      </c>
      <c r="C703" s="27" t="s">
        <v>2032</v>
      </c>
      <c r="D703" s="27" t="s">
        <v>13</v>
      </c>
      <c r="E703" s="27"/>
      <c r="F703" s="31"/>
      <c r="G703" s="27"/>
      <c r="H703" s="30" t="s">
        <v>61</v>
      </c>
      <c r="I703" s="31" t="n">
        <v>5.95</v>
      </c>
      <c r="J703" s="30" t="s">
        <v>1599</v>
      </c>
    </row>
    <row r="704" customFormat="false" ht="12.75" hidden="false" customHeight="false" outlineLevel="0" collapsed="false">
      <c r="A704" s="1" t="s">
        <v>2028</v>
      </c>
      <c r="B704" s="1" t="s">
        <v>2172</v>
      </c>
      <c r="C704" s="27" t="s">
        <v>2033</v>
      </c>
      <c r="D704" s="27" t="s">
        <v>13</v>
      </c>
      <c r="E704" s="27"/>
      <c r="F704" s="31"/>
      <c r="G704" s="27"/>
      <c r="H704" s="30" t="s">
        <v>61</v>
      </c>
      <c r="I704" s="31" t="n">
        <v>14.99</v>
      </c>
      <c r="J704" s="30" t="s">
        <v>1599</v>
      </c>
    </row>
    <row r="705" customFormat="false" ht="12.75" hidden="false" customHeight="false" outlineLevel="0" collapsed="false">
      <c r="A705" s="1" t="s">
        <v>2028</v>
      </c>
      <c r="B705" s="1" t="s">
        <v>2172</v>
      </c>
      <c r="C705" s="27" t="s">
        <v>2034</v>
      </c>
      <c r="D705" s="27" t="s">
        <v>13</v>
      </c>
      <c r="E705" s="27"/>
      <c r="F705" s="31"/>
      <c r="G705" s="27"/>
      <c r="H705" s="30" t="s">
        <v>61</v>
      </c>
      <c r="I705" s="31" t="n">
        <v>8.99</v>
      </c>
      <c r="J705" s="30" t="s">
        <v>1599</v>
      </c>
    </row>
    <row r="706" customFormat="false" ht="12.75" hidden="false" customHeight="false" outlineLevel="0" collapsed="false">
      <c r="A706" s="1" t="s">
        <v>2028</v>
      </c>
      <c r="B706" s="1" t="s">
        <v>2172</v>
      </c>
      <c r="C706" s="70" t="s">
        <v>2035</v>
      </c>
      <c r="D706" s="70" t="s">
        <v>13</v>
      </c>
      <c r="E706" s="72" t="n">
        <v>2.2</v>
      </c>
      <c r="F706" s="73" t="n">
        <v>8.1</v>
      </c>
      <c r="G706" s="74" t="s">
        <v>1863</v>
      </c>
      <c r="I706" s="4"/>
    </row>
    <row r="707" customFormat="false" ht="12.75" hidden="false" customHeight="false" outlineLevel="0" collapsed="false">
      <c r="A707" s="1" t="s">
        <v>2028</v>
      </c>
      <c r="B707" s="1" t="s">
        <v>2172</v>
      </c>
      <c r="C707" s="27" t="s">
        <v>2036</v>
      </c>
      <c r="D707" s="27" t="s">
        <v>13</v>
      </c>
      <c r="E707" s="27"/>
      <c r="F707" s="31"/>
      <c r="G707" s="27"/>
      <c r="H707" s="30" t="s">
        <v>61</v>
      </c>
      <c r="I707" s="31" t="n">
        <v>8.95</v>
      </c>
      <c r="J707" s="30" t="s">
        <v>1599</v>
      </c>
    </row>
    <row r="708" customFormat="false" ht="12.75" hidden="false" customHeight="false" outlineLevel="0" collapsed="false">
      <c r="A708" s="1" t="s">
        <v>2028</v>
      </c>
      <c r="B708" s="1" t="s">
        <v>2172</v>
      </c>
      <c r="C708" s="27" t="s">
        <v>2037</v>
      </c>
      <c r="D708" s="27" t="s">
        <v>193</v>
      </c>
      <c r="E708" s="27"/>
      <c r="F708" s="31"/>
      <c r="G708" s="27"/>
      <c r="H708" s="30" t="s">
        <v>61</v>
      </c>
      <c r="I708" s="31" t="n">
        <v>3.99</v>
      </c>
      <c r="J708" s="30" t="s">
        <v>1599</v>
      </c>
    </row>
    <row r="709" customFormat="false" ht="12.75" hidden="false" customHeight="false" outlineLevel="0" collapsed="false">
      <c r="A709" s="1" t="s">
        <v>2028</v>
      </c>
      <c r="B709" s="1" t="s">
        <v>2172</v>
      </c>
      <c r="C709" s="70" t="s">
        <v>2038</v>
      </c>
      <c r="D709" s="70" t="s">
        <v>13</v>
      </c>
      <c r="E709" s="72" t="n">
        <v>2.3</v>
      </c>
      <c r="F709" s="73" t="n">
        <v>5.75</v>
      </c>
      <c r="G709" s="74" t="s">
        <v>1863</v>
      </c>
      <c r="I709" s="4"/>
    </row>
    <row r="710" customFormat="false" ht="12.75" hidden="false" customHeight="false" outlineLevel="0" collapsed="false">
      <c r="A710" s="1" t="s">
        <v>2028</v>
      </c>
      <c r="B710" s="1" t="s">
        <v>2172</v>
      </c>
      <c r="C710" s="70" t="s">
        <v>2039</v>
      </c>
      <c r="D710" s="70" t="s">
        <v>13</v>
      </c>
      <c r="E710" s="72" t="n">
        <v>2.3</v>
      </c>
      <c r="F710" s="73" t="n">
        <v>9.9</v>
      </c>
      <c r="G710" s="74" t="s">
        <v>1863</v>
      </c>
      <c r="I710" s="4"/>
    </row>
    <row r="712" customFormat="false" ht="18" hidden="false" customHeight="false" outlineLevel="0" collapsed="false">
      <c r="B712" s="1" t="s">
        <v>2172</v>
      </c>
      <c r="C712" s="52" t="s">
        <v>2040</v>
      </c>
      <c r="D712" s="11" t="s">
        <v>1</v>
      </c>
    </row>
    <row r="713" customFormat="false" ht="12.75" hidden="false" customHeight="false" outlineLevel="0" collapsed="false">
      <c r="A713" s="1" t="s">
        <v>2041</v>
      </c>
      <c r="B713" s="1" t="s">
        <v>2172</v>
      </c>
      <c r="C713" s="70" t="s">
        <v>2042</v>
      </c>
      <c r="D713" s="70" t="s">
        <v>13</v>
      </c>
      <c r="E713" s="72" t="n">
        <v>2</v>
      </c>
      <c r="F713" s="73" t="n">
        <v>3.95</v>
      </c>
      <c r="G713" s="74" t="s">
        <v>1385</v>
      </c>
      <c r="I713" s="4"/>
    </row>
    <row r="714" customFormat="false" ht="12.75" hidden="false" customHeight="false" outlineLevel="0" collapsed="false">
      <c r="A714" s="1" t="s">
        <v>2041</v>
      </c>
      <c r="B714" s="1" t="s">
        <v>2172</v>
      </c>
      <c r="C714" s="70" t="s">
        <v>2043</v>
      </c>
      <c r="D714" s="70" t="s">
        <v>13</v>
      </c>
      <c r="E714" s="72" t="n">
        <v>2</v>
      </c>
      <c r="F714" s="73" t="n">
        <v>5.35</v>
      </c>
      <c r="G714" s="74" t="s">
        <v>1385</v>
      </c>
      <c r="I714" s="4"/>
    </row>
    <row r="715" customFormat="false" ht="12.75" hidden="false" customHeight="false" outlineLevel="0" collapsed="false">
      <c r="A715" s="1" t="s">
        <v>2041</v>
      </c>
      <c r="B715" s="1" t="s">
        <v>2172</v>
      </c>
      <c r="C715" s="70" t="s">
        <v>2044</v>
      </c>
      <c r="D715" s="70" t="s">
        <v>13</v>
      </c>
      <c r="E715" s="72" t="n">
        <v>2</v>
      </c>
      <c r="F715" s="73" t="n">
        <v>2.95</v>
      </c>
      <c r="G715" s="74" t="s">
        <v>1385</v>
      </c>
      <c r="I715" s="4"/>
    </row>
    <row r="716" customFormat="false" ht="12.75" hidden="false" customHeight="false" outlineLevel="0" collapsed="false">
      <c r="A716" s="1" t="s">
        <v>2041</v>
      </c>
      <c r="B716" s="1" t="s">
        <v>2172</v>
      </c>
      <c r="C716" s="70" t="s">
        <v>2045</v>
      </c>
      <c r="D716" s="70" t="s">
        <v>13</v>
      </c>
      <c r="E716" s="72" t="n">
        <v>2</v>
      </c>
      <c r="F716" s="73" t="n">
        <v>5.95</v>
      </c>
      <c r="G716" s="74" t="s">
        <v>1385</v>
      </c>
      <c r="I716" s="4"/>
    </row>
    <row r="718" customFormat="false" ht="18" hidden="false" customHeight="false" outlineLevel="0" collapsed="false">
      <c r="B718" s="1" t="s">
        <v>3423</v>
      </c>
      <c r="C718" s="52" t="s">
        <v>2107</v>
      </c>
      <c r="D718" s="45" t="s">
        <v>1</v>
      </c>
    </row>
    <row r="719" customFormat="false" ht="12.75" hidden="false" customHeight="false" outlineLevel="0" collapsed="false">
      <c r="A719" s="1" t="s">
        <v>2108</v>
      </c>
      <c r="B719" s="1" t="s">
        <v>3423</v>
      </c>
      <c r="C719" s="27" t="s">
        <v>2109</v>
      </c>
      <c r="D719" s="27" t="s">
        <v>79</v>
      </c>
      <c r="E719" s="27"/>
      <c r="F719" s="31"/>
      <c r="G719" s="27"/>
      <c r="H719" s="30" t="s">
        <v>168</v>
      </c>
      <c r="I719" s="31" t="n">
        <v>2.72</v>
      </c>
      <c r="J719" s="30" t="s">
        <v>2050</v>
      </c>
    </row>
    <row r="720" customFormat="false" ht="12.75" hidden="false" customHeight="false" outlineLevel="0" collapsed="false">
      <c r="A720" s="1" t="s">
        <v>2108</v>
      </c>
      <c r="B720" s="1" t="s">
        <v>3423</v>
      </c>
      <c r="C720" s="27" t="s">
        <v>2110</v>
      </c>
      <c r="D720" s="27" t="s">
        <v>13</v>
      </c>
      <c r="E720" s="27"/>
      <c r="F720" s="31"/>
      <c r="G720" s="27"/>
      <c r="H720" s="30" t="s">
        <v>168</v>
      </c>
      <c r="I720" s="31" t="n">
        <v>3.63</v>
      </c>
      <c r="J720" s="30" t="s">
        <v>2050</v>
      </c>
    </row>
    <row r="721" customFormat="false" ht="12.75" hidden="false" customHeight="false" outlineLevel="0" collapsed="false">
      <c r="A721" s="1" t="s">
        <v>2111</v>
      </c>
      <c r="B721" s="1" t="s">
        <v>3423</v>
      </c>
      <c r="C721" s="27" t="s">
        <v>2112</v>
      </c>
      <c r="D721" s="27" t="s">
        <v>13</v>
      </c>
      <c r="E721" s="27"/>
      <c r="F721" s="31"/>
      <c r="G721" s="27"/>
      <c r="H721" s="30" t="s">
        <v>168</v>
      </c>
      <c r="I721" s="31" t="n">
        <v>2.45</v>
      </c>
      <c r="J721" s="30" t="s">
        <v>2050</v>
      </c>
    </row>
    <row r="722" customFormat="false" ht="12.75" hidden="false" customHeight="false" outlineLevel="0" collapsed="false">
      <c r="A722" s="1" t="s">
        <v>2111</v>
      </c>
      <c r="B722" s="1" t="s">
        <v>3423</v>
      </c>
      <c r="C722" s="27" t="s">
        <v>2113</v>
      </c>
      <c r="D722" s="27" t="s">
        <v>79</v>
      </c>
      <c r="E722" s="27"/>
      <c r="F722" s="31"/>
      <c r="G722" s="27"/>
      <c r="H722" s="30" t="s">
        <v>168</v>
      </c>
      <c r="I722" s="31" t="n">
        <v>2.54</v>
      </c>
      <c r="J722" s="30" t="s">
        <v>2050</v>
      </c>
    </row>
    <row r="723" customFormat="false" ht="12.75" hidden="false" customHeight="false" outlineLevel="0" collapsed="false">
      <c r="A723" s="1" t="s">
        <v>2111</v>
      </c>
      <c r="B723" s="1" t="s">
        <v>3423</v>
      </c>
      <c r="C723" s="27" t="s">
        <v>2114</v>
      </c>
      <c r="D723" s="27" t="s">
        <v>88</v>
      </c>
      <c r="E723" s="27"/>
      <c r="F723" s="31"/>
      <c r="G723" s="27"/>
      <c r="H723" s="30" t="s">
        <v>168</v>
      </c>
      <c r="I723" s="31" t="n">
        <v>2.45</v>
      </c>
      <c r="J723" s="30" t="s">
        <v>2050</v>
      </c>
    </row>
    <row r="725" customFormat="false" ht="31.5" hidden="false" customHeight="false" outlineLevel="0" collapsed="false">
      <c r="B725" s="1" t="s">
        <v>1371</v>
      </c>
      <c r="C725" s="52" t="s">
        <v>2115</v>
      </c>
      <c r="D725" s="45" t="s">
        <v>1</v>
      </c>
    </row>
    <row r="726" customFormat="false" ht="12.75" hidden="false" customHeight="false" outlineLevel="0" collapsed="false">
      <c r="A726" s="1" t="s">
        <v>2116</v>
      </c>
      <c r="B726" s="1" t="s">
        <v>1371</v>
      </c>
      <c r="C726" s="70" t="s">
        <v>2117</v>
      </c>
      <c r="D726" s="70" t="s">
        <v>13</v>
      </c>
      <c r="E726" s="72"/>
      <c r="F726" s="73" t="n">
        <v>17</v>
      </c>
      <c r="G726" s="74" t="n">
        <v>1.7</v>
      </c>
    </row>
    <row r="727" customFormat="false" ht="12.75" hidden="false" customHeight="false" outlineLevel="0" collapsed="false">
      <c r="A727" s="1" t="s">
        <v>2116</v>
      </c>
      <c r="B727" s="1" t="s">
        <v>1371</v>
      </c>
      <c r="C727" s="70" t="s">
        <v>2118</v>
      </c>
      <c r="D727" s="70" t="s">
        <v>13</v>
      </c>
      <c r="E727" s="72"/>
      <c r="F727" s="73" t="n">
        <v>13.4</v>
      </c>
      <c r="G727" s="74" t="n">
        <v>1.7</v>
      </c>
    </row>
    <row r="728" customFormat="false" ht="12.75" hidden="false" customHeight="false" outlineLevel="0" collapsed="false">
      <c r="A728" s="1" t="s">
        <v>2116</v>
      </c>
      <c r="B728" s="1" t="s">
        <v>1371</v>
      </c>
      <c r="C728" s="85" t="s">
        <v>2119</v>
      </c>
      <c r="D728" s="85" t="s">
        <v>193</v>
      </c>
      <c r="E728" s="85"/>
      <c r="F728" s="86" t="n">
        <v>8.95</v>
      </c>
      <c r="G728" s="85" t="n">
        <v>1.8</v>
      </c>
      <c r="H728" s="87" t="s">
        <v>61</v>
      </c>
      <c r="I728" s="86" t="n">
        <v>9.95</v>
      </c>
      <c r="J728" s="87" t="s">
        <v>479</v>
      </c>
    </row>
    <row r="729" customFormat="false" ht="12.75" hidden="false" customHeight="false" outlineLevel="0" collapsed="false">
      <c r="A729" s="1" t="s">
        <v>2116</v>
      </c>
      <c r="B729" s="1" t="s">
        <v>1371</v>
      </c>
      <c r="C729" s="85" t="s">
        <v>2120</v>
      </c>
      <c r="D729" s="85" t="s">
        <v>79</v>
      </c>
      <c r="E729" s="85"/>
      <c r="F729" s="86" t="n">
        <v>8.95</v>
      </c>
      <c r="G729" s="85" t="n">
        <v>1.7</v>
      </c>
      <c r="H729" s="87" t="s">
        <v>61</v>
      </c>
      <c r="I729" s="86" t="n">
        <v>8.95</v>
      </c>
      <c r="J729" s="87" t="s">
        <v>479</v>
      </c>
    </row>
    <row r="730" customFormat="false" ht="12.75" hidden="false" customHeight="false" outlineLevel="0" collapsed="false">
      <c r="A730" s="1" t="s">
        <v>2116</v>
      </c>
      <c r="B730" s="1" t="s">
        <v>1371</v>
      </c>
      <c r="C730" s="85" t="s">
        <v>2121</v>
      </c>
      <c r="D730" s="85" t="s">
        <v>13</v>
      </c>
      <c r="E730" s="85"/>
      <c r="F730" s="86" t="n">
        <v>26.6</v>
      </c>
      <c r="G730" s="85" t="n">
        <v>1.9</v>
      </c>
      <c r="H730" s="87" t="s">
        <v>61</v>
      </c>
      <c r="I730" s="86" t="n">
        <v>28.7</v>
      </c>
      <c r="J730" s="87" t="s">
        <v>479</v>
      </c>
    </row>
    <row r="731" customFormat="false" ht="12.75" hidden="false" customHeight="false" outlineLevel="0" collapsed="false">
      <c r="A731" s="1" t="s">
        <v>2116</v>
      </c>
      <c r="B731" s="1" t="s">
        <v>1371</v>
      </c>
      <c r="C731" s="27" t="s">
        <v>2122</v>
      </c>
      <c r="D731" s="27" t="s">
        <v>13</v>
      </c>
      <c r="E731" s="27"/>
      <c r="F731" s="31"/>
      <c r="G731" s="27"/>
      <c r="H731" s="30" t="s">
        <v>61</v>
      </c>
      <c r="I731" s="31" t="n">
        <v>20.5</v>
      </c>
      <c r="J731" s="30" t="s">
        <v>479</v>
      </c>
    </row>
    <row r="732" customFormat="false" ht="12.75" hidden="false" customHeight="false" outlineLevel="0" collapsed="false">
      <c r="A732" s="1" t="s">
        <v>2116</v>
      </c>
      <c r="B732" s="1" t="s">
        <v>1371</v>
      </c>
      <c r="C732" s="27" t="s">
        <v>2123</v>
      </c>
      <c r="D732" s="27" t="s">
        <v>13</v>
      </c>
      <c r="E732" s="27"/>
      <c r="F732" s="31"/>
      <c r="G732" s="27"/>
      <c r="H732" s="30" t="s">
        <v>61</v>
      </c>
      <c r="I732" s="31" t="n">
        <v>15.75</v>
      </c>
      <c r="J732" s="30" t="s">
        <v>479</v>
      </c>
    </row>
    <row r="733" customFormat="false" ht="12.75" hidden="false" customHeight="false" outlineLevel="0" collapsed="false">
      <c r="A733" s="1" t="s">
        <v>2116</v>
      </c>
      <c r="B733" s="1" t="s">
        <v>1371</v>
      </c>
      <c r="C733" s="27" t="s">
        <v>2124</v>
      </c>
      <c r="D733" s="27" t="s">
        <v>13</v>
      </c>
      <c r="E733" s="27"/>
      <c r="F733" s="31"/>
      <c r="G733" s="27"/>
      <c r="H733" s="30" t="s">
        <v>61</v>
      </c>
      <c r="I733" s="31" t="n">
        <v>22.99</v>
      </c>
      <c r="J733" s="30" t="s">
        <v>479</v>
      </c>
    </row>
    <row r="734" customFormat="false" ht="12.75" hidden="false" customHeight="false" outlineLevel="0" collapsed="false">
      <c r="A734" s="1" t="s">
        <v>2116</v>
      </c>
      <c r="B734" s="1" t="s">
        <v>1371</v>
      </c>
      <c r="C734" s="27" t="s">
        <v>2125</v>
      </c>
      <c r="D734" s="27" t="s">
        <v>13</v>
      </c>
      <c r="E734" s="27"/>
      <c r="F734" s="31"/>
      <c r="G734" s="27"/>
      <c r="H734" s="30" t="s">
        <v>61</v>
      </c>
      <c r="I734" s="31" t="n">
        <v>24</v>
      </c>
      <c r="J734" s="30" t="s">
        <v>479</v>
      </c>
    </row>
    <row r="735" customFormat="false" ht="12.75" hidden="false" customHeight="false" outlineLevel="0" collapsed="false">
      <c r="A735" s="1" t="s">
        <v>2116</v>
      </c>
      <c r="B735" s="1" t="s">
        <v>1371</v>
      </c>
      <c r="C735" s="27" t="s">
        <v>2126</v>
      </c>
      <c r="D735" s="27" t="s">
        <v>13</v>
      </c>
      <c r="E735" s="27"/>
      <c r="F735" s="31"/>
      <c r="G735" s="27"/>
      <c r="H735" s="30" t="s">
        <v>61</v>
      </c>
      <c r="I735" s="31" t="n">
        <v>16.95</v>
      </c>
      <c r="J735" s="30" t="s">
        <v>479</v>
      </c>
    </row>
    <row r="736" customFormat="false" ht="12.75" hidden="false" customHeight="false" outlineLevel="0" collapsed="false">
      <c r="A736" s="1" t="s">
        <v>2116</v>
      </c>
      <c r="B736" s="1" t="s">
        <v>1371</v>
      </c>
      <c r="C736" s="85" t="s">
        <v>2127</v>
      </c>
      <c r="D736" s="85" t="s">
        <v>13</v>
      </c>
      <c r="E736" s="85"/>
      <c r="F736" s="86" t="n">
        <v>15.6</v>
      </c>
      <c r="G736" s="85" t="n">
        <v>1.9</v>
      </c>
      <c r="H736" s="87" t="s">
        <v>61</v>
      </c>
      <c r="I736" s="86" t="n">
        <v>19.95</v>
      </c>
      <c r="J736" s="87" t="s">
        <v>479</v>
      </c>
    </row>
    <row r="737" customFormat="false" ht="12.75" hidden="false" customHeight="false" outlineLevel="0" collapsed="false">
      <c r="A737" s="1" t="s">
        <v>2116</v>
      </c>
      <c r="B737" s="1" t="s">
        <v>1371</v>
      </c>
      <c r="C737" s="85" t="s">
        <v>2128</v>
      </c>
      <c r="D737" s="85" t="s">
        <v>13</v>
      </c>
      <c r="E737" s="85"/>
      <c r="F737" s="86" t="n">
        <v>8.95</v>
      </c>
      <c r="G737" s="85" t="n">
        <v>1.9</v>
      </c>
      <c r="H737" s="87" t="s">
        <v>61</v>
      </c>
      <c r="I737" s="86" t="n">
        <v>9.95</v>
      </c>
      <c r="J737" s="87" t="s">
        <v>479</v>
      </c>
    </row>
    <row r="738" customFormat="false" ht="12.75" hidden="false" customHeight="false" outlineLevel="0" collapsed="false">
      <c r="A738" s="1" t="s">
        <v>2116</v>
      </c>
      <c r="B738" s="1" t="s">
        <v>1371</v>
      </c>
      <c r="C738" s="27" t="s">
        <v>2129</v>
      </c>
      <c r="D738" s="27" t="s">
        <v>13</v>
      </c>
      <c r="E738" s="27"/>
      <c r="F738" s="31"/>
      <c r="G738" s="27"/>
      <c r="H738" s="30" t="s">
        <v>168</v>
      </c>
      <c r="I738" s="31" t="n">
        <v>17.68</v>
      </c>
      <c r="J738" s="30" t="s">
        <v>479</v>
      </c>
    </row>
    <row r="739" customFormat="false" ht="12.75" hidden="false" customHeight="false" outlineLevel="0" collapsed="false">
      <c r="A739" s="1" t="s">
        <v>2116</v>
      </c>
      <c r="B739" s="1" t="s">
        <v>1371</v>
      </c>
      <c r="C739" s="27" t="s">
        <v>2130</v>
      </c>
      <c r="D739" s="27" t="s">
        <v>13</v>
      </c>
      <c r="E739" s="27"/>
      <c r="F739" s="31"/>
      <c r="G739" s="27"/>
      <c r="H739" s="30" t="s">
        <v>61</v>
      </c>
      <c r="I739" s="31" t="n">
        <v>21.95</v>
      </c>
      <c r="J739" s="30" t="s">
        <v>2050</v>
      </c>
    </row>
    <row r="740" customFormat="false" ht="12.75" hidden="false" customHeight="false" outlineLevel="0" collapsed="false">
      <c r="A740" s="1" t="s">
        <v>2116</v>
      </c>
      <c r="B740" s="1" t="s">
        <v>1371</v>
      </c>
      <c r="C740" s="27" t="s">
        <v>2131</v>
      </c>
      <c r="D740" s="27" t="s">
        <v>193</v>
      </c>
      <c r="E740" s="27"/>
      <c r="F740" s="31"/>
      <c r="G740" s="27"/>
      <c r="H740" s="30" t="s">
        <v>61</v>
      </c>
      <c r="I740" s="31" t="n">
        <v>8.98</v>
      </c>
      <c r="J740" s="30" t="s">
        <v>2050</v>
      </c>
    </row>
    <row r="741" customFormat="false" ht="12.75" hidden="false" customHeight="false" outlineLevel="0" collapsed="false">
      <c r="A741" s="1" t="s">
        <v>2116</v>
      </c>
      <c r="B741" s="1" t="s">
        <v>1371</v>
      </c>
      <c r="C741" s="27" t="s">
        <v>2132</v>
      </c>
      <c r="D741" s="27" t="s">
        <v>13</v>
      </c>
      <c r="E741" s="27"/>
      <c r="F741" s="31"/>
      <c r="G741" s="27"/>
      <c r="H741" s="30" t="s">
        <v>61</v>
      </c>
      <c r="I741" s="31" t="n">
        <v>16.95</v>
      </c>
      <c r="J741" s="30" t="s">
        <v>2050</v>
      </c>
    </row>
    <row r="742" customFormat="false" ht="12.75" hidden="false" customHeight="false" outlineLevel="0" collapsed="false">
      <c r="A742" s="1" t="s">
        <v>2116</v>
      </c>
      <c r="B742" s="1" t="s">
        <v>1371</v>
      </c>
      <c r="C742" s="27" t="s">
        <v>2133</v>
      </c>
      <c r="D742" s="27" t="s">
        <v>13</v>
      </c>
      <c r="E742" s="27"/>
      <c r="F742" s="31"/>
      <c r="G742" s="27"/>
      <c r="H742" s="30" t="s">
        <v>61</v>
      </c>
      <c r="I742" s="31" t="n">
        <v>8.99</v>
      </c>
      <c r="J742" s="30" t="s">
        <v>2050</v>
      </c>
    </row>
    <row r="743" customFormat="false" ht="12.75" hidden="false" customHeight="false" outlineLevel="0" collapsed="false">
      <c r="A743" s="1" t="s">
        <v>2116</v>
      </c>
      <c r="B743" s="1" t="s">
        <v>1371</v>
      </c>
      <c r="C743" s="27" t="s">
        <v>2134</v>
      </c>
      <c r="D743" s="27" t="s">
        <v>13</v>
      </c>
      <c r="E743" s="27"/>
      <c r="F743" s="31"/>
      <c r="G743" s="27"/>
      <c r="H743" s="30" t="s">
        <v>61</v>
      </c>
      <c r="I743" s="31" t="n">
        <v>22.5</v>
      </c>
      <c r="J743" s="30" t="s">
        <v>2050</v>
      </c>
    </row>
    <row r="744" customFormat="false" ht="12.75" hidden="false" customHeight="false" outlineLevel="0" collapsed="false">
      <c r="A744" s="1" t="s">
        <v>2116</v>
      </c>
      <c r="B744" s="1" t="s">
        <v>1371</v>
      </c>
      <c r="C744" s="27" t="s">
        <v>2135</v>
      </c>
      <c r="D744" s="27" t="s">
        <v>13</v>
      </c>
      <c r="E744" s="27"/>
      <c r="F744" s="31"/>
      <c r="G744" s="27"/>
      <c r="H744" s="30" t="s">
        <v>61</v>
      </c>
      <c r="I744" s="31" t="n">
        <v>19.9</v>
      </c>
      <c r="J744" s="30" t="s">
        <v>2050</v>
      </c>
    </row>
    <row r="745" customFormat="false" ht="12.75" hidden="false" customHeight="false" outlineLevel="0" collapsed="false">
      <c r="A745" s="1" t="s">
        <v>2116</v>
      </c>
      <c r="B745" s="1" t="s">
        <v>1371</v>
      </c>
      <c r="C745" s="27" t="s">
        <v>2136</v>
      </c>
      <c r="D745" s="27" t="s">
        <v>13</v>
      </c>
      <c r="E745" s="27"/>
      <c r="F745" s="31"/>
      <c r="G745" s="27"/>
      <c r="H745" s="30" t="s">
        <v>61</v>
      </c>
      <c r="I745" s="31" t="n">
        <v>20.52</v>
      </c>
      <c r="J745" s="30" t="s">
        <v>2050</v>
      </c>
    </row>
    <row r="746" customFormat="false" ht="12.75" hidden="false" customHeight="false" outlineLevel="0" collapsed="false">
      <c r="A746" s="1" t="s">
        <v>2116</v>
      </c>
      <c r="B746" s="1" t="s">
        <v>1371</v>
      </c>
      <c r="C746" s="27" t="s">
        <v>2137</v>
      </c>
      <c r="D746" s="27" t="s">
        <v>13</v>
      </c>
      <c r="E746" s="27"/>
      <c r="F746" s="31"/>
      <c r="G746" s="27"/>
      <c r="H746" s="30" t="s">
        <v>61</v>
      </c>
      <c r="I746" s="31" t="n">
        <v>24.9</v>
      </c>
      <c r="J746" s="30" t="s">
        <v>2050</v>
      </c>
    </row>
    <row r="747" customFormat="false" ht="12.75" hidden="false" customHeight="false" outlineLevel="0" collapsed="false">
      <c r="A747" s="1" t="s">
        <v>2116</v>
      </c>
      <c r="B747" s="1" t="s">
        <v>1371</v>
      </c>
      <c r="C747" s="27" t="s">
        <v>2138</v>
      </c>
      <c r="D747" s="27" t="s">
        <v>13</v>
      </c>
      <c r="E747" s="27"/>
      <c r="F747" s="31"/>
      <c r="G747" s="27"/>
      <c r="H747" s="30" t="s">
        <v>61</v>
      </c>
      <c r="I747" s="31" t="n">
        <v>19.99</v>
      </c>
      <c r="J747" s="30" t="s">
        <v>2050</v>
      </c>
    </row>
    <row r="748" customFormat="false" ht="12.75" hidden="false" customHeight="false" outlineLevel="0" collapsed="false">
      <c r="A748" s="1" t="s">
        <v>2116</v>
      </c>
      <c r="B748" s="1" t="s">
        <v>1371</v>
      </c>
      <c r="C748" s="27" t="s">
        <v>2139</v>
      </c>
      <c r="D748" s="27" t="s">
        <v>13</v>
      </c>
      <c r="E748" s="27"/>
      <c r="F748" s="31"/>
      <c r="G748" s="27"/>
      <c r="H748" s="30" t="s">
        <v>61</v>
      </c>
      <c r="I748" s="31" t="n">
        <v>21</v>
      </c>
      <c r="J748" s="30" t="s">
        <v>2050</v>
      </c>
    </row>
    <row r="749" customFormat="false" ht="12.75" hidden="false" customHeight="false" outlineLevel="0" collapsed="false">
      <c r="A749" s="1" t="s">
        <v>2116</v>
      </c>
      <c r="B749" s="1" t="s">
        <v>1371</v>
      </c>
      <c r="C749" s="27" t="s">
        <v>2140</v>
      </c>
      <c r="D749" s="27" t="s">
        <v>13</v>
      </c>
      <c r="E749" s="27"/>
      <c r="F749" s="31"/>
      <c r="G749" s="27"/>
      <c r="H749" s="30" t="s">
        <v>61</v>
      </c>
      <c r="I749" s="31" t="n">
        <v>17.85</v>
      </c>
      <c r="J749" s="30" t="s">
        <v>2050</v>
      </c>
    </row>
    <row r="750" customFormat="false" ht="12.75" hidden="false" customHeight="false" outlineLevel="0" collapsed="false">
      <c r="A750" s="1" t="s">
        <v>2116</v>
      </c>
      <c r="B750" s="1" t="s">
        <v>1371</v>
      </c>
      <c r="C750" s="27" t="s">
        <v>2141</v>
      </c>
      <c r="D750" s="27" t="s">
        <v>13</v>
      </c>
      <c r="E750" s="27"/>
      <c r="F750" s="31"/>
      <c r="G750" s="27"/>
      <c r="H750" s="30" t="s">
        <v>61</v>
      </c>
      <c r="I750" s="31" t="n">
        <v>22</v>
      </c>
      <c r="J750" s="30" t="s">
        <v>2050</v>
      </c>
    </row>
    <row r="751" customFormat="false" ht="12.75" hidden="false" customHeight="false" outlineLevel="0" collapsed="false">
      <c r="A751" s="1" t="s">
        <v>2116</v>
      </c>
      <c r="B751" s="1" t="s">
        <v>1371</v>
      </c>
      <c r="C751" s="27" t="s">
        <v>2142</v>
      </c>
      <c r="D751" s="27" t="s">
        <v>13</v>
      </c>
      <c r="E751" s="27"/>
      <c r="F751" s="31"/>
      <c r="G751" s="27"/>
      <c r="H751" s="30" t="s">
        <v>61</v>
      </c>
      <c r="I751" s="31" t="n">
        <v>23.99</v>
      </c>
      <c r="J751" s="30" t="s">
        <v>2050</v>
      </c>
    </row>
    <row r="752" customFormat="false" ht="12.75" hidden="false" customHeight="false" outlineLevel="0" collapsed="false">
      <c r="A752" s="1" t="s">
        <v>2116</v>
      </c>
      <c r="B752" s="1" t="s">
        <v>1371</v>
      </c>
      <c r="C752" s="27" t="s">
        <v>2143</v>
      </c>
      <c r="D752" s="27" t="s">
        <v>13</v>
      </c>
      <c r="E752" s="27"/>
      <c r="F752" s="31"/>
      <c r="G752" s="27"/>
      <c r="H752" s="30" t="s">
        <v>61</v>
      </c>
      <c r="I752" s="31" t="n">
        <v>22.43</v>
      </c>
      <c r="J752" s="30" t="s">
        <v>2050</v>
      </c>
    </row>
    <row r="753" customFormat="false" ht="12.75" hidden="false" customHeight="false" outlineLevel="0" collapsed="false">
      <c r="A753" s="1" t="s">
        <v>2116</v>
      </c>
      <c r="B753" s="1" t="s">
        <v>1371</v>
      </c>
      <c r="C753" s="27" t="s">
        <v>2144</v>
      </c>
      <c r="D753" s="27" t="s">
        <v>13</v>
      </c>
      <c r="E753" s="27"/>
      <c r="F753" s="31"/>
      <c r="G753" s="27"/>
      <c r="H753" s="30" t="s">
        <v>61</v>
      </c>
      <c r="I753" s="31" t="n">
        <v>18.25</v>
      </c>
      <c r="J753" s="30" t="s">
        <v>2050</v>
      </c>
    </row>
    <row r="754" customFormat="false" ht="12.75" hidden="false" customHeight="false" outlineLevel="0" collapsed="false">
      <c r="A754" s="1" t="s">
        <v>2116</v>
      </c>
      <c r="B754" s="1" t="s">
        <v>1371</v>
      </c>
      <c r="C754" s="27" t="s">
        <v>2145</v>
      </c>
      <c r="D754" s="27"/>
      <c r="E754" s="27"/>
      <c r="F754" s="31"/>
      <c r="G754" s="27"/>
      <c r="H754" s="30" t="s">
        <v>61</v>
      </c>
      <c r="I754" s="31" t="n">
        <v>8.95</v>
      </c>
      <c r="J754" s="30" t="s">
        <v>2050</v>
      </c>
    </row>
    <row r="755" customFormat="false" ht="12.75" hidden="false" customHeight="false" outlineLevel="0" collapsed="false">
      <c r="A755" s="1" t="s">
        <v>2116</v>
      </c>
      <c r="B755" s="1" t="s">
        <v>1371</v>
      </c>
      <c r="C755" s="27" t="s">
        <v>2146</v>
      </c>
      <c r="D755" s="27"/>
      <c r="E755" s="27"/>
      <c r="F755" s="31"/>
      <c r="G755" s="27"/>
      <c r="H755" s="30" t="s">
        <v>168</v>
      </c>
      <c r="I755" s="31" t="n">
        <v>29.86</v>
      </c>
      <c r="J755" s="30" t="s">
        <v>2050</v>
      </c>
    </row>
    <row r="756" customFormat="false" ht="12.75" hidden="false" customHeight="false" outlineLevel="0" collapsed="false">
      <c r="A756" s="1" t="s">
        <v>2116</v>
      </c>
      <c r="B756" s="1" t="s">
        <v>1371</v>
      </c>
      <c r="C756" s="27" t="s">
        <v>2147</v>
      </c>
      <c r="D756" s="27"/>
      <c r="E756" s="27"/>
      <c r="F756" s="31"/>
      <c r="G756" s="27"/>
      <c r="H756" s="30" t="s">
        <v>168</v>
      </c>
      <c r="I756" s="31" t="n">
        <v>19.84</v>
      </c>
      <c r="J756" s="30" t="s">
        <v>2050</v>
      </c>
    </row>
    <row r="758" customFormat="false" ht="15.75" hidden="false" customHeight="false" outlineLevel="0" collapsed="false">
      <c r="B758" s="1" t="s">
        <v>2172</v>
      </c>
      <c r="C758" s="52" t="s">
        <v>2173</v>
      </c>
    </row>
    <row r="759" customFormat="false" ht="12.75" hidden="false" customHeight="false" outlineLevel="0" collapsed="false">
      <c r="A759" s="1" t="s">
        <v>2174</v>
      </c>
      <c r="B759" s="1" t="s">
        <v>2172</v>
      </c>
      <c r="C759" s="27" t="s">
        <v>2175</v>
      </c>
      <c r="D759" s="27" t="s">
        <v>79</v>
      </c>
      <c r="E759" s="27"/>
      <c r="F759" s="31"/>
      <c r="G759" s="27"/>
      <c r="H759" s="30" t="s">
        <v>61</v>
      </c>
      <c r="I759" s="31" t="n">
        <v>2.49</v>
      </c>
      <c r="J759" s="30" t="s">
        <v>2050</v>
      </c>
    </row>
    <row r="760" customFormat="false" ht="12.75" hidden="false" customHeight="false" outlineLevel="0" collapsed="false">
      <c r="A760" s="1" t="s">
        <v>2174</v>
      </c>
      <c r="B760" s="1" t="s">
        <v>2172</v>
      </c>
      <c r="C760" s="27" t="s">
        <v>2176</v>
      </c>
      <c r="D760" s="27" t="s">
        <v>88</v>
      </c>
      <c r="E760" s="27"/>
      <c r="F760" s="31"/>
      <c r="G760" s="27"/>
      <c r="H760" s="30" t="s">
        <v>61</v>
      </c>
      <c r="I760" s="31" t="n">
        <v>1.95</v>
      </c>
      <c r="J760" s="30" t="s">
        <v>2050</v>
      </c>
    </row>
    <row r="761" customFormat="false" ht="12.75" hidden="false" customHeight="false" outlineLevel="0" collapsed="false">
      <c r="A761" s="1" t="s">
        <v>2174</v>
      </c>
      <c r="B761" s="1" t="s">
        <v>2172</v>
      </c>
      <c r="C761" s="27" t="s">
        <v>2177</v>
      </c>
      <c r="D761" s="27" t="s">
        <v>13</v>
      </c>
      <c r="E761" s="27"/>
      <c r="F761" s="31"/>
      <c r="G761" s="27"/>
      <c r="H761" s="30" t="s">
        <v>61</v>
      </c>
      <c r="I761" s="31" t="n">
        <v>10.74</v>
      </c>
      <c r="J761" s="30" t="s">
        <v>2050</v>
      </c>
    </row>
    <row r="762" customFormat="false" ht="12.75" hidden="false" customHeight="false" outlineLevel="0" collapsed="false">
      <c r="A762" s="1" t="s">
        <v>2174</v>
      </c>
      <c r="B762" s="1" t="s">
        <v>2172</v>
      </c>
      <c r="C762" s="27" t="s">
        <v>2178</v>
      </c>
      <c r="D762" s="27" t="s">
        <v>13</v>
      </c>
      <c r="E762" s="27"/>
      <c r="F762" s="31"/>
      <c r="G762" s="27"/>
      <c r="H762" s="30" t="s">
        <v>61</v>
      </c>
      <c r="I762" s="31" t="n">
        <v>8.39</v>
      </c>
      <c r="J762" s="30" t="s">
        <v>2050</v>
      </c>
    </row>
    <row r="763" customFormat="false" ht="12.75" hidden="false" customHeight="false" outlineLevel="0" collapsed="false">
      <c r="A763" s="1" t="s">
        <v>2174</v>
      </c>
      <c r="B763" s="1" t="s">
        <v>2172</v>
      </c>
      <c r="C763" s="27" t="s">
        <v>2179</v>
      </c>
      <c r="D763" s="27" t="s">
        <v>13</v>
      </c>
      <c r="E763" s="27"/>
      <c r="F763" s="31"/>
      <c r="G763" s="27"/>
      <c r="H763" s="30" t="s">
        <v>61</v>
      </c>
      <c r="I763" s="31" t="n">
        <v>8.34</v>
      </c>
      <c r="J763" s="30" t="s">
        <v>2050</v>
      </c>
    </row>
    <row r="764" customFormat="false" ht="12.75" hidden="false" customHeight="false" outlineLevel="0" collapsed="false">
      <c r="A764" s="1" t="s">
        <v>2174</v>
      </c>
      <c r="B764" s="1" t="s">
        <v>2172</v>
      </c>
      <c r="C764" s="27" t="s">
        <v>2180</v>
      </c>
      <c r="D764" s="27" t="s">
        <v>13</v>
      </c>
      <c r="E764" s="27"/>
      <c r="F764" s="31"/>
      <c r="G764" s="27"/>
      <c r="H764" s="30" t="s">
        <v>61</v>
      </c>
      <c r="I764" s="31" t="n">
        <v>17.85</v>
      </c>
      <c r="J764" s="30" t="s">
        <v>2050</v>
      </c>
    </row>
    <row r="765" customFormat="false" ht="12.75" hidden="false" customHeight="false" outlineLevel="0" collapsed="false">
      <c r="A765" s="1" t="s">
        <v>2174</v>
      </c>
      <c r="B765" s="1" t="s">
        <v>2172</v>
      </c>
      <c r="C765" s="27" t="s">
        <v>2181</v>
      </c>
      <c r="D765" s="27" t="s">
        <v>13</v>
      </c>
      <c r="E765" s="27"/>
      <c r="F765" s="31"/>
      <c r="G765" s="27"/>
      <c r="H765" s="30" t="s">
        <v>61</v>
      </c>
      <c r="I765" s="31" t="n">
        <v>11.99</v>
      </c>
      <c r="J765" s="30" t="s">
        <v>2050</v>
      </c>
    </row>
    <row r="766" customFormat="false" ht="12.75" hidden="false" customHeight="false" outlineLevel="0" collapsed="false">
      <c r="A766" s="1" t="s">
        <v>2174</v>
      </c>
      <c r="B766" s="1" t="s">
        <v>2172</v>
      </c>
      <c r="C766" s="27" t="s">
        <v>2182</v>
      </c>
      <c r="D766" s="27" t="s">
        <v>13</v>
      </c>
      <c r="E766" s="27"/>
      <c r="F766" s="31"/>
      <c r="G766" s="27"/>
      <c r="H766" s="30" t="s">
        <v>61</v>
      </c>
      <c r="I766" s="31" t="n">
        <v>17.97</v>
      </c>
      <c r="J766" s="30" t="s">
        <v>2050</v>
      </c>
    </row>
    <row r="767" customFormat="false" ht="12.75" hidden="false" customHeight="false" outlineLevel="0" collapsed="false">
      <c r="A767" s="1" t="s">
        <v>2174</v>
      </c>
      <c r="B767" s="1" t="s">
        <v>2172</v>
      </c>
      <c r="C767" s="27" t="s">
        <v>2183</v>
      </c>
      <c r="D767" s="27" t="s">
        <v>13</v>
      </c>
      <c r="E767" s="27"/>
      <c r="F767" s="31"/>
      <c r="G767" s="27"/>
      <c r="H767" s="30" t="s">
        <v>168</v>
      </c>
      <c r="I767" s="31" t="n">
        <v>10.95</v>
      </c>
      <c r="J767" s="30" t="s">
        <v>2050</v>
      </c>
    </row>
    <row r="768" customFormat="false" ht="12.75" hidden="false" customHeight="false" outlineLevel="0" collapsed="false">
      <c r="A768" s="1" t="s">
        <v>2184</v>
      </c>
      <c r="B768" s="1" t="s">
        <v>2172</v>
      </c>
      <c r="C768" s="27" t="s">
        <v>2185</v>
      </c>
      <c r="D768" s="27" t="s">
        <v>193</v>
      </c>
      <c r="E768" s="27"/>
      <c r="F768" s="31"/>
      <c r="G768" s="27"/>
      <c r="H768" s="30" t="s">
        <v>61</v>
      </c>
      <c r="I768" s="31" t="n">
        <v>2.93</v>
      </c>
      <c r="J768" s="30" t="s">
        <v>2050</v>
      </c>
    </row>
    <row r="769" customFormat="false" ht="12.75" hidden="false" customHeight="false" outlineLevel="0" collapsed="false">
      <c r="A769" s="1" t="s">
        <v>2184</v>
      </c>
      <c r="B769" s="1" t="s">
        <v>2172</v>
      </c>
      <c r="C769" s="27" t="s">
        <v>2186</v>
      </c>
      <c r="D769" s="27" t="s">
        <v>79</v>
      </c>
      <c r="E769" s="27"/>
      <c r="F769" s="31"/>
      <c r="G769" s="27"/>
      <c r="H769" s="30" t="s">
        <v>61</v>
      </c>
      <c r="I769" s="31" t="n">
        <v>1.94</v>
      </c>
      <c r="J769" s="30" t="s">
        <v>2050</v>
      </c>
    </row>
    <row r="770" customFormat="false" ht="12.75" hidden="false" customHeight="false" outlineLevel="0" collapsed="false">
      <c r="A770" s="1" t="s">
        <v>2184</v>
      </c>
      <c r="B770" s="1" t="s">
        <v>2172</v>
      </c>
      <c r="C770" s="27" t="s">
        <v>2187</v>
      </c>
      <c r="D770" s="27" t="s">
        <v>193</v>
      </c>
      <c r="E770" s="27"/>
      <c r="F770" s="31"/>
      <c r="G770" s="27"/>
      <c r="H770" s="30" t="s">
        <v>168</v>
      </c>
      <c r="I770" s="31" t="n">
        <v>0.85</v>
      </c>
      <c r="J770" s="30" t="s">
        <v>2050</v>
      </c>
    </row>
    <row r="771" customFormat="false" ht="12.75" hidden="false" customHeight="false" outlineLevel="0" collapsed="false">
      <c r="A771" s="1" t="s">
        <v>2184</v>
      </c>
      <c r="B771" s="1" t="s">
        <v>2172</v>
      </c>
      <c r="C771" s="27" t="s">
        <v>2188</v>
      </c>
      <c r="D771" s="27" t="s">
        <v>20</v>
      </c>
      <c r="E771" s="27"/>
      <c r="F771" s="31"/>
      <c r="G771" s="27"/>
      <c r="H771" s="30" t="s">
        <v>168</v>
      </c>
      <c r="I771" s="31" t="n">
        <v>0.75</v>
      </c>
      <c r="J771" s="30" t="s">
        <v>2050</v>
      </c>
    </row>
    <row r="772" customFormat="false" ht="12.75" hidden="false" customHeight="false" outlineLevel="0" collapsed="false">
      <c r="A772" s="1" t="s">
        <v>2184</v>
      </c>
      <c r="B772" s="1" t="s">
        <v>2172</v>
      </c>
      <c r="C772" s="27" t="s">
        <v>2189</v>
      </c>
      <c r="D772" s="27" t="s">
        <v>16</v>
      </c>
      <c r="E772" s="27"/>
      <c r="F772" s="31"/>
      <c r="G772" s="27"/>
      <c r="H772" s="30" t="s">
        <v>168</v>
      </c>
      <c r="I772" s="31" t="n">
        <v>0.75</v>
      </c>
      <c r="J772" s="30" t="s">
        <v>2050</v>
      </c>
    </row>
    <row r="773" customFormat="false" ht="12.75" hidden="false" customHeight="false" outlineLevel="0" collapsed="false">
      <c r="A773" s="1" t="s">
        <v>2184</v>
      </c>
      <c r="B773" s="1" t="s">
        <v>2172</v>
      </c>
      <c r="C773" s="27" t="s">
        <v>2190</v>
      </c>
      <c r="D773" s="27" t="s">
        <v>16</v>
      </c>
      <c r="E773" s="27"/>
      <c r="F773" s="31"/>
      <c r="G773" s="27"/>
      <c r="H773" s="30" t="s">
        <v>168</v>
      </c>
      <c r="I773" s="31" t="n">
        <v>3.9</v>
      </c>
      <c r="J773" s="30" t="s">
        <v>2050</v>
      </c>
    </row>
    <row r="774" customFormat="false" ht="12.75" hidden="false" customHeight="false" outlineLevel="0" collapsed="false">
      <c r="A774" s="1" t="s">
        <v>2184</v>
      </c>
      <c r="B774" s="1" t="s">
        <v>2172</v>
      </c>
      <c r="C774" s="27" t="s">
        <v>2191</v>
      </c>
      <c r="D774" s="27" t="s">
        <v>26</v>
      </c>
      <c r="E774" s="27"/>
      <c r="F774" s="31"/>
      <c r="G774" s="27"/>
      <c r="H774" s="30" t="s">
        <v>168</v>
      </c>
      <c r="I774" s="31" t="n">
        <v>3.9</v>
      </c>
      <c r="J774" s="30" t="s">
        <v>2050</v>
      </c>
    </row>
    <row r="775" customFormat="false" ht="12.75" hidden="false" customHeight="false" outlineLevel="0" collapsed="false">
      <c r="A775" s="1" t="s">
        <v>2184</v>
      </c>
      <c r="B775" s="1" t="s">
        <v>2172</v>
      </c>
      <c r="C775" s="27" t="s">
        <v>2192</v>
      </c>
      <c r="D775" s="27" t="s">
        <v>26</v>
      </c>
      <c r="E775" s="27"/>
      <c r="F775" s="31"/>
      <c r="G775" s="27"/>
      <c r="H775" s="30" t="s">
        <v>168</v>
      </c>
      <c r="I775" s="31" t="n">
        <v>0.75</v>
      </c>
      <c r="J775" s="30" t="s">
        <v>2050</v>
      </c>
    </row>
    <row r="776" customFormat="false" ht="12.75" hidden="false" customHeight="false" outlineLevel="0" collapsed="false">
      <c r="A776" s="1" t="s">
        <v>2184</v>
      </c>
      <c r="B776" s="1" t="s">
        <v>2172</v>
      </c>
      <c r="C776" s="27" t="s">
        <v>2193</v>
      </c>
      <c r="D776" s="27" t="s">
        <v>22</v>
      </c>
      <c r="E776" s="27"/>
      <c r="F776" s="31"/>
      <c r="G776" s="27"/>
      <c r="H776" s="30" t="s">
        <v>168</v>
      </c>
      <c r="I776" s="31" t="n">
        <v>0.75</v>
      </c>
      <c r="J776" s="30" t="s">
        <v>2050</v>
      </c>
    </row>
    <row r="777" customFormat="false" ht="12.75" hidden="false" customHeight="false" outlineLevel="0" collapsed="false">
      <c r="A777" s="1" t="s">
        <v>2184</v>
      </c>
      <c r="B777" s="1" t="s">
        <v>2172</v>
      </c>
      <c r="C777" s="27" t="s">
        <v>2194</v>
      </c>
      <c r="D777" s="27" t="s">
        <v>274</v>
      </c>
      <c r="E777" s="27"/>
      <c r="F777" s="31"/>
      <c r="G777" s="27"/>
      <c r="H777" s="30" t="s">
        <v>168</v>
      </c>
      <c r="I777" s="31" t="n">
        <v>0.75</v>
      </c>
      <c r="J777" s="30" t="s">
        <v>2050</v>
      </c>
    </row>
    <row r="779" customFormat="false" ht="18" hidden="false" customHeight="false" outlineLevel="0" collapsed="false">
      <c r="B779" s="1" t="s">
        <v>2195</v>
      </c>
      <c r="C779" s="15" t="s">
        <v>3947</v>
      </c>
      <c r="D779" s="11" t="s">
        <v>1</v>
      </c>
      <c r="E779" s="4"/>
    </row>
    <row r="780" customFormat="false" ht="12.75" hidden="false" customHeight="false" outlineLevel="0" collapsed="false">
      <c r="A780" s="1" t="s">
        <v>266</v>
      </c>
      <c r="B780" s="1" t="s">
        <v>2195</v>
      </c>
      <c r="C780" s="27" t="s">
        <v>267</v>
      </c>
      <c r="D780" s="27" t="s">
        <v>88</v>
      </c>
      <c r="E780" s="30"/>
      <c r="F780" s="31"/>
      <c r="G780" s="30"/>
      <c r="H780" s="30" t="s">
        <v>61</v>
      </c>
      <c r="I780" s="31" t="n">
        <v>1.75</v>
      </c>
      <c r="J780" s="30" t="s">
        <v>173</v>
      </c>
    </row>
    <row r="781" customFormat="false" ht="12.75" hidden="false" customHeight="false" outlineLevel="0" collapsed="false">
      <c r="A781" s="1" t="s">
        <v>266</v>
      </c>
      <c r="B781" s="1" t="s">
        <v>2195</v>
      </c>
      <c r="C781" s="27" t="s">
        <v>268</v>
      </c>
      <c r="D781" s="27" t="s">
        <v>13</v>
      </c>
      <c r="E781" s="46"/>
      <c r="F781" s="47"/>
      <c r="G781" s="48"/>
      <c r="H781" s="48" t="s">
        <v>61</v>
      </c>
      <c r="I781" s="47" t="n">
        <v>2.49</v>
      </c>
      <c r="J781" s="48" t="s">
        <v>173</v>
      </c>
    </row>
    <row r="782" customFormat="false" ht="12.75" hidden="false" customHeight="false" outlineLevel="0" collapsed="false">
      <c r="A782" s="1" t="s">
        <v>266</v>
      </c>
      <c r="B782" s="1" t="s">
        <v>2195</v>
      </c>
      <c r="C782" s="27" t="s">
        <v>269</v>
      </c>
      <c r="D782" s="27" t="s">
        <v>193</v>
      </c>
      <c r="E782" s="30"/>
      <c r="F782" s="31"/>
      <c r="G782" s="30"/>
      <c r="H782" s="30" t="s">
        <v>168</v>
      </c>
      <c r="I782" s="31" t="n">
        <v>0.37</v>
      </c>
      <c r="J782" s="30" t="s">
        <v>173</v>
      </c>
    </row>
    <row r="783" customFormat="false" ht="12.75" hidden="false" customHeight="false" outlineLevel="0" collapsed="false">
      <c r="A783" s="1" t="s">
        <v>266</v>
      </c>
      <c r="B783" s="1" t="s">
        <v>2195</v>
      </c>
      <c r="C783" s="27" t="s">
        <v>270</v>
      </c>
      <c r="D783" s="27" t="s">
        <v>20</v>
      </c>
      <c r="E783" s="30"/>
      <c r="F783" s="31"/>
      <c r="G783" s="30"/>
      <c r="H783" s="30" t="s">
        <v>168</v>
      </c>
      <c r="I783" s="31" t="n">
        <v>0.37</v>
      </c>
      <c r="J783" s="30" t="s">
        <v>173</v>
      </c>
    </row>
    <row r="784" customFormat="false" ht="12.75" hidden="false" customHeight="false" outlineLevel="0" collapsed="false">
      <c r="A784" s="1" t="s">
        <v>266</v>
      </c>
      <c r="B784" s="1" t="s">
        <v>2195</v>
      </c>
      <c r="C784" s="27" t="s">
        <v>271</v>
      </c>
      <c r="D784" s="49" t="s">
        <v>22</v>
      </c>
      <c r="E784" s="30"/>
      <c r="F784" s="31"/>
      <c r="G784" s="30"/>
      <c r="H784" s="30" t="s">
        <v>168</v>
      </c>
      <c r="I784" s="31" t="n">
        <v>0.37</v>
      </c>
      <c r="J784" s="30" t="s">
        <v>173</v>
      </c>
    </row>
    <row r="785" customFormat="false" ht="12.75" hidden="false" customHeight="false" outlineLevel="0" collapsed="false">
      <c r="A785" s="1" t="s">
        <v>266</v>
      </c>
      <c r="B785" s="1" t="s">
        <v>2195</v>
      </c>
      <c r="C785" s="27" t="s">
        <v>272</v>
      </c>
      <c r="D785" s="27" t="s">
        <v>79</v>
      </c>
      <c r="E785" s="30"/>
      <c r="F785" s="31"/>
      <c r="G785" s="30"/>
      <c r="H785" s="30" t="s">
        <v>168</v>
      </c>
      <c r="I785" s="31" t="n">
        <v>0.59</v>
      </c>
      <c r="J785" s="30" t="s">
        <v>173</v>
      </c>
    </row>
    <row r="786" customFormat="false" ht="12.75" hidden="false" customHeight="false" outlineLevel="0" collapsed="false">
      <c r="A786" s="1" t="s">
        <v>266</v>
      </c>
      <c r="B786" s="1" t="s">
        <v>2195</v>
      </c>
      <c r="C786" s="27" t="s">
        <v>273</v>
      </c>
      <c r="D786" s="27" t="s">
        <v>274</v>
      </c>
      <c r="E786" s="30"/>
      <c r="F786" s="31"/>
      <c r="G786" s="30"/>
      <c r="H786" s="30" t="s">
        <v>168</v>
      </c>
      <c r="I786" s="31" t="n">
        <v>0.37</v>
      </c>
      <c r="J786" s="30" t="s">
        <v>173</v>
      </c>
    </row>
    <row r="787" customFormat="false" ht="12.75" hidden="false" customHeight="false" outlineLevel="0" collapsed="false">
      <c r="A787" s="1" t="s">
        <v>2197</v>
      </c>
      <c r="B787" s="1" t="s">
        <v>2195</v>
      </c>
      <c r="C787" s="27" t="s">
        <v>2198</v>
      </c>
      <c r="D787" s="27" t="s">
        <v>79</v>
      </c>
      <c r="E787" s="30"/>
      <c r="F787" s="31"/>
      <c r="G787" s="30"/>
      <c r="H787" s="30" t="s">
        <v>61</v>
      </c>
      <c r="I787" s="31" t="n">
        <v>1.39</v>
      </c>
      <c r="J787" s="30" t="s">
        <v>2050</v>
      </c>
    </row>
    <row r="788" customFormat="false" ht="12.75" hidden="false" customHeight="false" outlineLevel="0" collapsed="false">
      <c r="A788" s="1" t="s">
        <v>2197</v>
      </c>
      <c r="B788" s="1" t="s">
        <v>2195</v>
      </c>
      <c r="C788" s="27" t="s">
        <v>2199</v>
      </c>
      <c r="D788" s="27" t="s">
        <v>88</v>
      </c>
      <c r="E788" s="30"/>
      <c r="F788" s="31"/>
      <c r="G788" s="30"/>
      <c r="H788" s="30" t="s">
        <v>61</v>
      </c>
      <c r="I788" s="31" t="n">
        <v>1.65</v>
      </c>
      <c r="J788" s="30" t="s">
        <v>2050</v>
      </c>
    </row>
    <row r="789" customFormat="false" ht="12.75" hidden="false" customHeight="false" outlineLevel="0" collapsed="false">
      <c r="A789" s="1" t="s">
        <v>2197</v>
      </c>
      <c r="B789" s="1" t="s">
        <v>2195</v>
      </c>
      <c r="C789" s="27" t="s">
        <v>2200</v>
      </c>
      <c r="D789" s="27" t="s">
        <v>20</v>
      </c>
      <c r="E789" s="30"/>
      <c r="F789" s="31"/>
      <c r="G789" s="30"/>
      <c r="H789" s="30" t="s">
        <v>61</v>
      </c>
      <c r="I789" s="31" t="n">
        <v>1.56</v>
      </c>
      <c r="J789" s="30" t="s">
        <v>2050</v>
      </c>
    </row>
    <row r="790" customFormat="false" ht="12.75" hidden="false" customHeight="false" outlineLevel="0" collapsed="false">
      <c r="A790" s="1" t="s">
        <v>2197</v>
      </c>
      <c r="B790" s="1" t="s">
        <v>2195</v>
      </c>
      <c r="C790" s="27" t="s">
        <v>2201</v>
      </c>
      <c r="D790" s="27" t="s">
        <v>2202</v>
      </c>
      <c r="E790" s="30"/>
      <c r="F790" s="31"/>
      <c r="G790" s="30"/>
      <c r="H790" s="30" t="s">
        <v>61</v>
      </c>
      <c r="I790" s="31" t="n">
        <v>1.79</v>
      </c>
      <c r="J790" s="30" t="s">
        <v>2050</v>
      </c>
    </row>
    <row r="791" customFormat="false" ht="12.75" hidden="false" customHeight="false" outlineLevel="0" collapsed="false">
      <c r="A791" s="1" t="s">
        <v>2197</v>
      </c>
      <c r="B791" s="1" t="s">
        <v>2195</v>
      </c>
      <c r="C791" s="27" t="s">
        <v>2203</v>
      </c>
      <c r="D791" s="27" t="s">
        <v>13</v>
      </c>
      <c r="E791" s="30"/>
      <c r="F791" s="31"/>
      <c r="G791" s="30"/>
      <c r="H791" s="30" t="s">
        <v>61</v>
      </c>
      <c r="I791" s="31" t="n">
        <v>2.29</v>
      </c>
      <c r="J791" s="30" t="s">
        <v>2050</v>
      </c>
    </row>
    <row r="792" customFormat="false" ht="12.75" hidden="false" customHeight="false" outlineLevel="0" collapsed="false">
      <c r="A792" s="1" t="s">
        <v>2197</v>
      </c>
      <c r="B792" s="1" t="s">
        <v>2195</v>
      </c>
      <c r="C792" s="27" t="s">
        <v>2204</v>
      </c>
      <c r="D792" s="27" t="s">
        <v>13</v>
      </c>
      <c r="E792" s="30"/>
      <c r="F792" s="31"/>
      <c r="G792" s="30"/>
      <c r="H792" s="30" t="s">
        <v>61</v>
      </c>
      <c r="I792" s="31" t="n">
        <v>6.95</v>
      </c>
      <c r="J792" s="30" t="s">
        <v>2050</v>
      </c>
    </row>
    <row r="793" customFormat="false" ht="12.75" hidden="false" customHeight="false" outlineLevel="0" collapsed="false">
      <c r="A793" s="1" t="s">
        <v>2197</v>
      </c>
      <c r="B793" s="1" t="s">
        <v>2195</v>
      </c>
      <c r="C793" s="27" t="s">
        <v>2205</v>
      </c>
      <c r="D793" s="27" t="s">
        <v>13</v>
      </c>
      <c r="E793" s="30"/>
      <c r="F793" s="31"/>
      <c r="G793" s="30"/>
      <c r="H793" s="30" t="s">
        <v>61</v>
      </c>
      <c r="I793" s="31" t="n">
        <v>7.92</v>
      </c>
      <c r="J793" s="30" t="s">
        <v>2050</v>
      </c>
    </row>
    <row r="794" customFormat="false" ht="12.75" hidden="false" customHeight="false" outlineLevel="0" collapsed="false">
      <c r="A794" s="1" t="s">
        <v>2197</v>
      </c>
      <c r="B794" s="1" t="s">
        <v>2195</v>
      </c>
      <c r="C794" s="27" t="s">
        <v>2206</v>
      </c>
      <c r="D794" s="27" t="s">
        <v>13</v>
      </c>
      <c r="E794" s="30"/>
      <c r="F794" s="31"/>
      <c r="G794" s="30"/>
      <c r="H794" s="30" t="s">
        <v>61</v>
      </c>
      <c r="I794" s="31" t="n">
        <v>3.19</v>
      </c>
      <c r="J794" s="30" t="s">
        <v>2050</v>
      </c>
    </row>
    <row r="795" customFormat="false" ht="12.75" hidden="false" customHeight="false" outlineLevel="0" collapsed="false">
      <c r="A795" s="1" t="s">
        <v>2197</v>
      </c>
      <c r="B795" s="1" t="s">
        <v>2195</v>
      </c>
      <c r="C795" s="27" t="s">
        <v>2207</v>
      </c>
      <c r="D795" s="27" t="s">
        <v>13</v>
      </c>
      <c r="E795" s="30"/>
      <c r="F795" s="31"/>
      <c r="G795" s="30"/>
      <c r="H795" s="30" t="s">
        <v>61</v>
      </c>
      <c r="I795" s="31" t="n">
        <v>7.99</v>
      </c>
      <c r="J795" s="30" t="s">
        <v>2050</v>
      </c>
    </row>
    <row r="796" customFormat="false" ht="12.75" hidden="false" customHeight="false" outlineLevel="0" collapsed="false">
      <c r="A796" s="1" t="s">
        <v>2197</v>
      </c>
      <c r="B796" s="1" t="s">
        <v>2195</v>
      </c>
      <c r="C796" s="27" t="s">
        <v>2208</v>
      </c>
      <c r="D796" s="27" t="s">
        <v>13</v>
      </c>
      <c r="E796" s="30"/>
      <c r="F796" s="31"/>
      <c r="G796" s="30"/>
      <c r="H796" s="30" t="s">
        <v>61</v>
      </c>
      <c r="I796" s="31" t="n">
        <v>3.99</v>
      </c>
      <c r="J796" s="30" t="s">
        <v>2050</v>
      </c>
    </row>
    <row r="797" customFormat="false" ht="12.75" hidden="false" customHeight="false" outlineLevel="0" collapsed="false">
      <c r="A797" s="1" t="s">
        <v>2197</v>
      </c>
      <c r="B797" s="1" t="s">
        <v>2195</v>
      </c>
      <c r="C797" s="27" t="s">
        <v>2209</v>
      </c>
      <c r="D797" s="27" t="s">
        <v>13</v>
      </c>
      <c r="E797" s="30"/>
      <c r="F797" s="31"/>
      <c r="G797" s="30"/>
      <c r="H797" s="30" t="s">
        <v>61</v>
      </c>
      <c r="I797" s="31" t="n">
        <v>5.99</v>
      </c>
      <c r="J797" s="30" t="s">
        <v>2050</v>
      </c>
    </row>
    <row r="798" customFormat="false" ht="12.75" hidden="false" customHeight="false" outlineLevel="0" collapsed="false">
      <c r="A798" s="1" t="s">
        <v>2197</v>
      </c>
      <c r="B798" s="1" t="s">
        <v>2195</v>
      </c>
      <c r="C798" s="27" t="s">
        <v>2210</v>
      </c>
      <c r="D798" s="27" t="s">
        <v>13</v>
      </c>
      <c r="E798" s="30"/>
      <c r="F798" s="31"/>
      <c r="G798" s="30"/>
      <c r="H798" s="30" t="s">
        <v>61</v>
      </c>
      <c r="I798" s="31" t="n">
        <v>4.99</v>
      </c>
      <c r="J798" s="30" t="s">
        <v>2050</v>
      </c>
    </row>
    <row r="799" customFormat="false" ht="12.75" hidden="false" customHeight="false" outlineLevel="0" collapsed="false">
      <c r="A799" s="1" t="s">
        <v>2197</v>
      </c>
      <c r="B799" s="1" t="s">
        <v>2195</v>
      </c>
      <c r="C799" s="27" t="s">
        <v>2211</v>
      </c>
      <c r="D799" s="27" t="s">
        <v>193</v>
      </c>
      <c r="E799" s="30"/>
      <c r="F799" s="31"/>
      <c r="G799" s="30"/>
      <c r="H799" s="30" t="s">
        <v>61</v>
      </c>
      <c r="I799" s="31" t="n">
        <v>1.32</v>
      </c>
      <c r="J799" s="30" t="s">
        <v>2050</v>
      </c>
    </row>
    <row r="800" customFormat="false" ht="12.75" hidden="false" customHeight="false" outlineLevel="0" collapsed="false">
      <c r="A800" s="1" t="s">
        <v>2197</v>
      </c>
      <c r="B800" s="1" t="s">
        <v>2195</v>
      </c>
      <c r="C800" s="27" t="s">
        <v>2212</v>
      </c>
      <c r="D800" s="27" t="s">
        <v>13</v>
      </c>
      <c r="E800" s="30"/>
      <c r="F800" s="31"/>
      <c r="G800" s="30"/>
      <c r="H800" s="30" t="s">
        <v>61</v>
      </c>
      <c r="I800" s="31" t="n">
        <v>6.95</v>
      </c>
      <c r="J800" s="30" t="s">
        <v>2050</v>
      </c>
    </row>
    <row r="801" customFormat="false" ht="12.75" hidden="false" customHeight="false" outlineLevel="0" collapsed="false">
      <c r="A801" s="1" t="s">
        <v>2213</v>
      </c>
      <c r="B801" s="1" t="s">
        <v>2195</v>
      </c>
      <c r="C801" s="27" t="s">
        <v>2214</v>
      </c>
      <c r="D801" s="27" t="s">
        <v>13</v>
      </c>
      <c r="E801" s="30"/>
      <c r="F801" s="31"/>
      <c r="G801" s="30"/>
      <c r="H801" s="30" t="s">
        <v>61</v>
      </c>
      <c r="I801" s="31" t="n">
        <v>2.95</v>
      </c>
      <c r="J801" s="30" t="s">
        <v>2050</v>
      </c>
    </row>
    <row r="802" customFormat="false" ht="12.75" hidden="false" customHeight="false" outlineLevel="0" collapsed="false">
      <c r="A802" s="1" t="s">
        <v>2213</v>
      </c>
      <c r="B802" s="1" t="s">
        <v>2195</v>
      </c>
      <c r="C802" s="27" t="s">
        <v>2215</v>
      </c>
      <c r="D802" s="27" t="s">
        <v>13</v>
      </c>
      <c r="E802" s="30"/>
      <c r="F802" s="31"/>
      <c r="G802" s="30"/>
      <c r="H802" s="30" t="s">
        <v>168</v>
      </c>
      <c r="I802" s="31" t="n">
        <v>0.63</v>
      </c>
      <c r="J802" s="30" t="s">
        <v>2050</v>
      </c>
    </row>
    <row r="803" customFormat="false" ht="12.75" hidden="false" customHeight="false" outlineLevel="0" collapsed="false">
      <c r="A803" s="1" t="s">
        <v>2213</v>
      </c>
      <c r="B803" s="1" t="s">
        <v>2195</v>
      </c>
      <c r="C803" s="27" t="s">
        <v>2216</v>
      </c>
      <c r="D803" s="27" t="s">
        <v>13</v>
      </c>
      <c r="E803" s="30"/>
      <c r="F803" s="31"/>
      <c r="G803" s="30"/>
      <c r="H803" s="30" t="s">
        <v>168</v>
      </c>
      <c r="I803" s="31" t="n">
        <v>1.59</v>
      </c>
      <c r="J803" s="30" t="s">
        <v>2050</v>
      </c>
    </row>
    <row r="804" customFormat="false" ht="12.75" hidden="false" customHeight="false" outlineLevel="0" collapsed="false">
      <c r="A804" s="1" t="s">
        <v>2213</v>
      </c>
      <c r="B804" s="1" t="s">
        <v>2195</v>
      </c>
      <c r="C804" s="27" t="s">
        <v>2217</v>
      </c>
      <c r="D804" s="27" t="s">
        <v>88</v>
      </c>
      <c r="E804" s="30"/>
      <c r="F804" s="31"/>
      <c r="G804" s="30"/>
      <c r="H804" s="30" t="s">
        <v>168</v>
      </c>
      <c r="I804" s="31" t="n">
        <v>0.43</v>
      </c>
      <c r="J804" s="30" t="s">
        <v>2050</v>
      </c>
    </row>
    <row r="805" customFormat="false" ht="12.75" hidden="false" customHeight="false" outlineLevel="0" collapsed="false">
      <c r="A805" s="1" t="s">
        <v>2213</v>
      </c>
      <c r="B805" s="1" t="s">
        <v>2195</v>
      </c>
      <c r="C805" s="27" t="s">
        <v>2218</v>
      </c>
      <c r="D805" s="27" t="s">
        <v>49</v>
      </c>
      <c r="E805" s="30"/>
      <c r="F805" s="31"/>
      <c r="G805" s="30"/>
      <c r="H805" s="30" t="s">
        <v>168</v>
      </c>
      <c r="I805" s="31" t="n">
        <v>0.43</v>
      </c>
      <c r="J805" s="30" t="s">
        <v>2050</v>
      </c>
    </row>
    <row r="806" customFormat="false" ht="12.75" hidden="false" customHeight="false" outlineLevel="0" collapsed="false">
      <c r="A806" s="1" t="s">
        <v>2213</v>
      </c>
      <c r="B806" s="1" t="s">
        <v>2195</v>
      </c>
      <c r="C806" s="27" t="s">
        <v>2219</v>
      </c>
      <c r="D806" s="27" t="s">
        <v>13</v>
      </c>
      <c r="E806" s="30"/>
      <c r="F806" s="31"/>
      <c r="G806" s="30"/>
      <c r="H806" s="30" t="s">
        <v>168</v>
      </c>
      <c r="I806" s="31" t="n">
        <v>1.11</v>
      </c>
      <c r="J806" s="30" t="s">
        <v>2050</v>
      </c>
    </row>
    <row r="807" customFormat="false" ht="12.75" hidden="false" customHeight="false" outlineLevel="0" collapsed="false">
      <c r="A807" s="1" t="s">
        <v>2213</v>
      </c>
      <c r="B807" s="1" t="s">
        <v>2195</v>
      </c>
      <c r="C807" s="27" t="s">
        <v>2220</v>
      </c>
      <c r="D807" s="27" t="s">
        <v>390</v>
      </c>
      <c r="E807" s="30"/>
      <c r="F807" s="31"/>
      <c r="G807" s="30"/>
      <c r="H807" s="30" t="s">
        <v>168</v>
      </c>
      <c r="I807" s="31" t="n">
        <v>0.6</v>
      </c>
      <c r="J807" s="30" t="s">
        <v>2050</v>
      </c>
    </row>
    <row r="808" customFormat="false" ht="12.75" hidden="false" customHeight="false" outlineLevel="0" collapsed="false">
      <c r="A808" s="1" t="s">
        <v>2213</v>
      </c>
      <c r="B808" s="1" t="s">
        <v>2195</v>
      </c>
      <c r="C808" s="27" t="s">
        <v>2221</v>
      </c>
      <c r="D808" s="27" t="s">
        <v>16</v>
      </c>
      <c r="E808" s="30"/>
      <c r="F808" s="31"/>
      <c r="G808" s="30"/>
      <c r="H808" s="30" t="s">
        <v>168</v>
      </c>
      <c r="I808" s="31" t="n">
        <v>0.43</v>
      </c>
      <c r="J808" s="30" t="s">
        <v>2050</v>
      </c>
    </row>
    <row r="809" customFormat="false" ht="12.75" hidden="false" customHeight="false" outlineLevel="0" collapsed="false">
      <c r="A809" s="1" t="s">
        <v>2213</v>
      </c>
      <c r="B809" s="1" t="s">
        <v>2195</v>
      </c>
      <c r="C809" s="27" t="s">
        <v>2222</v>
      </c>
      <c r="D809" s="27" t="s">
        <v>79</v>
      </c>
      <c r="E809" s="30"/>
      <c r="F809" s="31"/>
      <c r="G809" s="30"/>
      <c r="H809" s="30" t="s">
        <v>168</v>
      </c>
      <c r="I809" s="31" t="n">
        <v>0.43</v>
      </c>
      <c r="J809" s="30" t="s">
        <v>2050</v>
      </c>
    </row>
    <row r="810" customFormat="false" ht="12.75" hidden="false" customHeight="false" outlineLevel="0" collapsed="false">
      <c r="A810" s="1" t="s">
        <v>2213</v>
      </c>
      <c r="B810" s="1" t="s">
        <v>2195</v>
      </c>
      <c r="C810" s="27" t="s">
        <v>2223</v>
      </c>
      <c r="D810" s="27" t="s">
        <v>13</v>
      </c>
      <c r="E810" s="30"/>
      <c r="F810" s="31"/>
      <c r="G810" s="30"/>
      <c r="H810" s="30" t="s">
        <v>168</v>
      </c>
      <c r="I810" s="31" t="n">
        <v>2.36</v>
      </c>
      <c r="J810" s="30" t="s">
        <v>2050</v>
      </c>
    </row>
    <row r="811" customFormat="false" ht="12.75" hidden="false" customHeight="false" outlineLevel="0" collapsed="false">
      <c r="A811" s="1" t="s">
        <v>2213</v>
      </c>
      <c r="B811" s="1" t="s">
        <v>2195</v>
      </c>
      <c r="C811" s="27" t="s">
        <v>2224</v>
      </c>
      <c r="D811" s="27" t="s">
        <v>13</v>
      </c>
      <c r="E811" s="30"/>
      <c r="F811" s="31"/>
      <c r="G811" s="30"/>
      <c r="H811" s="30" t="s">
        <v>168</v>
      </c>
      <c r="I811" s="31" t="n">
        <v>3.99</v>
      </c>
      <c r="J811" s="30" t="s">
        <v>2050</v>
      </c>
    </row>
    <row r="812" customFormat="false" ht="12.75" hidden="false" customHeight="false" outlineLevel="0" collapsed="false">
      <c r="A812" s="1" t="s">
        <v>2213</v>
      </c>
      <c r="B812" s="1" t="s">
        <v>2195</v>
      </c>
      <c r="C812" s="27" t="s">
        <v>2225</v>
      </c>
      <c r="D812" s="27" t="s">
        <v>13</v>
      </c>
      <c r="E812" s="30"/>
      <c r="F812" s="31"/>
      <c r="G812" s="30"/>
      <c r="H812" s="30" t="s">
        <v>168</v>
      </c>
      <c r="I812" s="31" t="n">
        <v>1.24</v>
      </c>
      <c r="J812" s="30" t="s">
        <v>2050</v>
      </c>
    </row>
    <row r="813" customFormat="false" ht="12.75" hidden="false" customHeight="false" outlineLevel="0" collapsed="false">
      <c r="A813" s="1" t="s">
        <v>2213</v>
      </c>
      <c r="B813" s="1" t="s">
        <v>2195</v>
      </c>
      <c r="C813" s="27" t="s">
        <v>2226</v>
      </c>
      <c r="D813" s="27" t="s">
        <v>70</v>
      </c>
      <c r="E813" s="30"/>
      <c r="F813" s="31"/>
      <c r="G813" s="30"/>
      <c r="H813" s="30" t="s">
        <v>168</v>
      </c>
      <c r="I813" s="31" t="n">
        <v>0.43</v>
      </c>
      <c r="J813" s="30" t="s">
        <v>2050</v>
      </c>
    </row>
    <row r="814" customFormat="false" ht="12.75" hidden="false" customHeight="false" outlineLevel="0" collapsed="false">
      <c r="A814" s="1" t="s">
        <v>2213</v>
      </c>
      <c r="B814" s="1" t="s">
        <v>2195</v>
      </c>
      <c r="C814" s="27" t="s">
        <v>2227</v>
      </c>
      <c r="D814" s="27" t="s">
        <v>26</v>
      </c>
      <c r="E814" s="30"/>
      <c r="F814" s="31"/>
      <c r="G814" s="30"/>
      <c r="H814" s="30" t="s">
        <v>168</v>
      </c>
      <c r="I814" s="31" t="n">
        <v>0.43</v>
      </c>
      <c r="J814" s="30" t="s">
        <v>2050</v>
      </c>
    </row>
    <row r="815" customFormat="false" ht="12.75" hidden="false" customHeight="false" outlineLevel="0" collapsed="false">
      <c r="A815" s="1" t="s">
        <v>2213</v>
      </c>
      <c r="B815" s="1" t="s">
        <v>2195</v>
      </c>
      <c r="C815" s="27" t="s">
        <v>2228</v>
      </c>
      <c r="D815" s="27" t="s">
        <v>88</v>
      </c>
      <c r="E815" s="30"/>
      <c r="F815" s="31"/>
      <c r="G815" s="30"/>
      <c r="H815" s="30" t="s">
        <v>168</v>
      </c>
      <c r="I815" s="31" t="n">
        <v>1.63</v>
      </c>
      <c r="J815" s="30" t="s">
        <v>2050</v>
      </c>
    </row>
    <row r="816" customFormat="false" ht="12.75" hidden="false" customHeight="false" outlineLevel="0" collapsed="false">
      <c r="A816" s="1" t="s">
        <v>2213</v>
      </c>
      <c r="B816" s="1" t="s">
        <v>2195</v>
      </c>
      <c r="C816" s="27" t="s">
        <v>2229</v>
      </c>
      <c r="D816" s="27" t="s">
        <v>274</v>
      </c>
      <c r="E816" s="30"/>
      <c r="F816" s="31"/>
      <c r="G816" s="30"/>
      <c r="H816" s="30" t="s">
        <v>168</v>
      </c>
      <c r="I816" s="31" t="n">
        <v>0.43</v>
      </c>
      <c r="J816" s="30" t="s">
        <v>2050</v>
      </c>
    </row>
    <row r="818" customFormat="false" ht="18" hidden="false" customHeight="false" outlineLevel="0" collapsed="false">
      <c r="B818" s="1" t="s">
        <v>2252</v>
      </c>
      <c r="C818" s="15" t="s">
        <v>2253</v>
      </c>
      <c r="D818" s="11"/>
    </row>
    <row r="819" customFormat="false" ht="12.75" hidden="false" customHeight="false" outlineLevel="0" collapsed="false">
      <c r="A819" s="1" t="s">
        <v>2254</v>
      </c>
      <c r="B819" s="1" t="s">
        <v>2252</v>
      </c>
      <c r="C819" s="27" t="s">
        <v>2255</v>
      </c>
      <c r="D819" s="27" t="s">
        <v>13</v>
      </c>
      <c r="E819" s="46"/>
      <c r="F819" s="47"/>
      <c r="G819" s="48"/>
      <c r="H819" s="48" t="s">
        <v>61</v>
      </c>
      <c r="I819" s="47" t="n">
        <v>24.92</v>
      </c>
      <c r="J819" s="51" t="s">
        <v>1373</v>
      </c>
    </row>
    <row r="820" customFormat="false" ht="12.75" hidden="false" customHeight="false" outlineLevel="0" collapsed="false">
      <c r="A820" s="1" t="s">
        <v>2256</v>
      </c>
      <c r="B820" s="1" t="s">
        <v>2252</v>
      </c>
      <c r="C820" s="27" t="s">
        <v>2257</v>
      </c>
      <c r="D820" s="27" t="s">
        <v>79</v>
      </c>
      <c r="E820" s="46"/>
      <c r="F820" s="47"/>
      <c r="G820" s="48"/>
      <c r="H820" s="48" t="s">
        <v>61</v>
      </c>
      <c r="I820" s="47" t="n">
        <v>5.82</v>
      </c>
      <c r="J820" s="51" t="s">
        <v>1373</v>
      </c>
    </row>
    <row r="821" customFormat="false" ht="12.75" hidden="false" customHeight="false" outlineLevel="0" collapsed="false">
      <c r="A821" s="1" t="s">
        <v>2256</v>
      </c>
      <c r="B821" s="1" t="s">
        <v>2252</v>
      </c>
      <c r="C821" s="27" t="s">
        <v>2258</v>
      </c>
      <c r="D821" s="27" t="s">
        <v>13</v>
      </c>
      <c r="E821" s="46"/>
      <c r="F821" s="47"/>
      <c r="G821" s="48"/>
      <c r="H821" s="48" t="s">
        <v>61</v>
      </c>
      <c r="I821" s="47" t="n">
        <v>41.67</v>
      </c>
      <c r="J821" s="51" t="s">
        <v>1373</v>
      </c>
    </row>
    <row r="822" customFormat="false" ht="12.75" hidden="false" customHeight="false" outlineLevel="0" collapsed="false">
      <c r="A822" s="1" t="s">
        <v>2256</v>
      </c>
      <c r="B822" s="1" t="s">
        <v>2252</v>
      </c>
      <c r="C822" s="27" t="s">
        <v>2259</v>
      </c>
      <c r="D822" s="27" t="s">
        <v>13</v>
      </c>
      <c r="E822" s="46"/>
      <c r="F822" s="47"/>
      <c r="G822" s="48"/>
      <c r="H822" s="48" t="s">
        <v>61</v>
      </c>
      <c r="I822" s="47" t="n">
        <v>13.25</v>
      </c>
      <c r="J822" s="51" t="s">
        <v>1373</v>
      </c>
    </row>
    <row r="823" customFormat="false" ht="12.75" hidden="false" customHeight="false" outlineLevel="0" collapsed="false">
      <c r="A823" s="1" t="s">
        <v>2256</v>
      </c>
      <c r="B823" s="1" t="s">
        <v>2252</v>
      </c>
      <c r="C823" s="27" t="s">
        <v>2260</v>
      </c>
      <c r="D823" s="27" t="s">
        <v>2261</v>
      </c>
      <c r="E823" s="46"/>
      <c r="F823" s="47"/>
      <c r="G823" s="48"/>
      <c r="H823" s="48" t="s">
        <v>168</v>
      </c>
      <c r="I823" s="47" t="n">
        <v>6.58</v>
      </c>
      <c r="J823" s="51" t="s">
        <v>1373</v>
      </c>
    </row>
    <row r="824" customFormat="false" ht="12.75" hidden="false" customHeight="false" outlineLevel="0" collapsed="false">
      <c r="A824" s="1" t="s">
        <v>2256</v>
      </c>
      <c r="B824" s="1" t="s">
        <v>2252</v>
      </c>
      <c r="C824" s="27" t="s">
        <v>2262</v>
      </c>
      <c r="D824" s="27" t="s">
        <v>13</v>
      </c>
      <c r="E824" s="46"/>
      <c r="F824" s="47"/>
      <c r="G824" s="48"/>
      <c r="H824" s="48" t="s">
        <v>168</v>
      </c>
      <c r="I824" s="47" t="n">
        <v>9.98</v>
      </c>
      <c r="J824" s="51" t="s">
        <v>1373</v>
      </c>
    </row>
    <row r="825" customFormat="false" ht="12.75" hidden="false" customHeight="false" outlineLevel="0" collapsed="false">
      <c r="A825" s="1" t="s">
        <v>2256</v>
      </c>
      <c r="B825" s="1" t="s">
        <v>2252</v>
      </c>
      <c r="C825" s="27" t="s">
        <v>2263</v>
      </c>
      <c r="D825" s="27" t="s">
        <v>13</v>
      </c>
      <c r="E825" s="46"/>
      <c r="F825" s="47"/>
      <c r="G825" s="48"/>
      <c r="H825" s="48" t="s">
        <v>168</v>
      </c>
      <c r="I825" s="47" t="n">
        <v>9.99</v>
      </c>
      <c r="J825" s="51" t="s">
        <v>1373</v>
      </c>
    </row>
    <row r="827" customFormat="false" ht="18" hidden="false" customHeight="false" outlineLevel="0" collapsed="false">
      <c r="B827" s="1" t="s">
        <v>2252</v>
      </c>
      <c r="C827" s="15" t="s">
        <v>2264</v>
      </c>
      <c r="D827" s="11"/>
    </row>
    <row r="828" customFormat="false" ht="12.75" hidden="false" customHeight="false" outlineLevel="0" collapsed="false">
      <c r="A828" s="1" t="s">
        <v>2265</v>
      </c>
      <c r="B828" s="1" t="s">
        <v>2252</v>
      </c>
      <c r="C828" s="27" t="s">
        <v>2266</v>
      </c>
      <c r="D828" s="27" t="s">
        <v>2202</v>
      </c>
      <c r="E828" s="46"/>
      <c r="F828" s="47"/>
      <c r="G828" s="48"/>
      <c r="H828" s="48" t="s">
        <v>61</v>
      </c>
      <c r="I828" s="47" t="n">
        <v>2.29</v>
      </c>
      <c r="J828" s="51" t="s">
        <v>1373</v>
      </c>
    </row>
    <row r="829" customFormat="false" ht="12.75" hidden="false" customHeight="false" outlineLevel="0" collapsed="false">
      <c r="A829" s="1" t="s">
        <v>2265</v>
      </c>
      <c r="B829" s="1" t="s">
        <v>2252</v>
      </c>
      <c r="C829" s="27" t="s">
        <v>2267</v>
      </c>
      <c r="D829" s="27" t="s">
        <v>13</v>
      </c>
      <c r="E829" s="46"/>
      <c r="F829" s="47"/>
      <c r="G829" s="48"/>
      <c r="H829" s="48" t="s">
        <v>61</v>
      </c>
      <c r="I829" s="47" t="n">
        <v>8.6</v>
      </c>
      <c r="J829" s="51" t="s">
        <v>2268</v>
      </c>
    </row>
    <row r="830" customFormat="false" ht="12.75" hidden="false" customHeight="false" outlineLevel="0" collapsed="false">
      <c r="A830" s="1" t="s">
        <v>2265</v>
      </c>
      <c r="B830" s="1" t="s">
        <v>2252</v>
      </c>
      <c r="C830" s="27" t="s">
        <v>2269</v>
      </c>
      <c r="D830" s="27" t="s">
        <v>13</v>
      </c>
      <c r="E830" s="46"/>
      <c r="F830" s="47"/>
      <c r="G830" s="48"/>
      <c r="H830" s="48" t="s">
        <v>61</v>
      </c>
      <c r="I830" s="47" t="n">
        <v>3.96</v>
      </c>
      <c r="J830" s="51" t="s">
        <v>2270</v>
      </c>
    </row>
    <row r="831" customFormat="false" ht="12.75" hidden="false" customHeight="false" outlineLevel="0" collapsed="false">
      <c r="A831" s="1" t="s">
        <v>2265</v>
      </c>
      <c r="B831" s="1" t="s">
        <v>2252</v>
      </c>
      <c r="C831" s="27" t="s">
        <v>2271</v>
      </c>
      <c r="D831" s="27" t="s">
        <v>13</v>
      </c>
      <c r="E831" s="46"/>
      <c r="F831" s="47"/>
      <c r="G831" s="48"/>
      <c r="H831" s="48" t="s">
        <v>61</v>
      </c>
      <c r="I831" s="47" t="n">
        <v>6.95</v>
      </c>
      <c r="J831" s="51" t="s">
        <v>2272</v>
      </c>
    </row>
    <row r="832" customFormat="false" ht="12.75" hidden="false" customHeight="false" outlineLevel="0" collapsed="false">
      <c r="A832" s="1" t="s">
        <v>2265</v>
      </c>
      <c r="B832" s="1" t="s">
        <v>2252</v>
      </c>
      <c r="C832" s="27" t="s">
        <v>2273</v>
      </c>
      <c r="D832" s="27" t="s">
        <v>13</v>
      </c>
      <c r="E832" s="46"/>
      <c r="F832" s="47"/>
      <c r="G832" s="48"/>
      <c r="H832" s="48" t="s">
        <v>61</v>
      </c>
      <c r="I832" s="47" t="n">
        <v>8.95</v>
      </c>
      <c r="J832" s="51" t="s">
        <v>2274</v>
      </c>
    </row>
    <row r="833" customFormat="false" ht="12.75" hidden="false" customHeight="false" outlineLevel="0" collapsed="false">
      <c r="A833" s="1" t="s">
        <v>2275</v>
      </c>
      <c r="B833" s="1" t="s">
        <v>2252</v>
      </c>
      <c r="C833" s="27" t="s">
        <v>2276</v>
      </c>
      <c r="D833" s="27" t="s">
        <v>79</v>
      </c>
      <c r="E833" s="46"/>
      <c r="F833" s="47"/>
      <c r="G833" s="48"/>
      <c r="H833" s="48" t="s">
        <v>61</v>
      </c>
      <c r="I833" s="47" t="n">
        <v>1.33</v>
      </c>
      <c r="J833" s="51" t="s">
        <v>2277</v>
      </c>
    </row>
    <row r="834" customFormat="false" ht="12.75" hidden="false" customHeight="false" outlineLevel="0" collapsed="false">
      <c r="A834" s="1" t="s">
        <v>2275</v>
      </c>
      <c r="B834" s="1" t="s">
        <v>2252</v>
      </c>
      <c r="C834" s="27" t="s">
        <v>2278</v>
      </c>
      <c r="D834" s="27" t="s">
        <v>13</v>
      </c>
      <c r="E834" s="46"/>
      <c r="F834" s="47"/>
      <c r="G834" s="48"/>
      <c r="H834" s="48" t="s">
        <v>168</v>
      </c>
      <c r="I834" s="47" t="n">
        <v>7.95</v>
      </c>
      <c r="J834" s="51" t="s">
        <v>2279</v>
      </c>
    </row>
    <row r="835" customFormat="false" ht="12.75" hidden="false" customHeight="false" outlineLevel="0" collapsed="false">
      <c r="A835" s="1" t="s">
        <v>2275</v>
      </c>
      <c r="B835" s="1" t="s">
        <v>2252</v>
      </c>
      <c r="C835" s="27" t="s">
        <v>2280</v>
      </c>
      <c r="D835" s="27" t="s">
        <v>13</v>
      </c>
      <c r="E835" s="46"/>
      <c r="F835" s="47"/>
      <c r="G835" s="48"/>
      <c r="H835" s="48" t="s">
        <v>168</v>
      </c>
      <c r="I835" s="47" t="n">
        <v>7.25</v>
      </c>
      <c r="J835" s="51" t="s">
        <v>2281</v>
      </c>
    </row>
    <row r="836" customFormat="false" ht="12.75" hidden="false" customHeight="false" outlineLevel="0" collapsed="false">
      <c r="I836" s="4"/>
    </row>
    <row r="837" customFormat="false" ht="18" hidden="false" customHeight="false" outlineLevel="0" collapsed="false">
      <c r="C837" s="15" t="s">
        <v>2329</v>
      </c>
      <c r="D837" s="11" t="s">
        <v>1</v>
      </c>
    </row>
    <row r="838" customFormat="false" ht="12.75" hidden="false" customHeight="false" outlineLevel="0" collapsed="false">
      <c r="A838" s="1" t="s">
        <v>2330</v>
      </c>
      <c r="B838" s="1" t="s">
        <v>3657</v>
      </c>
      <c r="C838" s="27" t="s">
        <v>2331</v>
      </c>
      <c r="D838" s="27" t="s">
        <v>79</v>
      </c>
      <c r="E838" s="46"/>
      <c r="F838" s="47"/>
      <c r="G838" s="48"/>
      <c r="H838" s="48" t="s">
        <v>61</v>
      </c>
      <c r="I838" s="47" t="n">
        <v>3.99</v>
      </c>
      <c r="J838" s="51" t="s">
        <v>2251</v>
      </c>
    </row>
    <row r="839" customFormat="false" ht="12.75" hidden="false" customHeight="false" outlineLevel="0" collapsed="false">
      <c r="A839" s="1" t="s">
        <v>2330</v>
      </c>
      <c r="B839" s="1" t="s">
        <v>3657</v>
      </c>
      <c r="C839" s="27" t="s">
        <v>2332</v>
      </c>
      <c r="D839" s="27" t="s">
        <v>13</v>
      </c>
      <c r="E839" s="46"/>
      <c r="F839" s="47"/>
      <c r="G839" s="48"/>
      <c r="H839" s="48" t="s">
        <v>61</v>
      </c>
      <c r="I839" s="47" t="n">
        <v>3.99</v>
      </c>
      <c r="J839" s="51" t="s">
        <v>2251</v>
      </c>
    </row>
    <row r="840" customFormat="false" ht="12.75" hidden="false" customHeight="false" outlineLevel="0" collapsed="false">
      <c r="A840" s="1" t="s">
        <v>2330</v>
      </c>
      <c r="B840" s="1" t="s">
        <v>3657</v>
      </c>
      <c r="C840" s="27" t="s">
        <v>2333</v>
      </c>
      <c r="D840" s="27" t="s">
        <v>13</v>
      </c>
      <c r="E840" s="46"/>
      <c r="F840" s="47"/>
      <c r="G840" s="48"/>
      <c r="H840" s="48" t="s">
        <v>61</v>
      </c>
      <c r="I840" s="47" t="n">
        <v>6.61</v>
      </c>
      <c r="J840" s="51" t="s">
        <v>2251</v>
      </c>
    </row>
    <row r="841" customFormat="false" ht="12.75" hidden="false" customHeight="false" outlineLevel="0" collapsed="false">
      <c r="A841" s="1" t="s">
        <v>2330</v>
      </c>
      <c r="B841" s="1" t="s">
        <v>3657</v>
      </c>
      <c r="C841" s="27" t="s">
        <v>2334</v>
      </c>
      <c r="D841" s="27" t="s">
        <v>13</v>
      </c>
      <c r="E841" s="46"/>
      <c r="F841" s="47"/>
      <c r="G841" s="48"/>
      <c r="H841" s="48" t="s">
        <v>61</v>
      </c>
      <c r="I841" s="47" t="n">
        <v>9</v>
      </c>
      <c r="J841" s="51" t="s">
        <v>2251</v>
      </c>
    </row>
    <row r="842" customFormat="false" ht="12.75" hidden="false" customHeight="false" outlineLevel="0" collapsed="false">
      <c r="A842" s="1" t="s">
        <v>2330</v>
      </c>
      <c r="B842" s="1" t="s">
        <v>3657</v>
      </c>
      <c r="C842" s="27" t="s">
        <v>2335</v>
      </c>
      <c r="D842" s="27" t="s">
        <v>13</v>
      </c>
      <c r="E842" s="46"/>
      <c r="F842" s="47"/>
      <c r="G842" s="48"/>
      <c r="H842" s="48" t="s">
        <v>61</v>
      </c>
      <c r="I842" s="47" t="n">
        <v>9.95</v>
      </c>
      <c r="J842" s="51" t="s">
        <v>2251</v>
      </c>
    </row>
    <row r="843" customFormat="false" ht="12.75" hidden="false" customHeight="false" outlineLevel="0" collapsed="false">
      <c r="A843" s="1" t="s">
        <v>2330</v>
      </c>
      <c r="B843" s="1" t="s">
        <v>3657</v>
      </c>
      <c r="C843" s="27" t="s">
        <v>2336</v>
      </c>
      <c r="D843" s="27" t="s">
        <v>13</v>
      </c>
      <c r="E843" s="46"/>
      <c r="F843" s="47"/>
      <c r="G843" s="48"/>
      <c r="H843" s="48" t="s">
        <v>61</v>
      </c>
      <c r="I843" s="47" t="n">
        <v>9.95</v>
      </c>
      <c r="J843" s="51" t="s">
        <v>2251</v>
      </c>
    </row>
    <row r="844" customFormat="false" ht="12.75" hidden="false" customHeight="false" outlineLevel="0" collapsed="false">
      <c r="A844" s="1" t="s">
        <v>2330</v>
      </c>
      <c r="B844" s="1" t="s">
        <v>3657</v>
      </c>
      <c r="C844" s="27" t="s">
        <v>2337</v>
      </c>
      <c r="D844" s="27" t="s">
        <v>13</v>
      </c>
      <c r="E844" s="46"/>
      <c r="F844" s="47"/>
      <c r="G844" s="48"/>
      <c r="H844" s="48" t="s">
        <v>61</v>
      </c>
      <c r="I844" s="47" t="n">
        <v>16.42</v>
      </c>
      <c r="J844" s="51" t="s">
        <v>2251</v>
      </c>
    </row>
    <row r="845" customFormat="false" ht="12.75" hidden="false" customHeight="false" outlineLevel="0" collapsed="false">
      <c r="A845" s="1" t="s">
        <v>2330</v>
      </c>
      <c r="B845" s="1" t="s">
        <v>3657</v>
      </c>
      <c r="C845" s="27" t="s">
        <v>2338</v>
      </c>
      <c r="D845" s="27" t="s">
        <v>13</v>
      </c>
      <c r="E845" s="46"/>
      <c r="F845" s="47"/>
      <c r="G845" s="48"/>
      <c r="H845" s="48" t="s">
        <v>61</v>
      </c>
      <c r="I845" s="47" t="n">
        <v>5.99</v>
      </c>
      <c r="J845" s="51" t="s">
        <v>2251</v>
      </c>
    </row>
    <row r="846" customFormat="false" ht="12.75" hidden="false" customHeight="false" outlineLevel="0" collapsed="false">
      <c r="A846" s="1" t="s">
        <v>2330</v>
      </c>
      <c r="B846" s="1" t="s">
        <v>3657</v>
      </c>
      <c r="C846" s="27" t="s">
        <v>2339</v>
      </c>
      <c r="D846" s="27" t="s">
        <v>13</v>
      </c>
      <c r="E846" s="46"/>
      <c r="F846" s="47"/>
      <c r="G846" s="48"/>
      <c r="H846" s="48" t="s">
        <v>61</v>
      </c>
      <c r="I846" s="47" t="n">
        <v>12.48</v>
      </c>
      <c r="J846" s="51" t="s">
        <v>2251</v>
      </c>
    </row>
    <row r="847" customFormat="false" ht="12.75" hidden="false" customHeight="false" outlineLevel="0" collapsed="false">
      <c r="A847" s="1" t="s">
        <v>2330</v>
      </c>
      <c r="B847" s="1" t="s">
        <v>3657</v>
      </c>
      <c r="C847" s="27" t="s">
        <v>2340</v>
      </c>
      <c r="D847" s="27" t="s">
        <v>13</v>
      </c>
      <c r="E847" s="46"/>
      <c r="F847" s="47"/>
      <c r="G847" s="48"/>
      <c r="H847" s="48" t="s">
        <v>61</v>
      </c>
      <c r="I847" s="47" t="n">
        <v>12.9</v>
      </c>
      <c r="J847" s="51" t="s">
        <v>2251</v>
      </c>
    </row>
    <row r="848" customFormat="false" ht="12.75" hidden="false" customHeight="false" outlineLevel="0" collapsed="false">
      <c r="A848" s="1" t="s">
        <v>2330</v>
      </c>
      <c r="B848" s="1" t="s">
        <v>3657</v>
      </c>
      <c r="C848" s="27" t="s">
        <v>2341</v>
      </c>
      <c r="D848" s="27" t="s">
        <v>13</v>
      </c>
      <c r="E848" s="46"/>
      <c r="F848" s="47"/>
      <c r="G848" s="48"/>
      <c r="H848" s="48" t="s">
        <v>61</v>
      </c>
      <c r="I848" s="47" t="n">
        <v>9.99</v>
      </c>
      <c r="J848" s="51" t="s">
        <v>2251</v>
      </c>
    </row>
    <row r="849" customFormat="false" ht="12.75" hidden="false" customHeight="false" outlineLevel="0" collapsed="false">
      <c r="A849" s="1" t="s">
        <v>2330</v>
      </c>
      <c r="B849" s="1" t="s">
        <v>3657</v>
      </c>
      <c r="C849" s="27" t="s">
        <v>2342</v>
      </c>
      <c r="D849" s="27" t="s">
        <v>193</v>
      </c>
      <c r="E849" s="46"/>
      <c r="F849" s="47"/>
      <c r="G849" s="48"/>
      <c r="H849" s="48" t="s">
        <v>61</v>
      </c>
      <c r="I849" s="47" t="n">
        <v>3.95</v>
      </c>
      <c r="J849" s="51" t="s">
        <v>2251</v>
      </c>
    </row>
    <row r="850" customFormat="false" ht="12.75" hidden="false" customHeight="false" outlineLevel="0" collapsed="false">
      <c r="A850" s="1" t="s">
        <v>2330</v>
      </c>
      <c r="B850" s="1" t="s">
        <v>3657</v>
      </c>
      <c r="C850" s="27" t="s">
        <v>2343</v>
      </c>
      <c r="D850" s="27" t="s">
        <v>13</v>
      </c>
      <c r="E850" s="46"/>
      <c r="F850" s="47"/>
      <c r="G850" s="48"/>
      <c r="H850" s="48" t="s">
        <v>61</v>
      </c>
      <c r="I850" s="47" t="n">
        <v>12.44</v>
      </c>
      <c r="J850" s="51" t="s">
        <v>2251</v>
      </c>
    </row>
    <row r="851" customFormat="false" ht="12.75" hidden="false" customHeight="false" outlineLevel="0" collapsed="false">
      <c r="A851" s="1" t="s">
        <v>2330</v>
      </c>
      <c r="B851" s="1" t="s">
        <v>3657</v>
      </c>
      <c r="C851" s="27" t="s">
        <v>2344</v>
      </c>
      <c r="D851" s="27" t="s">
        <v>88</v>
      </c>
      <c r="E851" s="46"/>
      <c r="F851" s="47"/>
      <c r="G851" s="48"/>
      <c r="H851" s="48" t="s">
        <v>168</v>
      </c>
      <c r="I851" s="47" t="n">
        <v>3.95</v>
      </c>
      <c r="J851" s="51" t="s">
        <v>2251</v>
      </c>
    </row>
    <row r="852" customFormat="false" ht="12.75" hidden="false" customHeight="false" outlineLevel="0" collapsed="false">
      <c r="A852" s="1" t="s">
        <v>2345</v>
      </c>
      <c r="B852" s="1" t="s">
        <v>3657</v>
      </c>
      <c r="C852" s="27" t="s">
        <v>2346</v>
      </c>
      <c r="D852" s="27" t="s">
        <v>13</v>
      </c>
      <c r="E852" s="46"/>
      <c r="F852" s="47"/>
      <c r="G852" s="48"/>
      <c r="H852" s="48" t="s">
        <v>61</v>
      </c>
      <c r="I852" s="47" t="n">
        <v>3.95</v>
      </c>
      <c r="J852" s="51" t="s">
        <v>2251</v>
      </c>
    </row>
    <row r="853" customFormat="false" ht="12.75" hidden="false" customHeight="false" outlineLevel="0" collapsed="false">
      <c r="A853" s="1" t="s">
        <v>2345</v>
      </c>
      <c r="B853" s="1" t="s">
        <v>3657</v>
      </c>
      <c r="C853" s="27" t="s">
        <v>2347</v>
      </c>
      <c r="D853" s="27" t="s">
        <v>79</v>
      </c>
      <c r="E853" s="46"/>
      <c r="F853" s="47"/>
      <c r="G853" s="48"/>
      <c r="H853" s="48" t="s">
        <v>61</v>
      </c>
      <c r="I853" s="47" t="n">
        <v>1.65</v>
      </c>
      <c r="J853" s="51" t="s">
        <v>2251</v>
      </c>
    </row>
    <row r="854" customFormat="false" ht="12.75" hidden="false" customHeight="false" outlineLevel="0" collapsed="false">
      <c r="A854" s="1" t="s">
        <v>2345</v>
      </c>
      <c r="B854" s="1" t="s">
        <v>3657</v>
      </c>
      <c r="C854" s="27" t="s">
        <v>2348</v>
      </c>
      <c r="D854" s="27" t="s">
        <v>13</v>
      </c>
      <c r="E854" s="46"/>
      <c r="F854" s="47"/>
      <c r="G854" s="48"/>
      <c r="H854" s="48" t="s">
        <v>61</v>
      </c>
      <c r="I854" s="47" t="n">
        <v>4.95</v>
      </c>
      <c r="J854" s="51" t="s">
        <v>2251</v>
      </c>
    </row>
    <row r="855" customFormat="false" ht="12.75" hidden="false" customHeight="false" outlineLevel="0" collapsed="false">
      <c r="A855" s="1" t="s">
        <v>2345</v>
      </c>
      <c r="B855" s="1" t="s">
        <v>3657</v>
      </c>
      <c r="C855" s="27" t="s">
        <v>2349</v>
      </c>
      <c r="D855" s="27" t="s">
        <v>88</v>
      </c>
      <c r="E855" s="46"/>
      <c r="F855" s="47"/>
      <c r="G855" s="48"/>
      <c r="H855" s="48" t="s">
        <v>168</v>
      </c>
      <c r="I855" s="47" t="n">
        <v>1.65</v>
      </c>
      <c r="J855" s="51" t="s">
        <v>2251</v>
      </c>
    </row>
    <row r="856" customFormat="false" ht="12.75" hidden="false" customHeight="false" outlineLevel="0" collapsed="false">
      <c r="A856" s="1" t="s">
        <v>2345</v>
      </c>
      <c r="B856" s="1" t="s">
        <v>3657</v>
      </c>
      <c r="C856" s="27" t="s">
        <v>2350</v>
      </c>
      <c r="D856" s="27" t="s">
        <v>13</v>
      </c>
      <c r="E856" s="46"/>
      <c r="F856" s="47"/>
      <c r="G856" s="48"/>
      <c r="H856" s="48" t="s">
        <v>168</v>
      </c>
      <c r="I856" s="47" t="n">
        <v>7.95</v>
      </c>
      <c r="J856" s="51" t="s">
        <v>2251</v>
      </c>
    </row>
    <row r="857" customFormat="false" ht="12.75" hidden="false" customHeight="false" outlineLevel="0" collapsed="false">
      <c r="A857" s="1" t="s">
        <v>2345</v>
      </c>
      <c r="B857" s="1" t="s">
        <v>3657</v>
      </c>
      <c r="C857" s="27" t="s">
        <v>2351</v>
      </c>
      <c r="D857" s="27" t="s">
        <v>13</v>
      </c>
      <c r="E857" s="46"/>
      <c r="F857" s="47"/>
      <c r="G857" s="48"/>
      <c r="H857" s="48" t="s">
        <v>168</v>
      </c>
      <c r="I857" s="47" t="n">
        <v>12.99</v>
      </c>
      <c r="J857" s="51" t="s">
        <v>2251</v>
      </c>
    </row>
    <row r="859" customFormat="false" ht="18" hidden="false" customHeight="false" outlineLevel="0" collapsed="false">
      <c r="C859" s="52" t="s">
        <v>2593</v>
      </c>
      <c r="D859" s="11" t="s">
        <v>1</v>
      </c>
    </row>
    <row r="860" customFormat="false" ht="12.75" hidden="false" customHeight="false" outlineLevel="0" collapsed="false">
      <c r="A860" s="1" t="s">
        <v>2591</v>
      </c>
      <c r="B860" s="1" t="s">
        <v>3026</v>
      </c>
      <c r="C860" s="27" t="s">
        <v>2594</v>
      </c>
      <c r="D860" s="27" t="s">
        <v>13</v>
      </c>
      <c r="E860" s="27"/>
      <c r="F860" s="31"/>
      <c r="G860" s="27"/>
      <c r="H860" s="30" t="s">
        <v>61</v>
      </c>
      <c r="I860" s="31" t="n">
        <v>0.1</v>
      </c>
      <c r="J860" s="30" t="s">
        <v>64</v>
      </c>
    </row>
    <row r="861" customFormat="false" ht="12.75" hidden="false" customHeight="false" outlineLevel="0" collapsed="false">
      <c r="A861" s="1" t="s">
        <v>2591</v>
      </c>
      <c r="B861" s="1" t="s">
        <v>3026</v>
      </c>
      <c r="C861" s="27" t="s">
        <v>2595</v>
      </c>
      <c r="D861" s="27" t="s">
        <v>88</v>
      </c>
      <c r="E861" s="27"/>
      <c r="F861" s="31"/>
      <c r="G861" s="27"/>
      <c r="H861" s="30" t="s">
        <v>61</v>
      </c>
      <c r="I861" s="31" t="n">
        <v>0.01</v>
      </c>
      <c r="J861" s="30" t="s">
        <v>64</v>
      </c>
    </row>
    <row r="862" customFormat="false" ht="12.75" hidden="false" customHeight="false" outlineLevel="0" collapsed="false">
      <c r="A862" s="1" t="s">
        <v>2591</v>
      </c>
      <c r="B862" s="1" t="s">
        <v>3026</v>
      </c>
      <c r="C862" s="27" t="s">
        <v>2596</v>
      </c>
      <c r="D862" s="27" t="s">
        <v>13</v>
      </c>
      <c r="E862" s="27"/>
      <c r="F862" s="31"/>
      <c r="G862" s="27"/>
      <c r="H862" s="30" t="s">
        <v>61</v>
      </c>
      <c r="I862" s="31" t="n">
        <v>0.05</v>
      </c>
      <c r="J862" s="30" t="s">
        <v>64</v>
      </c>
    </row>
    <row r="863" customFormat="false" ht="12.75" hidden="false" customHeight="false" outlineLevel="0" collapsed="false">
      <c r="A863" s="1" t="s">
        <v>2591</v>
      </c>
      <c r="B863" s="1" t="s">
        <v>3026</v>
      </c>
      <c r="C863" s="27" t="s">
        <v>2597</v>
      </c>
      <c r="D863" s="27" t="s">
        <v>13</v>
      </c>
      <c r="E863" s="27"/>
      <c r="F863" s="31"/>
      <c r="G863" s="27"/>
      <c r="H863" s="30" t="s">
        <v>61</v>
      </c>
      <c r="I863" s="31" t="n">
        <v>0.02</v>
      </c>
      <c r="J863" s="30" t="s">
        <v>64</v>
      </c>
    </row>
    <row r="864" customFormat="false" ht="12.75" hidden="false" customHeight="false" outlineLevel="0" collapsed="false">
      <c r="A864" s="1" t="s">
        <v>2591</v>
      </c>
      <c r="B864" s="1" t="s">
        <v>3026</v>
      </c>
      <c r="C864" s="27" t="s">
        <v>2598</v>
      </c>
      <c r="D864" s="27" t="s">
        <v>13</v>
      </c>
      <c r="E864" s="27"/>
      <c r="F864" s="31"/>
      <c r="G864" s="27"/>
      <c r="H864" s="30" t="s">
        <v>61</v>
      </c>
      <c r="I864" s="31" t="n">
        <v>0.04</v>
      </c>
      <c r="J864" s="30" t="s">
        <v>64</v>
      </c>
    </row>
    <row r="865" customFormat="false" ht="12.75" hidden="false" customHeight="false" outlineLevel="0" collapsed="false">
      <c r="A865" s="1" t="s">
        <v>2591</v>
      </c>
      <c r="B865" s="1" t="s">
        <v>3026</v>
      </c>
      <c r="C865" s="27" t="s">
        <v>2599</v>
      </c>
      <c r="D865" s="27" t="s">
        <v>13</v>
      </c>
      <c r="E865" s="27"/>
      <c r="F865" s="31"/>
      <c r="G865" s="27"/>
      <c r="H865" s="30" t="s">
        <v>61</v>
      </c>
      <c r="I865" s="31" t="n">
        <v>0.06</v>
      </c>
      <c r="J865" s="30" t="s">
        <v>64</v>
      </c>
    </row>
    <row r="866" customFormat="false" ht="12.75" hidden="false" customHeight="false" outlineLevel="0" collapsed="false">
      <c r="A866" s="1" t="s">
        <v>2591</v>
      </c>
      <c r="B866" s="1" t="s">
        <v>3026</v>
      </c>
      <c r="C866" s="27" t="s">
        <v>2600</v>
      </c>
      <c r="D866" s="27" t="s">
        <v>13</v>
      </c>
      <c r="E866" s="27"/>
      <c r="F866" s="31"/>
      <c r="G866" s="27"/>
      <c r="H866" s="30" t="s">
        <v>61</v>
      </c>
      <c r="I866" s="31" t="n">
        <v>0.03</v>
      </c>
      <c r="J866" s="30" t="s">
        <v>64</v>
      </c>
    </row>
    <row r="867" customFormat="false" ht="12.75" hidden="false" customHeight="false" outlineLevel="0" collapsed="false">
      <c r="A867" s="1" t="s">
        <v>2591</v>
      </c>
      <c r="B867" s="1" t="s">
        <v>3026</v>
      </c>
      <c r="C867" s="27" t="s">
        <v>2601</v>
      </c>
      <c r="D867" s="27" t="s">
        <v>24</v>
      </c>
      <c r="E867" s="27"/>
      <c r="F867" s="31"/>
      <c r="G867" s="27"/>
      <c r="H867" s="30" t="s">
        <v>61</v>
      </c>
      <c r="I867" s="31" t="n">
        <v>0.01</v>
      </c>
      <c r="J867" s="30" t="s">
        <v>64</v>
      </c>
    </row>
    <row r="868" customFormat="false" ht="12.75" hidden="false" customHeight="false" outlineLevel="0" collapsed="false">
      <c r="A868" s="1" t="s">
        <v>2591</v>
      </c>
      <c r="B868" s="1" t="s">
        <v>3026</v>
      </c>
      <c r="C868" s="27" t="s">
        <v>2602</v>
      </c>
      <c r="D868" s="27" t="s">
        <v>13</v>
      </c>
      <c r="E868" s="27"/>
      <c r="F868" s="31"/>
      <c r="G868" s="27"/>
      <c r="H868" s="30" t="s">
        <v>61</v>
      </c>
      <c r="I868" s="31" t="n">
        <v>0.18</v>
      </c>
      <c r="J868" s="30" t="s">
        <v>64</v>
      </c>
    </row>
    <row r="869" customFormat="false" ht="12.75" hidden="false" customHeight="false" outlineLevel="0" collapsed="false">
      <c r="A869" s="1" t="s">
        <v>2591</v>
      </c>
      <c r="B869" s="1" t="s">
        <v>3026</v>
      </c>
      <c r="C869" s="27" t="s">
        <v>2603</v>
      </c>
      <c r="D869" s="27" t="s">
        <v>13</v>
      </c>
      <c r="E869" s="27"/>
      <c r="F869" s="31"/>
      <c r="G869" s="27"/>
      <c r="H869" s="30" t="s">
        <v>61</v>
      </c>
      <c r="I869" s="31" t="n">
        <v>0.03</v>
      </c>
      <c r="J869" s="30" t="s">
        <v>64</v>
      </c>
    </row>
    <row r="870" customFormat="false" ht="12.75" hidden="false" customHeight="false" outlineLevel="0" collapsed="false">
      <c r="A870" s="1" t="s">
        <v>2591</v>
      </c>
      <c r="B870" s="1" t="s">
        <v>3026</v>
      </c>
      <c r="C870" s="27" t="s">
        <v>2604</v>
      </c>
      <c r="D870" s="27" t="s">
        <v>13</v>
      </c>
      <c r="E870" s="27"/>
      <c r="F870" s="31"/>
      <c r="G870" s="27"/>
      <c r="H870" s="30" t="s">
        <v>61</v>
      </c>
      <c r="I870" s="31" t="n">
        <v>0.05</v>
      </c>
      <c r="J870" s="30" t="s">
        <v>64</v>
      </c>
    </row>
    <row r="871" customFormat="false" ht="12.75" hidden="false" customHeight="false" outlineLevel="0" collapsed="false">
      <c r="A871" s="1" t="s">
        <v>2591</v>
      </c>
      <c r="B871" s="1" t="s">
        <v>3026</v>
      </c>
      <c r="C871" s="27" t="s">
        <v>2605</v>
      </c>
      <c r="D871" s="27" t="s">
        <v>49</v>
      </c>
      <c r="E871" s="27"/>
      <c r="F871" s="31"/>
      <c r="G871" s="27"/>
      <c r="H871" s="30" t="s">
        <v>168</v>
      </c>
      <c r="I871" s="31" t="n">
        <v>0.01</v>
      </c>
      <c r="J871" s="30" t="s">
        <v>64</v>
      </c>
    </row>
    <row r="872" customFormat="false" ht="12.75" hidden="false" customHeight="false" outlineLevel="0" collapsed="false">
      <c r="A872" s="1" t="s">
        <v>2591</v>
      </c>
      <c r="B872" s="1" t="s">
        <v>3026</v>
      </c>
      <c r="C872" s="27" t="s">
        <v>2606</v>
      </c>
      <c r="D872" s="27" t="s">
        <v>49</v>
      </c>
      <c r="E872" s="27"/>
      <c r="F872" s="31"/>
      <c r="G872" s="27"/>
      <c r="H872" s="30" t="s">
        <v>168</v>
      </c>
      <c r="I872" s="31" t="n">
        <v>0.01</v>
      </c>
      <c r="J872" s="30" t="s">
        <v>64</v>
      </c>
    </row>
    <row r="873" customFormat="false" ht="12.75" hidden="false" customHeight="false" outlineLevel="0" collapsed="false">
      <c r="A873" s="1" t="s">
        <v>2591</v>
      </c>
      <c r="B873" s="1" t="s">
        <v>3026</v>
      </c>
      <c r="C873" s="27" t="s">
        <v>2607</v>
      </c>
      <c r="D873" s="27" t="s">
        <v>49</v>
      </c>
      <c r="E873" s="27"/>
      <c r="F873" s="31"/>
      <c r="G873" s="27"/>
      <c r="H873" s="30" t="s">
        <v>168</v>
      </c>
      <c r="I873" s="31" t="n">
        <v>0.01</v>
      </c>
      <c r="J873" s="30" t="s">
        <v>64</v>
      </c>
    </row>
    <row r="874" customFormat="false" ht="12.75" hidden="false" customHeight="false" outlineLevel="0" collapsed="false">
      <c r="A874" s="1" t="s">
        <v>2591</v>
      </c>
      <c r="B874" s="1" t="s">
        <v>3026</v>
      </c>
      <c r="C874" s="27" t="s">
        <v>2608</v>
      </c>
      <c r="D874" s="27" t="s">
        <v>88</v>
      </c>
      <c r="E874" s="27"/>
      <c r="F874" s="31"/>
      <c r="G874" s="27"/>
      <c r="H874" s="30" t="s">
        <v>168</v>
      </c>
      <c r="I874" s="31" t="n">
        <v>0.01</v>
      </c>
      <c r="J874" s="30" t="s">
        <v>64</v>
      </c>
    </row>
    <row r="875" customFormat="false" ht="12.75" hidden="false" customHeight="false" outlineLevel="0" collapsed="false">
      <c r="A875" s="1" t="s">
        <v>2591</v>
      </c>
      <c r="B875" s="1" t="s">
        <v>3026</v>
      </c>
      <c r="C875" s="27" t="s">
        <v>2610</v>
      </c>
      <c r="D875" s="27" t="s">
        <v>13</v>
      </c>
      <c r="E875" s="27"/>
      <c r="F875" s="31"/>
      <c r="G875" s="27"/>
      <c r="H875" s="30" t="s">
        <v>168</v>
      </c>
      <c r="I875" s="31" t="n">
        <v>0.05</v>
      </c>
      <c r="J875" s="30" t="s">
        <v>64</v>
      </c>
    </row>
    <row r="876" customFormat="false" ht="12.75" hidden="false" customHeight="false" outlineLevel="0" collapsed="false">
      <c r="A876" s="1" t="s">
        <v>2591</v>
      </c>
      <c r="B876" s="1" t="s">
        <v>3026</v>
      </c>
      <c r="C876" s="27" t="s">
        <v>2611</v>
      </c>
      <c r="D876" s="27" t="s">
        <v>13</v>
      </c>
      <c r="E876" s="27"/>
      <c r="F876" s="31"/>
      <c r="G876" s="27"/>
      <c r="H876" s="30" t="s">
        <v>168</v>
      </c>
      <c r="I876" s="31" t="n">
        <v>0.02</v>
      </c>
      <c r="J876" s="30" t="s">
        <v>64</v>
      </c>
    </row>
    <row r="877" customFormat="false" ht="12.75" hidden="false" customHeight="false" outlineLevel="0" collapsed="false">
      <c r="A877" s="1" t="s">
        <v>2591</v>
      </c>
      <c r="B877" s="1" t="s">
        <v>3026</v>
      </c>
      <c r="C877" s="27" t="s">
        <v>2612</v>
      </c>
      <c r="D877" s="27" t="s">
        <v>13</v>
      </c>
      <c r="E877" s="27"/>
      <c r="F877" s="31"/>
      <c r="G877" s="27"/>
      <c r="H877" s="30" t="s">
        <v>168</v>
      </c>
      <c r="I877" s="31" t="n">
        <v>0.08</v>
      </c>
      <c r="J877" s="30" t="s">
        <v>64</v>
      </c>
    </row>
    <row r="878" customFormat="false" ht="12.75" hidden="false" customHeight="false" outlineLevel="0" collapsed="false">
      <c r="A878" s="1" t="s">
        <v>2591</v>
      </c>
      <c r="B878" s="1" t="s">
        <v>3026</v>
      </c>
      <c r="C878" s="27" t="s">
        <v>2613</v>
      </c>
      <c r="D878" s="27" t="s">
        <v>79</v>
      </c>
      <c r="E878" s="27"/>
      <c r="F878" s="31"/>
      <c r="G878" s="27"/>
      <c r="H878" s="30" t="s">
        <v>168</v>
      </c>
      <c r="I878" s="31" t="n">
        <v>0.01</v>
      </c>
      <c r="J878" s="30" t="s">
        <v>64</v>
      </c>
    </row>
    <row r="879" customFormat="false" ht="12.75" hidden="false" customHeight="false" outlineLevel="0" collapsed="false">
      <c r="A879" s="1" t="s">
        <v>2609</v>
      </c>
      <c r="B879" s="1" t="s">
        <v>3026</v>
      </c>
      <c r="C879" s="27" t="s">
        <v>2614</v>
      </c>
      <c r="D879" s="27" t="s">
        <v>2202</v>
      </c>
      <c r="E879" s="27"/>
      <c r="F879" s="31"/>
      <c r="G879" s="27"/>
      <c r="H879" s="30" t="s">
        <v>61</v>
      </c>
      <c r="I879" s="31" t="n">
        <v>0.01</v>
      </c>
      <c r="J879" s="30" t="s">
        <v>64</v>
      </c>
    </row>
    <row r="880" customFormat="false" ht="12.75" hidden="false" customHeight="false" outlineLevel="0" collapsed="false">
      <c r="A880" s="1" t="s">
        <v>2609</v>
      </c>
      <c r="B880" s="1" t="s">
        <v>3026</v>
      </c>
      <c r="C880" s="27" t="s">
        <v>2615</v>
      </c>
      <c r="D880" s="27" t="s">
        <v>13</v>
      </c>
      <c r="E880" s="27"/>
      <c r="F880" s="31"/>
      <c r="G880" s="27"/>
      <c r="H880" s="30" t="s">
        <v>61</v>
      </c>
      <c r="I880" s="31" t="n">
        <v>0.01</v>
      </c>
      <c r="J880" s="30" t="s">
        <v>64</v>
      </c>
    </row>
    <row r="881" customFormat="false" ht="12.75" hidden="false" customHeight="false" outlineLevel="0" collapsed="false">
      <c r="A881" s="1" t="s">
        <v>2609</v>
      </c>
      <c r="B881" s="1" t="s">
        <v>3026</v>
      </c>
      <c r="C881" s="27" t="s">
        <v>2617</v>
      </c>
      <c r="D881" s="27" t="s">
        <v>13</v>
      </c>
      <c r="E881" s="27"/>
      <c r="F881" s="31"/>
      <c r="G881" s="27"/>
      <c r="H881" s="30" t="s">
        <v>61</v>
      </c>
      <c r="I881" s="31" t="n">
        <v>0.04</v>
      </c>
      <c r="J881" s="30" t="s">
        <v>64</v>
      </c>
    </row>
    <row r="882" customFormat="false" ht="12.75" hidden="false" customHeight="false" outlineLevel="0" collapsed="false">
      <c r="A882" s="1" t="s">
        <v>2609</v>
      </c>
      <c r="B882" s="1" t="s">
        <v>3026</v>
      </c>
      <c r="C882" s="27" t="s">
        <v>2618</v>
      </c>
      <c r="D882" s="27" t="s">
        <v>20</v>
      </c>
      <c r="E882" s="27"/>
      <c r="F882" s="31"/>
      <c r="G882" s="27"/>
      <c r="H882" s="30" t="s">
        <v>168</v>
      </c>
      <c r="I882" s="31" t="n">
        <v>0.02</v>
      </c>
      <c r="J882" s="30" t="s">
        <v>64</v>
      </c>
    </row>
    <row r="883" customFormat="false" ht="12.75" hidden="false" customHeight="false" outlineLevel="0" collapsed="false">
      <c r="A883" s="1" t="s">
        <v>2609</v>
      </c>
      <c r="B883" s="1" t="s">
        <v>3026</v>
      </c>
      <c r="C883" s="27" t="s">
        <v>2619</v>
      </c>
      <c r="D883" s="27" t="s">
        <v>2202</v>
      </c>
      <c r="E883" s="27"/>
      <c r="F883" s="31"/>
      <c r="G883" s="27"/>
      <c r="H883" s="30" t="s">
        <v>168</v>
      </c>
      <c r="I883" s="31" t="n">
        <v>0.02</v>
      </c>
      <c r="J883" s="30" t="s">
        <v>64</v>
      </c>
    </row>
    <row r="884" customFormat="false" ht="12.75" hidden="false" customHeight="false" outlineLevel="0" collapsed="false">
      <c r="A884" s="1" t="s">
        <v>2609</v>
      </c>
      <c r="B884" s="1" t="s">
        <v>3026</v>
      </c>
      <c r="C884" s="27" t="s">
        <v>2620</v>
      </c>
      <c r="D884" s="27" t="s">
        <v>13</v>
      </c>
      <c r="E884" s="27"/>
      <c r="F884" s="31"/>
      <c r="G884" s="27"/>
      <c r="H884" s="30" t="s">
        <v>168</v>
      </c>
      <c r="I884" s="31" t="n">
        <v>0.06</v>
      </c>
      <c r="J884" s="30" t="s">
        <v>64</v>
      </c>
    </row>
    <row r="885" customFormat="false" ht="12.75" hidden="false" customHeight="false" outlineLevel="0" collapsed="false">
      <c r="A885" s="1" t="s">
        <v>2616</v>
      </c>
      <c r="B885" s="1" t="s">
        <v>3026</v>
      </c>
      <c r="C885" s="27" t="s">
        <v>2621</v>
      </c>
      <c r="D885" s="27" t="s">
        <v>2202</v>
      </c>
      <c r="E885" s="27"/>
      <c r="F885" s="31"/>
      <c r="G885" s="27"/>
      <c r="H885" s="30" t="s">
        <v>168</v>
      </c>
      <c r="I885" s="31" t="n">
        <v>0.04</v>
      </c>
      <c r="J885" s="30" t="s">
        <v>64</v>
      </c>
    </row>
    <row r="886" customFormat="false" ht="12.75" hidden="false" customHeight="false" outlineLevel="0" collapsed="false">
      <c r="A886" s="1" t="s">
        <v>2616</v>
      </c>
      <c r="B886" s="1" t="s">
        <v>3026</v>
      </c>
      <c r="C886" s="27" t="s">
        <v>2623</v>
      </c>
      <c r="D886" s="27" t="s">
        <v>13</v>
      </c>
      <c r="E886" s="27"/>
      <c r="F886" s="31"/>
      <c r="G886" s="27"/>
      <c r="H886" s="30" t="s">
        <v>168</v>
      </c>
      <c r="I886" s="31" t="n">
        <v>0.1</v>
      </c>
      <c r="J886" s="30" t="s">
        <v>64</v>
      </c>
    </row>
    <row r="887" customFormat="false" ht="12.75" hidden="false" customHeight="false" outlineLevel="0" collapsed="false">
      <c r="A887" s="1" t="s">
        <v>2616</v>
      </c>
      <c r="B887" s="1" t="s">
        <v>3026</v>
      </c>
      <c r="C887" s="27" t="s">
        <v>2624</v>
      </c>
      <c r="D887" s="27" t="s">
        <v>13</v>
      </c>
      <c r="E887" s="27"/>
      <c r="F887" s="31"/>
      <c r="G887" s="27"/>
      <c r="H887" s="30" t="s">
        <v>168</v>
      </c>
      <c r="I887" s="31" t="n">
        <v>0.18</v>
      </c>
      <c r="J887" s="30" t="s">
        <v>64</v>
      </c>
    </row>
    <row r="889" customFormat="false" ht="31.5" hidden="false" customHeight="false" outlineLevel="0" collapsed="false">
      <c r="B889" s="1" t="s">
        <v>2172</v>
      </c>
      <c r="C889" s="52" t="s">
        <v>2625</v>
      </c>
      <c r="D889" s="45" t="s">
        <v>1</v>
      </c>
    </row>
    <row r="890" customFormat="false" ht="12.75" hidden="false" customHeight="false" outlineLevel="0" collapsed="false">
      <c r="A890" s="1" t="s">
        <v>2622</v>
      </c>
      <c r="B890" s="1" t="s">
        <v>2172</v>
      </c>
      <c r="C890" s="27" t="s">
        <v>2626</v>
      </c>
      <c r="D890" s="27" t="s">
        <v>13</v>
      </c>
      <c r="E890" s="27"/>
      <c r="F890" s="31"/>
      <c r="G890" s="27"/>
      <c r="H890" s="30" t="s">
        <v>61</v>
      </c>
      <c r="I890" s="31" t="n">
        <v>2.99</v>
      </c>
      <c r="J890" s="30" t="s">
        <v>710</v>
      </c>
    </row>
    <row r="891" customFormat="false" ht="12.75" hidden="false" customHeight="false" outlineLevel="0" collapsed="false">
      <c r="A891" s="1" t="s">
        <v>2622</v>
      </c>
      <c r="B891" s="1" t="s">
        <v>2172</v>
      </c>
      <c r="C891" s="27" t="s">
        <v>2627</v>
      </c>
      <c r="D891" s="27" t="s">
        <v>13</v>
      </c>
      <c r="E891" s="27"/>
      <c r="F891" s="31"/>
      <c r="G891" s="27"/>
      <c r="H891" s="30" t="s">
        <v>61</v>
      </c>
      <c r="I891" s="31" t="n">
        <v>9.9</v>
      </c>
      <c r="J891" s="30" t="s">
        <v>710</v>
      </c>
    </row>
    <row r="892" customFormat="false" ht="12.75" hidden="false" customHeight="false" outlineLevel="0" collapsed="false">
      <c r="A892" s="1" t="s">
        <v>2622</v>
      </c>
      <c r="B892" s="1" t="s">
        <v>2172</v>
      </c>
      <c r="C892" s="27" t="s">
        <v>2629</v>
      </c>
      <c r="D892" s="27" t="s">
        <v>13</v>
      </c>
      <c r="E892" s="27"/>
      <c r="F892" s="31"/>
      <c r="G892" s="27"/>
      <c r="H892" s="30" t="s">
        <v>61</v>
      </c>
      <c r="I892" s="31" t="n">
        <v>9.45</v>
      </c>
      <c r="J892" s="30" t="s">
        <v>710</v>
      </c>
    </row>
    <row r="893" customFormat="false" ht="12.75" hidden="false" customHeight="false" outlineLevel="0" collapsed="false">
      <c r="A893" s="1" t="s">
        <v>2622</v>
      </c>
      <c r="B893" s="1" t="s">
        <v>2172</v>
      </c>
      <c r="C893" s="27" t="s">
        <v>2630</v>
      </c>
      <c r="D893" s="27" t="s">
        <v>13</v>
      </c>
      <c r="E893" s="27"/>
      <c r="F893" s="31"/>
      <c r="G893" s="27"/>
      <c r="H893" s="30" t="s">
        <v>61</v>
      </c>
      <c r="I893" s="31" t="n">
        <v>3.99</v>
      </c>
      <c r="J893" s="30" t="s">
        <v>710</v>
      </c>
    </row>
    <row r="894" customFormat="false" ht="12.75" hidden="false" customHeight="false" outlineLevel="0" collapsed="false">
      <c r="A894" s="1" t="s">
        <v>2622</v>
      </c>
      <c r="B894" s="1" t="s">
        <v>2172</v>
      </c>
      <c r="C894" s="27" t="s">
        <v>2631</v>
      </c>
      <c r="D894" s="27" t="s">
        <v>13</v>
      </c>
      <c r="E894" s="27"/>
      <c r="F894" s="31"/>
      <c r="G894" s="27"/>
      <c r="H894" s="30" t="s">
        <v>61</v>
      </c>
      <c r="I894" s="31" t="n">
        <v>4.95</v>
      </c>
      <c r="J894" s="30" t="s">
        <v>710</v>
      </c>
    </row>
    <row r="895" customFormat="false" ht="12.75" hidden="false" customHeight="false" outlineLevel="0" collapsed="false">
      <c r="A895" s="1" t="s">
        <v>2622</v>
      </c>
      <c r="B895" s="1" t="s">
        <v>2172</v>
      </c>
      <c r="C895" s="27" t="s">
        <v>2632</v>
      </c>
      <c r="D895" s="27" t="s">
        <v>13</v>
      </c>
      <c r="E895" s="27"/>
      <c r="F895" s="31"/>
      <c r="G895" s="27"/>
      <c r="H895" s="30" t="s">
        <v>61</v>
      </c>
      <c r="I895" s="31" t="n">
        <v>6.6</v>
      </c>
      <c r="J895" s="30" t="s">
        <v>710</v>
      </c>
    </row>
    <row r="896" customFormat="false" ht="12.75" hidden="false" customHeight="false" outlineLevel="0" collapsed="false">
      <c r="A896" s="1" t="s">
        <v>2628</v>
      </c>
      <c r="B896" s="1" t="s">
        <v>2172</v>
      </c>
      <c r="C896" s="27" t="s">
        <v>2633</v>
      </c>
      <c r="D896" s="27" t="s">
        <v>88</v>
      </c>
      <c r="E896" s="27"/>
      <c r="F896" s="31"/>
      <c r="G896" s="27"/>
      <c r="H896" s="30" t="s">
        <v>61</v>
      </c>
      <c r="I896" s="31" t="n">
        <v>0.43</v>
      </c>
      <c r="J896" s="30" t="s">
        <v>710</v>
      </c>
    </row>
    <row r="897" customFormat="false" ht="12.75" hidden="false" customHeight="false" outlineLevel="0" collapsed="false">
      <c r="A897" s="1" t="s">
        <v>2628</v>
      </c>
      <c r="B897" s="1" t="s">
        <v>2172</v>
      </c>
      <c r="C897" s="27" t="s">
        <v>2634</v>
      </c>
      <c r="D897" s="27"/>
      <c r="E897" s="27"/>
      <c r="F897" s="31"/>
      <c r="G897" s="27"/>
      <c r="H897" s="30" t="s">
        <v>61</v>
      </c>
      <c r="I897" s="31" t="n">
        <v>0.89</v>
      </c>
      <c r="J897" s="30" t="s">
        <v>710</v>
      </c>
    </row>
    <row r="898" customFormat="false" ht="12.75" hidden="false" customHeight="false" outlineLevel="0" collapsed="false">
      <c r="A898" s="1" t="s">
        <v>2628</v>
      </c>
      <c r="B898" s="1" t="s">
        <v>2172</v>
      </c>
      <c r="C898" s="27" t="s">
        <v>2635</v>
      </c>
      <c r="D898" s="27" t="s">
        <v>20</v>
      </c>
      <c r="E898" s="27"/>
      <c r="F898" s="31"/>
      <c r="G898" s="27"/>
      <c r="H898" s="30" t="s">
        <v>61</v>
      </c>
      <c r="I898" s="31" t="n">
        <v>0.77</v>
      </c>
      <c r="J898" s="30" t="s">
        <v>710</v>
      </c>
    </row>
    <row r="899" customFormat="false" ht="12.75" hidden="false" customHeight="false" outlineLevel="0" collapsed="false">
      <c r="A899" s="1" t="s">
        <v>2628</v>
      </c>
      <c r="B899" s="1" t="s">
        <v>2172</v>
      </c>
      <c r="C899" s="27" t="s">
        <v>2636</v>
      </c>
      <c r="D899" s="27" t="s">
        <v>390</v>
      </c>
      <c r="E899" s="27"/>
      <c r="F899" s="31"/>
      <c r="G899" s="27"/>
      <c r="H899" s="30" t="s">
        <v>61</v>
      </c>
      <c r="I899" s="31" t="n">
        <v>0.64</v>
      </c>
      <c r="J899" s="30" t="s">
        <v>710</v>
      </c>
    </row>
    <row r="900" customFormat="false" ht="12.75" hidden="false" customHeight="false" outlineLevel="0" collapsed="false">
      <c r="A900" s="1" t="s">
        <v>2628</v>
      </c>
      <c r="B900" s="1" t="s">
        <v>2172</v>
      </c>
      <c r="C900" s="27" t="s">
        <v>2637</v>
      </c>
      <c r="D900" s="27" t="s">
        <v>79</v>
      </c>
      <c r="E900" s="27"/>
      <c r="F900" s="31"/>
      <c r="G900" s="27"/>
      <c r="H900" s="30" t="s">
        <v>61</v>
      </c>
      <c r="I900" s="31" t="n">
        <v>0.86</v>
      </c>
      <c r="J900" s="30" t="s">
        <v>710</v>
      </c>
    </row>
    <row r="901" customFormat="false" ht="12.75" hidden="false" customHeight="false" outlineLevel="0" collapsed="false">
      <c r="A901" s="1" t="s">
        <v>2628</v>
      </c>
      <c r="B901" s="1" t="s">
        <v>2172</v>
      </c>
      <c r="C901" s="27" t="s">
        <v>2638</v>
      </c>
      <c r="D901" s="27" t="s">
        <v>13</v>
      </c>
      <c r="E901" s="27"/>
      <c r="F901" s="31"/>
      <c r="G901" s="27"/>
      <c r="H901" s="30" t="s">
        <v>61</v>
      </c>
      <c r="I901" s="31" t="n">
        <v>3.43</v>
      </c>
      <c r="J901" s="30" t="s">
        <v>710</v>
      </c>
    </row>
    <row r="902" customFormat="false" ht="12.75" hidden="false" customHeight="false" outlineLevel="0" collapsed="false">
      <c r="A902" s="1" t="s">
        <v>2628</v>
      </c>
      <c r="B902" s="1" t="s">
        <v>2172</v>
      </c>
      <c r="C902" s="27" t="s">
        <v>2639</v>
      </c>
      <c r="D902" s="27" t="s">
        <v>22</v>
      </c>
      <c r="E902" s="27"/>
      <c r="F902" s="31"/>
      <c r="G902" s="27"/>
      <c r="H902" s="30" t="s">
        <v>61</v>
      </c>
      <c r="I902" s="31" t="n">
        <v>0.83</v>
      </c>
      <c r="J902" s="30" t="s">
        <v>710</v>
      </c>
    </row>
    <row r="903" customFormat="false" ht="12.75" hidden="false" customHeight="false" outlineLevel="0" collapsed="false">
      <c r="A903" s="1" t="s">
        <v>2628</v>
      </c>
      <c r="B903" s="1" t="s">
        <v>2172</v>
      </c>
      <c r="C903" s="27" t="s">
        <v>2640</v>
      </c>
      <c r="D903" s="27" t="s">
        <v>88</v>
      </c>
      <c r="E903" s="27"/>
      <c r="F903" s="31"/>
      <c r="G903" s="27"/>
      <c r="H903" s="30" t="s">
        <v>61</v>
      </c>
      <c r="I903" s="31" t="n">
        <v>1.16</v>
      </c>
      <c r="J903" s="30" t="s">
        <v>710</v>
      </c>
    </row>
    <row r="904" customFormat="false" ht="12.75" hidden="false" customHeight="false" outlineLevel="0" collapsed="false">
      <c r="A904" s="1" t="s">
        <v>2628</v>
      </c>
      <c r="B904" s="1" t="s">
        <v>2172</v>
      </c>
      <c r="C904" s="27" t="s">
        <v>2641</v>
      </c>
      <c r="D904" s="27" t="s">
        <v>13</v>
      </c>
      <c r="E904" s="27"/>
      <c r="F904" s="31"/>
      <c r="G904" s="27"/>
      <c r="H904" s="30" t="s">
        <v>61</v>
      </c>
      <c r="I904" s="31" t="n">
        <v>2.49</v>
      </c>
      <c r="J904" s="30" t="s">
        <v>710</v>
      </c>
    </row>
    <row r="905" customFormat="false" ht="12.75" hidden="false" customHeight="false" outlineLevel="0" collapsed="false">
      <c r="A905" s="1" t="s">
        <v>2628</v>
      </c>
      <c r="B905" s="1" t="s">
        <v>2172</v>
      </c>
      <c r="C905" s="27" t="s">
        <v>2643</v>
      </c>
      <c r="D905" s="27" t="s">
        <v>13</v>
      </c>
      <c r="E905" s="27"/>
      <c r="F905" s="31"/>
      <c r="G905" s="27"/>
      <c r="H905" s="30" t="s">
        <v>168</v>
      </c>
      <c r="I905" s="31" t="n">
        <v>1.39</v>
      </c>
      <c r="J905" s="30" t="s">
        <v>710</v>
      </c>
    </row>
    <row r="906" customFormat="false" ht="12.75" hidden="false" customHeight="false" outlineLevel="0" collapsed="false">
      <c r="A906" s="1" t="s">
        <v>2628</v>
      </c>
      <c r="B906" s="1" t="s">
        <v>2172</v>
      </c>
      <c r="C906" s="27" t="s">
        <v>2645</v>
      </c>
      <c r="D906" s="27" t="s">
        <v>13</v>
      </c>
      <c r="E906" s="27"/>
      <c r="F906" s="31"/>
      <c r="G906" s="27"/>
      <c r="H906" s="30" t="s">
        <v>168</v>
      </c>
      <c r="I906" s="31" t="n">
        <v>3.99</v>
      </c>
      <c r="J906" s="30" t="s">
        <v>710</v>
      </c>
    </row>
    <row r="907" customFormat="false" ht="12.75" hidden="false" customHeight="false" outlineLevel="0" collapsed="false">
      <c r="A907" s="1" t="s">
        <v>2628</v>
      </c>
      <c r="B907" s="1" t="s">
        <v>2172</v>
      </c>
      <c r="C907" s="27" t="s">
        <v>2646</v>
      </c>
      <c r="D907" s="27" t="s">
        <v>13</v>
      </c>
      <c r="E907" s="27"/>
      <c r="F907" s="31"/>
      <c r="G907" s="27"/>
      <c r="H907" s="30" t="s">
        <v>168</v>
      </c>
      <c r="I907" s="31" t="n">
        <v>1.59</v>
      </c>
      <c r="J907" s="30" t="s">
        <v>710</v>
      </c>
    </row>
    <row r="908" customFormat="false" ht="12.75" hidden="false" customHeight="false" outlineLevel="0" collapsed="false">
      <c r="A908" s="1" t="s">
        <v>2628</v>
      </c>
      <c r="B908" s="1" t="s">
        <v>2172</v>
      </c>
      <c r="C908" s="27" t="s">
        <v>2647</v>
      </c>
      <c r="D908" s="27" t="s">
        <v>13</v>
      </c>
      <c r="E908" s="27"/>
      <c r="F908" s="31"/>
      <c r="G908" s="27"/>
      <c r="H908" s="30" t="s">
        <v>168</v>
      </c>
      <c r="I908" s="31" t="n">
        <v>1.59</v>
      </c>
      <c r="J908" s="30" t="s">
        <v>710</v>
      </c>
    </row>
    <row r="909" customFormat="false" ht="12.75" hidden="false" customHeight="false" outlineLevel="0" collapsed="false">
      <c r="A909" s="18" t="s">
        <v>2642</v>
      </c>
      <c r="B909" s="1" t="s">
        <v>2172</v>
      </c>
      <c r="C909" s="70" t="s">
        <v>2648</v>
      </c>
      <c r="D909" s="70" t="s">
        <v>13</v>
      </c>
      <c r="E909" s="72" t="n">
        <v>1.8</v>
      </c>
      <c r="F909" s="73" t="n">
        <v>0.82</v>
      </c>
      <c r="G909" s="74" t="s">
        <v>977</v>
      </c>
    </row>
    <row r="910" customFormat="false" ht="12.75" hidden="false" customHeight="false" outlineLevel="0" collapsed="false">
      <c r="A910" s="18" t="s">
        <v>2644</v>
      </c>
      <c r="B910" s="1" t="s">
        <v>2172</v>
      </c>
      <c r="C910" s="70" t="s">
        <v>2650</v>
      </c>
      <c r="D910" s="70" t="s">
        <v>13</v>
      </c>
      <c r="E910" s="72" t="n">
        <v>1.9</v>
      </c>
      <c r="F910" s="73" t="n">
        <v>0.77</v>
      </c>
      <c r="G910" s="74" t="s">
        <v>977</v>
      </c>
    </row>
    <row r="911" customFormat="false" ht="12.75" hidden="false" customHeight="false" outlineLevel="0" collapsed="false">
      <c r="A911" s="18" t="s">
        <v>2644</v>
      </c>
      <c r="B911" s="1" t="s">
        <v>2172</v>
      </c>
      <c r="C911" s="70" t="s">
        <v>2651</v>
      </c>
      <c r="D911" s="70" t="s">
        <v>79</v>
      </c>
      <c r="E911" s="72" t="n">
        <v>2.1</v>
      </c>
      <c r="F911" s="73" t="n">
        <v>0.43</v>
      </c>
      <c r="G911" s="74" t="s">
        <v>977</v>
      </c>
    </row>
    <row r="912" customFormat="false" ht="12.75" hidden="false" customHeight="false" outlineLevel="0" collapsed="false">
      <c r="A912" s="18" t="s">
        <v>2644</v>
      </c>
      <c r="B912" s="1" t="s">
        <v>2172</v>
      </c>
      <c r="C912" s="70" t="s">
        <v>2652</v>
      </c>
      <c r="D912" s="70" t="s">
        <v>88</v>
      </c>
      <c r="E912" s="72" t="n">
        <v>2.2</v>
      </c>
      <c r="F912" s="73" t="n">
        <v>0.22</v>
      </c>
      <c r="G912" s="74" t="s">
        <v>977</v>
      </c>
    </row>
    <row r="913" customFormat="false" ht="12.75" hidden="false" customHeight="false" outlineLevel="0" collapsed="false">
      <c r="A913" s="18" t="s">
        <v>2644</v>
      </c>
      <c r="B913" s="1" t="s">
        <v>2172</v>
      </c>
      <c r="C913" s="70" t="s">
        <v>2653</v>
      </c>
      <c r="D913" s="70" t="s">
        <v>13</v>
      </c>
      <c r="E913" s="72" t="n">
        <v>2.3</v>
      </c>
      <c r="F913" s="73" t="n">
        <v>3.5</v>
      </c>
      <c r="G913" s="74" t="s">
        <v>977</v>
      </c>
    </row>
    <row r="914" customFormat="false" ht="12.75" hidden="false" customHeight="false" outlineLevel="0" collapsed="false">
      <c r="A914" s="18" t="s">
        <v>2649</v>
      </c>
      <c r="B914" s="1" t="s">
        <v>2172</v>
      </c>
      <c r="C914" s="70" t="s">
        <v>2654</v>
      </c>
      <c r="D914" s="70" t="s">
        <v>13</v>
      </c>
      <c r="E914" s="72" t="n">
        <v>2.2</v>
      </c>
      <c r="F914" s="73" t="n">
        <v>0.98</v>
      </c>
      <c r="G914" s="74" t="s">
        <v>977</v>
      </c>
    </row>
    <row r="915" customFormat="false" ht="12.75" hidden="false" customHeight="false" outlineLevel="0" collapsed="false">
      <c r="A915" s="18" t="s">
        <v>2649</v>
      </c>
      <c r="B915" s="1" t="s">
        <v>2172</v>
      </c>
      <c r="C915" s="70" t="s">
        <v>2656</v>
      </c>
      <c r="D915" s="70" t="s">
        <v>13</v>
      </c>
      <c r="E915" s="72" t="n">
        <v>2.3</v>
      </c>
      <c r="F915" s="73" t="n">
        <v>0.76</v>
      </c>
      <c r="G915" s="74" t="s">
        <v>977</v>
      </c>
    </row>
    <row r="916" customFormat="false" ht="12.75" hidden="false" customHeight="false" outlineLevel="0" collapsed="false">
      <c r="A916" s="18" t="s">
        <v>2649</v>
      </c>
      <c r="B916" s="1" t="s">
        <v>2172</v>
      </c>
      <c r="C916" s="70" t="s">
        <v>2657</v>
      </c>
      <c r="D916" s="70" t="s">
        <v>13</v>
      </c>
      <c r="E916" s="72" t="n">
        <v>2.3</v>
      </c>
      <c r="F916" s="73" t="n">
        <v>8</v>
      </c>
      <c r="G916" s="74" t="s">
        <v>977</v>
      </c>
    </row>
    <row r="917" customFormat="false" ht="12.75" hidden="false" customHeight="false" outlineLevel="0" collapsed="false">
      <c r="A917" s="1" t="s">
        <v>2622</v>
      </c>
      <c r="B917" s="1" t="s">
        <v>2172</v>
      </c>
      <c r="C917" s="27" t="s">
        <v>2658</v>
      </c>
      <c r="D917" s="27" t="s">
        <v>13</v>
      </c>
      <c r="E917" s="27"/>
      <c r="F917" s="31"/>
      <c r="G917" s="27"/>
      <c r="H917" s="30" t="s">
        <v>61</v>
      </c>
      <c r="I917" s="31" t="n">
        <v>3.79</v>
      </c>
      <c r="J917" s="30" t="s">
        <v>64</v>
      </c>
    </row>
    <row r="918" customFormat="false" ht="12.75" hidden="false" customHeight="false" outlineLevel="0" collapsed="false">
      <c r="A918" s="1" t="s">
        <v>2622</v>
      </c>
      <c r="B918" s="1" t="s">
        <v>2172</v>
      </c>
      <c r="C918" s="27" t="s">
        <v>2659</v>
      </c>
      <c r="D918" s="27"/>
      <c r="E918" s="27"/>
      <c r="F918" s="31"/>
      <c r="G918" s="27"/>
      <c r="H918" s="30" t="s">
        <v>61</v>
      </c>
      <c r="I918" s="31" t="n">
        <v>8.25</v>
      </c>
      <c r="J918" s="30" t="s">
        <v>64</v>
      </c>
    </row>
    <row r="919" customFormat="false" ht="12.75" hidden="false" customHeight="false" outlineLevel="0" collapsed="false">
      <c r="A919" s="1" t="s">
        <v>2655</v>
      </c>
      <c r="B919" s="1" t="s">
        <v>2172</v>
      </c>
      <c r="C919" s="27" t="s">
        <v>2660</v>
      </c>
      <c r="D919" s="27" t="s">
        <v>13</v>
      </c>
      <c r="E919" s="27"/>
      <c r="F919" s="31"/>
      <c r="G919" s="27"/>
      <c r="H919" s="30" t="s">
        <v>61</v>
      </c>
      <c r="I919" s="31" t="n">
        <v>4.95</v>
      </c>
      <c r="J919" s="30" t="s">
        <v>64</v>
      </c>
    </row>
    <row r="920" customFormat="false" ht="12.75" hidden="false" customHeight="false" outlineLevel="0" collapsed="false">
      <c r="A920" s="1" t="s">
        <v>2628</v>
      </c>
      <c r="B920" s="1" t="s">
        <v>2172</v>
      </c>
      <c r="C920" s="27" t="s">
        <v>2661</v>
      </c>
      <c r="D920" s="27" t="s">
        <v>13</v>
      </c>
      <c r="E920" s="27"/>
      <c r="F920" s="31"/>
      <c r="G920" s="27"/>
      <c r="H920" s="30" t="s">
        <v>61</v>
      </c>
      <c r="I920" s="31" t="n">
        <v>7.87</v>
      </c>
      <c r="J920" s="30" t="s">
        <v>64</v>
      </c>
    </row>
    <row r="921" customFormat="false" ht="12.75" hidden="false" customHeight="false" outlineLevel="0" collapsed="false">
      <c r="A921" s="1" t="s">
        <v>2628</v>
      </c>
      <c r="B921" s="1" t="s">
        <v>2172</v>
      </c>
      <c r="C921" s="27" t="s">
        <v>2662</v>
      </c>
      <c r="D921" s="27" t="s">
        <v>88</v>
      </c>
      <c r="E921" s="27"/>
      <c r="F921" s="31"/>
      <c r="G921" s="27"/>
      <c r="H921" s="30" t="s">
        <v>61</v>
      </c>
      <c r="I921" s="31" t="n">
        <v>0.54</v>
      </c>
      <c r="J921" s="30" t="s">
        <v>64</v>
      </c>
    </row>
    <row r="922" customFormat="false" ht="12.75" hidden="false" customHeight="false" outlineLevel="0" collapsed="false">
      <c r="A922" s="1" t="s">
        <v>2628</v>
      </c>
      <c r="B922" s="1" t="s">
        <v>2172</v>
      </c>
      <c r="C922" s="27" t="s">
        <v>2663</v>
      </c>
      <c r="D922" s="27" t="s">
        <v>79</v>
      </c>
      <c r="E922" s="27"/>
      <c r="F922" s="31"/>
      <c r="G922" s="27"/>
      <c r="H922" s="30" t="s">
        <v>61</v>
      </c>
      <c r="I922" s="31" t="n">
        <v>1.09</v>
      </c>
      <c r="J922" s="30" t="s">
        <v>64</v>
      </c>
    </row>
    <row r="923" customFormat="false" ht="12.75" hidden="false" customHeight="false" outlineLevel="0" collapsed="false">
      <c r="A923" s="1" t="s">
        <v>2628</v>
      </c>
      <c r="B923" s="1" t="s">
        <v>2172</v>
      </c>
      <c r="C923" s="27" t="s">
        <v>2664</v>
      </c>
      <c r="D923" s="27" t="s">
        <v>13</v>
      </c>
      <c r="E923" s="27"/>
      <c r="F923" s="31"/>
      <c r="G923" s="27"/>
      <c r="H923" s="30" t="s">
        <v>61</v>
      </c>
      <c r="I923" s="31" t="n">
        <v>2.48</v>
      </c>
      <c r="J923" s="30" t="s">
        <v>64</v>
      </c>
    </row>
    <row r="924" customFormat="false" ht="12.75" hidden="false" customHeight="false" outlineLevel="0" collapsed="false">
      <c r="A924" s="1" t="s">
        <v>2628</v>
      </c>
      <c r="B924" s="1" t="s">
        <v>2172</v>
      </c>
      <c r="C924" s="27" t="s">
        <v>2665</v>
      </c>
      <c r="D924" s="27" t="s">
        <v>13</v>
      </c>
      <c r="E924" s="27"/>
      <c r="F924" s="31"/>
      <c r="G924" s="27"/>
      <c r="H924" s="30" t="s">
        <v>168</v>
      </c>
      <c r="I924" s="31" t="n">
        <v>1.9</v>
      </c>
      <c r="J924" s="30" t="s">
        <v>64</v>
      </c>
    </row>
    <row r="925" customFormat="false" ht="12.75" hidden="false" customHeight="false" outlineLevel="0" collapsed="false">
      <c r="A925" s="1" t="s">
        <v>2628</v>
      </c>
      <c r="B925" s="1" t="s">
        <v>2172</v>
      </c>
      <c r="C925" s="27" t="s">
        <v>2666</v>
      </c>
      <c r="D925" s="27" t="s">
        <v>49</v>
      </c>
      <c r="E925" s="27"/>
      <c r="F925" s="31"/>
      <c r="G925" s="27"/>
      <c r="H925" s="30" t="s">
        <v>168</v>
      </c>
      <c r="I925" s="31" t="n">
        <v>0.54</v>
      </c>
      <c r="J925" s="30" t="s">
        <v>64</v>
      </c>
    </row>
    <row r="926" customFormat="false" ht="12.75" hidden="false" customHeight="false" outlineLevel="0" collapsed="false">
      <c r="A926" s="1" t="s">
        <v>2628</v>
      </c>
      <c r="B926" s="1" t="s">
        <v>2172</v>
      </c>
      <c r="C926" s="27" t="s">
        <v>2667</v>
      </c>
      <c r="D926" s="27" t="s">
        <v>13</v>
      </c>
      <c r="E926" s="27"/>
      <c r="F926" s="31"/>
      <c r="G926" s="27"/>
      <c r="H926" s="30" t="s">
        <v>168</v>
      </c>
      <c r="I926" s="31" t="n">
        <v>2.78</v>
      </c>
      <c r="J926" s="30" t="s">
        <v>64</v>
      </c>
    </row>
    <row r="928" customFormat="false" ht="18" hidden="false" customHeight="false" outlineLevel="0" collapsed="false">
      <c r="C928" s="52" t="s">
        <v>2689</v>
      </c>
      <c r="D928" s="45" t="s">
        <v>1</v>
      </c>
    </row>
    <row r="929" customFormat="false" ht="12.75" hidden="false" customHeight="false" outlineLevel="0" collapsed="false">
      <c r="A929" s="1" t="s">
        <v>2690</v>
      </c>
      <c r="B929" s="1" t="s">
        <v>1371</v>
      </c>
      <c r="C929" s="27" t="s">
        <v>2691</v>
      </c>
      <c r="D929" s="27"/>
      <c r="E929" s="27"/>
      <c r="F929" s="31"/>
      <c r="G929" s="27"/>
      <c r="H929" s="30" t="s">
        <v>61</v>
      </c>
      <c r="I929" s="31" t="n">
        <v>0.04</v>
      </c>
      <c r="J929" s="30" t="s">
        <v>2671</v>
      </c>
    </row>
    <row r="930" customFormat="false" ht="12.75" hidden="false" customHeight="false" outlineLevel="0" collapsed="false">
      <c r="A930" s="1" t="s">
        <v>2690</v>
      </c>
      <c r="B930" s="1" t="s">
        <v>1371</v>
      </c>
      <c r="C930" s="27" t="s">
        <v>2692</v>
      </c>
      <c r="D930" s="27" t="s">
        <v>88</v>
      </c>
      <c r="E930" s="27"/>
      <c r="F930" s="31"/>
      <c r="G930" s="27"/>
      <c r="H930" s="30" t="s">
        <v>61</v>
      </c>
      <c r="I930" s="31" t="n">
        <v>0.03</v>
      </c>
      <c r="J930" s="30" t="s">
        <v>2671</v>
      </c>
    </row>
    <row r="931" customFormat="false" ht="12.75" hidden="false" customHeight="false" outlineLevel="0" collapsed="false">
      <c r="A931" s="1" t="s">
        <v>2690</v>
      </c>
      <c r="B931" s="1" t="s">
        <v>1371</v>
      </c>
      <c r="C931" s="27" t="s">
        <v>2693</v>
      </c>
      <c r="D931" s="27" t="s">
        <v>49</v>
      </c>
      <c r="E931" s="27"/>
      <c r="F931" s="31"/>
      <c r="G931" s="27"/>
      <c r="H931" s="30" t="s">
        <v>61</v>
      </c>
      <c r="I931" s="31" t="n">
        <v>0.02</v>
      </c>
      <c r="J931" s="30" t="s">
        <v>2671</v>
      </c>
    </row>
    <row r="932" customFormat="false" ht="12.75" hidden="false" customHeight="false" outlineLevel="0" collapsed="false">
      <c r="A932" s="1" t="s">
        <v>2690</v>
      </c>
      <c r="B932" s="1" t="s">
        <v>1371</v>
      </c>
      <c r="C932" s="27" t="s">
        <v>2694</v>
      </c>
      <c r="D932" s="27" t="s">
        <v>13</v>
      </c>
      <c r="E932" s="27"/>
      <c r="F932" s="31"/>
      <c r="G932" s="27"/>
      <c r="H932" s="30" t="s">
        <v>61</v>
      </c>
      <c r="I932" s="31" t="n">
        <v>0.07</v>
      </c>
      <c r="J932" s="30" t="s">
        <v>2671</v>
      </c>
    </row>
    <row r="933" customFormat="false" ht="12.75" hidden="false" customHeight="false" outlineLevel="0" collapsed="false">
      <c r="A933" s="1" t="s">
        <v>2690</v>
      </c>
      <c r="B933" s="1" t="s">
        <v>1371</v>
      </c>
      <c r="C933" s="27" t="s">
        <v>2695</v>
      </c>
      <c r="D933" s="27" t="s">
        <v>13</v>
      </c>
      <c r="E933" s="27"/>
      <c r="F933" s="31"/>
      <c r="G933" s="27"/>
      <c r="H933" s="30" t="s">
        <v>168</v>
      </c>
      <c r="I933" s="31" t="n">
        <v>0.09</v>
      </c>
      <c r="J933" s="30" t="s">
        <v>2671</v>
      </c>
    </row>
    <row r="934" customFormat="false" ht="12.75" hidden="false" customHeight="false" outlineLevel="0" collapsed="false">
      <c r="A934" s="1" t="s">
        <v>2690</v>
      </c>
      <c r="B934" s="1" t="s">
        <v>1371</v>
      </c>
      <c r="C934" s="27" t="s">
        <v>2696</v>
      </c>
      <c r="D934" s="27" t="s">
        <v>13</v>
      </c>
      <c r="E934" s="27"/>
      <c r="F934" s="31"/>
      <c r="G934" s="27"/>
      <c r="H934" s="30" t="s">
        <v>168</v>
      </c>
      <c r="I934" s="31" t="n">
        <v>0.04</v>
      </c>
      <c r="J934" s="30" t="s">
        <v>2671</v>
      </c>
    </row>
    <row r="935" customFormat="false" ht="12.75" hidden="false" customHeight="false" outlineLevel="0" collapsed="false">
      <c r="A935" s="1" t="s">
        <v>2690</v>
      </c>
      <c r="B935" s="1" t="s">
        <v>1371</v>
      </c>
      <c r="C935" s="27" t="s">
        <v>2697</v>
      </c>
      <c r="D935" s="27" t="s">
        <v>51</v>
      </c>
      <c r="E935" s="27"/>
      <c r="F935" s="31"/>
      <c r="G935" s="27"/>
      <c r="H935" s="30" t="s">
        <v>168</v>
      </c>
      <c r="I935" s="31" t="n">
        <v>0.03</v>
      </c>
      <c r="J935" s="30" t="s">
        <v>2671</v>
      </c>
    </row>
    <row r="936" customFormat="false" ht="12.75" hidden="false" customHeight="false" outlineLevel="0" collapsed="false">
      <c r="A936" s="1" t="s">
        <v>2690</v>
      </c>
      <c r="B936" s="1" t="s">
        <v>1371</v>
      </c>
      <c r="C936" s="27" t="s">
        <v>2698</v>
      </c>
      <c r="D936" s="27" t="s">
        <v>20</v>
      </c>
      <c r="E936" s="27"/>
      <c r="F936" s="31"/>
      <c r="G936" s="27"/>
      <c r="H936" s="30" t="s">
        <v>168</v>
      </c>
      <c r="I936" s="31" t="n">
        <v>0.02</v>
      </c>
      <c r="J936" s="30" t="s">
        <v>2671</v>
      </c>
    </row>
    <row r="937" customFormat="false" ht="12.75" hidden="false" customHeight="false" outlineLevel="0" collapsed="false">
      <c r="A937" s="1" t="s">
        <v>2690</v>
      </c>
      <c r="B937" s="1" t="s">
        <v>1371</v>
      </c>
      <c r="C937" s="27" t="s">
        <v>2699</v>
      </c>
      <c r="D937" s="27" t="s">
        <v>13</v>
      </c>
      <c r="E937" s="27"/>
      <c r="F937" s="31"/>
      <c r="G937" s="27"/>
      <c r="H937" s="30" t="s">
        <v>168</v>
      </c>
      <c r="I937" s="31" t="n">
        <v>0.03</v>
      </c>
      <c r="J937" s="30" t="s">
        <v>2671</v>
      </c>
    </row>
    <row r="938" customFormat="false" ht="12.75" hidden="false" customHeight="false" outlineLevel="0" collapsed="false">
      <c r="A938" s="1" t="s">
        <v>2690</v>
      </c>
      <c r="B938" s="1" t="s">
        <v>1371</v>
      </c>
      <c r="C938" s="27" t="s">
        <v>2700</v>
      </c>
      <c r="D938" s="27" t="s">
        <v>13</v>
      </c>
      <c r="E938" s="27"/>
      <c r="F938" s="31"/>
      <c r="G938" s="27"/>
      <c r="H938" s="30" t="s">
        <v>168</v>
      </c>
      <c r="I938" s="31" t="n">
        <v>0.03</v>
      </c>
      <c r="J938" s="30" t="s">
        <v>2671</v>
      </c>
    </row>
    <row r="939" customFormat="false" ht="12.75" hidden="false" customHeight="false" outlineLevel="0" collapsed="false">
      <c r="A939" s="1" t="s">
        <v>2690</v>
      </c>
      <c r="B939" s="1" t="s">
        <v>1371</v>
      </c>
      <c r="C939" s="27" t="s">
        <v>2701</v>
      </c>
      <c r="D939" s="27" t="s">
        <v>193</v>
      </c>
      <c r="E939" s="27"/>
      <c r="F939" s="31"/>
      <c r="G939" s="27"/>
      <c r="H939" s="30" t="s">
        <v>168</v>
      </c>
      <c r="I939" s="31" t="n">
        <v>0.03</v>
      </c>
      <c r="J939" s="30" t="s">
        <v>2671</v>
      </c>
    </row>
    <row r="940" customFormat="false" ht="12.75" hidden="false" customHeight="false" outlineLevel="0" collapsed="false">
      <c r="A940" s="1" t="s">
        <v>2690</v>
      </c>
      <c r="B940" s="1" t="s">
        <v>1371</v>
      </c>
      <c r="C940" s="27" t="s">
        <v>2702</v>
      </c>
      <c r="D940" s="27" t="s">
        <v>79</v>
      </c>
      <c r="E940" s="27"/>
      <c r="F940" s="31"/>
      <c r="G940" s="27"/>
      <c r="H940" s="30" t="s">
        <v>168</v>
      </c>
      <c r="I940" s="31" t="n">
        <v>0.02</v>
      </c>
      <c r="J940" s="30" t="s">
        <v>2671</v>
      </c>
    </row>
    <row r="941" customFormat="false" ht="12.75" hidden="false" customHeight="false" outlineLevel="0" collapsed="false">
      <c r="A941" s="1" t="s">
        <v>2690</v>
      </c>
      <c r="B941" s="1" t="s">
        <v>1371</v>
      </c>
      <c r="C941" s="27" t="s">
        <v>2703</v>
      </c>
      <c r="D941" s="27" t="s">
        <v>79</v>
      </c>
      <c r="E941" s="27"/>
      <c r="F941" s="31"/>
      <c r="G941" s="27"/>
      <c r="H941" s="30" t="s">
        <v>168</v>
      </c>
      <c r="I941" s="31" t="n">
        <v>0.03</v>
      </c>
      <c r="J941" s="30" t="s">
        <v>2671</v>
      </c>
    </row>
    <row r="942" customFormat="false" ht="12.75" hidden="false" customHeight="false" outlineLevel="0" collapsed="false">
      <c r="A942" s="1" t="s">
        <v>2690</v>
      </c>
      <c r="B942" s="1" t="s">
        <v>1371</v>
      </c>
      <c r="C942" s="27" t="s">
        <v>2704</v>
      </c>
      <c r="D942" s="27" t="s">
        <v>390</v>
      </c>
      <c r="E942" s="27"/>
      <c r="F942" s="31"/>
      <c r="G942" s="27"/>
      <c r="H942" s="30" t="s">
        <v>168</v>
      </c>
      <c r="I942" s="31" t="n">
        <v>0.03</v>
      </c>
      <c r="J942" s="30" t="s">
        <v>2671</v>
      </c>
    </row>
    <row r="943" customFormat="false" ht="12.75" hidden="false" customHeight="false" outlineLevel="0" collapsed="false">
      <c r="A943" s="1" t="s">
        <v>2690</v>
      </c>
      <c r="B943" s="1" t="s">
        <v>1371</v>
      </c>
      <c r="C943" s="27" t="s">
        <v>2705</v>
      </c>
      <c r="D943" s="27"/>
      <c r="E943" s="27"/>
      <c r="F943" s="31"/>
      <c r="G943" s="27"/>
      <c r="H943" s="30" t="s">
        <v>168</v>
      </c>
      <c r="I943" s="31" t="n">
        <v>0.02</v>
      </c>
      <c r="J943" s="30" t="s">
        <v>2671</v>
      </c>
    </row>
    <row r="944" customFormat="false" ht="12.75" hidden="false" customHeight="false" outlineLevel="0" collapsed="false">
      <c r="A944" s="1" t="s">
        <v>2690</v>
      </c>
      <c r="B944" s="1" t="s">
        <v>1371</v>
      </c>
      <c r="C944" s="27" t="s">
        <v>2706</v>
      </c>
      <c r="D944" s="27" t="s">
        <v>88</v>
      </c>
      <c r="E944" s="27"/>
      <c r="F944" s="31"/>
      <c r="G944" s="27"/>
      <c r="H944" s="30" t="s">
        <v>168</v>
      </c>
      <c r="I944" s="31" t="n">
        <v>0.04</v>
      </c>
      <c r="J944" s="30" t="s">
        <v>2671</v>
      </c>
    </row>
    <row r="945" customFormat="false" ht="12.75" hidden="false" customHeight="false" outlineLevel="0" collapsed="false">
      <c r="A945" s="1" t="s">
        <v>2690</v>
      </c>
      <c r="B945" s="1" t="s">
        <v>1371</v>
      </c>
      <c r="C945" s="27" t="s">
        <v>2707</v>
      </c>
      <c r="D945" s="27"/>
      <c r="E945" s="27"/>
      <c r="F945" s="31"/>
      <c r="G945" s="27"/>
      <c r="H945" s="30" t="s">
        <v>168</v>
      </c>
      <c r="I945" s="31" t="n">
        <v>0.12</v>
      </c>
      <c r="J945" s="30" t="s">
        <v>2671</v>
      </c>
    </row>
    <row r="946" customFormat="false" ht="12.75" hidden="false" customHeight="false" outlineLevel="0" collapsed="false">
      <c r="A946" s="1" t="s">
        <v>2690</v>
      </c>
      <c r="B946" s="1" t="s">
        <v>1371</v>
      </c>
      <c r="C946" s="27" t="s">
        <v>2708</v>
      </c>
      <c r="D946" s="27"/>
      <c r="E946" s="27"/>
      <c r="F946" s="31"/>
      <c r="G946" s="27"/>
      <c r="H946" s="30" t="s">
        <v>168</v>
      </c>
      <c r="I946" s="31" t="n">
        <v>0.11</v>
      </c>
      <c r="J946" s="30" t="s">
        <v>2671</v>
      </c>
    </row>
    <row r="947" customFormat="false" ht="12.75" hidden="false" customHeight="false" outlineLevel="0" collapsed="false">
      <c r="A947" s="1" t="s">
        <v>2690</v>
      </c>
      <c r="B947" s="1" t="s">
        <v>1371</v>
      </c>
      <c r="C947" s="27" t="s">
        <v>2709</v>
      </c>
      <c r="D947" s="27"/>
      <c r="E947" s="27"/>
      <c r="F947" s="31"/>
      <c r="G947" s="27"/>
      <c r="H947" s="30" t="s">
        <v>168</v>
      </c>
      <c r="I947" s="31" t="n">
        <v>0.1</v>
      </c>
      <c r="J947" s="30" t="s">
        <v>2671</v>
      </c>
    </row>
    <row r="948" customFormat="false" ht="12.75" hidden="false" customHeight="false" outlineLevel="0" collapsed="false">
      <c r="A948" s="1" t="s">
        <v>2690</v>
      </c>
      <c r="B948" s="1" t="s">
        <v>1371</v>
      </c>
      <c r="C948" s="27" t="s">
        <v>2710</v>
      </c>
      <c r="D948" s="27"/>
      <c r="E948" s="27"/>
      <c r="F948" s="31"/>
      <c r="G948" s="27"/>
      <c r="H948" s="30" t="s">
        <v>168</v>
      </c>
      <c r="I948" s="31" t="n">
        <v>0.15</v>
      </c>
      <c r="J948" s="30" t="s">
        <v>2671</v>
      </c>
    </row>
    <row r="949" customFormat="false" ht="12.75" hidden="false" customHeight="false" outlineLevel="0" collapsed="false">
      <c r="A949" s="1" t="s">
        <v>2690</v>
      </c>
      <c r="B949" s="1" t="s">
        <v>1371</v>
      </c>
      <c r="C949" s="27" t="s">
        <v>2711</v>
      </c>
      <c r="D949" s="27" t="s">
        <v>24</v>
      </c>
      <c r="E949" s="27"/>
      <c r="F949" s="31"/>
      <c r="G949" s="27"/>
      <c r="H949" s="30" t="s">
        <v>168</v>
      </c>
      <c r="I949" s="31" t="n">
        <v>0.03</v>
      </c>
      <c r="J949" s="30" t="s">
        <v>2671</v>
      </c>
    </row>
    <row r="950" customFormat="false" ht="12.75" hidden="false" customHeight="false" outlineLevel="0" collapsed="false">
      <c r="A950" s="1" t="s">
        <v>2690</v>
      </c>
      <c r="B950" s="1" t="s">
        <v>1371</v>
      </c>
      <c r="C950" s="27" t="s">
        <v>2712</v>
      </c>
      <c r="D950" s="27"/>
      <c r="E950" s="27"/>
      <c r="F950" s="31"/>
      <c r="G950" s="27"/>
      <c r="H950" s="30" t="s">
        <v>168</v>
      </c>
      <c r="I950" s="31" t="n">
        <v>0.12</v>
      </c>
      <c r="J950" s="30" t="s">
        <v>2671</v>
      </c>
    </row>
    <row r="951" customFormat="false" ht="12.75" hidden="false" customHeight="false" outlineLevel="0" collapsed="false">
      <c r="A951" s="1" t="s">
        <v>2690</v>
      </c>
      <c r="B951" s="1" t="s">
        <v>1371</v>
      </c>
      <c r="C951" s="27" t="s">
        <v>2713</v>
      </c>
      <c r="D951" s="27" t="s">
        <v>70</v>
      </c>
      <c r="E951" s="27"/>
      <c r="F951" s="31"/>
      <c r="G951" s="27"/>
      <c r="H951" s="30" t="s">
        <v>168</v>
      </c>
      <c r="I951" s="31" t="n">
        <v>0.03</v>
      </c>
      <c r="J951" s="30" t="s">
        <v>2671</v>
      </c>
    </row>
    <row r="952" customFormat="false" ht="12.75" hidden="false" customHeight="false" outlineLevel="0" collapsed="false">
      <c r="A952" s="1" t="s">
        <v>2690</v>
      </c>
      <c r="B952" s="1" t="s">
        <v>1371</v>
      </c>
      <c r="C952" s="27" t="s">
        <v>2714</v>
      </c>
      <c r="D952" s="27"/>
      <c r="E952" s="27"/>
      <c r="F952" s="31"/>
      <c r="G952" s="27"/>
      <c r="H952" s="30" t="s">
        <v>168</v>
      </c>
      <c r="I952" s="31" t="n">
        <v>0.11</v>
      </c>
      <c r="J952" s="30" t="s">
        <v>2671</v>
      </c>
    </row>
    <row r="953" customFormat="false" ht="12.75" hidden="false" customHeight="false" outlineLevel="0" collapsed="false">
      <c r="A953" s="1" t="s">
        <v>2715</v>
      </c>
      <c r="B953" s="1" t="s">
        <v>1371</v>
      </c>
      <c r="C953" s="27" t="s">
        <v>2716</v>
      </c>
      <c r="D953" s="27"/>
      <c r="E953" s="27"/>
      <c r="F953" s="31"/>
      <c r="G953" s="27"/>
      <c r="H953" s="30" t="s">
        <v>61</v>
      </c>
      <c r="I953" s="31" t="n">
        <v>0.13</v>
      </c>
      <c r="J953" s="30" t="s">
        <v>2671</v>
      </c>
    </row>
    <row r="954" customFormat="false" ht="12.75" hidden="false" customHeight="false" outlineLevel="0" collapsed="false">
      <c r="A954" s="1" t="s">
        <v>2715</v>
      </c>
      <c r="B954" s="1" t="s">
        <v>1371</v>
      </c>
      <c r="C954" s="27" t="s">
        <v>2717</v>
      </c>
      <c r="D954" s="27"/>
      <c r="E954" s="27"/>
      <c r="F954" s="31"/>
      <c r="G954" s="27"/>
      <c r="H954" s="30" t="s">
        <v>61</v>
      </c>
      <c r="I954" s="31" t="n">
        <v>0.06</v>
      </c>
      <c r="J954" s="30" t="s">
        <v>2671</v>
      </c>
    </row>
    <row r="955" customFormat="false" ht="12.75" hidden="false" customHeight="false" outlineLevel="0" collapsed="false">
      <c r="A955" s="1" t="s">
        <v>2715</v>
      </c>
      <c r="B955" s="1" t="s">
        <v>1371</v>
      </c>
      <c r="C955" s="27" t="s">
        <v>2718</v>
      </c>
      <c r="D955" s="27" t="s">
        <v>79</v>
      </c>
      <c r="E955" s="27"/>
      <c r="F955" s="31"/>
      <c r="G955" s="27"/>
      <c r="H955" s="30" t="s">
        <v>61</v>
      </c>
      <c r="I955" s="31" t="n">
        <v>0.05</v>
      </c>
      <c r="J955" s="30" t="s">
        <v>2671</v>
      </c>
    </row>
    <row r="956" customFormat="false" ht="12.75" hidden="false" customHeight="false" outlineLevel="0" collapsed="false">
      <c r="A956" s="1" t="s">
        <v>2715</v>
      </c>
      <c r="B956" s="1" t="s">
        <v>1371</v>
      </c>
      <c r="C956" s="27" t="s">
        <v>2719</v>
      </c>
      <c r="D956" s="27" t="s">
        <v>193</v>
      </c>
      <c r="E956" s="27"/>
      <c r="F956" s="31"/>
      <c r="G956" s="27"/>
      <c r="H956" s="30" t="s">
        <v>61</v>
      </c>
      <c r="I956" s="31" t="n">
        <v>0.1</v>
      </c>
      <c r="J956" s="30" t="s">
        <v>2671</v>
      </c>
    </row>
    <row r="957" customFormat="false" ht="12.75" hidden="false" customHeight="false" outlineLevel="0" collapsed="false">
      <c r="A957" s="1" t="s">
        <v>2715</v>
      </c>
      <c r="B957" s="1" t="s">
        <v>1371</v>
      </c>
      <c r="C957" s="27" t="s">
        <v>2720</v>
      </c>
      <c r="D957" s="27" t="s">
        <v>79</v>
      </c>
      <c r="E957" s="27"/>
      <c r="F957" s="31"/>
      <c r="G957" s="27"/>
      <c r="H957" s="30" t="s">
        <v>61</v>
      </c>
      <c r="I957" s="31" t="n">
        <v>0.05</v>
      </c>
      <c r="J957" s="30" t="s">
        <v>2671</v>
      </c>
    </row>
    <row r="958" customFormat="false" ht="12.75" hidden="false" customHeight="false" outlineLevel="0" collapsed="false">
      <c r="A958" s="1" t="s">
        <v>2715</v>
      </c>
      <c r="B958" s="1" t="s">
        <v>1371</v>
      </c>
      <c r="C958" s="27" t="s">
        <v>2721</v>
      </c>
      <c r="D958" s="27" t="s">
        <v>390</v>
      </c>
      <c r="E958" s="27"/>
      <c r="F958" s="31"/>
      <c r="G958" s="27"/>
      <c r="H958" s="30" t="s">
        <v>61</v>
      </c>
      <c r="I958" s="31" t="n">
        <v>0.06</v>
      </c>
      <c r="J958" s="30" t="s">
        <v>2671</v>
      </c>
    </row>
    <row r="959" customFormat="false" ht="12.75" hidden="false" customHeight="false" outlineLevel="0" collapsed="false">
      <c r="A959" s="1" t="s">
        <v>2715</v>
      </c>
      <c r="B959" s="1" t="s">
        <v>1371</v>
      </c>
      <c r="C959" s="27" t="s">
        <v>2722</v>
      </c>
      <c r="D959" s="27" t="s">
        <v>88</v>
      </c>
      <c r="E959" s="27"/>
      <c r="F959" s="31"/>
      <c r="G959" s="27"/>
      <c r="H959" s="30" t="s">
        <v>61</v>
      </c>
      <c r="I959" s="31" t="n">
        <v>0.05</v>
      </c>
      <c r="J959" s="30" t="s">
        <v>2671</v>
      </c>
    </row>
    <row r="960" customFormat="false" ht="12.75" hidden="false" customHeight="false" outlineLevel="0" collapsed="false">
      <c r="A960" s="1" t="s">
        <v>2715</v>
      </c>
      <c r="B960" s="1" t="s">
        <v>1371</v>
      </c>
      <c r="C960" s="27" t="s">
        <v>2723</v>
      </c>
      <c r="D960" s="27" t="s">
        <v>24</v>
      </c>
      <c r="E960" s="27"/>
      <c r="F960" s="31"/>
      <c r="G960" s="27"/>
      <c r="H960" s="30" t="s">
        <v>61</v>
      </c>
      <c r="I960" s="31" t="n">
        <v>0.06</v>
      </c>
      <c r="J960" s="30" t="s">
        <v>2671</v>
      </c>
    </row>
    <row r="961" customFormat="false" ht="12.75" hidden="false" customHeight="false" outlineLevel="0" collapsed="false">
      <c r="A961" s="1" t="s">
        <v>2715</v>
      </c>
      <c r="B961" s="1" t="s">
        <v>1371</v>
      </c>
      <c r="C961" s="27" t="s">
        <v>2724</v>
      </c>
      <c r="D961" s="27" t="s">
        <v>70</v>
      </c>
      <c r="E961" s="27"/>
      <c r="F961" s="31"/>
      <c r="G961" s="27"/>
      <c r="H961" s="30" t="s">
        <v>61</v>
      </c>
      <c r="I961" s="31" t="n">
        <v>0.06</v>
      </c>
      <c r="J961" s="30" t="s">
        <v>2671</v>
      </c>
    </row>
    <row r="962" customFormat="false" ht="12.75" hidden="false" customHeight="false" outlineLevel="0" collapsed="false">
      <c r="A962" s="1" t="s">
        <v>2715</v>
      </c>
      <c r="B962" s="1" t="s">
        <v>1371</v>
      </c>
      <c r="C962" s="27" t="s">
        <v>2725</v>
      </c>
      <c r="D962" s="27" t="s">
        <v>49</v>
      </c>
      <c r="E962" s="27"/>
      <c r="F962" s="31"/>
      <c r="G962" s="27"/>
      <c r="H962" s="30" t="s">
        <v>61</v>
      </c>
      <c r="I962" s="31" t="n">
        <v>0.06</v>
      </c>
      <c r="J962" s="30" t="s">
        <v>2671</v>
      </c>
    </row>
    <row r="963" customFormat="false" ht="12.75" hidden="false" customHeight="false" outlineLevel="0" collapsed="false">
      <c r="A963" s="1" t="s">
        <v>2715</v>
      </c>
      <c r="B963" s="1" t="s">
        <v>1371</v>
      </c>
      <c r="C963" s="27" t="s">
        <v>2726</v>
      </c>
      <c r="D963" s="27" t="s">
        <v>13</v>
      </c>
      <c r="E963" s="27"/>
      <c r="F963" s="31"/>
      <c r="G963" s="27"/>
      <c r="H963" s="30" t="s">
        <v>168</v>
      </c>
      <c r="I963" s="31" t="n">
        <v>0.26</v>
      </c>
      <c r="J963" s="30" t="s">
        <v>2671</v>
      </c>
    </row>
    <row r="964" customFormat="false" ht="12.75" hidden="false" customHeight="false" outlineLevel="0" collapsed="false">
      <c r="A964" s="1" t="s">
        <v>2715</v>
      </c>
      <c r="B964" s="1" t="s">
        <v>1371</v>
      </c>
      <c r="C964" s="27" t="s">
        <v>2727</v>
      </c>
      <c r="D964" s="27" t="s">
        <v>20</v>
      </c>
      <c r="E964" s="27"/>
      <c r="F964" s="31"/>
      <c r="G964" s="27"/>
      <c r="H964" s="30" t="s">
        <v>168</v>
      </c>
      <c r="I964" s="31" t="n">
        <v>0.06</v>
      </c>
      <c r="J964" s="30" t="s">
        <v>2671</v>
      </c>
    </row>
    <row r="965" customFormat="false" ht="12.75" hidden="false" customHeight="false" outlineLevel="0" collapsed="false">
      <c r="A965" s="1" t="s">
        <v>2715</v>
      </c>
      <c r="B965" s="1" t="s">
        <v>1371</v>
      </c>
      <c r="C965" s="27" t="s">
        <v>2728</v>
      </c>
      <c r="D965" s="27" t="s">
        <v>13</v>
      </c>
      <c r="E965" s="27"/>
      <c r="F965" s="31"/>
      <c r="G965" s="27"/>
      <c r="H965" s="30" t="s">
        <v>168</v>
      </c>
      <c r="I965" s="31" t="n">
        <v>0.11</v>
      </c>
      <c r="J965" s="30" t="s">
        <v>2671</v>
      </c>
    </row>
    <row r="966" customFormat="false" ht="12.75" hidden="false" customHeight="false" outlineLevel="0" collapsed="false">
      <c r="A966" s="1" t="s">
        <v>2715</v>
      </c>
      <c r="B966" s="1" t="s">
        <v>1371</v>
      </c>
      <c r="C966" s="27" t="s">
        <v>2729</v>
      </c>
      <c r="D966" s="27" t="s">
        <v>16</v>
      </c>
      <c r="E966" s="27"/>
      <c r="F966" s="31"/>
      <c r="G966" s="27"/>
      <c r="H966" s="30" t="s">
        <v>168</v>
      </c>
      <c r="I966" s="31" t="n">
        <v>0.06</v>
      </c>
      <c r="J966" s="30" t="s">
        <v>2671</v>
      </c>
    </row>
    <row r="967" customFormat="false" ht="12.75" hidden="false" customHeight="false" outlineLevel="0" collapsed="false">
      <c r="A967" s="1" t="s">
        <v>2715</v>
      </c>
      <c r="B967" s="1" t="s">
        <v>1371</v>
      </c>
      <c r="C967" s="27" t="s">
        <v>2730</v>
      </c>
      <c r="D967" s="27" t="s">
        <v>88</v>
      </c>
      <c r="E967" s="27"/>
      <c r="F967" s="31"/>
      <c r="G967" s="27"/>
      <c r="H967" s="30" t="s">
        <v>168</v>
      </c>
      <c r="I967" s="31" t="n">
        <v>0.11</v>
      </c>
      <c r="J967" s="30" t="s">
        <v>2671</v>
      </c>
    </row>
    <row r="968" customFormat="false" ht="12.75" hidden="false" customHeight="false" outlineLevel="0" collapsed="false">
      <c r="A968" s="1" t="s">
        <v>2715</v>
      </c>
      <c r="B968" s="1" t="s">
        <v>1371</v>
      </c>
      <c r="C968" s="27" t="s">
        <v>2731</v>
      </c>
      <c r="D968" s="27" t="s">
        <v>13</v>
      </c>
      <c r="E968" s="27"/>
      <c r="F968" s="31"/>
      <c r="G968" s="27"/>
      <c r="H968" s="30" t="s">
        <v>168</v>
      </c>
      <c r="I968" s="31" t="n">
        <v>0.25</v>
      </c>
      <c r="J968" s="30" t="s">
        <v>2671</v>
      </c>
    </row>
    <row r="969" customFormat="false" ht="12.75" hidden="false" customHeight="false" outlineLevel="0" collapsed="false">
      <c r="A969" s="1" t="s">
        <v>2715</v>
      </c>
      <c r="B969" s="1" t="s">
        <v>1371</v>
      </c>
      <c r="C969" s="27" t="s">
        <v>2732</v>
      </c>
      <c r="D969" s="27" t="s">
        <v>13</v>
      </c>
      <c r="E969" s="27"/>
      <c r="F969" s="31"/>
      <c r="G969" s="27"/>
      <c r="H969" s="30" t="s">
        <v>168</v>
      </c>
      <c r="I969" s="31" t="n">
        <v>0.29</v>
      </c>
      <c r="J969" s="30" t="s">
        <v>2671</v>
      </c>
    </row>
    <row r="970" customFormat="false" ht="12.75" hidden="false" customHeight="false" outlineLevel="0" collapsed="false">
      <c r="A970" s="1" t="s">
        <v>2715</v>
      </c>
      <c r="B970" s="1" t="s">
        <v>1371</v>
      </c>
      <c r="C970" s="27" t="s">
        <v>2733</v>
      </c>
      <c r="D970" s="27" t="s">
        <v>13</v>
      </c>
      <c r="E970" s="27"/>
      <c r="F970" s="31"/>
      <c r="G970" s="27"/>
      <c r="H970" s="30" t="s">
        <v>168</v>
      </c>
      <c r="I970" s="31" t="n">
        <v>0.3</v>
      </c>
      <c r="J970" s="30" t="s">
        <v>2671</v>
      </c>
    </row>
    <row r="971" customFormat="false" ht="12.75" hidden="false" customHeight="false" outlineLevel="0" collapsed="false">
      <c r="A971" s="1" t="s">
        <v>2715</v>
      </c>
      <c r="B971" s="1" t="s">
        <v>1371</v>
      </c>
      <c r="C971" s="27" t="s">
        <v>2734</v>
      </c>
      <c r="D971" s="27" t="s">
        <v>13</v>
      </c>
      <c r="E971" s="27"/>
      <c r="F971" s="31"/>
      <c r="G971" s="27"/>
      <c r="H971" s="30" t="s">
        <v>168</v>
      </c>
      <c r="I971" s="31" t="n">
        <v>0.06</v>
      </c>
      <c r="J971" s="30" t="s">
        <v>2671</v>
      </c>
    </row>
    <row r="972" customFormat="false" ht="18" hidden="false" customHeight="false" outlineLevel="0" collapsed="false">
      <c r="C972" s="52"/>
      <c r="D972" s="45"/>
    </row>
    <row r="973" customFormat="false" ht="18" hidden="false" customHeight="false" outlineLevel="0" collapsed="false">
      <c r="B973" s="1" t="s">
        <v>2787</v>
      </c>
      <c r="C973" s="52" t="s">
        <v>2788</v>
      </c>
      <c r="D973" s="45" t="s">
        <v>1</v>
      </c>
    </row>
    <row r="974" customFormat="false" ht="12.75" hidden="false" customHeight="false" outlineLevel="0" collapsed="false">
      <c r="A974" s="1" t="s">
        <v>2789</v>
      </c>
      <c r="B974" s="1" t="s">
        <v>2787</v>
      </c>
      <c r="C974" s="27" t="s">
        <v>2790</v>
      </c>
      <c r="D974" s="27" t="s">
        <v>13</v>
      </c>
      <c r="E974" s="27"/>
      <c r="F974" s="31"/>
      <c r="G974" s="27"/>
      <c r="H974" s="30" t="s">
        <v>168</v>
      </c>
      <c r="I974" s="31" t="n">
        <v>5.99</v>
      </c>
      <c r="J974" s="30" t="s">
        <v>977</v>
      </c>
    </row>
    <row r="975" customFormat="false" ht="12.75" hidden="false" customHeight="false" outlineLevel="0" collapsed="false">
      <c r="A975" s="1" t="s">
        <v>2789</v>
      </c>
      <c r="B975" s="1" t="s">
        <v>2787</v>
      </c>
      <c r="C975" s="27" t="s">
        <v>2791</v>
      </c>
      <c r="D975" s="27" t="s">
        <v>13</v>
      </c>
      <c r="E975" s="27"/>
      <c r="F975" s="31"/>
      <c r="G975" s="27"/>
      <c r="H975" s="30" t="s">
        <v>168</v>
      </c>
      <c r="I975" s="31" t="n">
        <v>2.99</v>
      </c>
      <c r="J975" s="30" t="s">
        <v>977</v>
      </c>
    </row>
    <row r="976" customFormat="false" ht="12.75" hidden="false" customHeight="false" outlineLevel="0" collapsed="false">
      <c r="A976" s="1" t="s">
        <v>2789</v>
      </c>
      <c r="B976" s="1" t="s">
        <v>2787</v>
      </c>
      <c r="C976" s="27" t="s">
        <v>2792</v>
      </c>
      <c r="D976" s="27" t="s">
        <v>193</v>
      </c>
      <c r="E976" s="27"/>
      <c r="F976" s="31"/>
      <c r="G976" s="27"/>
      <c r="H976" s="30" t="s">
        <v>168</v>
      </c>
      <c r="I976" s="31" t="n">
        <v>2.46</v>
      </c>
      <c r="J976" s="30" t="s">
        <v>977</v>
      </c>
    </row>
    <row r="977" customFormat="false" ht="12.75" hidden="false" customHeight="false" outlineLevel="0" collapsed="false">
      <c r="A977" s="1" t="s">
        <v>2789</v>
      </c>
      <c r="B977" s="1" t="s">
        <v>2787</v>
      </c>
      <c r="C977" s="27" t="s">
        <v>2793</v>
      </c>
      <c r="D977" s="27" t="s">
        <v>13</v>
      </c>
      <c r="E977" s="27"/>
      <c r="F977" s="31"/>
      <c r="G977" s="27"/>
      <c r="H977" s="30" t="s">
        <v>168</v>
      </c>
      <c r="I977" s="31" t="n">
        <v>7.95</v>
      </c>
      <c r="J977" s="30" t="s">
        <v>977</v>
      </c>
    </row>
    <row r="978" customFormat="false" ht="12.75" hidden="false" customHeight="false" outlineLevel="0" collapsed="false">
      <c r="A978" s="1" t="s">
        <v>2789</v>
      </c>
      <c r="B978" s="1" t="s">
        <v>2787</v>
      </c>
      <c r="C978" s="27" t="s">
        <v>2794</v>
      </c>
      <c r="D978" s="27" t="s">
        <v>79</v>
      </c>
      <c r="E978" s="27"/>
      <c r="F978" s="31"/>
      <c r="G978" s="27"/>
      <c r="H978" s="30" t="s">
        <v>168</v>
      </c>
      <c r="I978" s="31" t="n">
        <v>1.99</v>
      </c>
      <c r="J978" s="30" t="s">
        <v>977</v>
      </c>
    </row>
    <row r="979" customFormat="false" ht="12.75" hidden="false" customHeight="false" outlineLevel="0" collapsed="false">
      <c r="A979" s="1" t="s">
        <v>2789</v>
      </c>
      <c r="B979" s="1" t="s">
        <v>2787</v>
      </c>
      <c r="C979" s="27" t="s">
        <v>2795</v>
      </c>
      <c r="D979" s="27" t="s">
        <v>193</v>
      </c>
      <c r="E979" s="27"/>
      <c r="F979" s="31"/>
      <c r="G979" s="27"/>
      <c r="H979" s="30" t="s">
        <v>168</v>
      </c>
      <c r="I979" s="31" t="n">
        <v>3.95</v>
      </c>
      <c r="J979" s="30" t="s">
        <v>977</v>
      </c>
    </row>
    <row r="980" customFormat="false" ht="12.75" hidden="false" customHeight="false" outlineLevel="0" collapsed="false">
      <c r="A980" s="1" t="s">
        <v>2789</v>
      </c>
      <c r="B980" s="1" t="s">
        <v>2787</v>
      </c>
      <c r="C980" s="27" t="s">
        <v>2796</v>
      </c>
      <c r="D980" s="27" t="s">
        <v>13</v>
      </c>
      <c r="E980" s="27"/>
      <c r="F980" s="31"/>
      <c r="G980" s="27"/>
      <c r="H980" s="30" t="s">
        <v>168</v>
      </c>
      <c r="I980" s="31" t="n">
        <v>28.25</v>
      </c>
      <c r="J980" s="30" t="s">
        <v>977</v>
      </c>
    </row>
    <row r="981" customFormat="false" ht="12.75" hidden="false" customHeight="false" outlineLevel="0" collapsed="false">
      <c r="A981" s="1" t="s">
        <v>2797</v>
      </c>
      <c r="B981" s="1" t="s">
        <v>2787</v>
      </c>
      <c r="C981" s="27" t="s">
        <v>2798</v>
      </c>
      <c r="D981" s="27" t="s">
        <v>2799</v>
      </c>
      <c r="E981" s="27"/>
      <c r="F981" s="31"/>
      <c r="G981" s="27"/>
      <c r="H981" s="30" t="s">
        <v>61</v>
      </c>
      <c r="I981" s="31" t="n">
        <v>3.95</v>
      </c>
      <c r="J981" s="30" t="s">
        <v>977</v>
      </c>
    </row>
    <row r="982" customFormat="false" ht="12.75" hidden="false" customHeight="false" outlineLevel="0" collapsed="false">
      <c r="A982" s="1" t="s">
        <v>2797</v>
      </c>
      <c r="B982" s="1" t="s">
        <v>2787</v>
      </c>
      <c r="C982" s="27" t="s">
        <v>2800</v>
      </c>
      <c r="D982" s="27" t="s">
        <v>79</v>
      </c>
      <c r="E982" s="27"/>
      <c r="F982" s="31"/>
      <c r="G982" s="27"/>
      <c r="H982" s="30" t="s">
        <v>61</v>
      </c>
      <c r="I982" s="31" t="n">
        <v>3.99</v>
      </c>
      <c r="J982" s="30" t="s">
        <v>977</v>
      </c>
    </row>
    <row r="983" customFormat="false" ht="12.75" hidden="false" customHeight="false" outlineLevel="0" collapsed="false">
      <c r="A983" s="1" t="s">
        <v>2797</v>
      </c>
      <c r="B983" s="1" t="s">
        <v>2787</v>
      </c>
      <c r="C983" s="27" t="s">
        <v>2801</v>
      </c>
      <c r="D983" s="27" t="s">
        <v>88</v>
      </c>
      <c r="E983" s="27"/>
      <c r="F983" s="31"/>
      <c r="G983" s="27"/>
      <c r="H983" s="30" t="s">
        <v>61</v>
      </c>
      <c r="I983" s="31" t="n">
        <v>2.85</v>
      </c>
      <c r="J983" s="30" t="s">
        <v>977</v>
      </c>
    </row>
    <row r="984" customFormat="false" ht="12.75" hidden="false" customHeight="false" outlineLevel="0" collapsed="false">
      <c r="A984" s="1" t="s">
        <v>2797</v>
      </c>
      <c r="B984" s="1" t="s">
        <v>2787</v>
      </c>
      <c r="C984" s="27" t="s">
        <v>2802</v>
      </c>
      <c r="D984" s="27" t="s">
        <v>13</v>
      </c>
      <c r="E984" s="27"/>
      <c r="F984" s="31"/>
      <c r="G984" s="27"/>
      <c r="H984" s="30" t="s">
        <v>61</v>
      </c>
      <c r="I984" s="31" t="n">
        <v>24.95</v>
      </c>
      <c r="J984" s="30" t="s">
        <v>977</v>
      </c>
    </row>
    <row r="985" customFormat="false" ht="12.75" hidden="false" customHeight="false" outlineLevel="0" collapsed="false">
      <c r="A985" s="1" t="s">
        <v>2797</v>
      </c>
      <c r="B985" s="1" t="s">
        <v>2787</v>
      </c>
      <c r="C985" s="27" t="s">
        <v>2803</v>
      </c>
      <c r="D985" s="27" t="s">
        <v>13</v>
      </c>
      <c r="E985" s="27"/>
      <c r="F985" s="31"/>
      <c r="G985" s="27"/>
      <c r="H985" s="30" t="s">
        <v>61</v>
      </c>
      <c r="I985" s="31" t="n">
        <v>24.99</v>
      </c>
      <c r="J985" s="30" t="s">
        <v>977</v>
      </c>
    </row>
    <row r="986" customFormat="false" ht="12.75" hidden="false" customHeight="false" outlineLevel="0" collapsed="false">
      <c r="A986" s="1" t="s">
        <v>2797</v>
      </c>
      <c r="B986" s="1" t="s">
        <v>2787</v>
      </c>
      <c r="C986" s="27" t="s">
        <v>2804</v>
      </c>
      <c r="D986" s="27" t="s">
        <v>13</v>
      </c>
      <c r="E986" s="27"/>
      <c r="F986" s="31"/>
      <c r="G986" s="27"/>
      <c r="H986" s="30" t="s">
        <v>61</v>
      </c>
      <c r="I986" s="31" t="n">
        <v>8.99</v>
      </c>
      <c r="J986" s="30" t="s">
        <v>977</v>
      </c>
    </row>
    <row r="987" customFormat="false" ht="12.75" hidden="false" customHeight="false" outlineLevel="0" collapsed="false">
      <c r="A987" s="1" t="s">
        <v>2797</v>
      </c>
      <c r="B987" s="1" t="s">
        <v>2787</v>
      </c>
      <c r="C987" s="27" t="s">
        <v>2805</v>
      </c>
      <c r="D987" s="27" t="s">
        <v>13</v>
      </c>
      <c r="E987" s="27"/>
      <c r="F987" s="31"/>
      <c r="G987" s="27"/>
      <c r="H987" s="30" t="s">
        <v>61</v>
      </c>
      <c r="I987" s="31" t="n">
        <v>8.99</v>
      </c>
      <c r="J987" s="30" t="s">
        <v>977</v>
      </c>
    </row>
    <row r="988" customFormat="false" ht="12.75" hidden="false" customHeight="false" outlineLevel="0" collapsed="false">
      <c r="A988" s="1" t="s">
        <v>2797</v>
      </c>
      <c r="B988" s="1" t="s">
        <v>2787</v>
      </c>
      <c r="C988" s="27" t="s">
        <v>2806</v>
      </c>
      <c r="D988" s="27" t="s">
        <v>13</v>
      </c>
      <c r="E988" s="27"/>
      <c r="F988" s="31"/>
      <c r="G988" s="27"/>
      <c r="H988" s="30" t="s">
        <v>61</v>
      </c>
      <c r="I988" s="31" t="n">
        <v>8.99</v>
      </c>
      <c r="J988" s="30" t="s">
        <v>977</v>
      </c>
    </row>
    <row r="989" customFormat="false" ht="12.75" hidden="false" customHeight="false" outlineLevel="0" collapsed="false">
      <c r="A989" s="1" t="s">
        <v>2797</v>
      </c>
      <c r="B989" s="1" t="s">
        <v>2787</v>
      </c>
      <c r="C989" s="27" t="s">
        <v>2807</v>
      </c>
      <c r="D989" s="27" t="s">
        <v>13</v>
      </c>
      <c r="E989" s="27"/>
      <c r="F989" s="31"/>
      <c r="G989" s="27"/>
      <c r="H989" s="30" t="s">
        <v>61</v>
      </c>
      <c r="I989" s="31" t="n">
        <v>9.49</v>
      </c>
      <c r="J989" s="30" t="s">
        <v>977</v>
      </c>
    </row>
    <row r="990" customFormat="false" ht="12.75" hidden="false" customHeight="false" outlineLevel="0" collapsed="false">
      <c r="A990" s="1" t="s">
        <v>2797</v>
      </c>
      <c r="B990" s="1" t="s">
        <v>2787</v>
      </c>
      <c r="C990" s="27" t="s">
        <v>2808</v>
      </c>
      <c r="D990" s="27" t="s">
        <v>13</v>
      </c>
      <c r="E990" s="27"/>
      <c r="F990" s="31"/>
      <c r="G990" s="27"/>
      <c r="H990" s="30" t="s">
        <v>168</v>
      </c>
      <c r="I990" s="31" t="n">
        <v>1.95</v>
      </c>
      <c r="J990" s="30" t="s">
        <v>977</v>
      </c>
    </row>
    <row r="991" customFormat="false" ht="12.75" hidden="false" customHeight="false" outlineLevel="0" collapsed="false">
      <c r="A991" s="1" t="s">
        <v>2797</v>
      </c>
      <c r="B991" s="1" t="s">
        <v>2787</v>
      </c>
      <c r="C991" s="27" t="s">
        <v>2809</v>
      </c>
      <c r="D991" s="27" t="s">
        <v>88</v>
      </c>
      <c r="E991" s="27"/>
      <c r="F991" s="31"/>
      <c r="G991" s="27"/>
      <c r="H991" s="30" t="s">
        <v>168</v>
      </c>
      <c r="I991" s="31" t="n">
        <v>1.95</v>
      </c>
      <c r="J991" s="30" t="s">
        <v>977</v>
      </c>
    </row>
    <row r="992" customFormat="false" ht="12.75" hidden="false" customHeight="false" outlineLevel="0" collapsed="false">
      <c r="A992" s="1" t="s">
        <v>2797</v>
      </c>
      <c r="B992" s="1" t="s">
        <v>2787</v>
      </c>
      <c r="C992" s="27" t="s">
        <v>2810</v>
      </c>
      <c r="D992" s="27" t="s">
        <v>13</v>
      </c>
      <c r="E992" s="27"/>
      <c r="F992" s="31"/>
      <c r="G992" s="27"/>
      <c r="H992" s="30" t="s">
        <v>168</v>
      </c>
      <c r="I992" s="31" t="n">
        <v>24.75</v>
      </c>
      <c r="J992" s="30" t="s">
        <v>977</v>
      </c>
    </row>
    <row r="993" customFormat="false" ht="12.75" hidden="false" customHeight="false" outlineLevel="0" collapsed="false">
      <c r="A993" s="1" t="s">
        <v>2811</v>
      </c>
      <c r="B993" s="1" t="s">
        <v>2787</v>
      </c>
      <c r="C993" s="27" t="s">
        <v>2812</v>
      </c>
      <c r="D993" s="27" t="s">
        <v>88</v>
      </c>
      <c r="E993" s="27"/>
      <c r="F993" s="31"/>
      <c r="G993" s="27"/>
      <c r="H993" s="30" t="s">
        <v>61</v>
      </c>
      <c r="I993" s="31" t="n">
        <v>2.85</v>
      </c>
      <c r="J993" s="30" t="s">
        <v>2769</v>
      </c>
    </row>
    <row r="994" customFormat="false" ht="12.75" hidden="false" customHeight="false" outlineLevel="0" collapsed="false">
      <c r="A994" s="1" t="s">
        <v>2811</v>
      </c>
      <c r="B994" s="1" t="s">
        <v>2787</v>
      </c>
      <c r="C994" s="27" t="s">
        <v>2813</v>
      </c>
      <c r="D994" s="27" t="s">
        <v>49</v>
      </c>
      <c r="E994" s="27"/>
      <c r="F994" s="31"/>
      <c r="G994" s="27"/>
      <c r="H994" s="30" t="s">
        <v>61</v>
      </c>
      <c r="I994" s="31" t="n">
        <v>2.85</v>
      </c>
      <c r="J994" s="30" t="s">
        <v>2769</v>
      </c>
    </row>
    <row r="995" customFormat="false" ht="12.75" hidden="false" customHeight="false" outlineLevel="0" collapsed="false">
      <c r="A995" s="1" t="s">
        <v>2811</v>
      </c>
      <c r="B995" s="1" t="s">
        <v>2787</v>
      </c>
      <c r="C995" s="27" t="s">
        <v>2814</v>
      </c>
      <c r="D995" s="27" t="s">
        <v>13</v>
      </c>
      <c r="E995" s="27"/>
      <c r="F995" s="31"/>
      <c r="G995" s="27"/>
      <c r="H995" s="30" t="s">
        <v>61</v>
      </c>
      <c r="I995" s="31" t="n">
        <v>19.99</v>
      </c>
      <c r="J995" s="30" t="s">
        <v>2769</v>
      </c>
    </row>
    <row r="996" customFormat="false" ht="12.75" hidden="false" customHeight="false" outlineLevel="0" collapsed="false">
      <c r="A996" s="1" t="s">
        <v>2811</v>
      </c>
      <c r="B996" s="1" t="s">
        <v>2787</v>
      </c>
      <c r="C996" s="27" t="s">
        <v>2815</v>
      </c>
      <c r="D996" s="27" t="s">
        <v>13</v>
      </c>
      <c r="E996" s="27"/>
      <c r="F996" s="31"/>
      <c r="G996" s="27"/>
      <c r="H996" s="30" t="s">
        <v>61</v>
      </c>
      <c r="I996" s="31" t="n">
        <v>8.45</v>
      </c>
      <c r="J996" s="30" t="s">
        <v>2769</v>
      </c>
    </row>
    <row r="997" customFormat="false" ht="12.75" hidden="false" customHeight="false" outlineLevel="0" collapsed="false">
      <c r="A997" s="1" t="s">
        <v>2811</v>
      </c>
      <c r="B997" s="1" t="s">
        <v>2787</v>
      </c>
      <c r="C997" s="27" t="s">
        <v>2816</v>
      </c>
      <c r="D997" s="27" t="s">
        <v>13</v>
      </c>
      <c r="E997" s="27"/>
      <c r="F997" s="31"/>
      <c r="G997" s="27"/>
      <c r="H997" s="30" t="s">
        <v>61</v>
      </c>
      <c r="I997" s="31" t="n">
        <v>9.49</v>
      </c>
      <c r="J997" s="30" t="s">
        <v>2769</v>
      </c>
    </row>
    <row r="998" customFormat="false" ht="12.75" hidden="false" customHeight="false" outlineLevel="0" collapsed="false">
      <c r="A998" s="1" t="s">
        <v>2811</v>
      </c>
      <c r="B998" s="1" t="s">
        <v>2787</v>
      </c>
      <c r="C998" s="27" t="s">
        <v>2817</v>
      </c>
      <c r="D998" s="27" t="s">
        <v>13</v>
      </c>
      <c r="E998" s="27"/>
      <c r="F998" s="31"/>
      <c r="G998" s="27"/>
      <c r="H998" s="30" t="s">
        <v>61</v>
      </c>
      <c r="I998" s="31" t="n">
        <v>21.58</v>
      </c>
      <c r="J998" s="30" t="s">
        <v>2769</v>
      </c>
    </row>
    <row r="999" customFormat="false" ht="12.75" hidden="false" customHeight="false" outlineLevel="0" collapsed="false">
      <c r="A999" s="1" t="s">
        <v>2811</v>
      </c>
      <c r="B999" s="1" t="s">
        <v>2787</v>
      </c>
      <c r="C999" s="27" t="s">
        <v>2818</v>
      </c>
      <c r="D999" s="27" t="s">
        <v>79</v>
      </c>
      <c r="E999" s="27"/>
      <c r="F999" s="31"/>
      <c r="G999" s="27"/>
      <c r="H999" s="30" t="s">
        <v>168</v>
      </c>
      <c r="I999" s="31" t="n">
        <v>3.49</v>
      </c>
      <c r="J999" s="30" t="s">
        <v>2769</v>
      </c>
    </row>
    <row r="1000" customFormat="false" ht="12.75" hidden="false" customHeight="false" outlineLevel="0" collapsed="false">
      <c r="A1000" s="1" t="s">
        <v>2811</v>
      </c>
      <c r="B1000" s="1" t="s">
        <v>2787</v>
      </c>
      <c r="C1000" s="27" t="s">
        <v>2819</v>
      </c>
      <c r="D1000" s="27" t="s">
        <v>13</v>
      </c>
      <c r="E1000" s="27"/>
      <c r="F1000" s="31"/>
      <c r="G1000" s="27"/>
      <c r="H1000" s="30" t="s">
        <v>168</v>
      </c>
      <c r="I1000" s="31" t="n">
        <v>9.98</v>
      </c>
      <c r="J1000" s="30" t="s">
        <v>2769</v>
      </c>
    </row>
    <row r="1001" customFormat="false" ht="12.75" hidden="false" customHeight="false" outlineLevel="0" collapsed="false">
      <c r="A1001" s="1" t="s">
        <v>2811</v>
      </c>
      <c r="B1001" s="1" t="s">
        <v>2787</v>
      </c>
      <c r="C1001" s="27" t="s">
        <v>2820</v>
      </c>
      <c r="D1001" s="27" t="s">
        <v>2202</v>
      </c>
      <c r="E1001" s="27"/>
      <c r="F1001" s="31"/>
      <c r="G1001" s="27"/>
      <c r="H1001" s="30" t="s">
        <v>168</v>
      </c>
      <c r="I1001" s="31" t="n">
        <v>3.29</v>
      </c>
      <c r="J1001" s="30" t="s">
        <v>2769</v>
      </c>
    </row>
    <row r="1002" customFormat="false" ht="12.75" hidden="false" customHeight="false" outlineLevel="0" collapsed="false">
      <c r="A1002" s="1" t="s">
        <v>2811</v>
      </c>
      <c r="B1002" s="1" t="s">
        <v>2787</v>
      </c>
      <c r="C1002" s="27" t="s">
        <v>2821</v>
      </c>
      <c r="D1002" s="27" t="s">
        <v>13</v>
      </c>
      <c r="E1002" s="27"/>
      <c r="F1002" s="31"/>
      <c r="G1002" s="27"/>
      <c r="H1002" s="30" t="s">
        <v>168</v>
      </c>
      <c r="I1002" s="31" t="n">
        <v>8.95</v>
      </c>
      <c r="J1002" s="30" t="s">
        <v>2769</v>
      </c>
    </row>
    <row r="1003" customFormat="false" ht="12.75" hidden="false" customHeight="false" outlineLevel="0" collapsed="false">
      <c r="A1003" s="1" t="s">
        <v>2811</v>
      </c>
      <c r="B1003" s="1" t="s">
        <v>2787</v>
      </c>
      <c r="C1003" s="27" t="s">
        <v>2822</v>
      </c>
      <c r="D1003" s="27" t="s">
        <v>13</v>
      </c>
      <c r="E1003" s="27"/>
      <c r="F1003" s="31"/>
      <c r="G1003" s="27"/>
      <c r="H1003" s="30" t="s">
        <v>168</v>
      </c>
      <c r="I1003" s="31" t="n">
        <v>11.95</v>
      </c>
      <c r="J1003" s="30" t="s">
        <v>2769</v>
      </c>
    </row>
    <row r="1004" customFormat="false" ht="12.75" hidden="false" customHeight="false" outlineLevel="0" collapsed="false">
      <c r="A1004" s="1" t="s">
        <v>2823</v>
      </c>
      <c r="B1004" s="1" t="s">
        <v>2787</v>
      </c>
      <c r="C1004" s="27" t="s">
        <v>2824</v>
      </c>
      <c r="D1004" s="27" t="s">
        <v>13</v>
      </c>
      <c r="E1004" s="27"/>
      <c r="F1004" s="31"/>
      <c r="G1004" s="27"/>
      <c r="H1004" s="30" t="s">
        <v>61</v>
      </c>
      <c r="I1004" s="31" t="n">
        <v>39.99</v>
      </c>
      <c r="J1004" s="30" t="s">
        <v>2769</v>
      </c>
    </row>
    <row r="1005" customFormat="false" ht="12.75" hidden="false" customHeight="false" outlineLevel="0" collapsed="false">
      <c r="A1005" s="1" t="s">
        <v>2823</v>
      </c>
      <c r="B1005" s="1" t="s">
        <v>2787</v>
      </c>
      <c r="C1005" s="27" t="s">
        <v>2825</v>
      </c>
      <c r="D1005" s="27" t="s">
        <v>20</v>
      </c>
      <c r="E1005" s="27"/>
      <c r="F1005" s="31"/>
      <c r="G1005" s="27"/>
      <c r="H1005" s="30" t="s">
        <v>168</v>
      </c>
      <c r="I1005" s="31" t="n">
        <v>1.95</v>
      </c>
      <c r="J1005" s="30" t="s">
        <v>2769</v>
      </c>
    </row>
    <row r="1006" customFormat="false" ht="12.75" hidden="false" customHeight="false" outlineLevel="0" collapsed="false">
      <c r="A1006" s="1" t="s">
        <v>2823</v>
      </c>
      <c r="B1006" s="1" t="s">
        <v>2787</v>
      </c>
      <c r="C1006" s="27" t="s">
        <v>2826</v>
      </c>
      <c r="D1006" s="27" t="s">
        <v>334</v>
      </c>
      <c r="E1006" s="27"/>
      <c r="F1006" s="31"/>
      <c r="G1006" s="27"/>
      <c r="H1006" s="30" t="s">
        <v>168</v>
      </c>
      <c r="I1006" s="31" t="n">
        <v>1.95</v>
      </c>
      <c r="J1006" s="30" t="s">
        <v>2769</v>
      </c>
    </row>
    <row r="1007" customFormat="false" ht="12.75" hidden="false" customHeight="false" outlineLevel="0" collapsed="false">
      <c r="A1007" s="1" t="s">
        <v>2823</v>
      </c>
      <c r="B1007" s="1" t="s">
        <v>2787</v>
      </c>
      <c r="C1007" s="27" t="s">
        <v>2827</v>
      </c>
      <c r="D1007" s="27" t="s">
        <v>49</v>
      </c>
      <c r="E1007" s="27"/>
      <c r="F1007" s="31"/>
      <c r="G1007" s="27"/>
      <c r="H1007" s="30" t="s">
        <v>168</v>
      </c>
      <c r="I1007" s="31" t="n">
        <v>1.99</v>
      </c>
      <c r="J1007" s="30" t="s">
        <v>2769</v>
      </c>
    </row>
    <row r="1008" s="77" customFormat="true" ht="12.75" hidden="false" customHeight="false" outlineLevel="0" collapsed="false">
      <c r="A1008" s="1" t="s">
        <v>2823</v>
      </c>
      <c r="B1008" s="1" t="s">
        <v>2787</v>
      </c>
      <c r="C1008" s="27" t="s">
        <v>2828</v>
      </c>
      <c r="D1008" s="27" t="s">
        <v>193</v>
      </c>
      <c r="E1008" s="27"/>
      <c r="F1008" s="31"/>
      <c r="G1008" s="27"/>
      <c r="H1008" s="30" t="s">
        <v>168</v>
      </c>
      <c r="I1008" s="31" t="n">
        <v>1.95</v>
      </c>
      <c r="J1008" s="30" t="s">
        <v>2769</v>
      </c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  <c r="KS1008" s="1"/>
      <c r="KT1008" s="1"/>
      <c r="KU1008" s="1"/>
      <c r="KV1008" s="1"/>
      <c r="KW1008" s="1"/>
      <c r="KX1008" s="1"/>
      <c r="KY1008" s="1"/>
      <c r="KZ1008" s="1"/>
      <c r="LA1008" s="1"/>
      <c r="LB1008" s="1"/>
      <c r="LC1008" s="1"/>
      <c r="LD1008" s="1"/>
      <c r="LE1008" s="1"/>
      <c r="LF1008" s="1"/>
      <c r="LG1008" s="1"/>
      <c r="LH1008" s="1"/>
      <c r="LI1008" s="1"/>
      <c r="LJ1008" s="1"/>
      <c r="LK1008" s="1"/>
      <c r="LL1008" s="1"/>
      <c r="LM1008" s="1"/>
      <c r="LN1008" s="1"/>
      <c r="LO1008" s="1"/>
      <c r="LP1008" s="1"/>
      <c r="LQ1008" s="1"/>
      <c r="LR1008" s="1"/>
      <c r="LS1008" s="1"/>
      <c r="LT1008" s="1"/>
      <c r="LU1008" s="1"/>
      <c r="LV1008" s="1"/>
      <c r="LW1008" s="1"/>
      <c r="LX1008" s="1"/>
      <c r="LY1008" s="1"/>
      <c r="LZ1008" s="1"/>
      <c r="MA1008" s="1"/>
      <c r="MB1008" s="1"/>
      <c r="MC1008" s="1"/>
      <c r="MD1008" s="1"/>
      <c r="ME1008" s="1"/>
      <c r="MF1008" s="1"/>
      <c r="MG1008" s="1"/>
      <c r="MH1008" s="1"/>
      <c r="MI1008" s="1"/>
      <c r="MJ1008" s="1"/>
      <c r="MK1008" s="1"/>
      <c r="ML1008" s="1"/>
      <c r="MM1008" s="1"/>
      <c r="MN1008" s="1"/>
      <c r="MO1008" s="1"/>
      <c r="MP1008" s="1"/>
      <c r="MQ1008" s="1"/>
      <c r="MR1008" s="1"/>
      <c r="MS1008" s="1"/>
      <c r="MT1008" s="1"/>
      <c r="MU1008" s="1"/>
      <c r="MV1008" s="1"/>
      <c r="MW1008" s="1"/>
      <c r="MX1008" s="1"/>
      <c r="MY1008" s="1"/>
      <c r="MZ1008" s="1"/>
      <c r="NA1008" s="1"/>
      <c r="NB1008" s="1"/>
      <c r="NC1008" s="1"/>
      <c r="ND1008" s="1"/>
      <c r="NE1008" s="1"/>
      <c r="NF1008" s="1"/>
      <c r="NG1008" s="1"/>
      <c r="NH1008" s="1"/>
      <c r="NI1008" s="1"/>
      <c r="NJ1008" s="1"/>
      <c r="NK1008" s="1"/>
      <c r="NL1008" s="1"/>
      <c r="NM1008" s="1"/>
      <c r="NN1008" s="1"/>
      <c r="NO1008" s="1"/>
      <c r="NP1008" s="1"/>
      <c r="NQ1008" s="1"/>
      <c r="NR1008" s="1"/>
      <c r="NS1008" s="1"/>
      <c r="NT1008" s="1"/>
      <c r="NU1008" s="1"/>
      <c r="NV1008" s="1"/>
      <c r="NW1008" s="1"/>
      <c r="NX1008" s="1"/>
      <c r="NY1008" s="1"/>
      <c r="NZ1008" s="1"/>
      <c r="OA1008" s="1"/>
      <c r="OB1008" s="1"/>
      <c r="OC1008" s="1"/>
      <c r="OD1008" s="1"/>
      <c r="OE1008" s="1"/>
      <c r="OF1008" s="1"/>
      <c r="OG1008" s="1"/>
      <c r="OH1008" s="1"/>
      <c r="OI1008" s="1"/>
      <c r="OJ1008" s="1"/>
      <c r="OK1008" s="1"/>
      <c r="OL1008" s="1"/>
      <c r="OM1008" s="1"/>
      <c r="ON1008" s="1"/>
      <c r="OO1008" s="1"/>
      <c r="OP1008" s="1"/>
      <c r="OQ1008" s="1"/>
      <c r="OR1008" s="1"/>
      <c r="OS1008" s="1"/>
      <c r="OT1008" s="1"/>
      <c r="OU1008" s="1"/>
      <c r="OV1008" s="1"/>
      <c r="OW1008" s="1"/>
      <c r="OX1008" s="1"/>
      <c r="OY1008" s="1"/>
      <c r="OZ1008" s="1"/>
      <c r="PA1008" s="1"/>
      <c r="PB1008" s="1"/>
      <c r="PC1008" s="1"/>
      <c r="PD1008" s="1"/>
      <c r="PE1008" s="1"/>
      <c r="PF1008" s="1"/>
      <c r="PG1008" s="1"/>
      <c r="PH1008" s="1"/>
      <c r="PI1008" s="1"/>
      <c r="PJ1008" s="1"/>
      <c r="PK1008" s="1"/>
      <c r="PL1008" s="1"/>
      <c r="PM1008" s="1"/>
      <c r="PN1008" s="1"/>
      <c r="PO1008" s="1"/>
      <c r="PP1008" s="1"/>
      <c r="PQ1008" s="1"/>
      <c r="PR1008" s="1"/>
      <c r="PS1008" s="1"/>
      <c r="PT1008" s="1"/>
      <c r="PU1008" s="1"/>
      <c r="PV1008" s="1"/>
      <c r="PW1008" s="1"/>
      <c r="PX1008" s="1"/>
      <c r="PY1008" s="1"/>
      <c r="PZ1008" s="1"/>
      <c r="QA1008" s="1"/>
      <c r="QB1008" s="1"/>
      <c r="QC1008" s="1"/>
      <c r="QD1008" s="1"/>
      <c r="QE1008" s="1"/>
      <c r="QF1008" s="1"/>
      <c r="QG1008" s="1"/>
      <c r="QH1008" s="1"/>
      <c r="QI1008" s="1"/>
      <c r="QJ1008" s="1"/>
      <c r="QK1008" s="1"/>
      <c r="QL1008" s="1"/>
      <c r="QM1008" s="1"/>
      <c r="QN1008" s="1"/>
      <c r="QO1008" s="1"/>
      <c r="QP1008" s="1"/>
      <c r="QQ1008" s="1"/>
      <c r="QR1008" s="1"/>
      <c r="QS1008" s="1"/>
      <c r="QT1008" s="1"/>
      <c r="QU1008" s="1"/>
      <c r="QV1008" s="1"/>
      <c r="QW1008" s="1"/>
      <c r="QX1008" s="1"/>
      <c r="QY1008" s="1"/>
      <c r="QZ1008" s="1"/>
      <c r="RA1008" s="1"/>
      <c r="RB1008" s="1"/>
      <c r="RC1008" s="1"/>
      <c r="RD1008" s="1"/>
      <c r="RE1008" s="1"/>
      <c r="RF1008" s="1"/>
      <c r="RG1008" s="1"/>
      <c r="RH1008" s="1"/>
      <c r="RI1008" s="1"/>
      <c r="RJ1008" s="1"/>
      <c r="RK1008" s="1"/>
      <c r="RL1008" s="1"/>
      <c r="RM1008" s="1"/>
      <c r="RN1008" s="1"/>
      <c r="RO1008" s="1"/>
      <c r="RP1008" s="1"/>
      <c r="RQ1008" s="1"/>
      <c r="RR1008" s="1"/>
      <c r="RS1008" s="1"/>
      <c r="RT1008" s="1"/>
      <c r="RU1008" s="1"/>
      <c r="RV1008" s="1"/>
      <c r="RW1008" s="1"/>
      <c r="RX1008" s="1"/>
      <c r="RY1008" s="1"/>
      <c r="RZ1008" s="1"/>
      <c r="SA1008" s="1"/>
      <c r="SB1008" s="1"/>
      <c r="SC1008" s="1"/>
      <c r="SD1008" s="1"/>
      <c r="SE1008" s="1"/>
      <c r="SF1008" s="1"/>
      <c r="SG1008" s="1"/>
      <c r="SH1008" s="1"/>
      <c r="SI1008" s="1"/>
      <c r="SJ1008" s="1"/>
      <c r="SK1008" s="1"/>
      <c r="SL1008" s="1"/>
      <c r="SM1008" s="1"/>
      <c r="SN1008" s="1"/>
      <c r="SO1008" s="1"/>
      <c r="SP1008" s="1"/>
      <c r="SQ1008" s="1"/>
      <c r="SR1008" s="1"/>
      <c r="SS1008" s="1"/>
      <c r="ST1008" s="1"/>
      <c r="SU1008" s="1"/>
      <c r="SV1008" s="1"/>
      <c r="SW1008" s="1"/>
      <c r="SX1008" s="1"/>
      <c r="SY1008" s="1"/>
      <c r="SZ1008" s="1"/>
      <c r="TA1008" s="1"/>
      <c r="TB1008" s="1"/>
      <c r="TC1008" s="1"/>
      <c r="TD1008" s="1"/>
      <c r="TE1008" s="1"/>
      <c r="TF1008" s="1"/>
      <c r="TG1008" s="1"/>
      <c r="TH1008" s="1"/>
      <c r="TI1008" s="1"/>
      <c r="TJ1008" s="1"/>
      <c r="TK1008" s="1"/>
      <c r="TL1008" s="1"/>
      <c r="TM1008" s="1"/>
      <c r="TN1008" s="1"/>
      <c r="TO1008" s="1"/>
      <c r="TP1008" s="1"/>
      <c r="TQ1008" s="1"/>
      <c r="TR1008" s="1"/>
      <c r="TS1008" s="1"/>
      <c r="TT1008" s="1"/>
      <c r="TU1008" s="1"/>
      <c r="TV1008" s="1"/>
      <c r="TW1008" s="1"/>
      <c r="TX1008" s="1"/>
      <c r="TY1008" s="1"/>
      <c r="TZ1008" s="1"/>
      <c r="UA1008" s="1"/>
      <c r="UB1008" s="1"/>
      <c r="UC1008" s="1"/>
      <c r="UD1008" s="1"/>
      <c r="UE1008" s="1"/>
      <c r="UF1008" s="1"/>
      <c r="UG1008" s="1"/>
      <c r="UH1008" s="1"/>
      <c r="UI1008" s="1"/>
      <c r="UJ1008" s="1"/>
      <c r="UK1008" s="1"/>
      <c r="UL1008" s="1"/>
      <c r="UM1008" s="1"/>
      <c r="UN1008" s="1"/>
      <c r="UO1008" s="1"/>
      <c r="UP1008" s="1"/>
      <c r="UQ1008" s="1"/>
      <c r="UR1008" s="1"/>
      <c r="US1008" s="1"/>
      <c r="UT1008" s="1"/>
      <c r="UU1008" s="1"/>
      <c r="UV1008" s="1"/>
      <c r="UW1008" s="1"/>
      <c r="UX1008" s="1"/>
      <c r="UY1008" s="1"/>
      <c r="UZ1008" s="1"/>
      <c r="VA1008" s="1"/>
      <c r="VB1008" s="1"/>
      <c r="VC1008" s="1"/>
      <c r="VD1008" s="1"/>
      <c r="VE1008" s="1"/>
      <c r="VF1008" s="1"/>
      <c r="VG1008" s="1"/>
      <c r="VH1008" s="1"/>
      <c r="VI1008" s="1"/>
      <c r="VJ1008" s="1"/>
      <c r="VK1008" s="1"/>
      <c r="VL1008" s="1"/>
      <c r="VM1008" s="1"/>
      <c r="VN1008" s="1"/>
      <c r="VO1008" s="1"/>
      <c r="VP1008" s="1"/>
      <c r="VQ1008" s="1"/>
      <c r="VR1008" s="1"/>
      <c r="VS1008" s="1"/>
      <c r="VT1008" s="1"/>
      <c r="VU1008" s="1"/>
      <c r="VV1008" s="1"/>
      <c r="VW1008" s="1"/>
      <c r="VX1008" s="1"/>
      <c r="VY1008" s="1"/>
      <c r="VZ1008" s="1"/>
      <c r="WA1008" s="1"/>
      <c r="WB1008" s="1"/>
      <c r="WC1008" s="1"/>
      <c r="WD1008" s="1"/>
      <c r="WE1008" s="1"/>
      <c r="WF1008" s="1"/>
      <c r="WG1008" s="1"/>
      <c r="WH1008" s="1"/>
      <c r="WI1008" s="1"/>
      <c r="WJ1008" s="1"/>
      <c r="WK1008" s="1"/>
      <c r="WL1008" s="1"/>
      <c r="WM1008" s="1"/>
      <c r="WN1008" s="1"/>
      <c r="WO1008" s="1"/>
      <c r="WP1008" s="1"/>
      <c r="WQ1008" s="1"/>
      <c r="WR1008" s="1"/>
      <c r="WS1008" s="1"/>
      <c r="WT1008" s="1"/>
      <c r="WU1008" s="1"/>
      <c r="WV1008" s="1"/>
      <c r="WW1008" s="1"/>
      <c r="WX1008" s="1"/>
      <c r="WY1008" s="1"/>
      <c r="WZ1008" s="1"/>
      <c r="XA1008" s="1"/>
      <c r="XB1008" s="1"/>
      <c r="XC1008" s="1"/>
      <c r="XD1008" s="1"/>
      <c r="XE1008" s="1"/>
      <c r="XF1008" s="1"/>
      <c r="XG1008" s="1"/>
      <c r="XH1008" s="1"/>
      <c r="XI1008" s="1"/>
      <c r="XJ1008" s="1"/>
      <c r="XK1008" s="1"/>
      <c r="XL1008" s="1"/>
      <c r="XM1008" s="1"/>
      <c r="XN1008" s="1"/>
      <c r="XO1008" s="1"/>
      <c r="XP1008" s="1"/>
      <c r="XQ1008" s="1"/>
      <c r="XR1008" s="1"/>
      <c r="XS1008" s="1"/>
      <c r="XT1008" s="1"/>
      <c r="XU1008" s="1"/>
      <c r="XV1008" s="1"/>
      <c r="XW1008" s="1"/>
      <c r="XX1008" s="1"/>
      <c r="XY1008" s="1"/>
      <c r="XZ1008" s="1"/>
      <c r="YA1008" s="1"/>
      <c r="YB1008" s="1"/>
      <c r="YC1008" s="1"/>
      <c r="YD1008" s="1"/>
      <c r="YE1008" s="1"/>
      <c r="YF1008" s="1"/>
      <c r="YG1008" s="1"/>
      <c r="YH1008" s="1"/>
      <c r="YI1008" s="1"/>
      <c r="YJ1008" s="1"/>
      <c r="YK1008" s="1"/>
      <c r="YL1008" s="1"/>
      <c r="YM1008" s="1"/>
      <c r="YN1008" s="1"/>
      <c r="YO1008" s="1"/>
      <c r="YP1008" s="1"/>
      <c r="YQ1008" s="1"/>
      <c r="YR1008" s="1"/>
      <c r="YS1008" s="1"/>
      <c r="YT1008" s="1"/>
      <c r="YU1008" s="1"/>
      <c r="YV1008" s="1"/>
      <c r="YW1008" s="1"/>
      <c r="YX1008" s="1"/>
      <c r="YY1008" s="1"/>
      <c r="YZ1008" s="1"/>
      <c r="ZA1008" s="1"/>
      <c r="ZB1008" s="1"/>
      <c r="ZC1008" s="1"/>
      <c r="ZD1008" s="1"/>
      <c r="ZE1008" s="1"/>
      <c r="ZF1008" s="1"/>
      <c r="ZG1008" s="1"/>
      <c r="ZH1008" s="1"/>
      <c r="ZI1008" s="1"/>
      <c r="ZJ1008" s="1"/>
      <c r="ZK1008" s="1"/>
      <c r="ZL1008" s="1"/>
      <c r="ZM1008" s="1"/>
      <c r="ZN1008" s="1"/>
      <c r="ZO1008" s="1"/>
      <c r="ZP1008" s="1"/>
      <c r="ZQ1008" s="1"/>
      <c r="ZR1008" s="1"/>
      <c r="ZS1008" s="1"/>
      <c r="ZT1008" s="1"/>
      <c r="ZU1008" s="1"/>
      <c r="ZV1008" s="1"/>
      <c r="ZW1008" s="1"/>
      <c r="ZX1008" s="1"/>
      <c r="ZY1008" s="1"/>
      <c r="ZZ1008" s="1"/>
      <c r="AAA1008" s="1"/>
      <c r="AAB1008" s="1"/>
      <c r="AAC1008" s="1"/>
      <c r="AAD1008" s="1"/>
      <c r="AAE1008" s="1"/>
      <c r="AAF1008" s="1"/>
      <c r="AAG1008" s="1"/>
      <c r="AAH1008" s="1"/>
      <c r="AAI1008" s="1"/>
      <c r="AAJ1008" s="1"/>
      <c r="AAK1008" s="1"/>
      <c r="AAL1008" s="1"/>
      <c r="AAM1008" s="1"/>
      <c r="AAN1008" s="1"/>
      <c r="AAO1008" s="1"/>
      <c r="AAP1008" s="1"/>
      <c r="AAQ1008" s="1"/>
      <c r="AAR1008" s="1"/>
      <c r="AAS1008" s="1"/>
      <c r="AAT1008" s="1"/>
      <c r="AAU1008" s="1"/>
      <c r="AAV1008" s="1"/>
      <c r="AAW1008" s="1"/>
      <c r="AAX1008" s="1"/>
      <c r="AAY1008" s="1"/>
      <c r="AAZ1008" s="1"/>
      <c r="ABA1008" s="1"/>
      <c r="ABB1008" s="1"/>
      <c r="ABC1008" s="1"/>
      <c r="ABD1008" s="1"/>
      <c r="ABE1008" s="1"/>
      <c r="ABF1008" s="1"/>
      <c r="ABG1008" s="1"/>
      <c r="ABH1008" s="1"/>
      <c r="ABI1008" s="1"/>
      <c r="ABJ1008" s="1"/>
      <c r="ABK1008" s="1"/>
      <c r="ABL1008" s="1"/>
      <c r="ABM1008" s="1"/>
      <c r="ABN1008" s="1"/>
      <c r="ABO1008" s="1"/>
      <c r="ABP1008" s="1"/>
      <c r="ABQ1008" s="1"/>
      <c r="ABR1008" s="1"/>
      <c r="ABS1008" s="1"/>
      <c r="ABT1008" s="1"/>
      <c r="ABU1008" s="1"/>
      <c r="ABV1008" s="1"/>
      <c r="ABW1008" s="1"/>
      <c r="ABX1008" s="1"/>
      <c r="ABY1008" s="1"/>
      <c r="ABZ1008" s="1"/>
      <c r="ACA1008" s="1"/>
      <c r="ACB1008" s="1"/>
      <c r="ACC1008" s="1"/>
      <c r="ACD1008" s="1"/>
      <c r="ACE1008" s="1"/>
      <c r="ACF1008" s="1"/>
      <c r="ACG1008" s="1"/>
      <c r="ACH1008" s="1"/>
      <c r="ACI1008" s="1"/>
      <c r="ACJ1008" s="1"/>
      <c r="ACK1008" s="1"/>
      <c r="ACL1008" s="1"/>
      <c r="ACM1008" s="1"/>
      <c r="ACN1008" s="1"/>
      <c r="ACO1008" s="1"/>
      <c r="ACP1008" s="1"/>
      <c r="ACQ1008" s="1"/>
      <c r="ACR1008" s="1"/>
      <c r="ACS1008" s="1"/>
      <c r="ACT1008" s="1"/>
      <c r="ACU1008" s="1"/>
      <c r="ACV1008" s="1"/>
      <c r="ACW1008" s="1"/>
      <c r="ACX1008" s="1"/>
      <c r="ACY1008" s="1"/>
      <c r="ACZ1008" s="1"/>
      <c r="ADA1008" s="1"/>
      <c r="ADB1008" s="1"/>
      <c r="ADC1008" s="1"/>
      <c r="ADD1008" s="1"/>
      <c r="ADE1008" s="1"/>
      <c r="ADF1008" s="1"/>
      <c r="ADG1008" s="1"/>
      <c r="ADH1008" s="1"/>
      <c r="ADI1008" s="1"/>
      <c r="ADJ1008" s="1"/>
      <c r="ADK1008" s="1"/>
      <c r="ADL1008" s="1"/>
      <c r="ADM1008" s="1"/>
      <c r="ADN1008" s="1"/>
      <c r="ADO1008" s="1"/>
      <c r="ADP1008" s="1"/>
      <c r="ADQ1008" s="1"/>
      <c r="ADR1008" s="1"/>
      <c r="ADS1008" s="1"/>
      <c r="ADT1008" s="1"/>
      <c r="ADU1008" s="1"/>
      <c r="ADV1008" s="1"/>
      <c r="ADW1008" s="1"/>
      <c r="ADX1008" s="1"/>
      <c r="ADY1008" s="1"/>
      <c r="ADZ1008" s="1"/>
      <c r="AEA1008" s="1"/>
      <c r="AEB1008" s="1"/>
      <c r="AEC1008" s="1"/>
      <c r="AED1008" s="1"/>
      <c r="AEE1008" s="1"/>
      <c r="AEF1008" s="1"/>
      <c r="AEG1008" s="1"/>
      <c r="AEH1008" s="1"/>
      <c r="AEI1008" s="1"/>
      <c r="AEJ1008" s="1"/>
      <c r="AEK1008" s="1"/>
      <c r="AEL1008" s="1"/>
      <c r="AEM1008" s="1"/>
      <c r="AEN1008" s="1"/>
      <c r="AEO1008" s="1"/>
      <c r="AEP1008" s="1"/>
      <c r="AEQ1008" s="1"/>
      <c r="AER1008" s="1"/>
      <c r="AES1008" s="1"/>
      <c r="AET1008" s="1"/>
      <c r="AEU1008" s="1"/>
      <c r="AEV1008" s="1"/>
      <c r="AEW1008" s="1"/>
      <c r="AEX1008" s="1"/>
      <c r="AEY1008" s="1"/>
      <c r="AEZ1008" s="1"/>
      <c r="AFA1008" s="1"/>
      <c r="AFB1008" s="1"/>
      <c r="AFC1008" s="1"/>
      <c r="AFD1008" s="1"/>
      <c r="AFE1008" s="1"/>
      <c r="AFF1008" s="1"/>
      <c r="AFG1008" s="1"/>
      <c r="AFH1008" s="1"/>
      <c r="AFI1008" s="1"/>
      <c r="AFJ1008" s="1"/>
      <c r="AFK1008" s="1"/>
      <c r="AFL1008" s="1"/>
      <c r="AFM1008" s="1"/>
      <c r="AFN1008" s="1"/>
      <c r="AFO1008" s="1"/>
      <c r="AFP1008" s="1"/>
      <c r="AFQ1008" s="1"/>
      <c r="AFR1008" s="1"/>
      <c r="AFS1008" s="1"/>
      <c r="AFT1008" s="1"/>
      <c r="AFU1008" s="1"/>
      <c r="AFV1008" s="1"/>
      <c r="AFW1008" s="1"/>
      <c r="AFX1008" s="1"/>
      <c r="AFY1008" s="1"/>
      <c r="AFZ1008" s="1"/>
      <c r="AGA1008" s="1"/>
      <c r="AGB1008" s="1"/>
      <c r="AGC1008" s="1"/>
      <c r="AGD1008" s="1"/>
      <c r="AGE1008" s="1"/>
      <c r="AGF1008" s="1"/>
      <c r="AGG1008" s="1"/>
      <c r="AGH1008" s="1"/>
      <c r="AGI1008" s="1"/>
      <c r="AGJ1008" s="1"/>
      <c r="AGK1008" s="1"/>
      <c r="AGL1008" s="1"/>
      <c r="AGM1008" s="1"/>
      <c r="AGN1008" s="1"/>
      <c r="AGO1008" s="1"/>
      <c r="AGP1008" s="1"/>
      <c r="AGQ1008" s="1"/>
      <c r="AGR1008" s="1"/>
      <c r="AGS1008" s="1"/>
      <c r="AGT1008" s="1"/>
      <c r="AGU1008" s="1"/>
      <c r="AGV1008" s="1"/>
      <c r="AGW1008" s="1"/>
      <c r="AGX1008" s="1"/>
      <c r="AGY1008" s="1"/>
      <c r="AGZ1008" s="1"/>
      <c r="AHA1008" s="1"/>
      <c r="AHB1008" s="1"/>
      <c r="AHC1008" s="1"/>
      <c r="AHD1008" s="1"/>
      <c r="AHE1008" s="1"/>
      <c r="AHF1008" s="1"/>
      <c r="AHG1008" s="1"/>
      <c r="AHH1008" s="1"/>
      <c r="AHI1008" s="1"/>
      <c r="AHJ1008" s="1"/>
      <c r="AHK1008" s="1"/>
      <c r="AHL1008" s="1"/>
      <c r="AHM1008" s="1"/>
      <c r="AHN1008" s="1"/>
      <c r="AHO1008" s="1"/>
      <c r="AHP1008" s="1"/>
      <c r="AHQ1008" s="1"/>
      <c r="AHR1008" s="1"/>
      <c r="AHS1008" s="1"/>
      <c r="AHT1008" s="1"/>
      <c r="AHU1008" s="1"/>
      <c r="AHV1008" s="1"/>
      <c r="AHW1008" s="1"/>
      <c r="AHX1008" s="1"/>
      <c r="AHY1008" s="1"/>
      <c r="AHZ1008" s="1"/>
      <c r="AIA1008" s="1"/>
      <c r="AIB1008" s="1"/>
      <c r="AIC1008" s="1"/>
      <c r="AID1008" s="1"/>
      <c r="AIE1008" s="1"/>
      <c r="AIF1008" s="1"/>
      <c r="AIG1008" s="1"/>
      <c r="AIH1008" s="1"/>
      <c r="AII1008" s="1"/>
      <c r="AIJ1008" s="1"/>
      <c r="AIK1008" s="1"/>
      <c r="AIL1008" s="1"/>
      <c r="AIM1008" s="1"/>
      <c r="AIN1008" s="1"/>
      <c r="AIO1008" s="1"/>
      <c r="AIP1008" s="1"/>
      <c r="AIQ1008" s="1"/>
      <c r="AIR1008" s="1"/>
      <c r="AIS1008" s="1"/>
      <c r="AIT1008" s="1"/>
      <c r="AIU1008" s="1"/>
      <c r="AIV1008" s="1"/>
      <c r="AIW1008" s="1"/>
      <c r="AIX1008" s="1"/>
      <c r="AIY1008" s="1"/>
      <c r="AIZ1008" s="1"/>
      <c r="AJA1008" s="1"/>
      <c r="AJB1008" s="1"/>
      <c r="AJC1008" s="1"/>
      <c r="AJD1008" s="1"/>
      <c r="AJE1008" s="1"/>
      <c r="AJF1008" s="1"/>
      <c r="AJG1008" s="1"/>
      <c r="AJH1008" s="1"/>
      <c r="AJI1008" s="1"/>
      <c r="AJJ1008" s="1"/>
      <c r="AJK1008" s="1"/>
      <c r="AJL1008" s="1"/>
      <c r="AJM1008" s="1"/>
      <c r="AJN1008" s="1"/>
      <c r="AJO1008" s="1"/>
      <c r="AJP1008" s="1"/>
      <c r="AJQ1008" s="1"/>
      <c r="AJR1008" s="1"/>
      <c r="AJS1008" s="1"/>
      <c r="AJT1008" s="1"/>
      <c r="AJU1008" s="1"/>
      <c r="AJV1008" s="1"/>
      <c r="AJW1008" s="1"/>
      <c r="AJX1008" s="1"/>
      <c r="AJY1008" s="1"/>
      <c r="AJZ1008" s="1"/>
      <c r="AKA1008" s="1"/>
      <c r="AKB1008" s="1"/>
      <c r="AKC1008" s="1"/>
      <c r="AKD1008" s="1"/>
      <c r="AKE1008" s="1"/>
      <c r="AKF1008" s="1"/>
      <c r="AKG1008" s="1"/>
      <c r="AKH1008" s="1"/>
      <c r="AKI1008" s="1"/>
      <c r="AKJ1008" s="1"/>
      <c r="AKK1008" s="1"/>
      <c r="AKL1008" s="1"/>
      <c r="AKM1008" s="1"/>
      <c r="AKN1008" s="1"/>
      <c r="AKO1008" s="1"/>
      <c r="AKP1008" s="1"/>
      <c r="AKQ1008" s="1"/>
      <c r="AKR1008" s="1"/>
      <c r="AKS1008" s="1"/>
      <c r="AKT1008" s="1"/>
      <c r="AKU1008" s="1"/>
      <c r="AKV1008" s="1"/>
      <c r="AKW1008" s="1"/>
      <c r="AKX1008" s="1"/>
      <c r="AKY1008" s="1"/>
      <c r="AKZ1008" s="1"/>
      <c r="ALA1008" s="1"/>
      <c r="ALB1008" s="1"/>
      <c r="ALC1008" s="1"/>
      <c r="ALD1008" s="1"/>
      <c r="ALE1008" s="1"/>
      <c r="ALF1008" s="1"/>
      <c r="ALG1008" s="1"/>
      <c r="ALH1008" s="1"/>
      <c r="ALI1008" s="1"/>
      <c r="ALJ1008" s="1"/>
      <c r="ALK1008" s="1"/>
      <c r="ALL1008" s="1"/>
      <c r="ALM1008" s="1"/>
      <c r="ALN1008" s="1"/>
      <c r="ALO1008" s="1"/>
      <c r="ALP1008" s="1"/>
      <c r="ALQ1008" s="1"/>
      <c r="ALR1008" s="1"/>
      <c r="ALS1008" s="1"/>
      <c r="ALT1008" s="1"/>
      <c r="ALU1008" s="1"/>
      <c r="ALV1008" s="1"/>
      <c r="ALW1008" s="1"/>
      <c r="ALX1008" s="1"/>
      <c r="ALY1008" s="1"/>
      <c r="ALZ1008" s="1"/>
      <c r="AMA1008" s="1"/>
      <c r="AMB1008" s="1"/>
      <c r="AMC1008" s="1"/>
      <c r="AMD1008" s="1"/>
      <c r="AME1008" s="1"/>
      <c r="AMF1008" s="1"/>
      <c r="AMG1008" s="1"/>
      <c r="AMH1008" s="1"/>
      <c r="AMI1008" s="1"/>
    </row>
    <row r="1009" customFormat="false" ht="12.75" hidden="false" customHeight="false" outlineLevel="0" collapsed="false">
      <c r="A1009" s="1" t="s">
        <v>2823</v>
      </c>
      <c r="B1009" s="1" t="s">
        <v>2787</v>
      </c>
      <c r="C1009" s="27" t="s">
        <v>2829</v>
      </c>
      <c r="D1009" s="27" t="s">
        <v>16</v>
      </c>
      <c r="E1009" s="27"/>
      <c r="F1009" s="31"/>
      <c r="G1009" s="27"/>
      <c r="H1009" s="30" t="s">
        <v>168</v>
      </c>
      <c r="I1009" s="31" t="n">
        <v>1.95</v>
      </c>
      <c r="J1009" s="30" t="s">
        <v>2769</v>
      </c>
    </row>
    <row r="1010" customFormat="false" ht="12.75" hidden="false" customHeight="false" outlineLevel="0" collapsed="false">
      <c r="A1010" s="1" t="s">
        <v>2823</v>
      </c>
      <c r="B1010" s="1" t="s">
        <v>2787</v>
      </c>
      <c r="C1010" s="27" t="s">
        <v>2830</v>
      </c>
      <c r="D1010" s="27" t="s">
        <v>26</v>
      </c>
      <c r="E1010" s="27"/>
      <c r="F1010" s="31"/>
      <c r="G1010" s="27"/>
      <c r="H1010" s="30" t="s">
        <v>168</v>
      </c>
      <c r="I1010" s="31" t="n">
        <v>1.95</v>
      </c>
      <c r="J1010" s="30" t="s">
        <v>2769</v>
      </c>
    </row>
    <row r="1011" s="77" customFormat="true" ht="12.75" hidden="false" customHeight="false" outlineLevel="0" collapsed="false">
      <c r="A1011" s="1"/>
      <c r="B1011" s="1"/>
      <c r="C1011" s="1"/>
      <c r="D1011" s="1"/>
      <c r="E1011" s="2"/>
      <c r="F1011" s="3"/>
      <c r="G1011" s="4"/>
      <c r="H1011" s="4"/>
      <c r="I1011" s="3"/>
      <c r="J1011" s="4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  <c r="KS1011" s="1"/>
      <c r="KT1011" s="1"/>
      <c r="KU1011" s="1"/>
      <c r="KV1011" s="1"/>
      <c r="KW1011" s="1"/>
      <c r="KX1011" s="1"/>
      <c r="KY1011" s="1"/>
      <c r="KZ1011" s="1"/>
      <c r="LA1011" s="1"/>
      <c r="LB1011" s="1"/>
      <c r="LC1011" s="1"/>
      <c r="LD1011" s="1"/>
      <c r="LE1011" s="1"/>
      <c r="LF1011" s="1"/>
      <c r="LG1011" s="1"/>
      <c r="LH1011" s="1"/>
      <c r="LI1011" s="1"/>
      <c r="LJ1011" s="1"/>
      <c r="LK1011" s="1"/>
      <c r="LL1011" s="1"/>
      <c r="LM1011" s="1"/>
      <c r="LN1011" s="1"/>
      <c r="LO1011" s="1"/>
      <c r="LP1011" s="1"/>
      <c r="LQ1011" s="1"/>
      <c r="LR1011" s="1"/>
      <c r="LS1011" s="1"/>
      <c r="LT1011" s="1"/>
      <c r="LU1011" s="1"/>
      <c r="LV1011" s="1"/>
      <c r="LW1011" s="1"/>
      <c r="LX1011" s="1"/>
      <c r="LY1011" s="1"/>
      <c r="LZ1011" s="1"/>
      <c r="MA1011" s="1"/>
      <c r="MB1011" s="1"/>
      <c r="MC1011" s="1"/>
      <c r="MD1011" s="1"/>
      <c r="ME1011" s="1"/>
      <c r="MF1011" s="1"/>
      <c r="MG1011" s="1"/>
      <c r="MH1011" s="1"/>
      <c r="MI1011" s="1"/>
      <c r="MJ1011" s="1"/>
      <c r="MK1011" s="1"/>
      <c r="ML1011" s="1"/>
      <c r="MM1011" s="1"/>
      <c r="MN1011" s="1"/>
      <c r="MO1011" s="1"/>
      <c r="MP1011" s="1"/>
      <c r="MQ1011" s="1"/>
      <c r="MR1011" s="1"/>
      <c r="MS1011" s="1"/>
      <c r="MT1011" s="1"/>
      <c r="MU1011" s="1"/>
      <c r="MV1011" s="1"/>
      <c r="MW1011" s="1"/>
      <c r="MX1011" s="1"/>
      <c r="MY1011" s="1"/>
      <c r="MZ1011" s="1"/>
      <c r="NA1011" s="1"/>
      <c r="NB1011" s="1"/>
      <c r="NC1011" s="1"/>
      <c r="ND1011" s="1"/>
      <c r="NE1011" s="1"/>
      <c r="NF1011" s="1"/>
      <c r="NG1011" s="1"/>
      <c r="NH1011" s="1"/>
      <c r="NI1011" s="1"/>
      <c r="NJ1011" s="1"/>
      <c r="NK1011" s="1"/>
      <c r="NL1011" s="1"/>
      <c r="NM1011" s="1"/>
      <c r="NN1011" s="1"/>
      <c r="NO1011" s="1"/>
      <c r="NP1011" s="1"/>
      <c r="NQ1011" s="1"/>
      <c r="NR1011" s="1"/>
      <c r="NS1011" s="1"/>
      <c r="NT1011" s="1"/>
      <c r="NU1011" s="1"/>
      <c r="NV1011" s="1"/>
      <c r="NW1011" s="1"/>
      <c r="NX1011" s="1"/>
      <c r="NY1011" s="1"/>
      <c r="NZ1011" s="1"/>
      <c r="OA1011" s="1"/>
      <c r="OB1011" s="1"/>
      <c r="OC1011" s="1"/>
      <c r="OD1011" s="1"/>
      <c r="OE1011" s="1"/>
      <c r="OF1011" s="1"/>
      <c r="OG1011" s="1"/>
      <c r="OH1011" s="1"/>
      <c r="OI1011" s="1"/>
      <c r="OJ1011" s="1"/>
      <c r="OK1011" s="1"/>
      <c r="OL1011" s="1"/>
      <c r="OM1011" s="1"/>
      <c r="ON1011" s="1"/>
      <c r="OO1011" s="1"/>
      <c r="OP1011" s="1"/>
      <c r="OQ1011" s="1"/>
      <c r="OR1011" s="1"/>
      <c r="OS1011" s="1"/>
      <c r="OT1011" s="1"/>
      <c r="OU1011" s="1"/>
      <c r="OV1011" s="1"/>
      <c r="OW1011" s="1"/>
      <c r="OX1011" s="1"/>
      <c r="OY1011" s="1"/>
      <c r="OZ1011" s="1"/>
      <c r="PA1011" s="1"/>
      <c r="PB1011" s="1"/>
      <c r="PC1011" s="1"/>
      <c r="PD1011" s="1"/>
      <c r="PE1011" s="1"/>
      <c r="PF1011" s="1"/>
      <c r="PG1011" s="1"/>
      <c r="PH1011" s="1"/>
      <c r="PI1011" s="1"/>
      <c r="PJ1011" s="1"/>
      <c r="PK1011" s="1"/>
      <c r="PL1011" s="1"/>
      <c r="PM1011" s="1"/>
      <c r="PN1011" s="1"/>
      <c r="PO1011" s="1"/>
      <c r="PP1011" s="1"/>
      <c r="PQ1011" s="1"/>
      <c r="PR1011" s="1"/>
      <c r="PS1011" s="1"/>
      <c r="PT1011" s="1"/>
      <c r="PU1011" s="1"/>
      <c r="PV1011" s="1"/>
      <c r="PW1011" s="1"/>
      <c r="PX1011" s="1"/>
      <c r="PY1011" s="1"/>
      <c r="PZ1011" s="1"/>
      <c r="QA1011" s="1"/>
      <c r="QB1011" s="1"/>
      <c r="QC1011" s="1"/>
      <c r="QD1011" s="1"/>
      <c r="QE1011" s="1"/>
      <c r="QF1011" s="1"/>
      <c r="QG1011" s="1"/>
      <c r="QH1011" s="1"/>
      <c r="QI1011" s="1"/>
      <c r="QJ1011" s="1"/>
      <c r="QK1011" s="1"/>
      <c r="QL1011" s="1"/>
      <c r="QM1011" s="1"/>
      <c r="QN1011" s="1"/>
      <c r="QO1011" s="1"/>
      <c r="QP1011" s="1"/>
      <c r="QQ1011" s="1"/>
      <c r="QR1011" s="1"/>
      <c r="QS1011" s="1"/>
      <c r="QT1011" s="1"/>
      <c r="QU1011" s="1"/>
      <c r="QV1011" s="1"/>
      <c r="QW1011" s="1"/>
      <c r="QX1011" s="1"/>
      <c r="QY1011" s="1"/>
      <c r="QZ1011" s="1"/>
      <c r="RA1011" s="1"/>
      <c r="RB1011" s="1"/>
      <c r="RC1011" s="1"/>
      <c r="RD1011" s="1"/>
      <c r="RE1011" s="1"/>
      <c r="RF1011" s="1"/>
      <c r="RG1011" s="1"/>
      <c r="RH1011" s="1"/>
      <c r="RI1011" s="1"/>
      <c r="RJ1011" s="1"/>
      <c r="RK1011" s="1"/>
      <c r="RL1011" s="1"/>
      <c r="RM1011" s="1"/>
      <c r="RN1011" s="1"/>
      <c r="RO1011" s="1"/>
      <c r="RP1011" s="1"/>
      <c r="RQ1011" s="1"/>
      <c r="RR1011" s="1"/>
      <c r="RS1011" s="1"/>
      <c r="RT1011" s="1"/>
      <c r="RU1011" s="1"/>
      <c r="RV1011" s="1"/>
      <c r="RW1011" s="1"/>
      <c r="RX1011" s="1"/>
      <c r="RY1011" s="1"/>
      <c r="RZ1011" s="1"/>
      <c r="SA1011" s="1"/>
      <c r="SB1011" s="1"/>
      <c r="SC1011" s="1"/>
      <c r="SD1011" s="1"/>
      <c r="SE1011" s="1"/>
      <c r="SF1011" s="1"/>
      <c r="SG1011" s="1"/>
      <c r="SH1011" s="1"/>
      <c r="SI1011" s="1"/>
      <c r="SJ1011" s="1"/>
      <c r="SK1011" s="1"/>
      <c r="SL1011" s="1"/>
      <c r="SM1011" s="1"/>
      <c r="SN1011" s="1"/>
      <c r="SO1011" s="1"/>
      <c r="SP1011" s="1"/>
      <c r="SQ1011" s="1"/>
      <c r="SR1011" s="1"/>
      <c r="SS1011" s="1"/>
      <c r="ST1011" s="1"/>
      <c r="SU1011" s="1"/>
      <c r="SV1011" s="1"/>
      <c r="SW1011" s="1"/>
      <c r="SX1011" s="1"/>
      <c r="SY1011" s="1"/>
      <c r="SZ1011" s="1"/>
      <c r="TA1011" s="1"/>
      <c r="TB1011" s="1"/>
      <c r="TC1011" s="1"/>
      <c r="TD1011" s="1"/>
      <c r="TE1011" s="1"/>
      <c r="TF1011" s="1"/>
      <c r="TG1011" s="1"/>
      <c r="TH1011" s="1"/>
      <c r="TI1011" s="1"/>
      <c r="TJ1011" s="1"/>
      <c r="TK1011" s="1"/>
      <c r="TL1011" s="1"/>
      <c r="TM1011" s="1"/>
      <c r="TN1011" s="1"/>
      <c r="TO1011" s="1"/>
      <c r="TP1011" s="1"/>
      <c r="TQ1011" s="1"/>
      <c r="TR1011" s="1"/>
      <c r="TS1011" s="1"/>
      <c r="TT1011" s="1"/>
      <c r="TU1011" s="1"/>
      <c r="TV1011" s="1"/>
      <c r="TW1011" s="1"/>
      <c r="TX1011" s="1"/>
      <c r="TY1011" s="1"/>
      <c r="TZ1011" s="1"/>
      <c r="UA1011" s="1"/>
      <c r="UB1011" s="1"/>
      <c r="UC1011" s="1"/>
      <c r="UD1011" s="1"/>
      <c r="UE1011" s="1"/>
      <c r="UF1011" s="1"/>
      <c r="UG1011" s="1"/>
      <c r="UH1011" s="1"/>
      <c r="UI1011" s="1"/>
      <c r="UJ1011" s="1"/>
      <c r="UK1011" s="1"/>
      <c r="UL1011" s="1"/>
      <c r="UM1011" s="1"/>
      <c r="UN1011" s="1"/>
      <c r="UO1011" s="1"/>
      <c r="UP1011" s="1"/>
      <c r="UQ1011" s="1"/>
      <c r="UR1011" s="1"/>
      <c r="US1011" s="1"/>
      <c r="UT1011" s="1"/>
      <c r="UU1011" s="1"/>
      <c r="UV1011" s="1"/>
      <c r="UW1011" s="1"/>
      <c r="UX1011" s="1"/>
      <c r="UY1011" s="1"/>
      <c r="UZ1011" s="1"/>
      <c r="VA1011" s="1"/>
      <c r="VB1011" s="1"/>
      <c r="VC1011" s="1"/>
      <c r="VD1011" s="1"/>
      <c r="VE1011" s="1"/>
      <c r="VF1011" s="1"/>
      <c r="VG1011" s="1"/>
      <c r="VH1011" s="1"/>
      <c r="VI1011" s="1"/>
      <c r="VJ1011" s="1"/>
      <c r="VK1011" s="1"/>
      <c r="VL1011" s="1"/>
      <c r="VM1011" s="1"/>
      <c r="VN1011" s="1"/>
      <c r="VO1011" s="1"/>
      <c r="VP1011" s="1"/>
      <c r="VQ1011" s="1"/>
      <c r="VR1011" s="1"/>
      <c r="VS1011" s="1"/>
      <c r="VT1011" s="1"/>
      <c r="VU1011" s="1"/>
      <c r="VV1011" s="1"/>
      <c r="VW1011" s="1"/>
      <c r="VX1011" s="1"/>
      <c r="VY1011" s="1"/>
      <c r="VZ1011" s="1"/>
      <c r="WA1011" s="1"/>
      <c r="WB1011" s="1"/>
      <c r="WC1011" s="1"/>
      <c r="WD1011" s="1"/>
      <c r="WE1011" s="1"/>
      <c r="WF1011" s="1"/>
      <c r="WG1011" s="1"/>
      <c r="WH1011" s="1"/>
      <c r="WI1011" s="1"/>
      <c r="WJ1011" s="1"/>
      <c r="WK1011" s="1"/>
      <c r="WL1011" s="1"/>
      <c r="WM1011" s="1"/>
      <c r="WN1011" s="1"/>
      <c r="WO1011" s="1"/>
      <c r="WP1011" s="1"/>
      <c r="WQ1011" s="1"/>
      <c r="WR1011" s="1"/>
      <c r="WS1011" s="1"/>
      <c r="WT1011" s="1"/>
      <c r="WU1011" s="1"/>
      <c r="WV1011" s="1"/>
      <c r="WW1011" s="1"/>
      <c r="WX1011" s="1"/>
      <c r="WY1011" s="1"/>
      <c r="WZ1011" s="1"/>
      <c r="XA1011" s="1"/>
      <c r="XB1011" s="1"/>
      <c r="XC1011" s="1"/>
      <c r="XD1011" s="1"/>
      <c r="XE1011" s="1"/>
      <c r="XF1011" s="1"/>
      <c r="XG1011" s="1"/>
      <c r="XH1011" s="1"/>
      <c r="XI1011" s="1"/>
      <c r="XJ1011" s="1"/>
      <c r="XK1011" s="1"/>
      <c r="XL1011" s="1"/>
      <c r="XM1011" s="1"/>
      <c r="XN1011" s="1"/>
      <c r="XO1011" s="1"/>
      <c r="XP1011" s="1"/>
      <c r="XQ1011" s="1"/>
      <c r="XR1011" s="1"/>
      <c r="XS1011" s="1"/>
      <c r="XT1011" s="1"/>
      <c r="XU1011" s="1"/>
      <c r="XV1011" s="1"/>
      <c r="XW1011" s="1"/>
      <c r="XX1011" s="1"/>
      <c r="XY1011" s="1"/>
      <c r="XZ1011" s="1"/>
      <c r="YA1011" s="1"/>
      <c r="YB1011" s="1"/>
      <c r="YC1011" s="1"/>
      <c r="YD1011" s="1"/>
      <c r="YE1011" s="1"/>
      <c r="YF1011" s="1"/>
      <c r="YG1011" s="1"/>
      <c r="YH1011" s="1"/>
      <c r="YI1011" s="1"/>
      <c r="YJ1011" s="1"/>
      <c r="YK1011" s="1"/>
      <c r="YL1011" s="1"/>
      <c r="YM1011" s="1"/>
      <c r="YN1011" s="1"/>
      <c r="YO1011" s="1"/>
      <c r="YP1011" s="1"/>
      <c r="YQ1011" s="1"/>
      <c r="YR1011" s="1"/>
      <c r="YS1011" s="1"/>
      <c r="YT1011" s="1"/>
      <c r="YU1011" s="1"/>
      <c r="YV1011" s="1"/>
      <c r="YW1011" s="1"/>
      <c r="YX1011" s="1"/>
      <c r="YY1011" s="1"/>
      <c r="YZ1011" s="1"/>
      <c r="ZA1011" s="1"/>
      <c r="ZB1011" s="1"/>
      <c r="ZC1011" s="1"/>
      <c r="ZD1011" s="1"/>
      <c r="ZE1011" s="1"/>
      <c r="ZF1011" s="1"/>
      <c r="ZG1011" s="1"/>
      <c r="ZH1011" s="1"/>
      <c r="ZI1011" s="1"/>
      <c r="ZJ1011" s="1"/>
      <c r="ZK1011" s="1"/>
      <c r="ZL1011" s="1"/>
      <c r="ZM1011" s="1"/>
      <c r="ZN1011" s="1"/>
      <c r="ZO1011" s="1"/>
      <c r="ZP1011" s="1"/>
      <c r="ZQ1011" s="1"/>
      <c r="ZR1011" s="1"/>
      <c r="ZS1011" s="1"/>
      <c r="ZT1011" s="1"/>
      <c r="ZU1011" s="1"/>
      <c r="ZV1011" s="1"/>
      <c r="ZW1011" s="1"/>
      <c r="ZX1011" s="1"/>
      <c r="ZY1011" s="1"/>
      <c r="ZZ1011" s="1"/>
      <c r="AAA1011" s="1"/>
      <c r="AAB1011" s="1"/>
      <c r="AAC1011" s="1"/>
      <c r="AAD1011" s="1"/>
      <c r="AAE1011" s="1"/>
      <c r="AAF1011" s="1"/>
      <c r="AAG1011" s="1"/>
      <c r="AAH1011" s="1"/>
      <c r="AAI1011" s="1"/>
      <c r="AAJ1011" s="1"/>
      <c r="AAK1011" s="1"/>
      <c r="AAL1011" s="1"/>
      <c r="AAM1011" s="1"/>
      <c r="AAN1011" s="1"/>
      <c r="AAO1011" s="1"/>
      <c r="AAP1011" s="1"/>
      <c r="AAQ1011" s="1"/>
      <c r="AAR1011" s="1"/>
      <c r="AAS1011" s="1"/>
      <c r="AAT1011" s="1"/>
      <c r="AAU1011" s="1"/>
      <c r="AAV1011" s="1"/>
      <c r="AAW1011" s="1"/>
      <c r="AAX1011" s="1"/>
      <c r="AAY1011" s="1"/>
      <c r="AAZ1011" s="1"/>
      <c r="ABA1011" s="1"/>
      <c r="ABB1011" s="1"/>
      <c r="ABC1011" s="1"/>
      <c r="ABD1011" s="1"/>
      <c r="ABE1011" s="1"/>
      <c r="ABF1011" s="1"/>
      <c r="ABG1011" s="1"/>
      <c r="ABH1011" s="1"/>
      <c r="ABI1011" s="1"/>
      <c r="ABJ1011" s="1"/>
      <c r="ABK1011" s="1"/>
      <c r="ABL1011" s="1"/>
      <c r="ABM1011" s="1"/>
      <c r="ABN1011" s="1"/>
      <c r="ABO1011" s="1"/>
      <c r="ABP1011" s="1"/>
      <c r="ABQ1011" s="1"/>
      <c r="ABR1011" s="1"/>
      <c r="ABS1011" s="1"/>
      <c r="ABT1011" s="1"/>
      <c r="ABU1011" s="1"/>
      <c r="ABV1011" s="1"/>
      <c r="ABW1011" s="1"/>
      <c r="ABX1011" s="1"/>
      <c r="ABY1011" s="1"/>
      <c r="ABZ1011" s="1"/>
      <c r="ACA1011" s="1"/>
      <c r="ACB1011" s="1"/>
      <c r="ACC1011" s="1"/>
      <c r="ACD1011" s="1"/>
      <c r="ACE1011" s="1"/>
      <c r="ACF1011" s="1"/>
      <c r="ACG1011" s="1"/>
      <c r="ACH1011" s="1"/>
      <c r="ACI1011" s="1"/>
      <c r="ACJ1011" s="1"/>
      <c r="ACK1011" s="1"/>
      <c r="ACL1011" s="1"/>
      <c r="ACM1011" s="1"/>
      <c r="ACN1011" s="1"/>
      <c r="ACO1011" s="1"/>
      <c r="ACP1011" s="1"/>
      <c r="ACQ1011" s="1"/>
      <c r="ACR1011" s="1"/>
      <c r="ACS1011" s="1"/>
      <c r="ACT1011" s="1"/>
      <c r="ACU1011" s="1"/>
      <c r="ACV1011" s="1"/>
      <c r="ACW1011" s="1"/>
      <c r="ACX1011" s="1"/>
      <c r="ACY1011" s="1"/>
      <c r="ACZ1011" s="1"/>
      <c r="ADA1011" s="1"/>
      <c r="ADB1011" s="1"/>
      <c r="ADC1011" s="1"/>
      <c r="ADD1011" s="1"/>
      <c r="ADE1011" s="1"/>
      <c r="ADF1011" s="1"/>
      <c r="ADG1011" s="1"/>
      <c r="ADH1011" s="1"/>
      <c r="ADI1011" s="1"/>
      <c r="ADJ1011" s="1"/>
      <c r="ADK1011" s="1"/>
      <c r="ADL1011" s="1"/>
      <c r="ADM1011" s="1"/>
      <c r="ADN1011" s="1"/>
      <c r="ADO1011" s="1"/>
      <c r="ADP1011" s="1"/>
      <c r="ADQ1011" s="1"/>
      <c r="ADR1011" s="1"/>
      <c r="ADS1011" s="1"/>
      <c r="ADT1011" s="1"/>
      <c r="ADU1011" s="1"/>
      <c r="ADV1011" s="1"/>
      <c r="ADW1011" s="1"/>
      <c r="ADX1011" s="1"/>
      <c r="ADY1011" s="1"/>
      <c r="ADZ1011" s="1"/>
      <c r="AEA1011" s="1"/>
      <c r="AEB1011" s="1"/>
      <c r="AEC1011" s="1"/>
      <c r="AED1011" s="1"/>
      <c r="AEE1011" s="1"/>
      <c r="AEF1011" s="1"/>
      <c r="AEG1011" s="1"/>
      <c r="AEH1011" s="1"/>
      <c r="AEI1011" s="1"/>
      <c r="AEJ1011" s="1"/>
      <c r="AEK1011" s="1"/>
      <c r="AEL1011" s="1"/>
      <c r="AEM1011" s="1"/>
      <c r="AEN1011" s="1"/>
      <c r="AEO1011" s="1"/>
      <c r="AEP1011" s="1"/>
      <c r="AEQ1011" s="1"/>
      <c r="AER1011" s="1"/>
      <c r="AES1011" s="1"/>
      <c r="AET1011" s="1"/>
      <c r="AEU1011" s="1"/>
      <c r="AEV1011" s="1"/>
      <c r="AEW1011" s="1"/>
      <c r="AEX1011" s="1"/>
      <c r="AEY1011" s="1"/>
      <c r="AEZ1011" s="1"/>
      <c r="AFA1011" s="1"/>
      <c r="AFB1011" s="1"/>
      <c r="AFC1011" s="1"/>
      <c r="AFD1011" s="1"/>
      <c r="AFE1011" s="1"/>
      <c r="AFF1011" s="1"/>
      <c r="AFG1011" s="1"/>
      <c r="AFH1011" s="1"/>
      <c r="AFI1011" s="1"/>
      <c r="AFJ1011" s="1"/>
      <c r="AFK1011" s="1"/>
      <c r="AFL1011" s="1"/>
      <c r="AFM1011" s="1"/>
      <c r="AFN1011" s="1"/>
      <c r="AFO1011" s="1"/>
      <c r="AFP1011" s="1"/>
      <c r="AFQ1011" s="1"/>
      <c r="AFR1011" s="1"/>
      <c r="AFS1011" s="1"/>
      <c r="AFT1011" s="1"/>
      <c r="AFU1011" s="1"/>
      <c r="AFV1011" s="1"/>
      <c r="AFW1011" s="1"/>
      <c r="AFX1011" s="1"/>
      <c r="AFY1011" s="1"/>
      <c r="AFZ1011" s="1"/>
      <c r="AGA1011" s="1"/>
      <c r="AGB1011" s="1"/>
      <c r="AGC1011" s="1"/>
      <c r="AGD1011" s="1"/>
      <c r="AGE1011" s="1"/>
      <c r="AGF1011" s="1"/>
      <c r="AGG1011" s="1"/>
      <c r="AGH1011" s="1"/>
      <c r="AGI1011" s="1"/>
      <c r="AGJ1011" s="1"/>
      <c r="AGK1011" s="1"/>
      <c r="AGL1011" s="1"/>
      <c r="AGM1011" s="1"/>
      <c r="AGN1011" s="1"/>
      <c r="AGO1011" s="1"/>
      <c r="AGP1011" s="1"/>
      <c r="AGQ1011" s="1"/>
      <c r="AGR1011" s="1"/>
      <c r="AGS1011" s="1"/>
      <c r="AGT1011" s="1"/>
      <c r="AGU1011" s="1"/>
      <c r="AGV1011" s="1"/>
      <c r="AGW1011" s="1"/>
      <c r="AGX1011" s="1"/>
      <c r="AGY1011" s="1"/>
      <c r="AGZ1011" s="1"/>
      <c r="AHA1011" s="1"/>
      <c r="AHB1011" s="1"/>
      <c r="AHC1011" s="1"/>
      <c r="AHD1011" s="1"/>
      <c r="AHE1011" s="1"/>
      <c r="AHF1011" s="1"/>
      <c r="AHG1011" s="1"/>
      <c r="AHH1011" s="1"/>
      <c r="AHI1011" s="1"/>
      <c r="AHJ1011" s="1"/>
      <c r="AHK1011" s="1"/>
      <c r="AHL1011" s="1"/>
      <c r="AHM1011" s="1"/>
      <c r="AHN1011" s="1"/>
      <c r="AHO1011" s="1"/>
      <c r="AHP1011" s="1"/>
      <c r="AHQ1011" s="1"/>
      <c r="AHR1011" s="1"/>
      <c r="AHS1011" s="1"/>
      <c r="AHT1011" s="1"/>
      <c r="AHU1011" s="1"/>
      <c r="AHV1011" s="1"/>
      <c r="AHW1011" s="1"/>
      <c r="AHX1011" s="1"/>
      <c r="AHY1011" s="1"/>
      <c r="AHZ1011" s="1"/>
      <c r="AIA1011" s="1"/>
      <c r="AIB1011" s="1"/>
      <c r="AIC1011" s="1"/>
      <c r="AID1011" s="1"/>
      <c r="AIE1011" s="1"/>
      <c r="AIF1011" s="1"/>
      <c r="AIG1011" s="1"/>
      <c r="AIH1011" s="1"/>
      <c r="AII1011" s="1"/>
      <c r="AIJ1011" s="1"/>
      <c r="AIK1011" s="1"/>
      <c r="AIL1011" s="1"/>
      <c r="AIM1011" s="1"/>
      <c r="AIN1011" s="1"/>
      <c r="AIO1011" s="1"/>
      <c r="AIP1011" s="1"/>
      <c r="AIQ1011" s="1"/>
      <c r="AIR1011" s="1"/>
      <c r="AIS1011" s="1"/>
      <c r="AIT1011" s="1"/>
      <c r="AIU1011" s="1"/>
      <c r="AIV1011" s="1"/>
      <c r="AIW1011" s="1"/>
      <c r="AIX1011" s="1"/>
      <c r="AIY1011" s="1"/>
      <c r="AIZ1011" s="1"/>
      <c r="AJA1011" s="1"/>
      <c r="AJB1011" s="1"/>
      <c r="AJC1011" s="1"/>
      <c r="AJD1011" s="1"/>
      <c r="AJE1011" s="1"/>
      <c r="AJF1011" s="1"/>
      <c r="AJG1011" s="1"/>
      <c r="AJH1011" s="1"/>
      <c r="AJI1011" s="1"/>
      <c r="AJJ1011" s="1"/>
      <c r="AJK1011" s="1"/>
      <c r="AJL1011" s="1"/>
      <c r="AJM1011" s="1"/>
      <c r="AJN1011" s="1"/>
      <c r="AJO1011" s="1"/>
      <c r="AJP1011" s="1"/>
      <c r="AJQ1011" s="1"/>
      <c r="AJR1011" s="1"/>
      <c r="AJS1011" s="1"/>
      <c r="AJT1011" s="1"/>
      <c r="AJU1011" s="1"/>
      <c r="AJV1011" s="1"/>
      <c r="AJW1011" s="1"/>
      <c r="AJX1011" s="1"/>
      <c r="AJY1011" s="1"/>
      <c r="AJZ1011" s="1"/>
      <c r="AKA1011" s="1"/>
      <c r="AKB1011" s="1"/>
      <c r="AKC1011" s="1"/>
      <c r="AKD1011" s="1"/>
      <c r="AKE1011" s="1"/>
      <c r="AKF1011" s="1"/>
      <c r="AKG1011" s="1"/>
      <c r="AKH1011" s="1"/>
      <c r="AKI1011" s="1"/>
      <c r="AKJ1011" s="1"/>
      <c r="AKK1011" s="1"/>
      <c r="AKL1011" s="1"/>
      <c r="AKM1011" s="1"/>
      <c r="AKN1011" s="1"/>
      <c r="AKO1011" s="1"/>
      <c r="AKP1011" s="1"/>
      <c r="AKQ1011" s="1"/>
      <c r="AKR1011" s="1"/>
      <c r="AKS1011" s="1"/>
      <c r="AKT1011" s="1"/>
      <c r="AKU1011" s="1"/>
      <c r="AKV1011" s="1"/>
      <c r="AKW1011" s="1"/>
      <c r="AKX1011" s="1"/>
      <c r="AKY1011" s="1"/>
      <c r="AKZ1011" s="1"/>
      <c r="ALA1011" s="1"/>
      <c r="ALB1011" s="1"/>
      <c r="ALC1011" s="1"/>
      <c r="ALD1011" s="1"/>
      <c r="ALE1011" s="1"/>
      <c r="ALF1011" s="1"/>
      <c r="ALG1011" s="1"/>
      <c r="ALH1011" s="1"/>
      <c r="ALI1011" s="1"/>
      <c r="ALJ1011" s="1"/>
      <c r="ALK1011" s="1"/>
      <c r="ALL1011" s="1"/>
      <c r="ALM1011" s="1"/>
      <c r="ALN1011" s="1"/>
      <c r="ALO1011" s="1"/>
      <c r="ALP1011" s="1"/>
      <c r="ALQ1011" s="1"/>
      <c r="ALR1011" s="1"/>
      <c r="ALS1011" s="1"/>
      <c r="ALT1011" s="1"/>
      <c r="ALU1011" s="1"/>
      <c r="ALV1011" s="1"/>
      <c r="ALW1011" s="1"/>
      <c r="ALX1011" s="1"/>
      <c r="ALY1011" s="1"/>
      <c r="ALZ1011" s="1"/>
      <c r="AMA1011" s="1"/>
      <c r="AMB1011" s="1"/>
      <c r="AMC1011" s="1"/>
      <c r="AMD1011" s="1"/>
      <c r="AME1011" s="1"/>
      <c r="AMF1011" s="1"/>
      <c r="AMG1011" s="1"/>
      <c r="AMH1011" s="1"/>
      <c r="AMI1011" s="1"/>
    </row>
    <row r="1012" customFormat="false" ht="18" hidden="false" customHeight="false" outlineLevel="0" collapsed="false">
      <c r="B1012" s="1" t="s">
        <v>2252</v>
      </c>
      <c r="C1012" s="15" t="s">
        <v>2831</v>
      </c>
      <c r="D1012" s="11" t="s">
        <v>1</v>
      </c>
    </row>
    <row r="1013" customFormat="false" ht="12.75" hidden="false" customHeight="false" outlineLevel="0" collapsed="false">
      <c r="A1013" s="77" t="s">
        <v>2832</v>
      </c>
      <c r="B1013" s="77" t="s">
        <v>2252</v>
      </c>
      <c r="C1013" s="85" t="s">
        <v>2833</v>
      </c>
      <c r="D1013" s="85" t="s">
        <v>88</v>
      </c>
      <c r="E1013" s="91" t="n">
        <v>2.1</v>
      </c>
      <c r="F1013" s="92" t="n">
        <v>0.19</v>
      </c>
      <c r="G1013" s="96" t="s">
        <v>2050</v>
      </c>
      <c r="H1013" s="96" t="s">
        <v>61</v>
      </c>
      <c r="I1013" s="92" t="n">
        <v>0.46</v>
      </c>
      <c r="J1013" s="101" t="s">
        <v>112</v>
      </c>
      <c r="K1013" s="77"/>
      <c r="L1013" s="77"/>
      <c r="M1013" s="77"/>
      <c r="N1013" s="77"/>
      <c r="O1013" s="77"/>
      <c r="P1013" s="77"/>
      <c r="Q1013" s="77"/>
      <c r="R1013" s="77"/>
      <c r="S1013" s="77"/>
      <c r="T1013" s="77"/>
      <c r="U1013" s="77"/>
      <c r="V1013" s="77"/>
      <c r="W1013" s="77"/>
      <c r="X1013" s="77"/>
      <c r="Y1013" s="77"/>
      <c r="Z1013" s="77"/>
      <c r="AA1013" s="77"/>
      <c r="AB1013" s="77"/>
      <c r="AC1013" s="77"/>
      <c r="AD1013" s="77"/>
      <c r="AE1013" s="77"/>
      <c r="AF1013" s="77"/>
      <c r="AG1013" s="77"/>
      <c r="AH1013" s="77"/>
      <c r="AI1013" s="77"/>
      <c r="AJ1013" s="77"/>
      <c r="AK1013" s="77"/>
      <c r="AL1013" s="77"/>
      <c r="AM1013" s="77"/>
      <c r="AN1013" s="77"/>
      <c r="AO1013" s="77"/>
      <c r="AP1013" s="77"/>
      <c r="AQ1013" s="77"/>
      <c r="AR1013" s="77"/>
      <c r="AS1013" s="77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77"/>
      <c r="BE1013" s="77"/>
      <c r="BF1013" s="77"/>
      <c r="BG1013" s="77"/>
      <c r="BH1013" s="77"/>
      <c r="BI1013" s="77"/>
      <c r="BJ1013" s="77"/>
      <c r="BK1013" s="77"/>
      <c r="BL1013" s="77"/>
      <c r="BM1013" s="77"/>
      <c r="BN1013" s="77"/>
      <c r="BO1013" s="77"/>
      <c r="BP1013" s="77"/>
      <c r="BQ1013" s="77"/>
      <c r="BR1013" s="77"/>
      <c r="BS1013" s="77"/>
      <c r="BT1013" s="77"/>
      <c r="BU1013" s="77"/>
      <c r="BV1013" s="77"/>
      <c r="BW1013" s="77"/>
      <c r="BX1013" s="77"/>
      <c r="BY1013" s="77"/>
      <c r="BZ1013" s="77"/>
      <c r="CA1013" s="77"/>
      <c r="CB1013" s="77"/>
      <c r="CC1013" s="77"/>
      <c r="CD1013" s="77"/>
      <c r="CE1013" s="77"/>
      <c r="CF1013" s="77"/>
      <c r="CG1013" s="77"/>
      <c r="CH1013" s="77"/>
      <c r="CI1013" s="77"/>
      <c r="CJ1013" s="77"/>
      <c r="CK1013" s="77"/>
      <c r="CL1013" s="77"/>
      <c r="CM1013" s="77"/>
      <c r="CN1013" s="77"/>
      <c r="CO1013" s="77"/>
      <c r="CP1013" s="77"/>
      <c r="CQ1013" s="77"/>
      <c r="CR1013" s="77"/>
      <c r="CS1013" s="77"/>
      <c r="CT1013" s="77"/>
      <c r="CU1013" s="77"/>
      <c r="CV1013" s="77"/>
      <c r="CW1013" s="77"/>
      <c r="CX1013" s="77"/>
      <c r="CY1013" s="77"/>
      <c r="CZ1013" s="77"/>
      <c r="DA1013" s="77"/>
      <c r="DB1013" s="77"/>
      <c r="DC1013" s="77"/>
      <c r="DD1013" s="77"/>
      <c r="DE1013" s="77"/>
      <c r="DF1013" s="77"/>
      <c r="DG1013" s="77"/>
      <c r="DH1013" s="77"/>
      <c r="DI1013" s="77"/>
      <c r="DJ1013" s="77"/>
      <c r="DK1013" s="77"/>
      <c r="DL1013" s="77"/>
      <c r="DM1013" s="77"/>
      <c r="DN1013" s="77"/>
      <c r="DO1013" s="77"/>
      <c r="DP1013" s="77"/>
      <c r="DQ1013" s="77"/>
      <c r="DR1013" s="77"/>
      <c r="DS1013" s="77"/>
      <c r="DT1013" s="77"/>
      <c r="DU1013" s="77"/>
      <c r="DV1013" s="77"/>
      <c r="DW1013" s="77"/>
      <c r="DX1013" s="77"/>
      <c r="DY1013" s="77"/>
      <c r="DZ1013" s="77"/>
      <c r="EA1013" s="77"/>
      <c r="EB1013" s="77"/>
      <c r="EC1013" s="77"/>
      <c r="ED1013" s="77"/>
      <c r="EE1013" s="77"/>
      <c r="EF1013" s="77"/>
      <c r="EG1013" s="77"/>
      <c r="EH1013" s="77"/>
      <c r="EI1013" s="77"/>
      <c r="EJ1013" s="77"/>
      <c r="EK1013" s="77"/>
      <c r="EL1013" s="77"/>
      <c r="EM1013" s="77"/>
      <c r="EN1013" s="77"/>
      <c r="EO1013" s="77"/>
      <c r="EP1013" s="77"/>
      <c r="EQ1013" s="77"/>
      <c r="ER1013" s="77"/>
      <c r="ES1013" s="77"/>
      <c r="ET1013" s="77"/>
      <c r="EU1013" s="77"/>
      <c r="EV1013" s="77"/>
      <c r="EW1013" s="77"/>
      <c r="EX1013" s="77"/>
      <c r="EY1013" s="77"/>
      <c r="EZ1013" s="77"/>
      <c r="FA1013" s="77"/>
      <c r="FB1013" s="77"/>
      <c r="FC1013" s="77"/>
      <c r="FD1013" s="77"/>
      <c r="FE1013" s="77"/>
      <c r="FF1013" s="77"/>
      <c r="FG1013" s="77"/>
      <c r="FH1013" s="77"/>
      <c r="FI1013" s="77"/>
      <c r="FJ1013" s="77"/>
      <c r="FK1013" s="77"/>
      <c r="FL1013" s="77"/>
      <c r="FM1013" s="77"/>
      <c r="FN1013" s="77"/>
      <c r="FO1013" s="77"/>
      <c r="FP1013" s="77"/>
      <c r="FQ1013" s="77"/>
      <c r="FR1013" s="77"/>
      <c r="FS1013" s="77"/>
      <c r="FT1013" s="77"/>
      <c r="FU1013" s="77"/>
      <c r="FV1013" s="77"/>
      <c r="FW1013" s="77"/>
      <c r="FX1013" s="77"/>
      <c r="FY1013" s="77"/>
      <c r="FZ1013" s="77"/>
      <c r="GA1013" s="77"/>
      <c r="GB1013" s="77"/>
      <c r="GC1013" s="77"/>
      <c r="GD1013" s="77"/>
      <c r="GE1013" s="77"/>
      <c r="GF1013" s="77"/>
      <c r="GG1013" s="77"/>
      <c r="GH1013" s="77"/>
      <c r="GI1013" s="77"/>
      <c r="GJ1013" s="77"/>
      <c r="GK1013" s="77"/>
      <c r="GL1013" s="77"/>
      <c r="GM1013" s="77"/>
      <c r="GN1013" s="77"/>
      <c r="GO1013" s="77"/>
      <c r="GP1013" s="77"/>
      <c r="GQ1013" s="77"/>
      <c r="GR1013" s="77"/>
      <c r="GS1013" s="77"/>
      <c r="GT1013" s="77"/>
      <c r="GU1013" s="77"/>
      <c r="GV1013" s="77"/>
      <c r="GW1013" s="77"/>
      <c r="GX1013" s="77"/>
      <c r="GY1013" s="77"/>
      <c r="GZ1013" s="77"/>
      <c r="HA1013" s="77"/>
      <c r="HB1013" s="77"/>
      <c r="HC1013" s="77"/>
      <c r="HD1013" s="77"/>
      <c r="HE1013" s="77"/>
      <c r="HF1013" s="77"/>
      <c r="HG1013" s="77"/>
      <c r="HH1013" s="77"/>
      <c r="HI1013" s="77"/>
      <c r="HJ1013" s="77"/>
      <c r="HK1013" s="77"/>
      <c r="HL1013" s="77"/>
      <c r="HM1013" s="77"/>
      <c r="HN1013" s="77"/>
      <c r="HO1013" s="77"/>
      <c r="HP1013" s="77"/>
      <c r="HQ1013" s="77"/>
      <c r="HR1013" s="77"/>
      <c r="HS1013" s="77"/>
      <c r="HT1013" s="77"/>
      <c r="HU1013" s="77"/>
      <c r="HV1013" s="77"/>
      <c r="HW1013" s="77"/>
      <c r="HX1013" s="77"/>
      <c r="HY1013" s="77"/>
      <c r="HZ1013" s="77"/>
      <c r="IA1013" s="77"/>
      <c r="IB1013" s="77"/>
      <c r="IC1013" s="77"/>
      <c r="ID1013" s="77"/>
      <c r="IE1013" s="77"/>
      <c r="IF1013" s="77"/>
      <c r="IG1013" s="77"/>
      <c r="IH1013" s="77"/>
      <c r="II1013" s="77"/>
      <c r="IJ1013" s="77"/>
      <c r="IK1013" s="77"/>
      <c r="IL1013" s="77"/>
      <c r="IM1013" s="77"/>
      <c r="IN1013" s="77"/>
      <c r="IO1013" s="77"/>
      <c r="IP1013" s="77"/>
      <c r="IQ1013" s="77"/>
      <c r="IR1013" s="77"/>
      <c r="IS1013" s="77"/>
      <c r="IT1013" s="77"/>
      <c r="IU1013" s="77"/>
      <c r="IV1013" s="77"/>
      <c r="IW1013" s="77"/>
      <c r="IX1013" s="77"/>
      <c r="IY1013" s="77"/>
      <c r="IZ1013" s="77"/>
      <c r="JA1013" s="77"/>
      <c r="JB1013" s="77"/>
      <c r="JC1013" s="77"/>
      <c r="JD1013" s="77"/>
      <c r="JE1013" s="77"/>
      <c r="JF1013" s="77"/>
      <c r="JG1013" s="77"/>
      <c r="JH1013" s="77"/>
      <c r="JI1013" s="77"/>
      <c r="JJ1013" s="77"/>
      <c r="JK1013" s="77"/>
      <c r="JL1013" s="77"/>
      <c r="JM1013" s="77"/>
      <c r="JN1013" s="77"/>
      <c r="JO1013" s="77"/>
      <c r="JP1013" s="77"/>
      <c r="JQ1013" s="77"/>
      <c r="JR1013" s="77"/>
      <c r="JS1013" s="77"/>
      <c r="JT1013" s="77"/>
      <c r="JU1013" s="77"/>
      <c r="JV1013" s="77"/>
      <c r="JW1013" s="77"/>
      <c r="JX1013" s="77"/>
      <c r="JY1013" s="77"/>
      <c r="JZ1013" s="77"/>
      <c r="KA1013" s="77"/>
      <c r="KB1013" s="77"/>
      <c r="KC1013" s="77"/>
      <c r="KD1013" s="77"/>
      <c r="KE1013" s="77"/>
      <c r="KF1013" s="77"/>
      <c r="KG1013" s="77"/>
      <c r="KH1013" s="77"/>
      <c r="KI1013" s="77"/>
      <c r="KJ1013" s="77"/>
      <c r="KK1013" s="77"/>
      <c r="KL1013" s="77"/>
      <c r="KM1013" s="77"/>
      <c r="KN1013" s="77"/>
      <c r="KO1013" s="77"/>
      <c r="KP1013" s="77"/>
      <c r="KQ1013" s="77"/>
      <c r="KR1013" s="77"/>
      <c r="KS1013" s="77"/>
      <c r="KT1013" s="77"/>
      <c r="KU1013" s="77"/>
      <c r="KV1013" s="77"/>
      <c r="KW1013" s="77"/>
      <c r="KX1013" s="77"/>
      <c r="KY1013" s="77"/>
      <c r="KZ1013" s="77"/>
      <c r="LA1013" s="77"/>
      <c r="LB1013" s="77"/>
      <c r="LC1013" s="77"/>
      <c r="LD1013" s="77"/>
      <c r="LE1013" s="77"/>
      <c r="LF1013" s="77"/>
      <c r="LG1013" s="77"/>
      <c r="LH1013" s="77"/>
      <c r="LI1013" s="77"/>
      <c r="LJ1013" s="77"/>
      <c r="LK1013" s="77"/>
      <c r="LL1013" s="77"/>
      <c r="LM1013" s="77"/>
      <c r="LN1013" s="77"/>
      <c r="LO1013" s="77"/>
      <c r="LP1013" s="77"/>
      <c r="LQ1013" s="77"/>
      <c r="LR1013" s="77"/>
      <c r="LS1013" s="77"/>
      <c r="LT1013" s="77"/>
      <c r="LU1013" s="77"/>
      <c r="LV1013" s="77"/>
      <c r="LW1013" s="77"/>
      <c r="LX1013" s="77"/>
      <c r="LY1013" s="77"/>
      <c r="LZ1013" s="77"/>
      <c r="MA1013" s="77"/>
      <c r="MB1013" s="77"/>
      <c r="MC1013" s="77"/>
      <c r="MD1013" s="77"/>
      <c r="ME1013" s="77"/>
      <c r="MF1013" s="77"/>
      <c r="MG1013" s="77"/>
      <c r="MH1013" s="77"/>
      <c r="MI1013" s="77"/>
      <c r="MJ1013" s="77"/>
      <c r="MK1013" s="77"/>
      <c r="ML1013" s="77"/>
      <c r="MM1013" s="77"/>
      <c r="MN1013" s="77"/>
      <c r="MO1013" s="77"/>
      <c r="MP1013" s="77"/>
      <c r="MQ1013" s="77"/>
      <c r="MR1013" s="77"/>
      <c r="MS1013" s="77"/>
      <c r="MT1013" s="77"/>
      <c r="MU1013" s="77"/>
      <c r="MV1013" s="77"/>
      <c r="MW1013" s="77"/>
      <c r="MX1013" s="77"/>
      <c r="MY1013" s="77"/>
      <c r="MZ1013" s="77"/>
      <c r="NA1013" s="77"/>
      <c r="NB1013" s="77"/>
      <c r="NC1013" s="77"/>
      <c r="ND1013" s="77"/>
      <c r="NE1013" s="77"/>
      <c r="NF1013" s="77"/>
      <c r="NG1013" s="77"/>
      <c r="NH1013" s="77"/>
      <c r="NI1013" s="77"/>
      <c r="NJ1013" s="77"/>
      <c r="NK1013" s="77"/>
      <c r="NL1013" s="77"/>
      <c r="NM1013" s="77"/>
      <c r="NN1013" s="77"/>
      <c r="NO1013" s="77"/>
      <c r="NP1013" s="77"/>
      <c r="NQ1013" s="77"/>
      <c r="NR1013" s="77"/>
      <c r="NS1013" s="77"/>
      <c r="NT1013" s="77"/>
      <c r="NU1013" s="77"/>
      <c r="NV1013" s="77"/>
      <c r="NW1013" s="77"/>
      <c r="NX1013" s="77"/>
      <c r="NY1013" s="77"/>
      <c r="NZ1013" s="77"/>
      <c r="OA1013" s="77"/>
      <c r="OB1013" s="77"/>
      <c r="OC1013" s="77"/>
      <c r="OD1013" s="77"/>
      <c r="OE1013" s="77"/>
      <c r="OF1013" s="77"/>
      <c r="OG1013" s="77"/>
      <c r="OH1013" s="77"/>
      <c r="OI1013" s="77"/>
      <c r="OJ1013" s="77"/>
      <c r="OK1013" s="77"/>
      <c r="OL1013" s="77"/>
      <c r="OM1013" s="77"/>
      <c r="ON1013" s="77"/>
      <c r="OO1013" s="77"/>
      <c r="OP1013" s="77"/>
      <c r="OQ1013" s="77"/>
      <c r="OR1013" s="77"/>
      <c r="OS1013" s="77"/>
      <c r="OT1013" s="77"/>
      <c r="OU1013" s="77"/>
      <c r="OV1013" s="77"/>
      <c r="OW1013" s="77"/>
      <c r="OX1013" s="77"/>
      <c r="OY1013" s="77"/>
      <c r="OZ1013" s="77"/>
      <c r="PA1013" s="77"/>
      <c r="PB1013" s="77"/>
      <c r="PC1013" s="77"/>
      <c r="PD1013" s="77"/>
      <c r="PE1013" s="77"/>
      <c r="PF1013" s="77"/>
      <c r="PG1013" s="77"/>
      <c r="PH1013" s="77"/>
      <c r="PI1013" s="77"/>
      <c r="PJ1013" s="77"/>
      <c r="PK1013" s="77"/>
      <c r="PL1013" s="77"/>
      <c r="PM1013" s="77"/>
      <c r="PN1013" s="77"/>
      <c r="PO1013" s="77"/>
      <c r="PP1013" s="77"/>
      <c r="PQ1013" s="77"/>
      <c r="PR1013" s="77"/>
      <c r="PS1013" s="77"/>
      <c r="PT1013" s="77"/>
      <c r="PU1013" s="77"/>
      <c r="PV1013" s="77"/>
      <c r="PW1013" s="77"/>
      <c r="PX1013" s="77"/>
      <c r="PY1013" s="77"/>
      <c r="PZ1013" s="77"/>
      <c r="QA1013" s="77"/>
      <c r="QB1013" s="77"/>
      <c r="QC1013" s="77"/>
      <c r="QD1013" s="77"/>
      <c r="QE1013" s="77"/>
      <c r="QF1013" s="77"/>
      <c r="QG1013" s="77"/>
      <c r="QH1013" s="77"/>
      <c r="QI1013" s="77"/>
      <c r="QJ1013" s="77"/>
      <c r="QK1013" s="77"/>
      <c r="QL1013" s="77"/>
      <c r="QM1013" s="77"/>
      <c r="QN1013" s="77"/>
      <c r="QO1013" s="77"/>
      <c r="QP1013" s="77"/>
      <c r="QQ1013" s="77"/>
      <c r="QR1013" s="77"/>
      <c r="QS1013" s="77"/>
      <c r="QT1013" s="77"/>
      <c r="QU1013" s="77"/>
      <c r="QV1013" s="77"/>
      <c r="QW1013" s="77"/>
      <c r="QX1013" s="77"/>
      <c r="QY1013" s="77"/>
      <c r="QZ1013" s="77"/>
      <c r="RA1013" s="77"/>
      <c r="RB1013" s="77"/>
      <c r="RC1013" s="77"/>
      <c r="RD1013" s="77"/>
      <c r="RE1013" s="77"/>
      <c r="RF1013" s="77"/>
      <c r="RG1013" s="77"/>
      <c r="RH1013" s="77"/>
      <c r="RI1013" s="77"/>
      <c r="RJ1013" s="77"/>
      <c r="RK1013" s="77"/>
      <c r="RL1013" s="77"/>
      <c r="RM1013" s="77"/>
      <c r="RN1013" s="77"/>
      <c r="RO1013" s="77"/>
      <c r="RP1013" s="77"/>
      <c r="RQ1013" s="77"/>
      <c r="RR1013" s="77"/>
      <c r="RS1013" s="77"/>
      <c r="RT1013" s="77"/>
      <c r="RU1013" s="77"/>
      <c r="RV1013" s="77"/>
      <c r="RW1013" s="77"/>
      <c r="RX1013" s="77"/>
      <c r="RY1013" s="77"/>
      <c r="RZ1013" s="77"/>
      <c r="SA1013" s="77"/>
      <c r="SB1013" s="77"/>
      <c r="SC1013" s="77"/>
      <c r="SD1013" s="77"/>
      <c r="SE1013" s="77"/>
      <c r="SF1013" s="77"/>
      <c r="SG1013" s="77"/>
      <c r="SH1013" s="77"/>
      <c r="SI1013" s="77"/>
      <c r="SJ1013" s="77"/>
      <c r="SK1013" s="77"/>
      <c r="SL1013" s="77"/>
      <c r="SM1013" s="77"/>
      <c r="SN1013" s="77"/>
      <c r="SO1013" s="77"/>
      <c r="SP1013" s="77"/>
      <c r="SQ1013" s="77"/>
      <c r="SR1013" s="77"/>
      <c r="SS1013" s="77"/>
      <c r="ST1013" s="77"/>
      <c r="SU1013" s="77"/>
      <c r="SV1013" s="77"/>
      <c r="SW1013" s="77"/>
      <c r="SX1013" s="77"/>
      <c r="SY1013" s="77"/>
      <c r="SZ1013" s="77"/>
      <c r="TA1013" s="77"/>
      <c r="TB1013" s="77"/>
      <c r="TC1013" s="77"/>
      <c r="TD1013" s="77"/>
      <c r="TE1013" s="77"/>
      <c r="TF1013" s="77"/>
      <c r="TG1013" s="77"/>
      <c r="TH1013" s="77"/>
      <c r="TI1013" s="77"/>
      <c r="TJ1013" s="77"/>
      <c r="TK1013" s="77"/>
      <c r="TL1013" s="77"/>
      <c r="TM1013" s="77"/>
      <c r="TN1013" s="77"/>
      <c r="TO1013" s="77"/>
      <c r="TP1013" s="77"/>
      <c r="TQ1013" s="77"/>
      <c r="TR1013" s="77"/>
      <c r="TS1013" s="77"/>
      <c r="TT1013" s="77"/>
      <c r="TU1013" s="77"/>
      <c r="TV1013" s="77"/>
      <c r="TW1013" s="77"/>
      <c r="TX1013" s="77"/>
      <c r="TY1013" s="77"/>
      <c r="TZ1013" s="77"/>
      <c r="UA1013" s="77"/>
      <c r="UB1013" s="77"/>
      <c r="UC1013" s="77"/>
      <c r="UD1013" s="77"/>
      <c r="UE1013" s="77"/>
      <c r="UF1013" s="77"/>
      <c r="UG1013" s="77"/>
      <c r="UH1013" s="77"/>
      <c r="UI1013" s="77"/>
      <c r="UJ1013" s="77"/>
      <c r="UK1013" s="77"/>
      <c r="UL1013" s="77"/>
      <c r="UM1013" s="77"/>
      <c r="UN1013" s="77"/>
      <c r="UO1013" s="77"/>
      <c r="UP1013" s="77"/>
      <c r="UQ1013" s="77"/>
      <c r="UR1013" s="77"/>
      <c r="US1013" s="77"/>
      <c r="UT1013" s="77"/>
      <c r="UU1013" s="77"/>
      <c r="UV1013" s="77"/>
      <c r="UW1013" s="77"/>
      <c r="UX1013" s="77"/>
      <c r="UY1013" s="77"/>
      <c r="UZ1013" s="77"/>
      <c r="VA1013" s="77"/>
      <c r="VB1013" s="77"/>
      <c r="VC1013" s="77"/>
      <c r="VD1013" s="77"/>
      <c r="VE1013" s="77"/>
      <c r="VF1013" s="77"/>
      <c r="VG1013" s="77"/>
      <c r="VH1013" s="77"/>
      <c r="VI1013" s="77"/>
      <c r="VJ1013" s="77"/>
      <c r="VK1013" s="77"/>
      <c r="VL1013" s="77"/>
      <c r="VM1013" s="77"/>
      <c r="VN1013" s="77"/>
      <c r="VO1013" s="77"/>
      <c r="VP1013" s="77"/>
      <c r="VQ1013" s="77"/>
      <c r="VR1013" s="77"/>
      <c r="VS1013" s="77"/>
      <c r="VT1013" s="77"/>
      <c r="VU1013" s="77"/>
      <c r="VV1013" s="77"/>
      <c r="VW1013" s="77"/>
      <c r="VX1013" s="77"/>
      <c r="VY1013" s="77"/>
      <c r="VZ1013" s="77"/>
      <c r="WA1013" s="77"/>
      <c r="WB1013" s="77"/>
      <c r="WC1013" s="77"/>
      <c r="WD1013" s="77"/>
      <c r="WE1013" s="77"/>
      <c r="WF1013" s="77"/>
      <c r="WG1013" s="77"/>
      <c r="WH1013" s="77"/>
      <c r="WI1013" s="77"/>
      <c r="WJ1013" s="77"/>
      <c r="WK1013" s="77"/>
      <c r="WL1013" s="77"/>
      <c r="WM1013" s="77"/>
      <c r="WN1013" s="77"/>
      <c r="WO1013" s="77"/>
      <c r="WP1013" s="77"/>
      <c r="WQ1013" s="77"/>
      <c r="WR1013" s="77"/>
      <c r="WS1013" s="77"/>
      <c r="WT1013" s="77"/>
      <c r="WU1013" s="77"/>
      <c r="WV1013" s="77"/>
      <c r="WW1013" s="77"/>
      <c r="WX1013" s="77"/>
      <c r="WY1013" s="77"/>
      <c r="WZ1013" s="77"/>
      <c r="XA1013" s="77"/>
      <c r="XB1013" s="77"/>
      <c r="XC1013" s="77"/>
      <c r="XD1013" s="77"/>
      <c r="XE1013" s="77"/>
      <c r="XF1013" s="77"/>
      <c r="XG1013" s="77"/>
      <c r="XH1013" s="77"/>
      <c r="XI1013" s="77"/>
      <c r="XJ1013" s="77"/>
      <c r="XK1013" s="77"/>
      <c r="XL1013" s="77"/>
      <c r="XM1013" s="77"/>
      <c r="XN1013" s="77"/>
      <c r="XO1013" s="77"/>
      <c r="XP1013" s="77"/>
      <c r="XQ1013" s="77"/>
      <c r="XR1013" s="77"/>
      <c r="XS1013" s="77"/>
      <c r="XT1013" s="77"/>
      <c r="XU1013" s="77"/>
      <c r="XV1013" s="77"/>
      <c r="XW1013" s="77"/>
      <c r="XX1013" s="77"/>
      <c r="XY1013" s="77"/>
      <c r="XZ1013" s="77"/>
      <c r="YA1013" s="77"/>
      <c r="YB1013" s="77"/>
      <c r="YC1013" s="77"/>
      <c r="YD1013" s="77"/>
      <c r="YE1013" s="77"/>
      <c r="YF1013" s="77"/>
      <c r="YG1013" s="77"/>
      <c r="YH1013" s="77"/>
      <c r="YI1013" s="77"/>
      <c r="YJ1013" s="77"/>
      <c r="YK1013" s="77"/>
      <c r="YL1013" s="77"/>
      <c r="YM1013" s="77"/>
      <c r="YN1013" s="77"/>
      <c r="YO1013" s="77"/>
      <c r="YP1013" s="77"/>
      <c r="YQ1013" s="77"/>
      <c r="YR1013" s="77"/>
      <c r="YS1013" s="77"/>
      <c r="YT1013" s="77"/>
      <c r="YU1013" s="77"/>
      <c r="YV1013" s="77"/>
      <c r="YW1013" s="77"/>
      <c r="YX1013" s="77"/>
      <c r="YY1013" s="77"/>
      <c r="YZ1013" s="77"/>
      <c r="ZA1013" s="77"/>
      <c r="ZB1013" s="77"/>
      <c r="ZC1013" s="77"/>
      <c r="ZD1013" s="77"/>
      <c r="ZE1013" s="77"/>
      <c r="ZF1013" s="77"/>
      <c r="ZG1013" s="77"/>
      <c r="ZH1013" s="77"/>
      <c r="ZI1013" s="77"/>
      <c r="ZJ1013" s="77"/>
      <c r="ZK1013" s="77"/>
      <c r="ZL1013" s="77"/>
      <c r="ZM1013" s="77"/>
      <c r="ZN1013" s="77"/>
      <c r="ZO1013" s="77"/>
      <c r="ZP1013" s="77"/>
      <c r="ZQ1013" s="77"/>
      <c r="ZR1013" s="77"/>
      <c r="ZS1013" s="77"/>
      <c r="ZT1013" s="77"/>
      <c r="ZU1013" s="77"/>
      <c r="ZV1013" s="77"/>
      <c r="ZW1013" s="77"/>
      <c r="ZX1013" s="77"/>
      <c r="ZY1013" s="77"/>
      <c r="ZZ1013" s="77"/>
      <c r="AAA1013" s="77"/>
      <c r="AAB1013" s="77"/>
      <c r="AAC1013" s="77"/>
      <c r="AAD1013" s="77"/>
      <c r="AAE1013" s="77"/>
      <c r="AAF1013" s="77"/>
      <c r="AAG1013" s="77"/>
      <c r="AAH1013" s="77"/>
      <c r="AAI1013" s="77"/>
      <c r="AAJ1013" s="77"/>
      <c r="AAK1013" s="77"/>
      <c r="AAL1013" s="77"/>
      <c r="AAM1013" s="77"/>
      <c r="AAN1013" s="77"/>
      <c r="AAO1013" s="77"/>
      <c r="AAP1013" s="77"/>
      <c r="AAQ1013" s="77"/>
      <c r="AAR1013" s="77"/>
      <c r="AAS1013" s="77"/>
      <c r="AAT1013" s="77"/>
      <c r="AAU1013" s="77"/>
      <c r="AAV1013" s="77"/>
      <c r="AAW1013" s="77"/>
      <c r="AAX1013" s="77"/>
      <c r="AAY1013" s="77"/>
      <c r="AAZ1013" s="77"/>
      <c r="ABA1013" s="77"/>
      <c r="ABB1013" s="77"/>
      <c r="ABC1013" s="77"/>
      <c r="ABD1013" s="77"/>
      <c r="ABE1013" s="77"/>
      <c r="ABF1013" s="77"/>
      <c r="ABG1013" s="77"/>
      <c r="ABH1013" s="77"/>
      <c r="ABI1013" s="77"/>
      <c r="ABJ1013" s="77"/>
      <c r="ABK1013" s="77"/>
      <c r="ABL1013" s="77"/>
      <c r="ABM1013" s="77"/>
      <c r="ABN1013" s="77"/>
      <c r="ABO1013" s="77"/>
      <c r="ABP1013" s="77"/>
      <c r="ABQ1013" s="77"/>
      <c r="ABR1013" s="77"/>
      <c r="ABS1013" s="77"/>
      <c r="ABT1013" s="77"/>
      <c r="ABU1013" s="77"/>
      <c r="ABV1013" s="77"/>
      <c r="ABW1013" s="77"/>
      <c r="ABX1013" s="77"/>
      <c r="ABY1013" s="77"/>
      <c r="ABZ1013" s="77"/>
      <c r="ACA1013" s="77"/>
      <c r="ACB1013" s="77"/>
      <c r="ACC1013" s="77"/>
      <c r="ACD1013" s="77"/>
      <c r="ACE1013" s="77"/>
      <c r="ACF1013" s="77"/>
      <c r="ACG1013" s="77"/>
      <c r="ACH1013" s="77"/>
      <c r="ACI1013" s="77"/>
      <c r="ACJ1013" s="77"/>
      <c r="ACK1013" s="77"/>
      <c r="ACL1013" s="77"/>
      <c r="ACM1013" s="77"/>
      <c r="ACN1013" s="77"/>
      <c r="ACO1013" s="77"/>
      <c r="ACP1013" s="77"/>
      <c r="ACQ1013" s="77"/>
      <c r="ACR1013" s="77"/>
      <c r="ACS1013" s="77"/>
      <c r="ACT1013" s="77"/>
      <c r="ACU1013" s="77"/>
      <c r="ACV1013" s="77"/>
      <c r="ACW1013" s="77"/>
      <c r="ACX1013" s="77"/>
      <c r="ACY1013" s="77"/>
      <c r="ACZ1013" s="77"/>
      <c r="ADA1013" s="77"/>
      <c r="ADB1013" s="77"/>
      <c r="ADC1013" s="77"/>
      <c r="ADD1013" s="77"/>
      <c r="ADE1013" s="77"/>
      <c r="ADF1013" s="77"/>
      <c r="ADG1013" s="77"/>
      <c r="ADH1013" s="77"/>
      <c r="ADI1013" s="77"/>
      <c r="ADJ1013" s="77"/>
      <c r="ADK1013" s="77"/>
      <c r="ADL1013" s="77"/>
      <c r="ADM1013" s="77"/>
      <c r="ADN1013" s="77"/>
      <c r="ADO1013" s="77"/>
      <c r="ADP1013" s="77"/>
      <c r="ADQ1013" s="77"/>
      <c r="ADR1013" s="77"/>
      <c r="ADS1013" s="77"/>
      <c r="ADT1013" s="77"/>
      <c r="ADU1013" s="77"/>
      <c r="ADV1013" s="77"/>
      <c r="ADW1013" s="77"/>
      <c r="ADX1013" s="77"/>
      <c r="ADY1013" s="77"/>
      <c r="ADZ1013" s="77"/>
      <c r="AEA1013" s="77"/>
      <c r="AEB1013" s="77"/>
      <c r="AEC1013" s="77"/>
      <c r="AED1013" s="77"/>
      <c r="AEE1013" s="77"/>
      <c r="AEF1013" s="77"/>
      <c r="AEG1013" s="77"/>
      <c r="AEH1013" s="77"/>
      <c r="AEI1013" s="77"/>
      <c r="AEJ1013" s="77"/>
      <c r="AEK1013" s="77"/>
      <c r="AEL1013" s="77"/>
      <c r="AEM1013" s="77"/>
      <c r="AEN1013" s="77"/>
      <c r="AEO1013" s="77"/>
      <c r="AEP1013" s="77"/>
      <c r="AEQ1013" s="77"/>
      <c r="AER1013" s="77"/>
      <c r="AES1013" s="77"/>
      <c r="AET1013" s="77"/>
      <c r="AEU1013" s="77"/>
      <c r="AEV1013" s="77"/>
      <c r="AEW1013" s="77"/>
      <c r="AEX1013" s="77"/>
      <c r="AEY1013" s="77"/>
      <c r="AEZ1013" s="77"/>
      <c r="AFA1013" s="77"/>
      <c r="AFB1013" s="77"/>
      <c r="AFC1013" s="77"/>
      <c r="AFD1013" s="77"/>
      <c r="AFE1013" s="77"/>
      <c r="AFF1013" s="77"/>
      <c r="AFG1013" s="77"/>
      <c r="AFH1013" s="77"/>
      <c r="AFI1013" s="77"/>
      <c r="AFJ1013" s="77"/>
      <c r="AFK1013" s="77"/>
      <c r="AFL1013" s="77"/>
      <c r="AFM1013" s="77"/>
      <c r="AFN1013" s="77"/>
      <c r="AFO1013" s="77"/>
      <c r="AFP1013" s="77"/>
      <c r="AFQ1013" s="77"/>
      <c r="AFR1013" s="77"/>
      <c r="AFS1013" s="77"/>
      <c r="AFT1013" s="77"/>
      <c r="AFU1013" s="77"/>
      <c r="AFV1013" s="77"/>
      <c r="AFW1013" s="77"/>
      <c r="AFX1013" s="77"/>
      <c r="AFY1013" s="77"/>
      <c r="AFZ1013" s="77"/>
      <c r="AGA1013" s="77"/>
      <c r="AGB1013" s="77"/>
      <c r="AGC1013" s="77"/>
      <c r="AGD1013" s="77"/>
      <c r="AGE1013" s="77"/>
      <c r="AGF1013" s="77"/>
      <c r="AGG1013" s="77"/>
      <c r="AGH1013" s="77"/>
      <c r="AGI1013" s="77"/>
      <c r="AGJ1013" s="77"/>
      <c r="AGK1013" s="77"/>
      <c r="AGL1013" s="77"/>
      <c r="AGM1013" s="77"/>
      <c r="AGN1013" s="77"/>
      <c r="AGO1013" s="77"/>
      <c r="AGP1013" s="77"/>
      <c r="AGQ1013" s="77"/>
      <c r="AGR1013" s="77"/>
      <c r="AGS1013" s="77"/>
      <c r="AGT1013" s="77"/>
      <c r="AGU1013" s="77"/>
      <c r="AGV1013" s="77"/>
      <c r="AGW1013" s="77"/>
      <c r="AGX1013" s="77"/>
      <c r="AGY1013" s="77"/>
      <c r="AGZ1013" s="77"/>
      <c r="AHA1013" s="77"/>
      <c r="AHB1013" s="77"/>
      <c r="AHC1013" s="77"/>
      <c r="AHD1013" s="77"/>
      <c r="AHE1013" s="77"/>
      <c r="AHF1013" s="77"/>
      <c r="AHG1013" s="77"/>
      <c r="AHH1013" s="77"/>
      <c r="AHI1013" s="77"/>
      <c r="AHJ1013" s="77"/>
      <c r="AHK1013" s="77"/>
      <c r="AHL1013" s="77"/>
      <c r="AHM1013" s="77"/>
      <c r="AHN1013" s="77"/>
      <c r="AHO1013" s="77"/>
      <c r="AHP1013" s="77"/>
      <c r="AHQ1013" s="77"/>
      <c r="AHR1013" s="77"/>
      <c r="AHS1013" s="77"/>
      <c r="AHT1013" s="77"/>
      <c r="AHU1013" s="77"/>
      <c r="AHV1013" s="77"/>
      <c r="AHW1013" s="77"/>
      <c r="AHX1013" s="77"/>
      <c r="AHY1013" s="77"/>
      <c r="AHZ1013" s="77"/>
      <c r="AIA1013" s="77"/>
      <c r="AIB1013" s="77"/>
      <c r="AIC1013" s="77"/>
      <c r="AID1013" s="77"/>
      <c r="AIE1013" s="77"/>
      <c r="AIF1013" s="77"/>
      <c r="AIG1013" s="77"/>
      <c r="AIH1013" s="77"/>
      <c r="AII1013" s="77"/>
      <c r="AIJ1013" s="77"/>
      <c r="AIK1013" s="77"/>
      <c r="AIL1013" s="77"/>
      <c r="AIM1013" s="77"/>
      <c r="AIN1013" s="77"/>
      <c r="AIO1013" s="77"/>
      <c r="AIP1013" s="77"/>
      <c r="AIQ1013" s="77"/>
      <c r="AIR1013" s="77"/>
      <c r="AIS1013" s="77"/>
      <c r="AIT1013" s="77"/>
      <c r="AIU1013" s="77"/>
      <c r="AIV1013" s="77"/>
      <c r="AIW1013" s="77"/>
      <c r="AIX1013" s="77"/>
      <c r="AIY1013" s="77"/>
      <c r="AIZ1013" s="77"/>
      <c r="AJA1013" s="77"/>
      <c r="AJB1013" s="77"/>
      <c r="AJC1013" s="77"/>
      <c r="AJD1013" s="77"/>
      <c r="AJE1013" s="77"/>
      <c r="AJF1013" s="77"/>
      <c r="AJG1013" s="77"/>
      <c r="AJH1013" s="77"/>
      <c r="AJI1013" s="77"/>
      <c r="AJJ1013" s="77"/>
      <c r="AJK1013" s="77"/>
      <c r="AJL1013" s="77"/>
      <c r="AJM1013" s="77"/>
      <c r="AJN1013" s="77"/>
      <c r="AJO1013" s="77"/>
      <c r="AJP1013" s="77"/>
      <c r="AJQ1013" s="77"/>
      <c r="AJR1013" s="77"/>
      <c r="AJS1013" s="77"/>
      <c r="AJT1013" s="77"/>
      <c r="AJU1013" s="77"/>
      <c r="AJV1013" s="77"/>
      <c r="AJW1013" s="77"/>
      <c r="AJX1013" s="77"/>
      <c r="AJY1013" s="77"/>
      <c r="AJZ1013" s="77"/>
      <c r="AKA1013" s="77"/>
      <c r="AKB1013" s="77"/>
      <c r="AKC1013" s="77"/>
      <c r="AKD1013" s="77"/>
      <c r="AKE1013" s="77"/>
      <c r="AKF1013" s="77"/>
      <c r="AKG1013" s="77"/>
      <c r="AKH1013" s="77"/>
      <c r="AKI1013" s="77"/>
      <c r="AKJ1013" s="77"/>
      <c r="AKK1013" s="77"/>
      <c r="AKL1013" s="77"/>
      <c r="AKM1013" s="77"/>
      <c r="AKN1013" s="77"/>
      <c r="AKO1013" s="77"/>
      <c r="AKP1013" s="77"/>
      <c r="AKQ1013" s="77"/>
      <c r="AKR1013" s="77"/>
      <c r="AKS1013" s="77"/>
      <c r="AKT1013" s="77"/>
      <c r="AKU1013" s="77"/>
      <c r="AKV1013" s="77"/>
      <c r="AKW1013" s="77"/>
      <c r="AKX1013" s="77"/>
      <c r="AKY1013" s="77"/>
      <c r="AKZ1013" s="77"/>
      <c r="ALA1013" s="77"/>
      <c r="ALB1013" s="77"/>
      <c r="ALC1013" s="77"/>
      <c r="ALD1013" s="77"/>
      <c r="ALE1013" s="77"/>
      <c r="ALF1013" s="77"/>
      <c r="ALG1013" s="77"/>
      <c r="ALH1013" s="77"/>
      <c r="ALI1013" s="77"/>
      <c r="ALJ1013" s="77"/>
      <c r="ALK1013" s="77"/>
      <c r="ALL1013" s="77"/>
      <c r="ALM1013" s="77"/>
      <c r="ALN1013" s="77"/>
      <c r="ALO1013" s="77"/>
      <c r="ALP1013" s="77"/>
      <c r="ALQ1013" s="77"/>
      <c r="ALR1013" s="77"/>
      <c r="ALS1013" s="77"/>
      <c r="ALT1013" s="77"/>
      <c r="ALU1013" s="77"/>
      <c r="ALV1013" s="77"/>
      <c r="ALW1013" s="77"/>
      <c r="ALX1013" s="77"/>
      <c r="ALY1013" s="77"/>
      <c r="ALZ1013" s="77"/>
      <c r="AMA1013" s="77"/>
      <c r="AMB1013" s="77"/>
      <c r="AMC1013" s="77"/>
      <c r="AMD1013" s="77"/>
      <c r="AME1013" s="77"/>
      <c r="AMF1013" s="77"/>
      <c r="AMG1013" s="77"/>
      <c r="AMH1013" s="77"/>
      <c r="AMI1013" s="77"/>
    </row>
    <row r="1014" s="77" customFormat="true" ht="12.75" hidden="false" customHeight="false" outlineLevel="0" collapsed="false">
      <c r="A1014" s="1" t="s">
        <v>2832</v>
      </c>
      <c r="B1014" s="1" t="s">
        <v>2252</v>
      </c>
      <c r="C1014" s="27" t="s">
        <v>2834</v>
      </c>
      <c r="D1014" s="27" t="s">
        <v>20</v>
      </c>
      <c r="E1014" s="46"/>
      <c r="F1014" s="47"/>
      <c r="G1014" s="48"/>
      <c r="H1014" s="48" t="s">
        <v>61</v>
      </c>
      <c r="I1014" s="47" t="n">
        <v>0.46</v>
      </c>
      <c r="J1014" s="51" t="s">
        <v>112</v>
      </c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  <c r="KS1014" s="1"/>
      <c r="KT1014" s="1"/>
      <c r="KU1014" s="1"/>
      <c r="KV1014" s="1"/>
      <c r="KW1014" s="1"/>
      <c r="KX1014" s="1"/>
      <c r="KY1014" s="1"/>
      <c r="KZ1014" s="1"/>
      <c r="LA1014" s="1"/>
      <c r="LB1014" s="1"/>
      <c r="LC1014" s="1"/>
      <c r="LD1014" s="1"/>
      <c r="LE1014" s="1"/>
      <c r="LF1014" s="1"/>
      <c r="LG1014" s="1"/>
      <c r="LH1014" s="1"/>
      <c r="LI1014" s="1"/>
      <c r="LJ1014" s="1"/>
      <c r="LK1014" s="1"/>
      <c r="LL1014" s="1"/>
      <c r="LM1014" s="1"/>
      <c r="LN1014" s="1"/>
      <c r="LO1014" s="1"/>
      <c r="LP1014" s="1"/>
      <c r="LQ1014" s="1"/>
      <c r="LR1014" s="1"/>
      <c r="LS1014" s="1"/>
      <c r="LT1014" s="1"/>
      <c r="LU1014" s="1"/>
      <c r="LV1014" s="1"/>
      <c r="LW1014" s="1"/>
      <c r="LX1014" s="1"/>
      <c r="LY1014" s="1"/>
      <c r="LZ1014" s="1"/>
      <c r="MA1014" s="1"/>
      <c r="MB1014" s="1"/>
      <c r="MC1014" s="1"/>
      <c r="MD1014" s="1"/>
      <c r="ME1014" s="1"/>
      <c r="MF1014" s="1"/>
      <c r="MG1014" s="1"/>
      <c r="MH1014" s="1"/>
      <c r="MI1014" s="1"/>
      <c r="MJ1014" s="1"/>
      <c r="MK1014" s="1"/>
      <c r="ML1014" s="1"/>
      <c r="MM1014" s="1"/>
      <c r="MN1014" s="1"/>
      <c r="MO1014" s="1"/>
      <c r="MP1014" s="1"/>
      <c r="MQ1014" s="1"/>
      <c r="MR1014" s="1"/>
      <c r="MS1014" s="1"/>
      <c r="MT1014" s="1"/>
      <c r="MU1014" s="1"/>
      <c r="MV1014" s="1"/>
      <c r="MW1014" s="1"/>
      <c r="MX1014" s="1"/>
      <c r="MY1014" s="1"/>
      <c r="MZ1014" s="1"/>
      <c r="NA1014" s="1"/>
      <c r="NB1014" s="1"/>
      <c r="NC1014" s="1"/>
      <c r="ND1014" s="1"/>
      <c r="NE1014" s="1"/>
      <c r="NF1014" s="1"/>
      <c r="NG1014" s="1"/>
      <c r="NH1014" s="1"/>
      <c r="NI1014" s="1"/>
      <c r="NJ1014" s="1"/>
      <c r="NK1014" s="1"/>
      <c r="NL1014" s="1"/>
      <c r="NM1014" s="1"/>
      <c r="NN1014" s="1"/>
      <c r="NO1014" s="1"/>
      <c r="NP1014" s="1"/>
      <c r="NQ1014" s="1"/>
      <c r="NR1014" s="1"/>
      <c r="NS1014" s="1"/>
      <c r="NT1014" s="1"/>
      <c r="NU1014" s="1"/>
      <c r="NV1014" s="1"/>
      <c r="NW1014" s="1"/>
      <c r="NX1014" s="1"/>
      <c r="NY1014" s="1"/>
      <c r="NZ1014" s="1"/>
      <c r="OA1014" s="1"/>
      <c r="OB1014" s="1"/>
      <c r="OC1014" s="1"/>
      <c r="OD1014" s="1"/>
      <c r="OE1014" s="1"/>
      <c r="OF1014" s="1"/>
      <c r="OG1014" s="1"/>
      <c r="OH1014" s="1"/>
      <c r="OI1014" s="1"/>
      <c r="OJ1014" s="1"/>
      <c r="OK1014" s="1"/>
      <c r="OL1014" s="1"/>
      <c r="OM1014" s="1"/>
      <c r="ON1014" s="1"/>
      <c r="OO1014" s="1"/>
      <c r="OP1014" s="1"/>
      <c r="OQ1014" s="1"/>
      <c r="OR1014" s="1"/>
      <c r="OS1014" s="1"/>
      <c r="OT1014" s="1"/>
      <c r="OU1014" s="1"/>
      <c r="OV1014" s="1"/>
      <c r="OW1014" s="1"/>
      <c r="OX1014" s="1"/>
      <c r="OY1014" s="1"/>
      <c r="OZ1014" s="1"/>
      <c r="PA1014" s="1"/>
      <c r="PB1014" s="1"/>
      <c r="PC1014" s="1"/>
      <c r="PD1014" s="1"/>
      <c r="PE1014" s="1"/>
      <c r="PF1014" s="1"/>
      <c r="PG1014" s="1"/>
      <c r="PH1014" s="1"/>
      <c r="PI1014" s="1"/>
      <c r="PJ1014" s="1"/>
      <c r="PK1014" s="1"/>
      <c r="PL1014" s="1"/>
      <c r="PM1014" s="1"/>
      <c r="PN1014" s="1"/>
      <c r="PO1014" s="1"/>
      <c r="PP1014" s="1"/>
      <c r="PQ1014" s="1"/>
      <c r="PR1014" s="1"/>
      <c r="PS1014" s="1"/>
      <c r="PT1014" s="1"/>
      <c r="PU1014" s="1"/>
      <c r="PV1014" s="1"/>
      <c r="PW1014" s="1"/>
      <c r="PX1014" s="1"/>
      <c r="PY1014" s="1"/>
      <c r="PZ1014" s="1"/>
      <c r="QA1014" s="1"/>
      <c r="QB1014" s="1"/>
      <c r="QC1014" s="1"/>
      <c r="QD1014" s="1"/>
      <c r="QE1014" s="1"/>
      <c r="QF1014" s="1"/>
      <c r="QG1014" s="1"/>
      <c r="QH1014" s="1"/>
      <c r="QI1014" s="1"/>
      <c r="QJ1014" s="1"/>
      <c r="QK1014" s="1"/>
      <c r="QL1014" s="1"/>
      <c r="QM1014" s="1"/>
      <c r="QN1014" s="1"/>
      <c r="QO1014" s="1"/>
      <c r="QP1014" s="1"/>
      <c r="QQ1014" s="1"/>
      <c r="QR1014" s="1"/>
      <c r="QS1014" s="1"/>
      <c r="QT1014" s="1"/>
      <c r="QU1014" s="1"/>
      <c r="QV1014" s="1"/>
      <c r="QW1014" s="1"/>
      <c r="QX1014" s="1"/>
      <c r="QY1014" s="1"/>
      <c r="QZ1014" s="1"/>
      <c r="RA1014" s="1"/>
      <c r="RB1014" s="1"/>
      <c r="RC1014" s="1"/>
      <c r="RD1014" s="1"/>
      <c r="RE1014" s="1"/>
      <c r="RF1014" s="1"/>
      <c r="RG1014" s="1"/>
      <c r="RH1014" s="1"/>
      <c r="RI1014" s="1"/>
      <c r="RJ1014" s="1"/>
      <c r="RK1014" s="1"/>
      <c r="RL1014" s="1"/>
      <c r="RM1014" s="1"/>
      <c r="RN1014" s="1"/>
      <c r="RO1014" s="1"/>
      <c r="RP1014" s="1"/>
      <c r="RQ1014" s="1"/>
      <c r="RR1014" s="1"/>
      <c r="RS1014" s="1"/>
      <c r="RT1014" s="1"/>
      <c r="RU1014" s="1"/>
      <c r="RV1014" s="1"/>
      <c r="RW1014" s="1"/>
      <c r="RX1014" s="1"/>
      <c r="RY1014" s="1"/>
      <c r="RZ1014" s="1"/>
      <c r="SA1014" s="1"/>
      <c r="SB1014" s="1"/>
      <c r="SC1014" s="1"/>
      <c r="SD1014" s="1"/>
      <c r="SE1014" s="1"/>
      <c r="SF1014" s="1"/>
      <c r="SG1014" s="1"/>
      <c r="SH1014" s="1"/>
      <c r="SI1014" s="1"/>
      <c r="SJ1014" s="1"/>
      <c r="SK1014" s="1"/>
      <c r="SL1014" s="1"/>
      <c r="SM1014" s="1"/>
      <c r="SN1014" s="1"/>
      <c r="SO1014" s="1"/>
      <c r="SP1014" s="1"/>
      <c r="SQ1014" s="1"/>
      <c r="SR1014" s="1"/>
      <c r="SS1014" s="1"/>
      <c r="ST1014" s="1"/>
      <c r="SU1014" s="1"/>
      <c r="SV1014" s="1"/>
      <c r="SW1014" s="1"/>
      <c r="SX1014" s="1"/>
      <c r="SY1014" s="1"/>
      <c r="SZ1014" s="1"/>
      <c r="TA1014" s="1"/>
      <c r="TB1014" s="1"/>
      <c r="TC1014" s="1"/>
      <c r="TD1014" s="1"/>
      <c r="TE1014" s="1"/>
      <c r="TF1014" s="1"/>
      <c r="TG1014" s="1"/>
      <c r="TH1014" s="1"/>
      <c r="TI1014" s="1"/>
      <c r="TJ1014" s="1"/>
      <c r="TK1014" s="1"/>
      <c r="TL1014" s="1"/>
      <c r="TM1014" s="1"/>
      <c r="TN1014" s="1"/>
      <c r="TO1014" s="1"/>
      <c r="TP1014" s="1"/>
      <c r="TQ1014" s="1"/>
      <c r="TR1014" s="1"/>
      <c r="TS1014" s="1"/>
      <c r="TT1014" s="1"/>
      <c r="TU1014" s="1"/>
      <c r="TV1014" s="1"/>
      <c r="TW1014" s="1"/>
      <c r="TX1014" s="1"/>
      <c r="TY1014" s="1"/>
      <c r="TZ1014" s="1"/>
      <c r="UA1014" s="1"/>
      <c r="UB1014" s="1"/>
      <c r="UC1014" s="1"/>
      <c r="UD1014" s="1"/>
      <c r="UE1014" s="1"/>
      <c r="UF1014" s="1"/>
      <c r="UG1014" s="1"/>
      <c r="UH1014" s="1"/>
      <c r="UI1014" s="1"/>
      <c r="UJ1014" s="1"/>
      <c r="UK1014" s="1"/>
      <c r="UL1014" s="1"/>
      <c r="UM1014" s="1"/>
      <c r="UN1014" s="1"/>
      <c r="UO1014" s="1"/>
      <c r="UP1014" s="1"/>
      <c r="UQ1014" s="1"/>
      <c r="UR1014" s="1"/>
      <c r="US1014" s="1"/>
      <c r="UT1014" s="1"/>
      <c r="UU1014" s="1"/>
      <c r="UV1014" s="1"/>
      <c r="UW1014" s="1"/>
      <c r="UX1014" s="1"/>
      <c r="UY1014" s="1"/>
      <c r="UZ1014" s="1"/>
      <c r="VA1014" s="1"/>
      <c r="VB1014" s="1"/>
      <c r="VC1014" s="1"/>
      <c r="VD1014" s="1"/>
      <c r="VE1014" s="1"/>
      <c r="VF1014" s="1"/>
      <c r="VG1014" s="1"/>
      <c r="VH1014" s="1"/>
      <c r="VI1014" s="1"/>
      <c r="VJ1014" s="1"/>
      <c r="VK1014" s="1"/>
      <c r="VL1014" s="1"/>
      <c r="VM1014" s="1"/>
      <c r="VN1014" s="1"/>
      <c r="VO1014" s="1"/>
      <c r="VP1014" s="1"/>
      <c r="VQ1014" s="1"/>
      <c r="VR1014" s="1"/>
      <c r="VS1014" s="1"/>
      <c r="VT1014" s="1"/>
      <c r="VU1014" s="1"/>
      <c r="VV1014" s="1"/>
      <c r="VW1014" s="1"/>
      <c r="VX1014" s="1"/>
      <c r="VY1014" s="1"/>
      <c r="VZ1014" s="1"/>
      <c r="WA1014" s="1"/>
      <c r="WB1014" s="1"/>
      <c r="WC1014" s="1"/>
      <c r="WD1014" s="1"/>
      <c r="WE1014" s="1"/>
      <c r="WF1014" s="1"/>
      <c r="WG1014" s="1"/>
      <c r="WH1014" s="1"/>
      <c r="WI1014" s="1"/>
      <c r="WJ1014" s="1"/>
      <c r="WK1014" s="1"/>
      <c r="WL1014" s="1"/>
      <c r="WM1014" s="1"/>
      <c r="WN1014" s="1"/>
      <c r="WO1014" s="1"/>
      <c r="WP1014" s="1"/>
      <c r="WQ1014" s="1"/>
      <c r="WR1014" s="1"/>
      <c r="WS1014" s="1"/>
      <c r="WT1014" s="1"/>
      <c r="WU1014" s="1"/>
      <c r="WV1014" s="1"/>
      <c r="WW1014" s="1"/>
      <c r="WX1014" s="1"/>
      <c r="WY1014" s="1"/>
      <c r="WZ1014" s="1"/>
      <c r="XA1014" s="1"/>
      <c r="XB1014" s="1"/>
      <c r="XC1014" s="1"/>
      <c r="XD1014" s="1"/>
      <c r="XE1014" s="1"/>
      <c r="XF1014" s="1"/>
      <c r="XG1014" s="1"/>
      <c r="XH1014" s="1"/>
      <c r="XI1014" s="1"/>
      <c r="XJ1014" s="1"/>
      <c r="XK1014" s="1"/>
      <c r="XL1014" s="1"/>
      <c r="XM1014" s="1"/>
      <c r="XN1014" s="1"/>
      <c r="XO1014" s="1"/>
      <c r="XP1014" s="1"/>
      <c r="XQ1014" s="1"/>
      <c r="XR1014" s="1"/>
      <c r="XS1014" s="1"/>
      <c r="XT1014" s="1"/>
      <c r="XU1014" s="1"/>
      <c r="XV1014" s="1"/>
      <c r="XW1014" s="1"/>
      <c r="XX1014" s="1"/>
      <c r="XY1014" s="1"/>
      <c r="XZ1014" s="1"/>
      <c r="YA1014" s="1"/>
      <c r="YB1014" s="1"/>
      <c r="YC1014" s="1"/>
      <c r="YD1014" s="1"/>
      <c r="YE1014" s="1"/>
      <c r="YF1014" s="1"/>
      <c r="YG1014" s="1"/>
      <c r="YH1014" s="1"/>
      <c r="YI1014" s="1"/>
      <c r="YJ1014" s="1"/>
      <c r="YK1014" s="1"/>
      <c r="YL1014" s="1"/>
      <c r="YM1014" s="1"/>
      <c r="YN1014" s="1"/>
      <c r="YO1014" s="1"/>
      <c r="YP1014" s="1"/>
      <c r="YQ1014" s="1"/>
      <c r="YR1014" s="1"/>
      <c r="YS1014" s="1"/>
      <c r="YT1014" s="1"/>
      <c r="YU1014" s="1"/>
      <c r="YV1014" s="1"/>
      <c r="YW1014" s="1"/>
      <c r="YX1014" s="1"/>
      <c r="YY1014" s="1"/>
      <c r="YZ1014" s="1"/>
      <c r="ZA1014" s="1"/>
      <c r="ZB1014" s="1"/>
      <c r="ZC1014" s="1"/>
      <c r="ZD1014" s="1"/>
      <c r="ZE1014" s="1"/>
      <c r="ZF1014" s="1"/>
      <c r="ZG1014" s="1"/>
      <c r="ZH1014" s="1"/>
      <c r="ZI1014" s="1"/>
      <c r="ZJ1014" s="1"/>
      <c r="ZK1014" s="1"/>
      <c r="ZL1014" s="1"/>
      <c r="ZM1014" s="1"/>
      <c r="ZN1014" s="1"/>
      <c r="ZO1014" s="1"/>
      <c r="ZP1014" s="1"/>
      <c r="ZQ1014" s="1"/>
      <c r="ZR1014" s="1"/>
      <c r="ZS1014" s="1"/>
      <c r="ZT1014" s="1"/>
      <c r="ZU1014" s="1"/>
      <c r="ZV1014" s="1"/>
      <c r="ZW1014" s="1"/>
      <c r="ZX1014" s="1"/>
      <c r="ZY1014" s="1"/>
      <c r="ZZ1014" s="1"/>
      <c r="AAA1014" s="1"/>
      <c r="AAB1014" s="1"/>
      <c r="AAC1014" s="1"/>
      <c r="AAD1014" s="1"/>
      <c r="AAE1014" s="1"/>
      <c r="AAF1014" s="1"/>
      <c r="AAG1014" s="1"/>
      <c r="AAH1014" s="1"/>
      <c r="AAI1014" s="1"/>
      <c r="AAJ1014" s="1"/>
      <c r="AAK1014" s="1"/>
      <c r="AAL1014" s="1"/>
      <c r="AAM1014" s="1"/>
      <c r="AAN1014" s="1"/>
      <c r="AAO1014" s="1"/>
      <c r="AAP1014" s="1"/>
      <c r="AAQ1014" s="1"/>
      <c r="AAR1014" s="1"/>
      <c r="AAS1014" s="1"/>
      <c r="AAT1014" s="1"/>
      <c r="AAU1014" s="1"/>
      <c r="AAV1014" s="1"/>
      <c r="AAW1014" s="1"/>
      <c r="AAX1014" s="1"/>
      <c r="AAY1014" s="1"/>
      <c r="AAZ1014" s="1"/>
      <c r="ABA1014" s="1"/>
      <c r="ABB1014" s="1"/>
      <c r="ABC1014" s="1"/>
      <c r="ABD1014" s="1"/>
      <c r="ABE1014" s="1"/>
      <c r="ABF1014" s="1"/>
      <c r="ABG1014" s="1"/>
      <c r="ABH1014" s="1"/>
      <c r="ABI1014" s="1"/>
      <c r="ABJ1014" s="1"/>
      <c r="ABK1014" s="1"/>
      <c r="ABL1014" s="1"/>
      <c r="ABM1014" s="1"/>
      <c r="ABN1014" s="1"/>
      <c r="ABO1014" s="1"/>
      <c r="ABP1014" s="1"/>
      <c r="ABQ1014" s="1"/>
      <c r="ABR1014" s="1"/>
      <c r="ABS1014" s="1"/>
      <c r="ABT1014" s="1"/>
      <c r="ABU1014" s="1"/>
      <c r="ABV1014" s="1"/>
      <c r="ABW1014" s="1"/>
      <c r="ABX1014" s="1"/>
      <c r="ABY1014" s="1"/>
      <c r="ABZ1014" s="1"/>
      <c r="ACA1014" s="1"/>
      <c r="ACB1014" s="1"/>
      <c r="ACC1014" s="1"/>
      <c r="ACD1014" s="1"/>
      <c r="ACE1014" s="1"/>
      <c r="ACF1014" s="1"/>
      <c r="ACG1014" s="1"/>
      <c r="ACH1014" s="1"/>
      <c r="ACI1014" s="1"/>
      <c r="ACJ1014" s="1"/>
      <c r="ACK1014" s="1"/>
      <c r="ACL1014" s="1"/>
      <c r="ACM1014" s="1"/>
      <c r="ACN1014" s="1"/>
      <c r="ACO1014" s="1"/>
      <c r="ACP1014" s="1"/>
      <c r="ACQ1014" s="1"/>
      <c r="ACR1014" s="1"/>
      <c r="ACS1014" s="1"/>
      <c r="ACT1014" s="1"/>
      <c r="ACU1014" s="1"/>
      <c r="ACV1014" s="1"/>
      <c r="ACW1014" s="1"/>
      <c r="ACX1014" s="1"/>
      <c r="ACY1014" s="1"/>
      <c r="ACZ1014" s="1"/>
      <c r="ADA1014" s="1"/>
      <c r="ADB1014" s="1"/>
      <c r="ADC1014" s="1"/>
      <c r="ADD1014" s="1"/>
      <c r="ADE1014" s="1"/>
      <c r="ADF1014" s="1"/>
      <c r="ADG1014" s="1"/>
      <c r="ADH1014" s="1"/>
      <c r="ADI1014" s="1"/>
      <c r="ADJ1014" s="1"/>
      <c r="ADK1014" s="1"/>
      <c r="ADL1014" s="1"/>
      <c r="ADM1014" s="1"/>
      <c r="ADN1014" s="1"/>
      <c r="ADO1014" s="1"/>
      <c r="ADP1014" s="1"/>
      <c r="ADQ1014" s="1"/>
      <c r="ADR1014" s="1"/>
      <c r="ADS1014" s="1"/>
      <c r="ADT1014" s="1"/>
      <c r="ADU1014" s="1"/>
      <c r="ADV1014" s="1"/>
      <c r="ADW1014" s="1"/>
      <c r="ADX1014" s="1"/>
      <c r="ADY1014" s="1"/>
      <c r="ADZ1014" s="1"/>
      <c r="AEA1014" s="1"/>
      <c r="AEB1014" s="1"/>
      <c r="AEC1014" s="1"/>
      <c r="AED1014" s="1"/>
      <c r="AEE1014" s="1"/>
      <c r="AEF1014" s="1"/>
      <c r="AEG1014" s="1"/>
      <c r="AEH1014" s="1"/>
      <c r="AEI1014" s="1"/>
      <c r="AEJ1014" s="1"/>
      <c r="AEK1014" s="1"/>
      <c r="AEL1014" s="1"/>
      <c r="AEM1014" s="1"/>
      <c r="AEN1014" s="1"/>
      <c r="AEO1014" s="1"/>
      <c r="AEP1014" s="1"/>
      <c r="AEQ1014" s="1"/>
      <c r="AER1014" s="1"/>
      <c r="AES1014" s="1"/>
      <c r="AET1014" s="1"/>
      <c r="AEU1014" s="1"/>
      <c r="AEV1014" s="1"/>
      <c r="AEW1014" s="1"/>
      <c r="AEX1014" s="1"/>
      <c r="AEY1014" s="1"/>
      <c r="AEZ1014" s="1"/>
      <c r="AFA1014" s="1"/>
      <c r="AFB1014" s="1"/>
      <c r="AFC1014" s="1"/>
      <c r="AFD1014" s="1"/>
      <c r="AFE1014" s="1"/>
      <c r="AFF1014" s="1"/>
      <c r="AFG1014" s="1"/>
      <c r="AFH1014" s="1"/>
      <c r="AFI1014" s="1"/>
      <c r="AFJ1014" s="1"/>
      <c r="AFK1014" s="1"/>
      <c r="AFL1014" s="1"/>
      <c r="AFM1014" s="1"/>
      <c r="AFN1014" s="1"/>
      <c r="AFO1014" s="1"/>
      <c r="AFP1014" s="1"/>
      <c r="AFQ1014" s="1"/>
      <c r="AFR1014" s="1"/>
      <c r="AFS1014" s="1"/>
      <c r="AFT1014" s="1"/>
      <c r="AFU1014" s="1"/>
      <c r="AFV1014" s="1"/>
      <c r="AFW1014" s="1"/>
      <c r="AFX1014" s="1"/>
      <c r="AFY1014" s="1"/>
      <c r="AFZ1014" s="1"/>
      <c r="AGA1014" s="1"/>
      <c r="AGB1014" s="1"/>
      <c r="AGC1014" s="1"/>
      <c r="AGD1014" s="1"/>
      <c r="AGE1014" s="1"/>
      <c r="AGF1014" s="1"/>
      <c r="AGG1014" s="1"/>
      <c r="AGH1014" s="1"/>
      <c r="AGI1014" s="1"/>
      <c r="AGJ1014" s="1"/>
      <c r="AGK1014" s="1"/>
      <c r="AGL1014" s="1"/>
      <c r="AGM1014" s="1"/>
      <c r="AGN1014" s="1"/>
      <c r="AGO1014" s="1"/>
      <c r="AGP1014" s="1"/>
      <c r="AGQ1014" s="1"/>
      <c r="AGR1014" s="1"/>
      <c r="AGS1014" s="1"/>
      <c r="AGT1014" s="1"/>
      <c r="AGU1014" s="1"/>
      <c r="AGV1014" s="1"/>
      <c r="AGW1014" s="1"/>
      <c r="AGX1014" s="1"/>
      <c r="AGY1014" s="1"/>
      <c r="AGZ1014" s="1"/>
      <c r="AHA1014" s="1"/>
      <c r="AHB1014" s="1"/>
      <c r="AHC1014" s="1"/>
      <c r="AHD1014" s="1"/>
      <c r="AHE1014" s="1"/>
      <c r="AHF1014" s="1"/>
      <c r="AHG1014" s="1"/>
      <c r="AHH1014" s="1"/>
      <c r="AHI1014" s="1"/>
      <c r="AHJ1014" s="1"/>
      <c r="AHK1014" s="1"/>
      <c r="AHL1014" s="1"/>
      <c r="AHM1014" s="1"/>
      <c r="AHN1014" s="1"/>
      <c r="AHO1014" s="1"/>
      <c r="AHP1014" s="1"/>
      <c r="AHQ1014" s="1"/>
      <c r="AHR1014" s="1"/>
      <c r="AHS1014" s="1"/>
      <c r="AHT1014" s="1"/>
      <c r="AHU1014" s="1"/>
      <c r="AHV1014" s="1"/>
      <c r="AHW1014" s="1"/>
      <c r="AHX1014" s="1"/>
      <c r="AHY1014" s="1"/>
      <c r="AHZ1014" s="1"/>
      <c r="AIA1014" s="1"/>
      <c r="AIB1014" s="1"/>
      <c r="AIC1014" s="1"/>
      <c r="AID1014" s="1"/>
      <c r="AIE1014" s="1"/>
      <c r="AIF1014" s="1"/>
      <c r="AIG1014" s="1"/>
      <c r="AIH1014" s="1"/>
      <c r="AII1014" s="1"/>
      <c r="AIJ1014" s="1"/>
      <c r="AIK1014" s="1"/>
      <c r="AIL1014" s="1"/>
      <c r="AIM1014" s="1"/>
      <c r="AIN1014" s="1"/>
      <c r="AIO1014" s="1"/>
      <c r="AIP1014" s="1"/>
      <c r="AIQ1014" s="1"/>
      <c r="AIR1014" s="1"/>
      <c r="AIS1014" s="1"/>
      <c r="AIT1014" s="1"/>
      <c r="AIU1014" s="1"/>
      <c r="AIV1014" s="1"/>
      <c r="AIW1014" s="1"/>
      <c r="AIX1014" s="1"/>
      <c r="AIY1014" s="1"/>
      <c r="AIZ1014" s="1"/>
      <c r="AJA1014" s="1"/>
      <c r="AJB1014" s="1"/>
      <c r="AJC1014" s="1"/>
      <c r="AJD1014" s="1"/>
      <c r="AJE1014" s="1"/>
      <c r="AJF1014" s="1"/>
      <c r="AJG1014" s="1"/>
      <c r="AJH1014" s="1"/>
      <c r="AJI1014" s="1"/>
      <c r="AJJ1014" s="1"/>
      <c r="AJK1014" s="1"/>
      <c r="AJL1014" s="1"/>
      <c r="AJM1014" s="1"/>
      <c r="AJN1014" s="1"/>
      <c r="AJO1014" s="1"/>
      <c r="AJP1014" s="1"/>
      <c r="AJQ1014" s="1"/>
      <c r="AJR1014" s="1"/>
      <c r="AJS1014" s="1"/>
      <c r="AJT1014" s="1"/>
      <c r="AJU1014" s="1"/>
      <c r="AJV1014" s="1"/>
      <c r="AJW1014" s="1"/>
      <c r="AJX1014" s="1"/>
      <c r="AJY1014" s="1"/>
      <c r="AJZ1014" s="1"/>
      <c r="AKA1014" s="1"/>
      <c r="AKB1014" s="1"/>
      <c r="AKC1014" s="1"/>
      <c r="AKD1014" s="1"/>
      <c r="AKE1014" s="1"/>
      <c r="AKF1014" s="1"/>
      <c r="AKG1014" s="1"/>
      <c r="AKH1014" s="1"/>
      <c r="AKI1014" s="1"/>
      <c r="AKJ1014" s="1"/>
      <c r="AKK1014" s="1"/>
      <c r="AKL1014" s="1"/>
      <c r="AKM1014" s="1"/>
      <c r="AKN1014" s="1"/>
      <c r="AKO1014" s="1"/>
      <c r="AKP1014" s="1"/>
      <c r="AKQ1014" s="1"/>
      <c r="AKR1014" s="1"/>
      <c r="AKS1014" s="1"/>
      <c r="AKT1014" s="1"/>
      <c r="AKU1014" s="1"/>
      <c r="AKV1014" s="1"/>
      <c r="AKW1014" s="1"/>
      <c r="AKX1014" s="1"/>
      <c r="AKY1014" s="1"/>
      <c r="AKZ1014" s="1"/>
      <c r="ALA1014" s="1"/>
      <c r="ALB1014" s="1"/>
      <c r="ALC1014" s="1"/>
      <c r="ALD1014" s="1"/>
      <c r="ALE1014" s="1"/>
      <c r="ALF1014" s="1"/>
      <c r="ALG1014" s="1"/>
      <c r="ALH1014" s="1"/>
      <c r="ALI1014" s="1"/>
      <c r="ALJ1014" s="1"/>
      <c r="ALK1014" s="1"/>
      <c r="ALL1014" s="1"/>
      <c r="ALM1014" s="1"/>
      <c r="ALN1014" s="1"/>
      <c r="ALO1014" s="1"/>
      <c r="ALP1014" s="1"/>
      <c r="ALQ1014" s="1"/>
      <c r="ALR1014" s="1"/>
      <c r="ALS1014" s="1"/>
      <c r="ALT1014" s="1"/>
      <c r="ALU1014" s="1"/>
      <c r="ALV1014" s="1"/>
      <c r="ALW1014" s="1"/>
      <c r="ALX1014" s="1"/>
      <c r="ALY1014" s="1"/>
      <c r="ALZ1014" s="1"/>
      <c r="AMA1014" s="1"/>
      <c r="AMB1014" s="1"/>
      <c r="AMC1014" s="1"/>
      <c r="AMD1014" s="1"/>
      <c r="AME1014" s="1"/>
      <c r="AMF1014" s="1"/>
      <c r="AMG1014" s="1"/>
      <c r="AMH1014" s="1"/>
      <c r="AMI1014" s="1"/>
    </row>
    <row r="1015" customFormat="false" ht="12.75" hidden="false" customHeight="false" outlineLevel="0" collapsed="false">
      <c r="A1015" s="1" t="s">
        <v>2832</v>
      </c>
      <c r="B1015" s="1" t="s">
        <v>2252</v>
      </c>
      <c r="C1015" s="27" t="s">
        <v>2835</v>
      </c>
      <c r="D1015" s="27" t="s">
        <v>16</v>
      </c>
      <c r="E1015" s="46"/>
      <c r="F1015" s="47"/>
      <c r="G1015" s="48"/>
      <c r="H1015" s="48" t="s">
        <v>61</v>
      </c>
      <c r="I1015" s="47" t="n">
        <v>0.46</v>
      </c>
      <c r="J1015" s="51" t="s">
        <v>112</v>
      </c>
    </row>
    <row r="1016" customFormat="false" ht="12.75" hidden="false" customHeight="false" outlineLevel="0" collapsed="false">
      <c r="A1016" s="77" t="s">
        <v>2832</v>
      </c>
      <c r="B1016" s="77" t="s">
        <v>2252</v>
      </c>
      <c r="C1016" s="85" t="s">
        <v>2836</v>
      </c>
      <c r="D1016" s="85" t="s">
        <v>79</v>
      </c>
      <c r="E1016" s="91" t="n">
        <v>2.3</v>
      </c>
      <c r="F1016" s="92" t="n">
        <v>0.25</v>
      </c>
      <c r="G1016" s="96" t="s">
        <v>2050</v>
      </c>
      <c r="H1016" s="96" t="s">
        <v>61</v>
      </c>
      <c r="I1016" s="92" t="n">
        <v>0.46</v>
      </c>
      <c r="J1016" s="101" t="s">
        <v>112</v>
      </c>
      <c r="K1016" s="77"/>
      <c r="L1016" s="77"/>
      <c r="M1016" s="77"/>
      <c r="N1016" s="77"/>
      <c r="O1016" s="77"/>
      <c r="P1016" s="77"/>
      <c r="Q1016" s="77"/>
      <c r="R1016" s="77"/>
      <c r="S1016" s="77"/>
      <c r="T1016" s="77"/>
      <c r="U1016" s="77"/>
      <c r="V1016" s="77"/>
      <c r="W1016" s="77"/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77"/>
      <c r="AK1016" s="77"/>
      <c r="AL1016" s="77"/>
      <c r="AM1016" s="77"/>
      <c r="AN1016" s="77"/>
      <c r="AO1016" s="77"/>
      <c r="AP1016" s="77"/>
      <c r="AQ1016" s="77"/>
      <c r="AR1016" s="77"/>
      <c r="AS1016" s="77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77"/>
      <c r="BE1016" s="77"/>
      <c r="BF1016" s="77"/>
      <c r="BG1016" s="77"/>
      <c r="BH1016" s="77"/>
      <c r="BI1016" s="77"/>
      <c r="BJ1016" s="77"/>
      <c r="BK1016" s="77"/>
      <c r="BL1016" s="77"/>
      <c r="BM1016" s="77"/>
      <c r="BN1016" s="77"/>
      <c r="BO1016" s="77"/>
      <c r="BP1016" s="77"/>
      <c r="BQ1016" s="77"/>
      <c r="BR1016" s="77"/>
      <c r="BS1016" s="77"/>
      <c r="BT1016" s="77"/>
      <c r="BU1016" s="77"/>
      <c r="BV1016" s="77"/>
      <c r="BW1016" s="77"/>
      <c r="BX1016" s="77"/>
      <c r="BY1016" s="77"/>
      <c r="BZ1016" s="77"/>
      <c r="CA1016" s="77"/>
      <c r="CB1016" s="77"/>
      <c r="CC1016" s="77"/>
      <c r="CD1016" s="77"/>
      <c r="CE1016" s="77"/>
      <c r="CF1016" s="77"/>
      <c r="CG1016" s="77"/>
      <c r="CH1016" s="77"/>
      <c r="CI1016" s="77"/>
      <c r="CJ1016" s="77"/>
      <c r="CK1016" s="77"/>
      <c r="CL1016" s="77"/>
      <c r="CM1016" s="77"/>
      <c r="CN1016" s="77"/>
      <c r="CO1016" s="77"/>
      <c r="CP1016" s="77"/>
      <c r="CQ1016" s="77"/>
      <c r="CR1016" s="77"/>
      <c r="CS1016" s="77"/>
      <c r="CT1016" s="77"/>
      <c r="CU1016" s="77"/>
      <c r="CV1016" s="77"/>
      <c r="CW1016" s="77"/>
      <c r="CX1016" s="77"/>
      <c r="CY1016" s="77"/>
      <c r="CZ1016" s="77"/>
      <c r="DA1016" s="77"/>
      <c r="DB1016" s="77"/>
      <c r="DC1016" s="77"/>
      <c r="DD1016" s="77"/>
      <c r="DE1016" s="77"/>
      <c r="DF1016" s="77"/>
      <c r="DG1016" s="77"/>
      <c r="DH1016" s="77"/>
      <c r="DI1016" s="77"/>
      <c r="DJ1016" s="77"/>
      <c r="DK1016" s="77"/>
      <c r="DL1016" s="77"/>
      <c r="DM1016" s="77"/>
      <c r="DN1016" s="77"/>
      <c r="DO1016" s="77"/>
      <c r="DP1016" s="77"/>
      <c r="DQ1016" s="77"/>
      <c r="DR1016" s="77"/>
      <c r="DS1016" s="77"/>
      <c r="DT1016" s="77"/>
      <c r="DU1016" s="77"/>
      <c r="DV1016" s="77"/>
      <c r="DW1016" s="77"/>
      <c r="DX1016" s="77"/>
      <c r="DY1016" s="77"/>
      <c r="DZ1016" s="77"/>
      <c r="EA1016" s="77"/>
      <c r="EB1016" s="77"/>
      <c r="EC1016" s="77"/>
      <c r="ED1016" s="77"/>
      <c r="EE1016" s="77"/>
      <c r="EF1016" s="77"/>
      <c r="EG1016" s="77"/>
      <c r="EH1016" s="77"/>
      <c r="EI1016" s="77"/>
      <c r="EJ1016" s="77"/>
      <c r="EK1016" s="77"/>
      <c r="EL1016" s="77"/>
      <c r="EM1016" s="77"/>
      <c r="EN1016" s="77"/>
      <c r="EO1016" s="77"/>
      <c r="EP1016" s="77"/>
      <c r="EQ1016" s="77"/>
      <c r="ER1016" s="77"/>
      <c r="ES1016" s="77"/>
      <c r="ET1016" s="77"/>
      <c r="EU1016" s="77"/>
      <c r="EV1016" s="77"/>
      <c r="EW1016" s="77"/>
      <c r="EX1016" s="77"/>
      <c r="EY1016" s="77"/>
      <c r="EZ1016" s="77"/>
      <c r="FA1016" s="77"/>
      <c r="FB1016" s="77"/>
      <c r="FC1016" s="77"/>
      <c r="FD1016" s="77"/>
      <c r="FE1016" s="77"/>
      <c r="FF1016" s="77"/>
      <c r="FG1016" s="77"/>
      <c r="FH1016" s="77"/>
      <c r="FI1016" s="77"/>
      <c r="FJ1016" s="77"/>
      <c r="FK1016" s="77"/>
      <c r="FL1016" s="77"/>
      <c r="FM1016" s="77"/>
      <c r="FN1016" s="77"/>
      <c r="FO1016" s="77"/>
      <c r="FP1016" s="77"/>
      <c r="FQ1016" s="77"/>
      <c r="FR1016" s="77"/>
      <c r="FS1016" s="77"/>
      <c r="FT1016" s="77"/>
      <c r="FU1016" s="77"/>
      <c r="FV1016" s="77"/>
      <c r="FW1016" s="77"/>
      <c r="FX1016" s="77"/>
      <c r="FY1016" s="77"/>
      <c r="FZ1016" s="77"/>
      <c r="GA1016" s="77"/>
      <c r="GB1016" s="77"/>
      <c r="GC1016" s="77"/>
      <c r="GD1016" s="77"/>
      <c r="GE1016" s="77"/>
      <c r="GF1016" s="77"/>
      <c r="GG1016" s="77"/>
      <c r="GH1016" s="77"/>
      <c r="GI1016" s="77"/>
      <c r="GJ1016" s="77"/>
      <c r="GK1016" s="77"/>
      <c r="GL1016" s="77"/>
      <c r="GM1016" s="77"/>
      <c r="GN1016" s="77"/>
      <c r="GO1016" s="77"/>
      <c r="GP1016" s="77"/>
      <c r="GQ1016" s="77"/>
      <c r="GR1016" s="77"/>
      <c r="GS1016" s="77"/>
      <c r="GT1016" s="77"/>
      <c r="GU1016" s="77"/>
      <c r="GV1016" s="77"/>
      <c r="GW1016" s="77"/>
      <c r="GX1016" s="77"/>
      <c r="GY1016" s="77"/>
      <c r="GZ1016" s="77"/>
      <c r="HA1016" s="77"/>
      <c r="HB1016" s="77"/>
      <c r="HC1016" s="77"/>
      <c r="HD1016" s="77"/>
      <c r="HE1016" s="77"/>
      <c r="HF1016" s="77"/>
      <c r="HG1016" s="77"/>
      <c r="HH1016" s="77"/>
      <c r="HI1016" s="77"/>
      <c r="HJ1016" s="77"/>
      <c r="HK1016" s="77"/>
      <c r="HL1016" s="77"/>
      <c r="HM1016" s="77"/>
      <c r="HN1016" s="77"/>
      <c r="HO1016" s="77"/>
      <c r="HP1016" s="77"/>
      <c r="HQ1016" s="77"/>
      <c r="HR1016" s="77"/>
      <c r="HS1016" s="77"/>
      <c r="HT1016" s="77"/>
      <c r="HU1016" s="77"/>
      <c r="HV1016" s="77"/>
      <c r="HW1016" s="77"/>
      <c r="HX1016" s="77"/>
      <c r="HY1016" s="77"/>
      <c r="HZ1016" s="77"/>
      <c r="IA1016" s="77"/>
      <c r="IB1016" s="77"/>
      <c r="IC1016" s="77"/>
      <c r="ID1016" s="77"/>
      <c r="IE1016" s="77"/>
      <c r="IF1016" s="77"/>
      <c r="IG1016" s="77"/>
      <c r="IH1016" s="77"/>
      <c r="II1016" s="77"/>
      <c r="IJ1016" s="77"/>
      <c r="IK1016" s="77"/>
      <c r="IL1016" s="77"/>
      <c r="IM1016" s="77"/>
      <c r="IN1016" s="77"/>
      <c r="IO1016" s="77"/>
      <c r="IP1016" s="77"/>
      <c r="IQ1016" s="77"/>
      <c r="IR1016" s="77"/>
      <c r="IS1016" s="77"/>
      <c r="IT1016" s="77"/>
      <c r="IU1016" s="77"/>
      <c r="IV1016" s="77"/>
      <c r="IW1016" s="77"/>
      <c r="IX1016" s="77"/>
      <c r="IY1016" s="77"/>
      <c r="IZ1016" s="77"/>
      <c r="JA1016" s="77"/>
      <c r="JB1016" s="77"/>
      <c r="JC1016" s="77"/>
      <c r="JD1016" s="77"/>
      <c r="JE1016" s="77"/>
      <c r="JF1016" s="77"/>
      <c r="JG1016" s="77"/>
      <c r="JH1016" s="77"/>
      <c r="JI1016" s="77"/>
      <c r="JJ1016" s="77"/>
      <c r="JK1016" s="77"/>
      <c r="JL1016" s="77"/>
      <c r="JM1016" s="77"/>
      <c r="JN1016" s="77"/>
      <c r="JO1016" s="77"/>
      <c r="JP1016" s="77"/>
      <c r="JQ1016" s="77"/>
      <c r="JR1016" s="77"/>
      <c r="JS1016" s="77"/>
      <c r="JT1016" s="77"/>
      <c r="JU1016" s="77"/>
      <c r="JV1016" s="77"/>
      <c r="JW1016" s="77"/>
      <c r="JX1016" s="77"/>
      <c r="JY1016" s="77"/>
      <c r="JZ1016" s="77"/>
      <c r="KA1016" s="77"/>
      <c r="KB1016" s="77"/>
      <c r="KC1016" s="77"/>
      <c r="KD1016" s="77"/>
      <c r="KE1016" s="77"/>
      <c r="KF1016" s="77"/>
      <c r="KG1016" s="77"/>
      <c r="KH1016" s="77"/>
      <c r="KI1016" s="77"/>
      <c r="KJ1016" s="77"/>
      <c r="KK1016" s="77"/>
      <c r="KL1016" s="77"/>
      <c r="KM1016" s="77"/>
      <c r="KN1016" s="77"/>
      <c r="KO1016" s="77"/>
      <c r="KP1016" s="77"/>
      <c r="KQ1016" s="77"/>
      <c r="KR1016" s="77"/>
      <c r="KS1016" s="77"/>
      <c r="KT1016" s="77"/>
      <c r="KU1016" s="77"/>
      <c r="KV1016" s="77"/>
      <c r="KW1016" s="77"/>
      <c r="KX1016" s="77"/>
      <c r="KY1016" s="77"/>
      <c r="KZ1016" s="77"/>
      <c r="LA1016" s="77"/>
      <c r="LB1016" s="77"/>
      <c r="LC1016" s="77"/>
      <c r="LD1016" s="77"/>
      <c r="LE1016" s="77"/>
      <c r="LF1016" s="77"/>
      <c r="LG1016" s="77"/>
      <c r="LH1016" s="77"/>
      <c r="LI1016" s="77"/>
      <c r="LJ1016" s="77"/>
      <c r="LK1016" s="77"/>
      <c r="LL1016" s="77"/>
      <c r="LM1016" s="77"/>
      <c r="LN1016" s="77"/>
      <c r="LO1016" s="77"/>
      <c r="LP1016" s="77"/>
      <c r="LQ1016" s="77"/>
      <c r="LR1016" s="77"/>
      <c r="LS1016" s="77"/>
      <c r="LT1016" s="77"/>
      <c r="LU1016" s="77"/>
      <c r="LV1016" s="77"/>
      <c r="LW1016" s="77"/>
      <c r="LX1016" s="77"/>
      <c r="LY1016" s="77"/>
      <c r="LZ1016" s="77"/>
      <c r="MA1016" s="77"/>
      <c r="MB1016" s="77"/>
      <c r="MC1016" s="77"/>
      <c r="MD1016" s="77"/>
      <c r="ME1016" s="77"/>
      <c r="MF1016" s="77"/>
      <c r="MG1016" s="77"/>
      <c r="MH1016" s="77"/>
      <c r="MI1016" s="77"/>
      <c r="MJ1016" s="77"/>
      <c r="MK1016" s="77"/>
      <c r="ML1016" s="77"/>
      <c r="MM1016" s="77"/>
      <c r="MN1016" s="77"/>
      <c r="MO1016" s="77"/>
      <c r="MP1016" s="77"/>
      <c r="MQ1016" s="77"/>
      <c r="MR1016" s="77"/>
      <c r="MS1016" s="77"/>
      <c r="MT1016" s="77"/>
      <c r="MU1016" s="77"/>
      <c r="MV1016" s="77"/>
      <c r="MW1016" s="77"/>
      <c r="MX1016" s="77"/>
      <c r="MY1016" s="77"/>
      <c r="MZ1016" s="77"/>
      <c r="NA1016" s="77"/>
      <c r="NB1016" s="77"/>
      <c r="NC1016" s="77"/>
      <c r="ND1016" s="77"/>
      <c r="NE1016" s="77"/>
      <c r="NF1016" s="77"/>
      <c r="NG1016" s="77"/>
      <c r="NH1016" s="77"/>
      <c r="NI1016" s="77"/>
      <c r="NJ1016" s="77"/>
      <c r="NK1016" s="77"/>
      <c r="NL1016" s="77"/>
      <c r="NM1016" s="77"/>
      <c r="NN1016" s="77"/>
      <c r="NO1016" s="77"/>
      <c r="NP1016" s="77"/>
      <c r="NQ1016" s="77"/>
      <c r="NR1016" s="77"/>
      <c r="NS1016" s="77"/>
      <c r="NT1016" s="77"/>
      <c r="NU1016" s="77"/>
      <c r="NV1016" s="77"/>
      <c r="NW1016" s="77"/>
      <c r="NX1016" s="77"/>
      <c r="NY1016" s="77"/>
      <c r="NZ1016" s="77"/>
      <c r="OA1016" s="77"/>
      <c r="OB1016" s="77"/>
      <c r="OC1016" s="77"/>
      <c r="OD1016" s="77"/>
      <c r="OE1016" s="77"/>
      <c r="OF1016" s="77"/>
      <c r="OG1016" s="77"/>
      <c r="OH1016" s="77"/>
      <c r="OI1016" s="77"/>
      <c r="OJ1016" s="77"/>
      <c r="OK1016" s="77"/>
      <c r="OL1016" s="77"/>
      <c r="OM1016" s="77"/>
      <c r="ON1016" s="77"/>
      <c r="OO1016" s="77"/>
      <c r="OP1016" s="77"/>
      <c r="OQ1016" s="77"/>
      <c r="OR1016" s="77"/>
      <c r="OS1016" s="77"/>
      <c r="OT1016" s="77"/>
      <c r="OU1016" s="77"/>
      <c r="OV1016" s="77"/>
      <c r="OW1016" s="77"/>
      <c r="OX1016" s="77"/>
      <c r="OY1016" s="77"/>
      <c r="OZ1016" s="77"/>
      <c r="PA1016" s="77"/>
      <c r="PB1016" s="77"/>
      <c r="PC1016" s="77"/>
      <c r="PD1016" s="77"/>
      <c r="PE1016" s="77"/>
      <c r="PF1016" s="77"/>
      <c r="PG1016" s="77"/>
      <c r="PH1016" s="77"/>
      <c r="PI1016" s="77"/>
      <c r="PJ1016" s="77"/>
      <c r="PK1016" s="77"/>
      <c r="PL1016" s="77"/>
      <c r="PM1016" s="77"/>
      <c r="PN1016" s="77"/>
      <c r="PO1016" s="77"/>
      <c r="PP1016" s="77"/>
      <c r="PQ1016" s="77"/>
      <c r="PR1016" s="77"/>
      <c r="PS1016" s="77"/>
      <c r="PT1016" s="77"/>
      <c r="PU1016" s="77"/>
      <c r="PV1016" s="77"/>
      <c r="PW1016" s="77"/>
      <c r="PX1016" s="77"/>
      <c r="PY1016" s="77"/>
      <c r="PZ1016" s="77"/>
      <c r="QA1016" s="77"/>
      <c r="QB1016" s="77"/>
      <c r="QC1016" s="77"/>
      <c r="QD1016" s="77"/>
      <c r="QE1016" s="77"/>
      <c r="QF1016" s="77"/>
      <c r="QG1016" s="77"/>
      <c r="QH1016" s="77"/>
      <c r="QI1016" s="77"/>
      <c r="QJ1016" s="77"/>
      <c r="QK1016" s="77"/>
      <c r="QL1016" s="77"/>
      <c r="QM1016" s="77"/>
      <c r="QN1016" s="77"/>
      <c r="QO1016" s="77"/>
      <c r="QP1016" s="77"/>
      <c r="QQ1016" s="77"/>
      <c r="QR1016" s="77"/>
      <c r="QS1016" s="77"/>
      <c r="QT1016" s="77"/>
      <c r="QU1016" s="77"/>
      <c r="QV1016" s="77"/>
      <c r="QW1016" s="77"/>
      <c r="QX1016" s="77"/>
      <c r="QY1016" s="77"/>
      <c r="QZ1016" s="77"/>
      <c r="RA1016" s="77"/>
      <c r="RB1016" s="77"/>
      <c r="RC1016" s="77"/>
      <c r="RD1016" s="77"/>
      <c r="RE1016" s="77"/>
      <c r="RF1016" s="77"/>
      <c r="RG1016" s="77"/>
      <c r="RH1016" s="77"/>
      <c r="RI1016" s="77"/>
      <c r="RJ1016" s="77"/>
      <c r="RK1016" s="77"/>
      <c r="RL1016" s="77"/>
      <c r="RM1016" s="77"/>
      <c r="RN1016" s="77"/>
      <c r="RO1016" s="77"/>
      <c r="RP1016" s="77"/>
      <c r="RQ1016" s="77"/>
      <c r="RR1016" s="77"/>
      <c r="RS1016" s="77"/>
      <c r="RT1016" s="77"/>
      <c r="RU1016" s="77"/>
      <c r="RV1016" s="77"/>
      <c r="RW1016" s="77"/>
      <c r="RX1016" s="77"/>
      <c r="RY1016" s="77"/>
      <c r="RZ1016" s="77"/>
      <c r="SA1016" s="77"/>
      <c r="SB1016" s="77"/>
      <c r="SC1016" s="77"/>
      <c r="SD1016" s="77"/>
      <c r="SE1016" s="77"/>
      <c r="SF1016" s="77"/>
      <c r="SG1016" s="77"/>
      <c r="SH1016" s="77"/>
      <c r="SI1016" s="77"/>
      <c r="SJ1016" s="77"/>
      <c r="SK1016" s="77"/>
      <c r="SL1016" s="77"/>
      <c r="SM1016" s="77"/>
      <c r="SN1016" s="77"/>
      <c r="SO1016" s="77"/>
      <c r="SP1016" s="77"/>
      <c r="SQ1016" s="77"/>
      <c r="SR1016" s="77"/>
      <c r="SS1016" s="77"/>
      <c r="ST1016" s="77"/>
      <c r="SU1016" s="77"/>
      <c r="SV1016" s="77"/>
      <c r="SW1016" s="77"/>
      <c r="SX1016" s="77"/>
      <c r="SY1016" s="77"/>
      <c r="SZ1016" s="77"/>
      <c r="TA1016" s="77"/>
      <c r="TB1016" s="77"/>
      <c r="TC1016" s="77"/>
      <c r="TD1016" s="77"/>
      <c r="TE1016" s="77"/>
      <c r="TF1016" s="77"/>
      <c r="TG1016" s="77"/>
      <c r="TH1016" s="77"/>
      <c r="TI1016" s="77"/>
      <c r="TJ1016" s="77"/>
      <c r="TK1016" s="77"/>
      <c r="TL1016" s="77"/>
      <c r="TM1016" s="77"/>
      <c r="TN1016" s="77"/>
      <c r="TO1016" s="77"/>
      <c r="TP1016" s="77"/>
      <c r="TQ1016" s="77"/>
      <c r="TR1016" s="77"/>
      <c r="TS1016" s="77"/>
      <c r="TT1016" s="77"/>
      <c r="TU1016" s="77"/>
      <c r="TV1016" s="77"/>
      <c r="TW1016" s="77"/>
      <c r="TX1016" s="77"/>
      <c r="TY1016" s="77"/>
      <c r="TZ1016" s="77"/>
      <c r="UA1016" s="77"/>
      <c r="UB1016" s="77"/>
      <c r="UC1016" s="77"/>
      <c r="UD1016" s="77"/>
      <c r="UE1016" s="77"/>
      <c r="UF1016" s="77"/>
      <c r="UG1016" s="77"/>
      <c r="UH1016" s="77"/>
      <c r="UI1016" s="77"/>
      <c r="UJ1016" s="77"/>
      <c r="UK1016" s="77"/>
      <c r="UL1016" s="77"/>
      <c r="UM1016" s="77"/>
      <c r="UN1016" s="77"/>
      <c r="UO1016" s="77"/>
      <c r="UP1016" s="77"/>
      <c r="UQ1016" s="77"/>
      <c r="UR1016" s="77"/>
      <c r="US1016" s="77"/>
      <c r="UT1016" s="77"/>
      <c r="UU1016" s="77"/>
      <c r="UV1016" s="77"/>
      <c r="UW1016" s="77"/>
      <c r="UX1016" s="77"/>
      <c r="UY1016" s="77"/>
      <c r="UZ1016" s="77"/>
      <c r="VA1016" s="77"/>
      <c r="VB1016" s="77"/>
      <c r="VC1016" s="77"/>
      <c r="VD1016" s="77"/>
      <c r="VE1016" s="77"/>
      <c r="VF1016" s="77"/>
      <c r="VG1016" s="77"/>
      <c r="VH1016" s="77"/>
      <c r="VI1016" s="77"/>
      <c r="VJ1016" s="77"/>
      <c r="VK1016" s="77"/>
      <c r="VL1016" s="77"/>
      <c r="VM1016" s="77"/>
      <c r="VN1016" s="77"/>
      <c r="VO1016" s="77"/>
      <c r="VP1016" s="77"/>
      <c r="VQ1016" s="77"/>
      <c r="VR1016" s="77"/>
      <c r="VS1016" s="77"/>
      <c r="VT1016" s="77"/>
      <c r="VU1016" s="77"/>
      <c r="VV1016" s="77"/>
      <c r="VW1016" s="77"/>
      <c r="VX1016" s="77"/>
      <c r="VY1016" s="77"/>
      <c r="VZ1016" s="77"/>
      <c r="WA1016" s="77"/>
      <c r="WB1016" s="77"/>
      <c r="WC1016" s="77"/>
      <c r="WD1016" s="77"/>
      <c r="WE1016" s="77"/>
      <c r="WF1016" s="77"/>
      <c r="WG1016" s="77"/>
      <c r="WH1016" s="77"/>
      <c r="WI1016" s="77"/>
      <c r="WJ1016" s="77"/>
      <c r="WK1016" s="77"/>
      <c r="WL1016" s="77"/>
      <c r="WM1016" s="77"/>
      <c r="WN1016" s="77"/>
      <c r="WO1016" s="77"/>
      <c r="WP1016" s="77"/>
      <c r="WQ1016" s="77"/>
      <c r="WR1016" s="77"/>
      <c r="WS1016" s="77"/>
      <c r="WT1016" s="77"/>
      <c r="WU1016" s="77"/>
      <c r="WV1016" s="77"/>
      <c r="WW1016" s="77"/>
      <c r="WX1016" s="77"/>
      <c r="WY1016" s="77"/>
      <c r="WZ1016" s="77"/>
      <c r="XA1016" s="77"/>
      <c r="XB1016" s="77"/>
      <c r="XC1016" s="77"/>
      <c r="XD1016" s="77"/>
      <c r="XE1016" s="77"/>
      <c r="XF1016" s="77"/>
      <c r="XG1016" s="77"/>
      <c r="XH1016" s="77"/>
      <c r="XI1016" s="77"/>
      <c r="XJ1016" s="77"/>
      <c r="XK1016" s="77"/>
      <c r="XL1016" s="77"/>
      <c r="XM1016" s="77"/>
      <c r="XN1016" s="77"/>
      <c r="XO1016" s="77"/>
      <c r="XP1016" s="77"/>
      <c r="XQ1016" s="77"/>
      <c r="XR1016" s="77"/>
      <c r="XS1016" s="77"/>
      <c r="XT1016" s="77"/>
      <c r="XU1016" s="77"/>
      <c r="XV1016" s="77"/>
      <c r="XW1016" s="77"/>
      <c r="XX1016" s="77"/>
      <c r="XY1016" s="77"/>
      <c r="XZ1016" s="77"/>
      <c r="YA1016" s="77"/>
      <c r="YB1016" s="77"/>
      <c r="YC1016" s="77"/>
      <c r="YD1016" s="77"/>
      <c r="YE1016" s="77"/>
      <c r="YF1016" s="77"/>
      <c r="YG1016" s="77"/>
      <c r="YH1016" s="77"/>
      <c r="YI1016" s="77"/>
      <c r="YJ1016" s="77"/>
      <c r="YK1016" s="77"/>
      <c r="YL1016" s="77"/>
      <c r="YM1016" s="77"/>
      <c r="YN1016" s="77"/>
      <c r="YO1016" s="77"/>
      <c r="YP1016" s="77"/>
      <c r="YQ1016" s="77"/>
      <c r="YR1016" s="77"/>
      <c r="YS1016" s="77"/>
      <c r="YT1016" s="77"/>
      <c r="YU1016" s="77"/>
      <c r="YV1016" s="77"/>
      <c r="YW1016" s="77"/>
      <c r="YX1016" s="77"/>
      <c r="YY1016" s="77"/>
      <c r="YZ1016" s="77"/>
      <c r="ZA1016" s="77"/>
      <c r="ZB1016" s="77"/>
      <c r="ZC1016" s="77"/>
      <c r="ZD1016" s="77"/>
      <c r="ZE1016" s="77"/>
      <c r="ZF1016" s="77"/>
      <c r="ZG1016" s="77"/>
      <c r="ZH1016" s="77"/>
      <c r="ZI1016" s="77"/>
      <c r="ZJ1016" s="77"/>
      <c r="ZK1016" s="77"/>
      <c r="ZL1016" s="77"/>
      <c r="ZM1016" s="77"/>
      <c r="ZN1016" s="77"/>
      <c r="ZO1016" s="77"/>
      <c r="ZP1016" s="77"/>
      <c r="ZQ1016" s="77"/>
      <c r="ZR1016" s="77"/>
      <c r="ZS1016" s="77"/>
      <c r="ZT1016" s="77"/>
      <c r="ZU1016" s="77"/>
      <c r="ZV1016" s="77"/>
      <c r="ZW1016" s="77"/>
      <c r="ZX1016" s="77"/>
      <c r="ZY1016" s="77"/>
      <c r="ZZ1016" s="77"/>
      <c r="AAA1016" s="77"/>
      <c r="AAB1016" s="77"/>
      <c r="AAC1016" s="77"/>
      <c r="AAD1016" s="77"/>
      <c r="AAE1016" s="77"/>
      <c r="AAF1016" s="77"/>
      <c r="AAG1016" s="77"/>
      <c r="AAH1016" s="77"/>
      <c r="AAI1016" s="77"/>
      <c r="AAJ1016" s="77"/>
      <c r="AAK1016" s="77"/>
      <c r="AAL1016" s="77"/>
      <c r="AAM1016" s="77"/>
      <c r="AAN1016" s="77"/>
      <c r="AAO1016" s="77"/>
      <c r="AAP1016" s="77"/>
      <c r="AAQ1016" s="77"/>
      <c r="AAR1016" s="77"/>
      <c r="AAS1016" s="77"/>
      <c r="AAT1016" s="77"/>
      <c r="AAU1016" s="77"/>
      <c r="AAV1016" s="77"/>
      <c r="AAW1016" s="77"/>
      <c r="AAX1016" s="77"/>
      <c r="AAY1016" s="77"/>
      <c r="AAZ1016" s="77"/>
      <c r="ABA1016" s="77"/>
      <c r="ABB1016" s="77"/>
      <c r="ABC1016" s="77"/>
      <c r="ABD1016" s="77"/>
      <c r="ABE1016" s="77"/>
      <c r="ABF1016" s="77"/>
      <c r="ABG1016" s="77"/>
      <c r="ABH1016" s="77"/>
      <c r="ABI1016" s="77"/>
      <c r="ABJ1016" s="77"/>
      <c r="ABK1016" s="77"/>
      <c r="ABL1016" s="77"/>
      <c r="ABM1016" s="77"/>
      <c r="ABN1016" s="77"/>
      <c r="ABO1016" s="77"/>
      <c r="ABP1016" s="77"/>
      <c r="ABQ1016" s="77"/>
      <c r="ABR1016" s="77"/>
      <c r="ABS1016" s="77"/>
      <c r="ABT1016" s="77"/>
      <c r="ABU1016" s="77"/>
      <c r="ABV1016" s="77"/>
      <c r="ABW1016" s="77"/>
      <c r="ABX1016" s="77"/>
      <c r="ABY1016" s="77"/>
      <c r="ABZ1016" s="77"/>
      <c r="ACA1016" s="77"/>
      <c r="ACB1016" s="77"/>
      <c r="ACC1016" s="77"/>
      <c r="ACD1016" s="77"/>
      <c r="ACE1016" s="77"/>
      <c r="ACF1016" s="77"/>
      <c r="ACG1016" s="77"/>
      <c r="ACH1016" s="77"/>
      <c r="ACI1016" s="77"/>
      <c r="ACJ1016" s="77"/>
      <c r="ACK1016" s="77"/>
      <c r="ACL1016" s="77"/>
      <c r="ACM1016" s="77"/>
      <c r="ACN1016" s="77"/>
      <c r="ACO1016" s="77"/>
      <c r="ACP1016" s="77"/>
      <c r="ACQ1016" s="77"/>
      <c r="ACR1016" s="77"/>
      <c r="ACS1016" s="77"/>
      <c r="ACT1016" s="77"/>
      <c r="ACU1016" s="77"/>
      <c r="ACV1016" s="77"/>
      <c r="ACW1016" s="77"/>
      <c r="ACX1016" s="77"/>
      <c r="ACY1016" s="77"/>
      <c r="ACZ1016" s="77"/>
      <c r="ADA1016" s="77"/>
      <c r="ADB1016" s="77"/>
      <c r="ADC1016" s="77"/>
      <c r="ADD1016" s="77"/>
      <c r="ADE1016" s="77"/>
      <c r="ADF1016" s="77"/>
      <c r="ADG1016" s="77"/>
      <c r="ADH1016" s="77"/>
      <c r="ADI1016" s="77"/>
      <c r="ADJ1016" s="77"/>
      <c r="ADK1016" s="77"/>
      <c r="ADL1016" s="77"/>
      <c r="ADM1016" s="77"/>
      <c r="ADN1016" s="77"/>
      <c r="ADO1016" s="77"/>
      <c r="ADP1016" s="77"/>
      <c r="ADQ1016" s="77"/>
      <c r="ADR1016" s="77"/>
      <c r="ADS1016" s="77"/>
      <c r="ADT1016" s="77"/>
      <c r="ADU1016" s="77"/>
      <c r="ADV1016" s="77"/>
      <c r="ADW1016" s="77"/>
      <c r="ADX1016" s="77"/>
      <c r="ADY1016" s="77"/>
      <c r="ADZ1016" s="77"/>
      <c r="AEA1016" s="77"/>
      <c r="AEB1016" s="77"/>
      <c r="AEC1016" s="77"/>
      <c r="AED1016" s="77"/>
      <c r="AEE1016" s="77"/>
      <c r="AEF1016" s="77"/>
      <c r="AEG1016" s="77"/>
      <c r="AEH1016" s="77"/>
      <c r="AEI1016" s="77"/>
      <c r="AEJ1016" s="77"/>
      <c r="AEK1016" s="77"/>
      <c r="AEL1016" s="77"/>
      <c r="AEM1016" s="77"/>
      <c r="AEN1016" s="77"/>
      <c r="AEO1016" s="77"/>
      <c r="AEP1016" s="77"/>
      <c r="AEQ1016" s="77"/>
      <c r="AER1016" s="77"/>
      <c r="AES1016" s="77"/>
      <c r="AET1016" s="77"/>
      <c r="AEU1016" s="77"/>
      <c r="AEV1016" s="77"/>
      <c r="AEW1016" s="77"/>
      <c r="AEX1016" s="77"/>
      <c r="AEY1016" s="77"/>
      <c r="AEZ1016" s="77"/>
      <c r="AFA1016" s="77"/>
      <c r="AFB1016" s="77"/>
      <c r="AFC1016" s="77"/>
      <c r="AFD1016" s="77"/>
      <c r="AFE1016" s="77"/>
      <c r="AFF1016" s="77"/>
      <c r="AFG1016" s="77"/>
      <c r="AFH1016" s="77"/>
      <c r="AFI1016" s="77"/>
      <c r="AFJ1016" s="77"/>
      <c r="AFK1016" s="77"/>
      <c r="AFL1016" s="77"/>
      <c r="AFM1016" s="77"/>
      <c r="AFN1016" s="77"/>
      <c r="AFO1016" s="77"/>
      <c r="AFP1016" s="77"/>
      <c r="AFQ1016" s="77"/>
      <c r="AFR1016" s="77"/>
      <c r="AFS1016" s="77"/>
      <c r="AFT1016" s="77"/>
      <c r="AFU1016" s="77"/>
      <c r="AFV1016" s="77"/>
      <c r="AFW1016" s="77"/>
      <c r="AFX1016" s="77"/>
      <c r="AFY1016" s="77"/>
      <c r="AFZ1016" s="77"/>
      <c r="AGA1016" s="77"/>
      <c r="AGB1016" s="77"/>
      <c r="AGC1016" s="77"/>
      <c r="AGD1016" s="77"/>
      <c r="AGE1016" s="77"/>
      <c r="AGF1016" s="77"/>
      <c r="AGG1016" s="77"/>
      <c r="AGH1016" s="77"/>
      <c r="AGI1016" s="77"/>
      <c r="AGJ1016" s="77"/>
      <c r="AGK1016" s="77"/>
      <c r="AGL1016" s="77"/>
      <c r="AGM1016" s="77"/>
      <c r="AGN1016" s="77"/>
      <c r="AGO1016" s="77"/>
      <c r="AGP1016" s="77"/>
      <c r="AGQ1016" s="77"/>
      <c r="AGR1016" s="77"/>
      <c r="AGS1016" s="77"/>
      <c r="AGT1016" s="77"/>
      <c r="AGU1016" s="77"/>
      <c r="AGV1016" s="77"/>
      <c r="AGW1016" s="77"/>
      <c r="AGX1016" s="77"/>
      <c r="AGY1016" s="77"/>
      <c r="AGZ1016" s="77"/>
      <c r="AHA1016" s="77"/>
      <c r="AHB1016" s="77"/>
      <c r="AHC1016" s="77"/>
      <c r="AHD1016" s="77"/>
      <c r="AHE1016" s="77"/>
      <c r="AHF1016" s="77"/>
      <c r="AHG1016" s="77"/>
      <c r="AHH1016" s="77"/>
      <c r="AHI1016" s="77"/>
      <c r="AHJ1016" s="77"/>
      <c r="AHK1016" s="77"/>
      <c r="AHL1016" s="77"/>
      <c r="AHM1016" s="77"/>
      <c r="AHN1016" s="77"/>
      <c r="AHO1016" s="77"/>
      <c r="AHP1016" s="77"/>
      <c r="AHQ1016" s="77"/>
      <c r="AHR1016" s="77"/>
      <c r="AHS1016" s="77"/>
      <c r="AHT1016" s="77"/>
      <c r="AHU1016" s="77"/>
      <c r="AHV1016" s="77"/>
      <c r="AHW1016" s="77"/>
      <c r="AHX1016" s="77"/>
      <c r="AHY1016" s="77"/>
      <c r="AHZ1016" s="77"/>
      <c r="AIA1016" s="77"/>
      <c r="AIB1016" s="77"/>
      <c r="AIC1016" s="77"/>
      <c r="AID1016" s="77"/>
      <c r="AIE1016" s="77"/>
      <c r="AIF1016" s="77"/>
      <c r="AIG1016" s="77"/>
      <c r="AIH1016" s="77"/>
      <c r="AII1016" s="77"/>
      <c r="AIJ1016" s="77"/>
      <c r="AIK1016" s="77"/>
      <c r="AIL1016" s="77"/>
      <c r="AIM1016" s="77"/>
      <c r="AIN1016" s="77"/>
      <c r="AIO1016" s="77"/>
      <c r="AIP1016" s="77"/>
      <c r="AIQ1016" s="77"/>
      <c r="AIR1016" s="77"/>
      <c r="AIS1016" s="77"/>
      <c r="AIT1016" s="77"/>
      <c r="AIU1016" s="77"/>
      <c r="AIV1016" s="77"/>
      <c r="AIW1016" s="77"/>
      <c r="AIX1016" s="77"/>
      <c r="AIY1016" s="77"/>
      <c r="AIZ1016" s="77"/>
      <c r="AJA1016" s="77"/>
      <c r="AJB1016" s="77"/>
      <c r="AJC1016" s="77"/>
      <c r="AJD1016" s="77"/>
      <c r="AJE1016" s="77"/>
      <c r="AJF1016" s="77"/>
      <c r="AJG1016" s="77"/>
      <c r="AJH1016" s="77"/>
      <c r="AJI1016" s="77"/>
      <c r="AJJ1016" s="77"/>
      <c r="AJK1016" s="77"/>
      <c r="AJL1016" s="77"/>
      <c r="AJM1016" s="77"/>
      <c r="AJN1016" s="77"/>
      <c r="AJO1016" s="77"/>
      <c r="AJP1016" s="77"/>
      <c r="AJQ1016" s="77"/>
      <c r="AJR1016" s="77"/>
      <c r="AJS1016" s="77"/>
      <c r="AJT1016" s="77"/>
      <c r="AJU1016" s="77"/>
      <c r="AJV1016" s="77"/>
      <c r="AJW1016" s="77"/>
      <c r="AJX1016" s="77"/>
      <c r="AJY1016" s="77"/>
      <c r="AJZ1016" s="77"/>
      <c r="AKA1016" s="77"/>
      <c r="AKB1016" s="77"/>
      <c r="AKC1016" s="77"/>
      <c r="AKD1016" s="77"/>
      <c r="AKE1016" s="77"/>
      <c r="AKF1016" s="77"/>
      <c r="AKG1016" s="77"/>
      <c r="AKH1016" s="77"/>
      <c r="AKI1016" s="77"/>
      <c r="AKJ1016" s="77"/>
      <c r="AKK1016" s="77"/>
      <c r="AKL1016" s="77"/>
      <c r="AKM1016" s="77"/>
      <c r="AKN1016" s="77"/>
      <c r="AKO1016" s="77"/>
      <c r="AKP1016" s="77"/>
      <c r="AKQ1016" s="77"/>
      <c r="AKR1016" s="77"/>
      <c r="AKS1016" s="77"/>
      <c r="AKT1016" s="77"/>
      <c r="AKU1016" s="77"/>
      <c r="AKV1016" s="77"/>
      <c r="AKW1016" s="77"/>
      <c r="AKX1016" s="77"/>
      <c r="AKY1016" s="77"/>
      <c r="AKZ1016" s="77"/>
      <c r="ALA1016" s="77"/>
      <c r="ALB1016" s="77"/>
      <c r="ALC1016" s="77"/>
      <c r="ALD1016" s="77"/>
      <c r="ALE1016" s="77"/>
      <c r="ALF1016" s="77"/>
      <c r="ALG1016" s="77"/>
      <c r="ALH1016" s="77"/>
      <c r="ALI1016" s="77"/>
      <c r="ALJ1016" s="77"/>
      <c r="ALK1016" s="77"/>
      <c r="ALL1016" s="77"/>
      <c r="ALM1016" s="77"/>
      <c r="ALN1016" s="77"/>
      <c r="ALO1016" s="77"/>
      <c r="ALP1016" s="77"/>
      <c r="ALQ1016" s="77"/>
      <c r="ALR1016" s="77"/>
      <c r="ALS1016" s="77"/>
      <c r="ALT1016" s="77"/>
      <c r="ALU1016" s="77"/>
      <c r="ALV1016" s="77"/>
      <c r="ALW1016" s="77"/>
      <c r="ALX1016" s="77"/>
      <c r="ALY1016" s="77"/>
      <c r="ALZ1016" s="77"/>
      <c r="AMA1016" s="77"/>
      <c r="AMB1016" s="77"/>
      <c r="AMC1016" s="77"/>
      <c r="AMD1016" s="77"/>
      <c r="AME1016" s="77"/>
      <c r="AMF1016" s="77"/>
      <c r="AMG1016" s="77"/>
      <c r="AMH1016" s="77"/>
      <c r="AMI1016" s="77"/>
    </row>
    <row r="1017" customFormat="false" ht="12.75" hidden="false" customHeight="false" outlineLevel="0" collapsed="false">
      <c r="A1017" s="1" t="s">
        <v>2832</v>
      </c>
      <c r="B1017" s="1" t="s">
        <v>2252</v>
      </c>
      <c r="C1017" s="27" t="s">
        <v>2837</v>
      </c>
      <c r="D1017" s="27" t="s">
        <v>26</v>
      </c>
      <c r="E1017" s="46"/>
      <c r="F1017" s="47"/>
      <c r="G1017" s="48"/>
      <c r="H1017" s="48" t="s">
        <v>61</v>
      </c>
      <c r="I1017" s="47" t="n">
        <v>0.46</v>
      </c>
      <c r="J1017" s="51" t="s">
        <v>112</v>
      </c>
    </row>
    <row r="1018" customFormat="false" ht="12.75" hidden="false" customHeight="false" outlineLevel="0" collapsed="false">
      <c r="A1018" s="1" t="s">
        <v>2832</v>
      </c>
      <c r="B1018" s="1" t="s">
        <v>2252</v>
      </c>
      <c r="C1018" s="27" t="s">
        <v>2838</v>
      </c>
      <c r="D1018" s="27" t="s">
        <v>79</v>
      </c>
      <c r="E1018" s="46"/>
      <c r="F1018" s="47"/>
      <c r="G1018" s="48"/>
      <c r="H1018" s="48" t="s">
        <v>61</v>
      </c>
      <c r="I1018" s="47" t="n">
        <v>1.59</v>
      </c>
      <c r="J1018" s="51" t="s">
        <v>112</v>
      </c>
    </row>
    <row r="1019" customFormat="false" ht="12.75" hidden="false" customHeight="false" outlineLevel="0" collapsed="false">
      <c r="A1019" s="77" t="s">
        <v>2832</v>
      </c>
      <c r="B1019" s="77" t="s">
        <v>2252</v>
      </c>
      <c r="C1019" s="85" t="s">
        <v>2839</v>
      </c>
      <c r="D1019" s="85" t="s">
        <v>88</v>
      </c>
      <c r="E1019" s="91" t="n">
        <v>2.1</v>
      </c>
      <c r="F1019" s="92" t="n">
        <v>0.78</v>
      </c>
      <c r="G1019" s="96" t="s">
        <v>2050</v>
      </c>
      <c r="H1019" s="96" t="s">
        <v>61</v>
      </c>
      <c r="I1019" s="92" t="n">
        <v>1.56</v>
      </c>
      <c r="J1019" s="101" t="s">
        <v>112</v>
      </c>
      <c r="K1019" s="77"/>
      <c r="L1019" s="77"/>
      <c r="M1019" s="77"/>
      <c r="N1019" s="77"/>
      <c r="O1019" s="77"/>
      <c r="P1019" s="77"/>
      <c r="Q1019" s="77"/>
      <c r="R1019" s="77"/>
      <c r="S1019" s="77"/>
      <c r="T1019" s="77"/>
      <c r="U1019" s="77"/>
      <c r="V1019" s="77"/>
      <c r="W1019" s="77"/>
      <c r="X1019" s="77"/>
      <c r="Y1019" s="77"/>
      <c r="Z1019" s="77"/>
      <c r="AA1019" s="77"/>
      <c r="AB1019" s="77"/>
      <c r="AC1019" s="77"/>
      <c r="AD1019" s="77"/>
      <c r="AE1019" s="77"/>
      <c r="AF1019" s="77"/>
      <c r="AG1019" s="77"/>
      <c r="AH1019" s="77"/>
      <c r="AI1019" s="77"/>
      <c r="AJ1019" s="77"/>
      <c r="AK1019" s="77"/>
      <c r="AL1019" s="77"/>
      <c r="AM1019" s="77"/>
      <c r="AN1019" s="77"/>
      <c r="AO1019" s="77"/>
      <c r="AP1019" s="77"/>
      <c r="AQ1019" s="77"/>
      <c r="AR1019" s="77"/>
      <c r="AS1019" s="77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77"/>
      <c r="BE1019" s="77"/>
      <c r="BF1019" s="77"/>
      <c r="BG1019" s="77"/>
      <c r="BH1019" s="77"/>
      <c r="BI1019" s="77"/>
      <c r="BJ1019" s="77"/>
      <c r="BK1019" s="77"/>
      <c r="BL1019" s="77"/>
      <c r="BM1019" s="77"/>
      <c r="BN1019" s="77"/>
      <c r="BO1019" s="77"/>
      <c r="BP1019" s="77"/>
      <c r="BQ1019" s="77"/>
      <c r="BR1019" s="77"/>
      <c r="BS1019" s="77"/>
      <c r="BT1019" s="77"/>
      <c r="BU1019" s="77"/>
      <c r="BV1019" s="77"/>
      <c r="BW1019" s="77"/>
      <c r="BX1019" s="77"/>
      <c r="BY1019" s="77"/>
      <c r="BZ1019" s="77"/>
      <c r="CA1019" s="77"/>
      <c r="CB1019" s="77"/>
      <c r="CC1019" s="77"/>
      <c r="CD1019" s="77"/>
      <c r="CE1019" s="77"/>
      <c r="CF1019" s="77"/>
      <c r="CG1019" s="77"/>
      <c r="CH1019" s="77"/>
      <c r="CI1019" s="77"/>
      <c r="CJ1019" s="77"/>
      <c r="CK1019" s="77"/>
      <c r="CL1019" s="77"/>
      <c r="CM1019" s="77"/>
      <c r="CN1019" s="77"/>
      <c r="CO1019" s="77"/>
      <c r="CP1019" s="77"/>
      <c r="CQ1019" s="77"/>
      <c r="CR1019" s="77"/>
      <c r="CS1019" s="77"/>
      <c r="CT1019" s="77"/>
      <c r="CU1019" s="77"/>
      <c r="CV1019" s="77"/>
      <c r="CW1019" s="77"/>
      <c r="CX1019" s="77"/>
      <c r="CY1019" s="77"/>
      <c r="CZ1019" s="77"/>
      <c r="DA1019" s="77"/>
      <c r="DB1019" s="77"/>
      <c r="DC1019" s="77"/>
      <c r="DD1019" s="77"/>
      <c r="DE1019" s="77"/>
      <c r="DF1019" s="77"/>
      <c r="DG1019" s="77"/>
      <c r="DH1019" s="77"/>
      <c r="DI1019" s="77"/>
      <c r="DJ1019" s="77"/>
      <c r="DK1019" s="77"/>
      <c r="DL1019" s="77"/>
      <c r="DM1019" s="77"/>
      <c r="DN1019" s="77"/>
      <c r="DO1019" s="77"/>
      <c r="DP1019" s="77"/>
      <c r="DQ1019" s="77"/>
      <c r="DR1019" s="77"/>
      <c r="DS1019" s="77"/>
      <c r="DT1019" s="77"/>
      <c r="DU1019" s="77"/>
      <c r="DV1019" s="77"/>
      <c r="DW1019" s="77"/>
      <c r="DX1019" s="77"/>
      <c r="DY1019" s="77"/>
      <c r="DZ1019" s="77"/>
      <c r="EA1019" s="77"/>
      <c r="EB1019" s="77"/>
      <c r="EC1019" s="77"/>
      <c r="ED1019" s="77"/>
      <c r="EE1019" s="77"/>
      <c r="EF1019" s="77"/>
      <c r="EG1019" s="77"/>
      <c r="EH1019" s="77"/>
      <c r="EI1019" s="77"/>
      <c r="EJ1019" s="77"/>
      <c r="EK1019" s="77"/>
      <c r="EL1019" s="77"/>
      <c r="EM1019" s="77"/>
      <c r="EN1019" s="77"/>
      <c r="EO1019" s="77"/>
      <c r="EP1019" s="77"/>
      <c r="EQ1019" s="77"/>
      <c r="ER1019" s="77"/>
      <c r="ES1019" s="77"/>
      <c r="ET1019" s="77"/>
      <c r="EU1019" s="77"/>
      <c r="EV1019" s="77"/>
      <c r="EW1019" s="77"/>
      <c r="EX1019" s="77"/>
      <c r="EY1019" s="77"/>
      <c r="EZ1019" s="77"/>
      <c r="FA1019" s="77"/>
      <c r="FB1019" s="77"/>
      <c r="FC1019" s="77"/>
      <c r="FD1019" s="77"/>
      <c r="FE1019" s="77"/>
      <c r="FF1019" s="77"/>
      <c r="FG1019" s="77"/>
      <c r="FH1019" s="77"/>
      <c r="FI1019" s="77"/>
      <c r="FJ1019" s="77"/>
      <c r="FK1019" s="77"/>
      <c r="FL1019" s="77"/>
      <c r="FM1019" s="77"/>
      <c r="FN1019" s="77"/>
      <c r="FO1019" s="77"/>
      <c r="FP1019" s="77"/>
      <c r="FQ1019" s="77"/>
      <c r="FR1019" s="77"/>
      <c r="FS1019" s="77"/>
      <c r="FT1019" s="77"/>
      <c r="FU1019" s="77"/>
      <c r="FV1019" s="77"/>
      <c r="FW1019" s="77"/>
      <c r="FX1019" s="77"/>
      <c r="FY1019" s="77"/>
      <c r="FZ1019" s="77"/>
      <c r="GA1019" s="77"/>
      <c r="GB1019" s="77"/>
      <c r="GC1019" s="77"/>
      <c r="GD1019" s="77"/>
      <c r="GE1019" s="77"/>
      <c r="GF1019" s="77"/>
      <c r="GG1019" s="77"/>
      <c r="GH1019" s="77"/>
      <c r="GI1019" s="77"/>
      <c r="GJ1019" s="77"/>
      <c r="GK1019" s="77"/>
      <c r="GL1019" s="77"/>
      <c r="GM1019" s="77"/>
      <c r="GN1019" s="77"/>
      <c r="GO1019" s="77"/>
      <c r="GP1019" s="77"/>
      <c r="GQ1019" s="77"/>
      <c r="GR1019" s="77"/>
      <c r="GS1019" s="77"/>
      <c r="GT1019" s="77"/>
      <c r="GU1019" s="77"/>
      <c r="GV1019" s="77"/>
      <c r="GW1019" s="77"/>
      <c r="GX1019" s="77"/>
      <c r="GY1019" s="77"/>
      <c r="GZ1019" s="77"/>
      <c r="HA1019" s="77"/>
      <c r="HB1019" s="77"/>
      <c r="HC1019" s="77"/>
      <c r="HD1019" s="77"/>
      <c r="HE1019" s="77"/>
      <c r="HF1019" s="77"/>
      <c r="HG1019" s="77"/>
      <c r="HH1019" s="77"/>
      <c r="HI1019" s="77"/>
      <c r="HJ1019" s="77"/>
      <c r="HK1019" s="77"/>
      <c r="HL1019" s="77"/>
      <c r="HM1019" s="77"/>
      <c r="HN1019" s="77"/>
      <c r="HO1019" s="77"/>
      <c r="HP1019" s="77"/>
      <c r="HQ1019" s="77"/>
      <c r="HR1019" s="77"/>
      <c r="HS1019" s="77"/>
      <c r="HT1019" s="77"/>
      <c r="HU1019" s="77"/>
      <c r="HV1019" s="77"/>
      <c r="HW1019" s="77"/>
      <c r="HX1019" s="77"/>
      <c r="HY1019" s="77"/>
      <c r="HZ1019" s="77"/>
      <c r="IA1019" s="77"/>
      <c r="IB1019" s="77"/>
      <c r="IC1019" s="77"/>
      <c r="ID1019" s="77"/>
      <c r="IE1019" s="77"/>
      <c r="IF1019" s="77"/>
      <c r="IG1019" s="77"/>
      <c r="IH1019" s="77"/>
      <c r="II1019" s="77"/>
      <c r="IJ1019" s="77"/>
      <c r="IK1019" s="77"/>
      <c r="IL1019" s="77"/>
      <c r="IM1019" s="77"/>
      <c r="IN1019" s="77"/>
      <c r="IO1019" s="77"/>
      <c r="IP1019" s="77"/>
      <c r="IQ1019" s="77"/>
      <c r="IR1019" s="77"/>
      <c r="IS1019" s="77"/>
      <c r="IT1019" s="77"/>
      <c r="IU1019" s="77"/>
      <c r="IV1019" s="77"/>
      <c r="IW1019" s="77"/>
      <c r="IX1019" s="77"/>
      <c r="IY1019" s="77"/>
      <c r="IZ1019" s="77"/>
      <c r="JA1019" s="77"/>
      <c r="JB1019" s="77"/>
      <c r="JC1019" s="77"/>
      <c r="JD1019" s="77"/>
      <c r="JE1019" s="77"/>
      <c r="JF1019" s="77"/>
      <c r="JG1019" s="77"/>
      <c r="JH1019" s="77"/>
      <c r="JI1019" s="77"/>
      <c r="JJ1019" s="77"/>
      <c r="JK1019" s="77"/>
      <c r="JL1019" s="77"/>
      <c r="JM1019" s="77"/>
      <c r="JN1019" s="77"/>
      <c r="JO1019" s="77"/>
      <c r="JP1019" s="77"/>
      <c r="JQ1019" s="77"/>
      <c r="JR1019" s="77"/>
      <c r="JS1019" s="77"/>
      <c r="JT1019" s="77"/>
      <c r="JU1019" s="77"/>
      <c r="JV1019" s="77"/>
      <c r="JW1019" s="77"/>
      <c r="JX1019" s="77"/>
      <c r="JY1019" s="77"/>
      <c r="JZ1019" s="77"/>
      <c r="KA1019" s="77"/>
      <c r="KB1019" s="77"/>
      <c r="KC1019" s="77"/>
      <c r="KD1019" s="77"/>
      <c r="KE1019" s="77"/>
      <c r="KF1019" s="77"/>
      <c r="KG1019" s="77"/>
      <c r="KH1019" s="77"/>
      <c r="KI1019" s="77"/>
      <c r="KJ1019" s="77"/>
      <c r="KK1019" s="77"/>
      <c r="KL1019" s="77"/>
      <c r="KM1019" s="77"/>
      <c r="KN1019" s="77"/>
      <c r="KO1019" s="77"/>
      <c r="KP1019" s="77"/>
      <c r="KQ1019" s="77"/>
      <c r="KR1019" s="77"/>
      <c r="KS1019" s="77"/>
      <c r="KT1019" s="77"/>
      <c r="KU1019" s="77"/>
      <c r="KV1019" s="77"/>
      <c r="KW1019" s="77"/>
      <c r="KX1019" s="77"/>
      <c r="KY1019" s="77"/>
      <c r="KZ1019" s="77"/>
      <c r="LA1019" s="77"/>
      <c r="LB1019" s="77"/>
      <c r="LC1019" s="77"/>
      <c r="LD1019" s="77"/>
      <c r="LE1019" s="77"/>
      <c r="LF1019" s="77"/>
      <c r="LG1019" s="77"/>
      <c r="LH1019" s="77"/>
      <c r="LI1019" s="77"/>
      <c r="LJ1019" s="77"/>
      <c r="LK1019" s="77"/>
      <c r="LL1019" s="77"/>
      <c r="LM1019" s="77"/>
      <c r="LN1019" s="77"/>
      <c r="LO1019" s="77"/>
      <c r="LP1019" s="77"/>
      <c r="LQ1019" s="77"/>
      <c r="LR1019" s="77"/>
      <c r="LS1019" s="77"/>
      <c r="LT1019" s="77"/>
      <c r="LU1019" s="77"/>
      <c r="LV1019" s="77"/>
      <c r="LW1019" s="77"/>
      <c r="LX1019" s="77"/>
      <c r="LY1019" s="77"/>
      <c r="LZ1019" s="77"/>
      <c r="MA1019" s="77"/>
      <c r="MB1019" s="77"/>
      <c r="MC1019" s="77"/>
      <c r="MD1019" s="77"/>
      <c r="ME1019" s="77"/>
      <c r="MF1019" s="77"/>
      <c r="MG1019" s="77"/>
      <c r="MH1019" s="77"/>
      <c r="MI1019" s="77"/>
      <c r="MJ1019" s="77"/>
      <c r="MK1019" s="77"/>
      <c r="ML1019" s="77"/>
      <c r="MM1019" s="77"/>
      <c r="MN1019" s="77"/>
      <c r="MO1019" s="77"/>
      <c r="MP1019" s="77"/>
      <c r="MQ1019" s="77"/>
      <c r="MR1019" s="77"/>
      <c r="MS1019" s="77"/>
      <c r="MT1019" s="77"/>
      <c r="MU1019" s="77"/>
      <c r="MV1019" s="77"/>
      <c r="MW1019" s="77"/>
      <c r="MX1019" s="77"/>
      <c r="MY1019" s="77"/>
      <c r="MZ1019" s="77"/>
      <c r="NA1019" s="77"/>
      <c r="NB1019" s="77"/>
      <c r="NC1019" s="77"/>
      <c r="ND1019" s="77"/>
      <c r="NE1019" s="77"/>
      <c r="NF1019" s="77"/>
      <c r="NG1019" s="77"/>
      <c r="NH1019" s="77"/>
      <c r="NI1019" s="77"/>
      <c r="NJ1019" s="77"/>
      <c r="NK1019" s="77"/>
      <c r="NL1019" s="77"/>
      <c r="NM1019" s="77"/>
      <c r="NN1019" s="77"/>
      <c r="NO1019" s="77"/>
      <c r="NP1019" s="77"/>
      <c r="NQ1019" s="77"/>
      <c r="NR1019" s="77"/>
      <c r="NS1019" s="77"/>
      <c r="NT1019" s="77"/>
      <c r="NU1019" s="77"/>
      <c r="NV1019" s="77"/>
      <c r="NW1019" s="77"/>
      <c r="NX1019" s="77"/>
      <c r="NY1019" s="77"/>
      <c r="NZ1019" s="77"/>
      <c r="OA1019" s="77"/>
      <c r="OB1019" s="77"/>
      <c r="OC1019" s="77"/>
      <c r="OD1019" s="77"/>
      <c r="OE1019" s="77"/>
      <c r="OF1019" s="77"/>
      <c r="OG1019" s="77"/>
      <c r="OH1019" s="77"/>
      <c r="OI1019" s="77"/>
      <c r="OJ1019" s="77"/>
      <c r="OK1019" s="77"/>
      <c r="OL1019" s="77"/>
      <c r="OM1019" s="77"/>
      <c r="ON1019" s="77"/>
      <c r="OO1019" s="77"/>
      <c r="OP1019" s="77"/>
      <c r="OQ1019" s="77"/>
      <c r="OR1019" s="77"/>
      <c r="OS1019" s="77"/>
      <c r="OT1019" s="77"/>
      <c r="OU1019" s="77"/>
      <c r="OV1019" s="77"/>
      <c r="OW1019" s="77"/>
      <c r="OX1019" s="77"/>
      <c r="OY1019" s="77"/>
      <c r="OZ1019" s="77"/>
      <c r="PA1019" s="77"/>
      <c r="PB1019" s="77"/>
      <c r="PC1019" s="77"/>
      <c r="PD1019" s="77"/>
      <c r="PE1019" s="77"/>
      <c r="PF1019" s="77"/>
      <c r="PG1019" s="77"/>
      <c r="PH1019" s="77"/>
      <c r="PI1019" s="77"/>
      <c r="PJ1019" s="77"/>
      <c r="PK1019" s="77"/>
      <c r="PL1019" s="77"/>
      <c r="PM1019" s="77"/>
      <c r="PN1019" s="77"/>
      <c r="PO1019" s="77"/>
      <c r="PP1019" s="77"/>
      <c r="PQ1019" s="77"/>
      <c r="PR1019" s="77"/>
      <c r="PS1019" s="77"/>
      <c r="PT1019" s="77"/>
      <c r="PU1019" s="77"/>
      <c r="PV1019" s="77"/>
      <c r="PW1019" s="77"/>
      <c r="PX1019" s="77"/>
      <c r="PY1019" s="77"/>
      <c r="PZ1019" s="77"/>
      <c r="QA1019" s="77"/>
      <c r="QB1019" s="77"/>
      <c r="QC1019" s="77"/>
      <c r="QD1019" s="77"/>
      <c r="QE1019" s="77"/>
      <c r="QF1019" s="77"/>
      <c r="QG1019" s="77"/>
      <c r="QH1019" s="77"/>
      <c r="QI1019" s="77"/>
      <c r="QJ1019" s="77"/>
      <c r="QK1019" s="77"/>
      <c r="QL1019" s="77"/>
      <c r="QM1019" s="77"/>
      <c r="QN1019" s="77"/>
      <c r="QO1019" s="77"/>
      <c r="QP1019" s="77"/>
      <c r="QQ1019" s="77"/>
      <c r="QR1019" s="77"/>
      <c r="QS1019" s="77"/>
      <c r="QT1019" s="77"/>
      <c r="QU1019" s="77"/>
      <c r="QV1019" s="77"/>
      <c r="QW1019" s="77"/>
      <c r="QX1019" s="77"/>
      <c r="QY1019" s="77"/>
      <c r="QZ1019" s="77"/>
      <c r="RA1019" s="77"/>
      <c r="RB1019" s="77"/>
      <c r="RC1019" s="77"/>
      <c r="RD1019" s="77"/>
      <c r="RE1019" s="77"/>
      <c r="RF1019" s="77"/>
      <c r="RG1019" s="77"/>
      <c r="RH1019" s="77"/>
      <c r="RI1019" s="77"/>
      <c r="RJ1019" s="77"/>
      <c r="RK1019" s="77"/>
      <c r="RL1019" s="77"/>
      <c r="RM1019" s="77"/>
      <c r="RN1019" s="77"/>
      <c r="RO1019" s="77"/>
      <c r="RP1019" s="77"/>
      <c r="RQ1019" s="77"/>
      <c r="RR1019" s="77"/>
      <c r="RS1019" s="77"/>
      <c r="RT1019" s="77"/>
      <c r="RU1019" s="77"/>
      <c r="RV1019" s="77"/>
      <c r="RW1019" s="77"/>
      <c r="RX1019" s="77"/>
      <c r="RY1019" s="77"/>
      <c r="RZ1019" s="77"/>
      <c r="SA1019" s="77"/>
      <c r="SB1019" s="77"/>
      <c r="SC1019" s="77"/>
      <c r="SD1019" s="77"/>
      <c r="SE1019" s="77"/>
      <c r="SF1019" s="77"/>
      <c r="SG1019" s="77"/>
      <c r="SH1019" s="77"/>
      <c r="SI1019" s="77"/>
      <c r="SJ1019" s="77"/>
      <c r="SK1019" s="77"/>
      <c r="SL1019" s="77"/>
      <c r="SM1019" s="77"/>
      <c r="SN1019" s="77"/>
      <c r="SO1019" s="77"/>
      <c r="SP1019" s="77"/>
      <c r="SQ1019" s="77"/>
      <c r="SR1019" s="77"/>
      <c r="SS1019" s="77"/>
      <c r="ST1019" s="77"/>
      <c r="SU1019" s="77"/>
      <c r="SV1019" s="77"/>
      <c r="SW1019" s="77"/>
      <c r="SX1019" s="77"/>
      <c r="SY1019" s="77"/>
      <c r="SZ1019" s="77"/>
      <c r="TA1019" s="77"/>
      <c r="TB1019" s="77"/>
      <c r="TC1019" s="77"/>
      <c r="TD1019" s="77"/>
      <c r="TE1019" s="77"/>
      <c r="TF1019" s="77"/>
      <c r="TG1019" s="77"/>
      <c r="TH1019" s="77"/>
      <c r="TI1019" s="77"/>
      <c r="TJ1019" s="77"/>
      <c r="TK1019" s="77"/>
      <c r="TL1019" s="77"/>
      <c r="TM1019" s="77"/>
      <c r="TN1019" s="77"/>
      <c r="TO1019" s="77"/>
      <c r="TP1019" s="77"/>
      <c r="TQ1019" s="77"/>
      <c r="TR1019" s="77"/>
      <c r="TS1019" s="77"/>
      <c r="TT1019" s="77"/>
      <c r="TU1019" s="77"/>
      <c r="TV1019" s="77"/>
      <c r="TW1019" s="77"/>
      <c r="TX1019" s="77"/>
      <c r="TY1019" s="77"/>
      <c r="TZ1019" s="77"/>
      <c r="UA1019" s="77"/>
      <c r="UB1019" s="77"/>
      <c r="UC1019" s="77"/>
      <c r="UD1019" s="77"/>
      <c r="UE1019" s="77"/>
      <c r="UF1019" s="77"/>
      <c r="UG1019" s="77"/>
      <c r="UH1019" s="77"/>
      <c r="UI1019" s="77"/>
      <c r="UJ1019" s="77"/>
      <c r="UK1019" s="77"/>
      <c r="UL1019" s="77"/>
      <c r="UM1019" s="77"/>
      <c r="UN1019" s="77"/>
      <c r="UO1019" s="77"/>
      <c r="UP1019" s="77"/>
      <c r="UQ1019" s="77"/>
      <c r="UR1019" s="77"/>
      <c r="US1019" s="77"/>
      <c r="UT1019" s="77"/>
      <c r="UU1019" s="77"/>
      <c r="UV1019" s="77"/>
      <c r="UW1019" s="77"/>
      <c r="UX1019" s="77"/>
      <c r="UY1019" s="77"/>
      <c r="UZ1019" s="77"/>
      <c r="VA1019" s="77"/>
      <c r="VB1019" s="77"/>
      <c r="VC1019" s="77"/>
      <c r="VD1019" s="77"/>
      <c r="VE1019" s="77"/>
      <c r="VF1019" s="77"/>
      <c r="VG1019" s="77"/>
      <c r="VH1019" s="77"/>
      <c r="VI1019" s="77"/>
      <c r="VJ1019" s="77"/>
      <c r="VK1019" s="77"/>
      <c r="VL1019" s="77"/>
      <c r="VM1019" s="77"/>
      <c r="VN1019" s="77"/>
      <c r="VO1019" s="77"/>
      <c r="VP1019" s="77"/>
      <c r="VQ1019" s="77"/>
      <c r="VR1019" s="77"/>
      <c r="VS1019" s="77"/>
      <c r="VT1019" s="77"/>
      <c r="VU1019" s="77"/>
      <c r="VV1019" s="77"/>
      <c r="VW1019" s="77"/>
      <c r="VX1019" s="77"/>
      <c r="VY1019" s="77"/>
      <c r="VZ1019" s="77"/>
      <c r="WA1019" s="77"/>
      <c r="WB1019" s="77"/>
      <c r="WC1019" s="77"/>
      <c r="WD1019" s="77"/>
      <c r="WE1019" s="77"/>
      <c r="WF1019" s="77"/>
      <c r="WG1019" s="77"/>
      <c r="WH1019" s="77"/>
      <c r="WI1019" s="77"/>
      <c r="WJ1019" s="77"/>
      <c r="WK1019" s="77"/>
      <c r="WL1019" s="77"/>
      <c r="WM1019" s="77"/>
      <c r="WN1019" s="77"/>
      <c r="WO1019" s="77"/>
      <c r="WP1019" s="77"/>
      <c r="WQ1019" s="77"/>
      <c r="WR1019" s="77"/>
      <c r="WS1019" s="77"/>
      <c r="WT1019" s="77"/>
      <c r="WU1019" s="77"/>
      <c r="WV1019" s="77"/>
      <c r="WW1019" s="77"/>
      <c r="WX1019" s="77"/>
      <c r="WY1019" s="77"/>
      <c r="WZ1019" s="77"/>
      <c r="XA1019" s="77"/>
      <c r="XB1019" s="77"/>
      <c r="XC1019" s="77"/>
      <c r="XD1019" s="77"/>
      <c r="XE1019" s="77"/>
      <c r="XF1019" s="77"/>
      <c r="XG1019" s="77"/>
      <c r="XH1019" s="77"/>
      <c r="XI1019" s="77"/>
      <c r="XJ1019" s="77"/>
      <c r="XK1019" s="77"/>
      <c r="XL1019" s="77"/>
      <c r="XM1019" s="77"/>
      <c r="XN1019" s="77"/>
      <c r="XO1019" s="77"/>
      <c r="XP1019" s="77"/>
      <c r="XQ1019" s="77"/>
      <c r="XR1019" s="77"/>
      <c r="XS1019" s="77"/>
      <c r="XT1019" s="77"/>
      <c r="XU1019" s="77"/>
      <c r="XV1019" s="77"/>
      <c r="XW1019" s="77"/>
      <c r="XX1019" s="77"/>
      <c r="XY1019" s="77"/>
      <c r="XZ1019" s="77"/>
      <c r="YA1019" s="77"/>
      <c r="YB1019" s="77"/>
      <c r="YC1019" s="77"/>
      <c r="YD1019" s="77"/>
      <c r="YE1019" s="77"/>
      <c r="YF1019" s="77"/>
      <c r="YG1019" s="77"/>
      <c r="YH1019" s="77"/>
      <c r="YI1019" s="77"/>
      <c r="YJ1019" s="77"/>
      <c r="YK1019" s="77"/>
      <c r="YL1019" s="77"/>
      <c r="YM1019" s="77"/>
      <c r="YN1019" s="77"/>
      <c r="YO1019" s="77"/>
      <c r="YP1019" s="77"/>
      <c r="YQ1019" s="77"/>
      <c r="YR1019" s="77"/>
      <c r="YS1019" s="77"/>
      <c r="YT1019" s="77"/>
      <c r="YU1019" s="77"/>
      <c r="YV1019" s="77"/>
      <c r="YW1019" s="77"/>
      <c r="YX1019" s="77"/>
      <c r="YY1019" s="77"/>
      <c r="YZ1019" s="77"/>
      <c r="ZA1019" s="77"/>
      <c r="ZB1019" s="77"/>
      <c r="ZC1019" s="77"/>
      <c r="ZD1019" s="77"/>
      <c r="ZE1019" s="77"/>
      <c r="ZF1019" s="77"/>
      <c r="ZG1019" s="77"/>
      <c r="ZH1019" s="77"/>
      <c r="ZI1019" s="77"/>
      <c r="ZJ1019" s="77"/>
      <c r="ZK1019" s="77"/>
      <c r="ZL1019" s="77"/>
      <c r="ZM1019" s="77"/>
      <c r="ZN1019" s="77"/>
      <c r="ZO1019" s="77"/>
      <c r="ZP1019" s="77"/>
      <c r="ZQ1019" s="77"/>
      <c r="ZR1019" s="77"/>
      <c r="ZS1019" s="77"/>
      <c r="ZT1019" s="77"/>
      <c r="ZU1019" s="77"/>
      <c r="ZV1019" s="77"/>
      <c r="ZW1019" s="77"/>
      <c r="ZX1019" s="77"/>
      <c r="ZY1019" s="77"/>
      <c r="ZZ1019" s="77"/>
      <c r="AAA1019" s="77"/>
      <c r="AAB1019" s="77"/>
      <c r="AAC1019" s="77"/>
      <c r="AAD1019" s="77"/>
      <c r="AAE1019" s="77"/>
      <c r="AAF1019" s="77"/>
      <c r="AAG1019" s="77"/>
      <c r="AAH1019" s="77"/>
      <c r="AAI1019" s="77"/>
      <c r="AAJ1019" s="77"/>
      <c r="AAK1019" s="77"/>
      <c r="AAL1019" s="77"/>
      <c r="AAM1019" s="77"/>
      <c r="AAN1019" s="77"/>
      <c r="AAO1019" s="77"/>
      <c r="AAP1019" s="77"/>
      <c r="AAQ1019" s="77"/>
      <c r="AAR1019" s="77"/>
      <c r="AAS1019" s="77"/>
      <c r="AAT1019" s="77"/>
      <c r="AAU1019" s="77"/>
      <c r="AAV1019" s="77"/>
      <c r="AAW1019" s="77"/>
      <c r="AAX1019" s="77"/>
      <c r="AAY1019" s="77"/>
      <c r="AAZ1019" s="77"/>
      <c r="ABA1019" s="77"/>
      <c r="ABB1019" s="77"/>
      <c r="ABC1019" s="77"/>
      <c r="ABD1019" s="77"/>
      <c r="ABE1019" s="77"/>
      <c r="ABF1019" s="77"/>
      <c r="ABG1019" s="77"/>
      <c r="ABH1019" s="77"/>
      <c r="ABI1019" s="77"/>
      <c r="ABJ1019" s="77"/>
      <c r="ABK1019" s="77"/>
      <c r="ABL1019" s="77"/>
      <c r="ABM1019" s="77"/>
      <c r="ABN1019" s="77"/>
      <c r="ABO1019" s="77"/>
      <c r="ABP1019" s="77"/>
      <c r="ABQ1019" s="77"/>
      <c r="ABR1019" s="77"/>
      <c r="ABS1019" s="77"/>
      <c r="ABT1019" s="77"/>
      <c r="ABU1019" s="77"/>
      <c r="ABV1019" s="77"/>
      <c r="ABW1019" s="77"/>
      <c r="ABX1019" s="77"/>
      <c r="ABY1019" s="77"/>
      <c r="ABZ1019" s="77"/>
      <c r="ACA1019" s="77"/>
      <c r="ACB1019" s="77"/>
      <c r="ACC1019" s="77"/>
      <c r="ACD1019" s="77"/>
      <c r="ACE1019" s="77"/>
      <c r="ACF1019" s="77"/>
      <c r="ACG1019" s="77"/>
      <c r="ACH1019" s="77"/>
      <c r="ACI1019" s="77"/>
      <c r="ACJ1019" s="77"/>
      <c r="ACK1019" s="77"/>
      <c r="ACL1019" s="77"/>
      <c r="ACM1019" s="77"/>
      <c r="ACN1019" s="77"/>
      <c r="ACO1019" s="77"/>
      <c r="ACP1019" s="77"/>
      <c r="ACQ1019" s="77"/>
      <c r="ACR1019" s="77"/>
      <c r="ACS1019" s="77"/>
      <c r="ACT1019" s="77"/>
      <c r="ACU1019" s="77"/>
      <c r="ACV1019" s="77"/>
      <c r="ACW1019" s="77"/>
      <c r="ACX1019" s="77"/>
      <c r="ACY1019" s="77"/>
      <c r="ACZ1019" s="77"/>
      <c r="ADA1019" s="77"/>
      <c r="ADB1019" s="77"/>
      <c r="ADC1019" s="77"/>
      <c r="ADD1019" s="77"/>
      <c r="ADE1019" s="77"/>
      <c r="ADF1019" s="77"/>
      <c r="ADG1019" s="77"/>
      <c r="ADH1019" s="77"/>
      <c r="ADI1019" s="77"/>
      <c r="ADJ1019" s="77"/>
      <c r="ADK1019" s="77"/>
      <c r="ADL1019" s="77"/>
      <c r="ADM1019" s="77"/>
      <c r="ADN1019" s="77"/>
      <c r="ADO1019" s="77"/>
      <c r="ADP1019" s="77"/>
      <c r="ADQ1019" s="77"/>
      <c r="ADR1019" s="77"/>
      <c r="ADS1019" s="77"/>
      <c r="ADT1019" s="77"/>
      <c r="ADU1019" s="77"/>
      <c r="ADV1019" s="77"/>
      <c r="ADW1019" s="77"/>
      <c r="ADX1019" s="77"/>
      <c r="ADY1019" s="77"/>
      <c r="ADZ1019" s="77"/>
      <c r="AEA1019" s="77"/>
      <c r="AEB1019" s="77"/>
      <c r="AEC1019" s="77"/>
      <c r="AED1019" s="77"/>
      <c r="AEE1019" s="77"/>
      <c r="AEF1019" s="77"/>
      <c r="AEG1019" s="77"/>
      <c r="AEH1019" s="77"/>
      <c r="AEI1019" s="77"/>
      <c r="AEJ1019" s="77"/>
      <c r="AEK1019" s="77"/>
      <c r="AEL1019" s="77"/>
      <c r="AEM1019" s="77"/>
      <c r="AEN1019" s="77"/>
      <c r="AEO1019" s="77"/>
      <c r="AEP1019" s="77"/>
      <c r="AEQ1019" s="77"/>
      <c r="AER1019" s="77"/>
      <c r="AES1019" s="77"/>
      <c r="AET1019" s="77"/>
      <c r="AEU1019" s="77"/>
      <c r="AEV1019" s="77"/>
      <c r="AEW1019" s="77"/>
      <c r="AEX1019" s="77"/>
      <c r="AEY1019" s="77"/>
      <c r="AEZ1019" s="77"/>
      <c r="AFA1019" s="77"/>
      <c r="AFB1019" s="77"/>
      <c r="AFC1019" s="77"/>
      <c r="AFD1019" s="77"/>
      <c r="AFE1019" s="77"/>
      <c r="AFF1019" s="77"/>
      <c r="AFG1019" s="77"/>
      <c r="AFH1019" s="77"/>
      <c r="AFI1019" s="77"/>
      <c r="AFJ1019" s="77"/>
      <c r="AFK1019" s="77"/>
      <c r="AFL1019" s="77"/>
      <c r="AFM1019" s="77"/>
      <c r="AFN1019" s="77"/>
      <c r="AFO1019" s="77"/>
      <c r="AFP1019" s="77"/>
      <c r="AFQ1019" s="77"/>
      <c r="AFR1019" s="77"/>
      <c r="AFS1019" s="77"/>
      <c r="AFT1019" s="77"/>
      <c r="AFU1019" s="77"/>
      <c r="AFV1019" s="77"/>
      <c r="AFW1019" s="77"/>
      <c r="AFX1019" s="77"/>
      <c r="AFY1019" s="77"/>
      <c r="AFZ1019" s="77"/>
      <c r="AGA1019" s="77"/>
      <c r="AGB1019" s="77"/>
      <c r="AGC1019" s="77"/>
      <c r="AGD1019" s="77"/>
      <c r="AGE1019" s="77"/>
      <c r="AGF1019" s="77"/>
      <c r="AGG1019" s="77"/>
      <c r="AGH1019" s="77"/>
      <c r="AGI1019" s="77"/>
      <c r="AGJ1019" s="77"/>
      <c r="AGK1019" s="77"/>
      <c r="AGL1019" s="77"/>
      <c r="AGM1019" s="77"/>
      <c r="AGN1019" s="77"/>
      <c r="AGO1019" s="77"/>
      <c r="AGP1019" s="77"/>
      <c r="AGQ1019" s="77"/>
      <c r="AGR1019" s="77"/>
      <c r="AGS1019" s="77"/>
      <c r="AGT1019" s="77"/>
      <c r="AGU1019" s="77"/>
      <c r="AGV1019" s="77"/>
      <c r="AGW1019" s="77"/>
      <c r="AGX1019" s="77"/>
      <c r="AGY1019" s="77"/>
      <c r="AGZ1019" s="77"/>
      <c r="AHA1019" s="77"/>
      <c r="AHB1019" s="77"/>
      <c r="AHC1019" s="77"/>
      <c r="AHD1019" s="77"/>
      <c r="AHE1019" s="77"/>
      <c r="AHF1019" s="77"/>
      <c r="AHG1019" s="77"/>
      <c r="AHH1019" s="77"/>
      <c r="AHI1019" s="77"/>
      <c r="AHJ1019" s="77"/>
      <c r="AHK1019" s="77"/>
      <c r="AHL1019" s="77"/>
      <c r="AHM1019" s="77"/>
      <c r="AHN1019" s="77"/>
      <c r="AHO1019" s="77"/>
      <c r="AHP1019" s="77"/>
      <c r="AHQ1019" s="77"/>
      <c r="AHR1019" s="77"/>
      <c r="AHS1019" s="77"/>
      <c r="AHT1019" s="77"/>
      <c r="AHU1019" s="77"/>
      <c r="AHV1019" s="77"/>
      <c r="AHW1019" s="77"/>
      <c r="AHX1019" s="77"/>
      <c r="AHY1019" s="77"/>
      <c r="AHZ1019" s="77"/>
      <c r="AIA1019" s="77"/>
      <c r="AIB1019" s="77"/>
      <c r="AIC1019" s="77"/>
      <c r="AID1019" s="77"/>
      <c r="AIE1019" s="77"/>
      <c r="AIF1019" s="77"/>
      <c r="AIG1019" s="77"/>
      <c r="AIH1019" s="77"/>
      <c r="AII1019" s="77"/>
      <c r="AIJ1019" s="77"/>
      <c r="AIK1019" s="77"/>
      <c r="AIL1019" s="77"/>
      <c r="AIM1019" s="77"/>
      <c r="AIN1019" s="77"/>
      <c r="AIO1019" s="77"/>
      <c r="AIP1019" s="77"/>
      <c r="AIQ1019" s="77"/>
      <c r="AIR1019" s="77"/>
      <c r="AIS1019" s="77"/>
      <c r="AIT1019" s="77"/>
      <c r="AIU1019" s="77"/>
      <c r="AIV1019" s="77"/>
      <c r="AIW1019" s="77"/>
      <c r="AIX1019" s="77"/>
      <c r="AIY1019" s="77"/>
      <c r="AIZ1019" s="77"/>
      <c r="AJA1019" s="77"/>
      <c r="AJB1019" s="77"/>
      <c r="AJC1019" s="77"/>
      <c r="AJD1019" s="77"/>
      <c r="AJE1019" s="77"/>
      <c r="AJF1019" s="77"/>
      <c r="AJG1019" s="77"/>
      <c r="AJH1019" s="77"/>
      <c r="AJI1019" s="77"/>
      <c r="AJJ1019" s="77"/>
      <c r="AJK1019" s="77"/>
      <c r="AJL1019" s="77"/>
      <c r="AJM1019" s="77"/>
      <c r="AJN1019" s="77"/>
      <c r="AJO1019" s="77"/>
      <c r="AJP1019" s="77"/>
      <c r="AJQ1019" s="77"/>
      <c r="AJR1019" s="77"/>
      <c r="AJS1019" s="77"/>
      <c r="AJT1019" s="77"/>
      <c r="AJU1019" s="77"/>
      <c r="AJV1019" s="77"/>
      <c r="AJW1019" s="77"/>
      <c r="AJX1019" s="77"/>
      <c r="AJY1019" s="77"/>
      <c r="AJZ1019" s="77"/>
      <c r="AKA1019" s="77"/>
      <c r="AKB1019" s="77"/>
      <c r="AKC1019" s="77"/>
      <c r="AKD1019" s="77"/>
      <c r="AKE1019" s="77"/>
      <c r="AKF1019" s="77"/>
      <c r="AKG1019" s="77"/>
      <c r="AKH1019" s="77"/>
      <c r="AKI1019" s="77"/>
      <c r="AKJ1019" s="77"/>
      <c r="AKK1019" s="77"/>
      <c r="AKL1019" s="77"/>
      <c r="AKM1019" s="77"/>
      <c r="AKN1019" s="77"/>
      <c r="AKO1019" s="77"/>
      <c r="AKP1019" s="77"/>
      <c r="AKQ1019" s="77"/>
      <c r="AKR1019" s="77"/>
      <c r="AKS1019" s="77"/>
      <c r="AKT1019" s="77"/>
      <c r="AKU1019" s="77"/>
      <c r="AKV1019" s="77"/>
      <c r="AKW1019" s="77"/>
      <c r="AKX1019" s="77"/>
      <c r="AKY1019" s="77"/>
      <c r="AKZ1019" s="77"/>
      <c r="ALA1019" s="77"/>
      <c r="ALB1019" s="77"/>
      <c r="ALC1019" s="77"/>
      <c r="ALD1019" s="77"/>
      <c r="ALE1019" s="77"/>
      <c r="ALF1019" s="77"/>
      <c r="ALG1019" s="77"/>
      <c r="ALH1019" s="77"/>
      <c r="ALI1019" s="77"/>
      <c r="ALJ1019" s="77"/>
      <c r="ALK1019" s="77"/>
      <c r="ALL1019" s="77"/>
      <c r="ALM1019" s="77"/>
      <c r="ALN1019" s="77"/>
      <c r="ALO1019" s="77"/>
      <c r="ALP1019" s="77"/>
      <c r="ALQ1019" s="77"/>
      <c r="ALR1019" s="77"/>
      <c r="ALS1019" s="77"/>
      <c r="ALT1019" s="77"/>
      <c r="ALU1019" s="77"/>
      <c r="ALV1019" s="77"/>
      <c r="ALW1019" s="77"/>
      <c r="ALX1019" s="77"/>
      <c r="ALY1019" s="77"/>
      <c r="ALZ1019" s="77"/>
      <c r="AMA1019" s="77"/>
      <c r="AMB1019" s="77"/>
      <c r="AMC1019" s="77"/>
      <c r="AMD1019" s="77"/>
      <c r="AME1019" s="77"/>
      <c r="AMF1019" s="77"/>
      <c r="AMG1019" s="77"/>
      <c r="AMH1019" s="77"/>
      <c r="AMI1019" s="77"/>
    </row>
    <row r="1020" customFormat="false" ht="12.75" hidden="false" customHeight="false" outlineLevel="0" collapsed="false">
      <c r="A1020" s="1" t="s">
        <v>2832</v>
      </c>
      <c r="B1020" s="1" t="s">
        <v>2252</v>
      </c>
      <c r="C1020" s="70" t="s">
        <v>2840</v>
      </c>
      <c r="D1020" s="70" t="s">
        <v>13</v>
      </c>
      <c r="E1020" s="72" t="n">
        <v>2</v>
      </c>
      <c r="F1020" s="73" t="n">
        <v>7</v>
      </c>
      <c r="G1020" s="74" t="s">
        <v>2050</v>
      </c>
    </row>
    <row r="1021" customFormat="false" ht="12.75" hidden="false" customHeight="false" outlineLevel="0" collapsed="false">
      <c r="A1021" s="1" t="s">
        <v>2832</v>
      </c>
      <c r="B1021" s="1" t="s">
        <v>2252</v>
      </c>
      <c r="C1021" s="70" t="s">
        <v>2841</v>
      </c>
      <c r="D1021" s="70" t="s">
        <v>13</v>
      </c>
      <c r="E1021" s="72" t="n">
        <v>2</v>
      </c>
      <c r="F1021" s="73" t="n">
        <v>0.62</v>
      </c>
      <c r="G1021" s="74" t="s">
        <v>2050</v>
      </c>
    </row>
    <row r="1022" customFormat="false" ht="12.75" hidden="false" customHeight="false" outlineLevel="0" collapsed="false">
      <c r="A1022" s="1" t="s">
        <v>2832</v>
      </c>
      <c r="B1022" s="1" t="s">
        <v>2252</v>
      </c>
      <c r="C1022" s="70" t="s">
        <v>2842</v>
      </c>
      <c r="D1022" s="70" t="s">
        <v>13</v>
      </c>
      <c r="E1022" s="72" t="n">
        <v>2</v>
      </c>
      <c r="F1022" s="73" t="n">
        <v>1.5</v>
      </c>
      <c r="G1022" s="74" t="s">
        <v>2050</v>
      </c>
    </row>
    <row r="1023" customFormat="false" ht="12.75" hidden="false" customHeight="false" outlineLevel="0" collapsed="false">
      <c r="A1023" s="1" t="s">
        <v>2832</v>
      </c>
      <c r="B1023" s="1" t="s">
        <v>2252</v>
      </c>
      <c r="C1023" s="70" t="s">
        <v>2843</v>
      </c>
      <c r="D1023" s="70" t="s">
        <v>13</v>
      </c>
      <c r="E1023" s="72" t="n">
        <v>2</v>
      </c>
      <c r="F1023" s="73" t="n">
        <v>1.25</v>
      </c>
      <c r="G1023" s="74" t="s">
        <v>2050</v>
      </c>
    </row>
    <row r="1024" customFormat="false" ht="12.75" hidden="false" customHeight="false" outlineLevel="0" collapsed="false">
      <c r="A1024" s="1" t="s">
        <v>2832</v>
      </c>
      <c r="B1024" s="1" t="s">
        <v>2252</v>
      </c>
      <c r="C1024" s="70" t="s">
        <v>2844</v>
      </c>
      <c r="D1024" s="70" t="s">
        <v>13</v>
      </c>
      <c r="E1024" s="72" t="n">
        <v>2.1</v>
      </c>
      <c r="F1024" s="73" t="n">
        <v>4.8</v>
      </c>
      <c r="G1024" s="74" t="s">
        <v>2050</v>
      </c>
    </row>
    <row r="1025" customFormat="false" ht="12.75" hidden="false" customHeight="false" outlineLevel="0" collapsed="false">
      <c r="A1025" s="1" t="s">
        <v>2832</v>
      </c>
      <c r="B1025" s="1" t="s">
        <v>2252</v>
      </c>
      <c r="C1025" s="70" t="s">
        <v>2845</v>
      </c>
      <c r="D1025" s="70" t="s">
        <v>49</v>
      </c>
      <c r="E1025" s="72" t="n">
        <v>2.2</v>
      </c>
      <c r="F1025" s="73" t="n">
        <v>0.95</v>
      </c>
      <c r="G1025" s="74" t="s">
        <v>2050</v>
      </c>
    </row>
    <row r="1026" customFormat="false" ht="12.75" hidden="false" customHeight="false" outlineLevel="0" collapsed="false">
      <c r="A1026" s="1" t="s">
        <v>2832</v>
      </c>
      <c r="B1026" s="1" t="s">
        <v>2252</v>
      </c>
      <c r="C1026" s="70" t="s">
        <v>2846</v>
      </c>
      <c r="D1026" s="70" t="s">
        <v>70</v>
      </c>
      <c r="E1026" s="72" t="n">
        <v>2.3</v>
      </c>
      <c r="F1026" s="73" t="n">
        <v>0.95</v>
      </c>
      <c r="G1026" s="74" t="s">
        <v>2050</v>
      </c>
    </row>
    <row r="1027" customFormat="false" ht="12.75" hidden="false" customHeight="false" outlineLevel="0" collapsed="false">
      <c r="A1027" s="1" t="s">
        <v>2847</v>
      </c>
      <c r="B1027" s="1" t="s">
        <v>2252</v>
      </c>
      <c r="C1027" s="70" t="s">
        <v>2848</v>
      </c>
      <c r="D1027" s="70" t="s">
        <v>13</v>
      </c>
      <c r="E1027" s="72" t="n">
        <v>2.3</v>
      </c>
      <c r="F1027" s="73" t="n">
        <v>1</v>
      </c>
      <c r="G1027" s="74" t="s">
        <v>2050</v>
      </c>
    </row>
    <row r="1028" customFormat="false" ht="12.75" hidden="false" customHeight="false" outlineLevel="0" collapsed="false">
      <c r="A1028" s="1" t="s">
        <v>2847</v>
      </c>
      <c r="B1028" s="1" t="s">
        <v>2252</v>
      </c>
      <c r="C1028" s="27" t="s">
        <v>2849</v>
      </c>
      <c r="D1028" s="27" t="s">
        <v>79</v>
      </c>
      <c r="E1028" s="46"/>
      <c r="F1028" s="47"/>
      <c r="G1028" s="48"/>
      <c r="H1028" s="48" t="s">
        <v>61</v>
      </c>
      <c r="I1028" s="47" t="n">
        <v>1.59</v>
      </c>
      <c r="J1028" s="51" t="s">
        <v>2769</v>
      </c>
    </row>
    <row r="1029" customFormat="false" ht="12.75" hidden="false" customHeight="false" outlineLevel="0" collapsed="false">
      <c r="A1029" s="1" t="s">
        <v>2847</v>
      </c>
      <c r="B1029" s="1" t="s">
        <v>2252</v>
      </c>
      <c r="C1029" s="27" t="s">
        <v>2850</v>
      </c>
      <c r="D1029" s="27" t="s">
        <v>88</v>
      </c>
      <c r="E1029" s="46"/>
      <c r="F1029" s="47"/>
      <c r="G1029" s="48"/>
      <c r="H1029" s="48" t="s">
        <v>61</v>
      </c>
      <c r="I1029" s="47" t="n">
        <v>2.45</v>
      </c>
      <c r="J1029" s="51" t="s">
        <v>2769</v>
      </c>
    </row>
    <row r="1030" customFormat="false" ht="12.75" hidden="false" customHeight="false" outlineLevel="0" collapsed="false">
      <c r="A1030" s="1" t="s">
        <v>2847</v>
      </c>
      <c r="B1030" s="1" t="s">
        <v>2252</v>
      </c>
      <c r="C1030" s="27" t="s">
        <v>2851</v>
      </c>
      <c r="D1030" s="27" t="s">
        <v>20</v>
      </c>
      <c r="E1030" s="46"/>
      <c r="F1030" s="47"/>
      <c r="G1030" s="48"/>
      <c r="H1030" s="48" t="s">
        <v>61</v>
      </c>
      <c r="I1030" s="47" t="n">
        <v>1.56</v>
      </c>
      <c r="J1030" s="51" t="s">
        <v>2769</v>
      </c>
    </row>
    <row r="1031" customFormat="false" ht="12.75" hidden="false" customHeight="false" outlineLevel="0" collapsed="false">
      <c r="A1031" s="1" t="s">
        <v>2847</v>
      </c>
      <c r="B1031" s="1" t="s">
        <v>2252</v>
      </c>
      <c r="C1031" s="27" t="s">
        <v>2852</v>
      </c>
      <c r="D1031" s="27" t="s">
        <v>2202</v>
      </c>
      <c r="E1031" s="46"/>
      <c r="F1031" s="47"/>
      <c r="G1031" s="48"/>
      <c r="H1031" s="48" t="s">
        <v>61</v>
      </c>
      <c r="I1031" s="47" t="n">
        <v>1.79</v>
      </c>
      <c r="J1031" s="51" t="s">
        <v>2769</v>
      </c>
    </row>
    <row r="1032" customFormat="false" ht="12.75" hidden="false" customHeight="false" outlineLevel="0" collapsed="false">
      <c r="A1032" s="1" t="s">
        <v>2847</v>
      </c>
      <c r="B1032" s="1" t="s">
        <v>2252</v>
      </c>
      <c r="C1032" s="27" t="s">
        <v>2853</v>
      </c>
      <c r="D1032" s="27" t="s">
        <v>49</v>
      </c>
      <c r="E1032" s="46"/>
      <c r="F1032" s="47"/>
      <c r="G1032" s="48"/>
      <c r="H1032" s="48" t="s">
        <v>61</v>
      </c>
      <c r="I1032" s="47" t="n">
        <v>1.56</v>
      </c>
      <c r="J1032" s="51" t="s">
        <v>2769</v>
      </c>
    </row>
    <row r="1033" customFormat="false" ht="12.75" hidden="false" customHeight="false" outlineLevel="0" collapsed="false">
      <c r="A1033" s="1" t="s">
        <v>2847</v>
      </c>
      <c r="B1033" s="1" t="s">
        <v>2252</v>
      </c>
      <c r="C1033" s="27" t="s">
        <v>2854</v>
      </c>
      <c r="D1033" s="27" t="s">
        <v>13</v>
      </c>
      <c r="E1033" s="46"/>
      <c r="F1033" s="47"/>
      <c r="G1033" s="48"/>
      <c r="H1033" s="48" t="s">
        <v>61</v>
      </c>
      <c r="I1033" s="47" t="n">
        <v>5.19</v>
      </c>
      <c r="J1033" s="51" t="s">
        <v>2769</v>
      </c>
    </row>
    <row r="1034" customFormat="false" ht="12.75" hidden="false" customHeight="false" outlineLevel="0" collapsed="false">
      <c r="A1034" s="1" t="s">
        <v>2847</v>
      </c>
      <c r="B1034" s="1" t="s">
        <v>2252</v>
      </c>
      <c r="C1034" s="27" t="s">
        <v>2855</v>
      </c>
      <c r="D1034" s="27" t="s">
        <v>13</v>
      </c>
      <c r="E1034" s="46"/>
      <c r="F1034" s="47"/>
      <c r="G1034" s="48"/>
      <c r="H1034" s="48" t="s">
        <v>61</v>
      </c>
      <c r="I1034" s="47" t="n">
        <v>6.65</v>
      </c>
      <c r="J1034" s="51" t="s">
        <v>2769</v>
      </c>
    </row>
    <row r="1035" customFormat="false" ht="12.75" hidden="false" customHeight="false" outlineLevel="0" collapsed="false">
      <c r="A1035" s="1" t="s">
        <v>2847</v>
      </c>
      <c r="B1035" s="1" t="s">
        <v>2252</v>
      </c>
      <c r="C1035" s="27" t="s">
        <v>2856</v>
      </c>
      <c r="D1035" s="27" t="s">
        <v>13</v>
      </c>
      <c r="E1035" s="46"/>
      <c r="F1035" s="47"/>
      <c r="G1035" s="48"/>
      <c r="H1035" s="48" t="s">
        <v>61</v>
      </c>
      <c r="I1035" s="47" t="n">
        <v>17.79</v>
      </c>
      <c r="J1035" s="51" t="s">
        <v>2769</v>
      </c>
    </row>
    <row r="1036" customFormat="false" ht="12.75" hidden="false" customHeight="false" outlineLevel="0" collapsed="false">
      <c r="A1036" s="1" t="s">
        <v>2847</v>
      </c>
      <c r="B1036" s="1" t="s">
        <v>2252</v>
      </c>
      <c r="C1036" s="27" t="s">
        <v>2857</v>
      </c>
      <c r="D1036" s="27" t="s">
        <v>193</v>
      </c>
      <c r="E1036" s="46"/>
      <c r="F1036" s="47"/>
      <c r="G1036" s="48"/>
      <c r="H1036" s="48" t="s">
        <v>61</v>
      </c>
      <c r="I1036" s="47" t="n">
        <v>1.56</v>
      </c>
      <c r="J1036" s="51" t="s">
        <v>2769</v>
      </c>
    </row>
    <row r="1037" customFormat="false" ht="12.75" hidden="false" customHeight="false" outlineLevel="0" collapsed="false">
      <c r="A1037" s="1" t="s">
        <v>2847</v>
      </c>
      <c r="B1037" s="1" t="s">
        <v>2252</v>
      </c>
      <c r="C1037" s="27" t="s">
        <v>2858</v>
      </c>
      <c r="D1037" s="27" t="s">
        <v>13</v>
      </c>
      <c r="E1037" s="46"/>
      <c r="F1037" s="47"/>
      <c r="G1037" s="48"/>
      <c r="H1037" s="48" t="s">
        <v>61</v>
      </c>
      <c r="I1037" s="47" t="n">
        <v>7.75</v>
      </c>
      <c r="J1037" s="51" t="s">
        <v>2769</v>
      </c>
    </row>
    <row r="1038" customFormat="false" ht="12.75" hidden="false" customHeight="false" outlineLevel="0" collapsed="false">
      <c r="A1038" s="1" t="s">
        <v>2847</v>
      </c>
      <c r="B1038" s="1" t="s">
        <v>2252</v>
      </c>
      <c r="C1038" s="27" t="s">
        <v>2859</v>
      </c>
      <c r="D1038" s="27" t="s">
        <v>13</v>
      </c>
      <c r="E1038" s="46"/>
      <c r="F1038" s="47"/>
      <c r="G1038" s="48"/>
      <c r="H1038" s="48" t="s">
        <v>61</v>
      </c>
      <c r="I1038" s="47" t="n">
        <v>14.95</v>
      </c>
      <c r="J1038" s="51" t="s">
        <v>2769</v>
      </c>
    </row>
    <row r="1039" customFormat="false" ht="12.75" hidden="false" customHeight="false" outlineLevel="0" collapsed="false">
      <c r="A1039" s="1" t="s">
        <v>2847</v>
      </c>
      <c r="B1039" s="1" t="s">
        <v>2252</v>
      </c>
      <c r="C1039" s="27" t="s">
        <v>2860</v>
      </c>
      <c r="D1039" s="27" t="s">
        <v>13</v>
      </c>
      <c r="E1039" s="46"/>
      <c r="F1039" s="47"/>
      <c r="G1039" s="48"/>
      <c r="H1039" s="48" t="s">
        <v>168</v>
      </c>
      <c r="I1039" s="47" t="n">
        <v>25.52</v>
      </c>
      <c r="J1039" s="51" t="s">
        <v>2769</v>
      </c>
    </row>
    <row r="1040" customFormat="false" ht="12.75" hidden="false" customHeight="false" outlineLevel="0" collapsed="false">
      <c r="A1040" s="1" t="s">
        <v>2847</v>
      </c>
      <c r="B1040" s="1" t="s">
        <v>2252</v>
      </c>
      <c r="C1040" s="27" t="s">
        <v>2861</v>
      </c>
      <c r="D1040" s="27" t="s">
        <v>13</v>
      </c>
      <c r="E1040" s="46"/>
      <c r="F1040" s="47"/>
      <c r="G1040" s="48"/>
      <c r="H1040" s="48" t="s">
        <v>168</v>
      </c>
      <c r="I1040" s="47" t="n">
        <v>12.99</v>
      </c>
      <c r="J1040" s="51" t="s">
        <v>2769</v>
      </c>
    </row>
    <row r="1041" customFormat="false" ht="12.75" hidden="false" customHeight="false" outlineLevel="0" collapsed="false">
      <c r="A1041" s="1" t="s">
        <v>2832</v>
      </c>
      <c r="B1041" s="1" t="s">
        <v>2252</v>
      </c>
      <c r="C1041" s="27" t="s">
        <v>2862</v>
      </c>
      <c r="D1041" s="27" t="s">
        <v>13</v>
      </c>
      <c r="E1041" s="46"/>
      <c r="F1041" s="47"/>
      <c r="G1041" s="48"/>
      <c r="H1041" s="48" t="s">
        <v>61</v>
      </c>
      <c r="I1041" s="47" t="n">
        <v>2.47</v>
      </c>
      <c r="J1041" s="51" t="s">
        <v>2769</v>
      </c>
    </row>
    <row r="1042" customFormat="false" ht="12.75" hidden="false" customHeight="false" outlineLevel="0" collapsed="false">
      <c r="A1042" s="1" t="s">
        <v>2832</v>
      </c>
      <c r="B1042" s="1" t="s">
        <v>2252</v>
      </c>
      <c r="C1042" s="27" t="s">
        <v>2863</v>
      </c>
      <c r="D1042" s="27" t="s">
        <v>13</v>
      </c>
      <c r="E1042" s="46"/>
      <c r="F1042" s="47"/>
      <c r="G1042" s="48"/>
      <c r="H1042" s="48" t="s">
        <v>61</v>
      </c>
      <c r="I1042" s="47" t="n">
        <v>3.19</v>
      </c>
      <c r="J1042" s="51" t="s">
        <v>2769</v>
      </c>
    </row>
    <row r="1043" customFormat="false" ht="12.75" hidden="false" customHeight="false" outlineLevel="0" collapsed="false">
      <c r="A1043" s="1" t="s">
        <v>2832</v>
      </c>
      <c r="B1043" s="1" t="s">
        <v>2252</v>
      </c>
      <c r="C1043" s="27" t="s">
        <v>2864</v>
      </c>
      <c r="D1043" s="27" t="s">
        <v>13</v>
      </c>
      <c r="E1043" s="46"/>
      <c r="F1043" s="47"/>
      <c r="G1043" s="48"/>
      <c r="H1043" s="48" t="s">
        <v>61</v>
      </c>
      <c r="I1043" s="47" t="n">
        <v>6.95</v>
      </c>
      <c r="J1043" s="51" t="s">
        <v>2769</v>
      </c>
    </row>
    <row r="1044" customFormat="false" ht="12.75" hidden="false" customHeight="false" outlineLevel="0" collapsed="false">
      <c r="A1044" s="1" t="s">
        <v>2832</v>
      </c>
      <c r="B1044" s="1" t="s">
        <v>2252</v>
      </c>
      <c r="C1044" s="27" t="s">
        <v>2865</v>
      </c>
      <c r="D1044" s="27" t="s">
        <v>70</v>
      </c>
      <c r="E1044" s="46"/>
      <c r="F1044" s="47"/>
      <c r="G1044" s="48"/>
      <c r="H1044" s="48" t="s">
        <v>61</v>
      </c>
      <c r="I1044" s="47" t="n">
        <v>0.38</v>
      </c>
      <c r="J1044" s="51" t="s">
        <v>2769</v>
      </c>
    </row>
    <row r="1045" customFormat="false" ht="12.75" hidden="false" customHeight="false" outlineLevel="0" collapsed="false">
      <c r="A1045" s="1" t="s">
        <v>2832</v>
      </c>
      <c r="B1045" s="1" t="s">
        <v>2252</v>
      </c>
      <c r="C1045" s="27" t="s">
        <v>2866</v>
      </c>
      <c r="D1045" s="27" t="s">
        <v>13</v>
      </c>
      <c r="E1045" s="46"/>
      <c r="F1045" s="47"/>
      <c r="G1045" s="48"/>
      <c r="H1045" s="48" t="s">
        <v>61</v>
      </c>
      <c r="I1045" s="47" t="n">
        <v>14.95</v>
      </c>
      <c r="J1045" s="51" t="s">
        <v>2769</v>
      </c>
    </row>
    <row r="1046" customFormat="false" ht="12.75" hidden="false" customHeight="false" outlineLevel="0" collapsed="false">
      <c r="A1046" s="1" t="s">
        <v>2832</v>
      </c>
      <c r="B1046" s="1" t="s">
        <v>2252</v>
      </c>
      <c r="C1046" s="27" t="s">
        <v>2867</v>
      </c>
      <c r="D1046" s="27" t="s">
        <v>26</v>
      </c>
      <c r="E1046" s="46"/>
      <c r="F1046" s="47"/>
      <c r="G1046" s="48"/>
      <c r="H1046" s="48" t="s">
        <v>61</v>
      </c>
      <c r="I1046" s="47" t="n">
        <v>0.38</v>
      </c>
      <c r="J1046" s="51" t="s">
        <v>2769</v>
      </c>
    </row>
    <row r="1047" customFormat="false" ht="12.75" hidden="false" customHeight="false" outlineLevel="0" collapsed="false">
      <c r="A1047" s="1" t="s">
        <v>2832</v>
      </c>
      <c r="B1047" s="1" t="s">
        <v>2252</v>
      </c>
      <c r="C1047" s="27" t="s">
        <v>2868</v>
      </c>
      <c r="D1047" s="27" t="s">
        <v>24</v>
      </c>
      <c r="E1047" s="46"/>
      <c r="F1047" s="47"/>
      <c r="G1047" s="48"/>
      <c r="H1047" s="48" t="s">
        <v>61</v>
      </c>
      <c r="I1047" s="47" t="n">
        <v>0.38</v>
      </c>
      <c r="J1047" s="51" t="s">
        <v>2769</v>
      </c>
    </row>
    <row r="1048" customFormat="false" ht="12.75" hidden="false" customHeight="false" outlineLevel="0" collapsed="false">
      <c r="A1048" s="1" t="s">
        <v>2832</v>
      </c>
      <c r="B1048" s="1" t="s">
        <v>2252</v>
      </c>
      <c r="C1048" s="27" t="s">
        <v>2869</v>
      </c>
      <c r="D1048" s="27" t="s">
        <v>13</v>
      </c>
      <c r="E1048" s="46"/>
      <c r="F1048" s="47"/>
      <c r="G1048" s="48"/>
      <c r="H1048" s="48" t="s">
        <v>168</v>
      </c>
      <c r="I1048" s="47" t="n">
        <v>1.48</v>
      </c>
      <c r="J1048" s="51" t="s">
        <v>2769</v>
      </c>
    </row>
    <row r="1049" customFormat="false" ht="12.75" hidden="false" customHeight="false" outlineLevel="0" collapsed="false">
      <c r="A1049" s="1" t="s">
        <v>2832</v>
      </c>
      <c r="B1049" s="1" t="s">
        <v>2252</v>
      </c>
      <c r="C1049" s="27" t="s">
        <v>2870</v>
      </c>
      <c r="D1049" s="27" t="s">
        <v>13</v>
      </c>
      <c r="E1049" s="46"/>
      <c r="F1049" s="47"/>
      <c r="G1049" s="48"/>
      <c r="H1049" s="48" t="s">
        <v>168</v>
      </c>
      <c r="I1049" s="47" t="n">
        <v>3.95</v>
      </c>
      <c r="J1049" s="51" t="s">
        <v>2769</v>
      </c>
    </row>
    <row r="1051" customFormat="false" ht="18" hidden="false" customHeight="false" outlineLevel="0" collapsed="false">
      <c r="C1051" s="15" t="s">
        <v>2954</v>
      </c>
      <c r="D1051" s="11" t="s">
        <v>1</v>
      </c>
    </row>
    <row r="1052" customFormat="false" ht="12.75" hidden="false" customHeight="false" outlineLevel="0" collapsed="false">
      <c r="A1052" s="1" t="s">
        <v>2955</v>
      </c>
      <c r="B1052" s="1" t="s">
        <v>2172</v>
      </c>
      <c r="C1052" s="27" t="s">
        <v>2956</v>
      </c>
      <c r="D1052" s="27" t="s">
        <v>79</v>
      </c>
      <c r="E1052" s="46"/>
      <c r="F1052" s="47"/>
      <c r="G1052" s="48"/>
      <c r="H1052" s="48" t="s">
        <v>61</v>
      </c>
      <c r="I1052" s="47" t="n">
        <v>3.32</v>
      </c>
      <c r="J1052" s="51" t="s">
        <v>2893</v>
      </c>
    </row>
    <row r="1053" customFormat="false" ht="12.75" hidden="false" customHeight="false" outlineLevel="0" collapsed="false">
      <c r="A1053" s="1" t="s">
        <v>2955</v>
      </c>
      <c r="B1053" s="1" t="s">
        <v>2172</v>
      </c>
      <c r="C1053" s="27" t="s">
        <v>2957</v>
      </c>
      <c r="D1053" s="27" t="s">
        <v>88</v>
      </c>
      <c r="E1053" s="46"/>
      <c r="F1053" s="47"/>
      <c r="G1053" s="48"/>
      <c r="H1053" s="48" t="s">
        <v>61</v>
      </c>
      <c r="I1053" s="47" t="n">
        <v>2.66</v>
      </c>
      <c r="J1053" s="51" t="s">
        <v>2893</v>
      </c>
    </row>
    <row r="1054" customFormat="false" ht="12.75" hidden="false" customHeight="false" outlineLevel="0" collapsed="false">
      <c r="A1054" s="1" t="s">
        <v>2958</v>
      </c>
      <c r="B1054" s="1" t="s">
        <v>2172</v>
      </c>
      <c r="C1054" s="27" t="s">
        <v>2959</v>
      </c>
      <c r="D1054" s="27" t="s">
        <v>193</v>
      </c>
      <c r="E1054" s="46"/>
      <c r="F1054" s="47"/>
      <c r="G1054" s="48"/>
      <c r="H1054" s="48" t="s">
        <v>61</v>
      </c>
      <c r="I1054" s="47" t="n">
        <v>1.19</v>
      </c>
      <c r="J1054" s="51" t="s">
        <v>2893</v>
      </c>
    </row>
    <row r="1055" customFormat="false" ht="12.75" hidden="false" customHeight="false" outlineLevel="0" collapsed="false">
      <c r="A1055" s="1" t="s">
        <v>2958</v>
      </c>
      <c r="B1055" s="1" t="s">
        <v>2172</v>
      </c>
      <c r="C1055" s="27" t="s">
        <v>2960</v>
      </c>
      <c r="D1055" s="27" t="s">
        <v>13</v>
      </c>
      <c r="E1055" s="46"/>
      <c r="F1055" s="47"/>
      <c r="G1055" s="48"/>
      <c r="H1055" s="48" t="s">
        <v>61</v>
      </c>
      <c r="I1055" s="47" t="n">
        <v>3.32</v>
      </c>
      <c r="J1055" s="51" t="s">
        <v>2893</v>
      </c>
    </row>
    <row r="1057" customFormat="false" ht="18" hidden="false" customHeight="false" outlineLevel="0" collapsed="false">
      <c r="C1057" s="15" t="s">
        <v>2961</v>
      </c>
      <c r="D1057" s="11"/>
    </row>
    <row r="1058" customFormat="false" ht="12.75" hidden="false" customHeight="false" outlineLevel="0" collapsed="false">
      <c r="A1058" s="1" t="s">
        <v>2962</v>
      </c>
      <c r="B1058" s="1" t="s">
        <v>2252</v>
      </c>
      <c r="C1058" s="27" t="s">
        <v>2963</v>
      </c>
      <c r="D1058" s="27" t="s">
        <v>88</v>
      </c>
      <c r="E1058" s="46"/>
      <c r="F1058" s="47"/>
      <c r="G1058" s="48"/>
      <c r="H1058" s="48" t="s">
        <v>61</v>
      </c>
      <c r="I1058" s="47" t="n">
        <v>3.69</v>
      </c>
      <c r="J1058" s="51" t="s">
        <v>2933</v>
      </c>
    </row>
    <row r="1059" customFormat="false" ht="12.75" hidden="false" customHeight="false" outlineLevel="0" collapsed="false">
      <c r="A1059" s="1" t="s">
        <v>2962</v>
      </c>
      <c r="B1059" s="1" t="s">
        <v>2252</v>
      </c>
      <c r="C1059" s="27" t="s">
        <v>2964</v>
      </c>
      <c r="D1059" s="27" t="s">
        <v>193</v>
      </c>
      <c r="E1059" s="46"/>
      <c r="F1059" s="47"/>
      <c r="G1059" s="48"/>
      <c r="H1059" s="48" t="s">
        <v>61</v>
      </c>
      <c r="I1059" s="47" t="n">
        <v>3.69</v>
      </c>
      <c r="J1059" s="51" t="s">
        <v>2933</v>
      </c>
    </row>
    <row r="1060" customFormat="false" ht="12.75" hidden="false" customHeight="false" outlineLevel="0" collapsed="false">
      <c r="A1060" s="1" t="s">
        <v>2962</v>
      </c>
      <c r="B1060" s="1" t="s">
        <v>2252</v>
      </c>
      <c r="C1060" s="27" t="s">
        <v>2965</v>
      </c>
      <c r="D1060" s="27" t="s">
        <v>20</v>
      </c>
      <c r="E1060" s="46"/>
      <c r="F1060" s="47"/>
      <c r="G1060" s="48"/>
      <c r="H1060" s="48" t="s">
        <v>61</v>
      </c>
      <c r="I1060" s="47" t="n">
        <v>1.48</v>
      </c>
      <c r="J1060" s="51" t="s">
        <v>2933</v>
      </c>
    </row>
    <row r="1061" customFormat="false" ht="12.75" hidden="false" customHeight="false" outlineLevel="0" collapsed="false">
      <c r="A1061" s="1" t="s">
        <v>2962</v>
      </c>
      <c r="B1061" s="1" t="s">
        <v>2252</v>
      </c>
      <c r="C1061" s="27" t="s">
        <v>2966</v>
      </c>
      <c r="D1061" s="27" t="s">
        <v>88</v>
      </c>
      <c r="E1061" s="46"/>
      <c r="F1061" s="47"/>
      <c r="G1061" s="48"/>
      <c r="H1061" s="48" t="s">
        <v>61</v>
      </c>
      <c r="I1061" s="47" t="n">
        <v>0.83</v>
      </c>
      <c r="J1061" s="51" t="s">
        <v>2933</v>
      </c>
    </row>
    <row r="1063" customFormat="false" ht="18" hidden="false" customHeight="false" outlineLevel="0" collapsed="false">
      <c r="C1063" s="15" t="s">
        <v>3001</v>
      </c>
      <c r="D1063" s="11" t="s">
        <v>1</v>
      </c>
    </row>
    <row r="1064" customFormat="false" ht="12.75" hidden="false" customHeight="false" outlineLevel="0" collapsed="false">
      <c r="A1064" s="1" t="s">
        <v>3002</v>
      </c>
      <c r="C1064" s="70" t="s">
        <v>3003</v>
      </c>
      <c r="D1064" s="70" t="s">
        <v>13</v>
      </c>
      <c r="E1064" s="72" t="n">
        <v>2.2</v>
      </c>
      <c r="F1064" s="73" t="n">
        <v>31</v>
      </c>
      <c r="G1064" s="74" t="s">
        <v>2268</v>
      </c>
    </row>
    <row r="1065" customFormat="false" ht="12.75" hidden="false" customHeight="false" outlineLevel="0" collapsed="false">
      <c r="A1065" s="1" t="s">
        <v>3002</v>
      </c>
      <c r="C1065" s="70" t="s">
        <v>3004</v>
      </c>
      <c r="D1065" s="70" t="s">
        <v>13</v>
      </c>
      <c r="E1065" s="72" t="n">
        <v>2.2</v>
      </c>
      <c r="F1065" s="73" t="n">
        <v>10</v>
      </c>
      <c r="G1065" s="74" t="s">
        <v>2268</v>
      </c>
    </row>
    <row r="1066" customFormat="false" ht="12.75" hidden="false" customHeight="false" outlineLevel="0" collapsed="false">
      <c r="A1066" s="1" t="s">
        <v>3002</v>
      </c>
      <c r="C1066" s="70" t="s">
        <v>3005</v>
      </c>
      <c r="D1066" s="70" t="s">
        <v>13</v>
      </c>
      <c r="E1066" s="72" t="n">
        <v>2.4</v>
      </c>
      <c r="F1066" s="73" t="n">
        <v>5.25</v>
      </c>
      <c r="G1066" s="74" t="s">
        <v>2268</v>
      </c>
    </row>
    <row r="1067" customFormat="false" ht="12.75" hidden="false" customHeight="false" outlineLevel="0" collapsed="false">
      <c r="A1067" s="1" t="s">
        <v>3002</v>
      </c>
      <c r="C1067" s="70" t="s">
        <v>3006</v>
      </c>
      <c r="D1067" s="70" t="s">
        <v>13</v>
      </c>
      <c r="E1067" s="72" t="n">
        <v>2.4</v>
      </c>
      <c r="F1067" s="73" t="n">
        <v>10.1</v>
      </c>
      <c r="G1067" s="74" t="s">
        <v>2268</v>
      </c>
    </row>
    <row r="1068" customFormat="false" ht="12.75" hidden="false" customHeight="false" outlineLevel="0" collapsed="false">
      <c r="A1068" s="1" t="s">
        <v>3002</v>
      </c>
      <c r="C1068" s="70" t="s">
        <v>3007</v>
      </c>
      <c r="D1068" s="70" t="s">
        <v>13</v>
      </c>
      <c r="E1068" s="72" t="n">
        <v>2.4</v>
      </c>
      <c r="F1068" s="73" t="n">
        <v>8.95</v>
      </c>
      <c r="G1068" s="74" t="s">
        <v>2268</v>
      </c>
    </row>
    <row r="1069" customFormat="false" ht="12.75" hidden="false" customHeight="false" outlineLevel="0" collapsed="false">
      <c r="A1069" s="1" t="s">
        <v>3002</v>
      </c>
      <c r="C1069" s="70" t="s">
        <v>3008</v>
      </c>
      <c r="D1069" s="70" t="s">
        <v>13</v>
      </c>
      <c r="E1069" s="72" t="n">
        <v>2.5</v>
      </c>
      <c r="F1069" s="73" t="n">
        <v>1.79</v>
      </c>
      <c r="G1069" s="74" t="s">
        <v>2268</v>
      </c>
    </row>
    <row r="1070" customFormat="false" ht="12.75" hidden="false" customHeight="false" outlineLevel="0" collapsed="false">
      <c r="A1070" s="1" t="s">
        <v>3002</v>
      </c>
      <c r="C1070" s="70" t="s">
        <v>3009</v>
      </c>
      <c r="D1070" s="70" t="s">
        <v>13</v>
      </c>
      <c r="E1070" s="72" t="n">
        <v>2.5</v>
      </c>
      <c r="F1070" s="73" t="n">
        <v>5.95</v>
      </c>
      <c r="G1070" s="74" t="s">
        <v>2268</v>
      </c>
    </row>
    <row r="1072" customFormat="false" ht="31.5" hidden="false" customHeight="false" outlineLevel="0" collapsed="false">
      <c r="B1072" s="1" t="s">
        <v>3026</v>
      </c>
      <c r="C1072" s="52" t="s">
        <v>3027</v>
      </c>
      <c r="D1072" s="11" t="s">
        <v>1</v>
      </c>
    </row>
    <row r="1073" customFormat="false" ht="12.75" hidden="false" customHeight="false" outlineLevel="0" collapsed="false">
      <c r="A1073" s="1" t="s">
        <v>3028</v>
      </c>
      <c r="B1073" s="1" t="s">
        <v>3026</v>
      </c>
      <c r="C1073" s="70" t="s">
        <v>3029</v>
      </c>
      <c r="D1073" s="70" t="s">
        <v>79</v>
      </c>
      <c r="E1073" s="72" t="n">
        <v>1.5</v>
      </c>
      <c r="F1073" s="73" t="n">
        <v>0.55</v>
      </c>
      <c r="G1073" s="74" t="s">
        <v>3030</v>
      </c>
      <c r="I1073" s="4"/>
      <c r="L1073" s="95"/>
      <c r="N1073" s="95"/>
      <c r="O1073" s="95"/>
    </row>
    <row r="1074" customFormat="false" ht="12.75" hidden="false" customHeight="false" outlineLevel="0" collapsed="false">
      <c r="A1074" s="1" t="s">
        <v>3028</v>
      </c>
      <c r="B1074" s="1" t="s">
        <v>3026</v>
      </c>
      <c r="C1074" s="70" t="s">
        <v>3031</v>
      </c>
      <c r="D1074" s="70" t="s">
        <v>16</v>
      </c>
      <c r="E1074" s="72" t="n">
        <v>1.5</v>
      </c>
      <c r="F1074" s="73" t="n">
        <v>0.52</v>
      </c>
      <c r="G1074" s="74" t="s">
        <v>3030</v>
      </c>
      <c r="I1074" s="4"/>
      <c r="L1074" s="95"/>
      <c r="N1074" s="95"/>
      <c r="O1074" s="95"/>
    </row>
    <row r="1075" customFormat="false" ht="12.75" hidden="false" customHeight="false" outlineLevel="0" collapsed="false">
      <c r="A1075" s="1" t="s">
        <v>3028</v>
      </c>
      <c r="B1075" s="1" t="s">
        <v>3026</v>
      </c>
      <c r="C1075" s="70" t="s">
        <v>3032</v>
      </c>
      <c r="D1075" s="70" t="s">
        <v>20</v>
      </c>
      <c r="E1075" s="72" t="n">
        <v>1.5</v>
      </c>
      <c r="F1075" s="73" t="n">
        <v>0.52</v>
      </c>
      <c r="G1075" s="74" t="s">
        <v>3030</v>
      </c>
      <c r="I1075" s="4"/>
      <c r="L1075" s="95"/>
      <c r="N1075" s="95"/>
      <c r="O1075" s="95"/>
    </row>
    <row r="1076" customFormat="false" ht="12.75" hidden="false" customHeight="false" outlineLevel="0" collapsed="false">
      <c r="A1076" s="1" t="s">
        <v>3028</v>
      </c>
      <c r="B1076" s="1" t="s">
        <v>3026</v>
      </c>
      <c r="C1076" s="70" t="s">
        <v>3033</v>
      </c>
      <c r="D1076" s="70" t="s">
        <v>26</v>
      </c>
      <c r="E1076" s="72" t="n">
        <v>1.5</v>
      </c>
      <c r="F1076" s="73" t="n">
        <v>0.52</v>
      </c>
      <c r="G1076" s="74" t="s">
        <v>3030</v>
      </c>
      <c r="I1076" s="4"/>
      <c r="L1076" s="95"/>
      <c r="N1076" s="95"/>
      <c r="O1076" s="95"/>
    </row>
    <row r="1077" customFormat="false" ht="12.75" hidden="false" customHeight="false" outlineLevel="0" collapsed="false">
      <c r="A1077" s="1" t="s">
        <v>3028</v>
      </c>
      <c r="B1077" s="1" t="s">
        <v>3026</v>
      </c>
      <c r="C1077" s="70" t="s">
        <v>3034</v>
      </c>
      <c r="D1077" s="70" t="s">
        <v>22</v>
      </c>
      <c r="E1077" s="72" t="n">
        <v>1.6</v>
      </c>
      <c r="F1077" s="73" t="n">
        <v>0.52</v>
      </c>
      <c r="G1077" s="74" t="s">
        <v>3030</v>
      </c>
      <c r="I1077" s="4"/>
      <c r="L1077" s="95"/>
      <c r="N1077" s="95"/>
      <c r="O1077" s="95"/>
    </row>
    <row r="1078" customFormat="false" ht="12.75" hidden="false" customHeight="false" outlineLevel="0" collapsed="false">
      <c r="A1078" s="1" t="s">
        <v>3028</v>
      </c>
      <c r="B1078" s="1" t="s">
        <v>3026</v>
      </c>
      <c r="C1078" s="70" t="s">
        <v>3035</v>
      </c>
      <c r="D1078" s="70" t="s">
        <v>49</v>
      </c>
      <c r="E1078" s="72" t="n">
        <v>1.6</v>
      </c>
      <c r="F1078" s="73" t="n">
        <v>0.52</v>
      </c>
      <c r="G1078" s="74" t="s">
        <v>3030</v>
      </c>
      <c r="I1078" s="4"/>
      <c r="L1078" s="95"/>
      <c r="N1078" s="95"/>
      <c r="O1078" s="95"/>
    </row>
    <row r="1079" customFormat="false" ht="12.75" hidden="false" customHeight="false" outlineLevel="0" collapsed="false">
      <c r="A1079" s="1" t="s">
        <v>3028</v>
      </c>
      <c r="B1079" s="1" t="s">
        <v>3026</v>
      </c>
      <c r="C1079" s="70" t="s">
        <v>3036</v>
      </c>
      <c r="D1079" s="70" t="s">
        <v>16</v>
      </c>
      <c r="E1079" s="72" t="n">
        <v>1.7</v>
      </c>
      <c r="F1079" s="73" t="n">
        <v>0.52</v>
      </c>
      <c r="G1079" s="74" t="s">
        <v>3030</v>
      </c>
      <c r="I1079" s="4"/>
      <c r="L1079" s="95"/>
      <c r="N1079" s="95"/>
      <c r="O1079" s="95"/>
    </row>
    <row r="1080" customFormat="false" ht="12.75" hidden="false" customHeight="false" outlineLevel="0" collapsed="false">
      <c r="A1080" s="1" t="s">
        <v>3028</v>
      </c>
      <c r="B1080" s="1" t="s">
        <v>3026</v>
      </c>
      <c r="C1080" s="70" t="s">
        <v>3037</v>
      </c>
      <c r="D1080" s="70" t="s">
        <v>26</v>
      </c>
      <c r="E1080" s="72" t="n">
        <v>1.7</v>
      </c>
      <c r="F1080" s="73" t="n">
        <v>0.52</v>
      </c>
      <c r="G1080" s="74" t="s">
        <v>3030</v>
      </c>
      <c r="I1080" s="4"/>
      <c r="L1080" s="95"/>
      <c r="N1080" s="95"/>
      <c r="O1080" s="95"/>
    </row>
    <row r="1081" customFormat="false" ht="12.75" hidden="false" customHeight="false" outlineLevel="0" collapsed="false">
      <c r="A1081" s="1" t="s">
        <v>3038</v>
      </c>
      <c r="B1081" s="1" t="s">
        <v>3026</v>
      </c>
      <c r="C1081" s="27" t="s">
        <v>3039</v>
      </c>
      <c r="D1081" s="27" t="s">
        <v>88</v>
      </c>
      <c r="E1081" s="46"/>
      <c r="F1081" s="47"/>
      <c r="G1081" s="48"/>
      <c r="H1081" s="48" t="s">
        <v>61</v>
      </c>
      <c r="I1081" s="47" t="n">
        <v>1.45</v>
      </c>
      <c r="J1081" s="51" t="s">
        <v>3040</v>
      </c>
    </row>
    <row r="1082" customFormat="false" ht="12.75" hidden="false" customHeight="false" outlineLevel="0" collapsed="false">
      <c r="A1082" s="1" t="s">
        <v>3038</v>
      </c>
      <c r="B1082" s="1" t="s">
        <v>3026</v>
      </c>
      <c r="C1082" s="27" t="s">
        <v>3041</v>
      </c>
      <c r="D1082" s="27" t="s">
        <v>13</v>
      </c>
      <c r="E1082" s="46"/>
      <c r="F1082" s="47"/>
      <c r="G1082" s="48"/>
      <c r="H1082" s="48" t="s">
        <v>61</v>
      </c>
      <c r="I1082" s="47" t="n">
        <v>4.95</v>
      </c>
      <c r="J1082" s="51" t="s">
        <v>3040</v>
      </c>
    </row>
    <row r="1083" customFormat="false" ht="12.75" hidden="false" customHeight="false" outlineLevel="0" collapsed="false">
      <c r="A1083" s="1" t="s">
        <v>3038</v>
      </c>
      <c r="B1083" s="1" t="s">
        <v>3026</v>
      </c>
      <c r="C1083" s="27" t="s">
        <v>3042</v>
      </c>
      <c r="D1083" s="27" t="s">
        <v>13</v>
      </c>
      <c r="E1083" s="46"/>
      <c r="F1083" s="47"/>
      <c r="G1083" s="48"/>
      <c r="H1083" s="48" t="s">
        <v>61</v>
      </c>
      <c r="I1083" s="47" t="n">
        <v>2.95</v>
      </c>
      <c r="J1083" s="51" t="s">
        <v>3040</v>
      </c>
    </row>
    <row r="1084" customFormat="false" ht="12.75" hidden="false" customHeight="false" outlineLevel="0" collapsed="false">
      <c r="A1084" s="1" t="s">
        <v>3038</v>
      </c>
      <c r="B1084" s="1" t="s">
        <v>3026</v>
      </c>
      <c r="C1084" s="27" t="s">
        <v>3043</v>
      </c>
      <c r="D1084" s="27" t="s">
        <v>2202</v>
      </c>
      <c r="E1084" s="46"/>
      <c r="F1084" s="47"/>
      <c r="G1084" s="48"/>
      <c r="H1084" s="48" t="s">
        <v>168</v>
      </c>
      <c r="I1084" s="47" t="n">
        <v>1.49</v>
      </c>
      <c r="J1084" s="51" t="s">
        <v>3040</v>
      </c>
    </row>
    <row r="1085" customFormat="false" ht="12.75" hidden="false" customHeight="false" outlineLevel="0" collapsed="false">
      <c r="A1085" s="1" t="s">
        <v>3028</v>
      </c>
      <c r="B1085" s="1" t="s">
        <v>3026</v>
      </c>
      <c r="C1085" s="27" t="s">
        <v>3044</v>
      </c>
      <c r="D1085" s="27" t="s">
        <v>20</v>
      </c>
      <c r="E1085" s="46"/>
      <c r="F1085" s="47"/>
      <c r="G1085" s="48"/>
      <c r="H1085" s="48" t="s">
        <v>61</v>
      </c>
      <c r="I1085" s="47" t="n">
        <v>0.39</v>
      </c>
      <c r="J1085" s="51" t="s">
        <v>3040</v>
      </c>
    </row>
    <row r="1086" customFormat="false" ht="12.75" hidden="false" customHeight="false" outlineLevel="0" collapsed="false">
      <c r="A1086" s="1" t="s">
        <v>3028</v>
      </c>
      <c r="B1086" s="1" t="s">
        <v>3026</v>
      </c>
      <c r="C1086" s="27" t="s">
        <v>3045</v>
      </c>
      <c r="D1086" s="27" t="s">
        <v>49</v>
      </c>
      <c r="E1086" s="46"/>
      <c r="F1086" s="47"/>
      <c r="G1086" s="48"/>
      <c r="H1086" s="48" t="s">
        <v>61</v>
      </c>
      <c r="I1086" s="47" t="n">
        <v>0.39</v>
      </c>
      <c r="J1086" s="51" t="s">
        <v>3040</v>
      </c>
    </row>
    <row r="1087" customFormat="false" ht="12.75" hidden="false" customHeight="false" outlineLevel="0" collapsed="false">
      <c r="A1087" s="1" t="s">
        <v>3028</v>
      </c>
      <c r="B1087" s="1" t="s">
        <v>3026</v>
      </c>
      <c r="C1087" s="27" t="s">
        <v>3033</v>
      </c>
      <c r="D1087" s="27" t="s">
        <v>2202</v>
      </c>
      <c r="E1087" s="46"/>
      <c r="F1087" s="47"/>
      <c r="G1087" s="48"/>
      <c r="H1087" s="48" t="s">
        <v>61</v>
      </c>
      <c r="I1087" s="47" t="n">
        <v>0.39</v>
      </c>
      <c r="J1087" s="51" t="s">
        <v>3040</v>
      </c>
    </row>
    <row r="1088" customFormat="false" ht="12.75" hidden="false" customHeight="false" outlineLevel="0" collapsed="false">
      <c r="A1088" s="1" t="s">
        <v>3028</v>
      </c>
      <c r="B1088" s="1" t="s">
        <v>3026</v>
      </c>
      <c r="C1088" s="27" t="s">
        <v>3046</v>
      </c>
      <c r="D1088" s="27" t="s">
        <v>88</v>
      </c>
      <c r="E1088" s="46"/>
      <c r="F1088" s="47"/>
      <c r="G1088" s="48"/>
      <c r="H1088" s="48" t="s">
        <v>61</v>
      </c>
      <c r="I1088" s="47" t="n">
        <v>0.39</v>
      </c>
      <c r="J1088" s="51" t="s">
        <v>3040</v>
      </c>
    </row>
    <row r="1089" customFormat="false" ht="12.75" hidden="false" customHeight="false" outlineLevel="0" collapsed="false">
      <c r="A1089" s="1" t="s">
        <v>3028</v>
      </c>
      <c r="B1089" s="1" t="s">
        <v>3026</v>
      </c>
      <c r="C1089" s="27" t="s">
        <v>3047</v>
      </c>
      <c r="D1089" s="27" t="s">
        <v>16</v>
      </c>
      <c r="E1089" s="46"/>
      <c r="F1089" s="47"/>
      <c r="G1089" s="48"/>
      <c r="H1089" s="48" t="s">
        <v>61</v>
      </c>
      <c r="I1089" s="47" t="n">
        <v>0.39</v>
      </c>
      <c r="J1089" s="51" t="s">
        <v>3040</v>
      </c>
    </row>
    <row r="1090" customFormat="false" ht="12.75" hidden="false" customHeight="false" outlineLevel="0" collapsed="false">
      <c r="A1090" s="1" t="s">
        <v>3028</v>
      </c>
      <c r="B1090" s="1" t="s">
        <v>3026</v>
      </c>
      <c r="C1090" s="27" t="s">
        <v>3048</v>
      </c>
      <c r="D1090" s="27" t="s">
        <v>70</v>
      </c>
      <c r="E1090" s="46"/>
      <c r="F1090" s="47"/>
      <c r="G1090" s="48"/>
      <c r="H1090" s="48" t="s">
        <v>61</v>
      </c>
      <c r="I1090" s="47" t="n">
        <v>0.39</v>
      </c>
      <c r="J1090" s="51" t="s">
        <v>3040</v>
      </c>
    </row>
    <row r="1091" customFormat="false" ht="12.75" hidden="false" customHeight="false" outlineLevel="0" collapsed="false">
      <c r="A1091" s="1" t="s">
        <v>3028</v>
      </c>
      <c r="B1091" s="1" t="s">
        <v>3026</v>
      </c>
      <c r="C1091" s="27" t="s">
        <v>3049</v>
      </c>
      <c r="D1091" s="27" t="s">
        <v>13</v>
      </c>
      <c r="E1091" s="46"/>
      <c r="F1091" s="47"/>
      <c r="G1091" s="48"/>
      <c r="H1091" s="48" t="s">
        <v>168</v>
      </c>
      <c r="I1091" s="47" t="n">
        <v>3.45</v>
      </c>
      <c r="J1091" s="51" t="s">
        <v>3040</v>
      </c>
    </row>
    <row r="1092" customFormat="false" ht="12.75" hidden="false" customHeight="false" outlineLevel="0" collapsed="false">
      <c r="A1092" s="1" t="s">
        <v>3028</v>
      </c>
      <c r="B1092" s="1" t="s">
        <v>3026</v>
      </c>
      <c r="C1092" s="27" t="s">
        <v>3050</v>
      </c>
      <c r="D1092" s="27" t="s">
        <v>13</v>
      </c>
      <c r="E1092" s="46"/>
      <c r="F1092" s="47"/>
      <c r="G1092" s="48"/>
      <c r="H1092" s="48" t="s">
        <v>168</v>
      </c>
      <c r="I1092" s="47" t="n">
        <v>5.43</v>
      </c>
      <c r="J1092" s="51" t="s">
        <v>3040</v>
      </c>
    </row>
    <row r="1093" customFormat="false" ht="12.75" hidden="false" customHeight="false" outlineLevel="0" collapsed="false">
      <c r="A1093" s="1" t="s">
        <v>3028</v>
      </c>
      <c r="B1093" s="1" t="s">
        <v>3026</v>
      </c>
      <c r="C1093" s="27" t="s">
        <v>3051</v>
      </c>
      <c r="D1093" s="27" t="s">
        <v>13</v>
      </c>
      <c r="E1093" s="46"/>
      <c r="F1093" s="47"/>
      <c r="G1093" s="48"/>
      <c r="H1093" s="48" t="s">
        <v>168</v>
      </c>
      <c r="I1093" s="47" t="n">
        <v>3.45</v>
      </c>
      <c r="J1093" s="51" t="s">
        <v>3040</v>
      </c>
    </row>
    <row r="1094" customFormat="false" ht="12.75" hidden="false" customHeight="false" outlineLevel="0" collapsed="false">
      <c r="A1094" s="1" t="s">
        <v>3028</v>
      </c>
      <c r="B1094" s="1" t="s">
        <v>3026</v>
      </c>
      <c r="C1094" s="19" t="s">
        <v>3052</v>
      </c>
      <c r="D1094" s="19" t="s">
        <v>13</v>
      </c>
      <c r="E1094" s="20" t="n">
        <v>1.2</v>
      </c>
      <c r="F1094" s="21" t="n">
        <v>5.2</v>
      </c>
      <c r="G1094" s="24" t="s">
        <v>2377</v>
      </c>
    </row>
    <row r="1095" customFormat="false" ht="12.75" hidden="false" customHeight="false" outlineLevel="0" collapsed="false">
      <c r="A1095" s="1" t="s">
        <v>3028</v>
      </c>
      <c r="B1095" s="1" t="s">
        <v>3026</v>
      </c>
      <c r="C1095" s="19" t="s">
        <v>3053</v>
      </c>
      <c r="D1095" s="19" t="s">
        <v>13</v>
      </c>
      <c r="E1095" s="20" t="n">
        <v>1.3</v>
      </c>
      <c r="F1095" s="21" t="n">
        <v>4.4</v>
      </c>
      <c r="G1095" s="24" t="s">
        <v>2377</v>
      </c>
    </row>
    <row r="1096" customFormat="false" ht="12.75" hidden="false" customHeight="false" outlineLevel="0" collapsed="false">
      <c r="A1096" s="1" t="s">
        <v>3028</v>
      </c>
      <c r="B1096" s="1" t="s">
        <v>3026</v>
      </c>
      <c r="C1096" s="19" t="s">
        <v>3054</v>
      </c>
      <c r="D1096" s="19" t="s">
        <v>20</v>
      </c>
      <c r="E1096" s="20" t="n">
        <v>1.4</v>
      </c>
      <c r="F1096" s="21" t="n">
        <v>0.44</v>
      </c>
      <c r="G1096" s="24" t="s">
        <v>2377</v>
      </c>
    </row>
    <row r="1097" customFormat="false" ht="12.75" hidden="false" customHeight="false" outlineLevel="0" collapsed="false">
      <c r="A1097" s="1" t="s">
        <v>3028</v>
      </c>
      <c r="B1097" s="1" t="s">
        <v>3026</v>
      </c>
      <c r="C1097" s="19" t="s">
        <v>3055</v>
      </c>
      <c r="D1097" s="19" t="s">
        <v>13</v>
      </c>
      <c r="E1097" s="20" t="n">
        <v>1.4</v>
      </c>
      <c r="F1097" s="21" t="n">
        <v>2.65</v>
      </c>
      <c r="G1097" s="24" t="s">
        <v>2377</v>
      </c>
    </row>
    <row r="1098" customFormat="false" ht="12.75" hidden="false" customHeight="false" outlineLevel="0" collapsed="false">
      <c r="A1098" s="1" t="s">
        <v>3028</v>
      </c>
      <c r="B1098" s="1" t="s">
        <v>3026</v>
      </c>
      <c r="C1098" s="19" t="s">
        <v>3056</v>
      </c>
      <c r="D1098" s="19" t="s">
        <v>88</v>
      </c>
      <c r="E1098" s="20" t="n">
        <v>1.5</v>
      </c>
      <c r="F1098" s="21" t="n">
        <v>0.6</v>
      </c>
      <c r="G1098" s="24" t="s">
        <v>2377</v>
      </c>
    </row>
    <row r="1099" customFormat="false" ht="12.75" hidden="false" customHeight="false" outlineLevel="0" collapsed="false">
      <c r="A1099" s="1" t="s">
        <v>3028</v>
      </c>
      <c r="B1099" s="1" t="s">
        <v>3026</v>
      </c>
      <c r="C1099" s="19" t="s">
        <v>3057</v>
      </c>
      <c r="D1099" s="19" t="s">
        <v>13</v>
      </c>
      <c r="E1099" s="20" t="n">
        <v>1.7</v>
      </c>
      <c r="F1099" s="21" t="n">
        <v>6.25</v>
      </c>
      <c r="G1099" s="24" t="s">
        <v>2377</v>
      </c>
    </row>
    <row r="1100" customFormat="false" ht="12.75" hidden="false" customHeight="false" outlineLevel="0" collapsed="false">
      <c r="A1100" s="1" t="s">
        <v>3028</v>
      </c>
      <c r="B1100" s="1" t="s">
        <v>3026</v>
      </c>
      <c r="C1100" s="19" t="s">
        <v>3058</v>
      </c>
      <c r="D1100" s="19" t="s">
        <v>18</v>
      </c>
      <c r="E1100" s="20" t="n">
        <v>2.2</v>
      </c>
      <c r="F1100" s="21" t="n">
        <v>0.44</v>
      </c>
      <c r="G1100" s="24" t="s">
        <v>2377</v>
      </c>
    </row>
    <row r="1101" customFormat="false" ht="12.75" hidden="false" customHeight="false" outlineLevel="0" collapsed="false">
      <c r="A1101" s="1" t="s">
        <v>3028</v>
      </c>
      <c r="B1101" s="1" t="s">
        <v>3026</v>
      </c>
      <c r="C1101" s="19" t="s">
        <v>3059</v>
      </c>
      <c r="D1101" s="19" t="s">
        <v>13</v>
      </c>
      <c r="E1101" s="20" t="n">
        <v>2.2</v>
      </c>
      <c r="F1101" s="21" t="n">
        <v>3.95</v>
      </c>
      <c r="G1101" s="24" t="s">
        <v>2377</v>
      </c>
    </row>
    <row r="1102" customFormat="false" ht="12.75" hidden="false" customHeight="false" outlineLevel="0" collapsed="false">
      <c r="A1102" s="1" t="s">
        <v>3028</v>
      </c>
      <c r="B1102" s="1" t="s">
        <v>3026</v>
      </c>
      <c r="C1102" s="19" t="s">
        <v>3060</v>
      </c>
      <c r="D1102" s="19" t="s">
        <v>79</v>
      </c>
      <c r="E1102" s="20" t="n">
        <v>2.2</v>
      </c>
      <c r="F1102" s="21" t="n">
        <v>0.44</v>
      </c>
      <c r="G1102" s="24" t="s">
        <v>2377</v>
      </c>
    </row>
    <row r="1103" customFormat="false" ht="12.75" hidden="false" customHeight="false" outlineLevel="0" collapsed="false">
      <c r="A1103" s="1" t="s">
        <v>3028</v>
      </c>
      <c r="B1103" s="1" t="s">
        <v>3026</v>
      </c>
      <c r="C1103" s="19" t="s">
        <v>3061</v>
      </c>
      <c r="D1103" s="19" t="s">
        <v>13</v>
      </c>
      <c r="E1103" s="20" t="n">
        <v>2.2</v>
      </c>
      <c r="F1103" s="21" t="n">
        <v>1.15</v>
      </c>
      <c r="G1103" s="24" t="s">
        <v>2377</v>
      </c>
    </row>
    <row r="1104" customFormat="false" ht="12.75" hidden="false" customHeight="false" outlineLevel="0" collapsed="false">
      <c r="A1104" s="1" t="s">
        <v>3028</v>
      </c>
      <c r="B1104" s="1" t="s">
        <v>3026</v>
      </c>
      <c r="C1104" s="19" t="s">
        <v>3062</v>
      </c>
      <c r="D1104" s="19" t="s">
        <v>13</v>
      </c>
      <c r="E1104" s="20" t="n">
        <v>2.3</v>
      </c>
      <c r="F1104" s="21" t="n">
        <v>1.27</v>
      </c>
      <c r="G1104" s="24" t="s">
        <v>2377</v>
      </c>
    </row>
    <row r="1105" customFormat="false" ht="12.75" hidden="false" customHeight="false" outlineLevel="0" collapsed="false">
      <c r="A1105" s="1" t="s">
        <v>3028</v>
      </c>
      <c r="B1105" s="1" t="s">
        <v>3026</v>
      </c>
      <c r="C1105" s="19" t="s">
        <v>3063</v>
      </c>
      <c r="D1105" s="19" t="s">
        <v>49</v>
      </c>
      <c r="E1105" s="20" t="n">
        <v>2.3</v>
      </c>
      <c r="F1105" s="21" t="n">
        <v>0.44</v>
      </c>
      <c r="G1105" s="24" t="s">
        <v>2377</v>
      </c>
    </row>
    <row r="1106" customFormat="false" ht="12.75" hidden="false" customHeight="false" outlineLevel="0" collapsed="false">
      <c r="A1106" s="1" t="s">
        <v>3028</v>
      </c>
      <c r="B1106" s="1" t="s">
        <v>3026</v>
      </c>
      <c r="C1106" s="19" t="s">
        <v>3064</v>
      </c>
      <c r="D1106" s="19" t="s">
        <v>390</v>
      </c>
      <c r="E1106" s="20" t="n">
        <v>2.3</v>
      </c>
      <c r="F1106" s="21" t="n">
        <v>0.52</v>
      </c>
      <c r="G1106" s="24" t="s">
        <v>2377</v>
      </c>
    </row>
    <row r="1107" customFormat="false" ht="12.75" hidden="false" customHeight="false" outlineLevel="0" collapsed="false">
      <c r="A1107" s="1" t="s">
        <v>3028</v>
      </c>
      <c r="B1107" s="1" t="s">
        <v>3026</v>
      </c>
      <c r="C1107" s="19" t="s">
        <v>3065</v>
      </c>
      <c r="D1107" s="19" t="s">
        <v>13</v>
      </c>
      <c r="E1107" s="20" t="n">
        <v>2.5</v>
      </c>
      <c r="F1107" s="21" t="n">
        <v>3.95</v>
      </c>
      <c r="G1107" s="24" t="s">
        <v>2377</v>
      </c>
    </row>
    <row r="1108" customFormat="false" ht="12.75" hidden="false" customHeight="false" outlineLevel="0" collapsed="false">
      <c r="A1108" s="1" t="s">
        <v>3028</v>
      </c>
      <c r="B1108" s="1" t="s">
        <v>3026</v>
      </c>
      <c r="C1108" s="19" t="s">
        <v>3066</v>
      </c>
      <c r="D1108" s="19" t="s">
        <v>13</v>
      </c>
      <c r="E1108" s="20" t="n">
        <v>2.5</v>
      </c>
      <c r="F1108" s="21" t="n">
        <v>3.35</v>
      </c>
      <c r="G1108" s="24" t="s">
        <v>2377</v>
      </c>
    </row>
    <row r="1109" customFormat="false" ht="12.75" hidden="false" customHeight="false" outlineLevel="0" collapsed="false">
      <c r="A1109" s="1" t="s">
        <v>3028</v>
      </c>
      <c r="B1109" s="1" t="s">
        <v>3026</v>
      </c>
      <c r="C1109" s="19" t="s">
        <v>3067</v>
      </c>
      <c r="D1109" s="19" t="s">
        <v>13</v>
      </c>
      <c r="E1109" s="20" t="n">
        <v>2.5</v>
      </c>
      <c r="F1109" s="21" t="n">
        <v>5.35</v>
      </c>
      <c r="G1109" s="24" t="s">
        <v>2377</v>
      </c>
    </row>
    <row r="1110" customFormat="false" ht="12.75" hidden="false" customHeight="false" outlineLevel="0" collapsed="false">
      <c r="A1110" s="1" t="s">
        <v>3028</v>
      </c>
      <c r="B1110" s="1" t="s">
        <v>3026</v>
      </c>
      <c r="C1110" s="25" t="s">
        <v>3068</v>
      </c>
      <c r="D1110" s="19" t="s">
        <v>13</v>
      </c>
      <c r="E1110" s="20" t="n">
        <v>1.4</v>
      </c>
      <c r="F1110" s="21" t="n">
        <v>1.32</v>
      </c>
      <c r="G1110" s="24" t="s">
        <v>112</v>
      </c>
    </row>
    <row r="1112" customFormat="false" ht="31.5" hidden="false" customHeight="false" outlineLevel="0" collapsed="false">
      <c r="B1112" s="1" t="s">
        <v>3162</v>
      </c>
      <c r="C1112" s="52" t="s">
        <v>3163</v>
      </c>
      <c r="D1112" s="11" t="s">
        <v>1</v>
      </c>
    </row>
    <row r="1113" customFormat="false" ht="12.75" hidden="false" customHeight="false" outlineLevel="0" collapsed="false">
      <c r="A1113" s="1" t="s">
        <v>3164</v>
      </c>
      <c r="B1113" s="1" t="s">
        <v>3162</v>
      </c>
      <c r="C1113" s="19" t="s">
        <v>3165</v>
      </c>
      <c r="D1113" s="19" t="s">
        <v>2168</v>
      </c>
      <c r="E1113" s="20" t="s">
        <v>3166</v>
      </c>
      <c r="F1113" s="21" t="n">
        <v>6</v>
      </c>
      <c r="G1113" s="24" t="s">
        <v>3167</v>
      </c>
    </row>
    <row r="1114" customFormat="false" ht="12.75" hidden="false" customHeight="false" outlineLevel="0" collapsed="false">
      <c r="A1114" s="1" t="s">
        <v>3164</v>
      </c>
      <c r="B1114" s="1" t="s">
        <v>3162</v>
      </c>
      <c r="C1114" s="19" t="s">
        <v>3168</v>
      </c>
      <c r="D1114" s="50" t="s">
        <v>88</v>
      </c>
      <c r="E1114" s="20" t="s">
        <v>3166</v>
      </c>
      <c r="F1114" s="21" t="n">
        <v>4.05</v>
      </c>
      <c r="G1114" s="24" t="s">
        <v>3167</v>
      </c>
    </row>
    <row r="1115" customFormat="false" ht="12.75" hidden="false" customHeight="false" outlineLevel="0" collapsed="false">
      <c r="A1115" s="1" t="s">
        <v>3164</v>
      </c>
      <c r="B1115" s="1" t="s">
        <v>3162</v>
      </c>
      <c r="C1115" s="19" t="s">
        <v>3169</v>
      </c>
      <c r="D1115" s="50" t="s">
        <v>88</v>
      </c>
      <c r="E1115" s="20" t="s">
        <v>3166</v>
      </c>
      <c r="F1115" s="21" t="n">
        <v>1.35</v>
      </c>
      <c r="G1115" s="24" t="s">
        <v>3167</v>
      </c>
    </row>
    <row r="1116" customFormat="false" ht="12.75" hidden="false" customHeight="false" outlineLevel="0" collapsed="false">
      <c r="A1116" s="1" t="s">
        <v>3164</v>
      </c>
      <c r="B1116" s="1" t="s">
        <v>3162</v>
      </c>
      <c r="C1116" s="19" t="s">
        <v>3170</v>
      </c>
      <c r="D1116" s="50" t="s">
        <v>88</v>
      </c>
      <c r="E1116" s="20" t="s">
        <v>3166</v>
      </c>
      <c r="F1116" s="21" t="n">
        <v>1.98</v>
      </c>
      <c r="G1116" s="24" t="s">
        <v>3167</v>
      </c>
    </row>
    <row r="1117" customFormat="false" ht="12.75" hidden="false" customHeight="false" outlineLevel="0" collapsed="false">
      <c r="A1117" s="1" t="s">
        <v>3164</v>
      </c>
      <c r="B1117" s="1" t="s">
        <v>3162</v>
      </c>
      <c r="C1117" s="19" t="s">
        <v>3171</v>
      </c>
      <c r="D1117" s="19" t="s">
        <v>13</v>
      </c>
      <c r="E1117" s="20" t="s">
        <v>3166</v>
      </c>
      <c r="F1117" s="21" t="n">
        <v>4.4</v>
      </c>
      <c r="G1117" s="24" t="s">
        <v>3167</v>
      </c>
    </row>
    <row r="1118" customFormat="false" ht="12.75" hidden="false" customHeight="false" outlineLevel="0" collapsed="false">
      <c r="A1118" s="1" t="s">
        <v>3164</v>
      </c>
      <c r="B1118" s="1" t="s">
        <v>3162</v>
      </c>
      <c r="C1118" s="19" t="s">
        <v>3172</v>
      </c>
      <c r="D1118" s="19" t="s">
        <v>49</v>
      </c>
      <c r="E1118" s="20" t="s">
        <v>3166</v>
      </c>
      <c r="F1118" s="21" t="n">
        <v>0.6</v>
      </c>
      <c r="G1118" s="24" t="s">
        <v>3167</v>
      </c>
    </row>
    <row r="1119" customFormat="false" ht="12.75" hidden="false" customHeight="false" outlineLevel="0" collapsed="false">
      <c r="A1119" s="1" t="s">
        <v>3164</v>
      </c>
      <c r="B1119" s="1" t="s">
        <v>3162</v>
      </c>
      <c r="C1119" s="19" t="s">
        <v>3173</v>
      </c>
      <c r="D1119" s="19" t="s">
        <v>193</v>
      </c>
      <c r="E1119" s="20" t="s">
        <v>3166</v>
      </c>
      <c r="F1119" s="21" t="n">
        <v>1.56</v>
      </c>
      <c r="G1119" s="24" t="s">
        <v>3167</v>
      </c>
    </row>
    <row r="1120" customFormat="false" ht="12.75" hidden="false" customHeight="false" outlineLevel="0" collapsed="false">
      <c r="A1120" s="1" t="s">
        <v>3164</v>
      </c>
      <c r="B1120" s="1" t="s">
        <v>3162</v>
      </c>
      <c r="C1120" s="19" t="s">
        <v>3174</v>
      </c>
      <c r="D1120" s="19" t="s">
        <v>79</v>
      </c>
      <c r="E1120" s="20" t="s">
        <v>3166</v>
      </c>
      <c r="F1120" s="21" t="n">
        <v>2.4</v>
      </c>
      <c r="G1120" s="24" t="s">
        <v>3167</v>
      </c>
    </row>
    <row r="1121" customFormat="false" ht="12.75" hidden="false" customHeight="false" outlineLevel="0" collapsed="false">
      <c r="A1121" s="1" t="s">
        <v>3164</v>
      </c>
      <c r="B1121" s="1" t="s">
        <v>3162</v>
      </c>
      <c r="C1121" s="19" t="s">
        <v>3175</v>
      </c>
      <c r="D1121" s="19" t="s">
        <v>79</v>
      </c>
      <c r="E1121" s="20" t="s">
        <v>3166</v>
      </c>
      <c r="F1121" s="21" t="n">
        <v>1.65</v>
      </c>
      <c r="G1121" s="24" t="s">
        <v>3167</v>
      </c>
    </row>
    <row r="1122" customFormat="false" ht="12.75" hidden="false" customHeight="false" outlineLevel="0" collapsed="false">
      <c r="A1122" s="1" t="s">
        <v>3176</v>
      </c>
      <c r="B1122" s="1" t="s">
        <v>3162</v>
      </c>
      <c r="C1122" s="27" t="s">
        <v>3177</v>
      </c>
      <c r="D1122" s="27" t="s">
        <v>79</v>
      </c>
      <c r="E1122" s="27"/>
      <c r="F1122" s="31"/>
      <c r="G1122" s="27"/>
      <c r="H1122" s="30" t="s">
        <v>61</v>
      </c>
      <c r="I1122" s="31" t="n">
        <v>1.19</v>
      </c>
      <c r="J1122" s="30" t="s">
        <v>1067</v>
      </c>
    </row>
    <row r="1123" customFormat="false" ht="12.75" hidden="false" customHeight="false" outlineLevel="0" collapsed="false">
      <c r="A1123" s="1" t="s">
        <v>3176</v>
      </c>
      <c r="B1123" s="1" t="s">
        <v>3162</v>
      </c>
      <c r="C1123" s="27" t="s">
        <v>3178</v>
      </c>
      <c r="D1123" s="27" t="s">
        <v>13</v>
      </c>
      <c r="E1123" s="27"/>
      <c r="F1123" s="31"/>
      <c r="G1123" s="27"/>
      <c r="H1123" s="30" t="s">
        <v>61</v>
      </c>
      <c r="I1123" s="31" t="n">
        <v>2.95</v>
      </c>
      <c r="J1123" s="30" t="s">
        <v>1067</v>
      </c>
    </row>
    <row r="1124" customFormat="false" ht="12.75" hidden="false" customHeight="false" outlineLevel="0" collapsed="false">
      <c r="A1124" s="1" t="s">
        <v>3176</v>
      </c>
      <c r="B1124" s="1" t="s">
        <v>3162</v>
      </c>
      <c r="C1124" s="27" t="s">
        <v>3179</v>
      </c>
      <c r="D1124" s="27" t="s">
        <v>13</v>
      </c>
      <c r="E1124" s="27"/>
      <c r="F1124" s="31"/>
      <c r="G1124" s="27"/>
      <c r="H1124" s="30" t="s">
        <v>61</v>
      </c>
      <c r="I1124" s="31" t="n">
        <v>1.99</v>
      </c>
      <c r="J1124" s="30" t="s">
        <v>1067</v>
      </c>
    </row>
    <row r="1125" customFormat="false" ht="12.75" hidden="false" customHeight="false" outlineLevel="0" collapsed="false">
      <c r="A1125" s="1" t="s">
        <v>3176</v>
      </c>
      <c r="B1125" s="1" t="s">
        <v>3162</v>
      </c>
      <c r="C1125" s="27" t="s">
        <v>3180</v>
      </c>
      <c r="D1125" s="27" t="s">
        <v>13</v>
      </c>
      <c r="E1125" s="27"/>
      <c r="F1125" s="31"/>
      <c r="G1125" s="27"/>
      <c r="H1125" s="30" t="s">
        <v>61</v>
      </c>
      <c r="I1125" s="31" t="n">
        <v>8</v>
      </c>
      <c r="J1125" s="30" t="s">
        <v>1067</v>
      </c>
    </row>
    <row r="1126" customFormat="false" ht="12.75" hidden="false" customHeight="false" outlineLevel="0" collapsed="false">
      <c r="A1126" s="1" t="s">
        <v>3176</v>
      </c>
      <c r="B1126" s="1" t="s">
        <v>3162</v>
      </c>
      <c r="C1126" s="27" t="s">
        <v>3181</v>
      </c>
      <c r="D1126" s="27" t="s">
        <v>13</v>
      </c>
      <c r="E1126" s="27"/>
      <c r="F1126" s="31"/>
      <c r="G1126" s="27"/>
      <c r="H1126" s="30" t="s">
        <v>61</v>
      </c>
      <c r="I1126" s="31" t="n">
        <v>1.99</v>
      </c>
      <c r="J1126" s="30" t="s">
        <v>1067</v>
      </c>
    </row>
    <row r="1127" customFormat="false" ht="12.75" hidden="false" customHeight="false" outlineLevel="0" collapsed="false">
      <c r="A1127" s="1" t="s">
        <v>3176</v>
      </c>
      <c r="B1127" s="1" t="s">
        <v>3162</v>
      </c>
      <c r="C1127" s="27" t="s">
        <v>3182</v>
      </c>
      <c r="D1127" s="27" t="s">
        <v>13</v>
      </c>
      <c r="E1127" s="27"/>
      <c r="F1127" s="31"/>
      <c r="G1127" s="27"/>
      <c r="H1127" s="30" t="s">
        <v>61</v>
      </c>
      <c r="I1127" s="31" t="n">
        <v>2.95</v>
      </c>
      <c r="J1127" s="30" t="s">
        <v>1067</v>
      </c>
    </row>
    <row r="1128" customFormat="false" ht="12.75" hidden="false" customHeight="false" outlineLevel="0" collapsed="false">
      <c r="A1128" s="1" t="s">
        <v>3176</v>
      </c>
      <c r="B1128" s="1" t="s">
        <v>3162</v>
      </c>
      <c r="C1128" s="27" t="s">
        <v>3183</v>
      </c>
      <c r="D1128" s="27" t="s">
        <v>13</v>
      </c>
      <c r="E1128" s="27"/>
      <c r="F1128" s="31"/>
      <c r="G1128" s="27"/>
      <c r="H1128" s="30" t="s">
        <v>61</v>
      </c>
      <c r="I1128" s="31" t="n">
        <v>2.49</v>
      </c>
      <c r="J1128" s="30" t="s">
        <v>1067</v>
      </c>
    </row>
    <row r="1129" customFormat="false" ht="12.75" hidden="false" customHeight="false" outlineLevel="0" collapsed="false">
      <c r="A1129" s="1" t="s">
        <v>3176</v>
      </c>
      <c r="B1129" s="1" t="s">
        <v>3162</v>
      </c>
      <c r="C1129" s="27" t="s">
        <v>3184</v>
      </c>
      <c r="D1129" s="27" t="s">
        <v>13</v>
      </c>
      <c r="E1129" s="27"/>
      <c r="F1129" s="31"/>
      <c r="G1129" s="27"/>
      <c r="H1129" s="30" t="s">
        <v>61</v>
      </c>
      <c r="I1129" s="31" t="n">
        <v>4.45</v>
      </c>
      <c r="J1129" s="30" t="s">
        <v>1067</v>
      </c>
    </row>
    <row r="1130" customFormat="false" ht="12.75" hidden="false" customHeight="false" outlineLevel="0" collapsed="false">
      <c r="A1130" s="1" t="s">
        <v>3164</v>
      </c>
      <c r="B1130" s="1" t="s">
        <v>3162</v>
      </c>
      <c r="C1130" s="27" t="s">
        <v>3185</v>
      </c>
      <c r="D1130" s="27" t="s">
        <v>16</v>
      </c>
      <c r="E1130" s="27"/>
      <c r="F1130" s="31"/>
      <c r="G1130" s="27"/>
      <c r="H1130" s="30" t="s">
        <v>61</v>
      </c>
      <c r="I1130" s="31" t="n">
        <v>0.59</v>
      </c>
      <c r="J1130" s="30" t="s">
        <v>1067</v>
      </c>
    </row>
    <row r="1131" customFormat="false" ht="12.75" hidden="false" customHeight="false" outlineLevel="0" collapsed="false">
      <c r="A1131" s="1" t="s">
        <v>3164</v>
      </c>
      <c r="B1131" s="1" t="s">
        <v>3162</v>
      </c>
      <c r="C1131" s="27" t="s">
        <v>3186</v>
      </c>
      <c r="D1131" s="27" t="s">
        <v>13</v>
      </c>
      <c r="E1131" s="27"/>
      <c r="F1131" s="31"/>
      <c r="G1131" s="27"/>
      <c r="H1131" s="30" t="s">
        <v>61</v>
      </c>
      <c r="I1131" s="31" t="n">
        <v>5.95</v>
      </c>
      <c r="J1131" s="30" t="s">
        <v>1067</v>
      </c>
    </row>
    <row r="1132" customFormat="false" ht="12.75" hidden="false" customHeight="false" outlineLevel="0" collapsed="false">
      <c r="A1132" s="1" t="s">
        <v>3164</v>
      </c>
      <c r="B1132" s="1" t="s">
        <v>3162</v>
      </c>
      <c r="C1132" s="27" t="s">
        <v>3187</v>
      </c>
      <c r="D1132" s="27" t="s">
        <v>13</v>
      </c>
      <c r="E1132" s="27"/>
      <c r="F1132" s="31"/>
      <c r="G1132" s="27"/>
      <c r="H1132" s="30" t="s">
        <v>61</v>
      </c>
      <c r="I1132" s="31" t="n">
        <v>4.95</v>
      </c>
      <c r="J1132" s="30" t="s">
        <v>1067</v>
      </c>
    </row>
    <row r="1133" customFormat="false" ht="12.75" hidden="false" customHeight="false" outlineLevel="0" collapsed="false">
      <c r="A1133" s="1" t="s">
        <v>3164</v>
      </c>
      <c r="B1133" s="1" t="s">
        <v>3162</v>
      </c>
      <c r="C1133" s="27" t="s">
        <v>3188</v>
      </c>
      <c r="D1133" s="27" t="s">
        <v>13</v>
      </c>
      <c r="E1133" s="27"/>
      <c r="F1133" s="31"/>
      <c r="G1133" s="27"/>
      <c r="H1133" s="30" t="s">
        <v>168</v>
      </c>
      <c r="I1133" s="31" t="n">
        <v>1.69</v>
      </c>
      <c r="J1133" s="30" t="s">
        <v>1067</v>
      </c>
    </row>
    <row r="1134" customFormat="false" ht="12.75" hidden="false" customHeight="false" outlineLevel="0" collapsed="false">
      <c r="A1134" s="1" t="s">
        <v>3164</v>
      </c>
      <c r="B1134" s="1" t="s">
        <v>3162</v>
      </c>
      <c r="C1134" s="19" t="s">
        <v>3189</v>
      </c>
      <c r="D1134" s="19" t="s">
        <v>13</v>
      </c>
      <c r="E1134" s="20" t="s">
        <v>3166</v>
      </c>
      <c r="F1134" s="21" t="n">
        <v>1.49</v>
      </c>
      <c r="G1134" s="24" t="s">
        <v>3190</v>
      </c>
    </row>
    <row r="1135" customFormat="false" ht="12.75" hidden="false" customHeight="false" outlineLevel="0" collapsed="false">
      <c r="A1135" s="1" t="s">
        <v>3164</v>
      </c>
      <c r="B1135" s="1" t="s">
        <v>3162</v>
      </c>
      <c r="C1135" s="19" t="s">
        <v>3191</v>
      </c>
      <c r="D1135" s="19" t="s">
        <v>2202</v>
      </c>
      <c r="E1135" s="20" t="s">
        <v>3166</v>
      </c>
      <c r="F1135" s="21" t="n">
        <v>1.24</v>
      </c>
      <c r="G1135" s="24" t="s">
        <v>3190</v>
      </c>
    </row>
    <row r="1136" customFormat="false" ht="12.75" hidden="false" customHeight="false" outlineLevel="0" collapsed="false">
      <c r="A1136" s="1" t="s">
        <v>3164</v>
      </c>
      <c r="B1136" s="1" t="s">
        <v>3162</v>
      </c>
      <c r="C1136" s="19" t="s">
        <v>3192</v>
      </c>
      <c r="D1136" s="19" t="s">
        <v>88</v>
      </c>
      <c r="E1136" s="20" t="s">
        <v>3166</v>
      </c>
      <c r="F1136" s="21" t="n">
        <v>1.25</v>
      </c>
      <c r="G1136" s="24" t="s">
        <v>3190</v>
      </c>
    </row>
    <row r="1137" customFormat="false" ht="12.75" hidden="false" customHeight="false" outlineLevel="0" collapsed="false">
      <c r="A1137" s="1" t="s">
        <v>3164</v>
      </c>
      <c r="B1137" s="1" t="s">
        <v>3162</v>
      </c>
      <c r="C1137" s="19" t="s">
        <v>3193</v>
      </c>
      <c r="D1137" s="19" t="s">
        <v>88</v>
      </c>
      <c r="E1137" s="20" t="s">
        <v>3166</v>
      </c>
      <c r="F1137" s="21" t="n">
        <v>0.95</v>
      </c>
      <c r="G1137" s="24" t="s">
        <v>3190</v>
      </c>
    </row>
    <row r="1138" customFormat="false" ht="12.75" hidden="false" customHeight="false" outlineLevel="0" collapsed="false">
      <c r="A1138" s="1" t="s">
        <v>3164</v>
      </c>
      <c r="B1138" s="1" t="s">
        <v>3162</v>
      </c>
      <c r="C1138" s="19" t="s">
        <v>3194</v>
      </c>
      <c r="D1138" s="19" t="s">
        <v>13</v>
      </c>
      <c r="E1138" s="20" t="s">
        <v>3166</v>
      </c>
      <c r="F1138" s="21" t="n">
        <v>9</v>
      </c>
      <c r="G1138" s="24" t="s">
        <v>3190</v>
      </c>
    </row>
    <row r="1139" customFormat="false" ht="12.75" hidden="false" customHeight="false" outlineLevel="0" collapsed="false">
      <c r="A1139" s="1" t="s">
        <v>3164</v>
      </c>
      <c r="B1139" s="1" t="s">
        <v>3162</v>
      </c>
      <c r="C1139" s="19" t="s">
        <v>3195</v>
      </c>
      <c r="D1139" s="19" t="s">
        <v>13</v>
      </c>
      <c r="E1139" s="20" t="s">
        <v>3166</v>
      </c>
      <c r="F1139" s="21" t="n">
        <v>5.5</v>
      </c>
      <c r="G1139" s="24" t="s">
        <v>3190</v>
      </c>
    </row>
    <row r="1140" customFormat="false" ht="12.75" hidden="false" customHeight="false" outlineLevel="0" collapsed="false">
      <c r="A1140" s="1" t="s">
        <v>3164</v>
      </c>
      <c r="B1140" s="1" t="s">
        <v>3162</v>
      </c>
      <c r="C1140" s="19" t="s">
        <v>3196</v>
      </c>
      <c r="D1140" s="19" t="s">
        <v>13</v>
      </c>
      <c r="E1140" s="20" t="s">
        <v>3166</v>
      </c>
      <c r="F1140" s="21" t="n">
        <v>1.95</v>
      </c>
      <c r="G1140" s="24" t="s">
        <v>3190</v>
      </c>
    </row>
    <row r="1141" customFormat="false" ht="12.75" hidden="false" customHeight="false" outlineLevel="0" collapsed="false">
      <c r="A1141" s="1" t="s">
        <v>3164</v>
      </c>
      <c r="B1141" s="1" t="s">
        <v>3162</v>
      </c>
      <c r="C1141" s="19" t="s">
        <v>3197</v>
      </c>
      <c r="D1141" s="19" t="s">
        <v>79</v>
      </c>
      <c r="E1141" s="20" t="s">
        <v>3166</v>
      </c>
      <c r="F1141" s="21" t="n">
        <v>0.79</v>
      </c>
      <c r="G1141" s="24" t="s">
        <v>3190</v>
      </c>
    </row>
    <row r="1142" customFormat="false" ht="12.75" hidden="false" customHeight="false" outlineLevel="0" collapsed="false">
      <c r="A1142" s="1" t="s">
        <v>3164</v>
      </c>
      <c r="B1142" s="1" t="s">
        <v>3162</v>
      </c>
      <c r="C1142" s="19" t="s">
        <v>3198</v>
      </c>
      <c r="D1142" s="19" t="s">
        <v>13</v>
      </c>
      <c r="E1142" s="20" t="s">
        <v>3166</v>
      </c>
      <c r="F1142" s="21" t="n">
        <v>4.45</v>
      </c>
      <c r="G1142" s="24" t="s">
        <v>3190</v>
      </c>
    </row>
    <row r="1144" customFormat="false" ht="17.35" hidden="false" customHeight="false" outlineLevel="0" collapsed="false">
      <c r="C1144" s="52" t="s">
        <v>3948</v>
      </c>
      <c r="D1144" s="11" t="s">
        <v>1</v>
      </c>
    </row>
    <row r="1145" customFormat="false" ht="12.75" hidden="false" customHeight="false" outlineLevel="0" collapsed="false">
      <c r="A1145" s="1" t="s">
        <v>3949</v>
      </c>
      <c r="C1145" s="27" t="s">
        <v>3950</v>
      </c>
      <c r="D1145" s="27" t="s">
        <v>88</v>
      </c>
      <c r="E1145" s="27"/>
      <c r="F1145" s="31"/>
      <c r="G1145" s="27"/>
      <c r="H1145" s="30" t="s">
        <v>61</v>
      </c>
      <c r="I1145" s="31" t="n">
        <v>1.25</v>
      </c>
      <c r="J1145" s="30" t="s">
        <v>3144</v>
      </c>
    </row>
    <row r="1146" customFormat="false" ht="12.75" hidden="false" customHeight="false" outlineLevel="0" collapsed="false">
      <c r="A1146" s="1" t="s">
        <v>3949</v>
      </c>
      <c r="C1146" s="27" t="s">
        <v>3951</v>
      </c>
      <c r="D1146" s="27" t="s">
        <v>13</v>
      </c>
      <c r="E1146" s="27"/>
      <c r="F1146" s="31"/>
      <c r="G1146" s="27"/>
      <c r="H1146" s="30" t="s">
        <v>61</v>
      </c>
      <c r="I1146" s="31" t="n">
        <v>1.45</v>
      </c>
      <c r="J1146" s="30" t="s">
        <v>3144</v>
      </c>
    </row>
    <row r="1147" customFormat="false" ht="12.75" hidden="false" customHeight="false" outlineLevel="0" collapsed="false">
      <c r="A1147" s="1" t="s">
        <v>3949</v>
      </c>
      <c r="C1147" s="27" t="s">
        <v>3952</v>
      </c>
      <c r="D1147" s="27" t="s">
        <v>13</v>
      </c>
      <c r="E1147" s="27"/>
      <c r="F1147" s="31"/>
      <c r="G1147" s="27"/>
      <c r="H1147" s="30" t="s">
        <v>61</v>
      </c>
      <c r="I1147" s="31" t="n">
        <v>3.99</v>
      </c>
      <c r="J1147" s="30" t="s">
        <v>3144</v>
      </c>
    </row>
    <row r="1148" customFormat="false" ht="12.75" hidden="false" customHeight="false" outlineLevel="0" collapsed="false">
      <c r="A1148" s="1" t="s">
        <v>3949</v>
      </c>
      <c r="C1148" s="27" t="s">
        <v>3953</v>
      </c>
      <c r="D1148" s="27" t="s">
        <v>20</v>
      </c>
      <c r="E1148" s="27"/>
      <c r="F1148" s="31"/>
      <c r="G1148" s="27"/>
      <c r="H1148" s="30" t="s">
        <v>61</v>
      </c>
      <c r="I1148" s="31" t="n">
        <v>1.25</v>
      </c>
      <c r="J1148" s="30" t="s">
        <v>3144</v>
      </c>
    </row>
    <row r="1149" customFormat="false" ht="12.75" hidden="false" customHeight="false" outlineLevel="0" collapsed="false">
      <c r="A1149" s="1" t="s">
        <v>3949</v>
      </c>
      <c r="C1149" s="27" t="s">
        <v>3954</v>
      </c>
      <c r="D1149" s="27" t="s">
        <v>49</v>
      </c>
      <c r="E1149" s="27"/>
      <c r="F1149" s="31"/>
      <c r="G1149" s="27"/>
      <c r="H1149" s="30" t="s">
        <v>61</v>
      </c>
      <c r="I1149" s="31" t="n">
        <v>0.99</v>
      </c>
      <c r="J1149" s="30" t="s">
        <v>3144</v>
      </c>
    </row>
    <row r="1150" customFormat="false" ht="12.75" hidden="false" customHeight="false" outlineLevel="0" collapsed="false">
      <c r="A1150" s="1" t="s">
        <v>3949</v>
      </c>
      <c r="C1150" s="27" t="s">
        <v>3955</v>
      </c>
      <c r="D1150" s="27" t="s">
        <v>16</v>
      </c>
      <c r="E1150" s="27"/>
      <c r="F1150" s="31"/>
      <c r="G1150" s="27"/>
      <c r="H1150" s="30" t="s">
        <v>61</v>
      </c>
      <c r="I1150" s="31" t="n">
        <v>1.2</v>
      </c>
      <c r="J1150" s="30" t="s">
        <v>3144</v>
      </c>
    </row>
    <row r="1151" customFormat="false" ht="12.75" hidden="false" customHeight="false" outlineLevel="0" collapsed="false">
      <c r="A1151" s="1" t="s">
        <v>3949</v>
      </c>
      <c r="C1151" s="27" t="s">
        <v>3956</v>
      </c>
      <c r="D1151" s="27" t="s">
        <v>79</v>
      </c>
      <c r="E1151" s="27"/>
      <c r="F1151" s="31"/>
      <c r="G1151" s="27"/>
      <c r="H1151" s="30" t="s">
        <v>61</v>
      </c>
      <c r="I1151" s="31" t="n">
        <v>2.65</v>
      </c>
      <c r="J1151" s="30" t="s">
        <v>3144</v>
      </c>
    </row>
    <row r="1152" customFormat="false" ht="12.75" hidden="false" customHeight="false" outlineLevel="0" collapsed="false">
      <c r="A1152" s="1" t="s">
        <v>3949</v>
      </c>
      <c r="C1152" s="27" t="s">
        <v>3957</v>
      </c>
      <c r="D1152" s="27" t="s">
        <v>334</v>
      </c>
      <c r="E1152" s="27"/>
      <c r="F1152" s="31"/>
      <c r="G1152" s="27"/>
      <c r="H1152" s="30" t="s">
        <v>61</v>
      </c>
      <c r="I1152" s="31" t="n">
        <v>2.65</v>
      </c>
      <c r="J1152" s="30" t="s">
        <v>3144</v>
      </c>
    </row>
    <row r="1153" customFormat="false" ht="12.75" hidden="false" customHeight="false" outlineLevel="0" collapsed="false">
      <c r="A1153" s="1" t="s">
        <v>3949</v>
      </c>
      <c r="C1153" s="27" t="s">
        <v>3958</v>
      </c>
      <c r="D1153" s="27" t="s">
        <v>70</v>
      </c>
      <c r="E1153" s="27"/>
      <c r="F1153" s="31"/>
      <c r="G1153" s="27"/>
      <c r="H1153" s="30" t="s">
        <v>61</v>
      </c>
      <c r="I1153" s="31" t="n">
        <v>1.23</v>
      </c>
      <c r="J1153" s="30" t="s">
        <v>3144</v>
      </c>
    </row>
    <row r="1154" customFormat="false" ht="12.75" hidden="false" customHeight="false" outlineLevel="0" collapsed="false">
      <c r="A1154" s="1" t="s">
        <v>3949</v>
      </c>
      <c r="C1154" s="27" t="s">
        <v>3959</v>
      </c>
      <c r="D1154" s="27" t="s">
        <v>13</v>
      </c>
      <c r="E1154" s="27"/>
      <c r="F1154" s="31"/>
      <c r="G1154" s="27"/>
      <c r="H1154" s="30" t="s">
        <v>61</v>
      </c>
      <c r="I1154" s="31" t="n">
        <v>4.25</v>
      </c>
      <c r="J1154" s="30" t="s">
        <v>3144</v>
      </c>
    </row>
    <row r="1155" customFormat="false" ht="12.75" hidden="false" customHeight="false" outlineLevel="0" collapsed="false">
      <c r="A1155" s="1" t="s">
        <v>3949</v>
      </c>
      <c r="C1155" s="27" t="s">
        <v>3960</v>
      </c>
      <c r="D1155" s="27" t="s">
        <v>274</v>
      </c>
      <c r="E1155" s="27"/>
      <c r="F1155" s="31"/>
      <c r="G1155" s="27"/>
      <c r="H1155" s="30" t="s">
        <v>61</v>
      </c>
      <c r="I1155" s="31" t="n">
        <v>1.29</v>
      </c>
      <c r="J1155" s="30" t="s">
        <v>3144</v>
      </c>
    </row>
    <row r="1156" customFormat="false" ht="12.75" hidden="false" customHeight="false" outlineLevel="0" collapsed="false">
      <c r="A1156" s="1" t="s">
        <v>3949</v>
      </c>
      <c r="C1156" s="27" t="s">
        <v>3961</v>
      </c>
      <c r="D1156" s="27" t="s">
        <v>13</v>
      </c>
      <c r="E1156" s="27"/>
      <c r="F1156" s="31"/>
      <c r="G1156" s="27"/>
      <c r="H1156" s="30" t="s">
        <v>168</v>
      </c>
      <c r="I1156" s="31" t="n">
        <v>10.95</v>
      </c>
      <c r="J1156" s="30" t="s">
        <v>3144</v>
      </c>
    </row>
    <row r="1157" customFormat="false" ht="12.75" hidden="false" customHeight="false" outlineLevel="0" collapsed="false">
      <c r="A1157" s="1" t="s">
        <v>3949</v>
      </c>
      <c r="C1157" s="27" t="s">
        <v>3962</v>
      </c>
      <c r="D1157" s="27" t="s">
        <v>13</v>
      </c>
      <c r="E1157" s="27"/>
      <c r="F1157" s="31"/>
      <c r="G1157" s="27"/>
      <c r="H1157" s="30" t="s">
        <v>168</v>
      </c>
      <c r="I1157" s="31" t="n">
        <v>9.08</v>
      </c>
      <c r="J1157" s="30" t="s">
        <v>3144</v>
      </c>
    </row>
    <row r="1158" customFormat="false" ht="12.75" hidden="false" customHeight="false" outlineLevel="0" collapsed="false">
      <c r="A1158" s="1" t="s">
        <v>3949</v>
      </c>
      <c r="C1158" s="27" t="s">
        <v>3963</v>
      </c>
      <c r="D1158" s="27" t="s">
        <v>13</v>
      </c>
      <c r="E1158" s="27"/>
      <c r="F1158" s="31"/>
      <c r="G1158" s="27"/>
      <c r="H1158" s="30" t="s">
        <v>168</v>
      </c>
      <c r="I1158" s="31" t="n">
        <v>2.49</v>
      </c>
      <c r="J1158" s="30" t="s">
        <v>3144</v>
      </c>
    </row>
    <row r="1159" customFormat="false" ht="12.75" hidden="false" customHeight="false" outlineLevel="0" collapsed="false">
      <c r="A1159" s="1" t="s">
        <v>3949</v>
      </c>
      <c r="C1159" s="27" t="s">
        <v>3964</v>
      </c>
      <c r="D1159" s="27" t="s">
        <v>26</v>
      </c>
      <c r="E1159" s="27"/>
      <c r="F1159" s="31"/>
      <c r="G1159" s="27"/>
      <c r="H1159" s="30" t="s">
        <v>168</v>
      </c>
      <c r="I1159" s="31" t="n">
        <v>1.29</v>
      </c>
      <c r="J1159" s="30" t="s">
        <v>3144</v>
      </c>
    </row>
    <row r="1161" customFormat="false" ht="17.35" hidden="false" customHeight="false" outlineLevel="0" collapsed="false">
      <c r="C1161" s="52" t="s">
        <v>3270</v>
      </c>
      <c r="D1161" s="11" t="s">
        <v>1</v>
      </c>
    </row>
    <row r="1162" customFormat="false" ht="12.75" hidden="false" customHeight="false" outlineLevel="0" collapsed="false">
      <c r="A1162" s="1" t="s">
        <v>1534</v>
      </c>
      <c r="C1162" s="19" t="s">
        <v>3271</v>
      </c>
      <c r="D1162" s="19" t="s">
        <v>13</v>
      </c>
      <c r="E1162" s="20" t="n">
        <v>1.7</v>
      </c>
      <c r="F1162" s="21" t="n">
        <v>7</v>
      </c>
      <c r="G1162" s="24"/>
    </row>
    <row r="1163" customFormat="false" ht="12.75" hidden="false" customHeight="false" outlineLevel="0" collapsed="false">
      <c r="A1163" s="1" t="s">
        <v>1534</v>
      </c>
      <c r="C1163" s="19" t="s">
        <v>3272</v>
      </c>
      <c r="D1163" s="19" t="s">
        <v>13</v>
      </c>
      <c r="E1163" s="20" t="n">
        <v>1.8</v>
      </c>
      <c r="F1163" s="21" t="n">
        <v>7.95</v>
      </c>
      <c r="G1163" s="24"/>
    </row>
    <row r="1164" customFormat="false" ht="12.75" hidden="false" customHeight="false" outlineLevel="0" collapsed="false">
      <c r="A1164" s="1" t="s">
        <v>1534</v>
      </c>
      <c r="C1164" s="19" t="s">
        <v>3273</v>
      </c>
      <c r="D1164" s="19" t="s">
        <v>13</v>
      </c>
      <c r="E1164" s="20" t="n">
        <v>2</v>
      </c>
      <c r="F1164" s="21" t="n">
        <v>9.95</v>
      </c>
      <c r="G1164" s="24"/>
    </row>
    <row r="1165" customFormat="false" ht="12.75" hidden="false" customHeight="false" outlineLevel="0" collapsed="false">
      <c r="A1165" s="1" t="s">
        <v>1534</v>
      </c>
      <c r="C1165" s="19" t="s">
        <v>3274</v>
      </c>
      <c r="D1165" s="19" t="s">
        <v>13</v>
      </c>
      <c r="E1165" s="20" t="n">
        <v>2.1</v>
      </c>
      <c r="F1165" s="21" t="n">
        <v>2.75</v>
      </c>
      <c r="G1165" s="24"/>
    </row>
    <row r="1166" customFormat="false" ht="12.75" hidden="false" customHeight="false" outlineLevel="0" collapsed="false">
      <c r="A1166" s="1" t="s">
        <v>1534</v>
      </c>
      <c r="C1166" s="19" t="s">
        <v>3275</v>
      </c>
      <c r="D1166" s="19" t="s">
        <v>13</v>
      </c>
      <c r="E1166" s="20" t="n">
        <v>2.1</v>
      </c>
      <c r="F1166" s="21" t="n">
        <v>6</v>
      </c>
      <c r="G1166" s="24"/>
    </row>
    <row r="1167" customFormat="false" ht="12.75" hidden="false" customHeight="false" outlineLevel="0" collapsed="false">
      <c r="A1167" s="1" t="s">
        <v>1534</v>
      </c>
      <c r="C1167" s="19" t="s">
        <v>3276</v>
      </c>
      <c r="D1167" s="19" t="s">
        <v>13</v>
      </c>
      <c r="E1167" s="20" t="n">
        <v>2.3</v>
      </c>
      <c r="F1167" s="21" t="n">
        <v>5</v>
      </c>
      <c r="G1167" s="24"/>
    </row>
    <row r="1168" customFormat="false" ht="12.75" hidden="false" customHeight="false" outlineLevel="0" collapsed="false">
      <c r="A1168" s="1" t="s">
        <v>1534</v>
      </c>
      <c r="C1168" s="19" t="s">
        <v>3277</v>
      </c>
      <c r="D1168" s="19" t="s">
        <v>13</v>
      </c>
      <c r="E1168" s="20" t="n">
        <v>2.3</v>
      </c>
      <c r="F1168" s="21" t="n">
        <v>13.2</v>
      </c>
      <c r="G1168" s="24"/>
    </row>
    <row r="1169" customFormat="false" ht="12.75" hidden="false" customHeight="false" outlineLevel="0" collapsed="false">
      <c r="A1169" s="1" t="s">
        <v>1534</v>
      </c>
      <c r="C1169" s="19" t="s">
        <v>3278</v>
      </c>
      <c r="D1169" s="19" t="s">
        <v>13</v>
      </c>
      <c r="E1169" s="20" t="n">
        <v>2.5</v>
      </c>
      <c r="F1169" s="21" t="n">
        <v>3.5</v>
      </c>
      <c r="G1169" s="24"/>
    </row>
    <row r="1170" customFormat="false" ht="12.75" hidden="false" customHeight="false" outlineLevel="0" collapsed="false">
      <c r="A1170" s="1" t="s">
        <v>1534</v>
      </c>
      <c r="C1170" s="19" t="s">
        <v>3279</v>
      </c>
      <c r="D1170" s="19" t="s">
        <v>13</v>
      </c>
      <c r="E1170" s="20" t="n">
        <v>2.5</v>
      </c>
      <c r="F1170" s="21" t="n">
        <v>7.5</v>
      </c>
      <c r="G1170" s="24"/>
    </row>
    <row r="1172" customFormat="false" ht="17.35" hidden="false" customHeight="false" outlineLevel="0" collapsed="false">
      <c r="C1172" s="52" t="s">
        <v>3280</v>
      </c>
      <c r="D1172" s="11" t="s">
        <v>1</v>
      </c>
    </row>
    <row r="1173" customFormat="false" ht="12.75" hidden="false" customHeight="false" outlineLevel="0" collapsed="false">
      <c r="A1173" s="1" t="s">
        <v>3281</v>
      </c>
      <c r="C1173" s="27" t="s">
        <v>3282</v>
      </c>
      <c r="D1173" s="27" t="s">
        <v>88</v>
      </c>
      <c r="E1173" s="27"/>
      <c r="F1173" s="31"/>
      <c r="G1173" s="27"/>
      <c r="H1173" s="30" t="s">
        <v>61</v>
      </c>
      <c r="I1173" s="31" t="n">
        <v>3.25</v>
      </c>
      <c r="J1173" s="30" t="s">
        <v>3265</v>
      </c>
    </row>
    <row r="1174" customFormat="false" ht="12.75" hidden="false" customHeight="false" outlineLevel="0" collapsed="false">
      <c r="A1174" s="1" t="s">
        <v>3281</v>
      </c>
      <c r="C1174" s="27" t="s">
        <v>3283</v>
      </c>
      <c r="D1174" s="27" t="s">
        <v>390</v>
      </c>
      <c r="E1174" s="27"/>
      <c r="F1174" s="31"/>
      <c r="G1174" s="27"/>
      <c r="H1174" s="30" t="s">
        <v>61</v>
      </c>
      <c r="I1174" s="31" t="n">
        <v>2.85</v>
      </c>
      <c r="J1174" s="30" t="s">
        <v>3265</v>
      </c>
    </row>
    <row r="1175" customFormat="false" ht="12.75" hidden="false" customHeight="false" outlineLevel="0" collapsed="false">
      <c r="A1175" s="1" t="s">
        <v>3281</v>
      </c>
      <c r="C1175" s="27" t="s">
        <v>3284</v>
      </c>
      <c r="D1175" s="27" t="s">
        <v>859</v>
      </c>
      <c r="E1175" s="27"/>
      <c r="F1175" s="31"/>
      <c r="G1175" s="27"/>
      <c r="H1175" s="30" t="s">
        <v>168</v>
      </c>
      <c r="I1175" s="31" t="n">
        <v>3.46</v>
      </c>
      <c r="J1175" s="30" t="s">
        <v>3265</v>
      </c>
    </row>
    <row r="1176" customFormat="false" ht="12.75" hidden="false" customHeight="false" outlineLevel="0" collapsed="false">
      <c r="A1176" s="1" t="s">
        <v>3281</v>
      </c>
      <c r="C1176" s="27" t="s">
        <v>3285</v>
      </c>
      <c r="D1176" s="27" t="s">
        <v>193</v>
      </c>
      <c r="E1176" s="27"/>
      <c r="F1176" s="31"/>
      <c r="G1176" s="27"/>
      <c r="H1176" s="30" t="s">
        <v>168</v>
      </c>
      <c r="I1176" s="31" t="n">
        <v>2.85</v>
      </c>
      <c r="J1176" s="30" t="s">
        <v>3265</v>
      </c>
    </row>
    <row r="1177" customFormat="false" ht="12.75" hidden="false" customHeight="false" outlineLevel="0" collapsed="false">
      <c r="A1177" s="1" t="s">
        <v>1228</v>
      </c>
      <c r="C1177" s="27" t="s">
        <v>1214</v>
      </c>
      <c r="D1177" s="27" t="s">
        <v>88</v>
      </c>
      <c r="E1177" s="27"/>
      <c r="F1177" s="31"/>
      <c r="G1177" s="27"/>
      <c r="H1177" s="30" t="s">
        <v>61</v>
      </c>
      <c r="I1177" s="31" t="n">
        <v>1.95</v>
      </c>
      <c r="J1177" s="30" t="s">
        <v>3265</v>
      </c>
    </row>
    <row r="1178" customFormat="false" ht="12.75" hidden="false" customHeight="false" outlineLevel="0" collapsed="false">
      <c r="A1178" s="1" t="s">
        <v>1228</v>
      </c>
      <c r="C1178" s="27" t="s">
        <v>3286</v>
      </c>
      <c r="D1178" s="27" t="s">
        <v>20</v>
      </c>
      <c r="E1178" s="27"/>
      <c r="F1178" s="31"/>
      <c r="G1178" s="27"/>
      <c r="H1178" s="30" t="s">
        <v>61</v>
      </c>
      <c r="I1178" s="31" t="n">
        <v>1.95</v>
      </c>
      <c r="J1178" s="30" t="s">
        <v>3265</v>
      </c>
    </row>
    <row r="1179" customFormat="false" ht="12.75" hidden="false" customHeight="false" outlineLevel="0" collapsed="false">
      <c r="A1179" s="1" t="s">
        <v>1228</v>
      </c>
      <c r="C1179" s="27" t="s">
        <v>3287</v>
      </c>
      <c r="D1179" s="27" t="s">
        <v>79</v>
      </c>
      <c r="E1179" s="27"/>
      <c r="F1179" s="31"/>
      <c r="G1179" s="27"/>
      <c r="H1179" s="30" t="s">
        <v>61</v>
      </c>
      <c r="I1179" s="31" t="n">
        <v>2.19</v>
      </c>
      <c r="J1179" s="30" t="s">
        <v>3265</v>
      </c>
    </row>
    <row r="1180" customFormat="false" ht="12.75" hidden="false" customHeight="false" outlineLevel="0" collapsed="false">
      <c r="A1180" s="1" t="s">
        <v>1228</v>
      </c>
      <c r="C1180" s="27" t="s">
        <v>3288</v>
      </c>
      <c r="D1180" s="27" t="s">
        <v>334</v>
      </c>
      <c r="E1180" s="27"/>
      <c r="F1180" s="31"/>
      <c r="G1180" s="27"/>
      <c r="H1180" s="30" t="s">
        <v>61</v>
      </c>
      <c r="I1180" s="31" t="n">
        <v>2.19</v>
      </c>
      <c r="J1180" s="30" t="s">
        <v>3265</v>
      </c>
    </row>
    <row r="1181" customFormat="false" ht="12.75" hidden="false" customHeight="false" outlineLevel="0" collapsed="false">
      <c r="A1181" s="1" t="s">
        <v>1228</v>
      </c>
      <c r="C1181" s="27" t="s">
        <v>3289</v>
      </c>
      <c r="D1181" s="27" t="s">
        <v>70</v>
      </c>
      <c r="E1181" s="27"/>
      <c r="F1181" s="31"/>
      <c r="G1181" s="27"/>
      <c r="H1181" s="30" t="s">
        <v>61</v>
      </c>
      <c r="I1181" s="31" t="n">
        <v>1.95</v>
      </c>
      <c r="J1181" s="30" t="s">
        <v>3265</v>
      </c>
    </row>
    <row r="1182" customFormat="false" ht="12.75" hidden="false" customHeight="false" outlineLevel="0" collapsed="false">
      <c r="A1182" s="1" t="s">
        <v>1228</v>
      </c>
      <c r="C1182" s="27" t="s">
        <v>3290</v>
      </c>
      <c r="D1182" s="27" t="s">
        <v>274</v>
      </c>
      <c r="E1182" s="27"/>
      <c r="F1182" s="31"/>
      <c r="G1182" s="27"/>
      <c r="H1182" s="30" t="s">
        <v>61</v>
      </c>
      <c r="I1182" s="31" t="n">
        <v>1.95</v>
      </c>
      <c r="J1182" s="30" t="s">
        <v>3265</v>
      </c>
    </row>
    <row r="1184" customFormat="false" ht="17.35" hidden="false" customHeight="false" outlineLevel="0" collapsed="false">
      <c r="C1184" s="52" t="s">
        <v>3291</v>
      </c>
      <c r="D1184" s="11" t="s">
        <v>1</v>
      </c>
    </row>
    <row r="1185" customFormat="false" ht="12.75" hidden="false" customHeight="false" outlineLevel="0" collapsed="false">
      <c r="A1185" s="1" t="s">
        <v>3292</v>
      </c>
      <c r="C1185" s="27" t="s">
        <v>3293</v>
      </c>
      <c r="D1185" s="27" t="s">
        <v>16</v>
      </c>
      <c r="E1185" s="27"/>
      <c r="F1185" s="31"/>
      <c r="G1185" s="27"/>
      <c r="H1185" s="30" t="s">
        <v>61</v>
      </c>
      <c r="I1185" s="31" t="n">
        <v>0.16</v>
      </c>
      <c r="J1185" s="30" t="s">
        <v>3265</v>
      </c>
    </row>
    <row r="1186" customFormat="false" ht="12.75" hidden="false" customHeight="false" outlineLevel="0" collapsed="false">
      <c r="A1186" s="1" t="s">
        <v>3292</v>
      </c>
      <c r="C1186" s="27" t="s">
        <v>3294</v>
      </c>
      <c r="D1186" s="27" t="s">
        <v>390</v>
      </c>
      <c r="E1186" s="27"/>
      <c r="F1186" s="31"/>
      <c r="G1186" s="27"/>
      <c r="H1186" s="30" t="s">
        <v>61</v>
      </c>
      <c r="I1186" s="31" t="n">
        <v>0.15</v>
      </c>
      <c r="J1186" s="30" t="s">
        <v>3265</v>
      </c>
    </row>
    <row r="1187" customFormat="false" ht="12.75" hidden="false" customHeight="false" outlineLevel="0" collapsed="false">
      <c r="A1187" s="1" t="s">
        <v>3292</v>
      </c>
      <c r="C1187" s="27" t="s">
        <v>3295</v>
      </c>
      <c r="D1187" s="27" t="s">
        <v>13</v>
      </c>
      <c r="E1187" s="27"/>
      <c r="F1187" s="31"/>
      <c r="G1187" s="27"/>
      <c r="H1187" s="30" t="s">
        <v>61</v>
      </c>
      <c r="I1187" s="31" t="n">
        <v>0.15</v>
      </c>
      <c r="J1187" s="30" t="s">
        <v>3265</v>
      </c>
    </row>
    <row r="1188" customFormat="false" ht="12.75" hidden="false" customHeight="false" outlineLevel="0" collapsed="false">
      <c r="A1188" s="1" t="s">
        <v>3292</v>
      </c>
      <c r="C1188" s="27" t="s">
        <v>3296</v>
      </c>
      <c r="D1188" s="27" t="s">
        <v>20</v>
      </c>
      <c r="E1188" s="27"/>
      <c r="F1188" s="31"/>
      <c r="G1188" s="27"/>
      <c r="H1188" s="30" t="s">
        <v>168</v>
      </c>
      <c r="I1188" s="31" t="n">
        <v>0.15</v>
      </c>
      <c r="J1188" s="30" t="s">
        <v>3265</v>
      </c>
    </row>
    <row r="1189" customFormat="false" ht="12.75" hidden="false" customHeight="false" outlineLevel="0" collapsed="false">
      <c r="A1189" s="1" t="s">
        <v>3292</v>
      </c>
      <c r="C1189" s="27" t="s">
        <v>3297</v>
      </c>
      <c r="D1189" s="27" t="s">
        <v>193</v>
      </c>
      <c r="E1189" s="27"/>
      <c r="F1189" s="31"/>
      <c r="G1189" s="27"/>
      <c r="H1189" s="30" t="s">
        <v>168</v>
      </c>
      <c r="I1189" s="31" t="n">
        <v>0.16</v>
      </c>
      <c r="J1189" s="30" t="s">
        <v>3265</v>
      </c>
    </row>
    <row r="1190" customFormat="false" ht="12.75" hidden="false" customHeight="false" outlineLevel="0" collapsed="false">
      <c r="A1190" s="1" t="s">
        <v>3292</v>
      </c>
      <c r="C1190" s="27" t="s">
        <v>3298</v>
      </c>
      <c r="D1190" s="27" t="s">
        <v>88</v>
      </c>
      <c r="E1190" s="27"/>
      <c r="F1190" s="31"/>
      <c r="G1190" s="27"/>
      <c r="H1190" s="30" t="s">
        <v>168</v>
      </c>
      <c r="I1190" s="31" t="n">
        <v>0.16</v>
      </c>
      <c r="J1190" s="30" t="s">
        <v>3265</v>
      </c>
    </row>
    <row r="1191" customFormat="false" ht="12.75" hidden="false" customHeight="false" outlineLevel="0" collapsed="false">
      <c r="A1191" s="1" t="s">
        <v>3292</v>
      </c>
      <c r="C1191" s="27" t="s">
        <v>3299</v>
      </c>
      <c r="D1191" s="27" t="s">
        <v>24</v>
      </c>
      <c r="E1191" s="27"/>
      <c r="F1191" s="31"/>
      <c r="G1191" s="27"/>
      <c r="H1191" s="30" t="s">
        <v>168</v>
      </c>
      <c r="I1191" s="31" t="n">
        <v>0.15</v>
      </c>
      <c r="J1191" s="30" t="s">
        <v>3265</v>
      </c>
    </row>
    <row r="1192" customFormat="false" ht="12.75" hidden="false" customHeight="false" outlineLevel="0" collapsed="false">
      <c r="A1192" s="1" t="s">
        <v>3292</v>
      </c>
      <c r="C1192" s="27" t="s">
        <v>3300</v>
      </c>
      <c r="D1192" s="27" t="s">
        <v>18</v>
      </c>
      <c r="E1192" s="27"/>
      <c r="F1192" s="31"/>
      <c r="G1192" s="27"/>
      <c r="H1192" s="30" t="s">
        <v>168</v>
      </c>
      <c r="I1192" s="31" t="n">
        <v>0.15</v>
      </c>
      <c r="J1192" s="30" t="s">
        <v>3265</v>
      </c>
    </row>
    <row r="1193" customFormat="false" ht="12.75" hidden="false" customHeight="false" outlineLevel="0" collapsed="false">
      <c r="A1193" s="1" t="s">
        <v>3292</v>
      </c>
      <c r="C1193" s="27" t="s">
        <v>3301</v>
      </c>
      <c r="D1193" s="27" t="s">
        <v>49</v>
      </c>
      <c r="E1193" s="27"/>
      <c r="F1193" s="31"/>
      <c r="G1193" s="27"/>
      <c r="H1193" s="30" t="s">
        <v>168</v>
      </c>
      <c r="I1193" s="31" t="n">
        <v>0.15</v>
      </c>
      <c r="J1193" s="30" t="s">
        <v>3265</v>
      </c>
    </row>
    <row r="1194" customFormat="false" ht="12.75" hidden="false" customHeight="false" outlineLevel="0" collapsed="false">
      <c r="A1194" s="1" t="s">
        <v>3292</v>
      </c>
      <c r="C1194" s="27" t="s">
        <v>3302</v>
      </c>
      <c r="D1194" s="27" t="s">
        <v>3303</v>
      </c>
      <c r="E1194" s="27"/>
      <c r="F1194" s="31"/>
      <c r="G1194" s="27"/>
      <c r="H1194" s="30" t="s">
        <v>168</v>
      </c>
      <c r="I1194" s="31" t="n">
        <v>0.16</v>
      </c>
      <c r="J1194" s="30" t="s">
        <v>3265</v>
      </c>
    </row>
    <row r="1195" customFormat="false" ht="12.75" hidden="false" customHeight="false" outlineLevel="0" collapsed="false">
      <c r="A1195" s="1" t="s">
        <v>3292</v>
      </c>
      <c r="C1195" s="27" t="s">
        <v>3304</v>
      </c>
      <c r="D1195" s="27" t="s">
        <v>13</v>
      </c>
      <c r="E1195" s="27"/>
      <c r="F1195" s="31"/>
      <c r="G1195" s="27"/>
      <c r="H1195" s="30" t="s">
        <v>168</v>
      </c>
      <c r="I1195" s="31" t="n">
        <v>0.33</v>
      </c>
      <c r="J1195" s="30" t="s">
        <v>3265</v>
      </c>
    </row>
    <row r="1197" customFormat="false" ht="17.35" hidden="false" customHeight="false" outlineLevel="0" collapsed="false">
      <c r="B1197" s="1" t="s">
        <v>3423</v>
      </c>
      <c r="C1197" s="52" t="s">
        <v>3424</v>
      </c>
      <c r="D1197" s="11" t="s">
        <v>1</v>
      </c>
    </row>
    <row r="1198" customFormat="false" ht="12.75" hidden="false" customHeight="false" outlineLevel="0" collapsed="false">
      <c r="A1198" s="1" t="s">
        <v>3425</v>
      </c>
      <c r="B1198" s="1" t="s">
        <v>3423</v>
      </c>
      <c r="C1198" s="27" t="s">
        <v>3426</v>
      </c>
      <c r="D1198" s="27" t="s">
        <v>79</v>
      </c>
      <c r="E1198" s="27"/>
      <c r="F1198" s="31"/>
      <c r="G1198" s="27"/>
      <c r="H1198" s="30" t="s">
        <v>61</v>
      </c>
      <c r="I1198" s="31" t="n">
        <v>4.11</v>
      </c>
      <c r="J1198" s="30" t="s">
        <v>1160</v>
      </c>
    </row>
    <row r="1199" customFormat="false" ht="12.75" hidden="false" customHeight="false" outlineLevel="0" collapsed="false">
      <c r="A1199" s="1" t="s">
        <v>3425</v>
      </c>
      <c r="B1199" s="1" t="s">
        <v>3423</v>
      </c>
      <c r="C1199" s="27" t="s">
        <v>3427</v>
      </c>
      <c r="D1199" s="27" t="s">
        <v>88</v>
      </c>
      <c r="E1199" s="27"/>
      <c r="F1199" s="31"/>
      <c r="G1199" s="27"/>
      <c r="H1199" s="30" t="s">
        <v>61</v>
      </c>
      <c r="I1199" s="31" t="n">
        <v>2.32</v>
      </c>
      <c r="J1199" s="30" t="s">
        <v>1160</v>
      </c>
    </row>
    <row r="1200" customFormat="false" ht="12.75" hidden="false" customHeight="false" outlineLevel="0" collapsed="false">
      <c r="A1200" s="1" t="s">
        <v>3425</v>
      </c>
      <c r="B1200" s="1" t="s">
        <v>3423</v>
      </c>
      <c r="C1200" s="27" t="s">
        <v>3428</v>
      </c>
      <c r="D1200" s="27" t="s">
        <v>13</v>
      </c>
      <c r="E1200" s="27"/>
      <c r="F1200" s="31"/>
      <c r="G1200" s="27"/>
      <c r="H1200" s="30" t="s">
        <v>61</v>
      </c>
      <c r="I1200" s="31" t="n">
        <v>5.49</v>
      </c>
      <c r="J1200" s="30" t="s">
        <v>1160</v>
      </c>
    </row>
    <row r="1201" customFormat="false" ht="12.75" hidden="false" customHeight="false" outlineLevel="0" collapsed="false">
      <c r="A1201" s="1" t="s">
        <v>3425</v>
      </c>
      <c r="B1201" s="1" t="s">
        <v>3423</v>
      </c>
      <c r="C1201" s="27" t="s">
        <v>3429</v>
      </c>
      <c r="D1201" s="27" t="s">
        <v>13</v>
      </c>
      <c r="E1201" s="27"/>
      <c r="F1201" s="31"/>
      <c r="G1201" s="27"/>
      <c r="H1201" s="30" t="s">
        <v>61</v>
      </c>
      <c r="I1201" s="31" t="n">
        <v>24.38</v>
      </c>
      <c r="J1201" s="30" t="s">
        <v>1160</v>
      </c>
    </row>
    <row r="1202" customFormat="false" ht="12.75" hidden="false" customHeight="false" outlineLevel="0" collapsed="false">
      <c r="A1202" s="1" t="s">
        <v>3425</v>
      </c>
      <c r="B1202" s="1" t="s">
        <v>3423</v>
      </c>
      <c r="C1202" s="27" t="s">
        <v>3430</v>
      </c>
      <c r="D1202" s="27" t="s">
        <v>13</v>
      </c>
      <c r="E1202" s="27"/>
      <c r="F1202" s="31"/>
      <c r="G1202" s="27"/>
      <c r="H1202" s="30" t="s">
        <v>61</v>
      </c>
      <c r="I1202" s="31" t="n">
        <v>6.19</v>
      </c>
      <c r="J1202" s="30" t="s">
        <v>1160</v>
      </c>
    </row>
    <row r="1203" customFormat="false" ht="12.75" hidden="false" customHeight="false" outlineLevel="0" collapsed="false">
      <c r="A1203" s="1" t="s">
        <v>3425</v>
      </c>
      <c r="B1203" s="1" t="s">
        <v>3423</v>
      </c>
      <c r="C1203" s="27" t="s">
        <v>3431</v>
      </c>
      <c r="D1203" s="27" t="s">
        <v>13</v>
      </c>
      <c r="E1203" s="27"/>
      <c r="F1203" s="31"/>
      <c r="G1203" s="27"/>
      <c r="H1203" s="30" t="s">
        <v>61</v>
      </c>
      <c r="I1203" s="31" t="n">
        <v>7.49</v>
      </c>
      <c r="J1203" s="30" t="s">
        <v>1160</v>
      </c>
    </row>
    <row r="1204" customFormat="false" ht="12.75" hidden="false" customHeight="false" outlineLevel="0" collapsed="false">
      <c r="A1204" s="1" t="s">
        <v>3432</v>
      </c>
      <c r="B1204" s="1" t="s">
        <v>3423</v>
      </c>
      <c r="C1204" s="27" t="s">
        <v>3433</v>
      </c>
      <c r="D1204" s="27" t="s">
        <v>79</v>
      </c>
      <c r="E1204" s="27"/>
      <c r="F1204" s="31"/>
      <c r="G1204" s="27"/>
      <c r="H1204" s="30" t="s">
        <v>168</v>
      </c>
      <c r="I1204" s="31" t="n">
        <v>3.99</v>
      </c>
      <c r="J1204" s="30" t="s">
        <v>3399</v>
      </c>
    </row>
    <row r="1205" customFormat="false" ht="12.75" hidden="false" customHeight="false" outlineLevel="0" collapsed="false">
      <c r="A1205" s="1" t="s">
        <v>3425</v>
      </c>
      <c r="B1205" s="1" t="s">
        <v>3423</v>
      </c>
      <c r="C1205" s="27" t="s">
        <v>3434</v>
      </c>
      <c r="D1205" s="27" t="s">
        <v>79</v>
      </c>
      <c r="E1205" s="27"/>
      <c r="F1205" s="31"/>
      <c r="G1205" s="27"/>
      <c r="H1205" s="30" t="s">
        <v>61</v>
      </c>
      <c r="I1205" s="31" t="n">
        <v>3.49</v>
      </c>
      <c r="J1205" s="30" t="s">
        <v>3405</v>
      </c>
    </row>
    <row r="1206" customFormat="false" ht="12.75" hidden="false" customHeight="false" outlineLevel="0" collapsed="false">
      <c r="A1206" s="1" t="s">
        <v>3425</v>
      </c>
      <c r="B1206" s="1" t="s">
        <v>3423</v>
      </c>
      <c r="C1206" s="27" t="s">
        <v>3435</v>
      </c>
      <c r="D1206" s="27" t="s">
        <v>88</v>
      </c>
      <c r="E1206" s="27"/>
      <c r="F1206" s="31"/>
      <c r="G1206" s="27"/>
      <c r="H1206" s="30" t="s">
        <v>61</v>
      </c>
      <c r="I1206" s="31" t="n">
        <v>2.88</v>
      </c>
      <c r="J1206" s="30" t="s">
        <v>3405</v>
      </c>
    </row>
    <row r="1207" customFormat="false" ht="12.75" hidden="false" customHeight="false" outlineLevel="0" collapsed="false">
      <c r="A1207" s="1" t="s">
        <v>3425</v>
      </c>
      <c r="B1207" s="1" t="s">
        <v>3423</v>
      </c>
      <c r="C1207" s="27" t="s">
        <v>3436</v>
      </c>
      <c r="D1207" s="27" t="s">
        <v>13</v>
      </c>
      <c r="E1207" s="27"/>
      <c r="F1207" s="31"/>
      <c r="G1207" s="27"/>
      <c r="H1207" s="30" t="s">
        <v>61</v>
      </c>
      <c r="I1207" s="31" t="n">
        <v>6.24</v>
      </c>
      <c r="J1207" s="30" t="s">
        <v>3405</v>
      </c>
    </row>
    <row r="1208" customFormat="false" ht="12.75" hidden="false" customHeight="false" outlineLevel="0" collapsed="false">
      <c r="A1208" s="1" t="s">
        <v>3425</v>
      </c>
      <c r="B1208" s="1" t="s">
        <v>3423</v>
      </c>
      <c r="C1208" s="27" t="s">
        <v>3437</v>
      </c>
      <c r="D1208" s="27" t="s">
        <v>13</v>
      </c>
      <c r="E1208" s="27"/>
      <c r="F1208" s="31"/>
      <c r="G1208" s="27"/>
      <c r="H1208" s="30" t="s">
        <v>61</v>
      </c>
      <c r="I1208" s="31" t="n">
        <v>8.54</v>
      </c>
      <c r="J1208" s="30" t="s">
        <v>3405</v>
      </c>
    </row>
    <row r="1209" customFormat="false" ht="12.75" hidden="false" customHeight="false" outlineLevel="0" collapsed="false">
      <c r="A1209" s="1" t="s">
        <v>3425</v>
      </c>
      <c r="B1209" s="1" t="s">
        <v>3423</v>
      </c>
      <c r="C1209" s="27" t="s">
        <v>3438</v>
      </c>
      <c r="D1209" s="27" t="s">
        <v>13</v>
      </c>
      <c r="E1209" s="27"/>
      <c r="F1209" s="31"/>
      <c r="G1209" s="27"/>
      <c r="H1209" s="30" t="s">
        <v>61</v>
      </c>
      <c r="I1209" s="31" t="n">
        <v>24.38</v>
      </c>
      <c r="J1209" s="30" t="s">
        <v>3405</v>
      </c>
    </row>
    <row r="1210" customFormat="false" ht="12.75" hidden="false" customHeight="false" outlineLevel="0" collapsed="false">
      <c r="A1210" s="1" t="s">
        <v>3425</v>
      </c>
      <c r="B1210" s="1" t="s">
        <v>3423</v>
      </c>
      <c r="C1210" s="27" t="s">
        <v>3439</v>
      </c>
      <c r="D1210" s="27" t="s">
        <v>13</v>
      </c>
      <c r="E1210" s="27"/>
      <c r="F1210" s="31"/>
      <c r="G1210" s="27"/>
      <c r="H1210" s="30" t="s">
        <v>61</v>
      </c>
      <c r="I1210" s="31" t="n">
        <v>7.49</v>
      </c>
      <c r="J1210" s="30" t="s">
        <v>3405</v>
      </c>
    </row>
    <row r="1211" customFormat="false" ht="12.75" hidden="false" customHeight="false" outlineLevel="0" collapsed="false">
      <c r="A1211" s="1" t="s">
        <v>3425</v>
      </c>
      <c r="B1211" s="1" t="s">
        <v>3423</v>
      </c>
      <c r="C1211" s="27" t="s">
        <v>3440</v>
      </c>
      <c r="D1211" s="27" t="s">
        <v>193</v>
      </c>
      <c r="E1211" s="27"/>
      <c r="F1211" s="31"/>
      <c r="G1211" s="27"/>
      <c r="H1211" s="30" t="s">
        <v>61</v>
      </c>
      <c r="I1211" s="31" t="n">
        <v>3.95</v>
      </c>
      <c r="J1211" s="30" t="s">
        <v>3405</v>
      </c>
    </row>
    <row r="1212" customFormat="false" ht="12.75" hidden="false" customHeight="false" outlineLevel="0" collapsed="false">
      <c r="A1212" s="1" t="s">
        <v>3432</v>
      </c>
      <c r="B1212" s="1" t="s">
        <v>3423</v>
      </c>
      <c r="C1212" s="27" t="s">
        <v>3441</v>
      </c>
      <c r="D1212" s="27" t="s">
        <v>13</v>
      </c>
      <c r="E1212" s="27"/>
      <c r="F1212" s="31"/>
      <c r="G1212" s="27"/>
      <c r="H1212" s="30" t="s">
        <v>168</v>
      </c>
      <c r="I1212" s="31" t="n">
        <v>4.45</v>
      </c>
      <c r="J1212" s="30" t="s">
        <v>3405</v>
      </c>
    </row>
    <row r="1214" customFormat="false" ht="17.35" hidden="false" customHeight="false" outlineLevel="0" collapsed="false">
      <c r="C1214" s="52" t="s">
        <v>3532</v>
      </c>
      <c r="D1214" s="11" t="s">
        <v>1</v>
      </c>
    </row>
    <row r="1215" customFormat="false" ht="12.75" hidden="false" customHeight="false" outlineLevel="0" collapsed="false">
      <c r="A1215" s="1" t="s">
        <v>3532</v>
      </c>
      <c r="B1215" s="1" t="s">
        <v>2787</v>
      </c>
      <c r="C1215" s="19" t="s">
        <v>3533</v>
      </c>
      <c r="D1215" s="19" t="s">
        <v>13</v>
      </c>
      <c r="E1215" s="20" t="n">
        <v>1.9</v>
      </c>
      <c r="F1215" s="21" t="n">
        <v>10</v>
      </c>
      <c r="G1215" s="24" t="s">
        <v>3470</v>
      </c>
    </row>
    <row r="1216" customFormat="false" ht="12.75" hidden="false" customHeight="false" outlineLevel="0" collapsed="false">
      <c r="A1216" s="1" t="s">
        <v>3532</v>
      </c>
      <c r="B1216" s="1" t="s">
        <v>2787</v>
      </c>
      <c r="C1216" s="19" t="s">
        <v>3534</v>
      </c>
      <c r="D1216" s="19" t="s">
        <v>13</v>
      </c>
      <c r="E1216" s="20" t="n">
        <v>2</v>
      </c>
      <c r="F1216" s="21" t="n">
        <v>50</v>
      </c>
      <c r="G1216" s="24" t="s">
        <v>3470</v>
      </c>
    </row>
    <row r="1217" customFormat="false" ht="12.75" hidden="false" customHeight="false" outlineLevel="0" collapsed="false">
      <c r="A1217" s="1" t="s">
        <v>3532</v>
      </c>
      <c r="B1217" s="1" t="s">
        <v>2787</v>
      </c>
      <c r="C1217" s="19" t="s">
        <v>3535</v>
      </c>
      <c r="D1217" s="19" t="s">
        <v>49</v>
      </c>
      <c r="E1217" s="20" t="n">
        <v>2</v>
      </c>
      <c r="F1217" s="21" t="n">
        <v>1.65</v>
      </c>
      <c r="G1217" s="24" t="s">
        <v>3470</v>
      </c>
    </row>
    <row r="1218" customFormat="false" ht="12.75" hidden="false" customHeight="false" outlineLevel="0" collapsed="false">
      <c r="A1218" s="1" t="s">
        <v>3532</v>
      </c>
      <c r="B1218" s="1" t="s">
        <v>2787</v>
      </c>
      <c r="C1218" s="19" t="s">
        <v>3536</v>
      </c>
      <c r="D1218" s="19" t="s">
        <v>13</v>
      </c>
      <c r="E1218" s="20" t="n">
        <v>2.1</v>
      </c>
      <c r="F1218" s="21" t="n">
        <v>2.95</v>
      </c>
      <c r="G1218" s="24" t="s">
        <v>3470</v>
      </c>
    </row>
    <row r="1219" customFormat="false" ht="12.75" hidden="false" customHeight="false" outlineLevel="0" collapsed="false">
      <c r="A1219" s="1" t="s">
        <v>3532</v>
      </c>
      <c r="B1219" s="1" t="s">
        <v>2787</v>
      </c>
      <c r="C1219" s="19" t="s">
        <v>3537</v>
      </c>
      <c r="D1219" s="19" t="s">
        <v>79</v>
      </c>
      <c r="E1219" s="20" t="n">
        <v>2.1</v>
      </c>
      <c r="F1219" s="21" t="n">
        <v>2.94</v>
      </c>
      <c r="G1219" s="24" t="s">
        <v>3470</v>
      </c>
    </row>
    <row r="1220" customFormat="false" ht="12.75" hidden="false" customHeight="false" outlineLevel="0" collapsed="false">
      <c r="A1220" s="1" t="s">
        <v>3532</v>
      </c>
      <c r="B1220" s="1" t="s">
        <v>2787</v>
      </c>
      <c r="C1220" s="19" t="s">
        <v>3538</v>
      </c>
      <c r="D1220" s="19" t="s">
        <v>13</v>
      </c>
      <c r="E1220" s="20" t="n">
        <v>2.1</v>
      </c>
      <c r="F1220" s="21" t="n">
        <v>9.95</v>
      </c>
      <c r="G1220" s="24" t="s">
        <v>3470</v>
      </c>
    </row>
    <row r="1221" customFormat="false" ht="12.75" hidden="false" customHeight="false" outlineLevel="0" collapsed="false">
      <c r="A1221" s="1" t="s">
        <v>3532</v>
      </c>
      <c r="B1221" s="1" t="s">
        <v>2787</v>
      </c>
      <c r="C1221" s="19" t="s">
        <v>3539</v>
      </c>
      <c r="D1221" s="19" t="s">
        <v>13</v>
      </c>
      <c r="E1221" s="20" t="n">
        <v>2.1</v>
      </c>
      <c r="F1221" s="21" t="n">
        <v>6.65</v>
      </c>
      <c r="G1221" s="24" t="s">
        <v>3470</v>
      </c>
    </row>
    <row r="1222" customFormat="false" ht="12.75" hidden="false" customHeight="false" outlineLevel="0" collapsed="false">
      <c r="A1222" s="1" t="s">
        <v>3532</v>
      </c>
      <c r="B1222" s="1" t="s">
        <v>2787</v>
      </c>
      <c r="C1222" s="19" t="s">
        <v>3540</v>
      </c>
      <c r="D1222" s="19" t="s">
        <v>13</v>
      </c>
      <c r="E1222" s="20" t="n">
        <v>2.2</v>
      </c>
      <c r="F1222" s="21" t="n">
        <v>4.15</v>
      </c>
      <c r="G1222" s="24" t="s">
        <v>3470</v>
      </c>
    </row>
    <row r="1223" customFormat="false" ht="12.75" hidden="false" customHeight="false" outlineLevel="0" collapsed="false">
      <c r="A1223" s="1" t="s">
        <v>3532</v>
      </c>
      <c r="B1223" s="1" t="s">
        <v>2787</v>
      </c>
      <c r="C1223" s="19" t="s">
        <v>3541</v>
      </c>
      <c r="D1223" s="19" t="s">
        <v>88</v>
      </c>
      <c r="E1223" s="20" t="n">
        <v>2.2</v>
      </c>
      <c r="F1223" s="21" t="n">
        <v>2.85</v>
      </c>
      <c r="G1223" s="24" t="s">
        <v>3470</v>
      </c>
    </row>
    <row r="1224" customFormat="false" ht="12.75" hidden="false" customHeight="false" outlineLevel="0" collapsed="false">
      <c r="A1224" s="1" t="s">
        <v>3532</v>
      </c>
      <c r="B1224" s="1" t="s">
        <v>2787</v>
      </c>
      <c r="C1224" s="19" t="s">
        <v>3542</v>
      </c>
      <c r="D1224" s="19" t="s">
        <v>13</v>
      </c>
      <c r="E1224" s="20" t="n">
        <v>2.2</v>
      </c>
      <c r="F1224" s="21" t="n">
        <v>9.4</v>
      </c>
      <c r="G1224" s="24" t="s">
        <v>3470</v>
      </c>
    </row>
    <row r="1225" customFormat="false" ht="12.75" hidden="false" customHeight="false" outlineLevel="0" collapsed="false">
      <c r="A1225" s="1" t="s">
        <v>3532</v>
      </c>
      <c r="B1225" s="1" t="s">
        <v>2787</v>
      </c>
      <c r="C1225" s="19" t="s">
        <v>3543</v>
      </c>
      <c r="D1225" s="19" t="s">
        <v>13</v>
      </c>
      <c r="E1225" s="20" t="n">
        <v>2.3</v>
      </c>
      <c r="F1225" s="21" t="n">
        <v>60</v>
      </c>
      <c r="G1225" s="24" t="s">
        <v>3470</v>
      </c>
    </row>
    <row r="1227" customFormat="false" ht="17.35" hidden="false" customHeight="false" outlineLevel="0" collapsed="false">
      <c r="B1227" s="1" t="s">
        <v>3423</v>
      </c>
      <c r="C1227" s="52" t="s">
        <v>3585</v>
      </c>
      <c r="D1227" s="45" t="s">
        <v>1</v>
      </c>
    </row>
    <row r="1228" customFormat="false" ht="12.75" hidden="false" customHeight="false" outlineLevel="0" collapsed="false">
      <c r="A1228" s="1" t="s">
        <v>3586</v>
      </c>
      <c r="B1228" s="1" t="s">
        <v>3423</v>
      </c>
      <c r="C1228" s="27" t="s">
        <v>3587</v>
      </c>
      <c r="D1228" s="27" t="s">
        <v>79</v>
      </c>
      <c r="E1228" s="27"/>
      <c r="F1228" s="31"/>
      <c r="G1228" s="27"/>
      <c r="H1228" s="30" t="s">
        <v>61</v>
      </c>
      <c r="I1228" s="31" t="n">
        <v>2.49</v>
      </c>
      <c r="J1228" s="30" t="s">
        <v>977</v>
      </c>
    </row>
    <row r="1229" customFormat="false" ht="12.75" hidden="false" customHeight="false" outlineLevel="0" collapsed="false">
      <c r="A1229" s="1" t="s">
        <v>3586</v>
      </c>
      <c r="B1229" s="1" t="s">
        <v>3423</v>
      </c>
      <c r="C1229" s="27" t="s">
        <v>3588</v>
      </c>
      <c r="D1229" s="27" t="s">
        <v>88</v>
      </c>
      <c r="E1229" s="27"/>
      <c r="F1229" s="31"/>
      <c r="G1229" s="27"/>
      <c r="H1229" s="30" t="s">
        <v>61</v>
      </c>
      <c r="I1229" s="31" t="n">
        <v>1.44</v>
      </c>
      <c r="J1229" s="30" t="s">
        <v>977</v>
      </c>
    </row>
    <row r="1230" customFormat="false" ht="12.75" hidden="false" customHeight="false" outlineLevel="0" collapsed="false">
      <c r="A1230" s="1" t="s">
        <v>3586</v>
      </c>
      <c r="B1230" s="1" t="s">
        <v>3423</v>
      </c>
      <c r="C1230" s="27" t="s">
        <v>3589</v>
      </c>
      <c r="D1230" s="27" t="s">
        <v>13</v>
      </c>
      <c r="E1230" s="27"/>
      <c r="F1230" s="31"/>
      <c r="G1230" s="27"/>
      <c r="H1230" s="30" t="s">
        <v>168</v>
      </c>
      <c r="I1230" s="31" t="n">
        <v>4.89</v>
      </c>
      <c r="J1230" s="30" t="s">
        <v>3590</v>
      </c>
    </row>
    <row r="1231" customFormat="false" ht="12.75" hidden="false" customHeight="false" outlineLevel="0" collapsed="false">
      <c r="A1231" s="1" t="s">
        <v>3586</v>
      </c>
      <c r="B1231" s="1" t="s">
        <v>3423</v>
      </c>
      <c r="C1231" s="27" t="s">
        <v>3591</v>
      </c>
      <c r="D1231" s="27" t="s">
        <v>13</v>
      </c>
      <c r="E1231" s="27"/>
      <c r="F1231" s="31"/>
      <c r="G1231" s="27"/>
      <c r="H1231" s="30" t="s">
        <v>61</v>
      </c>
      <c r="I1231" s="31" t="n">
        <v>6.9</v>
      </c>
      <c r="J1231" s="30" t="s">
        <v>977</v>
      </c>
    </row>
    <row r="1232" customFormat="false" ht="12.75" hidden="false" customHeight="false" outlineLevel="0" collapsed="false">
      <c r="A1232" s="1" t="s">
        <v>3586</v>
      </c>
      <c r="B1232" s="1" t="s">
        <v>3423</v>
      </c>
      <c r="C1232" s="27" t="s">
        <v>3592</v>
      </c>
      <c r="D1232" s="27" t="s">
        <v>13</v>
      </c>
      <c r="E1232" s="27"/>
      <c r="F1232" s="31"/>
      <c r="G1232" s="27"/>
      <c r="H1232" s="30" t="s">
        <v>61</v>
      </c>
      <c r="I1232" s="31" t="n">
        <v>4.37</v>
      </c>
      <c r="J1232" s="30" t="s">
        <v>977</v>
      </c>
    </row>
    <row r="1233" customFormat="false" ht="12.75" hidden="false" customHeight="false" outlineLevel="0" collapsed="false">
      <c r="A1233" s="1" t="s">
        <v>3586</v>
      </c>
      <c r="B1233" s="1" t="s">
        <v>3423</v>
      </c>
      <c r="C1233" s="27" t="s">
        <v>3593</v>
      </c>
      <c r="D1233" s="27" t="s">
        <v>193</v>
      </c>
      <c r="E1233" s="27"/>
      <c r="F1233" s="31"/>
      <c r="G1233" s="27"/>
      <c r="H1233" s="30" t="s">
        <v>61</v>
      </c>
      <c r="I1233" s="31" t="n">
        <v>1.36</v>
      </c>
      <c r="J1233" s="30" t="s">
        <v>977</v>
      </c>
    </row>
    <row r="1234" customFormat="false" ht="12.75" hidden="false" customHeight="false" outlineLevel="0" collapsed="false">
      <c r="A1234" s="1" t="s">
        <v>3586</v>
      </c>
      <c r="B1234" s="1" t="s">
        <v>3423</v>
      </c>
      <c r="C1234" s="27" t="s">
        <v>3594</v>
      </c>
      <c r="D1234" s="27" t="s">
        <v>13</v>
      </c>
      <c r="E1234" s="27"/>
      <c r="F1234" s="31"/>
      <c r="G1234" s="27"/>
      <c r="H1234" s="30" t="s">
        <v>522</v>
      </c>
      <c r="I1234" s="31" t="n">
        <v>31</v>
      </c>
      <c r="J1234" s="30" t="s">
        <v>3595</v>
      </c>
    </row>
    <row r="1235" customFormat="false" ht="12.75" hidden="false" customHeight="false" outlineLevel="0" collapsed="false">
      <c r="A1235" s="1" t="s">
        <v>3586</v>
      </c>
      <c r="C1235" s="27" t="s">
        <v>3596</v>
      </c>
      <c r="D1235" s="27" t="s">
        <v>13</v>
      </c>
      <c r="E1235" s="27"/>
      <c r="F1235" s="31"/>
      <c r="G1235" s="27"/>
      <c r="H1235" s="30" t="s">
        <v>61</v>
      </c>
      <c r="I1235" s="31" t="n">
        <v>8.99</v>
      </c>
      <c r="J1235" s="30" t="s">
        <v>2270</v>
      </c>
    </row>
    <row r="1236" customFormat="false" ht="12.75" hidden="false" customHeight="false" outlineLevel="0" collapsed="false">
      <c r="A1236" s="1" t="s">
        <v>3586</v>
      </c>
      <c r="C1236" s="27" t="s">
        <v>3597</v>
      </c>
      <c r="D1236" s="27" t="s">
        <v>13</v>
      </c>
      <c r="E1236" s="27"/>
      <c r="F1236" s="31"/>
      <c r="G1236" s="27"/>
      <c r="H1236" s="30" t="s">
        <v>61</v>
      </c>
      <c r="I1236" s="31" t="n">
        <v>4.68</v>
      </c>
      <c r="J1236" s="30" t="s">
        <v>2270</v>
      </c>
    </row>
    <row r="1237" customFormat="false" ht="12.75" hidden="false" customHeight="false" outlineLevel="0" collapsed="false">
      <c r="A1237" s="1" t="s">
        <v>3586</v>
      </c>
      <c r="C1237" s="27" t="s">
        <v>3598</v>
      </c>
      <c r="D1237" s="27" t="s">
        <v>193</v>
      </c>
      <c r="E1237" s="27"/>
      <c r="F1237" s="31"/>
      <c r="G1237" s="27"/>
      <c r="H1237" s="30" t="s">
        <v>61</v>
      </c>
      <c r="I1237" s="31" t="n">
        <v>2.16</v>
      </c>
      <c r="J1237" s="30" t="s">
        <v>2270</v>
      </c>
    </row>
    <row r="1238" customFormat="false" ht="12.75" hidden="false" customHeight="false" outlineLevel="0" collapsed="false">
      <c r="A1238" s="1" t="s">
        <v>3586</v>
      </c>
      <c r="C1238" s="27" t="s">
        <v>3599</v>
      </c>
      <c r="D1238" s="27" t="s">
        <v>79</v>
      </c>
      <c r="E1238" s="27"/>
      <c r="F1238" s="31"/>
      <c r="G1238" s="27"/>
      <c r="H1238" s="30" t="s">
        <v>168</v>
      </c>
      <c r="I1238" s="31" t="n">
        <v>2.49</v>
      </c>
      <c r="J1238" s="30" t="s">
        <v>2270</v>
      </c>
    </row>
    <row r="1239" customFormat="false" ht="12.75" hidden="false" customHeight="false" outlineLevel="0" collapsed="false">
      <c r="A1239" s="1" t="s">
        <v>3586</v>
      </c>
      <c r="C1239" s="27" t="s">
        <v>3600</v>
      </c>
      <c r="D1239" s="27" t="s">
        <v>88</v>
      </c>
      <c r="E1239" s="27"/>
      <c r="F1239" s="31"/>
      <c r="G1239" s="27"/>
      <c r="H1239" s="30" t="s">
        <v>168</v>
      </c>
      <c r="I1239" s="31" t="n">
        <v>1.36</v>
      </c>
      <c r="J1239" s="30" t="s">
        <v>2270</v>
      </c>
    </row>
    <row r="1240" customFormat="false" ht="12.75" hidden="false" customHeight="false" outlineLevel="0" collapsed="false">
      <c r="A1240" s="1" t="s">
        <v>3586</v>
      </c>
      <c r="C1240" s="27" t="s">
        <v>3601</v>
      </c>
      <c r="D1240" s="27" t="s">
        <v>13</v>
      </c>
      <c r="E1240" s="27"/>
      <c r="F1240" s="31"/>
      <c r="G1240" s="27"/>
      <c r="H1240" s="30" t="s">
        <v>168</v>
      </c>
      <c r="I1240" s="31" t="n">
        <v>6.39</v>
      </c>
      <c r="J1240" s="30" t="s">
        <v>2270</v>
      </c>
    </row>
    <row r="1241" customFormat="false" ht="12.75" hidden="false" customHeight="false" outlineLevel="0" collapsed="false">
      <c r="A1241" s="1" t="s">
        <v>3602</v>
      </c>
      <c r="C1241" s="27" t="s">
        <v>3603</v>
      </c>
      <c r="D1241" s="27" t="s">
        <v>13</v>
      </c>
      <c r="E1241" s="27"/>
      <c r="F1241" s="31"/>
      <c r="G1241" s="27"/>
      <c r="H1241" s="30" t="s">
        <v>168</v>
      </c>
      <c r="I1241" s="31" t="n">
        <v>2.75</v>
      </c>
      <c r="J1241" s="30" t="s">
        <v>2270</v>
      </c>
    </row>
    <row r="1242" customFormat="false" ht="12.75" hidden="false" customHeight="false" outlineLevel="0" collapsed="false">
      <c r="A1242" s="1" t="s">
        <v>3602</v>
      </c>
      <c r="C1242" s="27" t="s">
        <v>3604</v>
      </c>
      <c r="D1242" s="27" t="s">
        <v>13</v>
      </c>
      <c r="E1242" s="27"/>
      <c r="F1242" s="31"/>
      <c r="G1242" s="27"/>
      <c r="H1242" s="30" t="s">
        <v>168</v>
      </c>
      <c r="I1242" s="31" t="n">
        <v>2.99</v>
      </c>
      <c r="J1242" s="30" t="s">
        <v>2270</v>
      </c>
    </row>
    <row r="1243" customFormat="false" ht="12.75" hidden="false" customHeight="false" outlineLevel="0" collapsed="false">
      <c r="A1243" s="1" t="s">
        <v>3602</v>
      </c>
      <c r="C1243" s="27" t="s">
        <v>3605</v>
      </c>
      <c r="D1243" s="27" t="s">
        <v>79</v>
      </c>
      <c r="E1243" s="27"/>
      <c r="F1243" s="31"/>
      <c r="G1243" s="27"/>
      <c r="H1243" s="30" t="s">
        <v>168</v>
      </c>
      <c r="I1243" s="31" t="n">
        <v>2.49</v>
      </c>
      <c r="J1243" s="30" t="s">
        <v>2270</v>
      </c>
    </row>
    <row r="1245" customFormat="false" ht="17.35" hidden="false" customHeight="false" outlineLevel="0" collapsed="false">
      <c r="C1245" s="52" t="s">
        <v>3606</v>
      </c>
      <c r="D1245" s="45" t="s">
        <v>1</v>
      </c>
    </row>
    <row r="1246" customFormat="false" ht="12.8" hidden="false" customHeight="false" outlineLevel="0" collapsed="false">
      <c r="A1246" s="1" t="s">
        <v>3607</v>
      </c>
      <c r="C1246" s="19" t="s">
        <v>3608</v>
      </c>
      <c r="D1246" s="19" t="s">
        <v>70</v>
      </c>
      <c r="E1246" s="20" t="n">
        <v>1.7</v>
      </c>
      <c r="F1246" s="21" t="n">
        <v>0.85</v>
      </c>
      <c r="G1246" s="24" t="s">
        <v>3609</v>
      </c>
    </row>
    <row r="1247" customFormat="false" ht="12.8" hidden="false" customHeight="false" outlineLevel="0" collapsed="false">
      <c r="A1247" s="1" t="s">
        <v>3607</v>
      </c>
      <c r="C1247" s="19" t="s">
        <v>3610</v>
      </c>
      <c r="D1247" s="19" t="s">
        <v>13</v>
      </c>
      <c r="E1247" s="20" t="n">
        <v>1.9</v>
      </c>
      <c r="F1247" s="21" t="n">
        <v>3.85</v>
      </c>
      <c r="G1247" s="24" t="s">
        <v>3609</v>
      </c>
    </row>
    <row r="1248" customFormat="false" ht="12.8" hidden="false" customHeight="false" outlineLevel="0" collapsed="false">
      <c r="A1248" s="1" t="s">
        <v>3607</v>
      </c>
      <c r="C1248" s="19" t="s">
        <v>3611</v>
      </c>
      <c r="D1248" s="19" t="s">
        <v>13</v>
      </c>
      <c r="E1248" s="20" t="n">
        <v>2.4</v>
      </c>
      <c r="F1248" s="21" t="n">
        <v>4</v>
      </c>
      <c r="G1248" s="24" t="s">
        <v>3609</v>
      </c>
    </row>
    <row r="1249" customFormat="false" ht="12.8" hidden="false" customHeight="false" outlineLevel="0" collapsed="false">
      <c r="A1249" s="1" t="s">
        <v>3607</v>
      </c>
      <c r="C1249" s="19" t="s">
        <v>3612</v>
      </c>
      <c r="D1249" s="19" t="s">
        <v>13</v>
      </c>
      <c r="E1249" s="20" t="n">
        <v>2.5</v>
      </c>
      <c r="F1249" s="21" t="n">
        <v>4.95</v>
      </c>
      <c r="G1249" s="24" t="s">
        <v>3609</v>
      </c>
    </row>
    <row r="1251" customFormat="false" ht="17.35" hidden="false" customHeight="false" outlineLevel="0" collapsed="false">
      <c r="B1251" s="1" t="s">
        <v>3657</v>
      </c>
      <c r="C1251" s="52" t="s">
        <v>285</v>
      </c>
      <c r="D1251" s="11" t="s">
        <v>1</v>
      </c>
    </row>
    <row r="1252" customFormat="false" ht="12.75" hidden="false" customHeight="false" outlineLevel="0" collapsed="false">
      <c r="A1252" s="1" t="s">
        <v>286</v>
      </c>
      <c r="B1252" s="1" t="s">
        <v>3657</v>
      </c>
      <c r="C1252" s="27" t="s">
        <v>287</v>
      </c>
      <c r="D1252" s="27" t="s">
        <v>79</v>
      </c>
      <c r="E1252" s="30"/>
      <c r="F1252" s="31"/>
      <c r="G1252" s="30"/>
      <c r="H1252" s="30" t="s">
        <v>61</v>
      </c>
      <c r="I1252" s="31" t="n">
        <v>2.79</v>
      </c>
      <c r="J1252" s="30" t="s">
        <v>288</v>
      </c>
    </row>
    <row r="1253" customFormat="false" ht="12.75" hidden="false" customHeight="false" outlineLevel="0" collapsed="false">
      <c r="A1253" s="1" t="s">
        <v>286</v>
      </c>
      <c r="B1253" s="1" t="s">
        <v>3657</v>
      </c>
      <c r="C1253" s="27" t="s">
        <v>289</v>
      </c>
      <c r="D1253" s="27" t="s">
        <v>88</v>
      </c>
      <c r="E1253" s="30"/>
      <c r="F1253" s="31"/>
      <c r="G1253" s="30"/>
      <c r="H1253" s="30" t="s">
        <v>61</v>
      </c>
      <c r="I1253" s="31" t="n">
        <v>2.75</v>
      </c>
      <c r="J1253" s="30" t="s">
        <v>288</v>
      </c>
    </row>
    <row r="1254" customFormat="false" ht="12.75" hidden="false" customHeight="false" outlineLevel="0" collapsed="false">
      <c r="A1254" s="1" t="s">
        <v>286</v>
      </c>
      <c r="B1254" s="1" t="s">
        <v>3657</v>
      </c>
      <c r="C1254" s="27" t="s">
        <v>290</v>
      </c>
      <c r="D1254" s="27" t="s">
        <v>88</v>
      </c>
      <c r="E1254" s="30"/>
      <c r="F1254" s="31"/>
      <c r="G1254" s="30"/>
      <c r="H1254" s="30" t="s">
        <v>61</v>
      </c>
      <c r="I1254" s="31" t="n">
        <v>2.75</v>
      </c>
      <c r="J1254" s="30" t="s">
        <v>288</v>
      </c>
    </row>
    <row r="1255" customFormat="false" ht="12.75" hidden="false" customHeight="false" outlineLevel="0" collapsed="false">
      <c r="A1255" s="1" t="s">
        <v>286</v>
      </c>
      <c r="B1255" s="1" t="s">
        <v>3657</v>
      </c>
      <c r="C1255" s="27" t="s">
        <v>291</v>
      </c>
      <c r="D1255" s="27" t="s">
        <v>13</v>
      </c>
      <c r="E1255" s="30"/>
      <c r="F1255" s="31"/>
      <c r="G1255" s="30"/>
      <c r="H1255" s="30" t="s">
        <v>61</v>
      </c>
      <c r="I1255" s="31" t="n">
        <v>3.99</v>
      </c>
      <c r="J1255" s="30" t="s">
        <v>288</v>
      </c>
    </row>
    <row r="1256" customFormat="false" ht="12.75" hidden="false" customHeight="false" outlineLevel="0" collapsed="false">
      <c r="A1256" s="1" t="s">
        <v>286</v>
      </c>
      <c r="B1256" s="1" t="s">
        <v>3657</v>
      </c>
      <c r="C1256" s="27" t="s">
        <v>292</v>
      </c>
      <c r="D1256" s="27" t="s">
        <v>13</v>
      </c>
      <c r="E1256" s="30"/>
      <c r="F1256" s="31"/>
      <c r="G1256" s="30"/>
      <c r="H1256" s="30" t="s">
        <v>61</v>
      </c>
      <c r="I1256" s="31" t="n">
        <v>3.99</v>
      </c>
      <c r="J1256" s="30" t="s">
        <v>288</v>
      </c>
    </row>
    <row r="1257" customFormat="false" ht="12.75" hidden="false" customHeight="false" outlineLevel="0" collapsed="false">
      <c r="A1257" s="1" t="s">
        <v>286</v>
      </c>
      <c r="B1257" s="1" t="s">
        <v>3657</v>
      </c>
      <c r="C1257" s="27" t="s">
        <v>293</v>
      </c>
      <c r="D1257" s="27" t="s">
        <v>24</v>
      </c>
      <c r="E1257" s="30"/>
      <c r="F1257" s="31"/>
      <c r="G1257" s="30"/>
      <c r="H1257" s="30" t="s">
        <v>61</v>
      </c>
      <c r="I1257" s="31" t="n">
        <v>2.99</v>
      </c>
      <c r="J1257" s="30" t="s">
        <v>288</v>
      </c>
    </row>
    <row r="1258" customFormat="false" ht="12.75" hidden="false" customHeight="false" outlineLevel="0" collapsed="false">
      <c r="A1258" s="1" t="s">
        <v>286</v>
      </c>
      <c r="B1258" s="1" t="s">
        <v>3657</v>
      </c>
      <c r="C1258" s="27" t="s">
        <v>294</v>
      </c>
      <c r="D1258" s="27" t="s">
        <v>49</v>
      </c>
      <c r="E1258" s="30"/>
      <c r="F1258" s="31"/>
      <c r="G1258" s="30"/>
      <c r="H1258" s="30" t="s">
        <v>61</v>
      </c>
      <c r="I1258" s="31" t="n">
        <v>2.75</v>
      </c>
      <c r="J1258" s="30" t="s">
        <v>288</v>
      </c>
    </row>
    <row r="1259" customFormat="false" ht="12.75" hidden="false" customHeight="false" outlineLevel="0" collapsed="false">
      <c r="A1259" s="1" t="s">
        <v>286</v>
      </c>
      <c r="B1259" s="1" t="s">
        <v>3657</v>
      </c>
      <c r="C1259" s="27" t="s">
        <v>295</v>
      </c>
      <c r="D1259" s="27" t="s">
        <v>13</v>
      </c>
      <c r="E1259" s="30"/>
      <c r="F1259" s="31"/>
      <c r="G1259" s="30"/>
      <c r="H1259" s="30" t="s">
        <v>61</v>
      </c>
      <c r="I1259" s="31" t="n">
        <v>2.95</v>
      </c>
      <c r="J1259" s="30" t="s">
        <v>288</v>
      </c>
    </row>
    <row r="1260" customFormat="false" ht="12.75" hidden="false" customHeight="false" outlineLevel="0" collapsed="false">
      <c r="A1260" s="1" t="s">
        <v>286</v>
      </c>
      <c r="B1260" s="1" t="s">
        <v>3657</v>
      </c>
      <c r="C1260" s="27" t="s">
        <v>296</v>
      </c>
      <c r="D1260" s="27" t="s">
        <v>13</v>
      </c>
      <c r="E1260" s="30"/>
      <c r="F1260" s="31"/>
      <c r="G1260" s="30"/>
      <c r="H1260" s="30" t="s">
        <v>61</v>
      </c>
      <c r="I1260" s="31" t="n">
        <v>12.5</v>
      </c>
      <c r="J1260" s="30" t="s">
        <v>288</v>
      </c>
    </row>
    <row r="1261" customFormat="false" ht="12.75" hidden="false" customHeight="false" outlineLevel="0" collapsed="false">
      <c r="A1261" s="1" t="s">
        <v>286</v>
      </c>
      <c r="B1261" s="1" t="s">
        <v>3657</v>
      </c>
      <c r="C1261" s="27" t="s">
        <v>297</v>
      </c>
      <c r="D1261" s="27" t="s">
        <v>13</v>
      </c>
      <c r="E1261" s="30"/>
      <c r="F1261" s="31"/>
      <c r="G1261" s="30"/>
      <c r="H1261" s="30" t="s">
        <v>61</v>
      </c>
      <c r="I1261" s="31" t="n">
        <v>3.99</v>
      </c>
      <c r="J1261" s="30" t="s">
        <v>288</v>
      </c>
    </row>
    <row r="1262" customFormat="false" ht="12.75" hidden="false" customHeight="false" outlineLevel="0" collapsed="false">
      <c r="A1262" s="1" t="s">
        <v>286</v>
      </c>
      <c r="B1262" s="1" t="s">
        <v>3657</v>
      </c>
      <c r="C1262" s="27" t="s">
        <v>298</v>
      </c>
      <c r="D1262" s="27" t="s">
        <v>13</v>
      </c>
      <c r="E1262" s="30"/>
      <c r="F1262" s="31"/>
      <c r="G1262" s="30"/>
      <c r="H1262" s="30" t="s">
        <v>61</v>
      </c>
      <c r="I1262" s="31" t="n">
        <v>5.99</v>
      </c>
      <c r="J1262" s="30" t="s">
        <v>288</v>
      </c>
    </row>
    <row r="1263" customFormat="false" ht="12.75" hidden="false" customHeight="false" outlineLevel="0" collapsed="false">
      <c r="A1263" s="1" t="s">
        <v>286</v>
      </c>
      <c r="B1263" s="1" t="s">
        <v>3657</v>
      </c>
      <c r="C1263" s="27" t="s">
        <v>299</v>
      </c>
      <c r="D1263" s="27" t="s">
        <v>13</v>
      </c>
      <c r="E1263" s="30"/>
      <c r="F1263" s="31"/>
      <c r="G1263" s="30"/>
      <c r="H1263" s="30" t="s">
        <v>61</v>
      </c>
      <c r="I1263" s="31" t="n">
        <v>5.99</v>
      </c>
      <c r="J1263" s="30" t="s">
        <v>288</v>
      </c>
    </row>
    <row r="1264" customFormat="false" ht="12.75" hidden="false" customHeight="false" outlineLevel="0" collapsed="false">
      <c r="A1264" s="1" t="s">
        <v>286</v>
      </c>
      <c r="B1264" s="1" t="s">
        <v>3657</v>
      </c>
      <c r="C1264" s="27" t="s">
        <v>300</v>
      </c>
      <c r="D1264" s="27" t="s">
        <v>13</v>
      </c>
      <c r="E1264" s="30"/>
      <c r="F1264" s="31"/>
      <c r="G1264" s="30"/>
      <c r="H1264" s="30" t="s">
        <v>61</v>
      </c>
      <c r="I1264" s="31" t="n">
        <v>6.95</v>
      </c>
      <c r="J1264" s="30" t="s">
        <v>288</v>
      </c>
    </row>
    <row r="1265" customFormat="false" ht="12.75" hidden="false" customHeight="false" outlineLevel="0" collapsed="false">
      <c r="A1265" s="1" t="s">
        <v>286</v>
      </c>
      <c r="B1265" s="1" t="s">
        <v>3657</v>
      </c>
      <c r="C1265" s="27" t="s">
        <v>301</v>
      </c>
      <c r="D1265" s="27" t="s">
        <v>13</v>
      </c>
      <c r="E1265" s="30"/>
      <c r="F1265" s="31"/>
      <c r="G1265" s="30"/>
      <c r="H1265" s="30" t="s">
        <v>61</v>
      </c>
      <c r="I1265" s="31" t="n">
        <v>6.95</v>
      </c>
      <c r="J1265" s="30" t="s">
        <v>288</v>
      </c>
    </row>
    <row r="1266" customFormat="false" ht="12.75" hidden="false" customHeight="false" outlineLevel="0" collapsed="false">
      <c r="A1266" s="1" t="s">
        <v>286</v>
      </c>
      <c r="B1266" s="1" t="s">
        <v>3657</v>
      </c>
      <c r="C1266" s="27" t="s">
        <v>302</v>
      </c>
      <c r="D1266" s="27" t="s">
        <v>13</v>
      </c>
      <c r="E1266" s="30"/>
      <c r="F1266" s="31"/>
      <c r="G1266" s="30"/>
      <c r="H1266" s="30" t="s">
        <v>168</v>
      </c>
      <c r="I1266" s="31" t="n">
        <v>4.99</v>
      </c>
      <c r="J1266" s="30" t="s">
        <v>288</v>
      </c>
    </row>
    <row r="1267" customFormat="false" ht="12.75" hidden="false" customHeight="false" outlineLevel="0" collapsed="false">
      <c r="A1267" s="1" t="s">
        <v>286</v>
      </c>
      <c r="B1267" s="1" t="s">
        <v>3657</v>
      </c>
      <c r="C1267" s="27" t="s">
        <v>303</v>
      </c>
      <c r="D1267" s="27" t="s">
        <v>20</v>
      </c>
      <c r="E1267" s="30"/>
      <c r="F1267" s="31"/>
      <c r="G1267" s="30"/>
      <c r="H1267" s="30" t="s">
        <v>168</v>
      </c>
      <c r="I1267" s="31" t="n">
        <v>2.75</v>
      </c>
      <c r="J1267" s="30" t="s">
        <v>288</v>
      </c>
    </row>
    <row r="1268" customFormat="false" ht="12.75" hidden="false" customHeight="false" outlineLevel="0" collapsed="false">
      <c r="A1268" s="1" t="s">
        <v>286</v>
      </c>
      <c r="B1268" s="1" t="s">
        <v>3657</v>
      </c>
      <c r="C1268" s="27" t="s">
        <v>3658</v>
      </c>
      <c r="D1268" s="27" t="s">
        <v>79</v>
      </c>
      <c r="E1268" s="30"/>
      <c r="F1268" s="31"/>
      <c r="G1268" s="30"/>
      <c r="H1268" s="30" t="s">
        <v>61</v>
      </c>
      <c r="I1268" s="31" t="n">
        <v>2.99</v>
      </c>
      <c r="J1268" s="30" t="s">
        <v>3609</v>
      </c>
    </row>
    <row r="1269" customFormat="false" ht="12.75" hidden="false" customHeight="false" outlineLevel="0" collapsed="false">
      <c r="A1269" s="1" t="s">
        <v>286</v>
      </c>
      <c r="B1269" s="1" t="s">
        <v>3657</v>
      </c>
      <c r="C1269" s="27" t="s">
        <v>3659</v>
      </c>
      <c r="D1269" s="27" t="s">
        <v>88</v>
      </c>
      <c r="E1269" s="30"/>
      <c r="F1269" s="31"/>
      <c r="G1269" s="30"/>
      <c r="H1269" s="30" t="s">
        <v>61</v>
      </c>
      <c r="I1269" s="31" t="n">
        <v>2.55</v>
      </c>
      <c r="J1269" s="30" t="s">
        <v>3609</v>
      </c>
    </row>
    <row r="1270" customFormat="false" ht="12.75" hidden="false" customHeight="false" outlineLevel="0" collapsed="false">
      <c r="A1270" s="1" t="s">
        <v>286</v>
      </c>
      <c r="B1270" s="1" t="s">
        <v>3657</v>
      </c>
      <c r="C1270" s="27" t="s">
        <v>3660</v>
      </c>
      <c r="D1270" s="27" t="s">
        <v>13</v>
      </c>
      <c r="E1270" s="30"/>
      <c r="F1270" s="31"/>
      <c r="G1270" s="30"/>
      <c r="H1270" s="30" t="s">
        <v>61</v>
      </c>
      <c r="I1270" s="31" t="n">
        <v>4.49</v>
      </c>
      <c r="J1270" s="30" t="s">
        <v>3609</v>
      </c>
    </row>
    <row r="1271" customFormat="false" ht="12.75" hidden="false" customHeight="false" outlineLevel="0" collapsed="false">
      <c r="A1271" s="1" t="s">
        <v>286</v>
      </c>
      <c r="B1271" s="1" t="s">
        <v>3657</v>
      </c>
      <c r="C1271" s="27" t="s">
        <v>3661</v>
      </c>
      <c r="D1271" s="27" t="s">
        <v>13</v>
      </c>
      <c r="E1271" s="30"/>
      <c r="F1271" s="31"/>
      <c r="G1271" s="30"/>
      <c r="H1271" s="30" t="s">
        <v>61</v>
      </c>
      <c r="I1271" s="31" t="n">
        <v>3.49</v>
      </c>
      <c r="J1271" s="30" t="s">
        <v>3609</v>
      </c>
    </row>
    <row r="1272" customFormat="false" ht="12.75" hidden="false" customHeight="false" outlineLevel="0" collapsed="false">
      <c r="A1272" s="1" t="s">
        <v>286</v>
      </c>
      <c r="B1272" s="1" t="s">
        <v>3657</v>
      </c>
      <c r="C1272" s="27" t="s">
        <v>3662</v>
      </c>
      <c r="D1272" s="27" t="s">
        <v>13</v>
      </c>
      <c r="E1272" s="30"/>
      <c r="F1272" s="31"/>
      <c r="G1272" s="30"/>
      <c r="H1272" s="30" t="s">
        <v>61</v>
      </c>
      <c r="I1272" s="31" t="n">
        <v>12.5</v>
      </c>
      <c r="J1272" s="30" t="s">
        <v>3609</v>
      </c>
    </row>
    <row r="1273" customFormat="false" ht="12.75" hidden="false" customHeight="false" outlineLevel="0" collapsed="false">
      <c r="A1273" s="1" t="s">
        <v>286</v>
      </c>
      <c r="B1273" s="1" t="s">
        <v>3657</v>
      </c>
      <c r="C1273" s="27" t="s">
        <v>3663</v>
      </c>
      <c r="D1273" s="27" t="s">
        <v>13</v>
      </c>
      <c r="E1273" s="30"/>
      <c r="F1273" s="31"/>
      <c r="G1273" s="30"/>
      <c r="H1273" s="30" t="s">
        <v>61</v>
      </c>
      <c r="I1273" s="31" t="n">
        <v>9.9</v>
      </c>
      <c r="J1273" s="30" t="s">
        <v>3609</v>
      </c>
    </row>
    <row r="1274" customFormat="false" ht="12.75" hidden="false" customHeight="false" outlineLevel="0" collapsed="false">
      <c r="A1274" s="1" t="s">
        <v>286</v>
      </c>
      <c r="B1274" s="1" t="s">
        <v>3657</v>
      </c>
      <c r="C1274" s="27" t="s">
        <v>3664</v>
      </c>
      <c r="D1274" s="27" t="s">
        <v>13</v>
      </c>
      <c r="E1274" s="30"/>
      <c r="F1274" s="31"/>
      <c r="G1274" s="30"/>
      <c r="H1274" s="30" t="s">
        <v>61</v>
      </c>
      <c r="I1274" s="31" t="n">
        <v>5.99</v>
      </c>
      <c r="J1274" s="30" t="s">
        <v>3609</v>
      </c>
    </row>
    <row r="1275" customFormat="false" ht="12.75" hidden="false" customHeight="false" outlineLevel="0" collapsed="false">
      <c r="A1275" s="1" t="s">
        <v>286</v>
      </c>
      <c r="B1275" s="1" t="s">
        <v>3657</v>
      </c>
      <c r="C1275" s="27" t="s">
        <v>3665</v>
      </c>
      <c r="D1275" s="27" t="s">
        <v>13</v>
      </c>
      <c r="E1275" s="30"/>
      <c r="F1275" s="31"/>
      <c r="G1275" s="30"/>
      <c r="H1275" s="30" t="s">
        <v>61</v>
      </c>
      <c r="I1275" s="31" t="n">
        <v>4.8</v>
      </c>
      <c r="J1275" s="30" t="s">
        <v>3609</v>
      </c>
    </row>
    <row r="1276" customFormat="false" ht="12.75" hidden="false" customHeight="false" outlineLevel="0" collapsed="false">
      <c r="A1276" s="1" t="s">
        <v>286</v>
      </c>
      <c r="B1276" s="1" t="s">
        <v>3657</v>
      </c>
      <c r="C1276" s="27" t="s">
        <v>3666</v>
      </c>
      <c r="D1276" s="27" t="s">
        <v>13</v>
      </c>
      <c r="E1276" s="30"/>
      <c r="F1276" s="31"/>
      <c r="G1276" s="30"/>
      <c r="H1276" s="30" t="s">
        <v>61</v>
      </c>
      <c r="I1276" s="31" t="n">
        <v>7.49</v>
      </c>
      <c r="J1276" s="30" t="s">
        <v>3609</v>
      </c>
    </row>
    <row r="1277" customFormat="false" ht="12.75" hidden="false" customHeight="false" outlineLevel="0" collapsed="false">
      <c r="A1277" s="1" t="s">
        <v>286</v>
      </c>
      <c r="B1277" s="1" t="s">
        <v>3657</v>
      </c>
      <c r="C1277" s="27" t="s">
        <v>3667</v>
      </c>
      <c r="D1277" s="27" t="s">
        <v>193</v>
      </c>
      <c r="E1277" s="30"/>
      <c r="F1277" s="31"/>
      <c r="G1277" s="30"/>
      <c r="H1277" s="30" t="s">
        <v>61</v>
      </c>
      <c r="I1277" s="31" t="n">
        <v>2.75</v>
      </c>
      <c r="J1277" s="30" t="s">
        <v>3609</v>
      </c>
    </row>
    <row r="1278" customFormat="false" ht="12.75" hidden="false" customHeight="false" outlineLevel="0" collapsed="false">
      <c r="A1278" s="1" t="s">
        <v>286</v>
      </c>
      <c r="B1278" s="1" t="s">
        <v>3657</v>
      </c>
      <c r="C1278" s="27" t="s">
        <v>3668</v>
      </c>
      <c r="D1278" s="27" t="s">
        <v>13</v>
      </c>
      <c r="E1278" s="30"/>
      <c r="F1278" s="31"/>
      <c r="G1278" s="30"/>
      <c r="H1278" s="30" t="s">
        <v>61</v>
      </c>
      <c r="I1278" s="31" t="n">
        <v>6.99</v>
      </c>
      <c r="J1278" s="30" t="s">
        <v>3609</v>
      </c>
    </row>
    <row r="1279" customFormat="false" ht="12.75" hidden="false" customHeight="false" outlineLevel="0" collapsed="false">
      <c r="A1279" s="1" t="s">
        <v>286</v>
      </c>
      <c r="B1279" s="1" t="s">
        <v>3657</v>
      </c>
      <c r="C1279" s="27" t="s">
        <v>3669</v>
      </c>
      <c r="D1279" s="27" t="s">
        <v>13</v>
      </c>
      <c r="E1279" s="30"/>
      <c r="F1279" s="31"/>
      <c r="G1279" s="30"/>
      <c r="H1279" s="30" t="s">
        <v>168</v>
      </c>
      <c r="I1279" s="31" t="n">
        <v>3.29</v>
      </c>
      <c r="J1279" s="30" t="s">
        <v>3609</v>
      </c>
    </row>
    <row r="1280" customFormat="false" ht="12.75" hidden="false" customHeight="false" outlineLevel="0" collapsed="false">
      <c r="A1280" s="1" t="s">
        <v>304</v>
      </c>
      <c r="B1280" s="1" t="s">
        <v>3657</v>
      </c>
      <c r="C1280" s="27" t="s">
        <v>305</v>
      </c>
      <c r="D1280" s="27" t="s">
        <v>88</v>
      </c>
      <c r="E1280" s="30"/>
      <c r="F1280" s="31"/>
      <c r="G1280" s="30"/>
      <c r="H1280" s="30" t="s">
        <v>61</v>
      </c>
      <c r="I1280" s="31" t="n">
        <v>0.5</v>
      </c>
      <c r="J1280" s="30" t="s">
        <v>288</v>
      </c>
    </row>
    <row r="1281" customFormat="false" ht="12.75" hidden="false" customHeight="false" outlineLevel="0" collapsed="false">
      <c r="A1281" s="1" t="s">
        <v>304</v>
      </c>
      <c r="B1281" s="1" t="s">
        <v>3657</v>
      </c>
      <c r="C1281" s="27" t="s">
        <v>306</v>
      </c>
      <c r="D1281" s="27" t="s">
        <v>88</v>
      </c>
      <c r="E1281" s="30"/>
      <c r="F1281" s="31"/>
      <c r="G1281" s="30"/>
      <c r="H1281" s="30" t="s">
        <v>61</v>
      </c>
      <c r="I1281" s="31" t="n">
        <v>0.5</v>
      </c>
      <c r="J1281" s="30" t="s">
        <v>288</v>
      </c>
    </row>
    <row r="1282" customFormat="false" ht="12.75" hidden="false" customHeight="false" outlineLevel="0" collapsed="false">
      <c r="A1282" s="1" t="s">
        <v>304</v>
      </c>
      <c r="B1282" s="1" t="s">
        <v>3657</v>
      </c>
      <c r="C1282" s="27" t="s">
        <v>307</v>
      </c>
      <c r="D1282" s="27" t="s">
        <v>49</v>
      </c>
      <c r="E1282" s="30"/>
      <c r="F1282" s="31"/>
      <c r="G1282" s="30"/>
      <c r="H1282" s="30" t="s">
        <v>61</v>
      </c>
      <c r="I1282" s="31" t="n">
        <v>0.5</v>
      </c>
      <c r="J1282" s="30" t="s">
        <v>288</v>
      </c>
    </row>
    <row r="1283" customFormat="false" ht="12.75" hidden="false" customHeight="false" outlineLevel="0" collapsed="false">
      <c r="A1283" s="1" t="s">
        <v>304</v>
      </c>
      <c r="B1283" s="1" t="s">
        <v>3657</v>
      </c>
      <c r="C1283" s="27" t="s">
        <v>308</v>
      </c>
      <c r="D1283" s="27" t="s">
        <v>13</v>
      </c>
      <c r="E1283" s="30"/>
      <c r="F1283" s="31"/>
      <c r="G1283" s="30"/>
      <c r="H1283" s="30" t="s">
        <v>61</v>
      </c>
      <c r="I1283" s="31" t="n">
        <v>2.35</v>
      </c>
      <c r="J1283" s="30" t="s">
        <v>288</v>
      </c>
    </row>
    <row r="1284" customFormat="false" ht="12.75" hidden="false" customHeight="false" outlineLevel="0" collapsed="false">
      <c r="A1284" s="1" t="s">
        <v>304</v>
      </c>
      <c r="B1284" s="1" t="s">
        <v>3657</v>
      </c>
      <c r="C1284" s="27" t="s">
        <v>309</v>
      </c>
      <c r="D1284" s="27"/>
      <c r="E1284" s="30"/>
      <c r="F1284" s="31"/>
      <c r="G1284" s="30"/>
      <c r="H1284" s="30" t="s">
        <v>61</v>
      </c>
      <c r="I1284" s="31" t="n">
        <v>0.5</v>
      </c>
      <c r="J1284" s="30" t="s">
        <v>288</v>
      </c>
    </row>
    <row r="1285" customFormat="false" ht="12.75" hidden="false" customHeight="false" outlineLevel="0" collapsed="false">
      <c r="A1285" s="1" t="s">
        <v>304</v>
      </c>
      <c r="B1285" s="1" t="s">
        <v>3657</v>
      </c>
      <c r="C1285" s="27" t="s">
        <v>310</v>
      </c>
      <c r="D1285" s="27" t="s">
        <v>16</v>
      </c>
      <c r="E1285" s="30"/>
      <c r="F1285" s="31"/>
      <c r="G1285" s="30"/>
      <c r="H1285" s="30" t="s">
        <v>61</v>
      </c>
      <c r="I1285" s="31" t="n">
        <v>0.5</v>
      </c>
      <c r="J1285" s="30" t="s">
        <v>288</v>
      </c>
    </row>
    <row r="1286" customFormat="false" ht="12.75" hidden="false" customHeight="false" outlineLevel="0" collapsed="false">
      <c r="A1286" s="1" t="s">
        <v>304</v>
      </c>
      <c r="B1286" s="1" t="s">
        <v>3657</v>
      </c>
      <c r="C1286" s="27" t="s">
        <v>311</v>
      </c>
      <c r="D1286" s="27" t="s">
        <v>13</v>
      </c>
      <c r="E1286" s="30"/>
      <c r="F1286" s="31"/>
      <c r="G1286" s="30"/>
      <c r="H1286" s="30" t="s">
        <v>61</v>
      </c>
      <c r="I1286" s="31" t="n">
        <v>1.99</v>
      </c>
      <c r="J1286" s="30" t="s">
        <v>288</v>
      </c>
    </row>
    <row r="1287" customFormat="false" ht="12.75" hidden="false" customHeight="false" outlineLevel="0" collapsed="false">
      <c r="A1287" s="1" t="s">
        <v>304</v>
      </c>
      <c r="B1287" s="1" t="s">
        <v>3657</v>
      </c>
      <c r="C1287" s="27" t="s">
        <v>312</v>
      </c>
      <c r="D1287" s="27" t="s">
        <v>18</v>
      </c>
      <c r="E1287" s="30"/>
      <c r="F1287" s="31"/>
      <c r="G1287" s="30"/>
      <c r="H1287" s="30" t="s">
        <v>61</v>
      </c>
      <c r="I1287" s="31" t="n">
        <v>0.5</v>
      </c>
      <c r="J1287" s="30" t="s">
        <v>288</v>
      </c>
    </row>
    <row r="1288" customFormat="false" ht="12.75" hidden="false" customHeight="false" outlineLevel="0" collapsed="false">
      <c r="A1288" s="1" t="s">
        <v>304</v>
      </c>
      <c r="B1288" s="1" t="s">
        <v>3657</v>
      </c>
      <c r="C1288" s="27" t="s">
        <v>313</v>
      </c>
      <c r="D1288" s="27" t="s">
        <v>26</v>
      </c>
      <c r="E1288" s="30"/>
      <c r="F1288" s="31"/>
      <c r="G1288" s="30"/>
      <c r="H1288" s="30" t="s">
        <v>61</v>
      </c>
      <c r="I1288" s="31" t="n">
        <v>0.49</v>
      </c>
      <c r="J1288" s="30" t="s">
        <v>288</v>
      </c>
    </row>
    <row r="1289" customFormat="false" ht="12.75" hidden="false" customHeight="false" outlineLevel="0" collapsed="false">
      <c r="A1289" s="1" t="s">
        <v>304</v>
      </c>
      <c r="B1289" s="1" t="s">
        <v>3657</v>
      </c>
      <c r="C1289" s="27" t="s">
        <v>314</v>
      </c>
      <c r="D1289" s="27" t="s">
        <v>13</v>
      </c>
      <c r="E1289" s="30"/>
      <c r="F1289" s="31"/>
      <c r="G1289" s="30"/>
      <c r="H1289" s="30" t="s">
        <v>61</v>
      </c>
      <c r="I1289" s="31" t="n">
        <v>1.85</v>
      </c>
      <c r="J1289" s="30" t="s">
        <v>288</v>
      </c>
    </row>
    <row r="1290" customFormat="false" ht="12.75" hidden="false" customHeight="false" outlineLevel="0" collapsed="false">
      <c r="A1290" s="1" t="s">
        <v>304</v>
      </c>
      <c r="B1290" s="1" t="s">
        <v>3657</v>
      </c>
      <c r="C1290" s="27" t="s">
        <v>315</v>
      </c>
      <c r="D1290" s="27" t="s">
        <v>13</v>
      </c>
      <c r="E1290" s="30"/>
      <c r="F1290" s="31"/>
      <c r="G1290" s="30"/>
      <c r="H1290" s="30" t="s">
        <v>61</v>
      </c>
      <c r="I1290" s="31" t="n">
        <v>1.85</v>
      </c>
      <c r="J1290" s="30" t="s">
        <v>288</v>
      </c>
    </row>
    <row r="1291" customFormat="false" ht="12.75" hidden="false" customHeight="false" outlineLevel="0" collapsed="false">
      <c r="A1291" s="1" t="s">
        <v>304</v>
      </c>
      <c r="B1291" s="1" t="s">
        <v>3657</v>
      </c>
      <c r="C1291" s="27" t="s">
        <v>316</v>
      </c>
      <c r="D1291" s="27" t="s">
        <v>193</v>
      </c>
      <c r="E1291" s="30"/>
      <c r="F1291" s="31"/>
      <c r="G1291" s="30"/>
      <c r="H1291" s="30" t="s">
        <v>168</v>
      </c>
      <c r="I1291" s="31" t="n">
        <v>0.95</v>
      </c>
      <c r="J1291" s="30" t="s">
        <v>288</v>
      </c>
    </row>
    <row r="1292" customFormat="false" ht="12.75" hidden="false" customHeight="false" outlineLevel="0" collapsed="false">
      <c r="A1292" s="1" t="s">
        <v>304</v>
      </c>
      <c r="B1292" s="1" t="s">
        <v>3657</v>
      </c>
      <c r="C1292" s="27" t="s">
        <v>317</v>
      </c>
      <c r="D1292" s="27" t="s">
        <v>20</v>
      </c>
      <c r="E1292" s="30"/>
      <c r="F1292" s="31"/>
      <c r="G1292" s="30"/>
      <c r="H1292" s="30" t="s">
        <v>168</v>
      </c>
      <c r="I1292" s="31" t="n">
        <v>0.5</v>
      </c>
      <c r="J1292" s="30" t="s">
        <v>288</v>
      </c>
    </row>
    <row r="1293" customFormat="false" ht="12.75" hidden="false" customHeight="false" outlineLevel="0" collapsed="false">
      <c r="A1293" s="1" t="s">
        <v>304</v>
      </c>
      <c r="B1293" s="1" t="s">
        <v>3657</v>
      </c>
      <c r="C1293" s="27" t="s">
        <v>318</v>
      </c>
      <c r="D1293" s="27" t="s">
        <v>13</v>
      </c>
      <c r="E1293" s="30"/>
      <c r="F1293" s="31"/>
      <c r="G1293" s="30"/>
      <c r="H1293" s="30" t="s">
        <v>168</v>
      </c>
      <c r="I1293" s="31" t="n">
        <v>0.5</v>
      </c>
      <c r="J1293" s="30" t="s">
        <v>288</v>
      </c>
    </row>
    <row r="1294" customFormat="false" ht="12.75" hidden="false" customHeight="false" outlineLevel="0" collapsed="false">
      <c r="A1294" s="1" t="s">
        <v>304</v>
      </c>
      <c r="B1294" s="1" t="s">
        <v>3657</v>
      </c>
      <c r="C1294" s="27" t="s">
        <v>319</v>
      </c>
      <c r="D1294" s="27" t="s">
        <v>79</v>
      </c>
      <c r="E1294" s="30"/>
      <c r="F1294" s="31"/>
      <c r="G1294" s="30"/>
      <c r="H1294" s="30" t="s">
        <v>168</v>
      </c>
      <c r="I1294" s="31" t="n">
        <v>1.55</v>
      </c>
      <c r="J1294" s="30" t="s">
        <v>288</v>
      </c>
    </row>
    <row r="1295" customFormat="false" ht="12.75" hidden="false" customHeight="false" outlineLevel="0" collapsed="false">
      <c r="A1295" s="1" t="s">
        <v>304</v>
      </c>
      <c r="B1295" s="1" t="s">
        <v>3657</v>
      </c>
      <c r="C1295" s="27" t="s">
        <v>320</v>
      </c>
      <c r="D1295" s="27" t="s">
        <v>79</v>
      </c>
      <c r="E1295" s="30"/>
      <c r="F1295" s="31"/>
      <c r="G1295" s="30"/>
      <c r="H1295" s="30" t="s">
        <v>168</v>
      </c>
      <c r="I1295" s="31" t="n">
        <v>0.5</v>
      </c>
      <c r="J1295" s="30" t="s">
        <v>288</v>
      </c>
    </row>
    <row r="1296" customFormat="false" ht="12.75" hidden="false" customHeight="false" outlineLevel="0" collapsed="false">
      <c r="A1296" s="1" t="s">
        <v>304</v>
      </c>
      <c r="B1296" s="1" t="s">
        <v>3657</v>
      </c>
      <c r="C1296" s="27" t="s">
        <v>321</v>
      </c>
      <c r="D1296" s="27" t="s">
        <v>24</v>
      </c>
      <c r="E1296" s="30"/>
      <c r="F1296" s="31"/>
      <c r="G1296" s="30"/>
      <c r="H1296" s="30" t="s">
        <v>168</v>
      </c>
      <c r="I1296" s="31" t="n">
        <v>0.5</v>
      </c>
      <c r="J1296" s="30" t="s">
        <v>288</v>
      </c>
    </row>
    <row r="1297" customFormat="false" ht="12.75" hidden="false" customHeight="false" outlineLevel="0" collapsed="false">
      <c r="A1297" s="1" t="s">
        <v>304</v>
      </c>
      <c r="B1297" s="1" t="s">
        <v>3657</v>
      </c>
      <c r="C1297" s="27" t="s">
        <v>3670</v>
      </c>
      <c r="D1297" s="27" t="s">
        <v>88</v>
      </c>
      <c r="E1297" s="30"/>
      <c r="F1297" s="31"/>
      <c r="G1297" s="30"/>
      <c r="H1297" s="30" t="s">
        <v>61</v>
      </c>
      <c r="I1297" s="31" t="n">
        <v>0.6</v>
      </c>
      <c r="J1297" s="30" t="s">
        <v>3609</v>
      </c>
    </row>
    <row r="1298" customFormat="false" ht="12.75" hidden="false" customHeight="false" outlineLevel="0" collapsed="false">
      <c r="A1298" s="1" t="s">
        <v>304</v>
      </c>
      <c r="B1298" s="1" t="s">
        <v>3657</v>
      </c>
      <c r="C1298" s="27" t="s">
        <v>3671</v>
      </c>
      <c r="D1298" s="27" t="s">
        <v>20</v>
      </c>
      <c r="E1298" s="30"/>
      <c r="F1298" s="31"/>
      <c r="G1298" s="30"/>
      <c r="H1298" s="30" t="s">
        <v>61</v>
      </c>
      <c r="I1298" s="31" t="n">
        <v>0.6</v>
      </c>
      <c r="J1298" s="30" t="s">
        <v>3609</v>
      </c>
    </row>
    <row r="1299" customFormat="false" ht="12.75" hidden="false" customHeight="false" outlineLevel="0" collapsed="false">
      <c r="A1299" s="1" t="s">
        <v>304</v>
      </c>
      <c r="B1299" s="1" t="s">
        <v>3657</v>
      </c>
      <c r="C1299" s="27" t="s">
        <v>3672</v>
      </c>
      <c r="D1299" s="27" t="s">
        <v>13</v>
      </c>
      <c r="E1299" s="30"/>
      <c r="F1299" s="31"/>
      <c r="G1299" s="30"/>
      <c r="H1299" s="30" t="s">
        <v>61</v>
      </c>
      <c r="I1299" s="31" t="n">
        <v>1.95</v>
      </c>
      <c r="J1299" s="30" t="s">
        <v>3609</v>
      </c>
    </row>
    <row r="1300" customFormat="false" ht="12.75" hidden="false" customHeight="false" outlineLevel="0" collapsed="false">
      <c r="A1300" s="1" t="s">
        <v>304</v>
      </c>
      <c r="B1300" s="1" t="s">
        <v>3657</v>
      </c>
      <c r="C1300" s="27" t="s">
        <v>3673</v>
      </c>
      <c r="D1300" s="27" t="s">
        <v>13</v>
      </c>
      <c r="E1300" s="30"/>
      <c r="F1300" s="31"/>
      <c r="G1300" s="30"/>
      <c r="H1300" s="30" t="s">
        <v>61</v>
      </c>
      <c r="I1300" s="31" t="n">
        <v>14.9</v>
      </c>
      <c r="J1300" s="30" t="s">
        <v>3609</v>
      </c>
    </row>
    <row r="1301" customFormat="false" ht="12.75" hidden="false" customHeight="false" outlineLevel="0" collapsed="false">
      <c r="A1301" s="1" t="s">
        <v>304</v>
      </c>
      <c r="B1301" s="1" t="s">
        <v>3657</v>
      </c>
      <c r="C1301" s="27" t="s">
        <v>307</v>
      </c>
      <c r="D1301" s="27" t="s">
        <v>49</v>
      </c>
      <c r="E1301" s="30"/>
      <c r="F1301" s="31"/>
      <c r="G1301" s="30"/>
      <c r="H1301" s="30" t="s">
        <v>61</v>
      </c>
      <c r="I1301" s="31" t="n">
        <v>0.6</v>
      </c>
      <c r="J1301" s="30" t="s">
        <v>3609</v>
      </c>
    </row>
    <row r="1302" customFormat="false" ht="12.75" hidden="false" customHeight="false" outlineLevel="0" collapsed="false">
      <c r="A1302" s="1" t="s">
        <v>304</v>
      </c>
      <c r="B1302" s="1" t="s">
        <v>3657</v>
      </c>
      <c r="C1302" s="27" t="s">
        <v>3674</v>
      </c>
      <c r="D1302" s="27" t="s">
        <v>13</v>
      </c>
      <c r="E1302" s="30"/>
      <c r="F1302" s="31"/>
      <c r="G1302" s="30"/>
      <c r="H1302" s="30" t="s">
        <v>61</v>
      </c>
      <c r="I1302" s="31" t="n">
        <v>2.95</v>
      </c>
      <c r="J1302" s="30" t="s">
        <v>3609</v>
      </c>
    </row>
    <row r="1303" customFormat="false" ht="12.75" hidden="false" customHeight="false" outlineLevel="0" collapsed="false">
      <c r="A1303" s="1" t="s">
        <v>304</v>
      </c>
      <c r="B1303" s="1" t="s">
        <v>3657</v>
      </c>
      <c r="C1303" s="27" t="s">
        <v>3675</v>
      </c>
      <c r="D1303" s="27" t="s">
        <v>16</v>
      </c>
      <c r="E1303" s="30"/>
      <c r="F1303" s="31"/>
      <c r="G1303" s="30"/>
      <c r="H1303" s="30" t="s">
        <v>61</v>
      </c>
      <c r="I1303" s="31" t="n">
        <v>0.6</v>
      </c>
      <c r="J1303" s="30" t="s">
        <v>3609</v>
      </c>
    </row>
    <row r="1304" customFormat="false" ht="12.75" hidden="false" customHeight="false" outlineLevel="0" collapsed="false">
      <c r="A1304" s="1" t="s">
        <v>304</v>
      </c>
      <c r="B1304" s="1" t="s">
        <v>3657</v>
      </c>
      <c r="C1304" s="27" t="s">
        <v>3676</v>
      </c>
      <c r="D1304" s="27" t="s">
        <v>79</v>
      </c>
      <c r="E1304" s="30"/>
      <c r="F1304" s="31"/>
      <c r="G1304" s="30"/>
      <c r="H1304" s="30" t="s">
        <v>61</v>
      </c>
      <c r="I1304" s="31" t="n">
        <v>0.6</v>
      </c>
      <c r="J1304" s="30" t="s">
        <v>3609</v>
      </c>
    </row>
    <row r="1305" customFormat="false" ht="12.75" hidden="false" customHeight="false" outlineLevel="0" collapsed="false">
      <c r="A1305" s="1" t="s">
        <v>304</v>
      </c>
      <c r="B1305" s="1" t="s">
        <v>3657</v>
      </c>
      <c r="C1305" s="27" t="s">
        <v>3677</v>
      </c>
      <c r="D1305" s="27" t="s">
        <v>334</v>
      </c>
      <c r="E1305" s="30"/>
      <c r="F1305" s="31"/>
      <c r="G1305" s="30"/>
      <c r="H1305" s="30" t="s">
        <v>61</v>
      </c>
      <c r="I1305" s="31" t="n">
        <v>0.6</v>
      </c>
      <c r="J1305" s="30" t="s">
        <v>3609</v>
      </c>
    </row>
    <row r="1306" customFormat="false" ht="12.75" hidden="false" customHeight="false" outlineLevel="0" collapsed="false">
      <c r="A1306" s="1" t="s">
        <v>304</v>
      </c>
      <c r="B1306" s="1" t="s">
        <v>3657</v>
      </c>
      <c r="C1306" s="27" t="s">
        <v>3678</v>
      </c>
      <c r="D1306" s="27" t="s">
        <v>70</v>
      </c>
      <c r="E1306" s="30"/>
      <c r="F1306" s="31"/>
      <c r="G1306" s="30"/>
      <c r="H1306" s="30" t="s">
        <v>61</v>
      </c>
      <c r="I1306" s="31" t="n">
        <v>1.8</v>
      </c>
      <c r="J1306" s="30" t="s">
        <v>3609</v>
      </c>
    </row>
    <row r="1307" customFormat="false" ht="12.75" hidden="false" customHeight="false" outlineLevel="0" collapsed="false">
      <c r="A1307" s="1" t="s">
        <v>304</v>
      </c>
      <c r="B1307" s="1" t="s">
        <v>3657</v>
      </c>
      <c r="C1307" s="27" t="s">
        <v>3679</v>
      </c>
      <c r="D1307" s="27" t="s">
        <v>13</v>
      </c>
      <c r="E1307" s="30"/>
      <c r="F1307" s="31"/>
      <c r="G1307" s="30"/>
      <c r="H1307" s="30" t="s">
        <v>61</v>
      </c>
      <c r="I1307" s="31" t="n">
        <v>12.9</v>
      </c>
      <c r="J1307" s="30" t="s">
        <v>3609</v>
      </c>
    </row>
    <row r="1308" customFormat="false" ht="12.75" hidden="false" customHeight="false" outlineLevel="0" collapsed="false">
      <c r="A1308" s="1" t="s">
        <v>304</v>
      </c>
      <c r="B1308" s="1" t="s">
        <v>3657</v>
      </c>
      <c r="C1308" s="27" t="s">
        <v>3680</v>
      </c>
      <c r="D1308" s="27" t="s">
        <v>3644</v>
      </c>
      <c r="E1308" s="30"/>
      <c r="F1308" s="31"/>
      <c r="G1308" s="30"/>
      <c r="H1308" s="30" t="s">
        <v>61</v>
      </c>
      <c r="I1308" s="31" t="n">
        <v>0.6</v>
      </c>
      <c r="J1308" s="30" t="s">
        <v>3609</v>
      </c>
    </row>
    <row r="1309" customFormat="false" ht="12.75" hidden="false" customHeight="false" outlineLevel="0" collapsed="false">
      <c r="A1309" s="1" t="s">
        <v>304</v>
      </c>
      <c r="B1309" s="1" t="s">
        <v>3657</v>
      </c>
      <c r="C1309" s="27" t="s">
        <v>3681</v>
      </c>
      <c r="D1309" s="27" t="s">
        <v>13</v>
      </c>
      <c r="E1309" s="30"/>
      <c r="F1309" s="31"/>
      <c r="G1309" s="30"/>
      <c r="H1309" s="30" t="s">
        <v>168</v>
      </c>
      <c r="I1309" s="31" t="n">
        <v>14.95</v>
      </c>
      <c r="J1309" s="30" t="s">
        <v>3609</v>
      </c>
    </row>
    <row r="1310" customFormat="false" ht="12.75" hidden="false" customHeight="false" outlineLevel="0" collapsed="false">
      <c r="A1310" s="1" t="s">
        <v>304</v>
      </c>
      <c r="B1310" s="1" t="s">
        <v>3657</v>
      </c>
      <c r="C1310" s="27" t="s">
        <v>3682</v>
      </c>
      <c r="D1310" s="27" t="s">
        <v>13</v>
      </c>
      <c r="E1310" s="30"/>
      <c r="F1310" s="31"/>
      <c r="G1310" s="30"/>
      <c r="H1310" s="30" t="s">
        <v>168</v>
      </c>
      <c r="I1310" s="31" t="n">
        <v>0.6</v>
      </c>
      <c r="J1310" s="30" t="s">
        <v>3609</v>
      </c>
    </row>
    <row r="1311" customFormat="false" ht="12.75" hidden="false" customHeight="false" outlineLevel="0" collapsed="false">
      <c r="A1311" s="1" t="s">
        <v>304</v>
      </c>
      <c r="B1311" s="1" t="s">
        <v>3657</v>
      </c>
      <c r="C1311" s="27" t="s">
        <v>3683</v>
      </c>
      <c r="D1311" s="27" t="s">
        <v>13</v>
      </c>
      <c r="E1311" s="30"/>
      <c r="F1311" s="31"/>
      <c r="G1311" s="30"/>
      <c r="H1311" s="30" t="s">
        <v>168</v>
      </c>
      <c r="I1311" s="31" t="n">
        <v>17</v>
      </c>
      <c r="J1311" s="30" t="s">
        <v>3609</v>
      </c>
    </row>
    <row r="1312" customFormat="false" ht="12.75" hidden="false" customHeight="false" outlineLevel="0" collapsed="false">
      <c r="A1312" s="1" t="s">
        <v>304</v>
      </c>
      <c r="B1312" s="1" t="s">
        <v>3657</v>
      </c>
      <c r="C1312" s="27" t="s">
        <v>3684</v>
      </c>
      <c r="D1312" s="27" t="s">
        <v>13</v>
      </c>
      <c r="E1312" s="30"/>
      <c r="F1312" s="31"/>
      <c r="G1312" s="30"/>
      <c r="H1312" s="30" t="s">
        <v>168</v>
      </c>
      <c r="I1312" s="31" t="n">
        <v>3.35</v>
      </c>
      <c r="J1312" s="30" t="s">
        <v>3609</v>
      </c>
    </row>
    <row r="1314" customFormat="false" ht="17.35" hidden="false" customHeight="false" outlineLevel="0" collapsed="false">
      <c r="B1314" s="1" t="s">
        <v>3657</v>
      </c>
      <c r="C1314" s="52" t="s">
        <v>279</v>
      </c>
      <c r="D1314" s="11" t="s">
        <v>1</v>
      </c>
    </row>
    <row r="1315" customFormat="false" ht="12.75" hidden="false" customHeight="false" outlineLevel="0" collapsed="false">
      <c r="A1315" s="1" t="s">
        <v>279</v>
      </c>
      <c r="B1315" s="1" t="s">
        <v>3657</v>
      </c>
      <c r="C1315" s="19" t="s">
        <v>280</v>
      </c>
      <c r="D1315" s="50" t="s">
        <v>88</v>
      </c>
      <c r="E1315" s="20" t="n">
        <v>2</v>
      </c>
      <c r="F1315" s="21" t="n">
        <v>0.55</v>
      </c>
      <c r="G1315" s="24" t="s">
        <v>281</v>
      </c>
    </row>
    <row r="1316" customFormat="false" ht="12.75" hidden="false" customHeight="false" outlineLevel="0" collapsed="false">
      <c r="A1316" s="1" t="s">
        <v>279</v>
      </c>
      <c r="B1316" s="1" t="s">
        <v>3657</v>
      </c>
      <c r="C1316" s="19" t="s">
        <v>282</v>
      </c>
      <c r="D1316" s="19" t="s">
        <v>49</v>
      </c>
      <c r="E1316" s="20" t="n">
        <v>2.1</v>
      </c>
      <c r="F1316" s="21" t="n">
        <v>0.55</v>
      </c>
      <c r="G1316" s="24" t="s">
        <v>281</v>
      </c>
    </row>
    <row r="1317" customFormat="false" ht="12.75" hidden="false" customHeight="false" outlineLevel="0" collapsed="false">
      <c r="A1317" s="1" t="s">
        <v>279</v>
      </c>
      <c r="B1317" s="1" t="s">
        <v>3657</v>
      </c>
      <c r="C1317" s="19" t="s">
        <v>283</v>
      </c>
      <c r="D1317" s="19" t="s">
        <v>13</v>
      </c>
      <c r="E1317" s="20" t="n">
        <v>2.3</v>
      </c>
      <c r="F1317" s="21" t="n">
        <v>1.55</v>
      </c>
      <c r="G1317" s="24" t="s">
        <v>281</v>
      </c>
    </row>
    <row r="1318" customFormat="false" ht="12.75" hidden="false" customHeight="false" outlineLevel="0" collapsed="false">
      <c r="A1318" s="1" t="s">
        <v>279</v>
      </c>
      <c r="B1318" s="1" t="s">
        <v>3657</v>
      </c>
      <c r="C1318" s="19" t="s">
        <v>284</v>
      </c>
      <c r="D1318" s="50" t="s">
        <v>18</v>
      </c>
      <c r="E1318" s="20" t="n">
        <v>2.5</v>
      </c>
      <c r="F1318" s="21" t="n">
        <v>0.55</v>
      </c>
      <c r="G1318" s="24" t="s">
        <v>281</v>
      </c>
    </row>
    <row r="1320" customFormat="false" ht="17.35" hidden="false" customHeight="false" outlineLevel="0" collapsed="false">
      <c r="B1320" s="1" t="s">
        <v>3657</v>
      </c>
      <c r="C1320" s="52" t="s">
        <v>3657</v>
      </c>
      <c r="D1320" s="11" t="s">
        <v>1</v>
      </c>
    </row>
    <row r="1321" customFormat="false" ht="12.75" hidden="false" customHeight="false" outlineLevel="0" collapsed="false">
      <c r="A1321" s="1" t="s">
        <v>3657</v>
      </c>
      <c r="B1321" s="1" t="s">
        <v>3657</v>
      </c>
      <c r="C1321" s="19" t="s">
        <v>3685</v>
      </c>
      <c r="D1321" s="19" t="s">
        <v>13</v>
      </c>
      <c r="E1321" s="20" t="n">
        <v>2.1</v>
      </c>
      <c r="F1321" s="21" t="n">
        <v>1.35</v>
      </c>
      <c r="G1321" s="24" t="s">
        <v>281</v>
      </c>
    </row>
    <row r="1322" customFormat="false" ht="12.75" hidden="false" customHeight="false" outlineLevel="0" collapsed="false">
      <c r="A1322" s="1" t="s">
        <v>3657</v>
      </c>
      <c r="B1322" s="1" t="s">
        <v>3657</v>
      </c>
      <c r="C1322" s="19" t="s">
        <v>3686</v>
      </c>
      <c r="D1322" s="19" t="s">
        <v>13</v>
      </c>
      <c r="E1322" s="20" t="n">
        <v>2.2</v>
      </c>
      <c r="F1322" s="21" t="n">
        <v>1.55</v>
      </c>
      <c r="G1322" s="24" t="s">
        <v>281</v>
      </c>
    </row>
    <row r="1323" customFormat="false" ht="12.75" hidden="false" customHeight="false" outlineLevel="0" collapsed="false">
      <c r="A1323" s="1" t="s">
        <v>3657</v>
      </c>
      <c r="B1323" s="1" t="s">
        <v>3657</v>
      </c>
      <c r="C1323" s="19" t="s">
        <v>3687</v>
      </c>
      <c r="D1323" s="19" t="s">
        <v>13</v>
      </c>
      <c r="E1323" s="20" t="n">
        <v>2.2</v>
      </c>
      <c r="F1323" s="21" t="n">
        <v>2.4</v>
      </c>
      <c r="G1323" s="24" t="s">
        <v>281</v>
      </c>
    </row>
    <row r="1324" customFormat="false" ht="12.75" hidden="false" customHeight="false" outlineLevel="0" collapsed="false">
      <c r="A1324" s="1" t="s">
        <v>3657</v>
      </c>
      <c r="B1324" s="1" t="s">
        <v>3657</v>
      </c>
      <c r="C1324" s="19" t="s">
        <v>3688</v>
      </c>
      <c r="D1324" s="19" t="s">
        <v>79</v>
      </c>
      <c r="E1324" s="20" t="n">
        <v>2.3</v>
      </c>
      <c r="F1324" s="21" t="n">
        <v>2.99</v>
      </c>
      <c r="G1324" s="24" t="s">
        <v>281</v>
      </c>
    </row>
    <row r="1325" customFormat="false" ht="12.75" hidden="false" customHeight="false" outlineLevel="0" collapsed="false">
      <c r="A1325" s="1" t="s">
        <v>3657</v>
      </c>
      <c r="B1325" s="1" t="s">
        <v>3657</v>
      </c>
      <c r="C1325" s="19" t="s">
        <v>3689</v>
      </c>
      <c r="D1325" s="19" t="s">
        <v>22</v>
      </c>
      <c r="E1325" s="20" t="n">
        <v>2.4</v>
      </c>
      <c r="F1325" s="21" t="n">
        <v>0.55</v>
      </c>
      <c r="G1325" s="24" t="s">
        <v>281</v>
      </c>
    </row>
    <row r="1326" customFormat="false" ht="12.75" hidden="false" customHeight="false" outlineLevel="0" collapsed="false">
      <c r="A1326" s="1" t="s">
        <v>3657</v>
      </c>
      <c r="B1326" s="1" t="s">
        <v>3657</v>
      </c>
      <c r="C1326" s="19" t="s">
        <v>3690</v>
      </c>
      <c r="D1326" s="50" t="s">
        <v>88</v>
      </c>
      <c r="E1326" s="20" t="n">
        <v>2.4</v>
      </c>
      <c r="F1326" s="21" t="n">
        <v>2.95</v>
      </c>
      <c r="G1326" s="24" t="s">
        <v>281</v>
      </c>
    </row>
    <row r="1327" customFormat="false" ht="12.75" hidden="false" customHeight="false" outlineLevel="0" collapsed="false">
      <c r="A1327" s="1" t="s">
        <v>3657</v>
      </c>
      <c r="B1327" s="1" t="s">
        <v>3657</v>
      </c>
      <c r="C1327" s="19" t="s">
        <v>3691</v>
      </c>
      <c r="D1327" s="19" t="s">
        <v>13</v>
      </c>
      <c r="E1327" s="20" t="n">
        <v>2.4</v>
      </c>
      <c r="F1327" s="21" t="n">
        <v>8.2</v>
      </c>
      <c r="G1327" s="24" t="s">
        <v>281</v>
      </c>
    </row>
    <row r="1329" customFormat="false" ht="17.35" hidden="false" customHeight="false" outlineLevel="0" collapsed="false">
      <c r="B1329" s="1" t="s">
        <v>3657</v>
      </c>
      <c r="C1329" s="52" t="s">
        <v>3692</v>
      </c>
      <c r="D1329" s="11" t="s">
        <v>1</v>
      </c>
    </row>
    <row r="1330" customFormat="false" ht="12.75" hidden="false" customHeight="false" outlineLevel="0" collapsed="false">
      <c r="A1330" s="1" t="s">
        <v>3693</v>
      </c>
      <c r="B1330" s="1" t="s">
        <v>3657</v>
      </c>
      <c r="C1330" s="19" t="s">
        <v>3694</v>
      </c>
      <c r="D1330" s="19" t="s">
        <v>13</v>
      </c>
      <c r="E1330" s="20" t="n">
        <v>2.5</v>
      </c>
      <c r="F1330" s="21" t="n">
        <v>3.3</v>
      </c>
      <c r="G1330" s="24" t="s">
        <v>1400</v>
      </c>
    </row>
    <row r="1331" customFormat="false" ht="12.75" hidden="false" customHeight="false" outlineLevel="0" collapsed="false">
      <c r="A1331" s="1" t="s">
        <v>3695</v>
      </c>
      <c r="B1331" s="1" t="s">
        <v>3657</v>
      </c>
      <c r="C1331" s="19" t="s">
        <v>3696</v>
      </c>
      <c r="D1331" s="19" t="s">
        <v>16</v>
      </c>
      <c r="E1331" s="20" t="n">
        <v>2.3</v>
      </c>
      <c r="F1331" s="21" t="n">
        <v>0.99</v>
      </c>
      <c r="G1331" s="24" t="s">
        <v>3697</v>
      </c>
    </row>
    <row r="1332" customFormat="false" ht="12.75" hidden="false" customHeight="false" outlineLevel="0" collapsed="false">
      <c r="A1332" s="1" t="s">
        <v>3695</v>
      </c>
      <c r="B1332" s="1" t="s">
        <v>3657</v>
      </c>
      <c r="C1332" s="19" t="s">
        <v>3698</v>
      </c>
      <c r="D1332" s="19" t="s">
        <v>13</v>
      </c>
      <c r="E1332" s="20" t="n">
        <v>2.4</v>
      </c>
      <c r="F1332" s="21" t="n">
        <v>1.55</v>
      </c>
      <c r="G1332" s="24" t="s">
        <v>1400</v>
      </c>
    </row>
    <row r="1333" customFormat="false" ht="12.75" hidden="false" customHeight="false" outlineLevel="0" collapsed="false">
      <c r="A1333" s="1" t="s">
        <v>3695</v>
      </c>
      <c r="B1333" s="1" t="s">
        <v>3657</v>
      </c>
      <c r="C1333" s="19" t="s">
        <v>3699</v>
      </c>
      <c r="D1333" s="19" t="s">
        <v>26</v>
      </c>
      <c r="E1333" s="20" t="n">
        <v>2.4</v>
      </c>
      <c r="F1333" s="21" t="n">
        <v>0.95</v>
      </c>
      <c r="G1333" s="24" t="s">
        <v>3697</v>
      </c>
    </row>
    <row r="1334" customFormat="false" ht="12.75" hidden="false" customHeight="false" outlineLevel="0" collapsed="false">
      <c r="A1334" s="1" t="s">
        <v>3695</v>
      </c>
      <c r="B1334" s="1" t="s">
        <v>3657</v>
      </c>
      <c r="C1334" s="19" t="s">
        <v>3700</v>
      </c>
      <c r="D1334" s="19" t="s">
        <v>13</v>
      </c>
      <c r="E1334" s="20" t="n">
        <v>2.4</v>
      </c>
      <c r="F1334" s="21" t="n">
        <v>1.95</v>
      </c>
      <c r="G1334" s="24" t="s">
        <v>1400</v>
      </c>
    </row>
    <row r="1335" customFormat="false" ht="12.75" hidden="false" customHeight="false" outlineLevel="0" collapsed="false">
      <c r="A1335" s="1" t="s">
        <v>3695</v>
      </c>
      <c r="B1335" s="1" t="s">
        <v>3657</v>
      </c>
      <c r="C1335" s="19" t="s">
        <v>3701</v>
      </c>
      <c r="D1335" s="19" t="s">
        <v>13</v>
      </c>
      <c r="E1335" s="20" t="n">
        <v>2.5</v>
      </c>
      <c r="F1335" s="21" t="n">
        <v>1.35</v>
      </c>
      <c r="G1335" s="24" t="s">
        <v>3697</v>
      </c>
    </row>
    <row r="1337" customFormat="false" ht="29.85" hidden="false" customHeight="false" outlineLevel="0" collapsed="false">
      <c r="B1337" s="1" t="s">
        <v>3702</v>
      </c>
      <c r="C1337" s="52" t="s">
        <v>3703</v>
      </c>
      <c r="D1337" s="11" t="s">
        <v>1</v>
      </c>
    </row>
    <row r="1338" customFormat="false" ht="12.75" hidden="false" customHeight="false" outlineLevel="0" collapsed="false">
      <c r="A1338" s="1" t="s">
        <v>3704</v>
      </c>
      <c r="B1338" s="1" t="s">
        <v>3702</v>
      </c>
      <c r="C1338" s="27" t="s">
        <v>3705</v>
      </c>
      <c r="D1338" s="27" t="s">
        <v>88</v>
      </c>
      <c r="E1338" s="27"/>
      <c r="F1338" s="31"/>
      <c r="G1338" s="27"/>
      <c r="H1338" s="30" t="s">
        <v>61</v>
      </c>
      <c r="I1338" s="31" t="n">
        <v>3.98</v>
      </c>
      <c r="J1338" s="30" t="s">
        <v>3030</v>
      </c>
    </row>
    <row r="1339" customFormat="false" ht="12.75" hidden="false" customHeight="false" outlineLevel="0" collapsed="false">
      <c r="A1339" s="1" t="s">
        <v>3704</v>
      </c>
      <c r="B1339" s="1" t="s">
        <v>3702</v>
      </c>
      <c r="C1339" s="27" t="s">
        <v>3706</v>
      </c>
      <c r="D1339" s="27" t="s">
        <v>13</v>
      </c>
      <c r="E1339" s="27"/>
      <c r="F1339" s="31"/>
      <c r="G1339" s="27"/>
      <c r="H1339" s="30" t="s">
        <v>61</v>
      </c>
      <c r="I1339" s="31" t="n">
        <v>15.99</v>
      </c>
      <c r="J1339" s="30" t="s">
        <v>3030</v>
      </c>
    </row>
    <row r="1340" customFormat="false" ht="12.75" hidden="false" customHeight="false" outlineLevel="0" collapsed="false">
      <c r="A1340" s="1" t="s">
        <v>3707</v>
      </c>
      <c r="B1340" s="1" t="s">
        <v>3702</v>
      </c>
      <c r="C1340" s="27" t="s">
        <v>3708</v>
      </c>
      <c r="D1340" s="27" t="s">
        <v>2202</v>
      </c>
      <c r="E1340" s="27"/>
      <c r="F1340" s="31"/>
      <c r="G1340" s="27"/>
      <c r="H1340" s="30" t="s">
        <v>61</v>
      </c>
      <c r="I1340" s="31" t="n">
        <v>1.88</v>
      </c>
      <c r="J1340" s="30" t="s">
        <v>3030</v>
      </c>
    </row>
    <row r="1341" customFormat="false" ht="12.75" hidden="false" customHeight="false" outlineLevel="0" collapsed="false">
      <c r="A1341" s="1" t="s">
        <v>3707</v>
      </c>
      <c r="B1341" s="1" t="s">
        <v>3702</v>
      </c>
      <c r="C1341" s="27" t="s">
        <v>3709</v>
      </c>
      <c r="D1341" s="27" t="s">
        <v>88</v>
      </c>
      <c r="E1341" s="27"/>
      <c r="F1341" s="31"/>
      <c r="G1341" s="27"/>
      <c r="H1341" s="30" t="s">
        <v>168</v>
      </c>
      <c r="I1341" s="31" t="n">
        <v>1.88</v>
      </c>
      <c r="J1341" s="30" t="s">
        <v>3030</v>
      </c>
    </row>
    <row r="1342" customFormat="false" ht="12.75" hidden="false" customHeight="false" outlineLevel="0" collapsed="false">
      <c r="A1342" s="1" t="s">
        <v>3704</v>
      </c>
      <c r="B1342" s="1" t="s">
        <v>3702</v>
      </c>
      <c r="C1342" s="27" t="s">
        <v>3710</v>
      </c>
      <c r="D1342" s="27" t="s">
        <v>79</v>
      </c>
      <c r="E1342" s="27"/>
      <c r="F1342" s="31"/>
      <c r="G1342" s="27"/>
      <c r="H1342" s="30" t="s">
        <v>168</v>
      </c>
      <c r="I1342" s="31" t="n">
        <v>7.99</v>
      </c>
      <c r="J1342" s="30" t="s">
        <v>288</v>
      </c>
    </row>
    <row r="1343" customFormat="false" ht="12.75" hidden="false" customHeight="false" outlineLevel="0" collapsed="false">
      <c r="A1343" s="1" t="s">
        <v>3704</v>
      </c>
      <c r="B1343" s="1" t="s">
        <v>3702</v>
      </c>
      <c r="C1343" s="27" t="s">
        <v>3711</v>
      </c>
      <c r="D1343" s="27" t="s">
        <v>13</v>
      </c>
      <c r="E1343" s="27"/>
      <c r="F1343" s="31"/>
      <c r="G1343" s="27"/>
      <c r="H1343" s="30" t="s">
        <v>168</v>
      </c>
      <c r="I1343" s="31" t="n">
        <v>37.9</v>
      </c>
      <c r="J1343" s="30" t="s">
        <v>288</v>
      </c>
    </row>
    <row r="1344" customFormat="false" ht="12.75" hidden="false" customHeight="false" outlineLevel="0" collapsed="false">
      <c r="A1344" s="1" t="s">
        <v>3704</v>
      </c>
      <c r="B1344" s="1" t="s">
        <v>3702</v>
      </c>
      <c r="C1344" s="27" t="s">
        <v>3712</v>
      </c>
      <c r="D1344" s="27" t="s">
        <v>13</v>
      </c>
      <c r="E1344" s="27"/>
      <c r="F1344" s="31"/>
      <c r="G1344" s="27"/>
      <c r="H1344" s="30" t="s">
        <v>168</v>
      </c>
      <c r="I1344" s="31" t="n">
        <v>35.8</v>
      </c>
      <c r="J1344" s="30" t="s">
        <v>288</v>
      </c>
    </row>
    <row r="1345" customFormat="false" ht="12.75" hidden="false" customHeight="false" outlineLevel="0" collapsed="false">
      <c r="A1345" s="1" t="s">
        <v>3704</v>
      </c>
      <c r="B1345" s="1" t="s">
        <v>3702</v>
      </c>
      <c r="C1345" s="27" t="s">
        <v>3713</v>
      </c>
      <c r="D1345" s="27" t="s">
        <v>13</v>
      </c>
      <c r="E1345" s="27"/>
      <c r="F1345" s="31"/>
      <c r="G1345" s="27"/>
      <c r="H1345" s="30" t="s">
        <v>168</v>
      </c>
      <c r="I1345" s="31" t="n">
        <v>25.8</v>
      </c>
      <c r="J1345" s="30" t="s">
        <v>288</v>
      </c>
    </row>
    <row r="1346" customFormat="false" ht="12.75" hidden="false" customHeight="false" outlineLevel="0" collapsed="false">
      <c r="A1346" s="1" t="s">
        <v>3704</v>
      </c>
      <c r="B1346" s="1" t="s">
        <v>3702</v>
      </c>
      <c r="C1346" s="27" t="s">
        <v>3714</v>
      </c>
      <c r="D1346" s="27" t="s">
        <v>13</v>
      </c>
      <c r="E1346" s="27"/>
      <c r="F1346" s="31"/>
      <c r="G1346" s="27"/>
      <c r="H1346" s="30" t="s">
        <v>168</v>
      </c>
      <c r="I1346" s="31" t="n">
        <v>25.95</v>
      </c>
      <c r="J1346" s="30" t="s">
        <v>288</v>
      </c>
    </row>
    <row r="1347" customFormat="false" ht="12.75" hidden="false" customHeight="false" outlineLevel="0" collapsed="false">
      <c r="A1347" s="1" t="s">
        <v>3704</v>
      </c>
      <c r="B1347" s="1" t="s">
        <v>3702</v>
      </c>
      <c r="C1347" s="27" t="s">
        <v>3715</v>
      </c>
      <c r="D1347" s="27" t="s">
        <v>193</v>
      </c>
      <c r="E1347" s="27"/>
      <c r="F1347" s="31"/>
      <c r="G1347" s="27"/>
      <c r="H1347" s="30" t="s">
        <v>168</v>
      </c>
      <c r="I1347" s="31" t="n">
        <v>6.95</v>
      </c>
      <c r="J1347" s="30" t="s">
        <v>288</v>
      </c>
    </row>
    <row r="1348" customFormat="false" ht="12.75" hidden="false" customHeight="false" outlineLevel="0" collapsed="false">
      <c r="A1348" s="1" t="s">
        <v>3707</v>
      </c>
      <c r="B1348" s="1" t="s">
        <v>3702</v>
      </c>
      <c r="C1348" s="27" t="s">
        <v>3716</v>
      </c>
      <c r="D1348" s="27" t="s">
        <v>49</v>
      </c>
      <c r="E1348" s="27"/>
      <c r="F1348" s="31"/>
      <c r="G1348" s="27"/>
      <c r="H1348" s="30" t="s">
        <v>61</v>
      </c>
      <c r="I1348" s="31" t="n">
        <v>2.36</v>
      </c>
      <c r="J1348" s="30" t="s">
        <v>288</v>
      </c>
    </row>
    <row r="1349" customFormat="false" ht="12.75" hidden="false" customHeight="false" outlineLevel="0" collapsed="false">
      <c r="A1349" s="1" t="s">
        <v>3707</v>
      </c>
      <c r="B1349" s="1" t="s">
        <v>3702</v>
      </c>
      <c r="C1349" s="27" t="s">
        <v>3717</v>
      </c>
      <c r="D1349" s="27" t="s">
        <v>88</v>
      </c>
      <c r="E1349" s="27"/>
      <c r="F1349" s="31"/>
      <c r="G1349" s="27"/>
      <c r="H1349" s="30" t="s">
        <v>61</v>
      </c>
      <c r="I1349" s="31" t="n">
        <v>6.6</v>
      </c>
      <c r="J1349" s="30" t="s">
        <v>288</v>
      </c>
    </row>
    <row r="1350" customFormat="false" ht="12.75" hidden="false" customHeight="false" outlineLevel="0" collapsed="false">
      <c r="A1350" s="1" t="s">
        <v>3707</v>
      </c>
      <c r="B1350" s="1" t="s">
        <v>3702</v>
      </c>
      <c r="C1350" s="27" t="s">
        <v>3718</v>
      </c>
      <c r="D1350" s="27" t="s">
        <v>24</v>
      </c>
      <c r="E1350" s="27"/>
      <c r="F1350" s="31"/>
      <c r="G1350" s="27"/>
      <c r="H1350" s="30" t="s">
        <v>61</v>
      </c>
      <c r="I1350" s="31" t="n">
        <v>2.66</v>
      </c>
      <c r="J1350" s="30" t="s">
        <v>288</v>
      </c>
    </row>
    <row r="1351" customFormat="false" ht="12.75" hidden="false" customHeight="false" outlineLevel="0" collapsed="false">
      <c r="A1351" s="1" t="s">
        <v>3707</v>
      </c>
      <c r="B1351" s="1" t="s">
        <v>3702</v>
      </c>
      <c r="C1351" s="27" t="s">
        <v>3719</v>
      </c>
      <c r="D1351" s="27" t="s">
        <v>13</v>
      </c>
      <c r="E1351" s="27"/>
      <c r="F1351" s="31"/>
      <c r="G1351" s="27"/>
      <c r="H1351" s="30" t="s">
        <v>168</v>
      </c>
      <c r="I1351" s="31" t="n">
        <v>31.92</v>
      </c>
      <c r="J1351" s="30" t="s">
        <v>288</v>
      </c>
    </row>
    <row r="1352" customFormat="false" ht="12.75" hidden="false" customHeight="false" outlineLevel="0" collapsed="false">
      <c r="A1352" s="1" t="s">
        <v>3707</v>
      </c>
      <c r="B1352" s="1" t="s">
        <v>3702</v>
      </c>
      <c r="C1352" s="27" t="s">
        <v>3720</v>
      </c>
      <c r="D1352" s="27" t="s">
        <v>20</v>
      </c>
      <c r="E1352" s="27"/>
      <c r="F1352" s="31"/>
      <c r="G1352" s="27"/>
      <c r="H1352" s="30" t="s">
        <v>168</v>
      </c>
      <c r="I1352" s="31" t="n">
        <v>2.36</v>
      </c>
      <c r="J1352" s="30" t="s">
        <v>288</v>
      </c>
    </row>
    <row r="1353" customFormat="false" ht="12.75" hidden="false" customHeight="false" outlineLevel="0" collapsed="false">
      <c r="A1353" s="1" t="s">
        <v>3707</v>
      </c>
      <c r="B1353" s="1" t="s">
        <v>3702</v>
      </c>
      <c r="C1353" s="27" t="s">
        <v>3721</v>
      </c>
      <c r="D1353" s="27" t="s">
        <v>13</v>
      </c>
      <c r="E1353" s="27"/>
      <c r="F1353" s="31"/>
      <c r="G1353" s="27"/>
      <c r="H1353" s="30" t="s">
        <v>168</v>
      </c>
      <c r="I1353" s="31" t="n">
        <v>16.99</v>
      </c>
      <c r="J1353" s="30" t="s">
        <v>288</v>
      </c>
    </row>
    <row r="1354" customFormat="false" ht="12.75" hidden="false" customHeight="false" outlineLevel="0" collapsed="false">
      <c r="A1354" s="1" t="s">
        <v>3707</v>
      </c>
      <c r="B1354" s="1" t="s">
        <v>3702</v>
      </c>
      <c r="C1354" s="27" t="s">
        <v>3722</v>
      </c>
      <c r="D1354" s="27" t="s">
        <v>13</v>
      </c>
      <c r="E1354" s="27"/>
      <c r="F1354" s="31"/>
      <c r="G1354" s="27"/>
      <c r="H1354" s="30" t="s">
        <v>168</v>
      </c>
      <c r="I1354" s="31" t="n">
        <v>7.99</v>
      </c>
      <c r="J1354" s="30" t="s">
        <v>288</v>
      </c>
    </row>
    <row r="1355" customFormat="false" ht="12.75" hidden="false" customHeight="false" outlineLevel="0" collapsed="false">
      <c r="A1355" s="1" t="s">
        <v>3707</v>
      </c>
      <c r="B1355" s="1" t="s">
        <v>3702</v>
      </c>
      <c r="C1355" s="27" t="s">
        <v>3723</v>
      </c>
      <c r="D1355" s="27" t="s">
        <v>13</v>
      </c>
      <c r="E1355" s="27"/>
      <c r="F1355" s="31"/>
      <c r="G1355" s="27"/>
      <c r="H1355" s="30" t="s">
        <v>61</v>
      </c>
      <c r="I1355" s="31" t="n">
        <f aca="false">19.95/125*100</f>
        <v>15.96</v>
      </c>
      <c r="J1355" s="30" t="s">
        <v>112</v>
      </c>
    </row>
    <row r="1356" customFormat="false" ht="12.75" hidden="false" customHeight="false" outlineLevel="0" collapsed="false">
      <c r="A1356" s="1" t="s">
        <v>3707</v>
      </c>
      <c r="B1356" s="1" t="s">
        <v>3702</v>
      </c>
      <c r="C1356" s="27" t="s">
        <v>3724</v>
      </c>
      <c r="D1356" s="27" t="s">
        <v>18</v>
      </c>
      <c r="E1356" s="27"/>
      <c r="F1356" s="31"/>
      <c r="G1356" s="27"/>
      <c r="H1356" s="30" t="s">
        <v>168</v>
      </c>
      <c r="I1356" s="31" t="n">
        <f aca="false">4.95/200*100</f>
        <v>2.475</v>
      </c>
      <c r="J1356" s="30" t="s">
        <v>112</v>
      </c>
    </row>
    <row r="1357" customFormat="false" ht="12.75" hidden="false" customHeight="false" outlineLevel="0" collapsed="false">
      <c r="A1357" s="1" t="s">
        <v>3707</v>
      </c>
      <c r="B1357" s="1" t="s">
        <v>3702</v>
      </c>
      <c r="C1357" s="27" t="s">
        <v>3725</v>
      </c>
      <c r="D1357" s="27" t="s">
        <v>88</v>
      </c>
      <c r="E1357" s="27"/>
      <c r="F1357" s="31"/>
      <c r="G1357" s="27"/>
      <c r="H1357" s="30" t="s">
        <v>522</v>
      </c>
      <c r="I1357" s="31" t="n">
        <f aca="false">2.95/2</f>
        <v>1.475</v>
      </c>
      <c r="J1357" s="30" t="s">
        <v>112</v>
      </c>
    </row>
    <row r="1358" customFormat="false" ht="12.75" hidden="false" customHeight="false" outlineLevel="0" collapsed="false">
      <c r="A1358" s="1" t="s">
        <v>3707</v>
      </c>
      <c r="B1358" s="1" t="s">
        <v>3702</v>
      </c>
      <c r="C1358" s="19" t="s">
        <v>3726</v>
      </c>
      <c r="D1358" s="19" t="s">
        <v>70</v>
      </c>
      <c r="E1358" s="24" t="n">
        <v>1.4</v>
      </c>
      <c r="F1358" s="54" t="n">
        <v>3.9</v>
      </c>
      <c r="G1358" s="24" t="s">
        <v>3727</v>
      </c>
      <c r="H1358" s="55"/>
      <c r="I1358" s="106"/>
      <c r="J1358" s="55"/>
      <c r="K1358" s="18"/>
    </row>
    <row r="1359" customFormat="false" ht="12.75" hidden="false" customHeight="false" outlineLevel="0" collapsed="false">
      <c r="A1359" s="1" t="s">
        <v>3707</v>
      </c>
      <c r="B1359" s="1" t="s">
        <v>3702</v>
      </c>
      <c r="C1359" s="19" t="s">
        <v>3728</v>
      </c>
      <c r="D1359" s="50" t="s">
        <v>88</v>
      </c>
      <c r="E1359" s="24" t="n">
        <v>1.3</v>
      </c>
      <c r="F1359" s="54" t="n">
        <v>1.29</v>
      </c>
      <c r="G1359" s="24" t="s">
        <v>3727</v>
      </c>
      <c r="H1359" s="55"/>
      <c r="I1359" s="106"/>
      <c r="J1359" s="55"/>
      <c r="K1359" s="18"/>
    </row>
    <row r="1360" customFormat="false" ht="12.75" hidden="false" customHeight="false" outlineLevel="0" collapsed="false">
      <c r="A1360" s="1" t="s">
        <v>3707</v>
      </c>
      <c r="B1360" s="1" t="s">
        <v>3702</v>
      </c>
      <c r="C1360" s="19" t="s">
        <v>3729</v>
      </c>
      <c r="D1360" s="19" t="s">
        <v>16</v>
      </c>
      <c r="E1360" s="20" t="n">
        <v>1.4</v>
      </c>
      <c r="F1360" s="21" t="n">
        <v>1.1</v>
      </c>
      <c r="G1360" s="24" t="s">
        <v>3727</v>
      </c>
      <c r="K1360" s="18"/>
    </row>
    <row r="1361" customFormat="false" ht="12.75" hidden="false" customHeight="false" outlineLevel="0" collapsed="false">
      <c r="A1361" s="1" t="s">
        <v>3707</v>
      </c>
      <c r="B1361" s="1" t="s">
        <v>3702</v>
      </c>
      <c r="C1361" s="19" t="s">
        <v>3730</v>
      </c>
      <c r="D1361" s="19" t="s">
        <v>79</v>
      </c>
      <c r="E1361" s="20" t="n">
        <v>1.4</v>
      </c>
      <c r="F1361" s="21" t="n">
        <v>1.63</v>
      </c>
      <c r="G1361" s="24" t="s">
        <v>3727</v>
      </c>
    </row>
    <row r="1362" customFormat="false" ht="12.75" hidden="false" customHeight="false" outlineLevel="0" collapsed="false">
      <c r="A1362" s="1" t="s">
        <v>3707</v>
      </c>
      <c r="B1362" s="1" t="s">
        <v>3702</v>
      </c>
      <c r="C1362" s="19" t="s">
        <v>3731</v>
      </c>
      <c r="D1362" s="19" t="s">
        <v>193</v>
      </c>
      <c r="E1362" s="20" t="n">
        <v>1.5</v>
      </c>
      <c r="F1362" s="21" t="n">
        <v>1.23</v>
      </c>
      <c r="G1362" s="24" t="s">
        <v>3727</v>
      </c>
    </row>
    <row r="1363" customFormat="false" ht="12.75" hidden="false" customHeight="false" outlineLevel="0" collapsed="false">
      <c r="A1363" s="1" t="s">
        <v>3707</v>
      </c>
      <c r="B1363" s="1" t="s">
        <v>3702</v>
      </c>
      <c r="C1363" s="19" t="s">
        <v>3732</v>
      </c>
      <c r="D1363" s="19" t="s">
        <v>13</v>
      </c>
      <c r="E1363" s="20" t="n">
        <v>1.7</v>
      </c>
      <c r="F1363" s="21" t="n">
        <v>4</v>
      </c>
      <c r="G1363" s="24" t="s">
        <v>3727</v>
      </c>
    </row>
    <row r="1364" customFormat="false" ht="12.75" hidden="false" customHeight="false" outlineLevel="0" collapsed="false">
      <c r="A1364" s="1" t="s">
        <v>3707</v>
      </c>
      <c r="B1364" s="1" t="s">
        <v>3702</v>
      </c>
      <c r="C1364" s="19" t="s">
        <v>3733</v>
      </c>
      <c r="D1364" s="50" t="s">
        <v>88</v>
      </c>
      <c r="E1364" s="20" t="n">
        <v>2.2</v>
      </c>
      <c r="F1364" s="21" t="n">
        <v>3.5</v>
      </c>
      <c r="G1364" s="24" t="s">
        <v>3727</v>
      </c>
    </row>
    <row r="1365" customFormat="false" ht="12.75" hidden="false" customHeight="false" outlineLevel="0" collapsed="false">
      <c r="A1365" s="1" t="s">
        <v>3707</v>
      </c>
      <c r="B1365" s="1" t="s">
        <v>3702</v>
      </c>
      <c r="C1365" s="19" t="s">
        <v>3734</v>
      </c>
      <c r="D1365" s="19" t="s">
        <v>49</v>
      </c>
      <c r="E1365" s="20" t="n">
        <v>1.3</v>
      </c>
      <c r="F1365" s="21" t="n">
        <v>1.18</v>
      </c>
      <c r="G1365" s="24" t="s">
        <v>3735</v>
      </c>
    </row>
    <row r="1366" customFormat="false" ht="12.75" hidden="false" customHeight="false" outlineLevel="0" collapsed="false">
      <c r="A1366" s="1" t="s">
        <v>3707</v>
      </c>
      <c r="B1366" s="1" t="s">
        <v>3702</v>
      </c>
      <c r="C1366" s="19" t="s">
        <v>3736</v>
      </c>
      <c r="D1366" s="19" t="s">
        <v>274</v>
      </c>
      <c r="E1366" s="20" t="n">
        <v>1.3</v>
      </c>
      <c r="F1366" s="21" t="n">
        <v>1.17</v>
      </c>
      <c r="G1366" s="24" t="s">
        <v>3735</v>
      </c>
    </row>
    <row r="1367" customFormat="false" ht="12.75" hidden="false" customHeight="false" outlineLevel="0" collapsed="false">
      <c r="A1367" s="1" t="s">
        <v>3707</v>
      </c>
      <c r="B1367" s="1" t="s">
        <v>3702</v>
      </c>
      <c r="C1367" s="19" t="s">
        <v>3737</v>
      </c>
      <c r="D1367" s="50" t="s">
        <v>88</v>
      </c>
      <c r="E1367" s="20" t="n">
        <v>1.4</v>
      </c>
      <c r="F1367" s="21" t="n">
        <v>2.23</v>
      </c>
      <c r="G1367" s="24" t="s">
        <v>3735</v>
      </c>
    </row>
    <row r="1368" customFormat="false" ht="12.75" hidden="false" customHeight="false" outlineLevel="0" collapsed="false">
      <c r="A1368" s="1" t="s">
        <v>3707</v>
      </c>
      <c r="B1368" s="1" t="s">
        <v>3702</v>
      </c>
      <c r="C1368" s="19" t="s">
        <v>3738</v>
      </c>
      <c r="D1368" s="19" t="s">
        <v>13</v>
      </c>
      <c r="E1368" s="20" t="n">
        <v>1.4</v>
      </c>
      <c r="F1368" s="21" t="n">
        <v>1.5</v>
      </c>
      <c r="G1368" s="24" t="s">
        <v>3735</v>
      </c>
    </row>
    <row r="1369" customFormat="false" ht="12.75" hidden="false" customHeight="false" outlineLevel="0" collapsed="false">
      <c r="A1369" s="1" t="s">
        <v>3707</v>
      </c>
      <c r="B1369" s="1" t="s">
        <v>3702</v>
      </c>
      <c r="C1369" s="19" t="s">
        <v>3739</v>
      </c>
      <c r="D1369" s="19" t="s">
        <v>79</v>
      </c>
      <c r="E1369" s="20" t="n">
        <v>1.6</v>
      </c>
      <c r="F1369" s="21" t="n">
        <v>1.63</v>
      </c>
      <c r="G1369" s="24" t="s">
        <v>3735</v>
      </c>
    </row>
    <row r="1370" customFormat="false" ht="12.75" hidden="false" customHeight="false" outlineLevel="0" collapsed="false">
      <c r="A1370" s="1" t="s">
        <v>3707</v>
      </c>
      <c r="B1370" s="1" t="s">
        <v>3702</v>
      </c>
      <c r="C1370" s="19" t="s">
        <v>3740</v>
      </c>
      <c r="D1370" s="19" t="s">
        <v>70</v>
      </c>
      <c r="E1370" s="20" t="n">
        <v>1.7</v>
      </c>
      <c r="F1370" s="21" t="n">
        <v>1.97</v>
      </c>
      <c r="G1370" s="24" t="s">
        <v>3735</v>
      </c>
    </row>
    <row r="1371" customFormat="false" ht="12.75" hidden="false" customHeight="false" outlineLevel="0" collapsed="false">
      <c r="A1371" s="1" t="s">
        <v>3707</v>
      </c>
      <c r="B1371" s="1" t="s">
        <v>3702</v>
      </c>
      <c r="C1371" s="19" t="s">
        <v>3741</v>
      </c>
      <c r="D1371" s="19" t="s">
        <v>13</v>
      </c>
      <c r="E1371" s="20" t="n">
        <v>1.8</v>
      </c>
      <c r="F1371" s="21" t="n">
        <v>13.3</v>
      </c>
      <c r="G1371" s="24" t="s">
        <v>3735</v>
      </c>
    </row>
    <row r="1372" customFormat="false" ht="12.75" hidden="false" customHeight="false" outlineLevel="0" collapsed="false">
      <c r="A1372" s="1" t="s">
        <v>3707</v>
      </c>
      <c r="B1372" s="1" t="s">
        <v>3702</v>
      </c>
      <c r="C1372" s="19" t="s">
        <v>3742</v>
      </c>
      <c r="D1372" s="19" t="s">
        <v>13</v>
      </c>
      <c r="E1372" s="20" t="n">
        <v>1.3</v>
      </c>
      <c r="F1372" s="21" t="n">
        <v>3.5</v>
      </c>
      <c r="G1372" s="24" t="s">
        <v>2422</v>
      </c>
    </row>
    <row r="1373" customFormat="false" ht="12.75" hidden="false" customHeight="false" outlineLevel="0" collapsed="false">
      <c r="A1373" s="1" t="s">
        <v>3707</v>
      </c>
      <c r="B1373" s="1" t="s">
        <v>3702</v>
      </c>
      <c r="C1373" s="19" t="s">
        <v>3743</v>
      </c>
      <c r="D1373" s="19" t="s">
        <v>88</v>
      </c>
      <c r="E1373" s="20" t="n">
        <v>1.4</v>
      </c>
      <c r="F1373" s="21" t="n">
        <v>4</v>
      </c>
      <c r="G1373" s="24" t="s">
        <v>2422</v>
      </c>
    </row>
    <row r="1374" customFormat="false" ht="12.75" hidden="false" customHeight="false" outlineLevel="0" collapsed="false">
      <c r="A1374" s="1" t="s">
        <v>3707</v>
      </c>
      <c r="B1374" s="1" t="s">
        <v>3702</v>
      </c>
      <c r="C1374" s="19" t="s">
        <v>3744</v>
      </c>
      <c r="D1374" s="19" t="s">
        <v>88</v>
      </c>
      <c r="E1374" s="20" t="n">
        <v>1.4</v>
      </c>
      <c r="F1374" s="21" t="n">
        <v>3.5</v>
      </c>
      <c r="G1374" s="24" t="s">
        <v>2422</v>
      </c>
    </row>
    <row r="1375" customFormat="false" ht="12.75" hidden="false" customHeight="false" outlineLevel="0" collapsed="false">
      <c r="A1375" s="1" t="s">
        <v>3707</v>
      </c>
      <c r="B1375" s="1" t="s">
        <v>3702</v>
      </c>
      <c r="C1375" s="19" t="s">
        <v>3745</v>
      </c>
      <c r="D1375" s="19" t="s">
        <v>13</v>
      </c>
      <c r="E1375" s="20" t="n">
        <v>1.4</v>
      </c>
      <c r="F1375" s="21" t="n">
        <v>15.1</v>
      </c>
      <c r="G1375" s="24" t="s">
        <v>2422</v>
      </c>
    </row>
    <row r="1376" customFormat="false" ht="12.75" hidden="false" customHeight="false" outlineLevel="0" collapsed="false">
      <c r="A1376" s="1" t="s">
        <v>3707</v>
      </c>
      <c r="B1376" s="1" t="s">
        <v>3702</v>
      </c>
      <c r="C1376" s="19" t="s">
        <v>3746</v>
      </c>
      <c r="D1376" s="19" t="s">
        <v>49</v>
      </c>
      <c r="E1376" s="20" t="n">
        <v>1.4</v>
      </c>
      <c r="F1376" s="21" t="n">
        <v>1.12</v>
      </c>
      <c r="G1376" s="24" t="s">
        <v>2422</v>
      </c>
    </row>
    <row r="1377" customFormat="false" ht="12.75" hidden="false" customHeight="false" outlineLevel="0" collapsed="false">
      <c r="A1377" s="1" t="s">
        <v>3707</v>
      </c>
      <c r="B1377" s="1" t="s">
        <v>3702</v>
      </c>
      <c r="C1377" s="19" t="s">
        <v>3747</v>
      </c>
      <c r="D1377" s="19" t="s">
        <v>274</v>
      </c>
      <c r="E1377" s="20" t="n">
        <v>1.4</v>
      </c>
      <c r="F1377" s="21" t="n">
        <v>1.33</v>
      </c>
      <c r="G1377" s="24" t="s">
        <v>2422</v>
      </c>
    </row>
    <row r="1378" customFormat="false" ht="12.75" hidden="false" customHeight="false" outlineLevel="0" collapsed="false">
      <c r="A1378" s="1" t="s">
        <v>3707</v>
      </c>
      <c r="B1378" s="1" t="s">
        <v>3702</v>
      </c>
      <c r="C1378" s="19" t="s">
        <v>3748</v>
      </c>
      <c r="D1378" s="19" t="s">
        <v>13</v>
      </c>
      <c r="E1378" s="20" t="n">
        <v>1.5</v>
      </c>
      <c r="F1378" s="21" t="n">
        <v>22</v>
      </c>
      <c r="G1378" s="24" t="s">
        <v>2422</v>
      </c>
    </row>
    <row r="1379" customFormat="false" ht="12.75" hidden="false" customHeight="false" outlineLevel="0" collapsed="false">
      <c r="A1379" s="1" t="s">
        <v>3707</v>
      </c>
      <c r="B1379" s="1" t="s">
        <v>3702</v>
      </c>
      <c r="C1379" s="19" t="s">
        <v>3749</v>
      </c>
      <c r="D1379" s="19" t="s">
        <v>13</v>
      </c>
      <c r="E1379" s="20" t="n">
        <v>1.5</v>
      </c>
      <c r="F1379" s="21" t="n">
        <v>8.35</v>
      </c>
      <c r="G1379" s="24" t="s">
        <v>2422</v>
      </c>
    </row>
    <row r="1380" customFormat="false" ht="12.75" hidden="false" customHeight="false" outlineLevel="0" collapsed="false">
      <c r="A1380" s="1" t="s">
        <v>3707</v>
      </c>
      <c r="B1380" s="1" t="s">
        <v>3702</v>
      </c>
      <c r="C1380" s="19" t="s">
        <v>3750</v>
      </c>
      <c r="D1380" s="19" t="s">
        <v>13</v>
      </c>
      <c r="E1380" s="20" t="n">
        <v>1.5</v>
      </c>
      <c r="F1380" s="21" t="n">
        <v>3.85</v>
      </c>
      <c r="G1380" s="24" t="s">
        <v>2422</v>
      </c>
    </row>
    <row r="1381" customFormat="false" ht="12.75" hidden="false" customHeight="false" outlineLevel="0" collapsed="false">
      <c r="A1381" s="1" t="s">
        <v>3707</v>
      </c>
      <c r="B1381" s="1" t="s">
        <v>3702</v>
      </c>
      <c r="C1381" s="19" t="s">
        <v>3751</v>
      </c>
      <c r="D1381" s="19" t="s">
        <v>13</v>
      </c>
      <c r="E1381" s="20" t="n">
        <v>1.6</v>
      </c>
      <c r="F1381" s="21" t="n">
        <v>16</v>
      </c>
      <c r="G1381" s="24" t="s">
        <v>2422</v>
      </c>
    </row>
    <row r="1382" customFormat="false" ht="12.75" hidden="false" customHeight="false" outlineLevel="0" collapsed="false">
      <c r="A1382" s="1" t="s">
        <v>3707</v>
      </c>
      <c r="B1382" s="1" t="s">
        <v>3702</v>
      </c>
      <c r="C1382" s="19" t="s">
        <v>3752</v>
      </c>
      <c r="D1382" s="19" t="s">
        <v>13</v>
      </c>
      <c r="E1382" s="20" t="n">
        <v>1.6</v>
      </c>
      <c r="F1382" s="21" t="n">
        <v>15.1</v>
      </c>
      <c r="G1382" s="24" t="s">
        <v>2422</v>
      </c>
    </row>
    <row r="1383" customFormat="false" ht="12.75" hidden="false" customHeight="false" outlineLevel="0" collapsed="false">
      <c r="A1383" s="1" t="s">
        <v>3707</v>
      </c>
      <c r="B1383" s="1" t="s">
        <v>3702</v>
      </c>
      <c r="C1383" s="19" t="s">
        <v>3753</v>
      </c>
      <c r="D1383" s="19" t="s">
        <v>13</v>
      </c>
      <c r="E1383" s="20" t="n">
        <v>1.6</v>
      </c>
      <c r="F1383" s="21" t="n">
        <v>22</v>
      </c>
      <c r="G1383" s="24" t="s">
        <v>2422</v>
      </c>
    </row>
    <row r="1384" customFormat="false" ht="12.75" hidden="false" customHeight="false" outlineLevel="0" collapsed="false">
      <c r="A1384" s="1" t="s">
        <v>3707</v>
      </c>
      <c r="B1384" s="1" t="s">
        <v>3702</v>
      </c>
      <c r="C1384" s="19" t="s">
        <v>3754</v>
      </c>
      <c r="D1384" s="19" t="s">
        <v>20</v>
      </c>
      <c r="E1384" s="20" t="n">
        <v>2</v>
      </c>
      <c r="F1384" s="21" t="n">
        <v>1.7</v>
      </c>
      <c r="G1384" s="24" t="s">
        <v>2422</v>
      </c>
    </row>
    <row r="1385" customFormat="false" ht="12.75" hidden="false" customHeight="false" outlineLevel="0" collapsed="false">
      <c r="A1385" s="1" t="s">
        <v>3707</v>
      </c>
      <c r="B1385" s="1" t="s">
        <v>3702</v>
      </c>
      <c r="C1385" s="19" t="s">
        <v>3755</v>
      </c>
      <c r="D1385" s="19" t="s">
        <v>13</v>
      </c>
      <c r="E1385" s="20" t="n">
        <v>2</v>
      </c>
      <c r="F1385" s="21" t="n">
        <v>2.03</v>
      </c>
      <c r="G1385" s="24" t="s">
        <v>2422</v>
      </c>
    </row>
    <row r="1386" customFormat="false" ht="12.75" hidden="false" customHeight="false" outlineLevel="0" collapsed="false">
      <c r="A1386" s="1" t="s">
        <v>3756</v>
      </c>
      <c r="B1386" s="1" t="s">
        <v>3702</v>
      </c>
      <c r="C1386" s="70" t="s">
        <v>3757</v>
      </c>
      <c r="D1386" s="70" t="s">
        <v>88</v>
      </c>
      <c r="E1386" s="72" t="n">
        <v>1.3</v>
      </c>
      <c r="F1386" s="73" t="n">
        <v>1.23</v>
      </c>
      <c r="G1386" s="74" t="s">
        <v>1459</v>
      </c>
      <c r="I1386" s="4"/>
    </row>
    <row r="1387" customFormat="false" ht="12.75" hidden="false" customHeight="false" outlineLevel="0" collapsed="false">
      <c r="A1387" s="1" t="s">
        <v>3756</v>
      </c>
      <c r="B1387" s="1" t="s">
        <v>3702</v>
      </c>
      <c r="C1387" s="70" t="s">
        <v>3758</v>
      </c>
      <c r="D1387" s="70" t="s">
        <v>88</v>
      </c>
      <c r="E1387" s="72" t="n">
        <v>1.4</v>
      </c>
      <c r="F1387" s="73" t="n">
        <v>1.73</v>
      </c>
      <c r="G1387" s="74" t="s">
        <v>1459</v>
      </c>
      <c r="I1387" s="4"/>
    </row>
    <row r="1388" customFormat="false" ht="12.75" hidden="false" customHeight="false" outlineLevel="0" collapsed="false">
      <c r="A1388" s="1" t="s">
        <v>3756</v>
      </c>
      <c r="B1388" s="1" t="s">
        <v>3702</v>
      </c>
      <c r="C1388" s="70" t="s">
        <v>3759</v>
      </c>
      <c r="D1388" s="70" t="s">
        <v>13</v>
      </c>
      <c r="E1388" s="72" t="n">
        <v>1.4</v>
      </c>
      <c r="F1388" s="73" t="n">
        <v>5.2</v>
      </c>
      <c r="G1388" s="74" t="s">
        <v>1459</v>
      </c>
      <c r="I1388" s="4"/>
    </row>
    <row r="1389" customFormat="false" ht="12.75" hidden="false" customHeight="false" outlineLevel="0" collapsed="false">
      <c r="A1389" s="1" t="s">
        <v>3756</v>
      </c>
      <c r="B1389" s="1" t="s">
        <v>3702</v>
      </c>
      <c r="C1389" s="70" t="s">
        <v>3760</v>
      </c>
      <c r="D1389" s="70" t="s">
        <v>13</v>
      </c>
      <c r="E1389" s="72" t="n">
        <v>1.4</v>
      </c>
      <c r="F1389" s="73" t="n">
        <v>2.15</v>
      </c>
      <c r="G1389" s="74" t="s">
        <v>1459</v>
      </c>
      <c r="I1389" s="4"/>
    </row>
    <row r="1390" customFormat="false" ht="12.75" hidden="false" customHeight="false" outlineLevel="0" collapsed="false">
      <c r="A1390" s="1" t="s">
        <v>3756</v>
      </c>
      <c r="B1390" s="1" t="s">
        <v>3702</v>
      </c>
      <c r="C1390" s="70" t="s">
        <v>3761</v>
      </c>
      <c r="D1390" s="70" t="s">
        <v>193</v>
      </c>
      <c r="E1390" s="72" t="n">
        <v>1.5</v>
      </c>
      <c r="F1390" s="73" t="n">
        <v>1.73</v>
      </c>
      <c r="G1390" s="74" t="s">
        <v>1459</v>
      </c>
      <c r="I1390" s="4"/>
    </row>
    <row r="1391" customFormat="false" ht="12.75" hidden="false" customHeight="false" outlineLevel="0" collapsed="false">
      <c r="A1391" s="1" t="s">
        <v>3756</v>
      </c>
      <c r="B1391" s="1" t="s">
        <v>3702</v>
      </c>
      <c r="C1391" s="70" t="s">
        <v>3762</v>
      </c>
      <c r="D1391" s="70" t="s">
        <v>193</v>
      </c>
      <c r="E1391" s="72" t="n">
        <v>1.5</v>
      </c>
      <c r="F1391" s="73" t="n">
        <v>1.23</v>
      </c>
      <c r="G1391" s="74" t="s">
        <v>1459</v>
      </c>
      <c r="I1391" s="4"/>
    </row>
    <row r="1392" customFormat="false" ht="12.75" hidden="false" customHeight="false" outlineLevel="0" collapsed="false">
      <c r="A1392" s="1" t="s">
        <v>3756</v>
      </c>
      <c r="B1392" s="1" t="s">
        <v>3702</v>
      </c>
      <c r="C1392" s="70" t="s">
        <v>3763</v>
      </c>
      <c r="D1392" s="70" t="s">
        <v>79</v>
      </c>
      <c r="E1392" s="72" t="n">
        <v>1.5</v>
      </c>
      <c r="F1392" s="73" t="n">
        <v>1.75</v>
      </c>
      <c r="G1392" s="74" t="s">
        <v>1459</v>
      </c>
      <c r="I1392" s="4"/>
    </row>
    <row r="1393" customFormat="false" ht="12.75" hidden="false" customHeight="false" outlineLevel="0" collapsed="false">
      <c r="A1393" s="1" t="s">
        <v>3756</v>
      </c>
      <c r="B1393" s="1" t="s">
        <v>3702</v>
      </c>
      <c r="C1393" s="70" t="s">
        <v>3764</v>
      </c>
      <c r="D1393" s="70" t="s">
        <v>13</v>
      </c>
      <c r="E1393" s="72" t="n">
        <v>1.6</v>
      </c>
      <c r="F1393" s="73" t="n">
        <v>8</v>
      </c>
      <c r="G1393" s="74" t="s">
        <v>1459</v>
      </c>
      <c r="I1393" s="4"/>
    </row>
    <row r="1394" customFormat="false" ht="12.75" hidden="false" customHeight="false" outlineLevel="0" collapsed="false">
      <c r="A1394" s="1" t="s">
        <v>3756</v>
      </c>
      <c r="B1394" s="1" t="s">
        <v>3702</v>
      </c>
      <c r="C1394" s="70" t="s">
        <v>3765</v>
      </c>
      <c r="D1394" s="70" t="s">
        <v>13</v>
      </c>
      <c r="E1394" s="72" t="n">
        <v>1.6</v>
      </c>
      <c r="F1394" s="73" t="n">
        <v>10.6</v>
      </c>
      <c r="G1394" s="74" t="s">
        <v>1459</v>
      </c>
      <c r="I1394" s="4"/>
    </row>
    <row r="1395" customFormat="false" ht="12.75" hidden="false" customHeight="false" outlineLevel="0" collapsed="false">
      <c r="A1395" s="1" t="s">
        <v>3756</v>
      </c>
      <c r="B1395" s="1" t="s">
        <v>3702</v>
      </c>
      <c r="C1395" s="70" t="s">
        <v>3766</v>
      </c>
      <c r="D1395" s="70" t="s">
        <v>70</v>
      </c>
      <c r="E1395" s="72" t="n">
        <v>1.7</v>
      </c>
      <c r="F1395" s="73" t="n">
        <v>1.99</v>
      </c>
      <c r="G1395" s="74" t="s">
        <v>1459</v>
      </c>
      <c r="I1395" s="4"/>
    </row>
    <row r="1396" customFormat="false" ht="12.75" hidden="false" customHeight="false" outlineLevel="0" collapsed="false">
      <c r="A1396" s="1" t="s">
        <v>3756</v>
      </c>
      <c r="B1396" s="1" t="s">
        <v>3702</v>
      </c>
      <c r="C1396" s="70" t="s">
        <v>3767</v>
      </c>
      <c r="D1396" s="70" t="s">
        <v>13</v>
      </c>
      <c r="E1396" s="72" t="n">
        <v>1.7</v>
      </c>
      <c r="F1396" s="73" t="n">
        <v>3.8</v>
      </c>
      <c r="G1396" s="74" t="s">
        <v>1459</v>
      </c>
      <c r="I1396" s="4"/>
    </row>
    <row r="1397" customFormat="false" ht="12.75" hidden="false" customHeight="false" outlineLevel="0" collapsed="false">
      <c r="A1397" s="1" t="s">
        <v>3756</v>
      </c>
      <c r="B1397" s="1" t="s">
        <v>3702</v>
      </c>
      <c r="C1397" s="70" t="s">
        <v>3768</v>
      </c>
      <c r="D1397" s="70" t="s">
        <v>13</v>
      </c>
      <c r="E1397" s="72" t="n">
        <v>1.7</v>
      </c>
      <c r="F1397" s="73" t="n">
        <v>10.6</v>
      </c>
      <c r="G1397" s="74" t="s">
        <v>1459</v>
      </c>
      <c r="I1397" s="4"/>
    </row>
    <row r="1398" customFormat="false" ht="12.75" hidden="false" customHeight="false" outlineLevel="0" collapsed="false">
      <c r="A1398" s="1" t="s">
        <v>3756</v>
      </c>
      <c r="B1398" s="1" t="s">
        <v>3702</v>
      </c>
      <c r="C1398" s="70" t="s">
        <v>3769</v>
      </c>
      <c r="D1398" s="70" t="s">
        <v>13</v>
      </c>
      <c r="E1398" s="72" t="n">
        <v>1.8</v>
      </c>
      <c r="F1398" s="73" t="n">
        <v>16</v>
      </c>
      <c r="G1398" s="74" t="s">
        <v>1459</v>
      </c>
      <c r="I1398" s="4"/>
    </row>
    <row r="1399" customFormat="false" ht="12.75" hidden="false" customHeight="false" outlineLevel="0" collapsed="false">
      <c r="A1399" s="1" t="s">
        <v>3756</v>
      </c>
      <c r="B1399" s="1" t="s">
        <v>3702</v>
      </c>
      <c r="C1399" s="70" t="s">
        <v>3748</v>
      </c>
      <c r="D1399" s="70" t="s">
        <v>13</v>
      </c>
      <c r="E1399" s="72" t="n">
        <v>1.8</v>
      </c>
      <c r="F1399" s="73" t="n">
        <v>15</v>
      </c>
      <c r="G1399" s="74" t="s">
        <v>1459</v>
      </c>
      <c r="I1399" s="4"/>
    </row>
    <row r="1400" customFormat="false" ht="12.75" hidden="false" customHeight="false" outlineLevel="0" collapsed="false">
      <c r="A1400" s="1" t="s">
        <v>3756</v>
      </c>
      <c r="B1400" s="1" t="s">
        <v>3702</v>
      </c>
      <c r="C1400" s="70" t="s">
        <v>3770</v>
      </c>
      <c r="D1400" s="70" t="s">
        <v>13</v>
      </c>
      <c r="E1400" s="72" t="n">
        <v>1.8</v>
      </c>
      <c r="F1400" s="73" t="n">
        <v>5.7</v>
      </c>
      <c r="G1400" s="74" t="s">
        <v>1459</v>
      </c>
      <c r="I1400" s="4"/>
    </row>
    <row r="1401" customFormat="false" ht="12.75" hidden="false" customHeight="false" outlineLevel="0" collapsed="false">
      <c r="A1401" s="1" t="s">
        <v>3756</v>
      </c>
      <c r="B1401" s="1" t="s">
        <v>3702</v>
      </c>
      <c r="C1401" s="70" t="s">
        <v>3771</v>
      </c>
      <c r="D1401" s="70" t="s">
        <v>13</v>
      </c>
      <c r="E1401" s="72" t="n">
        <v>1.8</v>
      </c>
      <c r="F1401" s="73" t="n">
        <v>9.65</v>
      </c>
      <c r="G1401" s="74" t="s">
        <v>1459</v>
      </c>
      <c r="I1401" s="4"/>
    </row>
    <row r="1402" customFormat="false" ht="12.75" hidden="false" customHeight="false" outlineLevel="0" collapsed="false">
      <c r="A1402" s="1" t="s">
        <v>3756</v>
      </c>
      <c r="B1402" s="1" t="s">
        <v>3702</v>
      </c>
      <c r="C1402" s="70" t="s">
        <v>3772</v>
      </c>
      <c r="D1402" s="70" t="s">
        <v>13</v>
      </c>
      <c r="E1402" s="72" t="n">
        <v>1.9</v>
      </c>
      <c r="F1402" s="73" t="n">
        <v>4.2</v>
      </c>
      <c r="G1402" s="74" t="s">
        <v>1459</v>
      </c>
      <c r="I1402" s="4"/>
    </row>
    <row r="1403" customFormat="false" ht="12.75" hidden="false" customHeight="false" outlineLevel="0" collapsed="false">
      <c r="A1403" s="1" t="s">
        <v>3756</v>
      </c>
      <c r="B1403" s="1" t="s">
        <v>3702</v>
      </c>
      <c r="C1403" s="70" t="s">
        <v>3773</v>
      </c>
      <c r="D1403" s="70" t="s">
        <v>13</v>
      </c>
      <c r="E1403" s="72" t="n">
        <v>1.9</v>
      </c>
      <c r="F1403" s="73" t="n">
        <v>8.95</v>
      </c>
      <c r="G1403" s="74" t="s">
        <v>1459</v>
      </c>
      <c r="I1403" s="4"/>
    </row>
    <row r="1404" customFormat="false" ht="12.75" hidden="false" customHeight="false" outlineLevel="0" collapsed="false">
      <c r="A1404" s="1" t="s">
        <v>3756</v>
      </c>
      <c r="B1404" s="1" t="s">
        <v>3702</v>
      </c>
      <c r="C1404" s="70" t="s">
        <v>3774</v>
      </c>
      <c r="D1404" s="70" t="s">
        <v>13</v>
      </c>
      <c r="E1404" s="72" t="n">
        <v>2</v>
      </c>
      <c r="F1404" s="73" t="n">
        <v>23.9</v>
      </c>
      <c r="G1404" s="74" t="s">
        <v>1459</v>
      </c>
      <c r="I1404" s="4"/>
    </row>
    <row r="1405" customFormat="false" ht="12.75" hidden="false" customHeight="false" outlineLevel="0" collapsed="false">
      <c r="A1405" s="1" t="s">
        <v>3756</v>
      </c>
      <c r="B1405" s="1" t="s">
        <v>3702</v>
      </c>
      <c r="C1405" s="70" t="s">
        <v>3775</v>
      </c>
      <c r="D1405" s="70" t="s">
        <v>13</v>
      </c>
      <c r="E1405" s="72" t="n">
        <v>2</v>
      </c>
      <c r="F1405" s="73" t="n">
        <v>22</v>
      </c>
      <c r="G1405" s="74" t="s">
        <v>1459</v>
      </c>
      <c r="I1405" s="4"/>
    </row>
    <row r="1406" customFormat="false" ht="12.75" hidden="false" customHeight="false" outlineLevel="0" collapsed="false">
      <c r="A1406" s="1" t="s">
        <v>3756</v>
      </c>
      <c r="B1406" s="1" t="s">
        <v>3702</v>
      </c>
      <c r="C1406" s="70" t="s">
        <v>3776</v>
      </c>
      <c r="D1406" s="70" t="s">
        <v>88</v>
      </c>
      <c r="E1406" s="72" t="n">
        <v>2.2</v>
      </c>
      <c r="F1406" s="73" t="n">
        <v>4</v>
      </c>
      <c r="G1406" s="74" t="s">
        <v>1459</v>
      </c>
      <c r="I1406" s="4"/>
    </row>
    <row r="1407" customFormat="false" ht="12.75" hidden="false" customHeight="false" outlineLevel="0" collapsed="false">
      <c r="A1407" s="1" t="s">
        <v>3756</v>
      </c>
      <c r="B1407" s="1" t="s">
        <v>3702</v>
      </c>
      <c r="C1407" s="70" t="s">
        <v>3777</v>
      </c>
      <c r="D1407" s="70" t="s">
        <v>13</v>
      </c>
      <c r="E1407" s="72" t="n">
        <v>2.2</v>
      </c>
      <c r="F1407" s="73" t="n">
        <v>4</v>
      </c>
      <c r="G1407" s="74" t="s">
        <v>1459</v>
      </c>
      <c r="I1407" s="4"/>
    </row>
    <row r="1408" customFormat="false" ht="12.75" hidden="false" customHeight="false" outlineLevel="0" collapsed="false">
      <c r="A1408" s="1" t="s">
        <v>3756</v>
      </c>
      <c r="B1408" s="1" t="s">
        <v>3702</v>
      </c>
      <c r="C1408" s="70" t="s">
        <v>3778</v>
      </c>
      <c r="D1408" s="70" t="s">
        <v>13</v>
      </c>
      <c r="E1408" s="72" t="n">
        <v>1.6</v>
      </c>
      <c r="F1408" s="73" t="n">
        <v>3.6</v>
      </c>
      <c r="G1408" s="74" t="s">
        <v>2875</v>
      </c>
      <c r="I1408" s="4"/>
    </row>
    <row r="1409" customFormat="false" ht="12.75" hidden="false" customHeight="false" outlineLevel="0" collapsed="false">
      <c r="A1409" s="1" t="s">
        <v>3756</v>
      </c>
      <c r="B1409" s="1" t="s">
        <v>3702</v>
      </c>
      <c r="C1409" s="70" t="s">
        <v>3779</v>
      </c>
      <c r="D1409" s="70" t="s">
        <v>13</v>
      </c>
      <c r="E1409" s="72" t="n">
        <v>1.6</v>
      </c>
      <c r="F1409" s="73" t="n">
        <v>7.5</v>
      </c>
      <c r="G1409" s="74" t="s">
        <v>2875</v>
      </c>
      <c r="I1409" s="4"/>
    </row>
    <row r="1411" customFormat="false" ht="29.85" hidden="false" customHeight="false" outlineLevel="0" collapsed="false">
      <c r="B1411" s="1" t="s">
        <v>3702</v>
      </c>
      <c r="C1411" s="52" t="s">
        <v>3780</v>
      </c>
      <c r="D1411" s="45" t="s">
        <v>1</v>
      </c>
    </row>
    <row r="1412" customFormat="false" ht="12.75" hidden="false" customHeight="false" outlineLevel="0" collapsed="false">
      <c r="A1412" s="18" t="s">
        <v>3781</v>
      </c>
      <c r="B1412" s="1" t="s">
        <v>3702</v>
      </c>
      <c r="C1412" s="70" t="s">
        <v>3782</v>
      </c>
      <c r="D1412" s="70" t="s">
        <v>728</v>
      </c>
      <c r="E1412" s="72" t="n">
        <v>1.4</v>
      </c>
      <c r="F1412" s="73" t="n">
        <v>2.25</v>
      </c>
      <c r="G1412" s="74" t="s">
        <v>648</v>
      </c>
    </row>
    <row r="1413" customFormat="false" ht="12.75" hidden="false" customHeight="false" outlineLevel="0" collapsed="false">
      <c r="A1413" s="18" t="s">
        <v>3781</v>
      </c>
      <c r="B1413" s="1" t="s">
        <v>3702</v>
      </c>
      <c r="C1413" s="70" t="s">
        <v>3783</v>
      </c>
      <c r="D1413" s="70" t="s">
        <v>13</v>
      </c>
      <c r="E1413" s="72" t="n">
        <v>1.4</v>
      </c>
      <c r="F1413" s="73" t="n">
        <v>2.48</v>
      </c>
      <c r="G1413" s="74" t="s">
        <v>648</v>
      </c>
    </row>
    <row r="1414" customFormat="false" ht="12.75" hidden="false" customHeight="false" outlineLevel="0" collapsed="false">
      <c r="A1414" s="18" t="s">
        <v>3781</v>
      </c>
      <c r="B1414" s="1" t="s">
        <v>3702</v>
      </c>
      <c r="C1414" s="70" t="s">
        <v>3784</v>
      </c>
      <c r="D1414" s="70" t="s">
        <v>13</v>
      </c>
      <c r="E1414" s="72" t="n">
        <v>1.6</v>
      </c>
      <c r="F1414" s="73" t="n">
        <v>7.45</v>
      </c>
      <c r="G1414" s="74" t="s">
        <v>648</v>
      </c>
    </row>
    <row r="1415" customFormat="false" ht="12.75" hidden="false" customHeight="false" outlineLevel="0" collapsed="false">
      <c r="A1415" s="18" t="s">
        <v>3781</v>
      </c>
      <c r="B1415" s="1" t="s">
        <v>3702</v>
      </c>
      <c r="C1415" s="70" t="s">
        <v>3785</v>
      </c>
      <c r="D1415" s="70" t="s">
        <v>13</v>
      </c>
      <c r="E1415" s="72" t="n">
        <v>1.6</v>
      </c>
      <c r="F1415" s="73" t="n">
        <v>11.3</v>
      </c>
      <c r="G1415" s="74" t="s">
        <v>648</v>
      </c>
    </row>
    <row r="1416" customFormat="false" ht="12.75" hidden="false" customHeight="false" outlineLevel="0" collapsed="false">
      <c r="A1416" s="18" t="s">
        <v>3781</v>
      </c>
      <c r="B1416" s="1" t="s">
        <v>3702</v>
      </c>
      <c r="C1416" s="70" t="s">
        <v>3786</v>
      </c>
      <c r="D1416" s="70" t="s">
        <v>13</v>
      </c>
      <c r="E1416" s="72" t="n">
        <v>1.6</v>
      </c>
      <c r="F1416" s="73" t="n">
        <v>8.1</v>
      </c>
      <c r="G1416" s="74" t="s">
        <v>648</v>
      </c>
    </row>
    <row r="1417" customFormat="false" ht="12.75" hidden="false" customHeight="false" outlineLevel="0" collapsed="false">
      <c r="A1417" s="18" t="s">
        <v>3781</v>
      </c>
      <c r="B1417" s="1" t="s">
        <v>3702</v>
      </c>
      <c r="C1417" s="70" t="s">
        <v>3787</v>
      </c>
      <c r="D1417" s="70" t="s">
        <v>13</v>
      </c>
      <c r="E1417" s="72" t="n">
        <v>1.7</v>
      </c>
      <c r="F1417" s="73" t="n">
        <v>16.7</v>
      </c>
      <c r="G1417" s="74" t="s">
        <v>648</v>
      </c>
    </row>
    <row r="1418" customFormat="false" ht="12.75" hidden="false" customHeight="false" outlineLevel="0" collapsed="false">
      <c r="A1418" s="18" t="s">
        <v>3781</v>
      </c>
      <c r="B1418" s="1" t="s">
        <v>3702</v>
      </c>
      <c r="C1418" s="70" t="s">
        <v>3788</v>
      </c>
      <c r="D1418" s="70" t="s">
        <v>88</v>
      </c>
      <c r="E1418" s="72" t="n">
        <v>1.8</v>
      </c>
      <c r="F1418" s="73" t="n">
        <v>1.98</v>
      </c>
      <c r="G1418" s="74" t="s">
        <v>648</v>
      </c>
    </row>
    <row r="1419" customFormat="false" ht="12.75" hidden="false" customHeight="false" outlineLevel="0" collapsed="false">
      <c r="A1419" s="18" t="s">
        <v>3781</v>
      </c>
      <c r="B1419" s="1" t="s">
        <v>3702</v>
      </c>
      <c r="C1419" s="70" t="s">
        <v>3789</v>
      </c>
      <c r="D1419" s="70" t="s">
        <v>13</v>
      </c>
      <c r="E1419" s="72" t="n">
        <v>1.9</v>
      </c>
      <c r="F1419" s="73" t="n">
        <v>13.3</v>
      </c>
      <c r="G1419" s="74" t="s">
        <v>648</v>
      </c>
    </row>
    <row r="1420" customFormat="false" ht="12.75" hidden="false" customHeight="false" outlineLevel="0" collapsed="false">
      <c r="A1420" s="1" t="s">
        <v>3790</v>
      </c>
      <c r="B1420" s="1" t="s">
        <v>3702</v>
      </c>
      <c r="C1420" s="27" t="s">
        <v>3791</v>
      </c>
      <c r="D1420" s="27" t="s">
        <v>88</v>
      </c>
      <c r="E1420" s="46"/>
      <c r="F1420" s="47"/>
      <c r="G1420" s="48"/>
      <c r="H1420" s="48" t="s">
        <v>61</v>
      </c>
      <c r="I1420" s="47" t="n">
        <v>9.27</v>
      </c>
      <c r="J1420" s="51"/>
    </row>
    <row r="1421" customFormat="false" ht="12.75" hidden="false" customHeight="false" outlineLevel="0" collapsed="false">
      <c r="A1421" s="1" t="s">
        <v>3790</v>
      </c>
      <c r="B1421" s="1" t="s">
        <v>3702</v>
      </c>
      <c r="C1421" s="27" t="s">
        <v>3792</v>
      </c>
      <c r="D1421" s="27" t="s">
        <v>13</v>
      </c>
      <c r="E1421" s="46"/>
      <c r="F1421" s="47"/>
      <c r="G1421" s="48"/>
      <c r="H1421" s="48" t="s">
        <v>61</v>
      </c>
      <c r="I1421" s="47" t="n">
        <v>29.98</v>
      </c>
      <c r="J1421" s="51"/>
    </row>
    <row r="1422" customFormat="false" ht="12.75" hidden="false" customHeight="false" outlineLevel="0" collapsed="false">
      <c r="A1422" s="1" t="s">
        <v>3790</v>
      </c>
      <c r="B1422" s="1" t="s">
        <v>3702</v>
      </c>
      <c r="C1422" s="27" t="s">
        <v>3793</v>
      </c>
      <c r="D1422" s="27" t="s">
        <v>13</v>
      </c>
      <c r="E1422" s="46"/>
      <c r="F1422" s="47"/>
      <c r="G1422" s="48"/>
      <c r="H1422" s="48" t="s">
        <v>168</v>
      </c>
      <c r="I1422" s="47" t="n">
        <v>57.8</v>
      </c>
      <c r="J1422" s="51"/>
    </row>
    <row r="1423" customFormat="false" ht="12.75" hidden="false" customHeight="false" outlineLevel="0" collapsed="false">
      <c r="A1423" s="1" t="s">
        <v>3794</v>
      </c>
      <c r="B1423" s="1" t="s">
        <v>3702</v>
      </c>
      <c r="C1423" s="27" t="s">
        <v>3795</v>
      </c>
      <c r="D1423" s="27" t="s">
        <v>13</v>
      </c>
      <c r="E1423" s="46"/>
      <c r="F1423" s="47"/>
      <c r="G1423" s="48"/>
      <c r="H1423" s="48" t="s">
        <v>61</v>
      </c>
      <c r="I1423" s="47" t="n">
        <v>23.9</v>
      </c>
      <c r="J1423" s="51"/>
    </row>
    <row r="1424" customFormat="false" ht="12.75" hidden="false" customHeight="false" outlineLevel="0" collapsed="false">
      <c r="A1424" s="1" t="s">
        <v>3794</v>
      </c>
      <c r="B1424" s="1" t="s">
        <v>3702</v>
      </c>
      <c r="C1424" s="27" t="s">
        <v>3796</v>
      </c>
      <c r="D1424" s="27" t="s">
        <v>79</v>
      </c>
      <c r="E1424" s="46"/>
      <c r="F1424" s="47"/>
      <c r="G1424" s="48"/>
      <c r="H1424" s="48" t="s">
        <v>61</v>
      </c>
      <c r="I1424" s="47" t="n">
        <v>6.99</v>
      </c>
      <c r="J1424" s="51"/>
    </row>
    <row r="1425" customFormat="false" ht="12.75" hidden="false" customHeight="false" outlineLevel="0" collapsed="false">
      <c r="A1425" s="1" t="s">
        <v>3794</v>
      </c>
      <c r="B1425" s="1" t="s">
        <v>3702</v>
      </c>
      <c r="C1425" s="27" t="s">
        <v>3797</v>
      </c>
      <c r="D1425" s="27" t="s">
        <v>88</v>
      </c>
      <c r="E1425" s="46"/>
      <c r="F1425" s="47"/>
      <c r="G1425" s="48"/>
      <c r="H1425" s="48" t="s">
        <v>61</v>
      </c>
      <c r="I1425" s="47" t="n">
        <v>10.6</v>
      </c>
      <c r="J1425" s="51"/>
    </row>
    <row r="1426" customFormat="false" ht="12.75" hidden="false" customHeight="false" outlineLevel="0" collapsed="false">
      <c r="A1426" s="1" t="s">
        <v>3794</v>
      </c>
      <c r="B1426" s="1" t="s">
        <v>3702</v>
      </c>
      <c r="C1426" s="27" t="s">
        <v>3798</v>
      </c>
      <c r="D1426" s="27" t="s">
        <v>13</v>
      </c>
      <c r="E1426" s="46"/>
      <c r="F1426" s="47"/>
      <c r="G1426" s="48"/>
      <c r="H1426" s="48" t="s">
        <v>61</v>
      </c>
      <c r="I1426" s="47" t="n">
        <v>11.99</v>
      </c>
      <c r="J1426" s="51"/>
    </row>
    <row r="1427" customFormat="false" ht="12.75" hidden="false" customHeight="false" outlineLevel="0" collapsed="false">
      <c r="A1427" s="1" t="s">
        <v>3794</v>
      </c>
      <c r="B1427" s="1" t="s">
        <v>3702</v>
      </c>
      <c r="C1427" s="27" t="s">
        <v>3799</v>
      </c>
      <c r="D1427" s="27" t="s">
        <v>13</v>
      </c>
      <c r="E1427" s="46"/>
      <c r="F1427" s="47"/>
      <c r="G1427" s="48"/>
      <c r="H1427" s="48" t="s">
        <v>61</v>
      </c>
      <c r="I1427" s="47" t="n">
        <v>24.22</v>
      </c>
      <c r="J1427" s="51"/>
    </row>
    <row r="1428" customFormat="false" ht="12.75" hidden="false" customHeight="false" outlineLevel="0" collapsed="false">
      <c r="A1428" s="1" t="s">
        <v>3794</v>
      </c>
      <c r="B1428" s="1" t="s">
        <v>3702</v>
      </c>
      <c r="C1428" s="27" t="s">
        <v>3800</v>
      </c>
      <c r="D1428" s="27" t="s">
        <v>13</v>
      </c>
      <c r="E1428" s="46"/>
      <c r="F1428" s="47"/>
      <c r="G1428" s="48"/>
      <c r="H1428" s="48" t="s">
        <v>61</v>
      </c>
      <c r="I1428" s="47" t="n">
        <v>14.6</v>
      </c>
      <c r="J1428" s="51"/>
    </row>
    <row r="1429" customFormat="false" ht="12.75" hidden="false" customHeight="false" outlineLevel="0" collapsed="false">
      <c r="A1429" s="1" t="s">
        <v>3794</v>
      </c>
      <c r="B1429" s="1" t="s">
        <v>3702</v>
      </c>
      <c r="C1429" s="27" t="s">
        <v>3801</v>
      </c>
      <c r="D1429" s="27" t="s">
        <v>88</v>
      </c>
      <c r="E1429" s="46"/>
      <c r="F1429" s="47"/>
      <c r="G1429" s="48"/>
      <c r="H1429" s="48" t="s">
        <v>61</v>
      </c>
      <c r="I1429" s="47" t="n">
        <v>4.95</v>
      </c>
      <c r="J1429" s="51"/>
    </row>
    <row r="1430" customFormat="false" ht="12.75" hidden="false" customHeight="false" outlineLevel="0" collapsed="false">
      <c r="A1430" s="1" t="s">
        <v>3794</v>
      </c>
      <c r="B1430" s="1" t="s">
        <v>3702</v>
      </c>
      <c r="C1430" s="27" t="s">
        <v>3802</v>
      </c>
      <c r="D1430" s="27" t="s">
        <v>20</v>
      </c>
      <c r="E1430" s="46"/>
      <c r="F1430" s="47"/>
      <c r="G1430" s="48"/>
      <c r="H1430" s="48" t="s">
        <v>168</v>
      </c>
      <c r="I1430" s="47" t="n">
        <v>4.45</v>
      </c>
      <c r="J1430" s="51"/>
    </row>
    <row r="1431" customFormat="false" ht="12.75" hidden="false" customHeight="false" outlineLevel="0" collapsed="false">
      <c r="A1431" s="1" t="s">
        <v>3794</v>
      </c>
      <c r="B1431" s="1" t="s">
        <v>3702</v>
      </c>
      <c r="C1431" s="27" t="s">
        <v>3803</v>
      </c>
      <c r="D1431" s="27" t="s">
        <v>13</v>
      </c>
      <c r="E1431" s="46"/>
      <c r="F1431" s="47"/>
      <c r="G1431" s="48"/>
      <c r="H1431" s="48" t="s">
        <v>168</v>
      </c>
      <c r="I1431" s="47" t="n">
        <v>6.95</v>
      </c>
      <c r="J1431" s="51"/>
    </row>
    <row r="1432" customFormat="false" ht="12.75" hidden="false" customHeight="false" outlineLevel="0" collapsed="false">
      <c r="A1432" s="1" t="s">
        <v>3794</v>
      </c>
      <c r="B1432" s="1" t="s">
        <v>3702</v>
      </c>
      <c r="C1432" s="27" t="s">
        <v>3804</v>
      </c>
      <c r="D1432" s="27" t="s">
        <v>193</v>
      </c>
      <c r="E1432" s="46"/>
      <c r="F1432" s="47"/>
      <c r="G1432" s="48"/>
      <c r="H1432" s="48" t="s">
        <v>168</v>
      </c>
      <c r="I1432" s="47" t="n">
        <v>6.45</v>
      </c>
      <c r="J1432" s="51"/>
    </row>
    <row r="1433" customFormat="false" ht="12.75" hidden="false" customHeight="false" outlineLevel="0" collapsed="false">
      <c r="A1433" s="1" t="s">
        <v>3794</v>
      </c>
      <c r="B1433" s="1" t="s">
        <v>3702</v>
      </c>
      <c r="C1433" s="27" t="s">
        <v>3805</v>
      </c>
      <c r="D1433" s="27" t="s">
        <v>13</v>
      </c>
      <c r="E1433" s="46"/>
      <c r="F1433" s="47"/>
      <c r="G1433" s="48"/>
      <c r="H1433" s="48" t="s">
        <v>168</v>
      </c>
      <c r="I1433" s="47" t="n">
        <v>12.99</v>
      </c>
      <c r="J1433" s="51"/>
    </row>
    <row r="1434" customFormat="false" ht="12.75" hidden="false" customHeight="false" outlineLevel="0" collapsed="false">
      <c r="A1434" s="18" t="s">
        <v>3794</v>
      </c>
      <c r="B1434" s="1" t="s">
        <v>3702</v>
      </c>
      <c r="C1434" s="70" t="s">
        <v>3806</v>
      </c>
      <c r="D1434" s="70" t="s">
        <v>728</v>
      </c>
      <c r="E1434" s="72" t="n">
        <v>1.5</v>
      </c>
      <c r="F1434" s="73" t="n">
        <v>2.75</v>
      </c>
      <c r="G1434" s="74" t="s">
        <v>2875</v>
      </c>
    </row>
    <row r="1435" customFormat="false" ht="12.75" hidden="false" customHeight="false" outlineLevel="0" collapsed="false">
      <c r="A1435" s="18" t="s">
        <v>3794</v>
      </c>
      <c r="B1435" s="1" t="s">
        <v>3702</v>
      </c>
      <c r="C1435" s="70" t="s">
        <v>3807</v>
      </c>
      <c r="D1435" s="70" t="s">
        <v>13</v>
      </c>
      <c r="E1435" s="72" t="n">
        <v>1.6</v>
      </c>
      <c r="F1435" s="73" t="n">
        <v>6.95</v>
      </c>
      <c r="G1435" s="74" t="s">
        <v>2875</v>
      </c>
    </row>
    <row r="1436" customFormat="false" ht="12.75" hidden="false" customHeight="false" outlineLevel="0" collapsed="false">
      <c r="A1436" s="18" t="s">
        <v>3794</v>
      </c>
      <c r="B1436" s="1" t="s">
        <v>3702</v>
      </c>
      <c r="C1436" s="70" t="s">
        <v>3808</v>
      </c>
      <c r="D1436" s="70" t="s">
        <v>13</v>
      </c>
      <c r="E1436" s="72" t="n">
        <v>1.6</v>
      </c>
      <c r="F1436" s="73" t="n">
        <v>12.2</v>
      </c>
      <c r="G1436" s="74" t="s">
        <v>2875</v>
      </c>
    </row>
    <row r="1437" customFormat="false" ht="12.75" hidden="false" customHeight="false" outlineLevel="0" collapsed="false">
      <c r="A1437" s="18" t="s">
        <v>3794</v>
      </c>
      <c r="B1437" s="1" t="s">
        <v>3702</v>
      </c>
      <c r="C1437" s="70" t="s">
        <v>3809</v>
      </c>
      <c r="D1437" s="70" t="s">
        <v>13</v>
      </c>
      <c r="E1437" s="72" t="n">
        <v>1.6</v>
      </c>
      <c r="F1437" s="73" t="n">
        <v>6.5</v>
      </c>
      <c r="G1437" s="74" t="s">
        <v>2875</v>
      </c>
    </row>
    <row r="1438" customFormat="false" ht="12.75" hidden="false" customHeight="false" outlineLevel="0" collapsed="false">
      <c r="A1438" s="18" t="s">
        <v>3794</v>
      </c>
      <c r="B1438" s="1" t="s">
        <v>3702</v>
      </c>
      <c r="C1438" s="70" t="s">
        <v>3810</v>
      </c>
      <c r="D1438" s="70" t="s">
        <v>193</v>
      </c>
      <c r="E1438" s="72" t="n">
        <v>1.6</v>
      </c>
      <c r="F1438" s="73" t="n">
        <v>1.48</v>
      </c>
      <c r="G1438" s="74" t="s">
        <v>2875</v>
      </c>
    </row>
    <row r="1439" customFormat="false" ht="12.75" hidden="false" customHeight="false" outlineLevel="0" collapsed="false">
      <c r="A1439" s="18" t="s">
        <v>3794</v>
      </c>
      <c r="B1439" s="1" t="s">
        <v>3702</v>
      </c>
      <c r="C1439" s="70" t="s">
        <v>3965</v>
      </c>
      <c r="D1439" s="70" t="s">
        <v>13</v>
      </c>
      <c r="E1439" s="72" t="n">
        <v>1.7</v>
      </c>
      <c r="F1439" s="73" t="n">
        <v>6.25</v>
      </c>
      <c r="G1439" s="74" t="s">
        <v>2875</v>
      </c>
    </row>
    <row r="1441" customFormat="false" ht="17.35" hidden="false" customHeight="false" outlineLevel="0" collapsed="false">
      <c r="C1441" s="52" t="s">
        <v>3890</v>
      </c>
      <c r="D1441" s="45" t="s">
        <v>1</v>
      </c>
    </row>
    <row r="1442" customFormat="false" ht="12.75" hidden="false" customHeight="false" outlineLevel="0" collapsed="false">
      <c r="A1442" s="1" t="s">
        <v>3891</v>
      </c>
      <c r="C1442" s="27" t="s">
        <v>3892</v>
      </c>
      <c r="D1442" s="27" t="s">
        <v>88</v>
      </c>
      <c r="E1442" s="46"/>
      <c r="F1442" s="47"/>
      <c r="G1442" s="48"/>
      <c r="H1442" s="48" t="s">
        <v>61</v>
      </c>
      <c r="I1442" s="47" t="n">
        <v>2.19</v>
      </c>
      <c r="J1442" s="107" t="s">
        <v>2875</v>
      </c>
    </row>
    <row r="1443" customFormat="false" ht="12.75" hidden="false" customHeight="false" outlineLevel="0" collapsed="false">
      <c r="A1443" s="1" t="s">
        <v>3891</v>
      </c>
      <c r="C1443" s="27" t="s">
        <v>3893</v>
      </c>
      <c r="D1443" s="27" t="s">
        <v>3894</v>
      </c>
      <c r="E1443" s="46"/>
      <c r="F1443" s="47"/>
      <c r="G1443" s="48"/>
      <c r="H1443" s="48" t="s">
        <v>61</v>
      </c>
      <c r="I1443" s="47" t="n">
        <v>2.86</v>
      </c>
      <c r="J1443" s="107" t="s">
        <v>2875</v>
      </c>
    </row>
    <row r="1444" customFormat="false" ht="12.75" hidden="false" customHeight="false" outlineLevel="0" collapsed="false">
      <c r="A1444" s="1" t="s">
        <v>3891</v>
      </c>
      <c r="C1444" s="27" t="s">
        <v>3895</v>
      </c>
      <c r="D1444" s="27" t="s">
        <v>193</v>
      </c>
      <c r="E1444" s="46"/>
      <c r="F1444" s="47"/>
      <c r="G1444" s="48"/>
      <c r="H1444" s="48" t="s">
        <v>61</v>
      </c>
      <c r="I1444" s="47" t="n">
        <v>2.19</v>
      </c>
      <c r="J1444" s="107" t="s">
        <v>2875</v>
      </c>
    </row>
    <row r="1445" customFormat="false" ht="12.75" hidden="false" customHeight="false" outlineLevel="0" collapsed="false">
      <c r="A1445" s="1" t="s">
        <v>3891</v>
      </c>
      <c r="C1445" s="27" t="s">
        <v>3896</v>
      </c>
      <c r="D1445" s="27" t="s">
        <v>79</v>
      </c>
      <c r="E1445" s="46"/>
      <c r="F1445" s="47"/>
      <c r="G1445" s="48"/>
      <c r="H1445" s="48" t="s">
        <v>61</v>
      </c>
      <c r="I1445" s="47" t="n">
        <v>2.49</v>
      </c>
      <c r="J1445" s="107" t="s">
        <v>2875</v>
      </c>
    </row>
    <row r="1446" customFormat="false" ht="12.75" hidden="false" customHeight="false" outlineLevel="0" collapsed="false">
      <c r="A1446" s="1" t="s">
        <v>3891</v>
      </c>
      <c r="C1446" s="27" t="s">
        <v>3897</v>
      </c>
      <c r="D1446" s="27" t="s">
        <v>88</v>
      </c>
      <c r="E1446" s="46"/>
      <c r="F1446" s="47"/>
      <c r="G1446" s="48"/>
      <c r="H1446" s="48" t="s">
        <v>168</v>
      </c>
      <c r="I1446" s="47" t="n">
        <v>0.54</v>
      </c>
      <c r="J1446" s="107" t="s">
        <v>2875</v>
      </c>
    </row>
    <row r="1048382" customFormat="false" ht="12.8" hidden="false" customHeight="false" outlineLevel="0" collapsed="false"/>
    <row r="1048383" customFormat="false" ht="12.8" hidden="false" customHeight="false" outlineLevel="0" collapsed="false"/>
    <row r="1048384" customFormat="false" ht="12.8" hidden="false" customHeight="false" outlineLevel="0" collapsed="false"/>
    <row r="1048385" customFormat="false" ht="12.8" hidden="false" customHeight="false" outlineLevel="0" collapsed="false"/>
    <row r="1048386" customFormat="false" ht="12.8" hidden="false" customHeight="false" outlineLevel="0" collapsed="false"/>
    <row r="1048387" customFormat="false" ht="12.8" hidden="false" customHeight="false" outlineLevel="0" collapsed="false"/>
    <row r="1048388" customFormat="false" ht="12.8" hidden="false" customHeight="false" outlineLevel="0" collapsed="false"/>
    <row r="1048389" customFormat="false" ht="12.8" hidden="false" customHeight="false" outlineLevel="0" collapsed="false"/>
    <row r="1048390" customFormat="false" ht="12.8" hidden="false" customHeight="false" outlineLevel="0" collapsed="false"/>
    <row r="1048391" customFormat="false" ht="12.8" hidden="false" customHeight="false" outlineLevel="0" collapsed="false"/>
    <row r="1048392" customFormat="false" ht="12.8" hidden="false" customHeight="false" outlineLevel="0" collapsed="false"/>
    <row r="1048393" customFormat="false" ht="12.8" hidden="false" customHeight="false" outlineLevel="0" collapsed="false"/>
    <row r="1048394" customFormat="false" ht="12.8" hidden="false" customHeight="false" outlineLevel="0" collapsed="false"/>
    <row r="1048395" customFormat="false" ht="12.8" hidden="false" customHeight="false" outlineLevel="0" collapsed="false"/>
    <row r="1048396" customFormat="false" ht="12.8" hidden="false" customHeight="false" outlineLevel="0" collapsed="false"/>
    <row r="1048397" customFormat="false" ht="12.8" hidden="false" customHeight="false" outlineLevel="0" collapsed="false"/>
    <row r="1048398" customFormat="false" ht="12.8" hidden="false" customHeight="false" outlineLevel="0" collapsed="false"/>
    <row r="1048399" customFormat="false" ht="12.8" hidden="false" customHeight="false" outlineLevel="0" collapsed="false"/>
    <row r="1048400" customFormat="false" ht="12.8" hidden="false" customHeight="false" outlineLevel="0" collapsed="false"/>
    <row r="1048401" customFormat="false" ht="12.8" hidden="false" customHeight="false" outlineLevel="0" collapsed="false"/>
    <row r="1048402" customFormat="false" ht="12.8" hidden="false" customHeight="false" outlineLevel="0" collapsed="false"/>
    <row r="1048403" customFormat="false" ht="12.8" hidden="false" customHeight="false" outlineLevel="0" collapsed="false"/>
    <row r="1048404" customFormat="false" ht="12.8" hidden="false" customHeight="false" outlineLevel="0" collapsed="false"/>
    <row r="1048405" customFormat="false" ht="12.8" hidden="false" customHeight="false" outlineLevel="0" collapsed="false"/>
    <row r="1048406" customFormat="false" ht="12.8" hidden="false" customHeight="false" outlineLevel="0" collapsed="false"/>
    <row r="1048407" customFormat="false" ht="12.8" hidden="false" customHeight="false" outlineLevel="0" collapsed="false"/>
    <row r="1048408" customFormat="false" ht="12.8" hidden="false" customHeight="false" outlineLevel="0" collapsed="false"/>
    <row r="1048409" customFormat="false" ht="12.8" hidden="false" customHeight="false" outlineLevel="0" collapsed="false"/>
    <row r="1048410" customFormat="false" ht="12.8" hidden="false" customHeight="false" outlineLevel="0" collapsed="false"/>
    <row r="1048411" customFormat="false" ht="12.8" hidden="false" customHeight="false" outlineLevel="0" collapsed="false"/>
    <row r="1048412" customFormat="false" ht="12.8" hidden="false" customHeight="false" outlineLevel="0" collapsed="false"/>
    <row r="1048413" customFormat="false" ht="12.8" hidden="false" customHeight="false" outlineLevel="0" collapsed="false"/>
    <row r="1048414" customFormat="false" ht="12.8" hidden="false" customHeight="false" outlineLevel="0" collapsed="false"/>
    <row r="1048415" customFormat="false" ht="12.8" hidden="false" customHeight="false" outlineLevel="0" collapsed="false"/>
    <row r="1048416" customFormat="false" ht="12.8" hidden="false" customHeight="false" outlineLevel="0" collapsed="false"/>
    <row r="1048417" customFormat="false" ht="12.8" hidden="false" customHeight="false" outlineLevel="0" collapsed="false"/>
    <row r="1048418" customFormat="false" ht="12.8" hidden="false" customHeight="false" outlineLevel="0" collapsed="false"/>
    <row r="1048419" customFormat="false" ht="12.8" hidden="false" customHeight="false" outlineLevel="0" collapsed="false"/>
    <row r="1048420" customFormat="false" ht="12.8" hidden="false" customHeight="false" outlineLevel="0" collapsed="false"/>
    <row r="1048421" customFormat="false" ht="12.8" hidden="false" customHeight="false" outlineLevel="0" collapsed="false"/>
    <row r="1048422" customFormat="false" ht="12.8" hidden="false" customHeight="false" outlineLevel="0" collapsed="false"/>
    <row r="1048423" customFormat="false" ht="12.8" hidden="false" customHeight="false" outlineLevel="0" collapsed="false"/>
    <row r="1048424" customFormat="false" ht="12.8" hidden="false" customHeight="false" outlineLevel="0" collapsed="false"/>
    <row r="1048425" customFormat="false" ht="12.8" hidden="false" customHeight="false" outlineLevel="0" collapsed="false"/>
    <row r="1048426" customFormat="false" ht="12.8" hidden="false" customHeight="false" outlineLevel="0" collapsed="false"/>
    <row r="1048427" customFormat="false" ht="12.8" hidden="false" customHeight="false" outlineLevel="0" collapsed="false"/>
    <row r="1048428" customFormat="false" ht="12.8" hidden="false" customHeight="false" outlineLevel="0" collapsed="false"/>
    <row r="1048429" customFormat="false" ht="12.8" hidden="false" customHeight="false" outlineLevel="0" collapsed="false"/>
    <row r="1048430" customFormat="false" ht="12.8" hidden="false" customHeight="false" outlineLevel="0" collapsed="false"/>
    <row r="1048431" customFormat="false" ht="12.8" hidden="false" customHeight="false" outlineLevel="0" collapsed="false"/>
    <row r="1048432" customFormat="false" ht="12.8" hidden="false" customHeight="false" outlineLevel="0" collapsed="false"/>
    <row r="1048433" customFormat="false" ht="12.8" hidden="false" customHeight="false" outlineLevel="0" collapsed="false"/>
    <row r="1048434" customFormat="false" ht="12.8" hidden="false" customHeight="false" outlineLevel="0" collapsed="false"/>
    <row r="1048435" customFormat="false" ht="12.8" hidden="false" customHeight="false" outlineLevel="0" collapsed="false"/>
    <row r="1048436" customFormat="false" ht="12.8" hidden="false" customHeight="false" outlineLevel="0" collapsed="false"/>
    <row r="1048437" customFormat="false" ht="12.8" hidden="false" customHeight="false" outlineLevel="0" collapsed="false"/>
    <row r="1048438" customFormat="false" ht="12.8" hidden="false" customHeight="false" outlineLevel="0" collapsed="false"/>
    <row r="1048439" customFormat="false" ht="12.8" hidden="false" customHeight="false" outlineLevel="0" collapsed="false"/>
    <row r="1048440" customFormat="false" ht="12.8" hidden="false" customHeight="false" outlineLevel="0" collapsed="false"/>
    <row r="1048441" customFormat="false" ht="12.8" hidden="false" customHeight="false" outlineLevel="0" collapsed="false"/>
    <row r="1048442" customFormat="false" ht="12.8" hidden="false" customHeight="false" outlineLevel="0" collapsed="false"/>
    <row r="1048443" customFormat="false" ht="12.8" hidden="false" customHeight="false" outlineLevel="0" collapsed="false"/>
    <row r="1048444" customFormat="false" ht="12.8" hidden="false" customHeight="false" outlineLevel="0" collapsed="false"/>
    <row r="1048445" customFormat="false" ht="12.8" hidden="false" customHeight="false" outlineLevel="0" collapsed="false"/>
    <row r="1048446" customFormat="false" ht="12.8" hidden="false" customHeight="false" outlineLevel="0" collapsed="false"/>
    <row r="1048447" customFormat="false" ht="12.8" hidden="false" customHeight="false" outlineLevel="0" collapsed="false"/>
    <row r="1048448" customFormat="false" ht="12.8" hidden="false" customHeight="false" outlineLevel="0" collapsed="false"/>
    <row r="1048449" customFormat="false" ht="12.8" hidden="false" customHeight="false" outlineLevel="0" collapsed="false"/>
    <row r="1048450" customFormat="false" ht="12.8" hidden="false" customHeight="false" outlineLevel="0" collapsed="false"/>
    <row r="1048451" customFormat="false" ht="12.8" hidden="false" customHeight="false" outlineLevel="0" collapsed="false"/>
    <row r="1048452" customFormat="false" ht="12.8" hidden="false" customHeight="false" outlineLevel="0" collapsed="false"/>
    <row r="1048453" customFormat="false" ht="12.8" hidden="false" customHeight="false" outlineLevel="0" collapsed="false"/>
    <row r="1048454" customFormat="false" ht="12.8" hidden="false" customHeight="false" outlineLevel="0" collapsed="false"/>
    <row r="1048455" customFormat="false" ht="12.8" hidden="false" customHeight="false" outlineLevel="0" collapsed="false"/>
    <row r="1048456" customFormat="false" ht="12.8" hidden="false" customHeight="false" outlineLevel="0" collapsed="false"/>
    <row r="1048457" customFormat="false" ht="12.8" hidden="false" customHeight="false" outlineLevel="0" collapsed="false"/>
    <row r="1048458" customFormat="false" ht="12.8" hidden="false" customHeight="false" outlineLevel="0" collapsed="false"/>
    <row r="1048459" customFormat="false" ht="12.8" hidden="false" customHeight="false" outlineLevel="0" collapsed="false"/>
    <row r="1048460" customFormat="false" ht="12.8" hidden="false" customHeight="false" outlineLevel="0" collapsed="false"/>
    <row r="1048461" customFormat="false" ht="12.8" hidden="false" customHeight="false" outlineLevel="0" collapsed="false"/>
    <row r="1048462" customFormat="false" ht="12.8" hidden="false" customHeight="false" outlineLevel="0" collapsed="false"/>
    <row r="1048463" customFormat="false" ht="12.8" hidden="false" customHeight="false" outlineLevel="0" collapsed="false"/>
    <row r="1048464" customFormat="false" ht="12.8" hidden="false" customHeight="false" outlineLevel="0" collapsed="false"/>
    <row r="1048465" customFormat="false" ht="12.8" hidden="false" customHeight="false" outlineLevel="0" collapsed="false"/>
    <row r="1048466" customFormat="false" ht="12.8" hidden="false" customHeight="false" outlineLevel="0" collapsed="false"/>
    <row r="1048467" customFormat="false" ht="12.8" hidden="false" customHeight="false" outlineLevel="0" collapsed="false"/>
    <row r="1048468" customFormat="false" ht="12.8" hidden="false" customHeight="false" outlineLevel="0" collapsed="false"/>
    <row r="1048469" customFormat="false" ht="12.8" hidden="false" customHeight="false" outlineLevel="0" collapsed="false"/>
    <row r="1048470" customFormat="false" ht="12.8" hidden="false" customHeight="false" outlineLevel="0" collapsed="false"/>
    <row r="1048471" customFormat="false" ht="12.8" hidden="false" customHeight="false" outlineLevel="0" collapsed="false"/>
    <row r="1048472" customFormat="false" ht="12.8" hidden="false" customHeight="false" outlineLevel="0" collapsed="false"/>
    <row r="1048473" customFormat="false" ht="12.8" hidden="false" customHeight="false" outlineLevel="0" collapsed="false"/>
    <row r="1048474" customFormat="false" ht="12.8" hidden="false" customHeight="false" outlineLevel="0" collapsed="false"/>
    <row r="1048475" customFormat="false" ht="12.8" hidden="false" customHeight="false" outlineLevel="0" collapsed="false"/>
    <row r="1048476" customFormat="false" ht="12.8" hidden="false" customHeight="false" outlineLevel="0" collapsed="false"/>
    <row r="1048477" customFormat="false" ht="12.8" hidden="false" customHeight="false" outlineLevel="0" collapsed="false"/>
    <row r="1048478" customFormat="false" ht="12.8" hidden="false" customHeight="false" outlineLevel="0" collapsed="false"/>
    <row r="1048479" customFormat="false" ht="12.8" hidden="false" customHeight="false" outlineLevel="0" collapsed="false"/>
    <row r="1048480" customFormat="false" ht="12.8" hidden="false" customHeight="false" outlineLevel="0" collapsed="false"/>
    <row r="1048481" customFormat="false" ht="12.8" hidden="false" customHeight="false" outlineLevel="0" collapsed="false"/>
    <row r="1048482" customFormat="false" ht="12.8" hidden="false" customHeight="false" outlineLevel="0" collapsed="false"/>
    <row r="1048483" customFormat="false" ht="12.8" hidden="false" customHeight="false" outlineLevel="0" collapsed="false"/>
    <row r="1048484" customFormat="false" ht="12.8" hidden="false" customHeight="false" outlineLevel="0" collapsed="false"/>
    <row r="1048485" customFormat="false" ht="12.8" hidden="false" customHeight="false" outlineLevel="0" collapsed="false"/>
    <row r="1048486" customFormat="false" ht="12.8" hidden="false" customHeight="false" outlineLevel="0" collapsed="false"/>
    <row r="1048487" customFormat="false" ht="12.8" hidden="false" customHeight="false" outlineLevel="0" collapsed="false"/>
    <row r="1048488" customFormat="false" ht="12.8" hidden="false" customHeight="false" outlineLevel="0" collapsed="false"/>
    <row r="1048489" customFormat="false" ht="12.8" hidden="false" customHeight="false" outlineLevel="0" collapsed="false"/>
    <row r="1048490" customFormat="false" ht="12.8" hidden="false" customHeight="false" outlineLevel="0" collapsed="false"/>
    <row r="1048491" customFormat="false" ht="12.8" hidden="false" customHeight="false" outlineLevel="0" collapsed="false"/>
    <row r="1048492" customFormat="false" ht="12.8" hidden="false" customHeight="false" outlineLevel="0" collapsed="false"/>
    <row r="1048493" customFormat="false" ht="12.8" hidden="false" customHeight="false" outlineLevel="0" collapsed="false"/>
    <row r="1048494" customFormat="false" ht="12.8" hidden="false" customHeight="false" outlineLevel="0" collapsed="false"/>
    <row r="1048495" customFormat="false" ht="12.8" hidden="false" customHeight="false" outlineLevel="0" collapsed="false"/>
    <row r="1048496" customFormat="false" ht="12.8" hidden="false" customHeight="false" outlineLevel="0" collapsed="false"/>
    <row r="1048497" customFormat="false" ht="12.8" hidden="false" customHeight="false" outlineLevel="0" collapsed="false"/>
    <row r="1048498" customFormat="false" ht="12.8" hidden="false" customHeight="false" outlineLevel="0" collapsed="false"/>
    <row r="1048499" customFormat="false" ht="12.8" hidden="false" customHeight="false" outlineLevel="0" collapsed="false"/>
    <row r="1048500" customFormat="false" ht="12.8" hidden="false" customHeight="false" outlineLevel="0" collapsed="false"/>
    <row r="1048501" customFormat="false" ht="12.8" hidden="false" customHeight="false" outlineLevel="0" collapsed="false"/>
    <row r="1048502" customFormat="false" ht="12.8" hidden="false" customHeight="false" outlineLevel="0" collapsed="false"/>
    <row r="1048503" customFormat="false" ht="12.8" hidden="false" customHeight="false" outlineLevel="0" collapsed="false"/>
    <row r="1048504" customFormat="false" ht="12.8" hidden="false" customHeight="false" outlineLevel="0" collapsed="false"/>
    <row r="1048505" customFormat="false" ht="12.8" hidden="false" customHeight="fals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autoFilter ref="D:D"/>
  <printOptions headings="false" gridLines="false" gridLinesSet="true" horizontalCentered="false" verticalCentered="false"/>
  <pageMargins left="0.7875" right="0.7875" top="1.12291666666667" bottom="1.12291666666667" header="0.511811023622047" footer="0.511811023622047"/>
  <pageSetup paperSize="9" scale="7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I1048576"/>
  <sheetViews>
    <sheetView showFormulas="false" showGridLines="true" showRowColHeaders="true" showZeros="true" rightToLeft="false" tabSelected="false" showOutlineSymbols="true" defaultGridColor="true" view="normal" topLeftCell="A1670" colorId="64" zoomScale="100" zoomScaleNormal="100" zoomScalePageLayoutView="100" workbookViewId="0">
      <selection pane="topLeft" activeCell="A1711" activeCellId="1" sqref="3701:3709 A1711"/>
    </sheetView>
  </sheetViews>
  <sheetFormatPr defaultColWidth="10.6796875" defaultRowHeight="12.75" zeroHeight="false" outlineLevelRow="0" outlineLevelCol="0"/>
  <cols>
    <col collapsed="false" customWidth="true" hidden="false" outlineLevel="0" max="1" min="1" style="1" width="29.57"/>
    <col collapsed="false" customWidth="true" hidden="false" outlineLevel="0" max="2" min="2" style="1" width="5.29"/>
    <col collapsed="false" customWidth="true" hidden="false" outlineLevel="0" max="3" min="3" style="1" width="34.14"/>
    <col collapsed="false" customWidth="true" hidden="false" outlineLevel="0" max="4" min="4" style="1" width="20.14"/>
    <col collapsed="false" customWidth="true" hidden="false" outlineLevel="0" max="5" min="5" style="2" width="15.14"/>
    <col collapsed="false" customWidth="true" hidden="false" outlineLevel="0" max="6" min="6" style="3" width="12.15"/>
    <col collapsed="false" customWidth="true" hidden="false" outlineLevel="0" max="8" min="7" style="4" width="12.15"/>
    <col collapsed="false" customWidth="true" hidden="false" outlineLevel="0" max="9" min="9" style="3" width="12.15"/>
    <col collapsed="false" customWidth="true" hidden="false" outlineLevel="0" max="10" min="10" style="4" width="12.15"/>
    <col collapsed="false" customWidth="true" hidden="false" outlineLevel="0" max="64" min="11" style="1" width="12.15"/>
  </cols>
  <sheetData>
    <row r="1" customFormat="false" ht="17.35" hidden="false" customHeight="false" outlineLevel="0" collapsed="false">
      <c r="D1" s="5"/>
      <c r="E1" s="6"/>
      <c r="H1" s="7"/>
      <c r="I1" s="8"/>
    </row>
    <row r="2" customFormat="false" ht="17.35" hidden="false" customHeight="false" outlineLevel="0" collapsed="false">
      <c r="D2" s="5"/>
      <c r="E2" s="6"/>
      <c r="H2" s="7"/>
      <c r="I2" s="8"/>
    </row>
    <row r="3" customFormat="false" ht="17.35" hidden="false" customHeight="false" outlineLevel="0" collapsed="false">
      <c r="A3" s="9"/>
      <c r="B3" s="9"/>
      <c r="C3" s="10" t="s">
        <v>0</v>
      </c>
      <c r="D3" s="11" t="s">
        <v>1</v>
      </c>
      <c r="E3" s="12"/>
      <c r="H3" s="7"/>
      <c r="I3" s="8"/>
    </row>
    <row r="4" customFormat="false" ht="17.35" hidden="false" customHeight="false" outlineLevel="0" collapsed="false">
      <c r="A4" s="9"/>
      <c r="B4" s="9"/>
      <c r="C4" s="13" t="s">
        <v>2</v>
      </c>
      <c r="D4" s="11" t="s">
        <v>1</v>
      </c>
      <c r="E4" s="12"/>
      <c r="H4" s="7"/>
      <c r="I4" s="8"/>
    </row>
    <row r="5" customFormat="false" ht="17.35" hidden="false" customHeight="false" outlineLevel="0" collapsed="false">
      <c r="A5" s="9"/>
      <c r="B5" s="9"/>
      <c r="C5" s="14" t="s">
        <v>3</v>
      </c>
      <c r="D5" s="11" t="s">
        <v>1</v>
      </c>
      <c r="E5" s="12"/>
      <c r="H5" s="7"/>
      <c r="I5" s="8"/>
    </row>
    <row r="6" customFormat="false" ht="17.35" hidden="false" customHeight="false" outlineLevel="0" collapsed="false">
      <c r="A6" s="9"/>
      <c r="B6" s="9" t="s">
        <v>4</v>
      </c>
      <c r="C6" s="9"/>
      <c r="D6" s="9"/>
      <c r="E6" s="6"/>
      <c r="H6" s="7"/>
      <c r="I6" s="8"/>
    </row>
    <row r="7" customFormat="false" ht="17.35" hidden="false" customHeight="false" outlineLevel="0" collapsed="false">
      <c r="A7" s="9"/>
      <c r="B7" s="9"/>
      <c r="C7" s="9" t="s">
        <v>5</v>
      </c>
      <c r="D7" s="9" t="s">
        <v>6</v>
      </c>
      <c r="E7" s="6" t="s">
        <v>7</v>
      </c>
      <c r="F7" s="3" t="s">
        <v>8</v>
      </c>
      <c r="G7" s="4" t="s">
        <v>9</v>
      </c>
      <c r="H7" s="7" t="s">
        <v>3</v>
      </c>
      <c r="I7" s="8" t="s">
        <v>8</v>
      </c>
      <c r="J7" s="4" t="s">
        <v>9</v>
      </c>
      <c r="K7" s="109" t="s">
        <v>3966</v>
      </c>
    </row>
    <row r="8" customFormat="false" ht="17.35" hidden="false" customHeight="false" outlineLevel="0" collapsed="false">
      <c r="A8" s="15"/>
      <c r="B8" s="15"/>
      <c r="C8" s="15" t="s">
        <v>10</v>
      </c>
      <c r="D8" s="11" t="s">
        <v>1</v>
      </c>
      <c r="E8" s="16"/>
      <c r="H8" s="17"/>
      <c r="I8" s="110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customFormat="false" ht="17.35" hidden="false" customHeight="false" outlineLevel="0" collapsed="false">
      <c r="C9" s="15" t="s">
        <v>11</v>
      </c>
      <c r="D9" s="11" t="s">
        <v>1</v>
      </c>
    </row>
    <row r="10" customFormat="false" ht="12.75" hidden="false" customHeight="false" outlineLevel="0" collapsed="false">
      <c r="A10" s="18" t="s">
        <v>11</v>
      </c>
      <c r="B10" s="18"/>
      <c r="C10" s="19" t="s">
        <v>12</v>
      </c>
      <c r="D10" s="19" t="s">
        <v>13</v>
      </c>
      <c r="E10" s="20" t="n">
        <v>1.8</v>
      </c>
      <c r="F10" s="21" t="n">
        <v>2.88</v>
      </c>
      <c r="G10" s="22" t="s">
        <v>14</v>
      </c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</row>
    <row r="11" customFormat="false" ht="12.75" hidden="false" customHeight="false" outlineLevel="0" collapsed="false">
      <c r="A11" s="18" t="s">
        <v>11</v>
      </c>
      <c r="B11" s="18"/>
      <c r="C11" s="23" t="s">
        <v>15</v>
      </c>
      <c r="D11" s="19" t="s">
        <v>16</v>
      </c>
      <c r="E11" s="20" t="n">
        <v>1.9</v>
      </c>
      <c r="F11" s="21" t="n">
        <v>1.5</v>
      </c>
      <c r="G11" s="22" t="s">
        <v>14</v>
      </c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</row>
    <row r="12" customFormat="false" ht="12.75" hidden="false" customHeight="false" outlineLevel="0" collapsed="false">
      <c r="A12" s="18" t="s">
        <v>11</v>
      </c>
      <c r="B12" s="18"/>
      <c r="C12" s="23" t="s">
        <v>17</v>
      </c>
      <c r="D12" s="23" t="s">
        <v>18</v>
      </c>
      <c r="E12" s="20" t="n">
        <v>2.1</v>
      </c>
      <c r="F12" s="21" t="n">
        <v>1.5</v>
      </c>
      <c r="G12" s="22" t="s">
        <v>14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</row>
    <row r="13" customFormat="false" ht="12.75" hidden="false" customHeight="false" outlineLevel="0" collapsed="false">
      <c r="A13" s="18" t="s">
        <v>11</v>
      </c>
      <c r="B13" s="18"/>
      <c r="C13" s="23" t="s">
        <v>19</v>
      </c>
      <c r="D13" s="19" t="s">
        <v>20</v>
      </c>
      <c r="E13" s="20" t="n">
        <v>2.1</v>
      </c>
      <c r="F13" s="21" t="n">
        <v>1.5</v>
      </c>
      <c r="G13" s="22" t="s">
        <v>14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</row>
    <row r="14" customFormat="false" ht="12.75" hidden="false" customHeight="false" outlineLevel="0" collapsed="false">
      <c r="A14" s="18" t="s">
        <v>11</v>
      </c>
      <c r="B14" s="18"/>
      <c r="C14" s="19" t="s">
        <v>21</v>
      </c>
      <c r="D14" s="19" t="s">
        <v>22</v>
      </c>
      <c r="E14" s="20" t="n">
        <v>2.2</v>
      </c>
      <c r="F14" s="21" t="n">
        <v>1.5</v>
      </c>
      <c r="G14" s="22" t="s">
        <v>14</v>
      </c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</row>
    <row r="15" customFormat="false" ht="12.75" hidden="false" customHeight="false" outlineLevel="0" collapsed="false">
      <c r="A15" s="18" t="s">
        <v>11</v>
      </c>
      <c r="B15" s="18"/>
      <c r="C15" s="19" t="s">
        <v>23</v>
      </c>
      <c r="D15" s="19" t="s">
        <v>24</v>
      </c>
      <c r="E15" s="20" t="n">
        <v>2.2</v>
      </c>
      <c r="F15" s="21" t="n">
        <v>1.5</v>
      </c>
      <c r="G15" s="24" t="s">
        <v>14</v>
      </c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</row>
    <row r="16" customFormat="false" ht="12.75" hidden="false" customHeight="false" outlineLevel="0" collapsed="false">
      <c r="A16" s="18" t="s">
        <v>11</v>
      </c>
      <c r="B16" s="18"/>
      <c r="C16" s="19" t="s">
        <v>25</v>
      </c>
      <c r="D16" s="19" t="s">
        <v>26</v>
      </c>
      <c r="E16" s="20" t="n">
        <v>2.3</v>
      </c>
      <c r="F16" s="21" t="n">
        <v>1.5</v>
      </c>
      <c r="G16" s="24" t="s">
        <v>14</v>
      </c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</row>
    <row r="18" customFormat="false" ht="17.35" hidden="false" customHeight="false" outlineLevel="0" collapsed="false">
      <c r="C18" s="15" t="s">
        <v>27</v>
      </c>
      <c r="D18" s="11" t="s">
        <v>1</v>
      </c>
      <c r="K18" s="32"/>
    </row>
    <row r="19" customFormat="false" ht="23.85" hidden="false" customHeight="false" outlineLevel="0" collapsed="false">
      <c r="A19" s="1" t="s">
        <v>28</v>
      </c>
      <c r="C19" s="25" t="s">
        <v>29</v>
      </c>
      <c r="D19" s="19" t="s">
        <v>16</v>
      </c>
      <c r="E19" s="20" t="n">
        <v>1.8</v>
      </c>
      <c r="F19" s="21" t="n">
        <v>1.29</v>
      </c>
      <c r="G19" s="26" t="s">
        <v>30</v>
      </c>
      <c r="K19" s="32"/>
    </row>
    <row r="20" customFormat="false" ht="12.8" hidden="false" customHeight="false" outlineLevel="0" collapsed="false">
      <c r="A20" s="1" t="s">
        <v>28</v>
      </c>
      <c r="C20" s="25" t="s">
        <v>31</v>
      </c>
      <c r="D20" s="23" t="s">
        <v>18</v>
      </c>
      <c r="E20" s="20" t="n">
        <v>1.9</v>
      </c>
      <c r="F20" s="21" t="n">
        <v>1.29</v>
      </c>
      <c r="G20" s="26" t="s">
        <v>30</v>
      </c>
      <c r="K20" s="32"/>
    </row>
    <row r="21" customFormat="false" ht="12.8" hidden="false" customHeight="false" outlineLevel="0" collapsed="false">
      <c r="A21" s="1" t="s">
        <v>28</v>
      </c>
      <c r="C21" s="25" t="s">
        <v>32</v>
      </c>
      <c r="D21" s="19" t="s">
        <v>24</v>
      </c>
      <c r="E21" s="20" t="n">
        <v>2</v>
      </c>
      <c r="F21" s="21" t="n">
        <v>1.29</v>
      </c>
      <c r="G21" s="26" t="s">
        <v>30</v>
      </c>
      <c r="K21" s="32"/>
    </row>
    <row r="22" customFormat="false" ht="12.8" hidden="false" customHeight="false" outlineLevel="0" collapsed="false">
      <c r="A22" s="1" t="s">
        <v>28</v>
      </c>
      <c r="C22" s="25" t="s">
        <v>3967</v>
      </c>
      <c r="D22" s="19" t="s">
        <v>3968</v>
      </c>
      <c r="E22" s="20" t="n">
        <v>2.3</v>
      </c>
      <c r="F22" s="21" t="n">
        <v>2.69</v>
      </c>
      <c r="G22" s="26" t="s">
        <v>30</v>
      </c>
      <c r="K22" s="32"/>
    </row>
    <row r="23" customFormat="false" ht="12.8" hidden="false" customHeight="false" outlineLevel="0" collapsed="false">
      <c r="A23" s="1" t="s">
        <v>28</v>
      </c>
      <c r="C23" s="19" t="s">
        <v>3969</v>
      </c>
      <c r="D23" s="19" t="s">
        <v>13</v>
      </c>
      <c r="E23" s="20" t="n">
        <v>2.5</v>
      </c>
      <c r="F23" s="21" t="n">
        <v>2.29</v>
      </c>
      <c r="G23" s="22" t="s">
        <v>30</v>
      </c>
      <c r="K23" s="32"/>
    </row>
    <row r="24" customFormat="false" ht="12.8" hidden="false" customHeight="false" outlineLevel="0" collapsed="false">
      <c r="A24" s="1" t="s">
        <v>28</v>
      </c>
      <c r="C24" s="19" t="s">
        <v>35</v>
      </c>
      <c r="D24" s="19" t="s">
        <v>26</v>
      </c>
      <c r="E24" s="20" t="n">
        <v>2.5</v>
      </c>
      <c r="F24" s="21" t="n">
        <v>1.29</v>
      </c>
      <c r="G24" s="24" t="s">
        <v>30</v>
      </c>
      <c r="K24" s="32"/>
    </row>
    <row r="25" customFormat="false" ht="12.8" hidden="false" customHeight="false" outlineLevel="0" collapsed="false">
      <c r="A25" s="1" t="s">
        <v>28</v>
      </c>
      <c r="C25" s="27" t="s">
        <v>36</v>
      </c>
      <c r="D25" s="27"/>
      <c r="E25" s="28"/>
      <c r="F25" s="29"/>
      <c r="G25" s="27"/>
      <c r="H25" s="30" t="s">
        <v>13</v>
      </c>
      <c r="I25" s="31" t="n">
        <v>3.49</v>
      </c>
      <c r="J25" s="30" t="s">
        <v>37</v>
      </c>
      <c r="K25" s="32"/>
    </row>
    <row r="26" customFormat="false" ht="12.8" hidden="false" customHeight="false" outlineLevel="0" collapsed="false">
      <c r="C26" s="19" t="s">
        <v>3970</v>
      </c>
      <c r="D26" s="19" t="s">
        <v>13</v>
      </c>
      <c r="E26" s="20"/>
      <c r="F26" s="21" t="n">
        <v>2.54</v>
      </c>
      <c r="G26" s="24"/>
      <c r="I26" s="21" t="n">
        <v>2.54</v>
      </c>
    </row>
    <row r="27" customFormat="false" ht="12.8" hidden="false" customHeight="false" outlineLevel="0" collapsed="false">
      <c r="C27" s="19" t="s">
        <v>3971</v>
      </c>
      <c r="D27" s="19" t="s">
        <v>13</v>
      </c>
      <c r="E27" s="20"/>
      <c r="F27" s="21" t="n">
        <v>2.59</v>
      </c>
      <c r="G27" s="24"/>
      <c r="I27" s="21" t="n">
        <v>2.59</v>
      </c>
    </row>
    <row r="28" customFormat="false" ht="12.8" hidden="false" customHeight="false" outlineLevel="0" collapsed="false">
      <c r="C28" s="19" t="s">
        <v>3972</v>
      </c>
      <c r="D28" s="19" t="s">
        <v>13</v>
      </c>
      <c r="E28" s="20"/>
      <c r="F28" s="21" t="n">
        <v>2.59</v>
      </c>
      <c r="G28" s="24"/>
      <c r="I28" s="21" t="n">
        <v>2.59</v>
      </c>
    </row>
    <row r="29" customFormat="false" ht="12.8" hidden="false" customHeight="false" outlineLevel="0" collapsed="false">
      <c r="C29" s="19" t="s">
        <v>3973</v>
      </c>
      <c r="D29" s="19" t="s">
        <v>51</v>
      </c>
      <c r="E29" s="20"/>
      <c r="F29" s="21" t="n">
        <v>1.39</v>
      </c>
      <c r="G29" s="24"/>
      <c r="I29" s="21" t="n">
        <v>1.39</v>
      </c>
    </row>
    <row r="30" customFormat="false" ht="12.8" hidden="false" customHeight="false" outlineLevel="0" collapsed="false">
      <c r="C30" s="19" t="s">
        <v>3974</v>
      </c>
      <c r="D30" s="19" t="s">
        <v>18</v>
      </c>
      <c r="E30" s="20"/>
      <c r="F30" s="21" t="n">
        <v>1.39</v>
      </c>
      <c r="G30" s="24"/>
      <c r="I30" s="21" t="n">
        <v>1.39</v>
      </c>
    </row>
    <row r="31" customFormat="false" ht="12.8" hidden="false" customHeight="false" outlineLevel="0" collapsed="false">
      <c r="C31" s="19" t="s">
        <v>3975</v>
      </c>
      <c r="D31" s="19" t="s">
        <v>20</v>
      </c>
      <c r="E31" s="20"/>
      <c r="F31" s="21" t="n">
        <v>1.39</v>
      </c>
      <c r="G31" s="24"/>
      <c r="I31" s="21" t="n">
        <v>1.39</v>
      </c>
    </row>
    <row r="32" customFormat="false" ht="12.8" hidden="false" customHeight="false" outlineLevel="0" collapsed="false">
      <c r="C32" s="19" t="s">
        <v>3976</v>
      </c>
      <c r="D32" s="19" t="s">
        <v>390</v>
      </c>
      <c r="E32" s="20"/>
      <c r="F32" s="21" t="n">
        <v>1.39</v>
      </c>
      <c r="G32" s="24"/>
      <c r="I32" s="21" t="n">
        <v>1.39</v>
      </c>
    </row>
    <row r="33" customFormat="false" ht="12.8" hidden="false" customHeight="false" outlineLevel="0" collapsed="false">
      <c r="C33" s="19" t="s">
        <v>3977</v>
      </c>
      <c r="D33" s="19" t="s">
        <v>24</v>
      </c>
      <c r="E33" s="20"/>
      <c r="F33" s="21" t="n">
        <v>1.39</v>
      </c>
      <c r="G33" s="24"/>
      <c r="I33" s="21" t="n">
        <v>1.39</v>
      </c>
    </row>
    <row r="34" customFormat="false" ht="12.8" hidden="false" customHeight="false" outlineLevel="0" collapsed="false">
      <c r="C34" s="19" t="s">
        <v>3978</v>
      </c>
      <c r="D34" s="19" t="s">
        <v>16</v>
      </c>
      <c r="E34" s="20"/>
      <c r="F34" s="21" t="n">
        <v>2.35</v>
      </c>
      <c r="G34" s="24"/>
      <c r="I34" s="21" t="n">
        <v>2.35</v>
      </c>
    </row>
    <row r="35" customFormat="false" ht="12.8" hidden="false" customHeight="false" outlineLevel="0" collapsed="false">
      <c r="C35" s="19" t="s">
        <v>3979</v>
      </c>
      <c r="D35" s="19" t="s">
        <v>13</v>
      </c>
      <c r="E35" s="20"/>
      <c r="F35" s="21" t="n">
        <v>2.88</v>
      </c>
      <c r="G35" s="24"/>
      <c r="I35" s="21" t="n">
        <v>2.88</v>
      </c>
    </row>
    <row r="36" customFormat="false" ht="12.8" hidden="false" customHeight="false" outlineLevel="0" collapsed="false">
      <c r="C36" s="19" t="s">
        <v>3980</v>
      </c>
      <c r="D36" s="19" t="s">
        <v>13</v>
      </c>
      <c r="E36" s="20"/>
      <c r="F36" s="21" t="n">
        <v>1.91</v>
      </c>
      <c r="G36" s="24"/>
      <c r="I36" s="21" t="n">
        <v>1.91</v>
      </c>
    </row>
    <row r="37" customFormat="false" ht="12.8" hidden="false" customHeight="false" outlineLevel="0" collapsed="false">
      <c r="C37" s="19" t="s">
        <v>3981</v>
      </c>
      <c r="D37" s="19" t="s">
        <v>13</v>
      </c>
      <c r="E37" s="20"/>
      <c r="F37" s="21" t="n">
        <v>2.99</v>
      </c>
      <c r="G37" s="24"/>
      <c r="I37" s="21" t="n">
        <v>2.99</v>
      </c>
    </row>
    <row r="38" customFormat="false" ht="12.8" hidden="false" customHeight="false" outlineLevel="0" collapsed="false">
      <c r="C38" s="19" t="s">
        <v>3982</v>
      </c>
      <c r="D38" s="19" t="s">
        <v>13</v>
      </c>
      <c r="E38" s="20"/>
      <c r="F38" s="21"/>
      <c r="G38" s="24"/>
    </row>
    <row r="39" customFormat="false" ht="12.8" hidden="false" customHeight="false" outlineLevel="0" collapsed="false">
      <c r="C39" s="19" t="s">
        <v>3983</v>
      </c>
      <c r="D39" s="19" t="s">
        <v>13</v>
      </c>
      <c r="E39" s="20"/>
      <c r="F39" s="21" t="n">
        <v>2.34</v>
      </c>
      <c r="G39" s="24"/>
    </row>
    <row r="40" customFormat="false" ht="12.8" hidden="false" customHeight="false" outlineLevel="0" collapsed="false">
      <c r="C40" s="19" t="s">
        <v>3984</v>
      </c>
      <c r="D40" s="19" t="s">
        <v>13</v>
      </c>
      <c r="E40" s="20"/>
      <c r="F40" s="21" t="n">
        <v>2.35</v>
      </c>
      <c r="G40" s="24"/>
    </row>
    <row r="41" customFormat="false" ht="12.8" hidden="false" customHeight="false" outlineLevel="0" collapsed="false">
      <c r="C41" s="19" t="s">
        <v>3985</v>
      </c>
      <c r="D41" s="19" t="s">
        <v>49</v>
      </c>
      <c r="E41" s="20"/>
      <c r="F41" s="21" t="n">
        <v>2.59</v>
      </c>
      <c r="G41" s="24"/>
    </row>
    <row r="42" customFormat="false" ht="12.8" hidden="false" customHeight="false" outlineLevel="0" collapsed="false">
      <c r="C42" s="19" t="s">
        <v>3986</v>
      </c>
      <c r="D42" s="19" t="s">
        <v>13</v>
      </c>
      <c r="E42" s="20"/>
      <c r="F42" s="21" t="n">
        <v>1.7</v>
      </c>
      <c r="G42" s="24"/>
    </row>
    <row r="43" customFormat="false" ht="12.8" hidden="false" customHeight="false" outlineLevel="0" collapsed="false">
      <c r="C43" s="19" t="s">
        <v>3987</v>
      </c>
      <c r="D43" s="19" t="s">
        <v>13</v>
      </c>
      <c r="E43" s="20"/>
      <c r="F43" s="21" t="n">
        <v>2.99</v>
      </c>
      <c r="G43" s="24"/>
    </row>
    <row r="44" customFormat="false" ht="12.8" hidden="false" customHeight="false" outlineLevel="0" collapsed="false">
      <c r="C44" s="19" t="s">
        <v>3988</v>
      </c>
      <c r="D44" s="19" t="s">
        <v>24</v>
      </c>
      <c r="E44" s="20"/>
      <c r="F44" s="21" t="n">
        <v>1.95</v>
      </c>
      <c r="G44" s="24"/>
    </row>
    <row r="45" customFormat="false" ht="12.8" hidden="false" customHeight="false" outlineLevel="0" collapsed="false">
      <c r="C45" s="19"/>
      <c r="D45" s="19"/>
      <c r="E45" s="20"/>
      <c r="F45" s="21"/>
      <c r="G45" s="24"/>
    </row>
    <row r="46" customFormat="false" ht="12.8" hidden="false" customHeight="false" outlineLevel="0" collapsed="false">
      <c r="C46" s="19"/>
      <c r="D46" s="19"/>
      <c r="E46" s="20"/>
      <c r="F46" s="21"/>
      <c r="G46" s="24"/>
    </row>
    <row r="47" customFormat="false" ht="12.8" hidden="false" customHeight="false" outlineLevel="0" collapsed="false">
      <c r="C47" s="19"/>
      <c r="D47" s="19"/>
      <c r="E47" s="20"/>
      <c r="F47" s="21"/>
      <c r="G47" s="24"/>
    </row>
    <row r="48" customFormat="false" ht="12.8" hidden="false" customHeight="false" outlineLevel="0" collapsed="false">
      <c r="C48" s="19"/>
      <c r="D48" s="19"/>
      <c r="E48" s="20"/>
      <c r="F48" s="21"/>
      <c r="G48" s="24"/>
    </row>
    <row r="49" customFormat="false" ht="12.8" hidden="false" customHeight="false" outlineLevel="0" collapsed="false">
      <c r="C49" s="19"/>
      <c r="D49" s="19"/>
      <c r="E49" s="20"/>
      <c r="F49" s="21"/>
      <c r="G49" s="24"/>
    </row>
    <row r="50" customFormat="false" ht="12.8" hidden="false" customHeight="false" outlineLevel="0" collapsed="false">
      <c r="C50" s="19"/>
      <c r="D50" s="19"/>
      <c r="E50" s="20"/>
      <c r="F50" s="21"/>
      <c r="G50" s="24"/>
    </row>
    <row r="51" customFormat="false" ht="12.8" hidden="false" customHeight="false" outlineLevel="0" collapsed="false">
      <c r="C51" s="19"/>
      <c r="D51" s="19"/>
      <c r="E51" s="20"/>
      <c r="F51" s="21"/>
      <c r="G51" s="24"/>
    </row>
    <row r="52" customFormat="false" ht="12.8" hidden="false" customHeight="false" outlineLevel="0" collapsed="false">
      <c r="E52" s="1"/>
      <c r="F52" s="1"/>
      <c r="G52" s="1"/>
      <c r="H52" s="1"/>
      <c r="I52" s="1"/>
      <c r="J52" s="1"/>
    </row>
    <row r="53" customFormat="false" ht="12.8" hidden="false" customHeight="false" outlineLevel="0" collapsed="false"/>
    <row r="54" customFormat="false" ht="15" hidden="false" customHeight="false" outlineLevel="0" collapsed="false">
      <c r="C54" s="15" t="s">
        <v>38</v>
      </c>
      <c r="D54" s="111" t="s">
        <v>1</v>
      </c>
      <c r="E54" s="34"/>
      <c r="F54" s="35"/>
      <c r="G54" s="36"/>
    </row>
    <row r="55" customFormat="false" ht="12.75" hidden="false" customHeight="false" outlineLevel="0" collapsed="false">
      <c r="A55" s="1" t="s">
        <v>38</v>
      </c>
      <c r="C55" s="19" t="s">
        <v>39</v>
      </c>
      <c r="D55" s="19" t="s">
        <v>13</v>
      </c>
      <c r="E55" s="20" t="n">
        <v>1.8</v>
      </c>
      <c r="F55" s="21" t="n">
        <v>6.25</v>
      </c>
      <c r="G55" s="24" t="s">
        <v>40</v>
      </c>
    </row>
    <row r="56" customFormat="false" ht="12.75" hidden="false" customHeight="false" outlineLevel="0" collapsed="false">
      <c r="A56" s="1" t="s">
        <v>38</v>
      </c>
      <c r="C56" s="19" t="s">
        <v>41</v>
      </c>
      <c r="D56" s="19" t="s">
        <v>13</v>
      </c>
      <c r="E56" s="20" t="n">
        <v>2</v>
      </c>
      <c r="F56" s="21" t="n">
        <v>8.75</v>
      </c>
      <c r="G56" s="24" t="s">
        <v>40</v>
      </c>
    </row>
    <row r="57" customFormat="false" ht="12.75" hidden="false" customHeight="false" outlineLevel="0" collapsed="false">
      <c r="A57" s="1" t="s">
        <v>38</v>
      </c>
      <c r="C57" s="19" t="s">
        <v>42</v>
      </c>
      <c r="D57" s="19" t="s">
        <v>13</v>
      </c>
      <c r="E57" s="20" t="n">
        <v>2.1</v>
      </c>
      <c r="F57" s="21" t="n">
        <v>9.95</v>
      </c>
      <c r="G57" s="24" t="s">
        <v>40</v>
      </c>
    </row>
    <row r="58" customFormat="false" ht="12.75" hidden="false" customHeight="false" outlineLevel="0" collapsed="false">
      <c r="A58" s="1" t="s">
        <v>38</v>
      </c>
      <c r="C58" s="19" t="s">
        <v>43</v>
      </c>
      <c r="D58" s="19" t="s">
        <v>13</v>
      </c>
      <c r="E58" s="20" t="n">
        <v>2.1</v>
      </c>
      <c r="F58" s="21" t="n">
        <v>7.55</v>
      </c>
      <c r="G58" s="24" t="s">
        <v>40</v>
      </c>
    </row>
    <row r="59" customFormat="false" ht="12.75" hidden="false" customHeight="false" outlineLevel="0" collapsed="false">
      <c r="A59" s="1" t="s">
        <v>38</v>
      </c>
      <c r="C59" s="19" t="s">
        <v>44</v>
      </c>
      <c r="D59" s="23" t="s">
        <v>18</v>
      </c>
      <c r="E59" s="20" t="n">
        <v>2.2</v>
      </c>
      <c r="F59" s="21" t="n">
        <v>5.15</v>
      </c>
      <c r="G59" s="24" t="s">
        <v>40</v>
      </c>
    </row>
    <row r="60" customFormat="false" ht="12.75" hidden="false" customHeight="false" outlineLevel="0" collapsed="false">
      <c r="A60" s="1" t="s">
        <v>38</v>
      </c>
      <c r="C60" s="19" t="s">
        <v>45</v>
      </c>
      <c r="D60" s="19" t="s">
        <v>24</v>
      </c>
      <c r="E60" s="20" t="n">
        <v>2.2</v>
      </c>
      <c r="F60" s="21" t="n">
        <v>5.15</v>
      </c>
      <c r="G60" s="24" t="s">
        <v>40</v>
      </c>
    </row>
    <row r="61" customFormat="false" ht="12.75" hidden="false" customHeight="false" outlineLevel="0" collapsed="false">
      <c r="A61" s="1" t="s">
        <v>38</v>
      </c>
      <c r="C61" s="19" t="s">
        <v>46</v>
      </c>
      <c r="D61" s="19" t="s">
        <v>13</v>
      </c>
      <c r="E61" s="20" t="n">
        <v>2.3</v>
      </c>
      <c r="F61" s="21" t="n">
        <v>8.75</v>
      </c>
      <c r="G61" s="24" t="s">
        <v>40</v>
      </c>
    </row>
    <row r="62" customFormat="false" ht="12.75" hidden="false" customHeight="false" outlineLevel="0" collapsed="false">
      <c r="A62" s="1" t="s">
        <v>38</v>
      </c>
      <c r="C62" s="19" t="s">
        <v>47</v>
      </c>
      <c r="D62" s="19" t="s">
        <v>20</v>
      </c>
      <c r="E62" s="20" t="n">
        <v>2.3</v>
      </c>
      <c r="F62" s="21" t="n">
        <v>5.15</v>
      </c>
      <c r="G62" s="24" t="s">
        <v>40</v>
      </c>
    </row>
    <row r="63" customFormat="false" ht="12.75" hidden="false" customHeight="false" outlineLevel="0" collapsed="false">
      <c r="A63" s="1" t="s">
        <v>38</v>
      </c>
      <c r="C63" s="19" t="s">
        <v>48</v>
      </c>
      <c r="D63" s="19" t="s">
        <v>49</v>
      </c>
      <c r="E63" s="20" t="n">
        <v>2.3</v>
      </c>
      <c r="F63" s="21" t="n">
        <v>5.15</v>
      </c>
      <c r="G63" s="24" t="s">
        <v>40</v>
      </c>
    </row>
    <row r="64" customFormat="false" ht="12.75" hidden="false" customHeight="false" outlineLevel="0" collapsed="false">
      <c r="A64" s="1" t="s">
        <v>38</v>
      </c>
      <c r="C64" s="19" t="s">
        <v>50</v>
      </c>
      <c r="D64" s="19" t="s">
        <v>51</v>
      </c>
      <c r="E64" s="20" t="n">
        <v>2.3</v>
      </c>
      <c r="F64" s="21" t="n">
        <v>5.15</v>
      </c>
      <c r="G64" s="24" t="s">
        <v>40</v>
      </c>
    </row>
    <row r="65" customFormat="false" ht="12.75" hidden="false" customHeight="false" outlineLevel="0" collapsed="false">
      <c r="A65" s="1" t="s">
        <v>38</v>
      </c>
      <c r="C65" s="19" t="s">
        <v>52</v>
      </c>
      <c r="D65" s="19" t="s">
        <v>53</v>
      </c>
      <c r="E65" s="20" t="n">
        <v>2.3</v>
      </c>
      <c r="F65" s="21" t="n">
        <v>5.15</v>
      </c>
      <c r="G65" s="24" t="s">
        <v>40</v>
      </c>
    </row>
    <row r="66" customFormat="false" ht="12.75" hidden="false" customHeight="false" outlineLevel="0" collapsed="false">
      <c r="A66" s="1" t="s">
        <v>38</v>
      </c>
      <c r="C66" s="19" t="s">
        <v>54</v>
      </c>
      <c r="D66" s="19" t="s">
        <v>13</v>
      </c>
      <c r="E66" s="20" t="n">
        <v>2.4</v>
      </c>
      <c r="F66" s="21" t="n">
        <v>5.15</v>
      </c>
      <c r="G66" s="24" t="s">
        <v>40</v>
      </c>
    </row>
    <row r="67" customFormat="false" ht="12.75" hidden="false" customHeight="false" outlineLevel="0" collapsed="false">
      <c r="A67" s="1" t="s">
        <v>38</v>
      </c>
      <c r="C67" s="19" t="s">
        <v>55</v>
      </c>
      <c r="D67" s="19" t="s">
        <v>16</v>
      </c>
      <c r="E67" s="20" t="n">
        <v>2.4</v>
      </c>
      <c r="F67" s="21" t="n">
        <v>5.15</v>
      </c>
      <c r="G67" s="24" t="s">
        <v>40</v>
      </c>
    </row>
    <row r="68" customFormat="false" ht="12.75" hidden="false" customHeight="false" outlineLevel="0" collapsed="false">
      <c r="A68" s="1" t="s">
        <v>38</v>
      </c>
      <c r="C68" s="19" t="s">
        <v>56</v>
      </c>
      <c r="D68" s="19" t="s">
        <v>22</v>
      </c>
      <c r="E68" s="20" t="n">
        <v>3.2</v>
      </c>
      <c r="F68" s="21" t="n">
        <v>5.15</v>
      </c>
      <c r="G68" s="24" t="s">
        <v>40</v>
      </c>
    </row>
    <row r="70" customFormat="false" ht="17.35" hidden="false" customHeight="false" outlineLevel="0" collapsed="false">
      <c r="C70" s="15" t="s">
        <v>109</v>
      </c>
      <c r="D70" s="11" t="s">
        <v>1</v>
      </c>
    </row>
    <row r="71" customFormat="false" ht="17.35" hidden="false" customHeight="false" outlineLevel="0" collapsed="false">
      <c r="C71" s="15" t="s">
        <v>110</v>
      </c>
      <c r="D71" s="11" t="s">
        <v>1</v>
      </c>
    </row>
    <row r="72" customFormat="false" ht="23.85" hidden="false" customHeight="false" outlineLevel="0" collapsed="false">
      <c r="A72" s="1" t="s">
        <v>110</v>
      </c>
      <c r="C72" s="39" t="s">
        <v>111</v>
      </c>
      <c r="D72" s="19" t="s">
        <v>49</v>
      </c>
      <c r="E72" s="40" t="n">
        <v>2</v>
      </c>
      <c r="F72" s="41" t="n">
        <v>1.25</v>
      </c>
      <c r="G72" s="42" t="s">
        <v>112</v>
      </c>
      <c r="K72" s="112"/>
    </row>
    <row r="73" customFormat="false" ht="12.8" hidden="false" customHeight="false" outlineLevel="0" collapsed="false">
      <c r="A73" s="1" t="s">
        <v>110</v>
      </c>
      <c r="C73" s="43" t="s">
        <v>113</v>
      </c>
      <c r="D73" s="43" t="s">
        <v>13</v>
      </c>
      <c r="E73" s="40" t="n">
        <v>2</v>
      </c>
      <c r="F73" s="41" t="n">
        <v>1.32</v>
      </c>
      <c r="G73" s="42" t="s">
        <v>112</v>
      </c>
      <c r="K73" s="112"/>
    </row>
    <row r="74" customFormat="false" ht="12.8" hidden="false" customHeight="false" outlineLevel="0" collapsed="false">
      <c r="A74" s="1" t="s">
        <v>110</v>
      </c>
      <c r="C74" s="43" t="s">
        <v>114</v>
      </c>
      <c r="D74" s="19" t="s">
        <v>22</v>
      </c>
      <c r="E74" s="40" t="n">
        <v>2.2</v>
      </c>
      <c r="F74" s="41" t="n">
        <v>1.25</v>
      </c>
      <c r="G74" s="42" t="s">
        <v>112</v>
      </c>
      <c r="K74" s="112"/>
    </row>
    <row r="75" customFormat="false" ht="12.8" hidden="false" customHeight="false" outlineLevel="0" collapsed="false">
      <c r="A75" s="1" t="s">
        <v>110</v>
      </c>
      <c r="C75" s="43" t="s">
        <v>3989</v>
      </c>
      <c r="D75" s="19" t="s">
        <v>13</v>
      </c>
      <c r="E75" s="40" t="n">
        <v>2.3</v>
      </c>
      <c r="F75" s="41" t="n">
        <v>2</v>
      </c>
      <c r="G75" s="42" t="s">
        <v>112</v>
      </c>
      <c r="K75" s="112"/>
    </row>
    <row r="76" customFormat="false" ht="12.8" hidden="false" customHeight="false" outlineLevel="0" collapsed="false">
      <c r="A76" s="1" t="s">
        <v>110</v>
      </c>
      <c r="C76" s="43" t="s">
        <v>117</v>
      </c>
      <c r="D76" s="19" t="s">
        <v>13</v>
      </c>
      <c r="E76" s="40" t="n">
        <v>2.3</v>
      </c>
      <c r="F76" s="41" t="n">
        <v>0.68</v>
      </c>
      <c r="G76" s="42" t="s">
        <v>112</v>
      </c>
      <c r="K76" s="112"/>
    </row>
    <row r="77" customFormat="false" ht="12.8" hidden="false" customHeight="false" outlineLevel="0" collapsed="false">
      <c r="A77" s="1" t="s">
        <v>110</v>
      </c>
      <c r="C77" s="39" t="s">
        <v>118</v>
      </c>
      <c r="D77" s="23" t="s">
        <v>18</v>
      </c>
      <c r="E77" s="40" t="n">
        <v>2.4</v>
      </c>
      <c r="F77" s="41" t="n">
        <v>0.7</v>
      </c>
      <c r="G77" s="42" t="s">
        <v>112</v>
      </c>
      <c r="K77" s="112"/>
    </row>
    <row r="78" customFormat="false" ht="12.8" hidden="false" customHeight="false" outlineLevel="0" collapsed="false">
      <c r="A78" s="1" t="s">
        <v>110</v>
      </c>
      <c r="C78" s="43" t="s">
        <v>119</v>
      </c>
      <c r="D78" s="19" t="s">
        <v>26</v>
      </c>
      <c r="E78" s="40" t="n">
        <v>2.4</v>
      </c>
      <c r="F78" s="41" t="n">
        <v>1.25</v>
      </c>
      <c r="G78" s="42" t="s">
        <v>112</v>
      </c>
      <c r="K78" s="112"/>
    </row>
    <row r="79" customFormat="false" ht="12.8" hidden="false" customHeight="false" outlineLevel="0" collapsed="false">
      <c r="A79" s="1" t="s">
        <v>110</v>
      </c>
      <c r="C79" s="43" t="s">
        <v>120</v>
      </c>
      <c r="D79" s="19" t="s">
        <v>24</v>
      </c>
      <c r="E79" s="40" t="n">
        <v>2.4</v>
      </c>
      <c r="F79" s="41" t="n">
        <v>1.3</v>
      </c>
      <c r="G79" s="42" t="s">
        <v>112</v>
      </c>
      <c r="K79" s="112"/>
    </row>
    <row r="80" customFormat="false" ht="12.8" hidden="false" customHeight="false" outlineLevel="0" collapsed="false">
      <c r="A80" s="1" t="s">
        <v>110</v>
      </c>
      <c r="C80" s="43" t="s">
        <v>121</v>
      </c>
      <c r="D80" s="19" t="s">
        <v>49</v>
      </c>
      <c r="E80" s="40" t="n">
        <v>2.5</v>
      </c>
      <c r="F80" s="41" t="n">
        <v>0.7</v>
      </c>
      <c r="G80" s="42" t="s">
        <v>112</v>
      </c>
      <c r="K80" s="112"/>
    </row>
    <row r="81" customFormat="false" ht="12.8" hidden="false" customHeight="false" outlineLevel="0" collapsed="false"/>
    <row r="82" customFormat="false" ht="17.35" hidden="false" customHeight="false" outlineLevel="0" collapsed="false">
      <c r="C82" s="15" t="s">
        <v>3990</v>
      </c>
      <c r="D82" s="45" t="s">
        <v>1</v>
      </c>
    </row>
    <row r="83" customFormat="false" ht="17.35" hidden="false" customHeight="false" outlineLevel="0" collapsed="false">
      <c r="C83" s="15" t="s">
        <v>58</v>
      </c>
      <c r="D83" s="45" t="s">
        <v>1</v>
      </c>
      <c r="K83" s="32"/>
    </row>
    <row r="84" customFormat="false" ht="12.75" hidden="false" customHeight="true" outlineLevel="0" collapsed="false">
      <c r="C84" s="113" t="s">
        <v>59</v>
      </c>
      <c r="D84" s="113"/>
      <c r="E84" s="113"/>
      <c r="F84" s="113"/>
      <c r="G84" s="113"/>
      <c r="K84" s="32"/>
    </row>
    <row r="85" customFormat="false" ht="12.75" hidden="false" customHeight="false" outlineLevel="0" collapsed="false">
      <c r="C85" s="113"/>
      <c r="D85" s="113"/>
      <c r="E85" s="113"/>
      <c r="F85" s="113"/>
      <c r="G85" s="113"/>
      <c r="K85" s="32"/>
    </row>
    <row r="86" customFormat="false" ht="12.75" hidden="false" customHeight="false" outlineLevel="0" collapsed="false">
      <c r="A86" s="1" t="s">
        <v>57</v>
      </c>
      <c r="C86" s="27" t="s">
        <v>60</v>
      </c>
      <c r="D86" s="27" t="s">
        <v>13</v>
      </c>
      <c r="E86" s="28"/>
      <c r="F86" s="29"/>
      <c r="G86" s="27"/>
      <c r="H86" s="30" t="s">
        <v>61</v>
      </c>
      <c r="I86" s="31" t="n">
        <v>21.98</v>
      </c>
      <c r="J86" s="30" t="s">
        <v>62</v>
      </c>
      <c r="K86" s="32"/>
    </row>
    <row r="87" customFormat="false" ht="12.75" hidden="false" customHeight="false" outlineLevel="0" collapsed="false">
      <c r="A87" s="1" t="s">
        <v>57</v>
      </c>
      <c r="C87" s="19" t="s">
        <v>63</v>
      </c>
      <c r="D87" s="19" t="s">
        <v>13</v>
      </c>
      <c r="E87" s="20" t="n">
        <v>1.9</v>
      </c>
      <c r="F87" s="21" t="n">
        <v>36</v>
      </c>
      <c r="G87" s="24" t="s">
        <v>64</v>
      </c>
      <c r="K87" s="32"/>
    </row>
    <row r="88" customFormat="false" ht="12.75" hidden="false" customHeight="false" outlineLevel="0" collapsed="false">
      <c r="A88" s="1" t="s">
        <v>65</v>
      </c>
      <c r="C88" s="19" t="s">
        <v>66</v>
      </c>
      <c r="D88" s="19" t="s">
        <v>13</v>
      </c>
      <c r="E88" s="20" t="n">
        <v>2.1</v>
      </c>
      <c r="F88" s="21" t="n">
        <v>10.9</v>
      </c>
      <c r="G88" s="24" t="s">
        <v>64</v>
      </c>
      <c r="K88" s="32"/>
    </row>
    <row r="89" customFormat="false" ht="12.75" hidden="false" customHeight="false" outlineLevel="0" collapsed="false">
      <c r="A89" s="1" t="s">
        <v>65</v>
      </c>
      <c r="B89" s="1" t="s">
        <v>3991</v>
      </c>
      <c r="C89" s="19" t="s">
        <v>68</v>
      </c>
      <c r="D89" s="19" t="s">
        <v>16</v>
      </c>
      <c r="E89" s="20" t="n">
        <v>2.1</v>
      </c>
      <c r="F89" s="21" t="n">
        <v>11</v>
      </c>
      <c r="G89" s="24" t="s">
        <v>64</v>
      </c>
      <c r="K89" s="32"/>
    </row>
    <row r="90" customFormat="false" ht="12.75" hidden="false" customHeight="false" outlineLevel="0" collapsed="false">
      <c r="A90" s="1" t="s">
        <v>65</v>
      </c>
      <c r="C90" s="19" t="s">
        <v>69</v>
      </c>
      <c r="D90" s="19" t="s">
        <v>70</v>
      </c>
      <c r="E90" s="20" t="n">
        <v>2.2</v>
      </c>
      <c r="F90" s="21" t="n">
        <v>6.65</v>
      </c>
      <c r="G90" s="24" t="s">
        <v>64</v>
      </c>
      <c r="K90" s="32"/>
    </row>
    <row r="91" customFormat="false" ht="12.75" hidden="false" customHeight="false" outlineLevel="0" collapsed="false">
      <c r="A91" s="1" t="s">
        <v>57</v>
      </c>
      <c r="C91" s="19" t="s">
        <v>71</v>
      </c>
      <c r="D91" s="19" t="s">
        <v>13</v>
      </c>
      <c r="E91" s="20" t="n">
        <v>2.2</v>
      </c>
      <c r="F91" s="21" t="n">
        <v>10</v>
      </c>
      <c r="G91" s="24" t="s">
        <v>64</v>
      </c>
      <c r="K91" s="32"/>
    </row>
    <row r="92" customFormat="false" ht="12.75" hidden="false" customHeight="false" outlineLevel="0" collapsed="false">
      <c r="A92" s="1" t="s">
        <v>57</v>
      </c>
      <c r="C92" s="19" t="s">
        <v>72</v>
      </c>
      <c r="D92" s="19" t="s">
        <v>13</v>
      </c>
      <c r="E92" s="20" t="n">
        <v>2.2</v>
      </c>
      <c r="F92" s="21" t="n">
        <v>9.95</v>
      </c>
      <c r="G92" s="24" t="s">
        <v>64</v>
      </c>
      <c r="K92" s="32"/>
    </row>
    <row r="93" customFormat="false" ht="12.75" hidden="false" customHeight="false" outlineLevel="0" collapsed="false">
      <c r="A93" s="1" t="s">
        <v>65</v>
      </c>
      <c r="C93" s="19" t="s">
        <v>73</v>
      </c>
      <c r="D93" s="19" t="s">
        <v>49</v>
      </c>
      <c r="E93" s="20" t="n">
        <v>2.2</v>
      </c>
      <c r="F93" s="21" t="n">
        <v>6.65</v>
      </c>
      <c r="G93" s="24" t="s">
        <v>64</v>
      </c>
      <c r="K93" s="32"/>
    </row>
    <row r="94" customFormat="false" ht="12.75" hidden="false" customHeight="false" outlineLevel="0" collapsed="false">
      <c r="A94" s="1" t="s">
        <v>57</v>
      </c>
      <c r="C94" s="19" t="s">
        <v>74</v>
      </c>
      <c r="D94" s="19" t="s">
        <v>49</v>
      </c>
      <c r="E94" s="20" t="n">
        <v>2.2</v>
      </c>
      <c r="F94" s="21" t="n">
        <v>5.75</v>
      </c>
      <c r="G94" s="24" t="s">
        <v>64</v>
      </c>
      <c r="K94" s="32"/>
    </row>
    <row r="95" customFormat="false" ht="12.75" hidden="false" customHeight="false" outlineLevel="0" collapsed="false">
      <c r="A95" s="1" t="s">
        <v>57</v>
      </c>
      <c r="C95" s="19" t="s">
        <v>75</v>
      </c>
      <c r="D95" s="19" t="s">
        <v>70</v>
      </c>
      <c r="E95" s="20" t="n">
        <v>2.3</v>
      </c>
      <c r="F95" s="21" t="n">
        <v>5.75</v>
      </c>
      <c r="G95" s="24" t="s">
        <v>64</v>
      </c>
      <c r="K95" s="32"/>
    </row>
    <row r="96" customFormat="false" ht="12.75" hidden="false" customHeight="false" outlineLevel="0" collapsed="false">
      <c r="A96" s="1" t="s">
        <v>65</v>
      </c>
      <c r="C96" s="19" t="s">
        <v>76</v>
      </c>
      <c r="D96" s="19" t="s">
        <v>77</v>
      </c>
      <c r="E96" s="20" t="n">
        <v>2.4</v>
      </c>
      <c r="F96" s="21" t="n">
        <v>7.6</v>
      </c>
      <c r="G96" s="24" t="s">
        <v>64</v>
      </c>
      <c r="K96" s="32"/>
    </row>
    <row r="97" customFormat="false" ht="12.75" hidden="false" customHeight="false" outlineLevel="0" collapsed="false">
      <c r="A97" s="1" t="s">
        <v>65</v>
      </c>
      <c r="C97" s="19" t="s">
        <v>78</v>
      </c>
      <c r="D97" s="19" t="s">
        <v>79</v>
      </c>
      <c r="E97" s="20" t="n">
        <v>2.5</v>
      </c>
      <c r="F97" s="21" t="n">
        <v>8</v>
      </c>
      <c r="G97" s="24" t="s">
        <v>64</v>
      </c>
      <c r="K97" s="32"/>
    </row>
    <row r="98" customFormat="false" ht="12.75" hidden="false" customHeight="false" outlineLevel="0" collapsed="false">
      <c r="K98" s="32"/>
    </row>
    <row r="99" customFormat="false" ht="17.35" hidden="false" customHeight="false" outlineLevel="0" collapsed="false">
      <c r="C99" s="15" t="s">
        <v>3992</v>
      </c>
      <c r="D99" s="11" t="s">
        <v>1</v>
      </c>
      <c r="K99" s="32"/>
    </row>
    <row r="100" customFormat="false" ht="17.35" hidden="false" customHeight="false" outlineLevel="0" collapsed="false">
      <c r="C100" s="15" t="s">
        <v>83</v>
      </c>
      <c r="D100" s="11" t="s">
        <v>1</v>
      </c>
      <c r="K100" s="32"/>
    </row>
    <row r="101" customFormat="false" ht="17.35" hidden="false" customHeight="false" outlineLevel="0" collapsed="false">
      <c r="C101" s="1" t="s">
        <v>82</v>
      </c>
      <c r="D101" s="11"/>
      <c r="K101" s="32"/>
    </row>
    <row r="102" customFormat="false" ht="12.75" hidden="false" customHeight="false" outlineLevel="0" collapsed="false">
      <c r="A102" s="1" t="s">
        <v>83</v>
      </c>
      <c r="C102" s="19" t="s">
        <v>84</v>
      </c>
      <c r="D102" s="19" t="s">
        <v>22</v>
      </c>
      <c r="E102" s="20" t="n">
        <v>1.8</v>
      </c>
      <c r="F102" s="21" t="n">
        <v>2.98</v>
      </c>
      <c r="G102" s="24" t="s">
        <v>85</v>
      </c>
      <c r="K102" s="32"/>
    </row>
    <row r="103" customFormat="false" ht="12.75" hidden="false" customHeight="false" outlineLevel="0" collapsed="false">
      <c r="A103" s="1" t="s">
        <v>83</v>
      </c>
      <c r="B103" s="1" t="s">
        <v>86</v>
      </c>
      <c r="C103" s="19" t="s">
        <v>87</v>
      </c>
      <c r="D103" s="19" t="s">
        <v>88</v>
      </c>
      <c r="E103" s="20" t="n">
        <v>1.8</v>
      </c>
      <c r="F103" s="21" t="n">
        <v>3.7</v>
      </c>
      <c r="G103" s="24" t="s">
        <v>85</v>
      </c>
      <c r="K103" s="32"/>
    </row>
    <row r="104" customFormat="false" ht="12.75" hidden="false" customHeight="false" outlineLevel="0" collapsed="false">
      <c r="A104" s="1" t="s">
        <v>83</v>
      </c>
      <c r="C104" s="19" t="s">
        <v>89</v>
      </c>
      <c r="D104" s="19" t="s">
        <v>16</v>
      </c>
      <c r="E104" s="20" t="n">
        <v>1.8</v>
      </c>
      <c r="F104" s="21" t="n">
        <v>2.94</v>
      </c>
      <c r="G104" s="24" t="s">
        <v>85</v>
      </c>
      <c r="K104" s="32"/>
    </row>
    <row r="105" customFormat="false" ht="12.75" hidden="false" customHeight="false" outlineLevel="0" collapsed="false">
      <c r="A105" s="1" t="s">
        <v>83</v>
      </c>
      <c r="C105" s="19" t="s">
        <v>90</v>
      </c>
      <c r="D105" s="19" t="s">
        <v>49</v>
      </c>
      <c r="E105" s="20" t="n">
        <v>1.8</v>
      </c>
      <c r="F105" s="21" t="n">
        <v>2.98</v>
      </c>
      <c r="G105" s="24" t="s">
        <v>85</v>
      </c>
      <c r="K105" s="32"/>
    </row>
    <row r="106" customFormat="false" ht="12.75" hidden="false" customHeight="false" outlineLevel="0" collapsed="false">
      <c r="A106" s="1" t="s">
        <v>83</v>
      </c>
      <c r="C106" s="19" t="s">
        <v>91</v>
      </c>
      <c r="D106" s="19" t="s">
        <v>13</v>
      </c>
      <c r="E106" s="20" t="n">
        <v>1.9</v>
      </c>
      <c r="F106" s="21" t="n">
        <v>8</v>
      </c>
      <c r="G106" s="24" t="s">
        <v>85</v>
      </c>
      <c r="K106" s="32"/>
    </row>
    <row r="107" customFormat="false" ht="17.35" hidden="false" customHeight="false" outlineLevel="0" collapsed="false">
      <c r="C107" s="15" t="s">
        <v>92</v>
      </c>
      <c r="D107" s="11" t="s">
        <v>1</v>
      </c>
      <c r="K107" s="32"/>
    </row>
    <row r="108" customFormat="false" ht="12.75" hidden="false" customHeight="false" outlineLevel="0" collapsed="false">
      <c r="C108" s="38" t="s">
        <v>93</v>
      </c>
      <c r="D108" s="38"/>
      <c r="E108" s="38"/>
      <c r="F108" s="38"/>
      <c r="G108" s="38"/>
      <c r="K108" s="32"/>
    </row>
    <row r="109" customFormat="false" ht="12.75" hidden="false" customHeight="false" outlineLevel="0" collapsed="false">
      <c r="A109" s="1" t="s">
        <v>94</v>
      </c>
      <c r="C109" s="19" t="s">
        <v>95</v>
      </c>
      <c r="D109" s="19" t="s">
        <v>13</v>
      </c>
      <c r="E109" s="20" t="n">
        <v>1.8</v>
      </c>
      <c r="F109" s="21" t="n">
        <v>4.05</v>
      </c>
      <c r="G109" s="24" t="s">
        <v>85</v>
      </c>
      <c r="K109" s="32"/>
    </row>
    <row r="110" customFormat="false" ht="12.75" hidden="false" customHeight="false" outlineLevel="0" collapsed="false">
      <c r="A110" s="1" t="s">
        <v>94</v>
      </c>
      <c r="C110" s="19" t="s">
        <v>96</v>
      </c>
      <c r="D110" s="19" t="s">
        <v>13</v>
      </c>
      <c r="E110" s="20" t="n">
        <v>2</v>
      </c>
      <c r="F110" s="21" t="n">
        <v>3.45</v>
      </c>
      <c r="G110" s="24" t="s">
        <v>85</v>
      </c>
      <c r="K110" s="32"/>
    </row>
    <row r="111" customFormat="false" ht="12.75" hidden="false" customHeight="false" outlineLevel="0" collapsed="false">
      <c r="A111" s="1" t="s">
        <v>94</v>
      </c>
      <c r="C111" s="19" t="s">
        <v>97</v>
      </c>
      <c r="D111" s="19" t="s">
        <v>13</v>
      </c>
      <c r="E111" s="20" t="n">
        <v>2</v>
      </c>
      <c r="F111" s="21" t="n">
        <v>4.4</v>
      </c>
      <c r="G111" s="24" t="s">
        <v>85</v>
      </c>
      <c r="K111" s="32"/>
    </row>
    <row r="112" customFormat="false" ht="12.75" hidden="false" customHeight="false" outlineLevel="0" collapsed="false">
      <c r="A112" s="1" t="s">
        <v>94</v>
      </c>
      <c r="C112" s="19" t="s">
        <v>98</v>
      </c>
      <c r="D112" s="19" t="s">
        <v>13</v>
      </c>
      <c r="E112" s="20" t="n">
        <v>2</v>
      </c>
      <c r="F112" s="21" t="n">
        <v>4</v>
      </c>
      <c r="G112" s="24" t="s">
        <v>85</v>
      </c>
      <c r="K112" s="32"/>
    </row>
    <row r="113" customFormat="false" ht="12.75" hidden="false" customHeight="false" outlineLevel="0" collapsed="false">
      <c r="A113" s="1" t="s">
        <v>94</v>
      </c>
      <c r="C113" s="19" t="s">
        <v>99</v>
      </c>
      <c r="D113" s="19" t="s">
        <v>88</v>
      </c>
      <c r="E113" s="20" t="n">
        <v>2.1</v>
      </c>
      <c r="F113" s="21" t="n">
        <v>9.8</v>
      </c>
      <c r="G113" s="24" t="s">
        <v>85</v>
      </c>
      <c r="K113" s="32"/>
    </row>
    <row r="114" customFormat="false" ht="12.75" hidden="false" customHeight="false" outlineLevel="0" collapsed="false">
      <c r="A114" s="1" t="s">
        <v>94</v>
      </c>
      <c r="C114" s="19" t="s">
        <v>100</v>
      </c>
      <c r="D114" s="23" t="s">
        <v>18</v>
      </c>
      <c r="E114" s="20" t="n">
        <v>2.2</v>
      </c>
      <c r="F114" s="21" t="n">
        <v>0.99</v>
      </c>
      <c r="G114" s="24" t="s">
        <v>85</v>
      </c>
      <c r="K114" s="32"/>
    </row>
    <row r="115" customFormat="false" ht="12.75" hidden="false" customHeight="false" outlineLevel="0" collapsed="false">
      <c r="A115" s="1" t="s">
        <v>94</v>
      </c>
      <c r="C115" s="19" t="s">
        <v>101</v>
      </c>
      <c r="D115" s="23" t="s">
        <v>13</v>
      </c>
      <c r="E115" s="20" t="n">
        <v>2.2</v>
      </c>
      <c r="F115" s="21" t="n">
        <v>16</v>
      </c>
      <c r="G115" s="24" t="s">
        <v>85</v>
      </c>
      <c r="K115" s="32"/>
    </row>
    <row r="116" customFormat="false" ht="12.75" hidden="false" customHeight="false" outlineLevel="0" collapsed="false">
      <c r="A116" s="1" t="s">
        <v>94</v>
      </c>
      <c r="C116" s="19" t="s">
        <v>102</v>
      </c>
      <c r="D116" s="19" t="s">
        <v>20</v>
      </c>
      <c r="E116" s="20" t="n">
        <v>2.2</v>
      </c>
      <c r="F116" s="21" t="n">
        <v>0.99</v>
      </c>
      <c r="G116" s="24" t="s">
        <v>85</v>
      </c>
      <c r="K116" s="32"/>
    </row>
    <row r="117" customFormat="false" ht="12.75" hidden="false" customHeight="false" outlineLevel="0" collapsed="false">
      <c r="A117" s="1" t="s">
        <v>3993</v>
      </c>
      <c r="C117" s="19" t="s">
        <v>104</v>
      </c>
      <c r="D117" s="19" t="s">
        <v>13</v>
      </c>
      <c r="E117" s="20" t="n">
        <v>2.2</v>
      </c>
      <c r="F117" s="21" t="n">
        <v>8.4</v>
      </c>
      <c r="G117" s="24" t="s">
        <v>85</v>
      </c>
      <c r="K117" s="32"/>
    </row>
    <row r="118" customFormat="false" ht="12.75" hidden="false" customHeight="false" outlineLevel="0" collapsed="false">
      <c r="A118" s="1" t="s">
        <v>94</v>
      </c>
      <c r="C118" s="19" t="s">
        <v>105</v>
      </c>
      <c r="D118" s="19" t="s">
        <v>13</v>
      </c>
      <c r="E118" s="20" t="n">
        <v>2.3</v>
      </c>
      <c r="F118" s="21" t="n">
        <v>2.58</v>
      </c>
      <c r="G118" s="24" t="s">
        <v>85</v>
      </c>
      <c r="K118" s="32"/>
    </row>
    <row r="119" customFormat="false" ht="12.75" hidden="false" customHeight="false" outlineLevel="0" collapsed="false">
      <c r="A119" s="1" t="s">
        <v>94</v>
      </c>
      <c r="C119" s="19" t="s">
        <v>106</v>
      </c>
      <c r="D119" s="19" t="s">
        <v>13</v>
      </c>
      <c r="E119" s="20" t="n">
        <v>2.3</v>
      </c>
      <c r="F119" s="21" t="n">
        <v>4</v>
      </c>
      <c r="G119" s="24" t="s">
        <v>85</v>
      </c>
      <c r="K119" s="32"/>
    </row>
    <row r="120" customFormat="false" ht="12.75" hidden="false" customHeight="false" outlineLevel="0" collapsed="false">
      <c r="A120" s="1" t="s">
        <v>94</v>
      </c>
      <c r="C120" s="19" t="s">
        <v>107</v>
      </c>
      <c r="D120" s="19" t="s">
        <v>24</v>
      </c>
      <c r="E120" s="20" t="n">
        <v>2.4</v>
      </c>
      <c r="F120" s="21" t="n">
        <v>0.99</v>
      </c>
      <c r="G120" s="24" t="s">
        <v>85</v>
      </c>
      <c r="K120" s="32"/>
    </row>
    <row r="121" customFormat="false" ht="12.75" hidden="false" customHeight="false" outlineLevel="0" collapsed="false">
      <c r="A121" s="1" t="s">
        <v>94</v>
      </c>
      <c r="C121" s="19" t="s">
        <v>108</v>
      </c>
      <c r="D121" s="19" t="s">
        <v>26</v>
      </c>
      <c r="E121" s="20" t="n">
        <v>2.5</v>
      </c>
      <c r="F121" s="21" t="n">
        <v>0.99</v>
      </c>
      <c r="G121" s="24" t="s">
        <v>85</v>
      </c>
      <c r="K121" s="32"/>
    </row>
    <row r="123" customFormat="false" ht="17.35" hidden="false" customHeight="false" outlineLevel="0" collapsed="false">
      <c r="C123" s="15" t="s">
        <v>1570</v>
      </c>
      <c r="D123" s="11"/>
      <c r="K123" s="32"/>
    </row>
    <row r="124" customFormat="false" ht="12.75" hidden="false" customHeight="false" outlineLevel="0" collapsed="false">
      <c r="A124" s="1" t="s">
        <v>1571</v>
      </c>
      <c r="C124" s="27" t="s">
        <v>1572</v>
      </c>
      <c r="D124" s="27" t="s">
        <v>13</v>
      </c>
      <c r="E124" s="28"/>
      <c r="F124" s="29"/>
      <c r="G124" s="27"/>
      <c r="H124" s="30" t="s">
        <v>61</v>
      </c>
      <c r="I124" s="31" t="n">
        <v>6.98</v>
      </c>
      <c r="J124" s="30" t="s">
        <v>1526</v>
      </c>
    </row>
    <row r="125" customFormat="false" ht="12.75" hidden="false" customHeight="false" outlineLevel="0" collapsed="false">
      <c r="A125" s="1" t="s">
        <v>1571</v>
      </c>
      <c r="C125" s="27" t="s">
        <v>1573</v>
      </c>
      <c r="D125" s="27" t="s">
        <v>77</v>
      </c>
      <c r="E125" s="28"/>
      <c r="F125" s="29"/>
      <c r="G125" s="27"/>
      <c r="H125" s="30" t="s">
        <v>168</v>
      </c>
      <c r="I125" s="31" t="n">
        <v>3.58</v>
      </c>
      <c r="J125" s="30" t="s">
        <v>1526</v>
      </c>
    </row>
    <row r="126" customFormat="false" ht="12.75" hidden="false" customHeight="false" outlineLevel="0" collapsed="false">
      <c r="A126" s="1" t="s">
        <v>1571</v>
      </c>
      <c r="C126" s="27" t="s">
        <v>1574</v>
      </c>
      <c r="D126" s="27" t="s">
        <v>13</v>
      </c>
      <c r="E126" s="28"/>
      <c r="F126" s="29"/>
      <c r="G126" s="27"/>
      <c r="H126" s="30" t="s">
        <v>168</v>
      </c>
      <c r="I126" s="31" t="n">
        <v>4.39</v>
      </c>
      <c r="J126" s="30" t="s">
        <v>1526</v>
      </c>
    </row>
    <row r="127" customFormat="false" ht="12.75" hidden="false" customHeight="false" outlineLevel="0" collapsed="false">
      <c r="A127" s="1" t="s">
        <v>1571</v>
      </c>
      <c r="C127" s="27" t="s">
        <v>1575</v>
      </c>
      <c r="D127" s="27" t="s">
        <v>13</v>
      </c>
      <c r="E127" s="28"/>
      <c r="F127" s="29"/>
      <c r="G127" s="27"/>
      <c r="H127" s="30" t="s">
        <v>168</v>
      </c>
      <c r="I127" s="31" t="n">
        <v>7.99</v>
      </c>
      <c r="J127" s="30" t="s">
        <v>1526</v>
      </c>
    </row>
    <row r="128" customFormat="false" ht="12.75" hidden="false" customHeight="false" outlineLevel="0" collapsed="false">
      <c r="A128" s="1" t="s">
        <v>1571</v>
      </c>
      <c r="C128" s="27" t="s">
        <v>1576</v>
      </c>
      <c r="D128" s="27" t="s">
        <v>13</v>
      </c>
      <c r="E128" s="28"/>
      <c r="F128" s="29"/>
      <c r="G128" s="27"/>
      <c r="H128" s="30" t="s">
        <v>168</v>
      </c>
      <c r="I128" s="31" t="n">
        <v>9.98</v>
      </c>
      <c r="J128" s="30" t="s">
        <v>1526</v>
      </c>
    </row>
    <row r="129" customFormat="false" ht="12.75" hidden="false" customHeight="false" outlineLevel="0" collapsed="false">
      <c r="A129" s="1" t="s">
        <v>1571</v>
      </c>
      <c r="C129" s="27" t="s">
        <v>1577</v>
      </c>
      <c r="D129" s="27" t="s">
        <v>24</v>
      </c>
      <c r="E129" s="28"/>
      <c r="F129" s="29"/>
      <c r="G129" s="27"/>
      <c r="H129" s="30" t="s">
        <v>168</v>
      </c>
      <c r="I129" s="31" t="n">
        <v>3.78</v>
      </c>
      <c r="J129" s="30" t="s">
        <v>1526</v>
      </c>
    </row>
    <row r="130" customFormat="false" ht="12.75" hidden="false" customHeight="false" outlineLevel="0" collapsed="false">
      <c r="A130" s="1" t="s">
        <v>1571</v>
      </c>
      <c r="C130" s="27" t="s">
        <v>1578</v>
      </c>
      <c r="D130" s="27" t="s">
        <v>13</v>
      </c>
      <c r="E130" s="28"/>
      <c r="F130" s="29"/>
      <c r="G130" s="27"/>
      <c r="H130" s="30" t="s">
        <v>168</v>
      </c>
      <c r="I130" s="31" t="n">
        <v>10.53</v>
      </c>
      <c r="J130" s="30" t="s">
        <v>1526</v>
      </c>
    </row>
    <row r="131" customFormat="false" ht="12.75" hidden="false" customHeight="false" outlineLevel="0" collapsed="false">
      <c r="A131" s="1" t="s">
        <v>1579</v>
      </c>
      <c r="C131" s="27" t="s">
        <v>1580</v>
      </c>
      <c r="D131" s="27" t="s">
        <v>13</v>
      </c>
      <c r="E131" s="28"/>
      <c r="F131" s="29"/>
      <c r="G131" s="27"/>
      <c r="H131" s="30" t="s">
        <v>168</v>
      </c>
      <c r="I131" s="31" t="n">
        <v>1.39</v>
      </c>
      <c r="J131" s="30" t="s">
        <v>1526</v>
      </c>
    </row>
    <row r="132" customFormat="false" ht="12.75" hidden="false" customHeight="false" outlineLevel="0" collapsed="false">
      <c r="A132" s="1" t="s">
        <v>1579</v>
      </c>
      <c r="C132" s="27" t="s">
        <v>1581</v>
      </c>
      <c r="D132" s="27" t="s">
        <v>13</v>
      </c>
      <c r="E132" s="28"/>
      <c r="F132" s="29"/>
      <c r="G132" s="27"/>
      <c r="H132" s="30" t="s">
        <v>168</v>
      </c>
      <c r="I132" s="31" t="n">
        <v>1.39</v>
      </c>
      <c r="J132" s="30" t="s">
        <v>1526</v>
      </c>
    </row>
    <row r="133" customFormat="false" ht="12.75" hidden="false" customHeight="false" outlineLevel="0" collapsed="false">
      <c r="A133" s="1" t="s">
        <v>1579</v>
      </c>
      <c r="C133" s="27" t="s">
        <v>1582</v>
      </c>
      <c r="D133" s="27" t="s">
        <v>20</v>
      </c>
      <c r="E133" s="28"/>
      <c r="F133" s="29"/>
      <c r="G133" s="27"/>
      <c r="H133" s="30" t="s">
        <v>168</v>
      </c>
      <c r="I133" s="31" t="n">
        <v>1.39</v>
      </c>
      <c r="J133" s="30" t="s">
        <v>1526</v>
      </c>
    </row>
    <row r="135" customFormat="false" ht="17.35" hidden="false" customHeight="false" outlineLevel="0" collapsed="false">
      <c r="C135" s="15" t="s">
        <v>122</v>
      </c>
      <c r="D135" s="11" t="s">
        <v>1</v>
      </c>
      <c r="K135" s="114"/>
    </row>
    <row r="136" customFormat="false" ht="12.75" hidden="false" customHeight="false" outlineLevel="0" collapsed="false">
      <c r="A136" s="1" t="s">
        <v>122</v>
      </c>
      <c r="C136" s="19" t="s">
        <v>123</v>
      </c>
      <c r="D136" s="19" t="s">
        <v>49</v>
      </c>
      <c r="E136" s="20" t="n">
        <v>2</v>
      </c>
      <c r="F136" s="21" t="n">
        <v>4.6</v>
      </c>
      <c r="G136" s="24" t="s">
        <v>124</v>
      </c>
      <c r="K136" s="90"/>
    </row>
    <row r="137" customFormat="false" ht="12.75" hidden="false" customHeight="false" outlineLevel="0" collapsed="false">
      <c r="A137" s="1" t="s">
        <v>122</v>
      </c>
      <c r="C137" s="19" t="s">
        <v>125</v>
      </c>
      <c r="D137" s="23" t="s">
        <v>13</v>
      </c>
      <c r="E137" s="20" t="n">
        <v>2</v>
      </c>
      <c r="F137" s="21" t="n">
        <v>4.6</v>
      </c>
      <c r="G137" s="24" t="s">
        <v>124</v>
      </c>
      <c r="K137" s="90"/>
    </row>
    <row r="138" customFormat="false" ht="12.75" hidden="false" customHeight="false" outlineLevel="0" collapsed="false">
      <c r="A138" s="1" t="s">
        <v>122</v>
      </c>
      <c r="C138" s="19" t="s">
        <v>126</v>
      </c>
      <c r="D138" s="19" t="s">
        <v>13</v>
      </c>
      <c r="E138" s="20" t="n">
        <v>2.3</v>
      </c>
      <c r="F138" s="21" t="n">
        <v>4.6</v>
      </c>
      <c r="G138" s="24" t="s">
        <v>124</v>
      </c>
      <c r="K138" s="90"/>
    </row>
    <row r="139" customFormat="false" ht="12.75" hidden="false" customHeight="false" outlineLevel="0" collapsed="false">
      <c r="A139" s="1" t="s">
        <v>122</v>
      </c>
      <c r="C139" s="19" t="s">
        <v>127</v>
      </c>
      <c r="D139" s="19" t="s">
        <v>22</v>
      </c>
      <c r="E139" s="20" t="n">
        <v>2.3</v>
      </c>
      <c r="F139" s="21" t="n">
        <v>6</v>
      </c>
      <c r="G139" s="24" t="s">
        <v>124</v>
      </c>
      <c r="K139" s="90"/>
    </row>
    <row r="140" customFormat="false" ht="12.75" hidden="false" customHeight="false" outlineLevel="0" collapsed="false">
      <c r="A140" s="1" t="s">
        <v>122</v>
      </c>
      <c r="C140" s="19" t="s">
        <v>128</v>
      </c>
      <c r="D140" s="23" t="s">
        <v>18</v>
      </c>
      <c r="E140" s="20" t="n">
        <v>2.3</v>
      </c>
      <c r="F140" s="21" t="n">
        <v>6</v>
      </c>
      <c r="G140" s="24" t="s">
        <v>124</v>
      </c>
      <c r="K140" s="90"/>
    </row>
    <row r="141" customFormat="false" ht="12.75" hidden="false" customHeight="false" outlineLevel="0" collapsed="false">
      <c r="A141" s="1" t="s">
        <v>122</v>
      </c>
      <c r="C141" s="19" t="s">
        <v>129</v>
      </c>
      <c r="D141" s="23" t="s">
        <v>13</v>
      </c>
      <c r="E141" s="20" t="n">
        <v>2.3</v>
      </c>
      <c r="F141" s="21" t="n">
        <v>6</v>
      </c>
      <c r="G141" s="24" t="s">
        <v>124</v>
      </c>
      <c r="K141" s="90"/>
    </row>
    <row r="142" customFormat="false" ht="12.75" hidden="false" customHeight="false" outlineLevel="0" collapsed="false">
      <c r="A142" s="1" t="s">
        <v>122</v>
      </c>
      <c r="C142" s="19" t="s">
        <v>130</v>
      </c>
      <c r="D142" s="19" t="s">
        <v>24</v>
      </c>
      <c r="E142" s="20" t="n">
        <v>2.4</v>
      </c>
      <c r="F142" s="21" t="n">
        <v>16.4</v>
      </c>
      <c r="G142" s="24" t="s">
        <v>124</v>
      </c>
      <c r="K142" s="90"/>
    </row>
    <row r="144" customFormat="false" ht="17.35" hidden="false" customHeight="false" outlineLevel="0" collapsed="false">
      <c r="C144" s="15" t="s">
        <v>131</v>
      </c>
      <c r="D144" s="11" t="s">
        <v>1</v>
      </c>
    </row>
    <row r="145" customFormat="false" ht="17.35" hidden="false" customHeight="false" outlineLevel="0" collapsed="false">
      <c r="C145" s="15" t="s">
        <v>132</v>
      </c>
      <c r="D145" s="11" t="s">
        <v>1</v>
      </c>
      <c r="K145" s="32"/>
    </row>
    <row r="146" customFormat="false" ht="12.75" hidden="false" customHeight="false" outlineLevel="0" collapsed="false">
      <c r="A146" s="1" t="s">
        <v>133</v>
      </c>
      <c r="C146" s="19" t="s">
        <v>134</v>
      </c>
      <c r="D146" s="19" t="s">
        <v>77</v>
      </c>
      <c r="E146" s="20" t="n">
        <v>1</v>
      </c>
      <c r="F146" s="21" t="n">
        <v>2</v>
      </c>
      <c r="G146" s="24" t="s">
        <v>135</v>
      </c>
      <c r="K146" s="32"/>
    </row>
    <row r="147" customFormat="false" ht="12.75" hidden="false" customHeight="false" outlineLevel="0" collapsed="false">
      <c r="A147" s="1" t="s">
        <v>133</v>
      </c>
      <c r="C147" s="19" t="s">
        <v>136</v>
      </c>
      <c r="D147" s="19" t="s">
        <v>137</v>
      </c>
      <c r="E147" s="20" t="n">
        <v>1</v>
      </c>
      <c r="F147" s="21" t="n">
        <v>2.5</v>
      </c>
      <c r="G147" s="24" t="s">
        <v>135</v>
      </c>
      <c r="K147" s="32"/>
    </row>
    <row r="148" customFormat="false" ht="12.75" hidden="false" customHeight="false" outlineLevel="0" collapsed="false">
      <c r="A148" s="1" t="s">
        <v>133</v>
      </c>
      <c r="C148" s="19" t="s">
        <v>138</v>
      </c>
      <c r="D148" s="19" t="s">
        <v>16</v>
      </c>
      <c r="E148" s="20" t="n">
        <v>1</v>
      </c>
      <c r="F148" s="21" t="n">
        <v>1.15</v>
      </c>
      <c r="G148" s="24" t="s">
        <v>135</v>
      </c>
      <c r="K148" s="32"/>
    </row>
    <row r="149" customFormat="false" ht="12.75" hidden="false" customHeight="false" outlineLevel="0" collapsed="false">
      <c r="A149" s="1" t="s">
        <v>133</v>
      </c>
      <c r="C149" s="19" t="s">
        <v>139</v>
      </c>
      <c r="D149" s="19" t="s">
        <v>13</v>
      </c>
      <c r="E149" s="20" t="n">
        <v>1</v>
      </c>
      <c r="F149" s="21" t="n">
        <v>1.15</v>
      </c>
      <c r="G149" s="24" t="s">
        <v>135</v>
      </c>
      <c r="K149" s="32"/>
    </row>
    <row r="150" customFormat="false" ht="12.75" hidden="false" customHeight="false" outlineLevel="0" collapsed="false">
      <c r="A150" s="1" t="s">
        <v>133</v>
      </c>
      <c r="C150" s="19" t="s">
        <v>140</v>
      </c>
      <c r="D150" s="19" t="s">
        <v>26</v>
      </c>
      <c r="E150" s="20" t="n">
        <v>1</v>
      </c>
      <c r="F150" s="21" t="n">
        <v>1.15</v>
      </c>
      <c r="G150" s="24" t="s">
        <v>135</v>
      </c>
      <c r="K150" s="32"/>
    </row>
    <row r="151" customFormat="false" ht="12.75" hidden="false" customHeight="false" outlineLevel="0" collapsed="false">
      <c r="A151" s="1" t="s">
        <v>133</v>
      </c>
      <c r="C151" s="19" t="s">
        <v>141</v>
      </c>
      <c r="D151" s="19" t="s">
        <v>24</v>
      </c>
      <c r="E151" s="20" t="n">
        <v>1</v>
      </c>
      <c r="F151" s="21" t="n">
        <v>1.15</v>
      </c>
      <c r="G151" s="24" t="s">
        <v>135</v>
      </c>
      <c r="K151" s="32"/>
    </row>
    <row r="152" customFormat="false" ht="12.75" hidden="false" customHeight="false" outlineLevel="0" collapsed="false">
      <c r="A152" s="1" t="s">
        <v>133</v>
      </c>
      <c r="C152" s="19" t="s">
        <v>142</v>
      </c>
      <c r="D152" s="19" t="s">
        <v>13</v>
      </c>
      <c r="E152" s="20" t="n">
        <v>1</v>
      </c>
      <c r="F152" s="21" t="n">
        <v>2.4</v>
      </c>
      <c r="G152" s="24" t="s">
        <v>135</v>
      </c>
      <c r="K152" s="32"/>
    </row>
    <row r="153" customFormat="false" ht="12.75" hidden="false" customHeight="false" outlineLevel="0" collapsed="false">
      <c r="A153" s="1" t="s">
        <v>133</v>
      </c>
      <c r="C153" s="19" t="s">
        <v>143</v>
      </c>
      <c r="D153" s="23" t="s">
        <v>18</v>
      </c>
      <c r="E153" s="20" t="n">
        <v>1.6</v>
      </c>
      <c r="F153" s="21" t="n">
        <v>1.15</v>
      </c>
      <c r="G153" s="24" t="s">
        <v>135</v>
      </c>
      <c r="K153" s="32"/>
    </row>
    <row r="154" customFormat="false" ht="12.75" hidden="false" customHeight="false" outlineLevel="0" collapsed="false">
      <c r="A154" s="1" t="s">
        <v>133</v>
      </c>
      <c r="C154" s="19" t="s">
        <v>144</v>
      </c>
      <c r="D154" s="19" t="s">
        <v>22</v>
      </c>
      <c r="E154" s="20" t="n">
        <v>1.8</v>
      </c>
      <c r="F154" s="21" t="n">
        <v>1.15</v>
      </c>
      <c r="G154" s="24" t="s">
        <v>135</v>
      </c>
      <c r="K154" s="32"/>
    </row>
    <row r="156" customFormat="false" ht="17.35" hidden="false" customHeight="false" outlineLevel="0" collapsed="false">
      <c r="C156" s="15" t="s">
        <v>145</v>
      </c>
      <c r="D156" s="11" t="s">
        <v>1</v>
      </c>
      <c r="K156" s="32"/>
    </row>
    <row r="157" customFormat="false" ht="12.75" hidden="false" customHeight="false" outlineLevel="0" collapsed="false">
      <c r="A157" s="1" t="s">
        <v>146</v>
      </c>
      <c r="C157" s="19" t="s">
        <v>147</v>
      </c>
      <c r="D157" s="19" t="s">
        <v>22</v>
      </c>
      <c r="E157" s="20" t="n">
        <v>1</v>
      </c>
      <c r="F157" s="21" t="n">
        <v>1</v>
      </c>
      <c r="G157" s="24" t="s">
        <v>135</v>
      </c>
      <c r="K157" s="32"/>
    </row>
    <row r="158" customFormat="false" ht="12.75" hidden="false" customHeight="false" outlineLevel="0" collapsed="false">
      <c r="A158" s="1" t="s">
        <v>146</v>
      </c>
      <c r="C158" s="19" t="s">
        <v>148</v>
      </c>
      <c r="D158" s="19" t="s">
        <v>13</v>
      </c>
      <c r="E158" s="20" t="n">
        <v>1</v>
      </c>
      <c r="F158" s="21" t="n">
        <v>3.3</v>
      </c>
      <c r="G158" s="24" t="s">
        <v>135</v>
      </c>
      <c r="K158" s="32"/>
    </row>
    <row r="159" customFormat="false" ht="12.75" hidden="false" customHeight="false" outlineLevel="0" collapsed="false">
      <c r="A159" s="1" t="s">
        <v>146</v>
      </c>
      <c r="C159" s="19" t="s">
        <v>149</v>
      </c>
      <c r="D159" s="19"/>
      <c r="E159" s="20" t="n">
        <v>1</v>
      </c>
      <c r="F159" s="21" t="n">
        <v>1</v>
      </c>
      <c r="G159" s="24" t="s">
        <v>135</v>
      </c>
      <c r="K159" s="32"/>
    </row>
    <row r="160" customFormat="false" ht="12.75" hidden="false" customHeight="false" outlineLevel="0" collapsed="false">
      <c r="A160" s="1" t="s">
        <v>146</v>
      </c>
      <c r="C160" s="19" t="s">
        <v>150</v>
      </c>
      <c r="D160" s="19" t="s">
        <v>24</v>
      </c>
      <c r="E160" s="20" t="n">
        <v>1</v>
      </c>
      <c r="F160" s="21" t="n">
        <v>1</v>
      </c>
      <c r="G160" s="24" t="s">
        <v>135</v>
      </c>
      <c r="K160" s="32"/>
    </row>
    <row r="161" customFormat="false" ht="12.75" hidden="false" customHeight="false" outlineLevel="0" collapsed="false">
      <c r="A161" s="1" t="s">
        <v>146</v>
      </c>
      <c r="C161" s="19" t="s">
        <v>151</v>
      </c>
      <c r="D161" s="19" t="s">
        <v>13</v>
      </c>
      <c r="E161" s="20" t="n">
        <v>1</v>
      </c>
      <c r="F161" s="21" t="n">
        <v>2.93</v>
      </c>
      <c r="G161" s="24" t="s">
        <v>135</v>
      </c>
      <c r="K161" s="32"/>
    </row>
    <row r="162" customFormat="false" ht="12.75" hidden="false" customHeight="false" outlineLevel="0" collapsed="false">
      <c r="A162" s="1" t="s">
        <v>146</v>
      </c>
      <c r="C162" s="19" t="s">
        <v>152</v>
      </c>
      <c r="D162" s="23" t="s">
        <v>18</v>
      </c>
      <c r="E162" s="20" t="n">
        <v>1.6</v>
      </c>
      <c r="F162" s="21" t="n">
        <v>1</v>
      </c>
      <c r="G162" s="24" t="s">
        <v>135</v>
      </c>
      <c r="K162" s="32"/>
    </row>
    <row r="163" customFormat="false" ht="12.75" hidden="false" customHeight="false" outlineLevel="0" collapsed="false">
      <c r="A163" s="1" t="s">
        <v>146</v>
      </c>
      <c r="C163" s="19" t="s">
        <v>153</v>
      </c>
      <c r="D163" s="19" t="s">
        <v>16</v>
      </c>
      <c r="E163" s="20" t="n">
        <v>1.61</v>
      </c>
      <c r="F163" s="21" t="n">
        <v>2.33</v>
      </c>
      <c r="G163" s="24" t="s">
        <v>135</v>
      </c>
      <c r="K163" s="32"/>
    </row>
    <row r="165" customFormat="false" ht="17.35" hidden="false" customHeight="false" outlineLevel="0" collapsed="false">
      <c r="C165" s="15" t="s">
        <v>517</v>
      </c>
      <c r="D165" s="11" t="s">
        <v>1</v>
      </c>
      <c r="I165" s="4"/>
    </row>
    <row r="166" customFormat="false" ht="12.75" hidden="false" customHeight="false" outlineLevel="0" collapsed="false">
      <c r="A166" s="1" t="s">
        <v>518</v>
      </c>
      <c r="C166" s="19" t="s">
        <v>519</v>
      </c>
      <c r="D166" s="19" t="s">
        <v>13</v>
      </c>
      <c r="E166" s="20" t="n">
        <v>2.1</v>
      </c>
      <c r="F166" s="21" t="n">
        <v>1.89</v>
      </c>
      <c r="G166" s="24" t="s">
        <v>520</v>
      </c>
      <c r="I166" s="4"/>
    </row>
    <row r="167" customFormat="false" ht="12.75" hidden="false" customHeight="false" outlineLevel="0" collapsed="false">
      <c r="A167" s="1" t="s">
        <v>518</v>
      </c>
      <c r="B167" s="1" t="s">
        <v>86</v>
      </c>
      <c r="C167" s="19" t="s">
        <v>521</v>
      </c>
      <c r="D167" s="19" t="s">
        <v>49</v>
      </c>
      <c r="E167" s="20" t="n">
        <v>2.1</v>
      </c>
      <c r="F167" s="21" t="n">
        <v>0.95</v>
      </c>
      <c r="G167" s="24" t="s">
        <v>520</v>
      </c>
      <c r="H167" s="30" t="s">
        <v>522</v>
      </c>
      <c r="I167" s="44" t="n">
        <v>0.95</v>
      </c>
      <c r="J167" s="30" t="s">
        <v>169</v>
      </c>
    </row>
    <row r="168" customFormat="false" ht="12.75" hidden="false" customHeight="false" outlineLevel="0" collapsed="false">
      <c r="A168" s="1" t="s">
        <v>518</v>
      </c>
      <c r="C168" s="19" t="s">
        <v>523</v>
      </c>
      <c r="D168" s="19" t="s">
        <v>13</v>
      </c>
      <c r="E168" s="20" t="n">
        <v>2.3</v>
      </c>
      <c r="F168" s="21" t="n">
        <v>1.89</v>
      </c>
      <c r="G168" s="24" t="s">
        <v>520</v>
      </c>
      <c r="I168" s="4"/>
    </row>
    <row r="169" customFormat="false" ht="12.75" hidden="false" customHeight="false" outlineLevel="0" collapsed="false">
      <c r="A169" s="1" t="s">
        <v>518</v>
      </c>
      <c r="C169" s="19" t="s">
        <v>524</v>
      </c>
      <c r="D169" s="19" t="s">
        <v>24</v>
      </c>
      <c r="E169" s="20" t="n">
        <v>2.3</v>
      </c>
      <c r="F169" s="21" t="n">
        <v>1.39</v>
      </c>
      <c r="G169" s="24" t="s">
        <v>520</v>
      </c>
      <c r="I169" s="4"/>
    </row>
    <row r="170" customFormat="false" ht="12.75" hidden="false" customHeight="false" outlineLevel="0" collapsed="false">
      <c r="A170" s="1" t="s">
        <v>517</v>
      </c>
      <c r="C170" s="27" t="s">
        <v>525</v>
      </c>
      <c r="D170" s="27" t="s">
        <v>13</v>
      </c>
      <c r="E170" s="27"/>
      <c r="F170" s="29"/>
      <c r="G170" s="27"/>
      <c r="H170" s="30" t="s">
        <v>61</v>
      </c>
      <c r="I170" s="44" t="n">
        <v>1.99</v>
      </c>
      <c r="J170" s="30" t="s">
        <v>169</v>
      </c>
    </row>
    <row r="171" customFormat="false" ht="12.75" hidden="false" customHeight="false" outlineLevel="0" collapsed="false">
      <c r="A171" s="1" t="s">
        <v>526</v>
      </c>
      <c r="B171" s="1" t="s">
        <v>86</v>
      </c>
      <c r="C171" s="64" t="s">
        <v>527</v>
      </c>
      <c r="D171" s="64" t="s">
        <v>77</v>
      </c>
      <c r="E171" s="65" t="n">
        <v>2.1</v>
      </c>
      <c r="F171" s="66" t="n">
        <v>1.19</v>
      </c>
      <c r="G171" s="65" t="s">
        <v>528</v>
      </c>
      <c r="H171" s="67" t="s">
        <v>61</v>
      </c>
      <c r="I171" s="68" t="n">
        <v>1.19</v>
      </c>
      <c r="J171" s="67" t="s">
        <v>169</v>
      </c>
    </row>
    <row r="172" customFormat="false" ht="12.75" hidden="false" customHeight="false" outlineLevel="0" collapsed="false">
      <c r="A172" s="1" t="s">
        <v>517</v>
      </c>
      <c r="C172" s="27" t="s">
        <v>529</v>
      </c>
      <c r="D172" s="27" t="s">
        <v>13</v>
      </c>
      <c r="E172" s="27"/>
      <c r="F172" s="29"/>
      <c r="G172" s="27"/>
      <c r="H172" s="30" t="s">
        <v>61</v>
      </c>
      <c r="I172" s="44" t="n">
        <v>1.15</v>
      </c>
      <c r="J172" s="30" t="s">
        <v>169</v>
      </c>
    </row>
    <row r="173" customFormat="false" ht="12.75" hidden="false" customHeight="false" outlineLevel="0" collapsed="false">
      <c r="A173" s="1" t="s">
        <v>517</v>
      </c>
      <c r="C173" s="27" t="s">
        <v>530</v>
      </c>
      <c r="D173" s="27" t="s">
        <v>507</v>
      </c>
      <c r="E173" s="27"/>
      <c r="F173" s="29"/>
      <c r="G173" s="27"/>
      <c r="H173" s="30" t="s">
        <v>61</v>
      </c>
      <c r="I173" s="44" t="n">
        <v>1.39</v>
      </c>
      <c r="J173" s="30" t="s">
        <v>169</v>
      </c>
    </row>
    <row r="174" customFormat="false" ht="12.75" hidden="false" customHeight="false" outlineLevel="0" collapsed="false">
      <c r="A174" s="1" t="s">
        <v>526</v>
      </c>
      <c r="C174" s="64" t="s">
        <v>531</v>
      </c>
      <c r="D174" s="64" t="s">
        <v>79</v>
      </c>
      <c r="E174" s="65" t="n">
        <v>2.3</v>
      </c>
      <c r="F174" s="66" t="n">
        <v>1.09</v>
      </c>
      <c r="G174" s="65" t="s">
        <v>528</v>
      </c>
      <c r="H174" s="67" t="s">
        <v>61</v>
      </c>
      <c r="I174" s="68" t="n">
        <v>1.09</v>
      </c>
      <c r="J174" s="67" t="s">
        <v>169</v>
      </c>
    </row>
    <row r="175" customFormat="false" ht="12.75" hidden="false" customHeight="false" outlineLevel="0" collapsed="false">
      <c r="A175" s="1" t="s">
        <v>517</v>
      </c>
      <c r="C175" s="27" t="s">
        <v>532</v>
      </c>
      <c r="D175" s="27" t="s">
        <v>13</v>
      </c>
      <c r="E175" s="27"/>
      <c r="F175" s="29"/>
      <c r="G175" s="27"/>
      <c r="H175" s="30" t="s">
        <v>61</v>
      </c>
      <c r="I175" s="44" t="n">
        <v>2.29</v>
      </c>
      <c r="J175" s="30" t="s">
        <v>169</v>
      </c>
    </row>
    <row r="176" customFormat="false" ht="12.75" hidden="false" customHeight="false" outlineLevel="0" collapsed="false">
      <c r="A176" s="1" t="s">
        <v>517</v>
      </c>
      <c r="C176" s="27" t="s">
        <v>533</v>
      </c>
      <c r="D176" s="27" t="s">
        <v>13</v>
      </c>
      <c r="E176" s="27"/>
      <c r="F176" s="29"/>
      <c r="G176" s="27"/>
      <c r="H176" s="30" t="s">
        <v>61</v>
      </c>
      <c r="I176" s="44" t="n">
        <v>2.99</v>
      </c>
      <c r="J176" s="30" t="s">
        <v>169</v>
      </c>
    </row>
    <row r="177" customFormat="false" ht="12.75" hidden="false" customHeight="false" outlineLevel="0" collapsed="false">
      <c r="A177" s="1" t="s">
        <v>517</v>
      </c>
      <c r="C177" s="27" t="s">
        <v>534</v>
      </c>
      <c r="D177" s="27" t="s">
        <v>24</v>
      </c>
      <c r="E177" s="27"/>
      <c r="F177" s="29"/>
      <c r="G177" s="27"/>
      <c r="H177" s="30" t="s">
        <v>61</v>
      </c>
      <c r="I177" s="44" t="n">
        <v>1.49</v>
      </c>
      <c r="J177" s="30" t="s">
        <v>169</v>
      </c>
    </row>
    <row r="178" customFormat="false" ht="12.75" hidden="false" customHeight="false" outlineLevel="0" collapsed="false">
      <c r="A178" s="1" t="s">
        <v>535</v>
      </c>
      <c r="C178" s="64" t="s">
        <v>536</v>
      </c>
      <c r="D178" s="64" t="s">
        <v>18</v>
      </c>
      <c r="E178" s="65" t="n">
        <v>2.3</v>
      </c>
      <c r="F178" s="66" t="n">
        <v>0.99</v>
      </c>
      <c r="G178" s="65" t="s">
        <v>528</v>
      </c>
      <c r="H178" s="67" t="s">
        <v>168</v>
      </c>
      <c r="I178" s="68" t="n">
        <v>0.95</v>
      </c>
      <c r="J178" s="67" t="s">
        <v>169</v>
      </c>
    </row>
    <row r="179" customFormat="false" ht="12.75" hidden="false" customHeight="false" outlineLevel="0" collapsed="false">
      <c r="A179" s="1" t="s">
        <v>517</v>
      </c>
      <c r="C179" s="27" t="s">
        <v>537</v>
      </c>
      <c r="D179" s="27" t="s">
        <v>22</v>
      </c>
      <c r="E179" s="27"/>
      <c r="F179" s="29"/>
      <c r="G179" s="27"/>
      <c r="H179" s="30" t="s">
        <v>61</v>
      </c>
      <c r="I179" s="44" t="n">
        <v>1.09</v>
      </c>
      <c r="J179" s="30" t="s">
        <v>169</v>
      </c>
    </row>
    <row r="180" customFormat="false" ht="12.75" hidden="false" customHeight="false" outlineLevel="0" collapsed="false">
      <c r="A180" s="1" t="s">
        <v>538</v>
      </c>
      <c r="C180" s="19" t="s">
        <v>539</v>
      </c>
      <c r="D180" s="19" t="s">
        <v>13</v>
      </c>
      <c r="E180" s="20" t="n">
        <v>2.24</v>
      </c>
      <c r="F180" s="21" t="n">
        <v>1.9</v>
      </c>
      <c r="G180" s="24" t="s">
        <v>528</v>
      </c>
      <c r="I180" s="4"/>
    </row>
    <row r="181" customFormat="false" ht="12.75" hidden="false" customHeight="false" outlineLevel="0" collapsed="false">
      <c r="A181" s="1" t="s">
        <v>535</v>
      </c>
      <c r="C181" s="19" t="s">
        <v>540</v>
      </c>
      <c r="D181" s="19" t="s">
        <v>13</v>
      </c>
      <c r="E181" s="20" t="n">
        <v>1.99</v>
      </c>
      <c r="F181" s="21" t="n">
        <v>2.1</v>
      </c>
      <c r="G181" s="24" t="s">
        <v>528</v>
      </c>
      <c r="I181" s="4"/>
    </row>
    <row r="182" customFormat="false" ht="12.75" hidden="false" customHeight="false" outlineLevel="0" collapsed="false">
      <c r="A182" s="1" t="s">
        <v>538</v>
      </c>
      <c r="C182" s="19" t="s">
        <v>541</v>
      </c>
      <c r="D182" s="19" t="s">
        <v>13</v>
      </c>
      <c r="E182" s="20" t="n">
        <v>1.89</v>
      </c>
      <c r="F182" s="21" t="n">
        <v>2.2</v>
      </c>
      <c r="G182" s="24" t="s">
        <v>528</v>
      </c>
      <c r="I182" s="4"/>
    </row>
    <row r="183" customFormat="false" ht="12.75" hidden="false" customHeight="false" outlineLevel="0" collapsed="false">
      <c r="A183" s="1" t="s">
        <v>538</v>
      </c>
      <c r="C183" s="19" t="s">
        <v>542</v>
      </c>
      <c r="D183" s="19" t="s">
        <v>13</v>
      </c>
      <c r="E183" s="20" t="n">
        <v>1.99</v>
      </c>
      <c r="F183" s="21" t="n">
        <v>2.2</v>
      </c>
      <c r="G183" s="24" t="s">
        <v>528</v>
      </c>
      <c r="I183" s="4"/>
    </row>
    <row r="184" customFormat="false" ht="12.75" hidden="false" customHeight="false" outlineLevel="0" collapsed="false">
      <c r="A184" s="1" t="s">
        <v>535</v>
      </c>
      <c r="C184" s="19" t="s">
        <v>543</v>
      </c>
      <c r="D184" s="19" t="s">
        <v>77</v>
      </c>
      <c r="E184" s="20" t="n">
        <v>1.45</v>
      </c>
      <c r="F184" s="21" t="n">
        <v>2.3</v>
      </c>
      <c r="G184" s="24" t="s">
        <v>528</v>
      </c>
      <c r="I184" s="4"/>
    </row>
    <row r="185" customFormat="false" ht="12.75" hidden="false" customHeight="false" outlineLevel="0" collapsed="false">
      <c r="A185" s="1" t="s">
        <v>526</v>
      </c>
      <c r="C185" s="19" t="s">
        <v>544</v>
      </c>
      <c r="D185" s="19" t="s">
        <v>13</v>
      </c>
      <c r="E185" s="20" t="n">
        <v>1.8</v>
      </c>
      <c r="F185" s="21" t="n">
        <v>2.19</v>
      </c>
      <c r="G185" s="24" t="s">
        <v>528</v>
      </c>
      <c r="I185" s="4"/>
    </row>
    <row r="186" customFormat="false" ht="12.75" hidden="false" customHeight="false" outlineLevel="0" collapsed="false">
      <c r="A186" s="1" t="s">
        <v>526</v>
      </c>
      <c r="C186" s="19" t="s">
        <v>545</v>
      </c>
      <c r="D186" s="19" t="s">
        <v>16</v>
      </c>
      <c r="E186" s="20" t="n">
        <v>1.9</v>
      </c>
      <c r="F186" s="21" t="n">
        <v>0.99</v>
      </c>
      <c r="G186" s="24" t="s">
        <v>528</v>
      </c>
      <c r="I186" s="4"/>
    </row>
    <row r="187" customFormat="false" ht="12.75" hidden="false" customHeight="false" outlineLevel="0" collapsed="false">
      <c r="A187" s="1" t="s">
        <v>526</v>
      </c>
      <c r="C187" s="19" t="s">
        <v>546</v>
      </c>
      <c r="D187" s="19" t="s">
        <v>49</v>
      </c>
      <c r="E187" s="20" t="n">
        <v>2.1</v>
      </c>
      <c r="F187" s="21" t="n">
        <v>0.99</v>
      </c>
      <c r="G187" s="24" t="s">
        <v>528</v>
      </c>
      <c r="I187" s="4"/>
    </row>
    <row r="188" customFormat="false" ht="12.75" hidden="false" customHeight="false" outlineLevel="0" collapsed="false">
      <c r="A188" s="1" t="s">
        <v>526</v>
      </c>
      <c r="C188" s="69" t="s">
        <v>547</v>
      </c>
      <c r="D188" s="19" t="s">
        <v>24</v>
      </c>
      <c r="E188" s="20" t="n">
        <v>2.1</v>
      </c>
      <c r="F188" s="21" t="n">
        <v>1.29</v>
      </c>
      <c r="G188" s="24" t="s">
        <v>528</v>
      </c>
      <c r="I188" s="4"/>
    </row>
    <row r="189" customFormat="false" ht="12.75" hidden="false" customHeight="false" outlineLevel="0" collapsed="false">
      <c r="A189" s="1" t="s">
        <v>526</v>
      </c>
      <c r="C189" s="19" t="s">
        <v>548</v>
      </c>
      <c r="D189" s="19" t="s">
        <v>13</v>
      </c>
      <c r="E189" s="20" t="n">
        <v>2.3</v>
      </c>
      <c r="F189" s="21" t="n">
        <v>1.59</v>
      </c>
      <c r="G189" s="24" t="s">
        <v>528</v>
      </c>
      <c r="I189" s="4"/>
    </row>
    <row r="190" customFormat="false" ht="12.75" hidden="false" customHeight="false" outlineLevel="0" collapsed="false">
      <c r="A190" s="1" t="s">
        <v>526</v>
      </c>
      <c r="C190" s="19" t="s">
        <v>549</v>
      </c>
      <c r="D190" s="19" t="s">
        <v>88</v>
      </c>
      <c r="E190" s="20" t="n">
        <v>2.3</v>
      </c>
      <c r="F190" s="21" t="n">
        <v>0.95</v>
      </c>
      <c r="G190" s="24" t="s">
        <v>528</v>
      </c>
      <c r="I190" s="4"/>
    </row>
    <row r="192" customFormat="false" ht="17.35" hidden="false" customHeight="false" outlineLevel="0" collapsed="false">
      <c r="C192" s="15" t="s">
        <v>154</v>
      </c>
      <c r="D192" s="11" t="s">
        <v>1</v>
      </c>
    </row>
    <row r="193" customFormat="false" ht="12.75" hidden="false" customHeight="false" outlineLevel="0" collapsed="false">
      <c r="C193" s="19" t="s">
        <v>155</v>
      </c>
      <c r="D193" s="19" t="s">
        <v>13</v>
      </c>
      <c r="E193" s="20" t="n">
        <v>1.9</v>
      </c>
      <c r="F193" s="21" t="n">
        <v>1</v>
      </c>
      <c r="G193" s="24" t="s">
        <v>156</v>
      </c>
      <c r="K193" s="115"/>
    </row>
    <row r="194" customFormat="false" ht="12.75" hidden="false" customHeight="false" outlineLevel="0" collapsed="false">
      <c r="A194" s="1" t="s">
        <v>154</v>
      </c>
      <c r="C194" s="19" t="s">
        <v>157</v>
      </c>
      <c r="D194" s="19" t="s">
        <v>13</v>
      </c>
      <c r="E194" s="20" t="n">
        <v>2</v>
      </c>
      <c r="F194" s="21" t="n">
        <v>1.12</v>
      </c>
      <c r="G194" s="24" t="s">
        <v>156</v>
      </c>
      <c r="K194" s="115"/>
    </row>
    <row r="195" customFormat="false" ht="12.75" hidden="false" customHeight="false" outlineLevel="0" collapsed="false">
      <c r="A195" s="1" t="s">
        <v>154</v>
      </c>
      <c r="C195" s="19" t="s">
        <v>158</v>
      </c>
      <c r="D195" s="19" t="s">
        <v>13</v>
      </c>
      <c r="E195" s="20" t="n">
        <v>2.1</v>
      </c>
      <c r="F195" s="21" t="n">
        <v>1.3</v>
      </c>
      <c r="G195" s="24" t="s">
        <v>156</v>
      </c>
      <c r="K195" s="115"/>
    </row>
    <row r="196" customFormat="false" ht="12.75" hidden="false" customHeight="false" outlineLevel="0" collapsed="false">
      <c r="A196" s="1" t="s">
        <v>154</v>
      </c>
      <c r="C196" s="19" t="s">
        <v>159</v>
      </c>
      <c r="D196" s="19" t="s">
        <v>13</v>
      </c>
      <c r="E196" s="20" t="n">
        <v>2</v>
      </c>
      <c r="F196" s="21" t="n">
        <v>1</v>
      </c>
      <c r="G196" s="24" t="s">
        <v>156</v>
      </c>
      <c r="K196" s="115"/>
    </row>
    <row r="197" customFormat="false" ht="12.75" hidden="false" customHeight="false" outlineLevel="0" collapsed="false">
      <c r="A197" s="1" t="s">
        <v>154</v>
      </c>
      <c r="C197" s="19" t="s">
        <v>160</v>
      </c>
      <c r="D197" s="19" t="s">
        <v>70</v>
      </c>
      <c r="E197" s="20" t="n">
        <v>2.1</v>
      </c>
      <c r="F197" s="21" t="n">
        <v>0.79</v>
      </c>
      <c r="G197" s="24" t="s">
        <v>156</v>
      </c>
      <c r="K197" s="115"/>
    </row>
    <row r="198" customFormat="false" ht="12.75" hidden="false" customHeight="false" outlineLevel="0" collapsed="false">
      <c r="A198" s="1" t="s">
        <v>154</v>
      </c>
      <c r="C198" s="19" t="s">
        <v>161</v>
      </c>
      <c r="D198" s="19" t="s">
        <v>13</v>
      </c>
      <c r="E198" s="20" t="n">
        <v>2.1</v>
      </c>
      <c r="F198" s="21" t="n">
        <v>0.87</v>
      </c>
      <c r="G198" s="24" t="s">
        <v>156</v>
      </c>
      <c r="K198" s="115"/>
    </row>
    <row r="199" customFormat="false" ht="12.75" hidden="false" customHeight="false" outlineLevel="0" collapsed="false">
      <c r="A199" s="1" t="s">
        <v>154</v>
      </c>
      <c r="B199" s="1" t="s">
        <v>86</v>
      </c>
      <c r="C199" s="19" t="s">
        <v>162</v>
      </c>
      <c r="D199" s="19" t="s">
        <v>49</v>
      </c>
      <c r="E199" s="20" t="n">
        <v>2.2</v>
      </c>
      <c r="F199" s="21" t="n">
        <v>1.29</v>
      </c>
      <c r="G199" s="24" t="s">
        <v>156</v>
      </c>
      <c r="K199" s="115"/>
    </row>
    <row r="200" customFormat="false" ht="12.75" hidden="false" customHeight="false" outlineLevel="0" collapsed="false">
      <c r="A200" s="1" t="s">
        <v>154</v>
      </c>
      <c r="C200" s="19" t="s">
        <v>163</v>
      </c>
      <c r="D200" s="19" t="s">
        <v>13</v>
      </c>
      <c r="E200" s="20" t="n">
        <v>2.2</v>
      </c>
      <c r="F200" s="21" t="n">
        <v>3.5</v>
      </c>
      <c r="G200" s="24" t="s">
        <v>156</v>
      </c>
      <c r="K200" s="115"/>
    </row>
    <row r="201" customFormat="false" ht="12.75" hidden="false" customHeight="false" outlineLevel="0" collapsed="false">
      <c r="A201" s="1" t="s">
        <v>154</v>
      </c>
      <c r="C201" s="19" t="s">
        <v>164</v>
      </c>
      <c r="D201" s="19" t="s">
        <v>13</v>
      </c>
      <c r="E201" s="20" t="n">
        <v>2.3</v>
      </c>
      <c r="F201" s="21" t="n">
        <v>1.08</v>
      </c>
      <c r="G201" s="24" t="s">
        <v>156</v>
      </c>
      <c r="K201" s="115"/>
    </row>
    <row r="202" customFormat="false" ht="12.75" hidden="false" customHeight="false" outlineLevel="0" collapsed="false">
      <c r="A202" s="1" t="s">
        <v>154</v>
      </c>
      <c r="C202" s="19" t="s">
        <v>165</v>
      </c>
      <c r="D202" s="19" t="s">
        <v>13</v>
      </c>
      <c r="E202" s="20" t="n">
        <v>2.8</v>
      </c>
      <c r="F202" s="21" t="n">
        <v>3.1</v>
      </c>
      <c r="G202" s="24" t="s">
        <v>156</v>
      </c>
      <c r="K202" s="115"/>
    </row>
    <row r="203" customFormat="false" ht="12.75" hidden="false" customHeight="false" outlineLevel="0" collapsed="false">
      <c r="A203" s="1" t="s">
        <v>154</v>
      </c>
      <c r="C203" s="27" t="s">
        <v>167</v>
      </c>
      <c r="D203" s="27" t="s">
        <v>13</v>
      </c>
      <c r="E203" s="28"/>
      <c r="F203" s="29"/>
      <c r="G203" s="27"/>
      <c r="H203" s="30" t="s">
        <v>168</v>
      </c>
      <c r="I203" s="31" t="n">
        <v>2.19</v>
      </c>
      <c r="J203" s="30" t="s">
        <v>169</v>
      </c>
      <c r="K203" s="115"/>
    </row>
    <row r="204" customFormat="false" ht="12.75" hidden="false" customHeight="false" outlineLevel="0" collapsed="false">
      <c r="A204" s="1" t="s">
        <v>166</v>
      </c>
      <c r="C204" s="27" t="s">
        <v>170</v>
      </c>
      <c r="D204" s="27" t="s">
        <v>13</v>
      </c>
      <c r="E204" s="28"/>
      <c r="F204" s="29"/>
      <c r="G204" s="27"/>
      <c r="H204" s="30" t="s">
        <v>168</v>
      </c>
      <c r="I204" s="31" t="n">
        <v>0.65</v>
      </c>
      <c r="J204" s="30" t="s">
        <v>169</v>
      </c>
      <c r="K204" s="115"/>
    </row>
    <row r="205" customFormat="false" ht="12.75" hidden="false" customHeight="false" outlineLevel="0" collapsed="false">
      <c r="A205" s="1" t="s">
        <v>154</v>
      </c>
    </row>
    <row r="206" customFormat="false" ht="18" hidden="false" customHeight="false" outlineLevel="0" collapsed="false">
      <c r="C206" s="15" t="s">
        <v>171</v>
      </c>
      <c r="D206" s="11" t="s">
        <v>1</v>
      </c>
    </row>
    <row r="207" customFormat="false" ht="12.75" hidden="false" customHeight="false" outlineLevel="0" collapsed="false">
      <c r="C207" s="19" t="s">
        <v>172</v>
      </c>
      <c r="D207" s="19" t="s">
        <v>13</v>
      </c>
      <c r="E207" s="20" t="n">
        <v>1.7</v>
      </c>
      <c r="F207" s="21" t="n">
        <v>15</v>
      </c>
      <c r="G207" s="24" t="s">
        <v>173</v>
      </c>
      <c r="K207" s="115"/>
    </row>
    <row r="208" customFormat="false" ht="12.75" hidden="false" customHeight="false" outlineLevel="0" collapsed="false">
      <c r="A208" s="1" t="s">
        <v>171</v>
      </c>
      <c r="C208" s="19" t="s">
        <v>174</v>
      </c>
      <c r="D208" s="19" t="s">
        <v>13</v>
      </c>
      <c r="E208" s="20" t="n">
        <v>1.9</v>
      </c>
      <c r="F208" s="21" t="n">
        <v>7</v>
      </c>
      <c r="G208" s="24" t="s">
        <v>173</v>
      </c>
      <c r="K208" s="115"/>
    </row>
    <row r="209" customFormat="false" ht="12.75" hidden="false" customHeight="false" outlineLevel="0" collapsed="false">
      <c r="A209" s="1" t="s">
        <v>171</v>
      </c>
      <c r="C209" s="19" t="s">
        <v>175</v>
      </c>
      <c r="D209" s="23" t="s">
        <v>18</v>
      </c>
      <c r="E209" s="20" t="n">
        <v>2</v>
      </c>
      <c r="F209" s="21" t="n">
        <v>1.91</v>
      </c>
      <c r="G209" s="24" t="s">
        <v>173</v>
      </c>
      <c r="K209" s="115"/>
    </row>
    <row r="210" customFormat="false" ht="12.75" hidden="false" customHeight="false" outlineLevel="0" collapsed="false">
      <c r="A210" s="1" t="s">
        <v>171</v>
      </c>
      <c r="C210" s="19" t="s">
        <v>176</v>
      </c>
      <c r="D210" s="19" t="s">
        <v>77</v>
      </c>
      <c r="E210" s="20" t="n">
        <v>2</v>
      </c>
      <c r="F210" s="21" t="n">
        <v>9.35</v>
      </c>
      <c r="G210" s="24" t="s">
        <v>173</v>
      </c>
      <c r="K210" s="115"/>
    </row>
    <row r="211" customFormat="false" ht="12.75" hidden="false" customHeight="false" outlineLevel="0" collapsed="false">
      <c r="A211" s="1" t="s">
        <v>171</v>
      </c>
      <c r="C211" s="19" t="s">
        <v>177</v>
      </c>
      <c r="D211" s="19" t="s">
        <v>13</v>
      </c>
      <c r="E211" s="20" t="n">
        <v>2</v>
      </c>
      <c r="F211" s="21" t="n">
        <v>9.6</v>
      </c>
      <c r="G211" s="24" t="s">
        <v>173</v>
      </c>
      <c r="K211" s="115"/>
    </row>
    <row r="212" customFormat="false" ht="12.75" hidden="false" customHeight="false" outlineLevel="0" collapsed="false">
      <c r="A212" s="1" t="s">
        <v>171</v>
      </c>
      <c r="C212" s="19" t="s">
        <v>178</v>
      </c>
      <c r="D212" s="19" t="s">
        <v>13</v>
      </c>
      <c r="E212" s="20" t="n">
        <v>2</v>
      </c>
      <c r="F212" s="21" t="n">
        <v>6.85</v>
      </c>
      <c r="G212" s="24" t="s">
        <v>173</v>
      </c>
      <c r="K212" s="115"/>
    </row>
    <row r="213" customFormat="false" ht="12.75" hidden="false" customHeight="false" outlineLevel="0" collapsed="false">
      <c r="A213" s="1" t="s">
        <v>171</v>
      </c>
      <c r="C213" s="19" t="s">
        <v>179</v>
      </c>
      <c r="D213" s="19" t="s">
        <v>16</v>
      </c>
      <c r="E213" s="20" t="n">
        <v>2.3</v>
      </c>
      <c r="F213" s="21" t="n">
        <v>1.91</v>
      </c>
      <c r="G213" s="24" t="s">
        <v>173</v>
      </c>
      <c r="K213" s="115"/>
    </row>
    <row r="214" customFormat="false" ht="12.75" hidden="false" customHeight="false" outlineLevel="0" collapsed="false">
      <c r="A214" s="1" t="s">
        <v>171</v>
      </c>
      <c r="C214" s="19" t="s">
        <v>180</v>
      </c>
      <c r="D214" s="19" t="s">
        <v>49</v>
      </c>
      <c r="E214" s="20" t="n">
        <v>2.3</v>
      </c>
      <c r="F214" s="21" t="n">
        <v>1.91</v>
      </c>
      <c r="G214" s="24" t="s">
        <v>173</v>
      </c>
      <c r="K214" s="115"/>
    </row>
    <row r="215" customFormat="false" ht="12.75" hidden="false" customHeight="false" outlineLevel="0" collapsed="false">
      <c r="A215" s="1" t="s">
        <v>171</v>
      </c>
      <c r="C215" s="19" t="s">
        <v>181</v>
      </c>
      <c r="D215" s="19" t="s">
        <v>26</v>
      </c>
      <c r="E215" s="20" t="n">
        <v>2.3</v>
      </c>
      <c r="F215" s="21" t="n">
        <v>1.91</v>
      </c>
      <c r="G215" s="24" t="s">
        <v>173</v>
      </c>
      <c r="K215" s="115"/>
    </row>
    <row r="216" customFormat="false" ht="12.75" hidden="false" customHeight="false" outlineLevel="0" collapsed="false">
      <c r="A216" s="1" t="s">
        <v>171</v>
      </c>
      <c r="C216" s="19" t="s">
        <v>182</v>
      </c>
      <c r="D216" s="19" t="s">
        <v>24</v>
      </c>
      <c r="E216" s="20" t="n">
        <v>2.3</v>
      </c>
      <c r="F216" s="21" t="n">
        <v>1.91</v>
      </c>
      <c r="G216" s="24" t="s">
        <v>173</v>
      </c>
      <c r="K216" s="115"/>
    </row>
    <row r="217" customFormat="false" ht="12.75" hidden="false" customHeight="false" outlineLevel="0" collapsed="false">
      <c r="A217" s="1" t="s">
        <v>171</v>
      </c>
    </row>
    <row r="218" customFormat="false" ht="18" hidden="false" customHeight="false" outlineLevel="0" collapsed="false">
      <c r="C218" s="15" t="s">
        <v>437</v>
      </c>
      <c r="D218" s="11" t="s">
        <v>1</v>
      </c>
    </row>
    <row r="219" customFormat="false" ht="12.75" hidden="false" customHeight="false" outlineLevel="0" collapsed="false">
      <c r="C219" s="27" t="s">
        <v>439</v>
      </c>
      <c r="D219" s="27" t="s">
        <v>77</v>
      </c>
      <c r="E219" s="28"/>
      <c r="F219" s="29"/>
      <c r="G219" s="27"/>
      <c r="H219" s="30" t="s">
        <v>61</v>
      </c>
      <c r="I219" s="31" t="n">
        <f aca="false">1.4/0.8</f>
        <v>1.75</v>
      </c>
      <c r="J219" s="30" t="s">
        <v>40</v>
      </c>
    </row>
    <row r="220" customFormat="false" ht="12.75" hidden="false" customHeight="false" outlineLevel="0" collapsed="false">
      <c r="A220" s="1" t="s">
        <v>438</v>
      </c>
      <c r="C220" s="27" t="s">
        <v>440</v>
      </c>
      <c r="D220" s="27" t="s">
        <v>13</v>
      </c>
      <c r="E220" s="28"/>
      <c r="F220" s="29"/>
      <c r="G220" s="27"/>
      <c r="H220" s="30" t="s">
        <v>61</v>
      </c>
      <c r="I220" s="31" t="n">
        <f aca="false">2/0.9</f>
        <v>2.22222222222222</v>
      </c>
      <c r="J220" s="30" t="s">
        <v>40</v>
      </c>
    </row>
    <row r="221" customFormat="false" ht="12.75" hidden="false" customHeight="false" outlineLevel="0" collapsed="false">
      <c r="A221" s="1" t="s">
        <v>438</v>
      </c>
      <c r="C221" s="27" t="s">
        <v>441</v>
      </c>
      <c r="D221" s="27" t="s">
        <v>51</v>
      </c>
      <c r="E221" s="28"/>
      <c r="F221" s="29"/>
      <c r="G221" s="27"/>
      <c r="H221" s="30" t="s">
        <v>61</v>
      </c>
      <c r="I221" s="31" t="n">
        <f aca="false">0.9/0.9</f>
        <v>1</v>
      </c>
      <c r="J221" s="30" t="s">
        <v>40</v>
      </c>
    </row>
    <row r="222" customFormat="false" ht="12.75" hidden="false" customHeight="false" outlineLevel="0" collapsed="false">
      <c r="A222" s="1" t="s">
        <v>438</v>
      </c>
      <c r="C222" s="27" t="s">
        <v>442</v>
      </c>
      <c r="D222" s="27" t="s">
        <v>13</v>
      </c>
      <c r="E222" s="28"/>
      <c r="F222" s="29"/>
      <c r="G222" s="27"/>
      <c r="H222" s="30" t="s">
        <v>61</v>
      </c>
      <c r="I222" s="31" t="n">
        <f aca="false">1.5/0.8</f>
        <v>1.875</v>
      </c>
      <c r="J222" s="30" t="s">
        <v>40</v>
      </c>
    </row>
    <row r="223" customFormat="false" ht="12.75" hidden="false" customHeight="false" outlineLevel="0" collapsed="false">
      <c r="A223" s="1" t="s">
        <v>438</v>
      </c>
      <c r="C223" s="27" t="s">
        <v>444</v>
      </c>
      <c r="D223" s="27" t="s">
        <v>20</v>
      </c>
      <c r="E223" s="28"/>
      <c r="F223" s="29"/>
      <c r="G223" s="27"/>
      <c r="H223" s="30" t="s">
        <v>168</v>
      </c>
      <c r="I223" s="31" t="n">
        <f aca="false">92/100</f>
        <v>0.92</v>
      </c>
      <c r="J223" s="30" t="s">
        <v>40</v>
      </c>
    </row>
    <row r="224" customFormat="false" ht="12.75" hidden="false" customHeight="false" outlineLevel="0" collapsed="false">
      <c r="A224" s="1" t="s">
        <v>443</v>
      </c>
      <c r="C224" s="27" t="s">
        <v>446</v>
      </c>
      <c r="D224" s="27" t="s">
        <v>13</v>
      </c>
      <c r="E224" s="28"/>
      <c r="F224" s="29"/>
      <c r="G224" s="27"/>
      <c r="H224" s="30" t="s">
        <v>168</v>
      </c>
      <c r="I224" s="31" t="n">
        <f aca="false">1.5/0.9</f>
        <v>1.66666666666667</v>
      </c>
      <c r="J224" s="30" t="s">
        <v>40</v>
      </c>
    </row>
    <row r="225" customFormat="false" ht="12.75" hidden="false" customHeight="false" outlineLevel="0" collapsed="false">
      <c r="A225" s="1" t="s">
        <v>445</v>
      </c>
    </row>
    <row r="226" customFormat="false" ht="18" hidden="false" customHeight="false" outlineLevel="0" collapsed="false">
      <c r="C226" s="15" t="s">
        <v>447</v>
      </c>
      <c r="D226" s="11" t="s">
        <v>1</v>
      </c>
    </row>
    <row r="227" customFormat="false" ht="12.75" hidden="false" customHeight="false" outlineLevel="0" collapsed="false">
      <c r="C227" s="70" t="s">
        <v>449</v>
      </c>
      <c r="D227" s="70" t="s">
        <v>13</v>
      </c>
      <c r="E227" s="72" t="n">
        <v>1.9</v>
      </c>
      <c r="F227" s="73" t="n">
        <v>18</v>
      </c>
      <c r="G227" s="74" t="s">
        <v>450</v>
      </c>
    </row>
    <row r="228" customFormat="false" ht="12.75" hidden="false" customHeight="false" outlineLevel="0" collapsed="false">
      <c r="A228" s="18" t="s">
        <v>448</v>
      </c>
      <c r="C228" s="70" t="s">
        <v>451</v>
      </c>
      <c r="D228" s="19" t="s">
        <v>77</v>
      </c>
      <c r="E228" s="72" t="n">
        <v>2.3</v>
      </c>
      <c r="F228" s="73" t="n">
        <v>5.4</v>
      </c>
      <c r="G228" s="74" t="s">
        <v>450</v>
      </c>
    </row>
    <row r="229" customFormat="false" ht="12.75" hidden="false" customHeight="false" outlineLevel="0" collapsed="false">
      <c r="A229" s="18" t="s">
        <v>448</v>
      </c>
      <c r="C229" s="70" t="s">
        <v>452</v>
      </c>
      <c r="D229" s="70" t="s">
        <v>20</v>
      </c>
      <c r="E229" s="72" t="n">
        <v>2.4</v>
      </c>
      <c r="F229" s="73" t="n">
        <v>1.98</v>
      </c>
      <c r="G229" s="74" t="s">
        <v>450</v>
      </c>
    </row>
    <row r="230" customFormat="false" ht="12.75" hidden="false" customHeight="false" outlineLevel="0" collapsed="false">
      <c r="A230" s="18" t="s">
        <v>448</v>
      </c>
      <c r="C230" s="70" t="s">
        <v>453</v>
      </c>
      <c r="D230" s="70" t="s">
        <v>13</v>
      </c>
      <c r="E230" s="72" t="n">
        <v>2.4</v>
      </c>
      <c r="F230" s="73" t="n">
        <v>36</v>
      </c>
      <c r="G230" s="74" t="s">
        <v>450</v>
      </c>
    </row>
    <row r="231" customFormat="false" ht="12.75" hidden="false" customHeight="false" outlineLevel="0" collapsed="false">
      <c r="A231" s="18" t="s">
        <v>448</v>
      </c>
      <c r="C231" s="70" t="s">
        <v>454</v>
      </c>
      <c r="D231" s="70" t="s">
        <v>18</v>
      </c>
      <c r="E231" s="72" t="n">
        <v>2.5</v>
      </c>
      <c r="F231" s="73" t="n">
        <v>1.98</v>
      </c>
      <c r="G231" s="74" t="s">
        <v>450</v>
      </c>
    </row>
    <row r="232" customFormat="false" ht="12.75" hidden="false" customHeight="false" outlineLevel="0" collapsed="false">
      <c r="A232" s="18" t="s">
        <v>448</v>
      </c>
      <c r="C232" s="70" t="s">
        <v>455</v>
      </c>
      <c r="D232" s="70" t="s">
        <v>13</v>
      </c>
      <c r="E232" s="72" t="n">
        <v>2.5</v>
      </c>
      <c r="F232" s="73" t="n">
        <v>5.5</v>
      </c>
      <c r="G232" s="74" t="s">
        <v>450</v>
      </c>
    </row>
    <row r="233" customFormat="false" ht="12.75" hidden="false" customHeight="false" outlineLevel="0" collapsed="false">
      <c r="A233" s="18" t="s">
        <v>448</v>
      </c>
    </row>
    <row r="234" customFormat="false" ht="18" hidden="false" customHeight="false" outlineLevel="0" collapsed="false">
      <c r="A234" s="18"/>
      <c r="C234" s="15" t="s">
        <v>3994</v>
      </c>
      <c r="D234" s="45" t="s">
        <v>1</v>
      </c>
    </row>
    <row r="235" customFormat="false" ht="12.75" hidden="false" customHeight="false" outlineLevel="0" collapsed="false">
      <c r="A235" s="18"/>
      <c r="C235" s="70" t="s">
        <v>468</v>
      </c>
      <c r="D235" s="70" t="s">
        <v>13</v>
      </c>
      <c r="E235" s="72" t="n">
        <v>1.9</v>
      </c>
      <c r="F235" s="73" t="n">
        <v>0.36</v>
      </c>
      <c r="G235" s="74" t="s">
        <v>169</v>
      </c>
    </row>
    <row r="236" customFormat="false" ht="12.75" hidden="false" customHeight="false" outlineLevel="0" collapsed="false">
      <c r="A236" s="18" t="s">
        <v>467</v>
      </c>
      <c r="C236" s="70" t="s">
        <v>469</v>
      </c>
      <c r="D236" s="70" t="s">
        <v>20</v>
      </c>
      <c r="E236" s="72" t="n">
        <v>2</v>
      </c>
      <c r="F236" s="73" t="n">
        <v>0.24</v>
      </c>
      <c r="G236" s="74" t="s">
        <v>169</v>
      </c>
    </row>
    <row r="237" customFormat="false" ht="12.75" hidden="false" customHeight="false" outlineLevel="0" collapsed="false">
      <c r="A237" s="18" t="s">
        <v>467</v>
      </c>
      <c r="C237" s="70" t="s">
        <v>470</v>
      </c>
      <c r="D237" s="70" t="s">
        <v>18</v>
      </c>
      <c r="E237" s="72" t="n">
        <v>2.1</v>
      </c>
      <c r="F237" s="73" t="n">
        <v>0.24</v>
      </c>
      <c r="G237" s="74" t="s">
        <v>169</v>
      </c>
    </row>
    <row r="238" customFormat="false" ht="12.75" hidden="false" customHeight="false" outlineLevel="0" collapsed="false">
      <c r="A238" s="18" t="s">
        <v>467</v>
      </c>
      <c r="C238" s="70" t="s">
        <v>471</v>
      </c>
      <c r="D238" s="70" t="s">
        <v>13</v>
      </c>
      <c r="E238" s="72" t="n">
        <v>2.1</v>
      </c>
      <c r="F238" s="73" t="n">
        <v>0.36</v>
      </c>
      <c r="G238" s="74" t="s">
        <v>169</v>
      </c>
    </row>
    <row r="239" customFormat="false" ht="12.75" hidden="false" customHeight="false" outlineLevel="0" collapsed="false">
      <c r="A239" s="18" t="s">
        <v>467</v>
      </c>
      <c r="C239" s="70" t="s">
        <v>473</v>
      </c>
      <c r="D239" s="70" t="s">
        <v>13</v>
      </c>
      <c r="E239" s="72" t="n">
        <v>2.4</v>
      </c>
      <c r="F239" s="73" t="n">
        <v>0.48</v>
      </c>
      <c r="G239" s="74" t="s">
        <v>169</v>
      </c>
    </row>
    <row r="240" customFormat="false" ht="12.75" hidden="false" customHeight="false" outlineLevel="0" collapsed="false">
      <c r="A240" s="18" t="s">
        <v>472</v>
      </c>
      <c r="C240" s="70" t="s">
        <v>474</v>
      </c>
      <c r="D240" s="70" t="s">
        <v>13</v>
      </c>
      <c r="E240" s="72" t="n">
        <v>2.5</v>
      </c>
      <c r="F240" s="73" t="n">
        <v>0.23</v>
      </c>
      <c r="G240" s="74" t="s">
        <v>169</v>
      </c>
    </row>
    <row r="241" customFormat="false" ht="12.75" hidden="false" customHeight="false" outlineLevel="0" collapsed="false">
      <c r="A241" s="18" t="s">
        <v>472</v>
      </c>
      <c r="C241" s="70" t="s">
        <v>475</v>
      </c>
      <c r="D241" s="70" t="s">
        <v>13</v>
      </c>
      <c r="E241" s="72" t="n">
        <v>2.5</v>
      </c>
      <c r="F241" s="73" t="n">
        <v>0.45</v>
      </c>
      <c r="G241" s="74" t="s">
        <v>169</v>
      </c>
    </row>
    <row r="242" customFormat="false" ht="12.75" hidden="false" customHeight="false" outlineLevel="0" collapsed="false">
      <c r="A242" s="18"/>
    </row>
    <row r="243" customFormat="false" ht="18" hidden="false" customHeight="false" outlineLevel="0" collapsed="false">
      <c r="C243" s="15" t="s">
        <v>491</v>
      </c>
      <c r="D243" s="45" t="s">
        <v>1</v>
      </c>
    </row>
    <row r="244" customFormat="false" ht="12.75" hidden="false" customHeight="false" outlineLevel="0" collapsed="false">
      <c r="C244" s="27" t="s">
        <v>492</v>
      </c>
      <c r="D244" s="27" t="s">
        <v>26</v>
      </c>
      <c r="E244" s="28"/>
      <c r="F244" s="29"/>
      <c r="G244" s="27"/>
      <c r="H244" s="30" t="s">
        <v>61</v>
      </c>
      <c r="I244" s="31" t="n">
        <v>0.79</v>
      </c>
      <c r="J244" s="30" t="s">
        <v>450</v>
      </c>
    </row>
    <row r="245" customFormat="false" ht="12.75" hidden="false" customHeight="false" outlineLevel="0" collapsed="false">
      <c r="A245" s="1" t="s">
        <v>491</v>
      </c>
      <c r="C245" s="27" t="s">
        <v>493</v>
      </c>
      <c r="D245" s="27" t="s">
        <v>13</v>
      </c>
      <c r="E245" s="28"/>
      <c r="F245" s="29"/>
      <c r="G245" s="27"/>
      <c r="H245" s="30" t="s">
        <v>61</v>
      </c>
      <c r="I245" s="31" t="n">
        <v>1.09</v>
      </c>
      <c r="J245" s="30" t="s">
        <v>450</v>
      </c>
    </row>
    <row r="246" customFormat="false" ht="12.75" hidden="false" customHeight="false" outlineLevel="0" collapsed="false">
      <c r="A246" s="1" t="s">
        <v>491</v>
      </c>
      <c r="C246" s="27" t="s">
        <v>494</v>
      </c>
      <c r="D246" s="27" t="s">
        <v>49</v>
      </c>
      <c r="E246" s="28"/>
      <c r="F246" s="29"/>
      <c r="G246" s="27"/>
      <c r="H246" s="30" t="s">
        <v>61</v>
      </c>
      <c r="I246" s="31" t="n">
        <v>0.79</v>
      </c>
      <c r="J246" s="30" t="s">
        <v>450</v>
      </c>
    </row>
    <row r="247" customFormat="false" ht="12.75" hidden="false" customHeight="false" outlineLevel="0" collapsed="false">
      <c r="A247" s="1" t="s">
        <v>491</v>
      </c>
      <c r="C247" s="27" t="s">
        <v>495</v>
      </c>
      <c r="D247" s="27" t="s">
        <v>16</v>
      </c>
      <c r="E247" s="28"/>
      <c r="F247" s="29"/>
      <c r="G247" s="27"/>
      <c r="H247" s="30" t="s">
        <v>61</v>
      </c>
      <c r="I247" s="31" t="n">
        <v>0.75</v>
      </c>
      <c r="J247" s="30" t="s">
        <v>450</v>
      </c>
    </row>
    <row r="248" customFormat="false" ht="12.75" hidden="false" customHeight="false" outlineLevel="0" collapsed="false">
      <c r="A248" s="1" t="s">
        <v>491</v>
      </c>
      <c r="C248" s="27" t="s">
        <v>496</v>
      </c>
      <c r="D248" s="27" t="s">
        <v>20</v>
      </c>
      <c r="E248" s="28"/>
      <c r="F248" s="29"/>
      <c r="G248" s="27"/>
      <c r="H248" s="30" t="s">
        <v>61</v>
      </c>
      <c r="I248" s="31" t="n">
        <v>0.79</v>
      </c>
      <c r="J248" s="30" t="s">
        <v>450</v>
      </c>
    </row>
    <row r="249" customFormat="false" ht="12.75" hidden="false" customHeight="false" outlineLevel="0" collapsed="false">
      <c r="A249" s="1" t="s">
        <v>491</v>
      </c>
      <c r="C249" s="27" t="s">
        <v>497</v>
      </c>
      <c r="D249" s="27" t="s">
        <v>13</v>
      </c>
      <c r="E249" s="28"/>
      <c r="F249" s="29"/>
      <c r="G249" s="27"/>
      <c r="H249" s="30" t="s">
        <v>61</v>
      </c>
      <c r="I249" s="31" t="n">
        <v>3.29</v>
      </c>
      <c r="J249" s="30" t="s">
        <v>450</v>
      </c>
    </row>
    <row r="250" customFormat="false" ht="12.75" hidden="false" customHeight="false" outlineLevel="0" collapsed="false">
      <c r="A250" s="1" t="s">
        <v>491</v>
      </c>
      <c r="C250" s="27" t="s">
        <v>498</v>
      </c>
      <c r="D250" s="27" t="s">
        <v>13</v>
      </c>
      <c r="E250" s="28"/>
      <c r="F250" s="29"/>
      <c r="G250" s="27"/>
      <c r="H250" s="30" t="s">
        <v>61</v>
      </c>
      <c r="I250" s="31" t="n">
        <v>2.99</v>
      </c>
      <c r="J250" s="30" t="s">
        <v>450</v>
      </c>
    </row>
    <row r="251" customFormat="false" ht="12.75" hidden="false" customHeight="false" outlineLevel="0" collapsed="false">
      <c r="A251" s="1" t="s">
        <v>491</v>
      </c>
      <c r="C251" s="27" t="s">
        <v>499</v>
      </c>
      <c r="D251" s="27" t="s">
        <v>13</v>
      </c>
      <c r="E251" s="28"/>
      <c r="F251" s="29"/>
      <c r="G251" s="27"/>
      <c r="H251" s="30" t="s">
        <v>61</v>
      </c>
      <c r="I251" s="31" t="n">
        <v>2.69</v>
      </c>
      <c r="J251" s="30" t="s">
        <v>450</v>
      </c>
    </row>
    <row r="252" customFormat="false" ht="12.75" hidden="false" customHeight="false" outlineLevel="0" collapsed="false">
      <c r="A252" s="1" t="s">
        <v>491</v>
      </c>
      <c r="C252" s="27" t="s">
        <v>500</v>
      </c>
      <c r="D252" s="27" t="s">
        <v>13</v>
      </c>
      <c r="E252" s="28"/>
      <c r="F252" s="29"/>
      <c r="G252" s="27"/>
      <c r="H252" s="30" t="s">
        <v>168</v>
      </c>
      <c r="I252" s="31" t="n">
        <v>1.35</v>
      </c>
      <c r="J252" s="30" t="s">
        <v>450</v>
      </c>
    </row>
    <row r="253" customFormat="false" ht="12.75" hidden="false" customHeight="false" outlineLevel="0" collapsed="false">
      <c r="A253" s="1" t="s">
        <v>491</v>
      </c>
    </row>
    <row r="254" customFormat="false" ht="18" hidden="false" customHeight="false" outlineLevel="0" collapsed="false">
      <c r="C254" s="15" t="s">
        <v>501</v>
      </c>
      <c r="D254" s="45" t="s">
        <v>1</v>
      </c>
    </row>
    <row r="255" customFormat="false" ht="12.75" hidden="false" customHeight="false" outlineLevel="0" collapsed="false">
      <c r="C255" s="27" t="s">
        <v>502</v>
      </c>
      <c r="D255" s="27" t="s">
        <v>13</v>
      </c>
      <c r="E255" s="28"/>
      <c r="F255" s="29"/>
      <c r="G255" s="27"/>
      <c r="H255" s="30" t="s">
        <v>61</v>
      </c>
      <c r="I255" s="31" t="n">
        <v>0.87</v>
      </c>
      <c r="J255" s="30" t="s">
        <v>503</v>
      </c>
    </row>
    <row r="256" customFormat="false" ht="12.75" hidden="false" customHeight="false" outlineLevel="0" collapsed="false">
      <c r="A256" s="1" t="s">
        <v>501</v>
      </c>
      <c r="C256" s="27" t="s">
        <v>504</v>
      </c>
      <c r="D256" s="27" t="s">
        <v>13</v>
      </c>
      <c r="E256" s="28"/>
      <c r="F256" s="29"/>
      <c r="G256" s="27"/>
      <c r="H256" s="30" t="s">
        <v>61</v>
      </c>
      <c r="I256" s="31" t="n">
        <v>2</v>
      </c>
      <c r="J256" s="30" t="s">
        <v>503</v>
      </c>
    </row>
    <row r="257" customFormat="false" ht="12.75" hidden="false" customHeight="false" outlineLevel="0" collapsed="false">
      <c r="A257" s="1" t="s">
        <v>501</v>
      </c>
      <c r="C257" s="27" t="s">
        <v>505</v>
      </c>
      <c r="D257" s="27" t="s">
        <v>13</v>
      </c>
      <c r="E257" s="28"/>
      <c r="F257" s="29"/>
      <c r="G257" s="27"/>
      <c r="H257" s="30" t="s">
        <v>61</v>
      </c>
      <c r="I257" s="31" t="n">
        <v>1.55</v>
      </c>
      <c r="J257" s="30" t="s">
        <v>503</v>
      </c>
    </row>
    <row r="258" customFormat="false" ht="12.75" hidden="false" customHeight="false" outlineLevel="0" collapsed="false">
      <c r="A258" s="1" t="s">
        <v>501</v>
      </c>
      <c r="C258" s="27" t="s">
        <v>506</v>
      </c>
      <c r="D258" s="27" t="s">
        <v>13</v>
      </c>
      <c r="E258" s="28"/>
      <c r="F258" s="29"/>
      <c r="G258" s="27"/>
      <c r="H258" s="30" t="s">
        <v>61</v>
      </c>
      <c r="I258" s="31" t="n">
        <v>0.5</v>
      </c>
      <c r="J258" s="30" t="s">
        <v>503</v>
      </c>
    </row>
    <row r="259" customFormat="false" ht="12.75" hidden="false" customHeight="false" outlineLevel="0" collapsed="false">
      <c r="A259" s="1" t="s">
        <v>501</v>
      </c>
      <c r="C259" s="27" t="s">
        <v>508</v>
      </c>
      <c r="D259" s="27" t="s">
        <v>88</v>
      </c>
      <c r="E259" s="28"/>
      <c r="F259" s="29"/>
      <c r="G259" s="27"/>
      <c r="H259" s="30" t="s">
        <v>61</v>
      </c>
      <c r="I259" s="31" t="n">
        <v>0.41</v>
      </c>
      <c r="J259" s="30" t="s">
        <v>503</v>
      </c>
    </row>
    <row r="260" customFormat="false" ht="12.75" hidden="false" customHeight="false" outlineLevel="0" collapsed="false">
      <c r="A260" s="1" t="s">
        <v>501</v>
      </c>
      <c r="C260" s="27" t="s">
        <v>509</v>
      </c>
      <c r="D260" s="27" t="s">
        <v>79</v>
      </c>
      <c r="E260" s="28"/>
      <c r="F260" s="29"/>
      <c r="G260" s="27"/>
      <c r="H260" s="30" t="s">
        <v>61</v>
      </c>
      <c r="I260" s="31" t="n">
        <v>0.44</v>
      </c>
      <c r="J260" s="30" t="s">
        <v>503</v>
      </c>
    </row>
    <row r="261" customFormat="false" ht="12.75" hidden="false" customHeight="false" outlineLevel="0" collapsed="false">
      <c r="A261" s="1" t="s">
        <v>501</v>
      </c>
      <c r="C261" s="27" t="s">
        <v>510</v>
      </c>
      <c r="D261" s="27" t="s">
        <v>20</v>
      </c>
      <c r="E261" s="28"/>
      <c r="F261" s="29"/>
      <c r="G261" s="27"/>
      <c r="H261" s="30" t="s">
        <v>61</v>
      </c>
      <c r="I261" s="31" t="n">
        <v>0.41</v>
      </c>
      <c r="J261" s="30" t="s">
        <v>503</v>
      </c>
    </row>
    <row r="262" customFormat="false" ht="12.75" hidden="false" customHeight="false" outlineLevel="0" collapsed="false">
      <c r="A262" s="1" t="s">
        <v>501</v>
      </c>
      <c r="C262" s="27" t="s">
        <v>511</v>
      </c>
      <c r="D262" s="27" t="s">
        <v>13</v>
      </c>
      <c r="E262" s="28"/>
      <c r="F262" s="29"/>
      <c r="G262" s="27"/>
      <c r="H262" s="30" t="s">
        <v>61</v>
      </c>
      <c r="I262" s="31" t="n">
        <v>0.6</v>
      </c>
      <c r="J262" s="30" t="s">
        <v>503</v>
      </c>
    </row>
    <row r="263" customFormat="false" ht="12.75" hidden="false" customHeight="false" outlineLevel="0" collapsed="false">
      <c r="A263" s="1" t="s">
        <v>501</v>
      </c>
      <c r="C263" s="27" t="s">
        <v>512</v>
      </c>
      <c r="D263" s="27" t="s">
        <v>49</v>
      </c>
      <c r="E263" s="28"/>
      <c r="F263" s="29"/>
      <c r="G263" s="27"/>
      <c r="H263" s="30" t="s">
        <v>61</v>
      </c>
      <c r="I263" s="31" t="n">
        <v>1.27</v>
      </c>
      <c r="J263" s="30" t="s">
        <v>503</v>
      </c>
    </row>
    <row r="264" customFormat="false" ht="12.75" hidden="false" customHeight="false" outlineLevel="0" collapsed="false">
      <c r="A264" s="1" t="s">
        <v>501</v>
      </c>
      <c r="C264" s="27" t="s">
        <v>513</v>
      </c>
      <c r="D264" s="27" t="s">
        <v>13</v>
      </c>
      <c r="E264" s="28"/>
      <c r="F264" s="29"/>
      <c r="G264" s="27"/>
      <c r="H264" s="30" t="s">
        <v>61</v>
      </c>
      <c r="I264" s="31" t="n">
        <v>1.06</v>
      </c>
      <c r="J264" s="30" t="s">
        <v>503</v>
      </c>
    </row>
    <row r="265" customFormat="false" ht="12.75" hidden="false" customHeight="false" outlineLevel="0" collapsed="false">
      <c r="A265" s="1" t="s">
        <v>501</v>
      </c>
      <c r="C265" s="27" t="s">
        <v>514</v>
      </c>
      <c r="D265" s="27" t="s">
        <v>13</v>
      </c>
      <c r="E265" s="28"/>
      <c r="F265" s="29"/>
      <c r="G265" s="27"/>
      <c r="H265" s="30" t="s">
        <v>168</v>
      </c>
      <c r="I265" s="31" t="n">
        <v>2.99</v>
      </c>
      <c r="J265" s="30" t="s">
        <v>503</v>
      </c>
    </row>
    <row r="266" customFormat="false" ht="12.75" hidden="false" customHeight="false" outlineLevel="0" collapsed="false">
      <c r="A266" s="1" t="s">
        <v>501</v>
      </c>
      <c r="C266" s="27" t="s">
        <v>515</v>
      </c>
      <c r="D266" s="27" t="s">
        <v>13</v>
      </c>
      <c r="E266" s="28"/>
      <c r="F266" s="29"/>
      <c r="G266" s="27"/>
      <c r="H266" s="30" t="s">
        <v>168</v>
      </c>
      <c r="I266" s="31" t="n">
        <v>0.5</v>
      </c>
      <c r="J266" s="30" t="s">
        <v>503</v>
      </c>
    </row>
    <row r="267" customFormat="false" ht="12.75" hidden="false" customHeight="false" outlineLevel="0" collapsed="false">
      <c r="A267" s="1" t="s">
        <v>501</v>
      </c>
      <c r="C267" s="27" t="s">
        <v>516</v>
      </c>
      <c r="D267" s="27" t="s">
        <v>16</v>
      </c>
      <c r="E267" s="28"/>
      <c r="F267" s="29"/>
      <c r="G267" s="27"/>
      <c r="H267" s="30" t="s">
        <v>168</v>
      </c>
      <c r="I267" s="31" t="n">
        <v>0.37</v>
      </c>
      <c r="J267" s="30" t="s">
        <v>503</v>
      </c>
    </row>
    <row r="268" customFormat="false" ht="12.75" hidden="false" customHeight="false" outlineLevel="0" collapsed="false">
      <c r="A268" s="1" t="s">
        <v>501</v>
      </c>
    </row>
    <row r="269" customFormat="false" ht="18" hidden="false" customHeight="false" outlineLevel="0" collapsed="false">
      <c r="C269" s="15" t="s">
        <v>574</v>
      </c>
      <c r="D269" s="45" t="s">
        <v>1</v>
      </c>
    </row>
    <row r="270" customFormat="false" ht="12.75" hidden="false" customHeight="false" outlineLevel="0" collapsed="false">
      <c r="C270" s="27" t="s">
        <v>3995</v>
      </c>
      <c r="D270" s="27" t="s">
        <v>77</v>
      </c>
      <c r="E270" s="28"/>
      <c r="F270" s="29"/>
      <c r="G270" s="27"/>
      <c r="H270" s="30" t="s">
        <v>61</v>
      </c>
      <c r="I270" s="31" t="n">
        <v>1.19</v>
      </c>
      <c r="J270" s="30" t="s">
        <v>169</v>
      </c>
    </row>
    <row r="271" customFormat="false" ht="12.75" hidden="false" customHeight="false" outlineLevel="0" collapsed="false">
      <c r="A271" s="1" t="s">
        <v>575</v>
      </c>
      <c r="C271" s="27" t="s">
        <v>577</v>
      </c>
      <c r="D271" s="27" t="s">
        <v>13</v>
      </c>
      <c r="E271" s="28"/>
      <c r="F271" s="29"/>
      <c r="G271" s="27"/>
      <c r="H271" s="30" t="s">
        <v>61</v>
      </c>
      <c r="I271" s="31" t="n">
        <v>3.79</v>
      </c>
      <c r="J271" s="30" t="s">
        <v>169</v>
      </c>
    </row>
    <row r="272" customFormat="false" ht="12.75" hidden="false" customHeight="false" outlineLevel="0" collapsed="false">
      <c r="A272" s="1" t="s">
        <v>575</v>
      </c>
      <c r="C272" s="27" t="s">
        <v>578</v>
      </c>
      <c r="D272" s="27" t="s">
        <v>88</v>
      </c>
      <c r="E272" s="28"/>
      <c r="F272" s="29"/>
      <c r="G272" s="27"/>
      <c r="H272" s="30" t="s">
        <v>61</v>
      </c>
      <c r="I272" s="31" t="n">
        <v>2.46</v>
      </c>
      <c r="J272" s="30" t="s">
        <v>169</v>
      </c>
    </row>
    <row r="273" customFormat="false" ht="12.75" hidden="false" customHeight="false" outlineLevel="0" collapsed="false">
      <c r="A273" s="1" t="s">
        <v>575</v>
      </c>
      <c r="C273" s="27" t="s">
        <v>579</v>
      </c>
      <c r="D273" s="27" t="s">
        <v>13</v>
      </c>
      <c r="E273" s="28"/>
      <c r="F273" s="29"/>
      <c r="G273" s="27"/>
      <c r="H273" s="30" t="s">
        <v>61</v>
      </c>
      <c r="I273" s="31" t="n">
        <v>3.33</v>
      </c>
      <c r="J273" s="30" t="s">
        <v>169</v>
      </c>
    </row>
    <row r="274" customFormat="false" ht="12.75" hidden="false" customHeight="false" outlineLevel="0" collapsed="false">
      <c r="A274" s="1" t="s">
        <v>575</v>
      </c>
      <c r="C274" s="27" t="s">
        <v>580</v>
      </c>
      <c r="D274" s="27" t="s">
        <v>24</v>
      </c>
      <c r="E274" s="28"/>
      <c r="F274" s="29"/>
      <c r="G274" s="27"/>
      <c r="H274" s="30" t="s">
        <v>61</v>
      </c>
      <c r="I274" s="31" t="n">
        <v>2.49</v>
      </c>
      <c r="J274" s="30" t="s">
        <v>169</v>
      </c>
    </row>
    <row r="275" customFormat="false" ht="12.75" hidden="false" customHeight="false" outlineLevel="0" collapsed="false">
      <c r="A275" s="1" t="s">
        <v>575</v>
      </c>
      <c r="C275" s="27" t="s">
        <v>581</v>
      </c>
      <c r="D275" s="27" t="s">
        <v>70</v>
      </c>
      <c r="E275" s="28"/>
      <c r="F275" s="29"/>
      <c r="G275" s="27"/>
      <c r="H275" s="30" t="s">
        <v>168</v>
      </c>
      <c r="I275" s="31" t="n">
        <v>1.79</v>
      </c>
      <c r="J275" s="30" t="s">
        <v>169</v>
      </c>
    </row>
    <row r="276" customFormat="false" ht="12.75" hidden="false" customHeight="false" outlineLevel="0" collapsed="false">
      <c r="A276" s="1" t="s">
        <v>575</v>
      </c>
      <c r="C276" s="27" t="s">
        <v>582</v>
      </c>
      <c r="D276" s="27" t="s">
        <v>583</v>
      </c>
      <c r="E276" s="28"/>
      <c r="F276" s="29"/>
      <c r="G276" s="27"/>
      <c r="H276" s="30" t="s">
        <v>61</v>
      </c>
      <c r="I276" s="31" t="n">
        <v>2.08</v>
      </c>
      <c r="J276" s="30" t="s">
        <v>169</v>
      </c>
    </row>
    <row r="277" customFormat="false" ht="12.75" hidden="false" customHeight="false" outlineLevel="0" collapsed="false">
      <c r="A277" s="1" t="s">
        <v>574</v>
      </c>
    </row>
    <row r="278" customFormat="false" ht="18" hidden="false" customHeight="false" outlineLevel="0" collapsed="false">
      <c r="C278" s="15" t="s">
        <v>584</v>
      </c>
      <c r="D278" s="45" t="s">
        <v>1</v>
      </c>
    </row>
    <row r="279" customFormat="false" ht="12.75" hidden="false" customHeight="false" outlineLevel="0" collapsed="false">
      <c r="C279" s="27" t="s">
        <v>586</v>
      </c>
      <c r="D279" s="27" t="s">
        <v>77</v>
      </c>
      <c r="E279" s="28"/>
      <c r="F279" s="29"/>
      <c r="G279" s="27"/>
      <c r="H279" s="30" t="s">
        <v>61</v>
      </c>
      <c r="I279" s="31" t="n">
        <v>2.49</v>
      </c>
      <c r="J279" s="30" t="s">
        <v>169</v>
      </c>
    </row>
    <row r="280" customFormat="false" ht="12.75" hidden="false" customHeight="false" outlineLevel="0" collapsed="false">
      <c r="A280" s="1" t="s">
        <v>585</v>
      </c>
      <c r="C280" s="27" t="s">
        <v>587</v>
      </c>
      <c r="D280" s="27" t="s">
        <v>13</v>
      </c>
      <c r="E280" s="28"/>
      <c r="F280" s="29"/>
      <c r="G280" s="27"/>
      <c r="H280" s="30" t="s">
        <v>61</v>
      </c>
      <c r="I280" s="31" t="n">
        <v>4.39</v>
      </c>
      <c r="J280" s="30" t="s">
        <v>169</v>
      </c>
    </row>
    <row r="281" customFormat="false" ht="12.75" hidden="false" customHeight="false" outlineLevel="0" collapsed="false">
      <c r="A281" s="1" t="s">
        <v>585</v>
      </c>
      <c r="C281" s="27" t="s">
        <v>588</v>
      </c>
      <c r="D281" s="27" t="s">
        <v>507</v>
      </c>
      <c r="E281" s="28"/>
      <c r="F281" s="29"/>
      <c r="G281" s="27"/>
      <c r="H281" s="30" t="s">
        <v>168</v>
      </c>
      <c r="I281" s="31" t="n">
        <v>2.79</v>
      </c>
      <c r="J281" s="30" t="s">
        <v>169</v>
      </c>
    </row>
    <row r="282" customFormat="false" ht="12.75" hidden="false" customHeight="false" outlineLevel="0" collapsed="false">
      <c r="A282" s="1" t="s">
        <v>585</v>
      </c>
      <c r="C282" s="27" t="s">
        <v>590</v>
      </c>
      <c r="D282" s="27" t="s">
        <v>13</v>
      </c>
      <c r="E282" s="28"/>
      <c r="F282" s="29"/>
      <c r="G282" s="27"/>
      <c r="H282" s="30" t="s">
        <v>168</v>
      </c>
      <c r="I282" s="31" t="n">
        <v>3.99</v>
      </c>
      <c r="J282" s="30" t="s">
        <v>169</v>
      </c>
    </row>
    <row r="283" customFormat="false" ht="12.75" hidden="false" customHeight="false" outlineLevel="0" collapsed="false">
      <c r="A283" s="1" t="s">
        <v>585</v>
      </c>
      <c r="C283" s="27" t="s">
        <v>591</v>
      </c>
      <c r="D283" s="27" t="s">
        <v>16</v>
      </c>
      <c r="E283" s="28"/>
      <c r="F283" s="29"/>
      <c r="G283" s="27"/>
      <c r="H283" s="30" t="s">
        <v>61</v>
      </c>
      <c r="I283" s="31" t="n">
        <v>1.69</v>
      </c>
      <c r="J283" s="30" t="s">
        <v>169</v>
      </c>
    </row>
    <row r="284" customFormat="false" ht="12.75" hidden="false" customHeight="false" outlineLevel="0" collapsed="false">
      <c r="A284" s="1" t="s">
        <v>584</v>
      </c>
      <c r="C284" s="27" t="s">
        <v>592</v>
      </c>
      <c r="D284" s="27" t="s">
        <v>18</v>
      </c>
      <c r="E284" s="28"/>
      <c r="F284" s="29"/>
      <c r="G284" s="27"/>
      <c r="H284" s="30" t="s">
        <v>61</v>
      </c>
      <c r="I284" s="31" t="n">
        <v>1.49</v>
      </c>
      <c r="J284" s="30" t="s">
        <v>169</v>
      </c>
    </row>
    <row r="285" customFormat="false" ht="12.75" hidden="false" customHeight="false" outlineLevel="0" collapsed="false">
      <c r="A285" s="1" t="s">
        <v>584</v>
      </c>
      <c r="C285" s="27" t="s">
        <v>593</v>
      </c>
      <c r="D285" s="27" t="s">
        <v>24</v>
      </c>
      <c r="E285" s="28"/>
      <c r="F285" s="29"/>
      <c r="G285" s="27"/>
      <c r="H285" s="30" t="s">
        <v>61</v>
      </c>
      <c r="I285" s="31" t="n">
        <v>1.49</v>
      </c>
      <c r="J285" s="30" t="s">
        <v>169</v>
      </c>
    </row>
    <row r="286" customFormat="false" ht="12.75" hidden="false" customHeight="false" outlineLevel="0" collapsed="false">
      <c r="A286" s="1" t="s">
        <v>584</v>
      </c>
      <c r="C286" s="27" t="s">
        <v>594</v>
      </c>
      <c r="D286" s="27" t="s">
        <v>20</v>
      </c>
      <c r="E286" s="28"/>
      <c r="F286" s="29"/>
      <c r="G286" s="27"/>
      <c r="H286" s="30" t="s">
        <v>61</v>
      </c>
      <c r="I286" s="31" t="n">
        <v>1.49</v>
      </c>
      <c r="J286" s="30" t="s">
        <v>169</v>
      </c>
    </row>
    <row r="287" customFormat="false" ht="12.75" hidden="false" customHeight="false" outlineLevel="0" collapsed="false">
      <c r="A287" s="1" t="s">
        <v>584</v>
      </c>
      <c r="C287" s="27" t="s">
        <v>595</v>
      </c>
      <c r="D287" s="27" t="s">
        <v>51</v>
      </c>
      <c r="E287" s="28"/>
      <c r="F287" s="29"/>
      <c r="G287" s="27"/>
      <c r="H287" s="30" t="s">
        <v>61</v>
      </c>
      <c r="I287" s="31" t="n">
        <v>1.59</v>
      </c>
      <c r="J287" s="30" t="s">
        <v>169</v>
      </c>
    </row>
    <row r="288" customFormat="false" ht="12.75" hidden="false" customHeight="false" outlineLevel="0" collapsed="false">
      <c r="A288" s="1" t="s">
        <v>584</v>
      </c>
      <c r="C288" s="27" t="s">
        <v>596</v>
      </c>
      <c r="D288" s="27" t="s">
        <v>13</v>
      </c>
      <c r="E288" s="28"/>
      <c r="F288" s="29"/>
      <c r="G288" s="27"/>
      <c r="H288" s="30" t="s">
        <v>168</v>
      </c>
      <c r="I288" s="31" t="n">
        <v>3.18</v>
      </c>
      <c r="J288" s="30" t="s">
        <v>169</v>
      </c>
    </row>
    <row r="289" customFormat="false" ht="12.75" hidden="false" customHeight="false" outlineLevel="0" collapsed="false">
      <c r="A289" s="1" t="s">
        <v>584</v>
      </c>
      <c r="C289" s="27" t="s">
        <v>597</v>
      </c>
      <c r="D289" s="27" t="s">
        <v>13</v>
      </c>
      <c r="E289" s="28"/>
      <c r="F289" s="29"/>
      <c r="G289" s="27"/>
      <c r="H289" s="30" t="s">
        <v>168</v>
      </c>
      <c r="I289" s="31" t="n">
        <v>3.59</v>
      </c>
      <c r="J289" s="30" t="s">
        <v>169</v>
      </c>
    </row>
    <row r="290" customFormat="false" ht="12.75" hidden="false" customHeight="false" outlineLevel="0" collapsed="false">
      <c r="A290" s="1" t="s">
        <v>584</v>
      </c>
      <c r="C290" s="27" t="s">
        <v>598</v>
      </c>
      <c r="D290" s="27" t="s">
        <v>53</v>
      </c>
      <c r="E290" s="28"/>
      <c r="F290" s="29"/>
      <c r="G290" s="27"/>
      <c r="H290" s="30" t="s">
        <v>168</v>
      </c>
      <c r="I290" s="31" t="n">
        <v>1.53</v>
      </c>
      <c r="J290" s="30" t="s">
        <v>169</v>
      </c>
    </row>
    <row r="291" customFormat="false" ht="12.75" hidden="false" customHeight="false" outlineLevel="0" collapsed="false">
      <c r="A291" s="1" t="s">
        <v>584</v>
      </c>
    </row>
    <row r="292" customFormat="false" ht="18" hidden="false" customHeight="false" outlineLevel="0" collapsed="false">
      <c r="C292" s="15" t="s">
        <v>607</v>
      </c>
      <c r="D292" s="45" t="s">
        <v>1</v>
      </c>
    </row>
    <row r="293" customFormat="false" ht="12.75" hidden="false" customHeight="false" outlineLevel="0" collapsed="false">
      <c r="C293" s="70" t="s">
        <v>609</v>
      </c>
      <c r="D293" s="70" t="s">
        <v>13</v>
      </c>
      <c r="E293" s="72" t="n">
        <v>1.8</v>
      </c>
      <c r="F293" s="73" t="n">
        <v>1.87</v>
      </c>
      <c r="G293" s="74" t="s">
        <v>206</v>
      </c>
    </row>
    <row r="294" customFormat="false" ht="12.75" hidden="false" customHeight="false" outlineLevel="0" collapsed="false">
      <c r="A294" s="1" t="s">
        <v>608</v>
      </c>
      <c r="C294" s="70" t="s">
        <v>610</v>
      </c>
      <c r="D294" s="70" t="s">
        <v>13</v>
      </c>
      <c r="E294" s="72" t="n">
        <v>1.9</v>
      </c>
      <c r="F294" s="73" t="n">
        <v>1.62</v>
      </c>
      <c r="G294" s="74" t="s">
        <v>206</v>
      </c>
      <c r="H294" s="30" t="s">
        <v>168</v>
      </c>
      <c r="I294" s="31" t="n">
        <v>1.62</v>
      </c>
      <c r="J294" s="30" t="s">
        <v>230</v>
      </c>
    </row>
    <row r="295" customFormat="false" ht="12.75" hidden="false" customHeight="false" outlineLevel="0" collapsed="false">
      <c r="A295" s="1" t="s">
        <v>608</v>
      </c>
      <c r="C295" s="70" t="s">
        <v>611</v>
      </c>
      <c r="D295" s="19" t="s">
        <v>77</v>
      </c>
      <c r="E295" s="72" t="n">
        <v>2.1</v>
      </c>
      <c r="F295" s="73" t="n">
        <v>0.83</v>
      </c>
      <c r="G295" s="74" t="s">
        <v>206</v>
      </c>
    </row>
    <row r="296" customFormat="false" ht="12.75" hidden="false" customHeight="false" outlineLevel="0" collapsed="false">
      <c r="A296" s="1" t="s">
        <v>608</v>
      </c>
      <c r="C296" s="70" t="s">
        <v>612</v>
      </c>
      <c r="D296" s="70" t="s">
        <v>49</v>
      </c>
      <c r="E296" s="72" t="n">
        <v>2.1</v>
      </c>
      <c r="F296" s="73" t="n">
        <v>0.81</v>
      </c>
      <c r="G296" s="74" t="s">
        <v>206</v>
      </c>
      <c r="H296" s="30" t="s">
        <v>168</v>
      </c>
      <c r="I296" s="31" t="n">
        <v>0.78</v>
      </c>
      <c r="J296" s="30" t="s">
        <v>230</v>
      </c>
    </row>
    <row r="297" customFormat="false" ht="12.75" hidden="false" customHeight="false" outlineLevel="0" collapsed="false">
      <c r="A297" s="1" t="s">
        <v>608</v>
      </c>
      <c r="C297" s="70" t="s">
        <v>613</v>
      </c>
      <c r="D297" s="70" t="s">
        <v>16</v>
      </c>
      <c r="E297" s="72" t="n">
        <v>2.2</v>
      </c>
      <c r="F297" s="73" t="n">
        <v>0.81</v>
      </c>
      <c r="G297" s="74" t="s">
        <v>206</v>
      </c>
    </row>
    <row r="298" customFormat="false" ht="12.75" hidden="false" customHeight="false" outlineLevel="0" collapsed="false">
      <c r="A298" s="1" t="s">
        <v>608</v>
      </c>
      <c r="C298" s="70" t="s">
        <v>614</v>
      </c>
      <c r="D298" s="70" t="s">
        <v>51</v>
      </c>
      <c r="E298" s="72" t="n">
        <v>2.2</v>
      </c>
      <c r="F298" s="73" t="n">
        <v>0.81</v>
      </c>
      <c r="G298" s="74" t="s">
        <v>206</v>
      </c>
    </row>
    <row r="299" customFormat="false" ht="12.75" hidden="false" customHeight="false" outlineLevel="0" collapsed="false">
      <c r="A299" s="1" t="s">
        <v>608</v>
      </c>
      <c r="C299" s="70" t="s">
        <v>615</v>
      </c>
      <c r="D299" s="70" t="s">
        <v>13</v>
      </c>
      <c r="E299" s="72" t="n">
        <v>2.3</v>
      </c>
      <c r="F299" s="73" t="n">
        <v>1.59</v>
      </c>
      <c r="G299" s="74" t="s">
        <v>206</v>
      </c>
    </row>
    <row r="300" customFormat="false" ht="12.75" hidden="false" customHeight="false" outlineLevel="0" collapsed="false">
      <c r="A300" s="1" t="s">
        <v>608</v>
      </c>
      <c r="C300" s="70" t="s">
        <v>616</v>
      </c>
      <c r="D300" s="70" t="s">
        <v>88</v>
      </c>
      <c r="E300" s="72" t="n">
        <v>2.4</v>
      </c>
      <c r="F300" s="73" t="n">
        <v>0.81</v>
      </c>
      <c r="G300" s="74" t="s">
        <v>206</v>
      </c>
    </row>
    <row r="301" customFormat="false" ht="12.75" hidden="false" customHeight="false" outlineLevel="0" collapsed="false">
      <c r="A301" s="1" t="s">
        <v>608</v>
      </c>
      <c r="C301" s="70" t="s">
        <v>617</v>
      </c>
      <c r="D301" s="70" t="s">
        <v>26</v>
      </c>
      <c r="E301" s="72" t="n">
        <v>2.4</v>
      </c>
      <c r="F301" s="73" t="n">
        <v>0.81</v>
      </c>
      <c r="G301" s="74" t="s">
        <v>206</v>
      </c>
    </row>
    <row r="302" customFormat="false" ht="12.75" hidden="false" customHeight="false" outlineLevel="0" collapsed="false">
      <c r="A302" s="1" t="s">
        <v>608</v>
      </c>
      <c r="C302" s="70" t="s">
        <v>618</v>
      </c>
      <c r="D302" s="70" t="s">
        <v>88</v>
      </c>
      <c r="E302" s="72" t="n">
        <v>2.5</v>
      </c>
      <c r="F302" s="73" t="n">
        <v>0.81</v>
      </c>
      <c r="G302" s="74" t="s">
        <v>206</v>
      </c>
    </row>
    <row r="303" customFormat="false" ht="12.75" hidden="false" customHeight="false" outlineLevel="0" collapsed="false">
      <c r="A303" s="1" t="s">
        <v>608</v>
      </c>
      <c r="C303" s="70" t="s">
        <v>619</v>
      </c>
      <c r="D303" s="70" t="s">
        <v>79</v>
      </c>
      <c r="E303" s="72" t="n">
        <v>2.6</v>
      </c>
      <c r="F303" s="73" t="n">
        <v>0.88</v>
      </c>
      <c r="G303" s="74" t="s">
        <v>206</v>
      </c>
    </row>
    <row r="304" customFormat="false" ht="12.75" hidden="false" customHeight="false" outlineLevel="0" collapsed="false">
      <c r="A304" s="1" t="s">
        <v>608</v>
      </c>
      <c r="C304" s="70" t="s">
        <v>621</v>
      </c>
      <c r="D304" s="70" t="s">
        <v>13</v>
      </c>
      <c r="E304" s="72" t="n">
        <v>1.6</v>
      </c>
      <c r="F304" s="73" t="n">
        <v>1.85</v>
      </c>
      <c r="G304" s="74" t="s">
        <v>206</v>
      </c>
    </row>
    <row r="305" customFormat="false" ht="12.75" hidden="false" customHeight="false" outlineLevel="0" collapsed="false">
      <c r="A305" s="1" t="s">
        <v>620</v>
      </c>
      <c r="C305" s="70" t="s">
        <v>622</v>
      </c>
      <c r="D305" s="70" t="s">
        <v>16</v>
      </c>
      <c r="E305" s="72" t="n">
        <v>2.1</v>
      </c>
      <c r="F305" s="73" t="n">
        <v>0.81</v>
      </c>
      <c r="G305" s="74" t="s">
        <v>206</v>
      </c>
    </row>
    <row r="306" customFormat="false" ht="12.75" hidden="false" customHeight="false" outlineLevel="0" collapsed="false">
      <c r="A306" s="1" t="s">
        <v>620</v>
      </c>
      <c r="C306" s="70" t="s">
        <v>623</v>
      </c>
      <c r="D306" s="70" t="s">
        <v>24</v>
      </c>
      <c r="E306" s="72" t="n">
        <v>2.3</v>
      </c>
      <c r="F306" s="73" t="n">
        <v>0.94</v>
      </c>
      <c r="G306" s="74" t="s">
        <v>206</v>
      </c>
      <c r="K306" s="4"/>
      <c r="L306" s="4"/>
    </row>
    <row r="307" customFormat="false" ht="12.75" hidden="false" customHeight="false" outlineLevel="0" collapsed="false">
      <c r="A307" s="1" t="s">
        <v>620</v>
      </c>
      <c r="C307" s="70" t="s">
        <v>624</v>
      </c>
      <c r="D307" s="70" t="s">
        <v>18</v>
      </c>
      <c r="E307" s="72" t="n">
        <v>2.5</v>
      </c>
      <c r="F307" s="73" t="n">
        <v>0.81</v>
      </c>
      <c r="G307" s="74" t="s">
        <v>206</v>
      </c>
      <c r="K307" s="4"/>
      <c r="L307" s="4"/>
    </row>
    <row r="308" customFormat="false" ht="12.75" hidden="false" customHeight="false" outlineLevel="0" collapsed="false">
      <c r="A308" s="1" t="s">
        <v>620</v>
      </c>
      <c r="C308" s="70" t="s">
        <v>626</v>
      </c>
      <c r="D308" s="19" t="s">
        <v>77</v>
      </c>
      <c r="E308" s="72" t="n">
        <v>2.5</v>
      </c>
      <c r="F308" s="73" t="n">
        <v>1.11</v>
      </c>
      <c r="G308" s="74" t="s">
        <v>206</v>
      </c>
      <c r="K308" s="4"/>
      <c r="L308" s="4"/>
    </row>
    <row r="309" customFormat="false" ht="12.75" hidden="false" customHeight="false" outlineLevel="0" collapsed="false">
      <c r="A309" s="1" t="s">
        <v>625</v>
      </c>
      <c r="C309" s="70" t="s">
        <v>627</v>
      </c>
      <c r="D309" s="70" t="s">
        <v>88</v>
      </c>
      <c r="E309" s="72" t="n">
        <v>2.5</v>
      </c>
      <c r="F309" s="73" t="n">
        <v>1.08</v>
      </c>
      <c r="G309" s="74" t="s">
        <v>206</v>
      </c>
      <c r="K309" s="4"/>
      <c r="L309" s="4"/>
    </row>
    <row r="310" customFormat="false" ht="12.75" hidden="false" customHeight="false" outlineLevel="0" collapsed="false">
      <c r="A310" s="1" t="s">
        <v>625</v>
      </c>
      <c r="C310" s="27" t="s">
        <v>629</v>
      </c>
      <c r="D310" s="27" t="s">
        <v>13</v>
      </c>
      <c r="E310" s="28"/>
      <c r="F310" s="29"/>
      <c r="G310" s="27"/>
      <c r="H310" s="30" t="s">
        <v>61</v>
      </c>
      <c r="I310" s="31" t="n">
        <v>1.92</v>
      </c>
      <c r="J310" s="30" t="s">
        <v>230</v>
      </c>
    </row>
    <row r="311" customFormat="false" ht="12.75" hidden="false" customHeight="false" outlineLevel="0" collapsed="false">
      <c r="A311" s="1" t="s">
        <v>628</v>
      </c>
      <c r="C311" s="27" t="s">
        <v>630</v>
      </c>
      <c r="D311" s="27" t="s">
        <v>77</v>
      </c>
      <c r="E311" s="28"/>
      <c r="F311" s="29"/>
      <c r="G311" s="27"/>
      <c r="H311" s="30" t="s">
        <v>61</v>
      </c>
      <c r="I311" s="31" t="n">
        <v>1.47</v>
      </c>
      <c r="J311" s="30" t="s">
        <v>230</v>
      </c>
    </row>
    <row r="312" customFormat="false" ht="12.75" hidden="false" customHeight="false" outlineLevel="0" collapsed="false">
      <c r="A312" s="1" t="s">
        <v>628</v>
      </c>
      <c r="C312" s="27" t="s">
        <v>631</v>
      </c>
      <c r="D312" s="27" t="s">
        <v>507</v>
      </c>
      <c r="E312" s="28"/>
      <c r="F312" s="29"/>
      <c r="G312" s="27"/>
      <c r="H312" s="30" t="s">
        <v>61</v>
      </c>
      <c r="I312" s="31" t="n">
        <v>1.49</v>
      </c>
      <c r="J312" s="30" t="s">
        <v>230</v>
      </c>
    </row>
    <row r="313" customFormat="false" ht="12.75" hidden="false" customHeight="false" outlineLevel="0" collapsed="false">
      <c r="A313" s="1" t="s">
        <v>628</v>
      </c>
      <c r="C313" s="27" t="s">
        <v>632</v>
      </c>
      <c r="D313" s="27" t="s">
        <v>13</v>
      </c>
      <c r="E313" s="28"/>
      <c r="F313" s="29"/>
      <c r="G313" s="27"/>
      <c r="H313" s="30" t="s">
        <v>61</v>
      </c>
      <c r="I313" s="31" t="n">
        <v>1.84</v>
      </c>
      <c r="J313" s="30" t="s">
        <v>230</v>
      </c>
    </row>
    <row r="314" customFormat="false" ht="12.75" hidden="false" customHeight="false" outlineLevel="0" collapsed="false">
      <c r="A314" s="1" t="s">
        <v>628</v>
      </c>
      <c r="C314" s="27" t="s">
        <v>633</v>
      </c>
      <c r="D314" s="27" t="s">
        <v>24</v>
      </c>
      <c r="E314" s="28"/>
      <c r="F314" s="29"/>
      <c r="G314" s="27"/>
      <c r="H314" s="30" t="s">
        <v>61</v>
      </c>
      <c r="I314" s="31" t="n">
        <v>0.83</v>
      </c>
      <c r="J314" s="30" t="s">
        <v>230</v>
      </c>
    </row>
    <row r="315" customFormat="false" ht="12.75" hidden="false" customHeight="false" outlineLevel="0" collapsed="false">
      <c r="A315" s="1" t="s">
        <v>628</v>
      </c>
      <c r="C315" s="27" t="s">
        <v>634</v>
      </c>
      <c r="D315" s="27" t="s">
        <v>13</v>
      </c>
      <c r="E315" s="28"/>
      <c r="F315" s="29"/>
      <c r="G315" s="27"/>
      <c r="H315" s="30" t="s">
        <v>61</v>
      </c>
      <c r="I315" s="31" t="n">
        <v>1.84</v>
      </c>
      <c r="J315" s="30" t="s">
        <v>230</v>
      </c>
    </row>
    <row r="316" customFormat="false" ht="12.75" hidden="false" customHeight="false" outlineLevel="0" collapsed="false">
      <c r="A316" s="1" t="s">
        <v>628</v>
      </c>
      <c r="C316" s="27" t="s">
        <v>635</v>
      </c>
      <c r="D316" s="27" t="s">
        <v>13</v>
      </c>
      <c r="E316" s="28"/>
      <c r="F316" s="29"/>
      <c r="G316" s="27"/>
      <c r="H316" s="30" t="s">
        <v>61</v>
      </c>
      <c r="I316" s="31" t="n">
        <v>1.92</v>
      </c>
      <c r="J316" s="30" t="s">
        <v>230</v>
      </c>
    </row>
    <row r="317" customFormat="false" ht="12.75" hidden="false" customHeight="false" outlineLevel="0" collapsed="false">
      <c r="A317" s="1" t="s">
        <v>628</v>
      </c>
      <c r="C317" s="27" t="s">
        <v>636</v>
      </c>
      <c r="D317" s="27" t="s">
        <v>13</v>
      </c>
      <c r="E317" s="28"/>
      <c r="F317" s="29"/>
      <c r="G317" s="27"/>
      <c r="H317" s="30" t="s">
        <v>61</v>
      </c>
      <c r="I317" s="31" t="n">
        <v>1.85</v>
      </c>
      <c r="J317" s="30" t="s">
        <v>230</v>
      </c>
    </row>
    <row r="318" customFormat="false" ht="12.75" hidden="false" customHeight="false" outlineLevel="0" collapsed="false">
      <c r="A318" s="1" t="s">
        <v>628</v>
      </c>
      <c r="C318" s="27" t="s">
        <v>637</v>
      </c>
      <c r="D318" s="27" t="s">
        <v>13</v>
      </c>
      <c r="E318" s="28"/>
      <c r="F318" s="29"/>
      <c r="G318" s="27"/>
      <c r="H318" s="30" t="s">
        <v>168</v>
      </c>
      <c r="I318" s="31" t="n">
        <v>1.78</v>
      </c>
      <c r="J318" s="30" t="s">
        <v>230</v>
      </c>
    </row>
    <row r="319" customFormat="false" ht="12.75" hidden="false" customHeight="false" outlineLevel="0" collapsed="false">
      <c r="A319" s="1" t="s">
        <v>628</v>
      </c>
      <c r="C319" s="27" t="s">
        <v>638</v>
      </c>
      <c r="D319" s="27" t="s">
        <v>26</v>
      </c>
      <c r="E319" s="28"/>
      <c r="F319" s="29"/>
      <c r="G319" s="27"/>
      <c r="H319" s="30" t="s">
        <v>168</v>
      </c>
      <c r="I319" s="31" t="n">
        <v>0.81</v>
      </c>
      <c r="J319" s="30" t="s">
        <v>230</v>
      </c>
    </row>
    <row r="320" customFormat="false" ht="12.75" hidden="false" customHeight="false" outlineLevel="0" collapsed="false">
      <c r="A320" s="1" t="s">
        <v>628</v>
      </c>
      <c r="C320" s="27" t="s">
        <v>639</v>
      </c>
      <c r="D320" s="27" t="s">
        <v>18</v>
      </c>
      <c r="E320" s="28"/>
      <c r="F320" s="29"/>
      <c r="G320" s="27"/>
      <c r="H320" s="30" t="s">
        <v>168</v>
      </c>
      <c r="I320" s="31" t="n">
        <v>0.81</v>
      </c>
      <c r="J320" s="30" t="s">
        <v>230</v>
      </c>
    </row>
    <row r="321" customFormat="false" ht="12.75" hidden="false" customHeight="false" outlineLevel="0" collapsed="false">
      <c r="A321" s="1" t="s">
        <v>628</v>
      </c>
      <c r="C321" s="27" t="s">
        <v>640</v>
      </c>
      <c r="D321" s="27" t="s">
        <v>88</v>
      </c>
      <c r="E321" s="28"/>
      <c r="F321" s="29"/>
      <c r="G321" s="27"/>
      <c r="H321" s="30" t="s">
        <v>168</v>
      </c>
      <c r="I321" s="31" t="n">
        <v>1</v>
      </c>
      <c r="J321" s="30" t="s">
        <v>230</v>
      </c>
    </row>
    <row r="322" customFormat="false" ht="12.75" hidden="false" customHeight="false" outlineLevel="0" collapsed="false">
      <c r="A322" s="1" t="s">
        <v>628</v>
      </c>
      <c r="C322" s="27" t="s">
        <v>641</v>
      </c>
      <c r="D322" s="27" t="s">
        <v>16</v>
      </c>
      <c r="E322" s="28"/>
      <c r="F322" s="29"/>
      <c r="G322" s="27"/>
      <c r="H322" s="30" t="s">
        <v>168</v>
      </c>
      <c r="I322" s="31" t="n">
        <v>0.83</v>
      </c>
      <c r="J322" s="30" t="s">
        <v>230</v>
      </c>
    </row>
    <row r="323" customFormat="false" ht="12.75" hidden="false" customHeight="false" outlineLevel="0" collapsed="false">
      <c r="A323" s="1" t="s">
        <v>628</v>
      </c>
      <c r="C323" s="27" t="s">
        <v>642</v>
      </c>
      <c r="D323" s="27" t="s">
        <v>79</v>
      </c>
      <c r="E323" s="28"/>
      <c r="F323" s="29"/>
      <c r="G323" s="27"/>
      <c r="H323" s="30" t="s">
        <v>168</v>
      </c>
      <c r="I323" s="31" t="n">
        <v>0.83</v>
      </c>
      <c r="J323" s="30" t="s">
        <v>230</v>
      </c>
    </row>
    <row r="324" customFormat="false" ht="12.75" hidden="false" customHeight="false" outlineLevel="0" collapsed="false">
      <c r="A324" s="1" t="s">
        <v>628</v>
      </c>
      <c r="C324" s="27" t="s">
        <v>643</v>
      </c>
      <c r="D324" s="27" t="s">
        <v>20</v>
      </c>
      <c r="E324" s="28"/>
      <c r="F324" s="29"/>
      <c r="G324" s="27"/>
      <c r="H324" s="30" t="s">
        <v>168</v>
      </c>
      <c r="I324" s="31" t="n">
        <v>0.81</v>
      </c>
      <c r="J324" s="30" t="s">
        <v>230</v>
      </c>
    </row>
    <row r="325" customFormat="false" ht="12.75" hidden="false" customHeight="false" outlineLevel="0" collapsed="false">
      <c r="A325" s="1" t="s">
        <v>628</v>
      </c>
      <c r="C325" s="27" t="s">
        <v>644</v>
      </c>
      <c r="D325" s="27" t="s">
        <v>13</v>
      </c>
      <c r="E325" s="28"/>
      <c r="F325" s="29"/>
      <c r="G325" s="27"/>
      <c r="H325" s="30" t="s">
        <v>168</v>
      </c>
      <c r="I325" s="31" t="n">
        <v>1.57</v>
      </c>
      <c r="J325" s="30" t="s">
        <v>230</v>
      </c>
    </row>
    <row r="326" customFormat="false" ht="12.75" hidden="false" customHeight="false" outlineLevel="0" collapsed="false">
      <c r="A326" s="1" t="s">
        <v>628</v>
      </c>
      <c r="K326" s="4"/>
      <c r="L326" s="4"/>
    </row>
    <row r="327" customFormat="false" ht="18" hidden="false" customHeight="false" outlineLevel="0" collapsed="false">
      <c r="C327" s="15" t="s">
        <v>3996</v>
      </c>
      <c r="D327" s="45" t="s">
        <v>1</v>
      </c>
      <c r="K327" s="4"/>
      <c r="L327" s="4"/>
    </row>
    <row r="328" customFormat="false" ht="12.75" hidden="false" customHeight="false" outlineLevel="0" collapsed="false">
      <c r="C328" s="27" t="s">
        <v>646</v>
      </c>
      <c r="D328" s="27" t="s">
        <v>647</v>
      </c>
      <c r="E328" s="28"/>
      <c r="F328" s="29"/>
      <c r="G328" s="27"/>
      <c r="H328" s="30" t="s">
        <v>61</v>
      </c>
      <c r="I328" s="31" t="n">
        <v>5.45</v>
      </c>
      <c r="J328" s="30" t="s">
        <v>648</v>
      </c>
    </row>
    <row r="329" customFormat="false" ht="12.75" hidden="false" customHeight="false" outlineLevel="0" collapsed="false">
      <c r="A329" s="1" t="s">
        <v>645</v>
      </c>
      <c r="C329" s="27" t="s">
        <v>649</v>
      </c>
      <c r="D329" s="27" t="s">
        <v>13</v>
      </c>
      <c r="E329" s="28"/>
      <c r="F329" s="29"/>
      <c r="G329" s="27"/>
      <c r="H329" s="30" t="s">
        <v>61</v>
      </c>
      <c r="I329" s="31" t="n">
        <v>7.01</v>
      </c>
      <c r="J329" s="30" t="s">
        <v>648</v>
      </c>
    </row>
    <row r="330" customFormat="false" ht="12.75" hidden="false" customHeight="false" outlineLevel="0" collapsed="false">
      <c r="A330" s="1" t="s">
        <v>645</v>
      </c>
      <c r="C330" s="27" t="s">
        <v>650</v>
      </c>
      <c r="D330" s="27" t="s">
        <v>18</v>
      </c>
      <c r="E330" s="28"/>
      <c r="F330" s="29"/>
      <c r="G330" s="27"/>
      <c r="H330" s="30" t="s">
        <v>168</v>
      </c>
      <c r="I330" s="31" t="n">
        <v>1.99</v>
      </c>
      <c r="J330" s="30" t="s">
        <v>648</v>
      </c>
    </row>
    <row r="331" customFormat="false" ht="12.75" hidden="false" customHeight="false" outlineLevel="0" collapsed="false">
      <c r="A331" s="1" t="s">
        <v>645</v>
      </c>
      <c r="C331" s="27" t="s">
        <v>651</v>
      </c>
      <c r="D331" s="27" t="s">
        <v>22</v>
      </c>
      <c r="E331" s="28"/>
      <c r="F331" s="29"/>
      <c r="G331" s="27"/>
      <c r="H331" s="30" t="s">
        <v>168</v>
      </c>
      <c r="I331" s="31" t="n">
        <v>1.99</v>
      </c>
      <c r="J331" s="30" t="s">
        <v>648</v>
      </c>
    </row>
    <row r="332" customFormat="false" ht="12.75" hidden="false" customHeight="false" outlineLevel="0" collapsed="false">
      <c r="A332" s="1" t="s">
        <v>645</v>
      </c>
      <c r="C332" s="27" t="s">
        <v>652</v>
      </c>
      <c r="D332" s="27" t="s">
        <v>653</v>
      </c>
      <c r="E332" s="28"/>
      <c r="F332" s="29"/>
      <c r="G332" s="27"/>
      <c r="H332" s="30" t="s">
        <v>168</v>
      </c>
      <c r="I332" s="31" t="n">
        <v>3.19</v>
      </c>
      <c r="J332" s="30" t="s">
        <v>648</v>
      </c>
    </row>
    <row r="333" customFormat="false" ht="12.75" hidden="false" customHeight="false" outlineLevel="0" collapsed="false">
      <c r="A333" s="1" t="s">
        <v>645</v>
      </c>
      <c r="C333" s="27" t="s">
        <v>654</v>
      </c>
      <c r="D333" s="27" t="s">
        <v>16</v>
      </c>
      <c r="E333" s="28"/>
      <c r="F333" s="29"/>
      <c r="G333" s="27"/>
      <c r="H333" s="30" t="s">
        <v>168</v>
      </c>
      <c r="I333" s="31" t="n">
        <v>1.99</v>
      </c>
      <c r="J333" s="30" t="s">
        <v>648</v>
      </c>
    </row>
    <row r="334" customFormat="false" ht="12.75" hidden="false" customHeight="false" outlineLevel="0" collapsed="false">
      <c r="A334" s="1" t="s">
        <v>645</v>
      </c>
      <c r="C334" s="27" t="s">
        <v>655</v>
      </c>
      <c r="D334" s="27" t="s">
        <v>49</v>
      </c>
      <c r="E334" s="28"/>
      <c r="F334" s="29"/>
      <c r="G334" s="27"/>
      <c r="H334" s="30" t="s">
        <v>168</v>
      </c>
      <c r="I334" s="31" t="n">
        <v>1.99</v>
      </c>
      <c r="J334" s="30" t="s">
        <v>648</v>
      </c>
    </row>
    <row r="335" customFormat="false" ht="12.75" hidden="false" customHeight="false" outlineLevel="0" collapsed="false">
      <c r="A335" s="1" t="s">
        <v>645</v>
      </c>
      <c r="C335" s="27" t="s">
        <v>656</v>
      </c>
      <c r="D335" s="27" t="s">
        <v>51</v>
      </c>
      <c r="E335" s="28"/>
      <c r="F335" s="29"/>
      <c r="G335" s="27"/>
      <c r="H335" s="30" t="s">
        <v>168</v>
      </c>
      <c r="I335" s="31" t="n">
        <v>1.99</v>
      </c>
      <c r="J335" s="30" t="s">
        <v>648</v>
      </c>
    </row>
    <row r="336" customFormat="false" ht="12.75" hidden="false" customHeight="false" outlineLevel="0" collapsed="false">
      <c r="A336" s="1" t="s">
        <v>645</v>
      </c>
      <c r="C336" s="27" t="s">
        <v>657</v>
      </c>
      <c r="D336" s="27" t="s">
        <v>583</v>
      </c>
      <c r="E336" s="28"/>
      <c r="F336" s="29"/>
      <c r="G336" s="27"/>
      <c r="H336" s="30" t="s">
        <v>168</v>
      </c>
      <c r="I336" s="31" t="n">
        <v>3.43</v>
      </c>
      <c r="J336" s="30" t="s">
        <v>648</v>
      </c>
    </row>
    <row r="337" customFormat="false" ht="12.75" hidden="false" customHeight="false" outlineLevel="0" collapsed="false">
      <c r="A337" s="1" t="s">
        <v>645</v>
      </c>
    </row>
    <row r="338" customFormat="false" ht="18" hidden="false" customHeight="false" outlineLevel="0" collapsed="false">
      <c r="C338" s="15" t="s">
        <v>3997</v>
      </c>
      <c r="D338" s="45" t="s">
        <v>1</v>
      </c>
    </row>
    <row r="339" customFormat="false" ht="12.75" hidden="false" customHeight="false" outlineLevel="0" collapsed="false">
      <c r="C339" s="27" t="s">
        <v>709</v>
      </c>
      <c r="D339" s="27" t="s">
        <v>77</v>
      </c>
      <c r="E339" s="28"/>
      <c r="F339" s="29"/>
      <c r="G339" s="27"/>
      <c r="H339" s="30" t="s">
        <v>61</v>
      </c>
      <c r="I339" s="31" t="n">
        <v>1.98</v>
      </c>
      <c r="J339" s="30" t="s">
        <v>710</v>
      </c>
    </row>
    <row r="340" customFormat="false" ht="12.75" hidden="false" customHeight="false" outlineLevel="0" collapsed="false">
      <c r="A340" s="1" t="s">
        <v>708</v>
      </c>
      <c r="C340" s="27" t="s">
        <v>711</v>
      </c>
      <c r="D340" s="27" t="s">
        <v>13</v>
      </c>
      <c r="E340" s="28"/>
      <c r="F340" s="29"/>
      <c r="G340" s="27"/>
      <c r="H340" s="30" t="s">
        <v>61</v>
      </c>
      <c r="I340" s="31" t="n">
        <v>3.99</v>
      </c>
      <c r="J340" s="30" t="s">
        <v>710</v>
      </c>
    </row>
    <row r="341" customFormat="false" ht="12.75" hidden="false" customHeight="false" outlineLevel="0" collapsed="false">
      <c r="A341" s="1" t="s">
        <v>708</v>
      </c>
      <c r="C341" s="27" t="s">
        <v>712</v>
      </c>
      <c r="D341" s="27" t="s">
        <v>13</v>
      </c>
      <c r="E341" s="28"/>
      <c r="F341" s="29"/>
      <c r="G341" s="27"/>
      <c r="H341" s="30" t="s">
        <v>61</v>
      </c>
      <c r="I341" s="31" t="n">
        <v>3.99</v>
      </c>
      <c r="J341" s="30" t="s">
        <v>710</v>
      </c>
    </row>
    <row r="342" customFormat="false" ht="12.75" hidden="false" customHeight="false" outlineLevel="0" collapsed="false">
      <c r="A342" s="1" t="s">
        <v>708</v>
      </c>
      <c r="C342" s="27" t="s">
        <v>713</v>
      </c>
      <c r="D342" s="27" t="s">
        <v>79</v>
      </c>
      <c r="E342" s="28"/>
      <c r="F342" s="29"/>
      <c r="G342" s="27"/>
      <c r="H342" s="30" t="s">
        <v>61</v>
      </c>
      <c r="I342" s="31" t="n">
        <v>1.78</v>
      </c>
      <c r="J342" s="30" t="s">
        <v>710</v>
      </c>
    </row>
    <row r="343" customFormat="false" ht="12.75" hidden="false" customHeight="false" outlineLevel="0" collapsed="false">
      <c r="A343" s="1" t="s">
        <v>708</v>
      </c>
      <c r="C343" s="27" t="s">
        <v>714</v>
      </c>
      <c r="D343" s="27" t="s">
        <v>13</v>
      </c>
      <c r="E343" s="28"/>
      <c r="F343" s="29"/>
      <c r="G343" s="27"/>
      <c r="H343" s="30" t="s">
        <v>61</v>
      </c>
      <c r="I343" s="31" t="n">
        <v>3.18</v>
      </c>
      <c r="J343" s="30" t="s">
        <v>710</v>
      </c>
    </row>
    <row r="344" customFormat="false" ht="12.75" hidden="false" customHeight="false" outlineLevel="0" collapsed="false">
      <c r="A344" s="1" t="s">
        <v>708</v>
      </c>
      <c r="C344" s="27" t="s">
        <v>715</v>
      </c>
      <c r="D344" s="27" t="s">
        <v>88</v>
      </c>
      <c r="E344" s="28"/>
      <c r="F344" s="29"/>
      <c r="G344" s="27"/>
      <c r="H344" s="30" t="s">
        <v>168</v>
      </c>
      <c r="I344" s="31" t="n">
        <v>1.7</v>
      </c>
      <c r="J344" s="30" t="s">
        <v>710</v>
      </c>
    </row>
    <row r="345" customFormat="false" ht="12.75" hidden="false" customHeight="false" outlineLevel="0" collapsed="false">
      <c r="A345" s="1" t="s">
        <v>708</v>
      </c>
    </row>
    <row r="346" customFormat="false" ht="18" hidden="false" customHeight="false" outlineLevel="0" collapsed="false">
      <c r="C346" s="15" t="s">
        <v>3998</v>
      </c>
      <c r="D346" s="45" t="s">
        <v>1</v>
      </c>
    </row>
    <row r="347" customFormat="false" ht="12.75" hidden="false" customHeight="false" outlineLevel="0" collapsed="false">
      <c r="C347" s="70" t="s">
        <v>772</v>
      </c>
      <c r="D347" s="70" t="s">
        <v>13</v>
      </c>
      <c r="E347" s="72" t="n">
        <v>1.9</v>
      </c>
      <c r="F347" s="73" t="n">
        <v>16.9</v>
      </c>
      <c r="G347" s="74" t="s">
        <v>648</v>
      </c>
    </row>
    <row r="348" customFormat="false" ht="12.75" hidden="false" customHeight="false" outlineLevel="0" collapsed="false">
      <c r="A348" s="1" t="s">
        <v>771</v>
      </c>
      <c r="C348" s="70" t="s">
        <v>773</v>
      </c>
      <c r="D348" s="70" t="s">
        <v>507</v>
      </c>
      <c r="E348" s="72" t="n">
        <v>2</v>
      </c>
      <c r="F348" s="73" t="n">
        <v>15.9</v>
      </c>
      <c r="G348" s="74" t="s">
        <v>648</v>
      </c>
      <c r="K348" s="4"/>
      <c r="L348" s="4"/>
    </row>
    <row r="349" customFormat="false" ht="12.75" hidden="false" customHeight="false" outlineLevel="0" collapsed="false">
      <c r="A349" s="1" t="s">
        <v>771</v>
      </c>
      <c r="C349" s="70" t="s">
        <v>774</v>
      </c>
      <c r="D349" s="70" t="s">
        <v>20</v>
      </c>
      <c r="E349" s="72" t="n">
        <v>2</v>
      </c>
      <c r="F349" s="73" t="n">
        <v>5.7</v>
      </c>
      <c r="G349" s="74" t="s">
        <v>648</v>
      </c>
      <c r="K349" s="4"/>
      <c r="L349" s="4"/>
    </row>
    <row r="350" customFormat="false" ht="12.75" hidden="false" customHeight="false" outlineLevel="0" collapsed="false">
      <c r="A350" s="1" t="s">
        <v>771</v>
      </c>
      <c r="C350" s="70" t="s">
        <v>775</v>
      </c>
      <c r="D350" s="70" t="s">
        <v>16</v>
      </c>
      <c r="E350" s="72" t="n">
        <v>2</v>
      </c>
      <c r="F350" s="73" t="n">
        <v>5.7</v>
      </c>
      <c r="G350" s="74" t="s">
        <v>648</v>
      </c>
      <c r="K350" s="4"/>
      <c r="L350" s="4"/>
    </row>
    <row r="351" customFormat="false" ht="12.75" hidden="false" customHeight="false" outlineLevel="0" collapsed="false">
      <c r="A351" s="1" t="s">
        <v>771</v>
      </c>
      <c r="C351" s="70" t="s">
        <v>776</v>
      </c>
      <c r="D351" s="70" t="s">
        <v>49</v>
      </c>
      <c r="E351" s="72" t="n">
        <v>2.2</v>
      </c>
      <c r="F351" s="73" t="n">
        <v>5.7</v>
      </c>
      <c r="G351" s="74" t="s">
        <v>648</v>
      </c>
      <c r="K351" s="4"/>
      <c r="L351" s="4"/>
    </row>
    <row r="352" customFormat="false" ht="12.75" hidden="false" customHeight="false" outlineLevel="0" collapsed="false">
      <c r="A352" s="1" t="s">
        <v>771</v>
      </c>
      <c r="C352" s="70" t="s">
        <v>777</v>
      </c>
      <c r="D352" s="70" t="s">
        <v>51</v>
      </c>
      <c r="E352" s="72" t="n">
        <v>2.2</v>
      </c>
      <c r="F352" s="73" t="n">
        <v>8.1</v>
      </c>
      <c r="G352" s="74" t="s">
        <v>648</v>
      </c>
    </row>
    <row r="353" customFormat="false" ht="12.75" hidden="false" customHeight="false" outlineLevel="0" collapsed="false">
      <c r="A353" s="1" t="s">
        <v>771</v>
      </c>
      <c r="C353" s="70" t="s">
        <v>778</v>
      </c>
      <c r="D353" s="70" t="s">
        <v>53</v>
      </c>
      <c r="E353" s="72" t="n">
        <v>2.2</v>
      </c>
      <c r="F353" s="73" t="n">
        <v>7</v>
      </c>
      <c r="G353" s="74" t="s">
        <v>648</v>
      </c>
      <c r="K353" s="4"/>
      <c r="L353" s="4"/>
    </row>
    <row r="354" customFormat="false" ht="12.75" hidden="false" customHeight="false" outlineLevel="0" collapsed="false">
      <c r="A354" s="1" t="s">
        <v>771</v>
      </c>
      <c r="C354" s="70" t="s">
        <v>779</v>
      </c>
      <c r="D354" s="70" t="s">
        <v>22</v>
      </c>
      <c r="E354" s="72" t="n">
        <v>2.3</v>
      </c>
      <c r="F354" s="73" t="n">
        <v>5.7</v>
      </c>
      <c r="G354" s="74" t="s">
        <v>648</v>
      </c>
      <c r="K354" s="4"/>
      <c r="L354" s="4"/>
    </row>
    <row r="355" customFormat="false" ht="12.75" hidden="false" customHeight="false" outlineLevel="0" collapsed="false">
      <c r="A355" s="1" t="s">
        <v>771</v>
      </c>
      <c r="E355" s="116"/>
    </row>
    <row r="356" customFormat="false" ht="18" hidden="false" customHeight="false" outlineLevel="0" collapsed="false">
      <c r="C356" s="15" t="s">
        <v>794</v>
      </c>
      <c r="D356" s="45" t="s">
        <v>1</v>
      </c>
      <c r="E356" s="116"/>
    </row>
    <row r="357" customFormat="false" ht="12.75" hidden="false" customHeight="false" outlineLevel="0" collapsed="false">
      <c r="C357" s="27" t="s">
        <v>796</v>
      </c>
      <c r="D357" s="27" t="s">
        <v>18</v>
      </c>
      <c r="E357" s="28"/>
      <c r="F357" s="29"/>
      <c r="G357" s="27"/>
      <c r="H357" s="30" t="s">
        <v>61</v>
      </c>
      <c r="I357" s="31" t="n">
        <v>0.79</v>
      </c>
      <c r="J357" s="30" t="s">
        <v>230</v>
      </c>
    </row>
    <row r="358" customFormat="false" ht="12.75" hidden="false" customHeight="false" outlineLevel="0" collapsed="false">
      <c r="A358" s="1" t="s">
        <v>795</v>
      </c>
      <c r="C358" s="27" t="s">
        <v>797</v>
      </c>
      <c r="D358" s="27" t="s">
        <v>88</v>
      </c>
      <c r="E358" s="28"/>
      <c r="F358" s="29"/>
      <c r="G358" s="27"/>
      <c r="H358" s="30" t="s">
        <v>61</v>
      </c>
      <c r="I358" s="31" t="n">
        <v>0.75</v>
      </c>
      <c r="J358" s="30" t="s">
        <v>230</v>
      </c>
    </row>
    <row r="359" customFormat="false" ht="12.75" hidden="false" customHeight="false" outlineLevel="0" collapsed="false">
      <c r="A359" s="1" t="s">
        <v>795</v>
      </c>
      <c r="C359" s="27" t="s">
        <v>798</v>
      </c>
      <c r="D359" s="27" t="s">
        <v>79</v>
      </c>
      <c r="E359" s="28"/>
      <c r="F359" s="29"/>
      <c r="G359" s="27"/>
      <c r="H359" s="30" t="s">
        <v>61</v>
      </c>
      <c r="I359" s="31" t="n">
        <v>1.79</v>
      </c>
      <c r="J359" s="30" t="s">
        <v>230</v>
      </c>
    </row>
    <row r="360" customFormat="false" ht="12.75" hidden="false" customHeight="false" outlineLevel="0" collapsed="false">
      <c r="A360" s="1" t="s">
        <v>795</v>
      </c>
      <c r="C360" s="27" t="s">
        <v>799</v>
      </c>
      <c r="D360" s="27" t="s">
        <v>70</v>
      </c>
      <c r="E360" s="28"/>
      <c r="F360" s="29"/>
      <c r="G360" s="27"/>
      <c r="H360" s="30" t="s">
        <v>61</v>
      </c>
      <c r="I360" s="31" t="n">
        <v>1.39</v>
      </c>
      <c r="J360" s="30" t="s">
        <v>230</v>
      </c>
    </row>
    <row r="361" customFormat="false" ht="12.75" hidden="false" customHeight="false" outlineLevel="0" collapsed="false">
      <c r="A361" s="1" t="s">
        <v>795</v>
      </c>
      <c r="C361" s="27" t="s">
        <v>800</v>
      </c>
      <c r="D361" s="27" t="s">
        <v>20</v>
      </c>
      <c r="E361" s="28"/>
      <c r="F361" s="29"/>
      <c r="G361" s="27"/>
      <c r="H361" s="30" t="s">
        <v>61</v>
      </c>
      <c r="I361" s="31" t="n">
        <v>0.73</v>
      </c>
      <c r="J361" s="30" t="s">
        <v>230</v>
      </c>
    </row>
    <row r="362" customFormat="false" ht="12.75" hidden="false" customHeight="false" outlineLevel="0" collapsed="false">
      <c r="A362" s="1" t="s">
        <v>795</v>
      </c>
      <c r="C362" s="27" t="s">
        <v>801</v>
      </c>
      <c r="D362" s="27" t="s">
        <v>13</v>
      </c>
      <c r="E362" s="28"/>
      <c r="F362" s="29"/>
      <c r="G362" s="27"/>
      <c r="H362" s="30" t="s">
        <v>168</v>
      </c>
      <c r="I362" s="31" t="n">
        <v>1.79</v>
      </c>
      <c r="J362" s="30" t="s">
        <v>230</v>
      </c>
    </row>
    <row r="363" customFormat="false" ht="12.75" hidden="false" customHeight="false" outlineLevel="0" collapsed="false">
      <c r="A363" s="1" t="s">
        <v>795</v>
      </c>
      <c r="C363" s="27" t="s">
        <v>802</v>
      </c>
      <c r="D363" s="27" t="s">
        <v>13</v>
      </c>
      <c r="E363" s="28"/>
      <c r="F363" s="29"/>
      <c r="G363" s="27"/>
      <c r="H363" s="30" t="s">
        <v>168</v>
      </c>
      <c r="I363" s="31" t="n">
        <v>1.49</v>
      </c>
      <c r="J363" s="30" t="s">
        <v>230</v>
      </c>
    </row>
    <row r="364" customFormat="false" ht="12.75" hidden="false" customHeight="false" outlineLevel="0" collapsed="false">
      <c r="A364" s="1" t="s">
        <v>795</v>
      </c>
      <c r="C364" s="27" t="s">
        <v>803</v>
      </c>
      <c r="D364" s="27" t="s">
        <v>13</v>
      </c>
      <c r="E364" s="28"/>
      <c r="F364" s="29"/>
      <c r="G364" s="27"/>
      <c r="H364" s="30" t="s">
        <v>168</v>
      </c>
      <c r="I364" s="31" t="n">
        <v>1.49</v>
      </c>
      <c r="J364" s="30" t="s">
        <v>230</v>
      </c>
    </row>
    <row r="365" customFormat="false" ht="12.75" hidden="false" customHeight="false" outlineLevel="0" collapsed="false">
      <c r="A365" s="1" t="s">
        <v>795</v>
      </c>
      <c r="C365" s="27" t="s">
        <v>804</v>
      </c>
      <c r="D365" s="27" t="s">
        <v>13</v>
      </c>
      <c r="E365" s="28"/>
      <c r="F365" s="29"/>
      <c r="G365" s="27"/>
      <c r="H365" s="30" t="s">
        <v>168</v>
      </c>
      <c r="I365" s="31" t="n">
        <v>2.29</v>
      </c>
      <c r="J365" s="30" t="s">
        <v>230</v>
      </c>
    </row>
    <row r="366" customFormat="false" ht="12.75" hidden="false" customHeight="false" outlineLevel="0" collapsed="false">
      <c r="A366" s="1" t="s">
        <v>795</v>
      </c>
      <c r="C366" s="27" t="s">
        <v>806</v>
      </c>
      <c r="D366" s="27" t="s">
        <v>507</v>
      </c>
      <c r="E366" s="28"/>
      <c r="F366" s="29"/>
      <c r="G366" s="27"/>
      <c r="H366" s="30" t="s">
        <v>168</v>
      </c>
      <c r="I366" s="31" t="n">
        <v>1.39</v>
      </c>
      <c r="J366" s="30" t="s">
        <v>230</v>
      </c>
    </row>
    <row r="367" customFormat="false" ht="12.75" hidden="false" customHeight="false" outlineLevel="0" collapsed="false">
      <c r="A367" s="1" t="s">
        <v>805</v>
      </c>
      <c r="C367" s="27" t="s">
        <v>808</v>
      </c>
      <c r="D367" s="27" t="s">
        <v>77</v>
      </c>
      <c r="E367" s="28"/>
      <c r="F367" s="29"/>
      <c r="G367" s="27"/>
      <c r="H367" s="30" t="s">
        <v>61</v>
      </c>
      <c r="I367" s="31" t="n">
        <v>2.29</v>
      </c>
      <c r="J367" s="30" t="s">
        <v>230</v>
      </c>
    </row>
    <row r="368" customFormat="false" ht="12.75" hidden="false" customHeight="false" outlineLevel="0" collapsed="false">
      <c r="A368" s="1" t="s">
        <v>807</v>
      </c>
      <c r="C368" s="27" t="s">
        <v>809</v>
      </c>
      <c r="D368" s="27" t="s">
        <v>13</v>
      </c>
      <c r="E368" s="28"/>
      <c r="F368" s="29"/>
      <c r="G368" s="27"/>
      <c r="H368" s="30" t="s">
        <v>61</v>
      </c>
      <c r="I368" s="31" t="n">
        <v>1.99</v>
      </c>
      <c r="J368" s="30" t="s">
        <v>230</v>
      </c>
    </row>
    <row r="369" customFormat="false" ht="12.75" hidden="false" customHeight="false" outlineLevel="0" collapsed="false">
      <c r="A369" s="1" t="s">
        <v>807</v>
      </c>
      <c r="C369" s="27" t="s">
        <v>810</v>
      </c>
      <c r="D369" s="27" t="s">
        <v>13</v>
      </c>
      <c r="E369" s="28"/>
      <c r="F369" s="29"/>
      <c r="G369" s="27"/>
      <c r="H369" s="30" t="s">
        <v>61</v>
      </c>
      <c r="I369" s="31" t="n">
        <v>2.99</v>
      </c>
      <c r="J369" s="30" t="s">
        <v>230</v>
      </c>
    </row>
    <row r="370" customFormat="false" ht="12.75" hidden="false" customHeight="false" outlineLevel="0" collapsed="false">
      <c r="A370" s="1" t="s">
        <v>807</v>
      </c>
      <c r="C370" s="27" t="s">
        <v>811</v>
      </c>
      <c r="D370" s="27" t="s">
        <v>13</v>
      </c>
      <c r="E370" s="28"/>
      <c r="F370" s="29"/>
      <c r="G370" s="27"/>
      <c r="H370" s="30" t="s">
        <v>61</v>
      </c>
      <c r="I370" s="31" t="n">
        <v>2.49</v>
      </c>
      <c r="J370" s="30" t="s">
        <v>230</v>
      </c>
    </row>
    <row r="371" customFormat="false" ht="12.75" hidden="false" customHeight="false" outlineLevel="0" collapsed="false">
      <c r="A371" s="1" t="s">
        <v>807</v>
      </c>
      <c r="C371" s="27" t="s">
        <v>812</v>
      </c>
      <c r="D371" s="27" t="s">
        <v>49</v>
      </c>
      <c r="E371" s="28"/>
      <c r="F371" s="29"/>
      <c r="G371" s="27"/>
      <c r="H371" s="30" t="s">
        <v>61</v>
      </c>
      <c r="I371" s="31" t="n">
        <v>1.39</v>
      </c>
      <c r="J371" s="30" t="s">
        <v>230</v>
      </c>
    </row>
    <row r="372" customFormat="false" ht="12.75" hidden="false" customHeight="false" outlineLevel="0" collapsed="false">
      <c r="A372" s="1" t="s">
        <v>807</v>
      </c>
      <c r="C372" s="27" t="s">
        <v>813</v>
      </c>
      <c r="D372" s="27" t="s">
        <v>26</v>
      </c>
      <c r="E372" s="28"/>
      <c r="F372" s="29"/>
      <c r="G372" s="27"/>
      <c r="H372" s="30" t="s">
        <v>61</v>
      </c>
      <c r="I372" s="31" t="n">
        <v>0.73</v>
      </c>
      <c r="J372" s="30" t="s">
        <v>230</v>
      </c>
    </row>
    <row r="373" customFormat="false" ht="12.75" hidden="false" customHeight="false" outlineLevel="0" collapsed="false">
      <c r="A373" s="1" t="s">
        <v>807</v>
      </c>
      <c r="C373" s="27" t="s">
        <v>814</v>
      </c>
      <c r="D373" s="27" t="s">
        <v>13</v>
      </c>
      <c r="E373" s="28"/>
      <c r="F373" s="29"/>
      <c r="G373" s="27"/>
      <c r="H373" s="30" t="s">
        <v>61</v>
      </c>
      <c r="I373" s="31" t="n">
        <v>3.45</v>
      </c>
      <c r="J373" s="30" t="s">
        <v>230</v>
      </c>
    </row>
    <row r="374" customFormat="false" ht="12.75" hidden="false" customHeight="false" outlineLevel="0" collapsed="false">
      <c r="A374" s="1" t="s">
        <v>807</v>
      </c>
      <c r="C374" s="27" t="s">
        <v>815</v>
      </c>
      <c r="D374" s="27" t="s">
        <v>507</v>
      </c>
      <c r="E374" s="28"/>
      <c r="F374" s="29"/>
      <c r="G374" s="27"/>
      <c r="H374" s="30" t="s">
        <v>61</v>
      </c>
      <c r="I374" s="31" t="n">
        <v>2.99</v>
      </c>
      <c r="J374" s="30" t="s">
        <v>230</v>
      </c>
    </row>
    <row r="375" customFormat="false" ht="12.75" hidden="false" customHeight="false" outlineLevel="0" collapsed="false">
      <c r="A375" s="1" t="s">
        <v>807</v>
      </c>
      <c r="C375" s="27" t="s">
        <v>816</v>
      </c>
      <c r="D375" s="27" t="s">
        <v>88</v>
      </c>
      <c r="E375" s="28"/>
      <c r="F375" s="29"/>
      <c r="G375" s="27"/>
      <c r="H375" s="30" t="s">
        <v>61</v>
      </c>
      <c r="I375" s="31" t="n">
        <v>1.75</v>
      </c>
      <c r="J375" s="30" t="s">
        <v>230</v>
      </c>
    </row>
    <row r="376" customFormat="false" ht="12.75" hidden="false" customHeight="false" outlineLevel="0" collapsed="false">
      <c r="A376" s="1" t="s">
        <v>807</v>
      </c>
      <c r="C376" s="27" t="s">
        <v>817</v>
      </c>
      <c r="D376" s="27" t="s">
        <v>13</v>
      </c>
      <c r="E376" s="28"/>
      <c r="F376" s="29"/>
      <c r="G376" s="27"/>
      <c r="H376" s="30" t="s">
        <v>61</v>
      </c>
      <c r="I376" s="31" t="n">
        <v>0.69</v>
      </c>
      <c r="J376" s="30" t="s">
        <v>230</v>
      </c>
    </row>
    <row r="377" customFormat="false" ht="12.75" hidden="false" customHeight="false" outlineLevel="0" collapsed="false">
      <c r="A377" s="1" t="s">
        <v>807</v>
      </c>
      <c r="C377" s="27" t="s">
        <v>818</v>
      </c>
      <c r="D377" s="27" t="s">
        <v>13</v>
      </c>
      <c r="E377" s="28"/>
      <c r="F377" s="29"/>
      <c r="G377" s="27"/>
      <c r="H377" s="30" t="s">
        <v>61</v>
      </c>
      <c r="I377" s="31" t="n">
        <v>0.39</v>
      </c>
      <c r="J377" s="30" t="s">
        <v>230</v>
      </c>
    </row>
    <row r="378" customFormat="false" ht="12.75" hidden="false" customHeight="false" outlineLevel="0" collapsed="false">
      <c r="A378" s="1" t="s">
        <v>807</v>
      </c>
      <c r="C378" s="27" t="s">
        <v>819</v>
      </c>
      <c r="D378" s="27" t="s">
        <v>16</v>
      </c>
      <c r="E378" s="28"/>
      <c r="F378" s="29"/>
      <c r="G378" s="27"/>
      <c r="H378" s="30" t="s">
        <v>61</v>
      </c>
      <c r="I378" s="31" t="n">
        <v>1.39</v>
      </c>
      <c r="J378" s="30" t="s">
        <v>230</v>
      </c>
    </row>
    <row r="379" customFormat="false" ht="12.75" hidden="false" customHeight="false" outlineLevel="0" collapsed="false">
      <c r="A379" s="1" t="s">
        <v>807</v>
      </c>
      <c r="C379" s="27" t="s">
        <v>820</v>
      </c>
      <c r="D379" s="27" t="s">
        <v>24</v>
      </c>
      <c r="E379" s="28"/>
      <c r="F379" s="29"/>
      <c r="G379" s="27"/>
      <c r="H379" s="30" t="s">
        <v>61</v>
      </c>
      <c r="I379" s="31" t="n">
        <v>1.39</v>
      </c>
      <c r="J379" s="30" t="s">
        <v>230</v>
      </c>
    </row>
    <row r="380" customFormat="false" ht="12.75" hidden="false" customHeight="false" outlineLevel="0" collapsed="false">
      <c r="A380" s="1" t="s">
        <v>807</v>
      </c>
      <c r="C380" s="27" t="s">
        <v>821</v>
      </c>
      <c r="D380" s="27" t="s">
        <v>13</v>
      </c>
      <c r="E380" s="28"/>
      <c r="F380" s="29"/>
      <c r="G380" s="27"/>
      <c r="H380" s="30" t="s">
        <v>61</v>
      </c>
      <c r="I380" s="31" t="n">
        <v>0.39</v>
      </c>
      <c r="J380" s="30" t="s">
        <v>230</v>
      </c>
    </row>
    <row r="381" customFormat="false" ht="12.75" hidden="false" customHeight="false" outlineLevel="0" collapsed="false">
      <c r="A381" s="1" t="s">
        <v>807</v>
      </c>
      <c r="C381" s="27" t="s">
        <v>822</v>
      </c>
      <c r="D381" s="27" t="s">
        <v>13</v>
      </c>
      <c r="E381" s="28"/>
      <c r="F381" s="29"/>
      <c r="G381" s="27"/>
      <c r="H381" s="30" t="s">
        <v>61</v>
      </c>
      <c r="I381" s="31" t="n">
        <v>0.79</v>
      </c>
      <c r="J381" s="30" t="s">
        <v>230</v>
      </c>
    </row>
    <row r="382" customFormat="false" ht="12.75" hidden="false" customHeight="false" outlineLevel="0" collapsed="false">
      <c r="A382" s="1" t="s">
        <v>807</v>
      </c>
      <c r="C382" s="27" t="s">
        <v>823</v>
      </c>
      <c r="D382" s="27" t="s">
        <v>26</v>
      </c>
      <c r="E382" s="28"/>
      <c r="F382" s="29"/>
      <c r="G382" s="27"/>
      <c r="H382" s="30" t="s">
        <v>61</v>
      </c>
      <c r="I382" s="31" t="n">
        <v>1.34</v>
      </c>
      <c r="J382" s="30" t="s">
        <v>230</v>
      </c>
    </row>
    <row r="383" customFormat="false" ht="12.75" hidden="false" customHeight="false" outlineLevel="0" collapsed="false">
      <c r="A383" s="1" t="s">
        <v>807</v>
      </c>
      <c r="C383" s="27" t="s">
        <v>824</v>
      </c>
      <c r="D383" s="27" t="s">
        <v>390</v>
      </c>
      <c r="E383" s="28"/>
      <c r="F383" s="29"/>
      <c r="G383" s="27"/>
      <c r="H383" s="30" t="s">
        <v>61</v>
      </c>
      <c r="I383" s="31" t="n">
        <v>0.37</v>
      </c>
      <c r="J383" s="30" t="s">
        <v>230</v>
      </c>
    </row>
    <row r="384" customFormat="false" ht="12.75" hidden="false" customHeight="false" outlineLevel="0" collapsed="false">
      <c r="A384" s="1" t="s">
        <v>807</v>
      </c>
      <c r="C384" s="27" t="s">
        <v>825</v>
      </c>
      <c r="D384" s="27" t="s">
        <v>13</v>
      </c>
      <c r="E384" s="28"/>
      <c r="F384" s="29"/>
      <c r="G384" s="27"/>
      <c r="H384" s="30" t="s">
        <v>61</v>
      </c>
      <c r="I384" s="31" t="n">
        <v>1.99</v>
      </c>
      <c r="J384" s="30" t="s">
        <v>230</v>
      </c>
    </row>
    <row r="385" customFormat="false" ht="12.75" hidden="false" customHeight="false" outlineLevel="0" collapsed="false">
      <c r="A385" s="1" t="s">
        <v>807</v>
      </c>
      <c r="C385" s="27" t="s">
        <v>826</v>
      </c>
      <c r="D385" s="27" t="s">
        <v>13</v>
      </c>
      <c r="E385" s="28"/>
      <c r="F385" s="29"/>
      <c r="G385" s="27"/>
      <c r="H385" s="30" t="s">
        <v>61</v>
      </c>
      <c r="I385" s="31" t="n">
        <v>1.49</v>
      </c>
      <c r="J385" s="30" t="s">
        <v>230</v>
      </c>
    </row>
    <row r="386" customFormat="false" ht="12.75" hidden="false" customHeight="false" outlineLevel="0" collapsed="false">
      <c r="A386" s="1" t="s">
        <v>807</v>
      </c>
      <c r="C386" s="27" t="s">
        <v>827</v>
      </c>
      <c r="D386" s="27" t="s">
        <v>13</v>
      </c>
      <c r="E386" s="28"/>
      <c r="F386" s="29"/>
      <c r="G386" s="27"/>
      <c r="H386" s="30" t="s">
        <v>61</v>
      </c>
      <c r="I386" s="31" t="n">
        <v>3.99</v>
      </c>
      <c r="J386" s="30" t="s">
        <v>230</v>
      </c>
    </row>
    <row r="387" customFormat="false" ht="12.75" hidden="false" customHeight="false" outlineLevel="0" collapsed="false">
      <c r="A387" s="1" t="s">
        <v>807</v>
      </c>
      <c r="C387" s="27" t="s">
        <v>828</v>
      </c>
      <c r="D387" s="27" t="s">
        <v>583</v>
      </c>
      <c r="E387" s="28"/>
      <c r="F387" s="29"/>
      <c r="G387" s="27"/>
      <c r="H387" s="30" t="s">
        <v>61</v>
      </c>
      <c r="I387" s="31" t="n">
        <v>0.89</v>
      </c>
      <c r="J387" s="30" t="s">
        <v>230</v>
      </c>
    </row>
    <row r="388" customFormat="false" ht="12.75" hidden="false" customHeight="false" outlineLevel="0" collapsed="false">
      <c r="A388" s="1" t="s">
        <v>807</v>
      </c>
      <c r="C388" s="27" t="s">
        <v>829</v>
      </c>
      <c r="D388" s="27" t="s">
        <v>51</v>
      </c>
      <c r="E388" s="28"/>
      <c r="F388" s="29"/>
      <c r="G388" s="27"/>
      <c r="H388" s="30" t="s">
        <v>168</v>
      </c>
      <c r="I388" s="31" t="n">
        <v>0.39</v>
      </c>
      <c r="J388" s="30" t="s">
        <v>230</v>
      </c>
    </row>
    <row r="389" customFormat="false" ht="12.75" hidden="false" customHeight="false" outlineLevel="0" collapsed="false">
      <c r="A389" s="1" t="s">
        <v>807</v>
      </c>
      <c r="C389" s="27" t="s">
        <v>830</v>
      </c>
      <c r="D389" s="27" t="s">
        <v>13</v>
      </c>
      <c r="E389" s="28"/>
      <c r="F389" s="29"/>
      <c r="G389" s="27"/>
      <c r="H389" s="30" t="s">
        <v>168</v>
      </c>
      <c r="I389" s="31" t="n">
        <v>1.39</v>
      </c>
      <c r="J389" s="30" t="s">
        <v>230</v>
      </c>
    </row>
    <row r="390" customFormat="false" ht="12.75" hidden="false" customHeight="false" outlineLevel="0" collapsed="false">
      <c r="A390" s="1" t="s">
        <v>807</v>
      </c>
      <c r="C390" s="27" t="s">
        <v>832</v>
      </c>
      <c r="D390" s="27" t="s">
        <v>13</v>
      </c>
      <c r="E390" s="28"/>
      <c r="F390" s="29"/>
      <c r="G390" s="27"/>
      <c r="H390" s="30" t="s">
        <v>168</v>
      </c>
      <c r="I390" s="31" t="n">
        <v>2.69</v>
      </c>
      <c r="J390" s="30" t="s">
        <v>230</v>
      </c>
    </row>
    <row r="391" customFormat="false" ht="12.75" hidden="false" customHeight="false" outlineLevel="0" collapsed="false">
      <c r="A391" s="1" t="s">
        <v>831</v>
      </c>
      <c r="C391" s="27" t="s">
        <v>833</v>
      </c>
      <c r="D391" s="27" t="s">
        <v>49</v>
      </c>
      <c r="E391" s="28"/>
      <c r="F391" s="29"/>
      <c r="G391" s="27"/>
      <c r="H391" s="30" t="s">
        <v>168</v>
      </c>
      <c r="I391" s="31" t="n">
        <v>0.73</v>
      </c>
      <c r="J391" s="30" t="s">
        <v>230</v>
      </c>
    </row>
    <row r="392" customFormat="false" ht="12.75" hidden="false" customHeight="false" outlineLevel="0" collapsed="false">
      <c r="A392" s="1" t="s">
        <v>831</v>
      </c>
      <c r="C392" s="27" t="s">
        <v>834</v>
      </c>
      <c r="D392" s="27" t="s">
        <v>13</v>
      </c>
      <c r="E392" s="28"/>
      <c r="F392" s="29"/>
      <c r="G392" s="27"/>
      <c r="H392" s="30" t="s">
        <v>168</v>
      </c>
      <c r="I392" s="31" t="n">
        <v>1.49</v>
      </c>
      <c r="J392" s="30" t="s">
        <v>230</v>
      </c>
    </row>
    <row r="393" customFormat="false" ht="12.75" hidden="false" customHeight="false" outlineLevel="0" collapsed="false">
      <c r="A393" s="1" t="s">
        <v>831</v>
      </c>
      <c r="C393" s="27" t="s">
        <v>835</v>
      </c>
      <c r="D393" s="27" t="s">
        <v>16</v>
      </c>
      <c r="E393" s="28"/>
      <c r="F393" s="29"/>
      <c r="G393" s="27"/>
      <c r="H393" s="30" t="s">
        <v>168</v>
      </c>
      <c r="I393" s="31" t="n">
        <v>0.79</v>
      </c>
      <c r="J393" s="30" t="s">
        <v>230</v>
      </c>
    </row>
    <row r="395" customFormat="false" ht="18" hidden="false" customHeight="false" outlineLevel="0" collapsed="false">
      <c r="C395" s="15" t="s">
        <v>836</v>
      </c>
      <c r="D395" s="45" t="s">
        <v>1</v>
      </c>
    </row>
    <row r="396" customFormat="false" ht="12.75" hidden="false" customHeight="false" outlineLevel="0" collapsed="false">
      <c r="C396" s="70" t="s">
        <v>838</v>
      </c>
      <c r="D396" s="70" t="s">
        <v>13</v>
      </c>
      <c r="E396" s="72" t="n">
        <v>2</v>
      </c>
      <c r="F396" s="73" t="n">
        <v>0.8</v>
      </c>
      <c r="G396" s="74" t="s">
        <v>230</v>
      </c>
    </row>
    <row r="397" customFormat="false" ht="12.75" hidden="false" customHeight="false" outlineLevel="0" collapsed="false">
      <c r="A397" s="1" t="s">
        <v>837</v>
      </c>
      <c r="C397" s="70" t="s">
        <v>839</v>
      </c>
      <c r="D397" s="70" t="s">
        <v>24</v>
      </c>
      <c r="E397" s="72" t="n">
        <v>2.1</v>
      </c>
      <c r="F397" s="73" t="n">
        <v>0.53</v>
      </c>
      <c r="G397" s="74" t="s">
        <v>230</v>
      </c>
      <c r="K397" s="4"/>
      <c r="L397" s="4"/>
    </row>
    <row r="398" customFormat="false" ht="12.75" hidden="false" customHeight="false" outlineLevel="0" collapsed="false">
      <c r="A398" s="1" t="s">
        <v>837</v>
      </c>
      <c r="C398" s="70" t="s">
        <v>840</v>
      </c>
      <c r="D398" s="70" t="s">
        <v>13</v>
      </c>
      <c r="E398" s="72" t="n">
        <v>2.4</v>
      </c>
      <c r="F398" s="73" t="n">
        <v>0.8</v>
      </c>
      <c r="G398" s="74" t="s">
        <v>230</v>
      </c>
      <c r="K398" s="4"/>
      <c r="L398" s="4"/>
    </row>
    <row r="399" customFormat="false" ht="12.75" hidden="false" customHeight="false" outlineLevel="0" collapsed="false">
      <c r="A399" s="1" t="s">
        <v>837</v>
      </c>
      <c r="C399" s="70" t="s">
        <v>841</v>
      </c>
      <c r="D399" s="70" t="s">
        <v>49</v>
      </c>
      <c r="E399" s="72" t="n">
        <v>2.5</v>
      </c>
      <c r="F399" s="73" t="n">
        <v>0.29</v>
      </c>
      <c r="G399" s="74" t="s">
        <v>230</v>
      </c>
      <c r="K399" s="4"/>
      <c r="L399" s="4"/>
    </row>
    <row r="400" customFormat="false" ht="12.75" hidden="false" customHeight="false" outlineLevel="0" collapsed="false">
      <c r="A400" s="1" t="s">
        <v>837</v>
      </c>
      <c r="C400" s="70" t="s">
        <v>843</v>
      </c>
      <c r="D400" s="70" t="s">
        <v>24</v>
      </c>
      <c r="E400" s="72" t="n">
        <v>2.2</v>
      </c>
      <c r="F400" s="73" t="n">
        <v>0.78</v>
      </c>
      <c r="G400" s="74" t="s">
        <v>230</v>
      </c>
      <c r="K400" s="4"/>
      <c r="L400" s="4"/>
    </row>
    <row r="401" customFormat="false" ht="12.75" hidden="false" customHeight="false" outlineLevel="0" collapsed="false">
      <c r="A401" s="1" t="s">
        <v>842</v>
      </c>
      <c r="C401" s="70" t="s">
        <v>844</v>
      </c>
      <c r="D401" s="70" t="s">
        <v>18</v>
      </c>
      <c r="E401" s="72" t="n">
        <v>2.3</v>
      </c>
      <c r="F401" s="73" t="n">
        <v>0.3</v>
      </c>
      <c r="G401" s="74" t="s">
        <v>230</v>
      </c>
    </row>
    <row r="402" customFormat="false" ht="12.75" hidden="false" customHeight="false" outlineLevel="0" collapsed="false">
      <c r="A402" s="1" t="s">
        <v>842</v>
      </c>
      <c r="C402" s="70" t="s">
        <v>845</v>
      </c>
      <c r="D402" s="70" t="s">
        <v>16</v>
      </c>
      <c r="E402" s="72" t="n">
        <v>2.3</v>
      </c>
      <c r="F402" s="73" t="n">
        <v>0.3</v>
      </c>
      <c r="G402" s="74" t="s">
        <v>230</v>
      </c>
    </row>
    <row r="403" customFormat="false" ht="12.75" hidden="false" customHeight="false" outlineLevel="0" collapsed="false">
      <c r="A403" s="1" t="s">
        <v>842</v>
      </c>
      <c r="C403" s="70" t="s">
        <v>846</v>
      </c>
      <c r="D403" s="70" t="s">
        <v>70</v>
      </c>
      <c r="E403" s="72" t="n">
        <v>2.4</v>
      </c>
      <c r="F403" s="73" t="n">
        <v>0.29</v>
      </c>
      <c r="G403" s="74" t="s">
        <v>230</v>
      </c>
      <c r="K403" s="4"/>
      <c r="L403" s="4"/>
    </row>
    <row r="404" customFormat="false" ht="12.75" hidden="false" customHeight="false" outlineLevel="0" collapsed="false">
      <c r="A404" s="1" t="s">
        <v>842</v>
      </c>
      <c r="C404" s="70" t="s">
        <v>848</v>
      </c>
      <c r="D404" s="70"/>
      <c r="E404" s="72" t="n">
        <v>1.8</v>
      </c>
      <c r="F404" s="73" t="n">
        <v>0.53</v>
      </c>
      <c r="G404" s="74" t="s">
        <v>230</v>
      </c>
      <c r="K404" s="4"/>
      <c r="L404" s="4"/>
    </row>
    <row r="405" customFormat="false" ht="12.75" hidden="false" customHeight="false" outlineLevel="0" collapsed="false">
      <c r="A405" s="1" t="s">
        <v>847</v>
      </c>
      <c r="C405" s="70" t="s">
        <v>849</v>
      </c>
      <c r="D405" s="70" t="s">
        <v>13</v>
      </c>
      <c r="E405" s="72" t="n">
        <v>1.8</v>
      </c>
      <c r="F405" s="73" t="n">
        <v>0.92</v>
      </c>
      <c r="G405" s="74" t="s">
        <v>230</v>
      </c>
      <c r="K405" s="4"/>
      <c r="L405" s="4"/>
    </row>
    <row r="406" customFormat="false" ht="12.75" hidden="false" customHeight="false" outlineLevel="0" collapsed="false">
      <c r="A406" s="1" t="s">
        <v>847</v>
      </c>
      <c r="C406" s="70" t="s">
        <v>850</v>
      </c>
      <c r="D406" s="70" t="s">
        <v>16</v>
      </c>
      <c r="E406" s="72" t="n">
        <v>2.2</v>
      </c>
      <c r="F406" s="73" t="n">
        <v>0.3</v>
      </c>
      <c r="G406" s="74" t="s">
        <v>230</v>
      </c>
      <c r="K406" s="4"/>
      <c r="L406" s="4"/>
    </row>
    <row r="407" customFormat="false" ht="12.75" hidden="false" customHeight="false" outlineLevel="0" collapsed="false">
      <c r="A407" s="1" t="s">
        <v>847</v>
      </c>
      <c r="C407" s="70" t="s">
        <v>851</v>
      </c>
      <c r="D407" s="70" t="s">
        <v>70</v>
      </c>
      <c r="E407" s="72" t="n">
        <v>2.4</v>
      </c>
      <c r="F407" s="73" t="n">
        <v>0.3</v>
      </c>
      <c r="G407" s="74" t="s">
        <v>230</v>
      </c>
    </row>
    <row r="408" customFormat="false" ht="12.75" hidden="false" customHeight="false" outlineLevel="0" collapsed="false">
      <c r="A408" s="1" t="s">
        <v>847</v>
      </c>
    </row>
    <row r="409" customFormat="false" ht="18" hidden="false" customHeight="false" outlineLevel="0" collapsed="false">
      <c r="C409" s="15" t="s">
        <v>888</v>
      </c>
      <c r="D409" s="45" t="s">
        <v>1</v>
      </c>
    </row>
    <row r="410" customFormat="false" ht="12.75" hidden="false" customHeight="false" outlineLevel="0" collapsed="false">
      <c r="C410" s="27" t="s">
        <v>890</v>
      </c>
      <c r="D410" s="27" t="s">
        <v>77</v>
      </c>
      <c r="E410" s="28"/>
      <c r="F410" s="29"/>
      <c r="G410" s="27"/>
      <c r="H410" s="30" t="s">
        <v>61</v>
      </c>
      <c r="I410" s="31" t="n">
        <v>1.99</v>
      </c>
      <c r="J410" s="30" t="s">
        <v>392</v>
      </c>
    </row>
    <row r="411" customFormat="false" ht="12.75" hidden="false" customHeight="false" outlineLevel="0" collapsed="false">
      <c r="A411" s="1" t="s">
        <v>889</v>
      </c>
      <c r="C411" s="27" t="s">
        <v>891</v>
      </c>
      <c r="D411" s="27" t="s">
        <v>20</v>
      </c>
      <c r="E411" s="28"/>
      <c r="F411" s="29"/>
      <c r="G411" s="27"/>
      <c r="H411" s="30" t="s">
        <v>61</v>
      </c>
      <c r="I411" s="31" t="n">
        <v>1.29</v>
      </c>
      <c r="J411" s="30" t="s">
        <v>392</v>
      </c>
    </row>
    <row r="412" customFormat="false" ht="12.75" hidden="false" customHeight="false" outlineLevel="0" collapsed="false">
      <c r="A412" s="1" t="s">
        <v>889</v>
      </c>
      <c r="C412" s="27" t="s">
        <v>893</v>
      </c>
      <c r="D412" s="27" t="s">
        <v>647</v>
      </c>
      <c r="E412" s="28"/>
      <c r="F412" s="29"/>
      <c r="G412" s="27"/>
      <c r="H412" s="30" t="s">
        <v>61</v>
      </c>
      <c r="I412" s="31" t="n">
        <v>2.58</v>
      </c>
      <c r="J412" s="30" t="s">
        <v>392</v>
      </c>
    </row>
    <row r="413" customFormat="false" ht="12.75" hidden="false" customHeight="false" outlineLevel="0" collapsed="false">
      <c r="A413" s="1" t="s">
        <v>892</v>
      </c>
      <c r="C413" s="27" t="s">
        <v>894</v>
      </c>
      <c r="D413" s="27" t="s">
        <v>390</v>
      </c>
      <c r="E413" s="28"/>
      <c r="F413" s="29"/>
      <c r="G413" s="27"/>
      <c r="H413" s="30" t="s">
        <v>168</v>
      </c>
      <c r="I413" s="31" t="n">
        <v>0.82</v>
      </c>
      <c r="J413" s="30" t="s">
        <v>392</v>
      </c>
    </row>
    <row r="414" customFormat="false" ht="12.75" hidden="false" customHeight="false" outlineLevel="0" collapsed="false">
      <c r="A414" s="1" t="s">
        <v>892</v>
      </c>
    </row>
    <row r="415" customFormat="false" ht="18" hidden="false" customHeight="false" outlineLevel="0" collapsed="false">
      <c r="C415" s="15" t="s">
        <v>895</v>
      </c>
      <c r="D415" s="45" t="s">
        <v>1</v>
      </c>
    </row>
    <row r="416" customFormat="false" ht="12.75" hidden="false" customHeight="false" outlineLevel="0" collapsed="false">
      <c r="C416" s="27" t="s">
        <v>897</v>
      </c>
      <c r="D416" s="27" t="s">
        <v>77</v>
      </c>
      <c r="E416" s="28"/>
      <c r="F416" s="29"/>
      <c r="G416" s="27"/>
      <c r="H416" s="30" t="s">
        <v>61</v>
      </c>
      <c r="I416" s="31" t="n">
        <v>1.61</v>
      </c>
      <c r="J416" s="30" t="s">
        <v>392</v>
      </c>
    </row>
    <row r="417" customFormat="false" ht="12.75" hidden="false" customHeight="false" outlineLevel="0" collapsed="false">
      <c r="A417" s="1" t="s">
        <v>896</v>
      </c>
      <c r="C417" s="27" t="s">
        <v>898</v>
      </c>
      <c r="D417" s="27" t="s">
        <v>13</v>
      </c>
      <c r="E417" s="28"/>
      <c r="F417" s="29"/>
      <c r="G417" s="27"/>
      <c r="H417" s="30" t="s">
        <v>61</v>
      </c>
      <c r="I417" s="31" t="n">
        <v>2.29</v>
      </c>
      <c r="J417" s="30" t="s">
        <v>392</v>
      </c>
    </row>
    <row r="418" customFormat="false" ht="12.75" hidden="false" customHeight="false" outlineLevel="0" collapsed="false">
      <c r="A418" s="1" t="s">
        <v>896</v>
      </c>
      <c r="C418" s="27" t="s">
        <v>899</v>
      </c>
      <c r="D418" s="27" t="s">
        <v>13</v>
      </c>
      <c r="E418" s="28"/>
      <c r="F418" s="29"/>
      <c r="G418" s="27"/>
      <c r="H418" s="30" t="s">
        <v>61</v>
      </c>
      <c r="I418" s="31" t="n">
        <v>1.71</v>
      </c>
      <c r="J418" s="30" t="s">
        <v>392</v>
      </c>
    </row>
    <row r="419" customFormat="false" ht="12.75" hidden="false" customHeight="false" outlineLevel="0" collapsed="false">
      <c r="A419" s="1" t="s">
        <v>896</v>
      </c>
      <c r="C419" s="27" t="s">
        <v>900</v>
      </c>
      <c r="D419" s="27" t="s">
        <v>79</v>
      </c>
      <c r="E419" s="28"/>
      <c r="F419" s="29"/>
      <c r="G419" s="27"/>
      <c r="H419" s="30" t="s">
        <v>61</v>
      </c>
      <c r="I419" s="31" t="n">
        <v>0.99</v>
      </c>
      <c r="J419" s="30" t="s">
        <v>392</v>
      </c>
    </row>
    <row r="420" customFormat="false" ht="12.75" hidden="false" customHeight="false" outlineLevel="0" collapsed="false">
      <c r="A420" s="1" t="s">
        <v>896</v>
      </c>
      <c r="C420" s="27" t="s">
        <v>901</v>
      </c>
      <c r="D420" s="27" t="s">
        <v>13</v>
      </c>
      <c r="E420" s="28"/>
      <c r="F420" s="29"/>
      <c r="G420" s="27"/>
      <c r="H420" s="30" t="s">
        <v>61</v>
      </c>
      <c r="I420" s="31" t="n">
        <v>1.89</v>
      </c>
      <c r="J420" s="30" t="s">
        <v>392</v>
      </c>
    </row>
    <row r="421" customFormat="false" ht="12.75" hidden="false" customHeight="false" outlineLevel="0" collapsed="false">
      <c r="A421" s="1" t="s">
        <v>896</v>
      </c>
      <c r="C421" s="27" t="s">
        <v>902</v>
      </c>
      <c r="D421" s="27" t="s">
        <v>13</v>
      </c>
      <c r="E421" s="28"/>
      <c r="F421" s="29"/>
      <c r="G421" s="27"/>
      <c r="H421" s="30" t="s">
        <v>61</v>
      </c>
      <c r="I421" s="31" t="n">
        <v>2.4</v>
      </c>
      <c r="J421" s="30" t="s">
        <v>392</v>
      </c>
    </row>
    <row r="422" customFormat="false" ht="12.75" hidden="false" customHeight="false" outlineLevel="0" collapsed="false">
      <c r="A422" s="1" t="s">
        <v>896</v>
      </c>
      <c r="C422" s="27" t="s">
        <v>903</v>
      </c>
      <c r="D422" s="27" t="s">
        <v>13</v>
      </c>
      <c r="E422" s="28"/>
      <c r="F422" s="29"/>
      <c r="G422" s="27"/>
      <c r="H422" s="30" t="s">
        <v>168</v>
      </c>
      <c r="I422" s="31" t="n">
        <v>1.17</v>
      </c>
      <c r="J422" s="30" t="s">
        <v>392</v>
      </c>
    </row>
    <row r="423" customFormat="false" ht="12.75" hidden="false" customHeight="false" outlineLevel="0" collapsed="false">
      <c r="A423" s="1" t="s">
        <v>896</v>
      </c>
      <c r="C423" s="27" t="s">
        <v>904</v>
      </c>
      <c r="D423" s="27" t="s">
        <v>88</v>
      </c>
      <c r="E423" s="28"/>
      <c r="F423" s="29"/>
      <c r="G423" s="27"/>
      <c r="H423" s="30" t="s">
        <v>168</v>
      </c>
      <c r="I423" s="31" t="n">
        <v>1.15</v>
      </c>
      <c r="J423" s="30" t="s">
        <v>392</v>
      </c>
    </row>
    <row r="424" customFormat="false" ht="12.75" hidden="false" customHeight="false" outlineLevel="0" collapsed="false">
      <c r="A424" s="1" t="s">
        <v>896</v>
      </c>
      <c r="C424" s="27" t="s">
        <v>905</v>
      </c>
      <c r="D424" s="27" t="s">
        <v>13</v>
      </c>
      <c r="E424" s="28"/>
      <c r="F424" s="29"/>
      <c r="G424" s="27"/>
      <c r="H424" s="30" t="s">
        <v>168</v>
      </c>
      <c r="I424" s="31" t="n">
        <v>2.6</v>
      </c>
      <c r="J424" s="30" t="s">
        <v>392</v>
      </c>
    </row>
    <row r="425" customFormat="false" ht="12.75" hidden="false" customHeight="false" outlineLevel="0" collapsed="false">
      <c r="A425" s="1" t="s">
        <v>896</v>
      </c>
      <c r="C425" s="27" t="s">
        <v>907</v>
      </c>
      <c r="D425" s="27" t="s">
        <v>49</v>
      </c>
      <c r="E425" s="28"/>
      <c r="F425" s="29"/>
      <c r="G425" s="27"/>
      <c r="H425" s="30" t="s">
        <v>61</v>
      </c>
      <c r="I425" s="31" t="n">
        <v>0.47</v>
      </c>
      <c r="J425" s="30" t="s">
        <v>392</v>
      </c>
    </row>
    <row r="426" customFormat="false" ht="12.75" hidden="false" customHeight="false" outlineLevel="0" collapsed="false">
      <c r="A426" s="1" t="s">
        <v>906</v>
      </c>
      <c r="C426" s="27" t="s">
        <v>908</v>
      </c>
      <c r="D426" s="27" t="s">
        <v>13</v>
      </c>
      <c r="E426" s="28"/>
      <c r="F426" s="29"/>
      <c r="G426" s="27"/>
      <c r="H426" s="30" t="s">
        <v>61</v>
      </c>
      <c r="I426" s="31" t="n">
        <v>0.89</v>
      </c>
      <c r="J426" s="30" t="s">
        <v>392</v>
      </c>
    </row>
    <row r="427" customFormat="false" ht="12.75" hidden="false" customHeight="false" outlineLevel="0" collapsed="false">
      <c r="A427" s="1" t="s">
        <v>906</v>
      </c>
      <c r="C427" s="27" t="s">
        <v>909</v>
      </c>
      <c r="D427" s="27" t="s">
        <v>583</v>
      </c>
      <c r="E427" s="28"/>
      <c r="F427" s="29"/>
      <c r="G427" s="27"/>
      <c r="H427" s="30" t="s">
        <v>61</v>
      </c>
      <c r="I427" s="31" t="n">
        <v>0.99</v>
      </c>
      <c r="J427" s="30" t="s">
        <v>392</v>
      </c>
    </row>
    <row r="428" customFormat="false" ht="12.75" hidden="false" customHeight="false" outlineLevel="0" collapsed="false">
      <c r="A428" s="1" t="s">
        <v>906</v>
      </c>
      <c r="C428" s="27" t="s">
        <v>910</v>
      </c>
      <c r="D428" s="27" t="s">
        <v>13</v>
      </c>
      <c r="E428" s="28"/>
      <c r="F428" s="29"/>
      <c r="G428" s="27"/>
      <c r="H428" s="30" t="s">
        <v>61</v>
      </c>
      <c r="I428" s="31" t="n">
        <v>0.9</v>
      </c>
      <c r="J428" s="30" t="s">
        <v>392</v>
      </c>
    </row>
    <row r="429" customFormat="false" ht="12.75" hidden="false" customHeight="false" outlineLevel="0" collapsed="false">
      <c r="A429" s="1" t="s">
        <v>906</v>
      </c>
      <c r="C429" s="27" t="s">
        <v>911</v>
      </c>
      <c r="D429" s="27" t="s">
        <v>13</v>
      </c>
      <c r="E429" s="28"/>
      <c r="F429" s="29"/>
      <c r="G429" s="27"/>
      <c r="H429" s="30" t="s">
        <v>168</v>
      </c>
      <c r="I429" s="31" t="n">
        <v>0.48</v>
      </c>
      <c r="J429" s="30" t="s">
        <v>392</v>
      </c>
    </row>
    <row r="430" customFormat="false" ht="12.75" hidden="false" customHeight="false" outlineLevel="0" collapsed="false">
      <c r="A430" s="1" t="s">
        <v>906</v>
      </c>
    </row>
    <row r="431" customFormat="false" ht="18" hidden="false" customHeight="false" outlineLevel="0" collapsed="false">
      <c r="C431" s="15" t="s">
        <v>955</v>
      </c>
      <c r="D431" s="45" t="s">
        <v>1</v>
      </c>
    </row>
    <row r="432" customFormat="false" ht="12.75" hidden="false" customHeight="false" outlineLevel="0" collapsed="false">
      <c r="C432" s="70" t="s">
        <v>957</v>
      </c>
      <c r="D432" s="70" t="s">
        <v>13</v>
      </c>
      <c r="E432" s="72" t="n">
        <v>1.6</v>
      </c>
      <c r="F432" s="73" t="n">
        <v>3.95</v>
      </c>
      <c r="G432" s="74" t="s">
        <v>392</v>
      </c>
    </row>
    <row r="433" customFormat="false" ht="12.75" hidden="false" customHeight="false" outlineLevel="0" collapsed="false">
      <c r="A433" s="1" t="s">
        <v>956</v>
      </c>
      <c r="C433" s="70" t="s">
        <v>959</v>
      </c>
      <c r="D433" s="70" t="s">
        <v>24</v>
      </c>
      <c r="E433" s="72" t="n">
        <v>1.6</v>
      </c>
      <c r="F433" s="73" t="n">
        <v>12.5</v>
      </c>
      <c r="G433" s="74" t="s">
        <v>392</v>
      </c>
    </row>
    <row r="434" customFormat="false" ht="12.75" hidden="false" customHeight="false" outlineLevel="0" collapsed="false">
      <c r="A434" s="1" t="s">
        <v>958</v>
      </c>
      <c r="C434" s="70" t="s">
        <v>960</v>
      </c>
      <c r="D434" s="70" t="s">
        <v>24</v>
      </c>
      <c r="E434" s="72" t="n">
        <v>1.6</v>
      </c>
      <c r="F434" s="73" t="n">
        <v>16.6</v>
      </c>
      <c r="G434" s="74" t="s">
        <v>392</v>
      </c>
    </row>
    <row r="435" customFormat="false" ht="12.75" hidden="false" customHeight="false" outlineLevel="0" collapsed="false">
      <c r="A435" s="1" t="s">
        <v>956</v>
      </c>
      <c r="C435" s="70" t="s">
        <v>961</v>
      </c>
      <c r="D435" s="70" t="s">
        <v>13</v>
      </c>
      <c r="E435" s="72" t="n">
        <v>1.7</v>
      </c>
      <c r="F435" s="73" t="n">
        <v>28.9</v>
      </c>
      <c r="G435" s="74" t="s">
        <v>392</v>
      </c>
    </row>
    <row r="436" customFormat="false" ht="12.75" hidden="false" customHeight="false" outlineLevel="0" collapsed="false">
      <c r="A436" s="1" t="s">
        <v>956</v>
      </c>
      <c r="C436" s="70" t="s">
        <v>962</v>
      </c>
      <c r="D436" s="70" t="s">
        <v>13</v>
      </c>
      <c r="E436" s="72" t="n">
        <v>1.8</v>
      </c>
      <c r="F436" s="73" t="n">
        <v>30</v>
      </c>
      <c r="G436" s="74" t="s">
        <v>392</v>
      </c>
    </row>
    <row r="437" customFormat="false" ht="12.75" hidden="false" customHeight="false" outlineLevel="0" collapsed="false">
      <c r="A437" s="1" t="s">
        <v>956</v>
      </c>
      <c r="C437" s="70" t="s">
        <v>963</v>
      </c>
      <c r="D437" s="70" t="s">
        <v>13</v>
      </c>
      <c r="E437" s="72" t="n">
        <v>2.4</v>
      </c>
      <c r="F437" s="73" t="n">
        <v>11.9</v>
      </c>
      <c r="G437" s="74" t="s">
        <v>392</v>
      </c>
    </row>
    <row r="438" customFormat="false" ht="12.75" hidden="false" customHeight="false" outlineLevel="0" collapsed="false">
      <c r="A438" s="1" t="s">
        <v>956</v>
      </c>
      <c r="C438" s="70" t="s">
        <v>964</v>
      </c>
      <c r="D438" s="70" t="s">
        <v>26</v>
      </c>
      <c r="E438" s="72" t="n">
        <v>2.5</v>
      </c>
      <c r="F438" s="73" t="n">
        <v>4.75</v>
      </c>
      <c r="G438" s="74" t="s">
        <v>392</v>
      </c>
    </row>
    <row r="439" customFormat="false" ht="12.75" hidden="false" customHeight="false" outlineLevel="0" collapsed="false">
      <c r="A439" s="1" t="s">
        <v>958</v>
      </c>
      <c r="C439" s="70" t="s">
        <v>966</v>
      </c>
      <c r="D439" s="70" t="s">
        <v>13</v>
      </c>
      <c r="E439" s="72" t="n">
        <v>1</v>
      </c>
      <c r="F439" s="73" t="n">
        <v>2.29</v>
      </c>
      <c r="G439" s="74" t="s">
        <v>392</v>
      </c>
    </row>
    <row r="440" customFormat="false" ht="12.75" hidden="false" customHeight="false" outlineLevel="0" collapsed="false">
      <c r="A440" s="1" t="s">
        <v>965</v>
      </c>
      <c r="C440" s="70" t="s">
        <v>968</v>
      </c>
      <c r="D440" s="70" t="s">
        <v>24</v>
      </c>
      <c r="E440" s="72" t="n">
        <v>1.2</v>
      </c>
      <c r="F440" s="73" t="n">
        <v>1.69</v>
      </c>
      <c r="G440" s="74" t="s">
        <v>392</v>
      </c>
    </row>
    <row r="441" customFormat="false" ht="12.75" hidden="false" customHeight="false" outlineLevel="0" collapsed="false">
      <c r="A441" s="1" t="s">
        <v>967</v>
      </c>
      <c r="C441" s="70" t="s">
        <v>969</v>
      </c>
      <c r="D441" s="70" t="s">
        <v>13</v>
      </c>
      <c r="E441" s="72" t="n">
        <v>1.6</v>
      </c>
      <c r="F441" s="73" t="n">
        <v>2.19</v>
      </c>
      <c r="G441" s="74" t="s">
        <v>392</v>
      </c>
    </row>
    <row r="442" customFormat="false" ht="12.75" hidden="false" customHeight="false" outlineLevel="0" collapsed="false">
      <c r="A442" s="1" t="s">
        <v>967</v>
      </c>
      <c r="C442" s="70" t="s">
        <v>970</v>
      </c>
      <c r="D442" s="70" t="s">
        <v>51</v>
      </c>
      <c r="E442" s="72" t="n">
        <v>1.6</v>
      </c>
      <c r="F442" s="73" t="n">
        <v>0.59</v>
      </c>
      <c r="G442" s="74" t="s">
        <v>392</v>
      </c>
    </row>
    <row r="443" customFormat="false" ht="12.75" hidden="false" customHeight="false" outlineLevel="0" collapsed="false">
      <c r="A443" s="1" t="s">
        <v>967</v>
      </c>
      <c r="C443" s="70" t="s">
        <v>971</v>
      </c>
      <c r="D443" s="70" t="s">
        <v>13</v>
      </c>
      <c r="E443" s="72" t="n">
        <v>1.9</v>
      </c>
      <c r="F443" s="73" t="n">
        <v>0.97</v>
      </c>
      <c r="G443" s="74" t="s">
        <v>392</v>
      </c>
    </row>
    <row r="444" customFormat="false" ht="12.75" hidden="false" customHeight="false" outlineLevel="0" collapsed="false">
      <c r="A444" s="1" t="s">
        <v>967</v>
      </c>
      <c r="C444" s="70" t="s">
        <v>972</v>
      </c>
      <c r="D444" s="70" t="s">
        <v>77</v>
      </c>
      <c r="E444" s="72" t="n">
        <v>2.2</v>
      </c>
      <c r="F444" s="73" t="n">
        <v>1.79</v>
      </c>
      <c r="G444" s="74" t="s">
        <v>392</v>
      </c>
    </row>
    <row r="445" customFormat="false" ht="12.75" hidden="false" customHeight="false" outlineLevel="0" collapsed="false">
      <c r="A445" s="1" t="s">
        <v>965</v>
      </c>
      <c r="C445" s="70" t="s">
        <v>973</v>
      </c>
      <c r="D445" s="70" t="s">
        <v>13</v>
      </c>
      <c r="E445" s="72" t="n">
        <v>2.5</v>
      </c>
      <c r="F445" s="73" t="n">
        <v>2.69</v>
      </c>
      <c r="G445" s="74" t="s">
        <v>392</v>
      </c>
    </row>
    <row r="446" customFormat="false" ht="12.75" hidden="false" customHeight="false" outlineLevel="0" collapsed="false">
      <c r="A446" s="1" t="s">
        <v>965</v>
      </c>
    </row>
    <row r="447" customFormat="false" ht="18" hidden="false" customHeight="false" outlineLevel="0" collapsed="false">
      <c r="C447" s="15" t="s">
        <v>974</v>
      </c>
      <c r="D447" s="45" t="s">
        <v>1</v>
      </c>
    </row>
    <row r="448" customFormat="false" ht="12.75" hidden="false" customHeight="false" outlineLevel="0" collapsed="false">
      <c r="C448" s="70" t="s">
        <v>976</v>
      </c>
      <c r="D448" s="70" t="s">
        <v>13</v>
      </c>
      <c r="E448" s="72" t="n">
        <v>1.7</v>
      </c>
      <c r="F448" s="73" t="n">
        <v>0.4</v>
      </c>
      <c r="G448" s="74" t="s">
        <v>977</v>
      </c>
    </row>
    <row r="449" customFormat="false" ht="12.75" hidden="false" customHeight="false" outlineLevel="0" collapsed="false">
      <c r="A449" s="1" t="s">
        <v>975</v>
      </c>
      <c r="C449" s="70" t="s">
        <v>978</v>
      </c>
      <c r="D449" s="70" t="s">
        <v>16</v>
      </c>
      <c r="E449" s="72" t="n">
        <v>1.9</v>
      </c>
      <c r="F449" s="73" t="n">
        <v>0.22</v>
      </c>
      <c r="G449" s="74" t="s">
        <v>977</v>
      </c>
    </row>
    <row r="450" customFormat="false" ht="12.75" hidden="false" customHeight="false" outlineLevel="0" collapsed="false">
      <c r="A450" s="1" t="s">
        <v>975</v>
      </c>
      <c r="C450" s="70" t="s">
        <v>979</v>
      </c>
      <c r="D450" s="70" t="s">
        <v>13</v>
      </c>
      <c r="E450" s="72" t="n">
        <v>2</v>
      </c>
      <c r="F450" s="73" t="n">
        <v>0.57</v>
      </c>
      <c r="G450" s="74" t="s">
        <v>977</v>
      </c>
    </row>
    <row r="451" customFormat="false" ht="12.75" hidden="false" customHeight="false" outlineLevel="0" collapsed="false">
      <c r="A451" s="1" t="s">
        <v>975</v>
      </c>
      <c r="C451" s="70" t="s">
        <v>980</v>
      </c>
      <c r="D451" s="70" t="s">
        <v>13</v>
      </c>
      <c r="E451" s="72" t="n">
        <v>2</v>
      </c>
      <c r="F451" s="73" t="n">
        <v>0.49</v>
      </c>
      <c r="G451" s="74" t="s">
        <v>977</v>
      </c>
    </row>
    <row r="452" customFormat="false" ht="12.75" hidden="false" customHeight="false" outlineLevel="0" collapsed="false">
      <c r="A452" s="1" t="s">
        <v>975</v>
      </c>
      <c r="C452" s="70" t="s">
        <v>981</v>
      </c>
      <c r="D452" s="70" t="s">
        <v>77</v>
      </c>
      <c r="E452" s="72" t="n">
        <v>2.2</v>
      </c>
      <c r="F452" s="73" t="n">
        <v>0.35</v>
      </c>
      <c r="G452" s="74" t="s">
        <v>977</v>
      </c>
    </row>
    <row r="453" customFormat="false" ht="12.75" hidden="false" customHeight="false" outlineLevel="0" collapsed="false">
      <c r="A453" s="1" t="s">
        <v>975</v>
      </c>
      <c r="C453" s="70" t="s">
        <v>983</v>
      </c>
      <c r="D453" s="70" t="s">
        <v>13</v>
      </c>
      <c r="E453" s="72" t="n">
        <v>2.1</v>
      </c>
      <c r="F453" s="73" t="n">
        <v>0.21</v>
      </c>
      <c r="G453" s="74" t="s">
        <v>977</v>
      </c>
    </row>
    <row r="454" customFormat="false" ht="12.75" hidden="false" customHeight="false" outlineLevel="0" collapsed="false">
      <c r="A454" s="1" t="s">
        <v>982</v>
      </c>
      <c r="C454" s="70" t="s">
        <v>984</v>
      </c>
      <c r="D454" s="70" t="s">
        <v>13</v>
      </c>
      <c r="E454" s="72" t="n">
        <v>2.3</v>
      </c>
      <c r="F454" s="73" t="n">
        <v>0.25</v>
      </c>
      <c r="G454" s="74" t="s">
        <v>977</v>
      </c>
    </row>
    <row r="455" customFormat="false" ht="12.75" hidden="false" customHeight="false" outlineLevel="0" collapsed="false">
      <c r="A455" s="1" t="s">
        <v>982</v>
      </c>
      <c r="C455" s="70" t="s">
        <v>985</v>
      </c>
      <c r="D455" s="70" t="s">
        <v>24</v>
      </c>
      <c r="E455" s="72" t="n">
        <v>2.3</v>
      </c>
      <c r="F455" s="73" t="n">
        <v>0.32</v>
      </c>
      <c r="G455" s="74" t="s">
        <v>977</v>
      </c>
    </row>
    <row r="456" customFormat="false" ht="12.75" hidden="false" customHeight="false" outlineLevel="0" collapsed="false">
      <c r="A456" s="1" t="s">
        <v>982</v>
      </c>
      <c r="C456" s="70" t="s">
        <v>986</v>
      </c>
      <c r="D456" s="70" t="s">
        <v>13</v>
      </c>
      <c r="E456" s="72" t="n">
        <v>2.4</v>
      </c>
      <c r="F456" s="73" t="n">
        <v>0.18</v>
      </c>
      <c r="G456" s="74" t="s">
        <v>977</v>
      </c>
    </row>
    <row r="457" customFormat="false" ht="12.75" hidden="false" customHeight="false" outlineLevel="0" collapsed="false">
      <c r="A457" s="1" t="s">
        <v>974</v>
      </c>
      <c r="C457" s="70" t="s">
        <v>987</v>
      </c>
      <c r="D457" s="70" t="s">
        <v>77</v>
      </c>
      <c r="E457" s="72" t="n">
        <v>2.1</v>
      </c>
      <c r="F457" s="73" t="n">
        <v>0.19</v>
      </c>
      <c r="G457" s="74" t="s">
        <v>977</v>
      </c>
    </row>
    <row r="458" customFormat="false" ht="12.75" hidden="false" customHeight="false" outlineLevel="0" collapsed="false">
      <c r="A458" s="1" t="s">
        <v>974</v>
      </c>
      <c r="C458" s="70" t="s">
        <v>3999</v>
      </c>
      <c r="D458" s="70" t="s">
        <v>49</v>
      </c>
      <c r="E458" s="72" t="n">
        <v>2.2</v>
      </c>
      <c r="F458" s="73" t="n">
        <v>0.08</v>
      </c>
      <c r="G458" s="74" t="s">
        <v>977</v>
      </c>
    </row>
    <row r="459" customFormat="false" ht="12.75" hidden="false" customHeight="false" outlineLevel="0" collapsed="false">
      <c r="A459" s="1" t="s">
        <v>974</v>
      </c>
      <c r="C459" s="70" t="s">
        <v>989</v>
      </c>
      <c r="D459" s="70" t="s">
        <v>13</v>
      </c>
      <c r="E459" s="72" t="n">
        <v>2.3</v>
      </c>
      <c r="F459" s="73" t="n">
        <v>0.29</v>
      </c>
      <c r="G459" s="74" t="s">
        <v>977</v>
      </c>
    </row>
    <row r="460" customFormat="false" ht="12.75" hidden="false" customHeight="false" outlineLevel="0" collapsed="false">
      <c r="A460" s="1" t="s">
        <v>974</v>
      </c>
      <c r="C460" s="70" t="s">
        <v>990</v>
      </c>
      <c r="D460" s="70" t="s">
        <v>20</v>
      </c>
      <c r="E460" s="72" t="n">
        <v>2.3</v>
      </c>
      <c r="F460" s="73" t="n">
        <v>0.18</v>
      </c>
      <c r="G460" s="74" t="s">
        <v>977</v>
      </c>
    </row>
    <row r="462" customFormat="false" ht="18" hidden="false" customHeight="false" outlineLevel="0" collapsed="false">
      <c r="C462" s="15" t="s">
        <v>991</v>
      </c>
      <c r="D462" s="45" t="s">
        <v>1</v>
      </c>
    </row>
    <row r="463" customFormat="false" ht="12.75" hidden="false" customHeight="false" outlineLevel="0" collapsed="false">
      <c r="A463" s="1" t="s">
        <v>992</v>
      </c>
      <c r="C463" s="27" t="s">
        <v>993</v>
      </c>
      <c r="D463" s="27" t="s">
        <v>77</v>
      </c>
      <c r="E463" s="28"/>
      <c r="F463" s="29"/>
      <c r="G463" s="27"/>
      <c r="H463" s="30" t="s">
        <v>168</v>
      </c>
      <c r="I463" s="31" t="n">
        <v>2.79</v>
      </c>
      <c r="J463" s="30" t="s">
        <v>977</v>
      </c>
    </row>
    <row r="464" customFormat="false" ht="12.75" hidden="false" customHeight="false" outlineLevel="0" collapsed="false">
      <c r="A464" s="1" t="s">
        <v>992</v>
      </c>
      <c r="C464" s="27" t="s">
        <v>994</v>
      </c>
      <c r="D464" s="27" t="s">
        <v>13</v>
      </c>
      <c r="E464" s="28"/>
      <c r="F464" s="29"/>
      <c r="G464" s="27"/>
      <c r="H464" s="30" t="s">
        <v>168</v>
      </c>
      <c r="I464" s="31" t="n">
        <v>3.99</v>
      </c>
      <c r="J464" s="30" t="s">
        <v>977</v>
      </c>
    </row>
    <row r="465" customFormat="false" ht="12.75" hidden="false" customHeight="false" outlineLevel="0" collapsed="false">
      <c r="A465" s="1" t="s">
        <v>992</v>
      </c>
      <c r="C465" s="27" t="s">
        <v>995</v>
      </c>
      <c r="D465" s="27" t="s">
        <v>507</v>
      </c>
      <c r="E465" s="28"/>
      <c r="F465" s="29"/>
      <c r="G465" s="27"/>
      <c r="H465" s="30" t="s">
        <v>168</v>
      </c>
      <c r="I465" s="31" t="n">
        <v>2.49</v>
      </c>
      <c r="J465" s="30" t="s">
        <v>977</v>
      </c>
    </row>
    <row r="466" customFormat="false" ht="12.75" hidden="false" customHeight="false" outlineLevel="0" collapsed="false">
      <c r="A466" s="1" t="s">
        <v>992</v>
      </c>
      <c r="C466" s="27" t="s">
        <v>996</v>
      </c>
      <c r="D466" s="27" t="s">
        <v>997</v>
      </c>
      <c r="E466" s="28"/>
      <c r="F466" s="29"/>
      <c r="G466" s="27"/>
      <c r="H466" s="30" t="s">
        <v>168</v>
      </c>
      <c r="I466" s="31" t="n">
        <v>3.49</v>
      </c>
      <c r="J466" s="30" t="s">
        <v>977</v>
      </c>
    </row>
    <row r="467" customFormat="false" ht="12.75" hidden="false" customHeight="false" outlineLevel="0" collapsed="false">
      <c r="A467" s="1" t="s">
        <v>998</v>
      </c>
      <c r="C467" s="27" t="s">
        <v>999</v>
      </c>
      <c r="D467" s="27" t="s">
        <v>13</v>
      </c>
      <c r="E467" s="28"/>
      <c r="F467" s="29"/>
      <c r="G467" s="27"/>
      <c r="H467" s="30" t="s">
        <v>61</v>
      </c>
      <c r="I467" s="31" t="n">
        <v>4.07</v>
      </c>
      <c r="J467" s="30" t="s">
        <v>977</v>
      </c>
    </row>
    <row r="468" customFormat="false" ht="12.75" hidden="false" customHeight="false" outlineLevel="0" collapsed="false">
      <c r="A468" s="1" t="s">
        <v>998</v>
      </c>
      <c r="C468" s="27" t="s">
        <v>1000</v>
      </c>
      <c r="D468" s="27" t="s">
        <v>22</v>
      </c>
      <c r="E468" s="28"/>
      <c r="F468" s="29"/>
      <c r="G468" s="27"/>
      <c r="H468" s="30" t="s">
        <v>61</v>
      </c>
      <c r="I468" s="31" t="n">
        <v>0.88</v>
      </c>
      <c r="J468" s="30" t="s">
        <v>977</v>
      </c>
    </row>
    <row r="469" customFormat="false" ht="12.75" hidden="false" customHeight="false" outlineLevel="0" collapsed="false">
      <c r="A469" s="1" t="s">
        <v>998</v>
      </c>
      <c r="C469" s="27" t="s">
        <v>1001</v>
      </c>
      <c r="D469" s="27" t="s">
        <v>13</v>
      </c>
      <c r="E469" s="28"/>
      <c r="F469" s="29"/>
      <c r="G469" s="27"/>
      <c r="H469" s="30" t="s">
        <v>168</v>
      </c>
      <c r="I469" s="31" t="n">
        <v>2.46</v>
      </c>
      <c r="J469" s="30" t="s">
        <v>977</v>
      </c>
    </row>
    <row r="470" customFormat="false" ht="12.75" hidden="false" customHeight="false" outlineLevel="0" collapsed="false">
      <c r="A470" s="1" t="s">
        <v>998</v>
      </c>
      <c r="C470" s="27" t="s">
        <v>1002</v>
      </c>
      <c r="D470" s="27" t="s">
        <v>13</v>
      </c>
      <c r="E470" s="28"/>
      <c r="F470" s="29"/>
      <c r="G470" s="27"/>
      <c r="H470" s="30" t="s">
        <v>168</v>
      </c>
      <c r="I470" s="31" t="n">
        <v>3.86</v>
      </c>
      <c r="J470" s="30" t="s">
        <v>977</v>
      </c>
    </row>
    <row r="471" customFormat="false" ht="12.75" hidden="false" customHeight="false" outlineLevel="0" collapsed="false">
      <c r="A471" s="1" t="s">
        <v>998</v>
      </c>
      <c r="C471" s="27" t="s">
        <v>1003</v>
      </c>
      <c r="D471" s="27" t="s">
        <v>16</v>
      </c>
      <c r="E471" s="28"/>
      <c r="F471" s="29"/>
      <c r="G471" s="27"/>
      <c r="H471" s="30" t="s">
        <v>168</v>
      </c>
      <c r="I471" s="31" t="n">
        <v>0.88</v>
      </c>
      <c r="J471" s="30" t="s">
        <v>977</v>
      </c>
    </row>
    <row r="472" customFormat="false" ht="12.75" hidden="false" customHeight="false" outlineLevel="0" collapsed="false">
      <c r="A472" s="1" t="s">
        <v>998</v>
      </c>
      <c r="C472" s="27" t="s">
        <v>1004</v>
      </c>
      <c r="D472" s="27" t="s">
        <v>20</v>
      </c>
      <c r="E472" s="28"/>
      <c r="F472" s="29"/>
      <c r="G472" s="27"/>
      <c r="H472" s="30" t="s">
        <v>168</v>
      </c>
      <c r="I472" s="31" t="n">
        <v>0.88</v>
      </c>
      <c r="J472" s="30" t="s">
        <v>977</v>
      </c>
    </row>
    <row r="473" customFormat="false" ht="12.75" hidden="false" customHeight="false" outlineLevel="0" collapsed="false">
      <c r="A473" s="1" t="s">
        <v>998</v>
      </c>
      <c r="C473" s="27" t="s">
        <v>1005</v>
      </c>
      <c r="D473" s="27" t="s">
        <v>26</v>
      </c>
      <c r="E473" s="28"/>
      <c r="F473" s="29"/>
      <c r="G473" s="27"/>
      <c r="H473" s="30" t="s">
        <v>168</v>
      </c>
      <c r="I473" s="31" t="n">
        <v>0.88</v>
      </c>
      <c r="J473" s="30" t="s">
        <v>977</v>
      </c>
    </row>
    <row r="474" customFormat="false" ht="12.75" hidden="false" customHeight="false" outlineLevel="0" collapsed="false">
      <c r="A474" s="1" t="s">
        <v>998</v>
      </c>
      <c r="C474" s="27" t="s">
        <v>1006</v>
      </c>
      <c r="D474" s="27" t="s">
        <v>13</v>
      </c>
      <c r="E474" s="28"/>
      <c r="F474" s="29"/>
      <c r="G474" s="27"/>
      <c r="H474" s="30" t="s">
        <v>168</v>
      </c>
      <c r="I474" s="31" t="n">
        <v>1.49</v>
      </c>
      <c r="J474" s="30" t="s">
        <v>977</v>
      </c>
    </row>
    <row r="476" customFormat="false" ht="18" hidden="false" customHeight="false" outlineLevel="0" collapsed="false">
      <c r="C476" s="15" t="s">
        <v>1025</v>
      </c>
      <c r="D476" s="45" t="s">
        <v>1</v>
      </c>
    </row>
    <row r="477" customFormat="false" ht="12.75" hidden="false" customHeight="false" outlineLevel="0" collapsed="false">
      <c r="A477" s="1" t="s">
        <v>1026</v>
      </c>
      <c r="C477" s="70" t="s">
        <v>1027</v>
      </c>
      <c r="D477" s="70" t="s">
        <v>13</v>
      </c>
      <c r="E477" s="72" t="n">
        <v>1.7</v>
      </c>
      <c r="F477" s="73" t="n">
        <v>1.99</v>
      </c>
      <c r="G477" s="74" t="s">
        <v>1009</v>
      </c>
    </row>
    <row r="478" customFormat="false" ht="12.75" hidden="false" customHeight="false" outlineLevel="0" collapsed="false">
      <c r="A478" s="1" t="s">
        <v>1026</v>
      </c>
      <c r="C478" s="70" t="s">
        <v>1028</v>
      </c>
      <c r="D478" s="70" t="s">
        <v>13</v>
      </c>
      <c r="E478" s="72" t="n">
        <v>1.8</v>
      </c>
      <c r="F478" s="73" t="n">
        <v>2.29</v>
      </c>
      <c r="G478" s="74" t="s">
        <v>1009</v>
      </c>
    </row>
    <row r="479" customFormat="false" ht="12.75" hidden="false" customHeight="false" outlineLevel="0" collapsed="false">
      <c r="A479" s="1" t="s">
        <v>1026</v>
      </c>
      <c r="C479" s="70" t="s">
        <v>1029</v>
      </c>
      <c r="D479" s="70" t="s">
        <v>22</v>
      </c>
      <c r="E479" s="72" t="n">
        <v>2</v>
      </c>
      <c r="F479" s="73" t="n">
        <v>0.84</v>
      </c>
      <c r="G479" s="74" t="s">
        <v>1009</v>
      </c>
    </row>
    <row r="480" customFormat="false" ht="12.75" hidden="false" customHeight="false" outlineLevel="0" collapsed="false">
      <c r="A480" s="1" t="s">
        <v>1026</v>
      </c>
      <c r="C480" s="70" t="s">
        <v>1030</v>
      </c>
      <c r="D480" s="70" t="s">
        <v>13</v>
      </c>
      <c r="E480" s="72" t="n">
        <v>2</v>
      </c>
      <c r="F480" s="73" t="n">
        <v>1.49</v>
      </c>
      <c r="G480" s="74" t="s">
        <v>1009</v>
      </c>
    </row>
    <row r="481" customFormat="false" ht="12.75" hidden="false" customHeight="false" outlineLevel="0" collapsed="false">
      <c r="A481" s="1" t="s">
        <v>1026</v>
      </c>
      <c r="C481" s="70" t="s">
        <v>1031</v>
      </c>
      <c r="D481" s="70" t="s">
        <v>13</v>
      </c>
      <c r="E481" s="72" t="n">
        <v>2</v>
      </c>
      <c r="F481" s="73" t="n">
        <v>4.4</v>
      </c>
      <c r="G481" s="74" t="s">
        <v>1009</v>
      </c>
    </row>
    <row r="482" customFormat="false" ht="12.75" hidden="false" customHeight="false" outlineLevel="0" collapsed="false">
      <c r="A482" s="1" t="s">
        <v>1026</v>
      </c>
      <c r="C482" s="70" t="s">
        <v>1032</v>
      </c>
      <c r="D482" s="70" t="s">
        <v>16</v>
      </c>
      <c r="E482" s="72" t="n">
        <v>2.1</v>
      </c>
      <c r="F482" s="73" t="n">
        <v>0.96</v>
      </c>
      <c r="G482" s="74" t="s">
        <v>1009</v>
      </c>
    </row>
    <row r="483" customFormat="false" ht="12.75" hidden="false" customHeight="false" outlineLevel="0" collapsed="false">
      <c r="A483" s="1" t="s">
        <v>1026</v>
      </c>
      <c r="C483" s="70" t="s">
        <v>1033</v>
      </c>
      <c r="D483" s="70" t="s">
        <v>49</v>
      </c>
      <c r="E483" s="72" t="n">
        <v>2.1</v>
      </c>
      <c r="F483" s="73" t="n">
        <v>0.84</v>
      </c>
      <c r="G483" s="74" t="s">
        <v>1009</v>
      </c>
    </row>
    <row r="484" customFormat="false" ht="12.75" hidden="false" customHeight="false" outlineLevel="0" collapsed="false">
      <c r="A484" s="1" t="s">
        <v>1026</v>
      </c>
      <c r="C484" s="70" t="s">
        <v>1034</v>
      </c>
      <c r="D484" s="70" t="s">
        <v>26</v>
      </c>
      <c r="E484" s="72" t="n">
        <v>2.2</v>
      </c>
      <c r="F484" s="73" t="n">
        <v>0.84</v>
      </c>
      <c r="G484" s="74" t="s">
        <v>1009</v>
      </c>
    </row>
    <row r="485" customFormat="false" ht="12.75" hidden="false" customHeight="false" outlineLevel="0" collapsed="false">
      <c r="A485" s="1" t="s">
        <v>1026</v>
      </c>
      <c r="C485" s="70" t="s">
        <v>1035</v>
      </c>
      <c r="D485" s="70" t="s">
        <v>13</v>
      </c>
      <c r="E485" s="72" t="n">
        <v>2.3</v>
      </c>
      <c r="F485" s="73" t="n">
        <v>2.25</v>
      </c>
      <c r="G485" s="74" t="s">
        <v>1009</v>
      </c>
    </row>
    <row r="486" customFormat="false" ht="12.75" hidden="false" customHeight="false" outlineLevel="0" collapsed="false">
      <c r="A486" s="1" t="s">
        <v>1026</v>
      </c>
      <c r="C486" s="70" t="s">
        <v>1036</v>
      </c>
      <c r="D486" s="70" t="s">
        <v>13</v>
      </c>
      <c r="E486" s="72" t="n">
        <v>2.3</v>
      </c>
      <c r="F486" s="73" t="n">
        <v>1.16</v>
      </c>
      <c r="G486" s="74" t="s">
        <v>1009</v>
      </c>
    </row>
    <row r="487" customFormat="false" ht="12.75" hidden="false" customHeight="false" outlineLevel="0" collapsed="false">
      <c r="A487" s="1" t="s">
        <v>1026</v>
      </c>
      <c r="C487" s="70" t="s">
        <v>1037</v>
      </c>
      <c r="D487" s="70" t="s">
        <v>13</v>
      </c>
      <c r="E487" s="72" t="n">
        <v>2.3</v>
      </c>
      <c r="F487" s="73" t="n">
        <v>2.49</v>
      </c>
      <c r="G487" s="74" t="s">
        <v>1009</v>
      </c>
    </row>
    <row r="488" customFormat="false" ht="12.75" hidden="false" customHeight="false" outlineLevel="0" collapsed="false">
      <c r="A488" s="1" t="s">
        <v>1026</v>
      </c>
      <c r="C488" s="70" t="s">
        <v>1038</v>
      </c>
      <c r="D488" s="70" t="s">
        <v>13</v>
      </c>
      <c r="E488" s="72" t="n">
        <v>2.4</v>
      </c>
      <c r="F488" s="73" t="n">
        <v>1.09</v>
      </c>
      <c r="G488" s="74" t="s">
        <v>1009</v>
      </c>
    </row>
    <row r="489" customFormat="false" ht="12.75" hidden="false" customHeight="false" outlineLevel="0" collapsed="false">
      <c r="A489" s="1" t="s">
        <v>1026</v>
      </c>
      <c r="C489" s="70" t="s">
        <v>1039</v>
      </c>
      <c r="D489" s="70" t="s">
        <v>13</v>
      </c>
      <c r="E489" s="72" t="n">
        <v>2.5</v>
      </c>
      <c r="F489" s="73" t="n">
        <v>1.19</v>
      </c>
      <c r="G489" s="74" t="s">
        <v>1009</v>
      </c>
    </row>
    <row r="491" customFormat="false" ht="18" hidden="false" customHeight="false" outlineLevel="0" collapsed="false">
      <c r="C491" s="15" t="s">
        <v>1047</v>
      </c>
      <c r="D491" s="45" t="s">
        <v>1</v>
      </c>
    </row>
    <row r="492" customFormat="false" ht="12.75" hidden="false" customHeight="false" outlineLevel="0" collapsed="false">
      <c r="A492" s="1" t="s">
        <v>1048</v>
      </c>
      <c r="C492" s="27" t="s">
        <v>1049</v>
      </c>
      <c r="D492" s="27" t="s">
        <v>13</v>
      </c>
      <c r="E492" s="28"/>
      <c r="F492" s="29"/>
      <c r="G492" s="27"/>
      <c r="H492" s="30" t="s">
        <v>61</v>
      </c>
      <c r="I492" s="31" t="n">
        <v>0.52</v>
      </c>
      <c r="J492" s="30" t="s">
        <v>1009</v>
      </c>
    </row>
    <row r="493" customFormat="false" ht="12.75" hidden="false" customHeight="false" outlineLevel="0" collapsed="false">
      <c r="A493" s="1" t="s">
        <v>1048</v>
      </c>
      <c r="C493" s="27" t="s">
        <v>1050</v>
      </c>
      <c r="D493" s="27" t="s">
        <v>13</v>
      </c>
      <c r="E493" s="28"/>
      <c r="F493" s="29"/>
      <c r="G493" s="27"/>
      <c r="H493" s="30" t="s">
        <v>61</v>
      </c>
      <c r="I493" s="31" t="n">
        <v>0.8</v>
      </c>
      <c r="J493" s="30" t="s">
        <v>1009</v>
      </c>
    </row>
    <row r="494" customFormat="false" ht="12.75" hidden="false" customHeight="false" outlineLevel="0" collapsed="false">
      <c r="A494" s="1" t="s">
        <v>1048</v>
      </c>
      <c r="C494" s="27" t="s">
        <v>1051</v>
      </c>
      <c r="D494" s="27" t="s">
        <v>13</v>
      </c>
      <c r="E494" s="28"/>
      <c r="F494" s="29"/>
      <c r="G494" s="27"/>
      <c r="H494" s="30" t="s">
        <v>61</v>
      </c>
      <c r="I494" s="31" t="n">
        <v>0.35</v>
      </c>
      <c r="J494" s="30" t="s">
        <v>1009</v>
      </c>
    </row>
    <row r="495" customFormat="false" ht="12.75" hidden="false" customHeight="false" outlineLevel="0" collapsed="false">
      <c r="A495" s="1" t="s">
        <v>1048</v>
      </c>
      <c r="C495" s="27" t="s">
        <v>1052</v>
      </c>
      <c r="D495" s="27" t="s">
        <v>70</v>
      </c>
      <c r="E495" s="28"/>
      <c r="F495" s="29"/>
      <c r="G495" s="27"/>
      <c r="H495" s="30" t="s">
        <v>61</v>
      </c>
      <c r="I495" s="31" t="n">
        <v>0.31</v>
      </c>
      <c r="J495" s="30" t="s">
        <v>1009</v>
      </c>
    </row>
    <row r="496" customFormat="false" ht="12.75" hidden="false" customHeight="false" outlineLevel="0" collapsed="false">
      <c r="A496" s="1" t="s">
        <v>1048</v>
      </c>
      <c r="C496" s="27" t="s">
        <v>1053</v>
      </c>
      <c r="D496" s="27" t="s">
        <v>49</v>
      </c>
      <c r="E496" s="28"/>
      <c r="F496" s="29"/>
      <c r="G496" s="27"/>
      <c r="H496" s="30" t="s">
        <v>61</v>
      </c>
      <c r="I496" s="31" t="n">
        <v>0.3</v>
      </c>
      <c r="J496" s="30" t="s">
        <v>1009</v>
      </c>
    </row>
    <row r="497" customFormat="false" ht="12.75" hidden="false" customHeight="false" outlineLevel="0" collapsed="false">
      <c r="A497" s="1" t="s">
        <v>1048</v>
      </c>
      <c r="C497" s="27" t="s">
        <v>1054</v>
      </c>
      <c r="D497" s="27" t="s">
        <v>16</v>
      </c>
      <c r="E497" s="28"/>
      <c r="F497" s="29"/>
      <c r="G497" s="27"/>
      <c r="H497" s="30" t="s">
        <v>61</v>
      </c>
      <c r="I497" s="31" t="n">
        <v>0.31</v>
      </c>
      <c r="J497" s="30" t="s">
        <v>1009</v>
      </c>
    </row>
    <row r="498" customFormat="false" ht="12.75" hidden="false" customHeight="false" outlineLevel="0" collapsed="false">
      <c r="A498" s="1" t="s">
        <v>1048</v>
      </c>
      <c r="C498" s="27" t="s">
        <v>1055</v>
      </c>
      <c r="D498" s="27" t="s">
        <v>13</v>
      </c>
      <c r="E498" s="28"/>
      <c r="F498" s="29"/>
      <c r="G498" s="27"/>
      <c r="H498" s="30" t="s">
        <v>61</v>
      </c>
      <c r="I498" s="31" t="n">
        <v>0.31</v>
      </c>
      <c r="J498" s="30" t="s">
        <v>1009</v>
      </c>
    </row>
    <row r="499" customFormat="false" ht="12.75" hidden="false" customHeight="false" outlineLevel="0" collapsed="false">
      <c r="A499" s="1" t="s">
        <v>1048</v>
      </c>
      <c r="C499" s="27" t="s">
        <v>1056</v>
      </c>
      <c r="D499" s="27" t="s">
        <v>13</v>
      </c>
      <c r="E499" s="28"/>
      <c r="F499" s="29"/>
      <c r="G499" s="27"/>
      <c r="H499" s="30" t="s">
        <v>61</v>
      </c>
      <c r="I499" s="31" t="n">
        <v>0.38</v>
      </c>
      <c r="J499" s="30" t="s">
        <v>1009</v>
      </c>
    </row>
    <row r="500" customFormat="false" ht="12.75" hidden="false" customHeight="false" outlineLevel="0" collapsed="false">
      <c r="A500" s="1" t="s">
        <v>1048</v>
      </c>
      <c r="C500" s="27" t="s">
        <v>1057</v>
      </c>
      <c r="D500" s="27" t="s">
        <v>13</v>
      </c>
      <c r="E500" s="28"/>
      <c r="F500" s="29"/>
      <c r="G500" s="27"/>
      <c r="H500" s="30" t="s">
        <v>61</v>
      </c>
      <c r="I500" s="31" t="n">
        <v>0.34</v>
      </c>
      <c r="J500" s="30" t="s">
        <v>1009</v>
      </c>
    </row>
    <row r="501" customFormat="false" ht="12.75" hidden="false" customHeight="false" outlineLevel="0" collapsed="false">
      <c r="A501" s="1" t="s">
        <v>1048</v>
      </c>
      <c r="C501" s="27" t="s">
        <v>1058</v>
      </c>
      <c r="D501" s="27" t="s">
        <v>13</v>
      </c>
      <c r="E501" s="28"/>
      <c r="F501" s="29"/>
      <c r="G501" s="27"/>
      <c r="H501" s="30" t="s">
        <v>168</v>
      </c>
      <c r="I501" s="31" t="n">
        <v>0.46</v>
      </c>
      <c r="J501" s="30" t="s">
        <v>1009</v>
      </c>
    </row>
    <row r="502" customFormat="false" ht="12.75" hidden="false" customHeight="false" outlineLevel="0" collapsed="false">
      <c r="A502" s="1" t="s">
        <v>1059</v>
      </c>
      <c r="C502" s="27" t="s">
        <v>1060</v>
      </c>
      <c r="D502" s="27" t="s">
        <v>13</v>
      </c>
      <c r="E502" s="28"/>
      <c r="F502" s="29"/>
      <c r="G502" s="27"/>
      <c r="H502" s="30" t="s">
        <v>61</v>
      </c>
      <c r="I502" s="31" t="n">
        <v>1.39</v>
      </c>
      <c r="J502" s="30" t="s">
        <v>1009</v>
      </c>
    </row>
    <row r="503" customFormat="false" ht="12.75" hidden="false" customHeight="false" outlineLevel="0" collapsed="false">
      <c r="A503" s="1" t="s">
        <v>1059</v>
      </c>
      <c r="C503" s="27" t="s">
        <v>1061</v>
      </c>
      <c r="D503" s="27" t="s">
        <v>13</v>
      </c>
      <c r="E503" s="28"/>
      <c r="F503" s="29"/>
      <c r="G503" s="27"/>
      <c r="H503" s="30" t="s">
        <v>61</v>
      </c>
      <c r="I503" s="31" t="n">
        <v>1.86</v>
      </c>
      <c r="J503" s="30" t="s">
        <v>1009</v>
      </c>
    </row>
    <row r="504" customFormat="false" ht="12.75" hidden="false" customHeight="false" outlineLevel="0" collapsed="false">
      <c r="A504" s="1" t="s">
        <v>1059</v>
      </c>
      <c r="C504" s="27" t="s">
        <v>1062</v>
      </c>
      <c r="D504" s="27" t="s">
        <v>13</v>
      </c>
      <c r="E504" s="28"/>
      <c r="F504" s="29"/>
      <c r="G504" s="27"/>
      <c r="H504" s="30" t="s">
        <v>61</v>
      </c>
      <c r="I504" s="31" t="n">
        <v>0.89</v>
      </c>
      <c r="J504" s="30" t="s">
        <v>1009</v>
      </c>
    </row>
    <row r="505" customFormat="false" ht="12.75" hidden="false" customHeight="false" outlineLevel="0" collapsed="false">
      <c r="A505" s="1" t="s">
        <v>1059</v>
      </c>
      <c r="C505" s="27" t="s">
        <v>1063</v>
      </c>
      <c r="D505" s="27" t="s">
        <v>13</v>
      </c>
      <c r="E505" s="28"/>
      <c r="F505" s="29"/>
      <c r="G505" s="27"/>
      <c r="H505" s="30" t="s">
        <v>168</v>
      </c>
      <c r="I505" s="31" t="n">
        <v>0.66</v>
      </c>
      <c r="J505" s="30" t="s">
        <v>1009</v>
      </c>
    </row>
    <row r="507" customFormat="false" ht="18" hidden="false" customHeight="false" outlineLevel="0" collapsed="false">
      <c r="C507" s="15" t="s">
        <v>1064</v>
      </c>
      <c r="D507" s="45" t="s">
        <v>1</v>
      </c>
    </row>
    <row r="508" customFormat="false" ht="12.75" hidden="false" customHeight="false" outlineLevel="0" collapsed="false">
      <c r="A508" s="1" t="s">
        <v>1065</v>
      </c>
      <c r="C508" s="27" t="s">
        <v>1066</v>
      </c>
      <c r="D508" s="27" t="s">
        <v>13</v>
      </c>
      <c r="E508" s="28"/>
      <c r="F508" s="29"/>
      <c r="G508" s="27"/>
      <c r="H508" s="30" t="s">
        <v>61</v>
      </c>
      <c r="I508" s="31" t="n">
        <v>2.69</v>
      </c>
      <c r="J508" s="30" t="s">
        <v>1067</v>
      </c>
    </row>
    <row r="509" customFormat="false" ht="12.75" hidden="false" customHeight="false" outlineLevel="0" collapsed="false">
      <c r="A509" s="1" t="s">
        <v>1068</v>
      </c>
      <c r="C509" s="27" t="s">
        <v>1069</v>
      </c>
      <c r="D509" s="27" t="s">
        <v>18</v>
      </c>
      <c r="E509" s="28"/>
      <c r="F509" s="29"/>
      <c r="G509" s="27"/>
      <c r="H509" s="30" t="s">
        <v>61</v>
      </c>
      <c r="I509" s="31" t="n">
        <v>0.69</v>
      </c>
      <c r="J509" s="30" t="s">
        <v>1067</v>
      </c>
    </row>
    <row r="510" customFormat="false" ht="12.75" hidden="false" customHeight="false" outlineLevel="0" collapsed="false">
      <c r="A510" s="1" t="s">
        <v>1068</v>
      </c>
      <c r="C510" s="27" t="s">
        <v>1070</v>
      </c>
      <c r="D510" s="27" t="s">
        <v>13</v>
      </c>
      <c r="E510" s="28"/>
      <c r="F510" s="29"/>
      <c r="G510" s="27"/>
      <c r="H510" s="30" t="s">
        <v>61</v>
      </c>
      <c r="I510" s="31" t="n">
        <v>1.27</v>
      </c>
      <c r="J510" s="30" t="s">
        <v>1067</v>
      </c>
    </row>
    <row r="511" customFormat="false" ht="12.75" hidden="false" customHeight="false" outlineLevel="0" collapsed="false">
      <c r="A511" s="1" t="s">
        <v>1068</v>
      </c>
      <c r="C511" s="27" t="s">
        <v>1071</v>
      </c>
      <c r="D511" s="27" t="s">
        <v>49</v>
      </c>
      <c r="E511" s="28"/>
      <c r="F511" s="29"/>
      <c r="G511" s="27"/>
      <c r="H511" s="30" t="s">
        <v>61</v>
      </c>
      <c r="I511" s="31" t="n">
        <v>0.67</v>
      </c>
      <c r="J511" s="30" t="s">
        <v>1067</v>
      </c>
    </row>
    <row r="512" customFormat="false" ht="12.75" hidden="false" customHeight="false" outlineLevel="0" collapsed="false">
      <c r="A512" s="1" t="s">
        <v>1068</v>
      </c>
      <c r="C512" s="27" t="s">
        <v>1072</v>
      </c>
      <c r="D512" s="27" t="s">
        <v>13</v>
      </c>
      <c r="E512" s="28"/>
      <c r="F512" s="29"/>
      <c r="G512" s="27"/>
      <c r="H512" s="30" t="s">
        <v>61</v>
      </c>
      <c r="I512" s="31" t="n">
        <v>1.18</v>
      </c>
      <c r="J512" s="30" t="s">
        <v>1067</v>
      </c>
    </row>
    <row r="513" customFormat="false" ht="12.75" hidden="false" customHeight="false" outlineLevel="0" collapsed="false">
      <c r="A513" s="1" t="s">
        <v>1068</v>
      </c>
      <c r="C513" s="27" t="s">
        <v>1073</v>
      </c>
      <c r="D513" s="27" t="s">
        <v>13</v>
      </c>
      <c r="E513" s="28"/>
      <c r="F513" s="29"/>
      <c r="G513" s="27"/>
      <c r="H513" s="30" t="s">
        <v>61</v>
      </c>
      <c r="I513" s="31" t="n">
        <v>0.59</v>
      </c>
      <c r="J513" s="30" t="s">
        <v>1067</v>
      </c>
    </row>
    <row r="514" customFormat="false" ht="12.75" hidden="false" customHeight="false" outlineLevel="0" collapsed="false">
      <c r="A514" s="1" t="s">
        <v>1068</v>
      </c>
      <c r="C514" s="27" t="s">
        <v>1074</v>
      </c>
      <c r="D514" s="27" t="s">
        <v>20</v>
      </c>
      <c r="E514" s="28"/>
      <c r="F514" s="29"/>
      <c r="G514" s="27"/>
      <c r="H514" s="30" t="s">
        <v>61</v>
      </c>
      <c r="I514" s="31" t="n">
        <v>0.57</v>
      </c>
      <c r="J514" s="30" t="s">
        <v>1067</v>
      </c>
    </row>
    <row r="515" customFormat="false" ht="12.75" hidden="false" customHeight="false" outlineLevel="0" collapsed="false">
      <c r="A515" s="1" t="s">
        <v>1068</v>
      </c>
      <c r="C515" s="27" t="s">
        <v>1075</v>
      </c>
      <c r="D515" s="27" t="s">
        <v>26</v>
      </c>
      <c r="E515" s="28"/>
      <c r="F515" s="29"/>
      <c r="G515" s="27"/>
      <c r="H515" s="30" t="s">
        <v>61</v>
      </c>
      <c r="I515" s="31" t="n">
        <v>0.58</v>
      </c>
      <c r="J515" s="30" t="s">
        <v>1067</v>
      </c>
    </row>
    <row r="516" customFormat="false" ht="12.75" hidden="false" customHeight="false" outlineLevel="0" collapsed="false">
      <c r="A516" s="1" t="s">
        <v>1068</v>
      </c>
      <c r="C516" s="27" t="s">
        <v>1076</v>
      </c>
      <c r="D516" s="27" t="s">
        <v>390</v>
      </c>
      <c r="E516" s="28"/>
      <c r="F516" s="29"/>
      <c r="G516" s="27"/>
      <c r="H516" s="30" t="s">
        <v>168</v>
      </c>
      <c r="I516" s="31" t="n">
        <v>0.58</v>
      </c>
      <c r="J516" s="30" t="s">
        <v>1067</v>
      </c>
    </row>
    <row r="517" customFormat="false" ht="12.75" hidden="false" customHeight="false" outlineLevel="0" collapsed="false">
      <c r="A517" s="1" t="s">
        <v>1068</v>
      </c>
      <c r="C517" s="27" t="s">
        <v>1077</v>
      </c>
      <c r="D517" s="27" t="s">
        <v>16</v>
      </c>
      <c r="E517" s="28"/>
      <c r="F517" s="29"/>
      <c r="G517" s="27"/>
      <c r="H517" s="30" t="s">
        <v>168</v>
      </c>
      <c r="I517" s="31" t="n">
        <v>0.58</v>
      </c>
      <c r="J517" s="30" t="s">
        <v>1067</v>
      </c>
    </row>
    <row r="518" customFormat="false" ht="12.75" hidden="false" customHeight="false" outlineLevel="0" collapsed="false">
      <c r="A518" s="1" t="s">
        <v>1068</v>
      </c>
      <c r="C518" s="27" t="s">
        <v>1078</v>
      </c>
      <c r="D518" s="27" t="s">
        <v>13</v>
      </c>
      <c r="E518" s="28"/>
      <c r="F518" s="29"/>
      <c r="G518" s="27"/>
      <c r="H518" s="30" t="s">
        <v>168</v>
      </c>
      <c r="I518" s="31" t="n">
        <v>0.66</v>
      </c>
      <c r="J518" s="30" t="s">
        <v>1067</v>
      </c>
    </row>
    <row r="520" customFormat="false" ht="18" hidden="false" customHeight="false" outlineLevel="0" collapsed="false">
      <c r="C520" s="15" t="s">
        <v>1196</v>
      </c>
      <c r="D520" s="45" t="s">
        <v>1</v>
      </c>
    </row>
    <row r="521" customFormat="false" ht="12.75" hidden="false" customHeight="false" outlineLevel="0" collapsed="false">
      <c r="A521" s="1" t="s">
        <v>1197</v>
      </c>
      <c r="C521" s="27" t="s">
        <v>1198</v>
      </c>
      <c r="D521" s="27" t="s">
        <v>49</v>
      </c>
      <c r="E521" s="28"/>
      <c r="F521" s="29"/>
      <c r="G521" s="27"/>
      <c r="H521" s="30" t="s">
        <v>61</v>
      </c>
      <c r="I521" s="31" t="n">
        <v>0.58</v>
      </c>
      <c r="J521" s="30" t="s">
        <v>1160</v>
      </c>
    </row>
    <row r="522" customFormat="false" ht="12.75" hidden="false" customHeight="false" outlineLevel="0" collapsed="false">
      <c r="A522" s="1" t="s">
        <v>1197</v>
      </c>
      <c r="C522" s="27" t="s">
        <v>1199</v>
      </c>
      <c r="D522" s="27" t="s">
        <v>390</v>
      </c>
      <c r="E522" s="28"/>
      <c r="F522" s="29"/>
      <c r="G522" s="27"/>
      <c r="H522" s="30" t="s">
        <v>61</v>
      </c>
      <c r="I522" s="31" t="n">
        <v>0.59</v>
      </c>
      <c r="J522" s="30" t="s">
        <v>1160</v>
      </c>
    </row>
    <row r="523" customFormat="false" ht="12.75" hidden="false" customHeight="false" outlineLevel="0" collapsed="false">
      <c r="A523" s="1" t="s">
        <v>1197</v>
      </c>
      <c r="C523" s="27" t="s">
        <v>1200</v>
      </c>
      <c r="D523" s="27" t="s">
        <v>16</v>
      </c>
      <c r="E523" s="28"/>
      <c r="F523" s="29"/>
      <c r="G523" s="27"/>
      <c r="H523" s="30" t="s">
        <v>61</v>
      </c>
      <c r="I523" s="31" t="n">
        <v>0.59</v>
      </c>
      <c r="J523" s="30" t="s">
        <v>1160</v>
      </c>
    </row>
    <row r="524" customFormat="false" ht="12.75" hidden="false" customHeight="false" outlineLevel="0" collapsed="false">
      <c r="A524" s="1" t="s">
        <v>1197</v>
      </c>
      <c r="C524" s="27" t="s">
        <v>1201</v>
      </c>
      <c r="D524" s="27" t="s">
        <v>70</v>
      </c>
      <c r="E524" s="28"/>
      <c r="F524" s="29"/>
      <c r="G524" s="27"/>
      <c r="H524" s="30" t="s">
        <v>61</v>
      </c>
      <c r="I524" s="31" t="n">
        <v>0.59</v>
      </c>
      <c r="J524" s="30" t="s">
        <v>1160</v>
      </c>
    </row>
    <row r="525" customFormat="false" ht="12.75" hidden="false" customHeight="false" outlineLevel="0" collapsed="false">
      <c r="A525" s="1" t="s">
        <v>1197</v>
      </c>
      <c r="C525" s="27" t="s">
        <v>1202</v>
      </c>
      <c r="D525" s="27" t="s">
        <v>26</v>
      </c>
      <c r="E525" s="28"/>
      <c r="F525" s="29"/>
      <c r="G525" s="27"/>
      <c r="H525" s="30" t="s">
        <v>61</v>
      </c>
      <c r="I525" s="31" t="n">
        <v>0.58</v>
      </c>
      <c r="J525" s="30" t="s">
        <v>1160</v>
      </c>
    </row>
    <row r="526" customFormat="false" ht="12.75" hidden="false" customHeight="false" outlineLevel="0" collapsed="false">
      <c r="A526" s="1" t="s">
        <v>1197</v>
      </c>
      <c r="C526" s="27" t="s">
        <v>1203</v>
      </c>
      <c r="D526" s="27" t="s">
        <v>16</v>
      </c>
      <c r="E526" s="28"/>
      <c r="F526" s="29"/>
      <c r="G526" s="27"/>
      <c r="H526" s="30" t="s">
        <v>168</v>
      </c>
      <c r="I526" s="31" t="n">
        <v>0.79</v>
      </c>
      <c r="J526" s="30" t="s">
        <v>1160</v>
      </c>
    </row>
    <row r="527" customFormat="false" ht="12.75" hidden="false" customHeight="false" outlineLevel="0" collapsed="false">
      <c r="A527" s="1" t="s">
        <v>1197</v>
      </c>
      <c r="C527" s="27" t="s">
        <v>1204</v>
      </c>
      <c r="D527" s="27" t="s">
        <v>24</v>
      </c>
      <c r="E527" s="28"/>
      <c r="F527" s="29"/>
      <c r="G527" s="27"/>
      <c r="H527" s="30" t="s">
        <v>168</v>
      </c>
      <c r="I527" s="31" t="n">
        <v>0.58</v>
      </c>
      <c r="J527" s="30" t="s">
        <v>1160</v>
      </c>
    </row>
    <row r="528" customFormat="false" ht="12.75" hidden="false" customHeight="false" outlineLevel="0" collapsed="false">
      <c r="A528" s="1" t="s">
        <v>1197</v>
      </c>
      <c r="C528" s="27" t="s">
        <v>1205</v>
      </c>
      <c r="D528" s="27" t="s">
        <v>13</v>
      </c>
      <c r="E528" s="28"/>
      <c r="F528" s="29"/>
      <c r="G528" s="27"/>
      <c r="H528" s="30" t="s">
        <v>168</v>
      </c>
      <c r="I528" s="31" t="n">
        <v>0.6</v>
      </c>
      <c r="J528" s="30" t="s">
        <v>1160</v>
      </c>
    </row>
    <row r="529" customFormat="false" ht="12.75" hidden="false" customHeight="false" outlineLevel="0" collapsed="false">
      <c r="A529" s="1" t="s">
        <v>1197</v>
      </c>
      <c r="C529" s="27" t="s">
        <v>1206</v>
      </c>
      <c r="D529" s="27" t="s">
        <v>20</v>
      </c>
      <c r="E529" s="28"/>
      <c r="F529" s="29"/>
      <c r="G529" s="27"/>
      <c r="H529" s="30" t="s">
        <v>168</v>
      </c>
      <c r="I529" s="31" t="n">
        <v>0.58</v>
      </c>
      <c r="J529" s="30" t="s">
        <v>1160</v>
      </c>
    </row>
    <row r="530" customFormat="false" ht="12.75" hidden="false" customHeight="false" outlineLevel="0" collapsed="false">
      <c r="A530" s="1" t="s">
        <v>1197</v>
      </c>
      <c r="C530" s="27" t="s">
        <v>1207</v>
      </c>
      <c r="D530" s="27" t="s">
        <v>13</v>
      </c>
      <c r="E530" s="28"/>
      <c r="F530" s="29"/>
      <c r="G530" s="27"/>
      <c r="H530" s="30" t="s">
        <v>168</v>
      </c>
      <c r="I530" s="31" t="n">
        <v>1.79</v>
      </c>
      <c r="J530" s="30" t="s">
        <v>1160</v>
      </c>
    </row>
    <row r="531" customFormat="false" ht="12.75" hidden="false" customHeight="false" outlineLevel="0" collapsed="false">
      <c r="A531" s="1" t="s">
        <v>1197</v>
      </c>
      <c r="C531" s="27" t="s">
        <v>1208</v>
      </c>
      <c r="D531" s="27" t="s">
        <v>51</v>
      </c>
      <c r="E531" s="28"/>
      <c r="F531" s="29"/>
      <c r="G531" s="27"/>
      <c r="H531" s="30" t="s">
        <v>168</v>
      </c>
      <c r="I531" s="31" t="n">
        <v>0.58</v>
      </c>
      <c r="J531" s="30" t="s">
        <v>1160</v>
      </c>
    </row>
    <row r="532" customFormat="false" ht="12.75" hidden="false" customHeight="false" outlineLevel="0" collapsed="false">
      <c r="A532" s="1" t="s">
        <v>1197</v>
      </c>
      <c r="C532" s="27" t="s">
        <v>1209</v>
      </c>
      <c r="D532" s="27" t="s">
        <v>13</v>
      </c>
      <c r="E532" s="28"/>
      <c r="F532" s="29"/>
      <c r="G532" s="27"/>
      <c r="H532" s="30" t="s">
        <v>168</v>
      </c>
      <c r="I532" s="31" t="n">
        <v>2.69</v>
      </c>
      <c r="J532" s="30" t="s">
        <v>1160</v>
      </c>
    </row>
    <row r="534" customFormat="false" ht="18" hidden="false" customHeight="false" outlineLevel="0" collapsed="false">
      <c r="C534" s="15" t="s">
        <v>1243</v>
      </c>
      <c r="D534" s="45" t="s">
        <v>1</v>
      </c>
    </row>
    <row r="535" customFormat="false" ht="12.75" hidden="false" customHeight="false" outlineLevel="0" collapsed="false">
      <c r="A535" s="1" t="s">
        <v>1244</v>
      </c>
      <c r="C535" s="27" t="s">
        <v>1245</v>
      </c>
      <c r="D535" s="27" t="s">
        <v>13</v>
      </c>
      <c r="E535" s="28"/>
      <c r="F535" s="29"/>
      <c r="G535" s="27"/>
      <c r="H535" s="30" t="s">
        <v>168</v>
      </c>
      <c r="I535" s="31" t="n">
        <v>5</v>
      </c>
      <c r="J535" s="31" t="s">
        <v>1239</v>
      </c>
    </row>
    <row r="536" customFormat="false" ht="12.75" hidden="false" customHeight="false" outlineLevel="0" collapsed="false">
      <c r="A536" s="1" t="s">
        <v>1244</v>
      </c>
      <c r="C536" s="27" t="s">
        <v>1246</v>
      </c>
      <c r="D536" s="27" t="s">
        <v>13</v>
      </c>
      <c r="E536" s="28"/>
      <c r="F536" s="29"/>
      <c r="G536" s="27"/>
      <c r="H536" s="30" t="s">
        <v>168</v>
      </c>
      <c r="I536" s="31" t="n">
        <v>3.32</v>
      </c>
      <c r="J536" s="31" t="s">
        <v>1239</v>
      </c>
    </row>
    <row r="537" customFormat="false" ht="12.75" hidden="false" customHeight="false" outlineLevel="0" collapsed="false">
      <c r="A537" s="1" t="s">
        <v>1244</v>
      </c>
      <c r="C537" s="27" t="s">
        <v>1247</v>
      </c>
      <c r="D537" s="27" t="s">
        <v>13</v>
      </c>
      <c r="E537" s="28"/>
      <c r="F537" s="29"/>
      <c r="G537" s="27"/>
      <c r="H537" s="30" t="s">
        <v>168</v>
      </c>
      <c r="I537" s="31" t="n">
        <v>30.1</v>
      </c>
      <c r="J537" s="31" t="s">
        <v>1239</v>
      </c>
    </row>
    <row r="538" customFormat="false" ht="12.75" hidden="false" customHeight="false" outlineLevel="0" collapsed="false">
      <c r="A538" s="1" t="s">
        <v>1244</v>
      </c>
      <c r="C538" s="27" t="s">
        <v>1248</v>
      </c>
      <c r="D538" s="27" t="s">
        <v>53</v>
      </c>
      <c r="E538" s="28"/>
      <c r="F538" s="29"/>
      <c r="G538" s="27"/>
      <c r="H538" s="30" t="s">
        <v>168</v>
      </c>
      <c r="I538" s="31" t="n">
        <v>2.21</v>
      </c>
      <c r="J538" s="31" t="s">
        <v>1239</v>
      </c>
    </row>
    <row r="540" customFormat="false" ht="18" hidden="false" customHeight="false" outlineLevel="0" collapsed="false">
      <c r="C540" s="15" t="s">
        <v>1249</v>
      </c>
      <c r="D540" s="45" t="s">
        <v>1</v>
      </c>
    </row>
    <row r="541" customFormat="false" ht="12.75" hidden="false" customHeight="false" outlineLevel="0" collapsed="false">
      <c r="A541" s="1" t="s">
        <v>1250</v>
      </c>
      <c r="C541" s="27" t="s">
        <v>1251</v>
      </c>
      <c r="D541" s="27" t="s">
        <v>13</v>
      </c>
      <c r="E541" s="28"/>
      <c r="F541" s="29"/>
      <c r="G541" s="27"/>
      <c r="H541" s="30" t="s">
        <v>61</v>
      </c>
      <c r="I541" s="31" t="n">
        <v>2.99</v>
      </c>
      <c r="J541" s="30" t="s">
        <v>1239</v>
      </c>
    </row>
    <row r="542" customFormat="false" ht="12.75" hidden="false" customHeight="false" outlineLevel="0" collapsed="false">
      <c r="A542" s="1" t="s">
        <v>1250</v>
      </c>
      <c r="C542" s="27" t="s">
        <v>1252</v>
      </c>
      <c r="D542" s="27" t="s">
        <v>13</v>
      </c>
      <c r="E542" s="28"/>
      <c r="F542" s="29"/>
      <c r="G542" s="27"/>
      <c r="H542" s="30" t="s">
        <v>61</v>
      </c>
      <c r="I542" s="31" t="n">
        <v>2.69</v>
      </c>
      <c r="J542" s="30" t="s">
        <v>1239</v>
      </c>
    </row>
    <row r="543" customFormat="false" ht="12.75" hidden="false" customHeight="false" outlineLevel="0" collapsed="false">
      <c r="A543" s="1" t="s">
        <v>1250</v>
      </c>
      <c r="C543" s="27" t="s">
        <v>1253</v>
      </c>
      <c r="D543" s="27" t="s">
        <v>88</v>
      </c>
      <c r="E543" s="28"/>
      <c r="F543" s="29"/>
      <c r="G543" s="27"/>
      <c r="H543" s="30" t="s">
        <v>61</v>
      </c>
      <c r="I543" s="31" t="n">
        <v>1.75</v>
      </c>
      <c r="J543" s="30" t="s">
        <v>1239</v>
      </c>
    </row>
    <row r="544" customFormat="false" ht="12.75" hidden="false" customHeight="false" outlineLevel="0" collapsed="false">
      <c r="A544" s="1" t="s">
        <v>1250</v>
      </c>
      <c r="C544" s="27" t="s">
        <v>1254</v>
      </c>
      <c r="D544" s="27" t="s">
        <v>16</v>
      </c>
      <c r="E544" s="28"/>
      <c r="F544" s="29"/>
      <c r="G544" s="27"/>
      <c r="H544" s="30" t="s">
        <v>61</v>
      </c>
      <c r="I544" s="31" t="n">
        <v>1.73</v>
      </c>
      <c r="J544" s="30" t="s">
        <v>1239</v>
      </c>
    </row>
    <row r="545" customFormat="false" ht="12.75" hidden="false" customHeight="false" outlineLevel="0" collapsed="false">
      <c r="A545" s="1" t="s">
        <v>1250</v>
      </c>
      <c r="C545" s="27" t="s">
        <v>1255</v>
      </c>
      <c r="D545" s="27" t="s">
        <v>79</v>
      </c>
      <c r="E545" s="28"/>
      <c r="F545" s="29"/>
      <c r="G545" s="27"/>
      <c r="H545" s="30" t="s">
        <v>61</v>
      </c>
      <c r="I545" s="31" t="n">
        <v>1.79</v>
      </c>
      <c r="J545" s="30" t="s">
        <v>1239</v>
      </c>
    </row>
    <row r="546" customFormat="false" ht="12.75" hidden="false" customHeight="false" outlineLevel="0" collapsed="false">
      <c r="A546" s="1" t="s">
        <v>1250</v>
      </c>
      <c r="C546" s="27" t="s">
        <v>1256</v>
      </c>
      <c r="D546" s="27" t="s">
        <v>70</v>
      </c>
      <c r="E546" s="28"/>
      <c r="F546" s="29"/>
      <c r="G546" s="27"/>
      <c r="H546" s="30" t="s">
        <v>61</v>
      </c>
      <c r="I546" s="31" t="n">
        <v>1.66</v>
      </c>
      <c r="J546" s="30" t="s">
        <v>1239</v>
      </c>
    </row>
    <row r="547" customFormat="false" ht="12.75" hidden="false" customHeight="false" outlineLevel="0" collapsed="false">
      <c r="A547" s="1" t="s">
        <v>1250</v>
      </c>
      <c r="C547" s="27" t="s">
        <v>1257</v>
      </c>
      <c r="D547" s="27" t="s">
        <v>20</v>
      </c>
      <c r="E547" s="28"/>
      <c r="F547" s="29"/>
      <c r="G547" s="27"/>
      <c r="H547" s="30" t="s">
        <v>61</v>
      </c>
      <c r="I547" s="31" t="n">
        <v>1.73</v>
      </c>
      <c r="J547" s="30" t="s">
        <v>1239</v>
      </c>
    </row>
    <row r="548" customFormat="false" ht="12.75" hidden="false" customHeight="false" outlineLevel="0" collapsed="false">
      <c r="A548" s="1" t="s">
        <v>1250</v>
      </c>
      <c r="C548" s="27" t="s">
        <v>1258</v>
      </c>
      <c r="D548" s="27" t="s">
        <v>13</v>
      </c>
      <c r="E548" s="28"/>
      <c r="F548" s="29"/>
      <c r="G548" s="27"/>
      <c r="H548" s="30" t="s">
        <v>61</v>
      </c>
      <c r="I548" s="31" t="n">
        <v>3.49</v>
      </c>
      <c r="J548" s="30" t="s">
        <v>1239</v>
      </c>
    </row>
    <row r="549" customFormat="false" ht="12.75" hidden="false" customHeight="false" outlineLevel="0" collapsed="false">
      <c r="A549" s="1" t="s">
        <v>1250</v>
      </c>
      <c r="C549" s="27" t="s">
        <v>1259</v>
      </c>
      <c r="D549" s="27" t="s">
        <v>24</v>
      </c>
      <c r="E549" s="28"/>
      <c r="F549" s="29"/>
      <c r="G549" s="27"/>
      <c r="H549" s="30" t="s">
        <v>61</v>
      </c>
      <c r="I549" s="31" t="n">
        <v>1.89</v>
      </c>
      <c r="J549" s="30" t="s">
        <v>1239</v>
      </c>
    </row>
    <row r="550" customFormat="false" ht="12.75" hidden="false" customHeight="false" outlineLevel="0" collapsed="false">
      <c r="A550" s="1" t="s">
        <v>1250</v>
      </c>
      <c r="C550" s="27" t="s">
        <v>1260</v>
      </c>
      <c r="D550" s="27" t="s">
        <v>13</v>
      </c>
      <c r="E550" s="28"/>
      <c r="F550" s="29"/>
      <c r="G550" s="27"/>
      <c r="H550" s="30" t="s">
        <v>168</v>
      </c>
      <c r="I550" s="31" t="n">
        <v>3.56</v>
      </c>
      <c r="J550" s="30" t="s">
        <v>1239</v>
      </c>
    </row>
    <row r="551" customFormat="false" ht="12.75" hidden="false" customHeight="false" outlineLevel="0" collapsed="false">
      <c r="A551" s="1" t="s">
        <v>1261</v>
      </c>
      <c r="C551" s="27" t="s">
        <v>1262</v>
      </c>
      <c r="D551" s="27" t="s">
        <v>13</v>
      </c>
      <c r="E551" s="28"/>
      <c r="F551" s="29"/>
      <c r="G551" s="27"/>
      <c r="H551" s="30" t="s">
        <v>168</v>
      </c>
      <c r="I551" s="31" t="n">
        <v>1.58</v>
      </c>
      <c r="J551" s="30" t="s">
        <v>1239</v>
      </c>
    </row>
    <row r="553" customFormat="false" ht="18" hidden="false" customHeight="false" outlineLevel="0" collapsed="false">
      <c r="C553" s="15" t="s">
        <v>1279</v>
      </c>
      <c r="D553" s="45" t="s">
        <v>1</v>
      </c>
    </row>
    <row r="554" customFormat="false" ht="12.75" hidden="false" customHeight="false" outlineLevel="0" collapsed="false">
      <c r="A554" s="1" t="s">
        <v>1280</v>
      </c>
      <c r="C554" s="70" t="s">
        <v>1281</v>
      </c>
      <c r="D554" s="70" t="s">
        <v>77</v>
      </c>
      <c r="E554" s="72" t="n">
        <v>1</v>
      </c>
      <c r="F554" s="73" t="n">
        <v>0.49</v>
      </c>
      <c r="G554" s="74" t="s">
        <v>1239</v>
      </c>
    </row>
    <row r="555" customFormat="false" ht="12.75" hidden="false" customHeight="false" outlineLevel="0" collapsed="false">
      <c r="A555" s="1" t="s">
        <v>1280</v>
      </c>
      <c r="C555" s="70" t="s">
        <v>1282</v>
      </c>
      <c r="D555" s="70" t="s">
        <v>13</v>
      </c>
      <c r="E555" s="72" t="n">
        <v>1</v>
      </c>
      <c r="F555" s="73" t="n">
        <v>0.98</v>
      </c>
      <c r="G555" s="74" t="s">
        <v>1239</v>
      </c>
    </row>
    <row r="556" customFormat="false" ht="12.75" hidden="false" customHeight="false" outlineLevel="0" collapsed="false">
      <c r="A556" s="1" t="s">
        <v>1280</v>
      </c>
      <c r="C556" s="70" t="s">
        <v>1283</v>
      </c>
      <c r="D556" s="70" t="s">
        <v>13</v>
      </c>
      <c r="E556" s="72" t="n">
        <v>1</v>
      </c>
      <c r="F556" s="73" t="n">
        <v>1.5</v>
      </c>
      <c r="G556" s="74" t="s">
        <v>1239</v>
      </c>
    </row>
    <row r="557" customFormat="false" ht="12.75" hidden="false" customHeight="false" outlineLevel="0" collapsed="false">
      <c r="A557" s="1" t="s">
        <v>1284</v>
      </c>
      <c r="C557" s="70" t="s">
        <v>1285</v>
      </c>
      <c r="D557" s="70" t="s">
        <v>13</v>
      </c>
      <c r="E557" s="72" t="n">
        <v>1</v>
      </c>
      <c r="F557" s="73" t="n">
        <v>1.4</v>
      </c>
      <c r="G557" s="74" t="s">
        <v>1239</v>
      </c>
    </row>
    <row r="558" customFormat="false" ht="12.75" hidden="false" customHeight="false" outlineLevel="0" collapsed="false">
      <c r="A558" s="1" t="s">
        <v>1280</v>
      </c>
      <c r="C558" s="70" t="s">
        <v>1286</v>
      </c>
      <c r="D558" s="70" t="s">
        <v>1287</v>
      </c>
      <c r="E558" s="72" t="n">
        <v>1</v>
      </c>
      <c r="F558" s="73" t="n">
        <v>0.49</v>
      </c>
      <c r="G558" s="74" t="s">
        <v>1239</v>
      </c>
    </row>
    <row r="559" customFormat="false" ht="12.75" hidden="false" customHeight="false" outlineLevel="0" collapsed="false">
      <c r="A559" s="1" t="s">
        <v>1280</v>
      </c>
      <c r="C559" s="70" t="s">
        <v>1288</v>
      </c>
      <c r="D559" s="70" t="s">
        <v>13</v>
      </c>
      <c r="E559" s="72" t="n">
        <v>1</v>
      </c>
      <c r="F559" s="73" t="n">
        <v>0.8</v>
      </c>
      <c r="G559" s="74" t="s">
        <v>1239</v>
      </c>
    </row>
    <row r="560" customFormat="false" ht="12.75" hidden="false" customHeight="false" outlineLevel="0" collapsed="false">
      <c r="A560" s="1" t="s">
        <v>1284</v>
      </c>
      <c r="C560" s="70" t="s">
        <v>1289</v>
      </c>
      <c r="D560" s="70" t="s">
        <v>13</v>
      </c>
      <c r="E560" s="72" t="n">
        <v>1</v>
      </c>
      <c r="F560" s="73" t="n">
        <v>0.88</v>
      </c>
      <c r="G560" s="74" t="s">
        <v>1239</v>
      </c>
    </row>
    <row r="561" customFormat="false" ht="12.75" hidden="false" customHeight="false" outlineLevel="0" collapsed="false">
      <c r="A561" s="1" t="s">
        <v>1280</v>
      </c>
      <c r="C561" s="70" t="s">
        <v>1290</v>
      </c>
      <c r="D561" s="70" t="s">
        <v>13</v>
      </c>
      <c r="E561" s="72" t="n">
        <v>1</v>
      </c>
      <c r="F561" s="73" t="n">
        <v>1</v>
      </c>
      <c r="G561" s="74" t="s">
        <v>1239</v>
      </c>
    </row>
    <row r="562" customFormat="false" ht="12.75" hidden="false" customHeight="false" outlineLevel="0" collapsed="false">
      <c r="A562" s="1" t="s">
        <v>1280</v>
      </c>
      <c r="C562" s="70" t="s">
        <v>1291</v>
      </c>
      <c r="D562" s="70" t="s">
        <v>88</v>
      </c>
      <c r="E562" s="72" t="n">
        <v>1</v>
      </c>
      <c r="F562" s="73" t="n">
        <v>0.44</v>
      </c>
      <c r="G562" s="74" t="s">
        <v>1239</v>
      </c>
    </row>
    <row r="563" customFormat="false" ht="12.75" hidden="false" customHeight="false" outlineLevel="0" collapsed="false">
      <c r="A563" s="1" t="s">
        <v>1280</v>
      </c>
      <c r="C563" s="70" t="s">
        <v>1292</v>
      </c>
      <c r="D563" s="70" t="s">
        <v>16</v>
      </c>
      <c r="E563" s="72" t="n">
        <v>1</v>
      </c>
      <c r="F563" s="73" t="n">
        <v>0.66</v>
      </c>
      <c r="G563" s="74" t="s">
        <v>1239</v>
      </c>
    </row>
    <row r="564" customFormat="false" ht="12.75" hidden="false" customHeight="false" outlineLevel="0" collapsed="false">
      <c r="A564" s="1" t="s">
        <v>1284</v>
      </c>
      <c r="C564" s="70" t="s">
        <v>1293</v>
      </c>
      <c r="D564" s="70" t="s">
        <v>13</v>
      </c>
      <c r="E564" s="72" t="n">
        <v>1</v>
      </c>
      <c r="F564" s="73" t="n">
        <v>0.8</v>
      </c>
      <c r="G564" s="74" t="s">
        <v>1239</v>
      </c>
    </row>
    <row r="565" customFormat="false" ht="12.75" hidden="false" customHeight="false" outlineLevel="0" collapsed="false">
      <c r="A565" s="1" t="s">
        <v>1284</v>
      </c>
      <c r="C565" s="70" t="s">
        <v>1294</v>
      </c>
      <c r="D565" s="70" t="s">
        <v>13</v>
      </c>
      <c r="E565" s="72" t="n">
        <v>1</v>
      </c>
      <c r="F565" s="73" t="n">
        <v>1.2</v>
      </c>
      <c r="G565" s="74" t="s">
        <v>1239</v>
      </c>
    </row>
    <row r="566" customFormat="false" ht="12.75" hidden="false" customHeight="false" outlineLevel="0" collapsed="false">
      <c r="A566" s="1" t="s">
        <v>1280</v>
      </c>
      <c r="C566" s="70" t="s">
        <v>1295</v>
      </c>
      <c r="D566" s="70" t="s">
        <v>20</v>
      </c>
      <c r="E566" s="72" t="n">
        <v>1</v>
      </c>
      <c r="F566" s="73" t="n">
        <v>0.98</v>
      </c>
      <c r="G566" s="74" t="s">
        <v>1239</v>
      </c>
    </row>
    <row r="567" customFormat="false" ht="12.75" hidden="false" customHeight="false" outlineLevel="0" collapsed="false">
      <c r="A567" s="1" t="s">
        <v>1284</v>
      </c>
      <c r="C567" s="70" t="s">
        <v>1296</v>
      </c>
      <c r="D567" s="70" t="s">
        <v>13</v>
      </c>
      <c r="E567" s="72" t="n">
        <v>1</v>
      </c>
      <c r="F567" s="73" t="n">
        <v>1.4</v>
      </c>
      <c r="G567" s="74" t="s">
        <v>1239</v>
      </c>
    </row>
    <row r="568" customFormat="false" ht="12.75" hidden="false" customHeight="false" outlineLevel="0" collapsed="false">
      <c r="A568" s="1" t="s">
        <v>1284</v>
      </c>
      <c r="C568" s="70" t="s">
        <v>1297</v>
      </c>
      <c r="D568" s="70" t="s">
        <v>13</v>
      </c>
      <c r="E568" s="72" t="n">
        <v>1</v>
      </c>
      <c r="F568" s="73" t="n">
        <v>0.55</v>
      </c>
      <c r="G568" s="74" t="s">
        <v>1239</v>
      </c>
    </row>
    <row r="569" customFormat="false" ht="12.75" hidden="false" customHeight="false" outlineLevel="0" collapsed="false">
      <c r="A569" s="1" t="s">
        <v>1284</v>
      </c>
      <c r="C569" s="70" t="s">
        <v>1298</v>
      </c>
      <c r="D569" s="70" t="s">
        <v>13</v>
      </c>
      <c r="E569" s="72" t="n">
        <v>1</v>
      </c>
      <c r="F569" s="73" t="n">
        <v>1.13</v>
      </c>
      <c r="G569" s="74" t="s">
        <v>1239</v>
      </c>
    </row>
    <row r="570" customFormat="false" ht="12.75" hidden="false" customHeight="false" outlineLevel="0" collapsed="false">
      <c r="A570" s="1" t="s">
        <v>1284</v>
      </c>
      <c r="C570" s="70" t="s">
        <v>1299</v>
      </c>
      <c r="D570" s="70" t="s">
        <v>13</v>
      </c>
      <c r="E570" s="72" t="n">
        <v>1</v>
      </c>
      <c r="F570" s="73" t="n">
        <v>3.3</v>
      </c>
      <c r="G570" s="74" t="s">
        <v>1239</v>
      </c>
    </row>
    <row r="571" customFormat="false" ht="12.75" hidden="false" customHeight="false" outlineLevel="0" collapsed="false">
      <c r="A571" s="1" t="s">
        <v>1284</v>
      </c>
      <c r="C571" s="70" t="s">
        <v>1300</v>
      </c>
      <c r="D571" s="70" t="s">
        <v>13</v>
      </c>
      <c r="E571" s="72" t="n">
        <v>1</v>
      </c>
      <c r="F571" s="73" t="n">
        <v>1.49</v>
      </c>
      <c r="G571" s="74" t="s">
        <v>1239</v>
      </c>
    </row>
    <row r="572" customFormat="false" ht="12.75" hidden="false" customHeight="false" outlineLevel="0" collapsed="false">
      <c r="A572" s="1" t="s">
        <v>1280</v>
      </c>
      <c r="C572" s="70" t="s">
        <v>1301</v>
      </c>
      <c r="D572" s="70" t="s">
        <v>13</v>
      </c>
      <c r="E572" s="72" t="n">
        <v>1</v>
      </c>
      <c r="F572" s="73" t="n">
        <v>1.1</v>
      </c>
      <c r="G572" s="74" t="s">
        <v>1239</v>
      </c>
    </row>
    <row r="573" customFormat="false" ht="12.75" hidden="false" customHeight="false" outlineLevel="0" collapsed="false">
      <c r="A573" s="1" t="s">
        <v>1280</v>
      </c>
      <c r="C573" s="70" t="s">
        <v>1302</v>
      </c>
      <c r="D573" s="70" t="s">
        <v>13</v>
      </c>
      <c r="E573" s="72" t="n">
        <v>1</v>
      </c>
      <c r="F573" s="73" t="n">
        <v>0.45</v>
      </c>
      <c r="G573" s="74" t="s">
        <v>1239</v>
      </c>
    </row>
    <row r="574" customFormat="false" ht="12.75" hidden="false" customHeight="false" outlineLevel="0" collapsed="false">
      <c r="A574" s="1" t="s">
        <v>1284</v>
      </c>
      <c r="C574" s="70" t="s">
        <v>1303</v>
      </c>
      <c r="D574" s="70" t="s">
        <v>13</v>
      </c>
      <c r="E574" s="72" t="n">
        <v>1</v>
      </c>
      <c r="F574" s="73" t="n">
        <v>0.74</v>
      </c>
      <c r="G574" s="74" t="s">
        <v>1239</v>
      </c>
    </row>
    <row r="575" customFormat="false" ht="12.75" hidden="false" customHeight="false" outlineLevel="0" collapsed="false">
      <c r="A575" s="1" t="s">
        <v>1284</v>
      </c>
      <c r="C575" s="70" t="s">
        <v>1304</v>
      </c>
      <c r="D575" s="70" t="s">
        <v>13</v>
      </c>
      <c r="E575" s="72" t="n">
        <v>1</v>
      </c>
      <c r="F575" s="73" t="n">
        <v>0.83</v>
      </c>
      <c r="G575" s="74" t="s">
        <v>1239</v>
      </c>
    </row>
    <row r="576" customFormat="false" ht="12.75" hidden="false" customHeight="false" outlineLevel="0" collapsed="false">
      <c r="A576" s="1" t="s">
        <v>1305</v>
      </c>
      <c r="C576" s="70" t="s">
        <v>1306</v>
      </c>
      <c r="D576" s="70" t="s">
        <v>13</v>
      </c>
      <c r="E576" s="72" t="n">
        <v>1</v>
      </c>
      <c r="F576" s="73" t="n">
        <v>2.73</v>
      </c>
      <c r="G576" s="74" t="s">
        <v>1239</v>
      </c>
    </row>
    <row r="577" customFormat="false" ht="12.75" hidden="false" customHeight="false" outlineLevel="0" collapsed="false">
      <c r="A577" s="1" t="s">
        <v>1305</v>
      </c>
      <c r="C577" s="70" t="s">
        <v>1307</v>
      </c>
      <c r="D577" s="70" t="s">
        <v>13</v>
      </c>
      <c r="E577" s="72" t="n">
        <v>1</v>
      </c>
      <c r="F577" s="73" t="n">
        <v>4</v>
      </c>
      <c r="G577" s="74" t="s">
        <v>1239</v>
      </c>
    </row>
    <row r="578" customFormat="false" ht="12.75" hidden="false" customHeight="false" outlineLevel="0" collapsed="false">
      <c r="A578" s="1" t="s">
        <v>1308</v>
      </c>
      <c r="C578" s="70" t="s">
        <v>1309</v>
      </c>
      <c r="D578" s="70" t="s">
        <v>1287</v>
      </c>
      <c r="E578" s="72" t="n">
        <v>1</v>
      </c>
      <c r="F578" s="73" t="n">
        <v>2.74</v>
      </c>
      <c r="G578" s="74" t="s">
        <v>1239</v>
      </c>
    </row>
    <row r="579" customFormat="false" ht="12.75" hidden="false" customHeight="false" outlineLevel="0" collapsed="false">
      <c r="A579" s="1" t="s">
        <v>1305</v>
      </c>
      <c r="C579" s="70" t="s">
        <v>1310</v>
      </c>
      <c r="D579" s="70" t="s">
        <v>13</v>
      </c>
      <c r="E579" s="72" t="n">
        <v>1</v>
      </c>
      <c r="F579" s="73" t="n">
        <v>2.99</v>
      </c>
      <c r="G579" s="74" t="s">
        <v>1239</v>
      </c>
    </row>
    <row r="580" customFormat="false" ht="12.75" hidden="false" customHeight="false" outlineLevel="0" collapsed="false">
      <c r="A580" s="1" t="s">
        <v>1308</v>
      </c>
      <c r="C580" s="70" t="s">
        <v>1311</v>
      </c>
      <c r="D580" s="70" t="s">
        <v>13</v>
      </c>
      <c r="E580" s="72" t="n">
        <v>1</v>
      </c>
      <c r="F580" s="73" t="n">
        <v>1.56</v>
      </c>
      <c r="G580" s="74" t="s">
        <v>1239</v>
      </c>
    </row>
    <row r="581" customFormat="false" ht="12.75" hidden="false" customHeight="false" outlineLevel="0" collapsed="false">
      <c r="A581" s="1" t="s">
        <v>1305</v>
      </c>
      <c r="C581" s="70" t="s">
        <v>1312</v>
      </c>
      <c r="D581" s="70" t="s">
        <v>13</v>
      </c>
      <c r="E581" s="72" t="n">
        <v>1</v>
      </c>
      <c r="F581" s="73" t="n">
        <v>1.29</v>
      </c>
      <c r="G581" s="74" t="s">
        <v>1239</v>
      </c>
    </row>
    <row r="582" customFormat="false" ht="12.75" hidden="false" customHeight="false" outlineLevel="0" collapsed="false">
      <c r="A582" s="1" t="s">
        <v>1305</v>
      </c>
      <c r="C582" s="70" t="s">
        <v>1313</v>
      </c>
      <c r="D582" s="70" t="s">
        <v>13</v>
      </c>
      <c r="E582" s="72" t="n">
        <v>1</v>
      </c>
      <c r="F582" s="73" t="n">
        <v>1</v>
      </c>
      <c r="G582" s="74" t="s">
        <v>1239</v>
      </c>
    </row>
    <row r="583" customFormat="false" ht="12.75" hidden="false" customHeight="false" outlineLevel="0" collapsed="false">
      <c r="A583" s="1" t="s">
        <v>1305</v>
      </c>
      <c r="C583" s="70" t="s">
        <v>1314</v>
      </c>
      <c r="D583" s="70" t="s">
        <v>13</v>
      </c>
      <c r="E583" s="72" t="n">
        <v>1</v>
      </c>
      <c r="F583" s="73" t="n">
        <v>1</v>
      </c>
      <c r="G583" s="74" t="s">
        <v>1239</v>
      </c>
    </row>
    <row r="584" customFormat="false" ht="12.75" hidden="false" customHeight="false" outlineLevel="0" collapsed="false">
      <c r="A584" s="1" t="s">
        <v>1315</v>
      </c>
      <c r="C584" s="70" t="s">
        <v>1316</v>
      </c>
      <c r="D584" s="70" t="s">
        <v>70</v>
      </c>
      <c r="E584" s="72" t="n">
        <v>1</v>
      </c>
      <c r="F584" s="73" t="n">
        <v>1.59</v>
      </c>
      <c r="G584" s="74" t="s">
        <v>1239</v>
      </c>
    </row>
    <row r="585" customFormat="false" ht="12.75" hidden="false" customHeight="false" outlineLevel="0" collapsed="false">
      <c r="A585" s="1" t="s">
        <v>1315</v>
      </c>
      <c r="C585" s="70" t="s">
        <v>1317</v>
      </c>
      <c r="D585" s="70" t="s">
        <v>77</v>
      </c>
      <c r="E585" s="72" t="n">
        <v>1</v>
      </c>
      <c r="F585" s="73" t="n">
        <v>1.63</v>
      </c>
      <c r="G585" s="74" t="s">
        <v>1239</v>
      </c>
    </row>
    <row r="586" customFormat="false" ht="12.75" hidden="false" customHeight="false" outlineLevel="0" collapsed="false">
      <c r="A586" s="1" t="s">
        <v>1315</v>
      </c>
      <c r="C586" s="70" t="s">
        <v>1318</v>
      </c>
      <c r="D586" s="70" t="s">
        <v>137</v>
      </c>
      <c r="E586" s="72" t="n">
        <v>1</v>
      </c>
      <c r="F586" s="73" t="n">
        <v>1.78</v>
      </c>
      <c r="G586" s="74" t="s">
        <v>1239</v>
      </c>
    </row>
    <row r="587" customFormat="false" ht="12.75" hidden="false" customHeight="false" outlineLevel="0" collapsed="false">
      <c r="A587" s="1" t="s">
        <v>1319</v>
      </c>
      <c r="C587" s="70" t="s">
        <v>1320</v>
      </c>
      <c r="D587" s="70" t="s">
        <v>13</v>
      </c>
      <c r="E587" s="72" t="n">
        <v>1</v>
      </c>
      <c r="F587" s="73" t="n">
        <v>1.99</v>
      </c>
      <c r="G587" s="74" t="s">
        <v>1239</v>
      </c>
    </row>
    <row r="588" customFormat="false" ht="12.75" hidden="false" customHeight="false" outlineLevel="0" collapsed="false">
      <c r="A588" s="1" t="s">
        <v>1319</v>
      </c>
      <c r="C588" s="70" t="s">
        <v>1321</v>
      </c>
      <c r="D588" s="70" t="s">
        <v>13</v>
      </c>
      <c r="E588" s="72" t="n">
        <v>1</v>
      </c>
      <c r="F588" s="73" t="n">
        <v>1.4</v>
      </c>
      <c r="G588" s="74" t="s">
        <v>1239</v>
      </c>
    </row>
    <row r="589" customFormat="false" ht="12.75" hidden="false" customHeight="false" outlineLevel="0" collapsed="false">
      <c r="A589" s="1" t="s">
        <v>1319</v>
      </c>
      <c r="C589" s="70" t="s">
        <v>1322</v>
      </c>
      <c r="D589" s="70" t="s">
        <v>13</v>
      </c>
      <c r="E589" s="72" t="n">
        <v>1</v>
      </c>
      <c r="F589" s="73" t="n">
        <v>0.58</v>
      </c>
      <c r="G589" s="74" t="s">
        <v>1239</v>
      </c>
    </row>
    <row r="590" customFormat="false" ht="12.75" hidden="false" customHeight="false" outlineLevel="0" collapsed="false">
      <c r="A590" s="1" t="s">
        <v>1323</v>
      </c>
      <c r="C590" s="70" t="s">
        <v>1324</v>
      </c>
      <c r="D590" s="70" t="s">
        <v>77</v>
      </c>
      <c r="E590" s="72" t="n">
        <v>1</v>
      </c>
      <c r="F590" s="73" t="n">
        <v>1.6</v>
      </c>
      <c r="G590" s="74" t="s">
        <v>1239</v>
      </c>
    </row>
    <row r="591" customFormat="false" ht="12.75" hidden="false" customHeight="false" outlineLevel="0" collapsed="false">
      <c r="A591" s="1" t="s">
        <v>1323</v>
      </c>
      <c r="C591" s="70" t="s">
        <v>1325</v>
      </c>
      <c r="D591" s="70" t="s">
        <v>13</v>
      </c>
      <c r="E591" s="72" t="n">
        <v>1</v>
      </c>
      <c r="F591" s="73" t="n">
        <v>1.57</v>
      </c>
      <c r="G591" s="74" t="s">
        <v>1239</v>
      </c>
    </row>
    <row r="592" customFormat="false" ht="12.75" hidden="false" customHeight="false" outlineLevel="0" collapsed="false">
      <c r="A592" s="1" t="s">
        <v>1323</v>
      </c>
      <c r="C592" s="70" t="s">
        <v>1326</v>
      </c>
      <c r="D592" s="70" t="s">
        <v>13</v>
      </c>
      <c r="E592" s="72" t="n">
        <v>1</v>
      </c>
      <c r="F592" s="73" t="n">
        <v>1.8</v>
      </c>
      <c r="G592" s="74" t="s">
        <v>1239</v>
      </c>
    </row>
    <row r="593" customFormat="false" ht="12.75" hidden="false" customHeight="false" outlineLevel="0" collapsed="false">
      <c r="A593" s="1" t="s">
        <v>1327</v>
      </c>
      <c r="C593" s="70" t="s">
        <v>1328</v>
      </c>
      <c r="D593" s="70" t="s">
        <v>13</v>
      </c>
      <c r="E593" s="72" t="n">
        <v>1</v>
      </c>
      <c r="F593" s="73" t="n">
        <v>0.95</v>
      </c>
      <c r="G593" s="74" t="s">
        <v>1239</v>
      </c>
    </row>
    <row r="595" customFormat="false" ht="18" hidden="false" customHeight="false" outlineLevel="0" collapsed="false">
      <c r="C595" s="15" t="s">
        <v>1340</v>
      </c>
      <c r="D595" s="45" t="s">
        <v>1</v>
      </c>
    </row>
    <row r="596" customFormat="false" ht="12.75" hidden="false" customHeight="false" outlineLevel="0" collapsed="false">
      <c r="A596" s="1" t="s">
        <v>1341</v>
      </c>
      <c r="C596" s="27" t="s">
        <v>1342</v>
      </c>
      <c r="D596" s="27" t="s">
        <v>77</v>
      </c>
      <c r="E596" s="28"/>
      <c r="F596" s="29"/>
      <c r="G596" s="27"/>
      <c r="H596" s="30" t="s">
        <v>61</v>
      </c>
      <c r="I596" s="31" t="n">
        <v>1.36</v>
      </c>
      <c r="J596" s="31" t="s">
        <v>1239</v>
      </c>
    </row>
    <row r="597" customFormat="false" ht="12.75" hidden="false" customHeight="false" outlineLevel="0" collapsed="false">
      <c r="A597" s="1" t="s">
        <v>1341</v>
      </c>
      <c r="C597" s="27" t="s">
        <v>1343</v>
      </c>
      <c r="D597" s="27" t="s">
        <v>13</v>
      </c>
      <c r="E597" s="28"/>
      <c r="F597" s="29"/>
      <c r="G597" s="27"/>
      <c r="H597" s="30" t="s">
        <v>61</v>
      </c>
      <c r="I597" s="31" t="n">
        <v>0.99</v>
      </c>
      <c r="J597" s="31" t="s">
        <v>1239</v>
      </c>
    </row>
    <row r="598" customFormat="false" ht="12.75" hidden="false" customHeight="false" outlineLevel="0" collapsed="false">
      <c r="A598" s="1" t="s">
        <v>1341</v>
      </c>
      <c r="C598" s="27" t="s">
        <v>1344</v>
      </c>
      <c r="D598" s="27" t="s">
        <v>13</v>
      </c>
      <c r="E598" s="28"/>
      <c r="F598" s="29"/>
      <c r="G598" s="27"/>
      <c r="H598" s="30" t="s">
        <v>61</v>
      </c>
      <c r="I598" s="31" t="n">
        <v>2.05</v>
      </c>
      <c r="J598" s="31" t="s">
        <v>1239</v>
      </c>
    </row>
    <row r="599" customFormat="false" ht="12.75" hidden="false" customHeight="false" outlineLevel="0" collapsed="false">
      <c r="A599" s="1" t="s">
        <v>1341</v>
      </c>
      <c r="C599" s="27" t="s">
        <v>1345</v>
      </c>
      <c r="D599" s="27" t="s">
        <v>507</v>
      </c>
      <c r="E599" s="28"/>
      <c r="F599" s="29"/>
      <c r="G599" s="27"/>
      <c r="H599" s="30" t="s">
        <v>61</v>
      </c>
      <c r="I599" s="31" t="n">
        <v>1.47</v>
      </c>
      <c r="J599" s="31" t="s">
        <v>1239</v>
      </c>
    </row>
    <row r="600" customFormat="false" ht="12.75" hidden="false" customHeight="false" outlineLevel="0" collapsed="false">
      <c r="A600" s="1" t="s">
        <v>1341</v>
      </c>
      <c r="C600" s="27" t="s">
        <v>1346</v>
      </c>
      <c r="D600" s="27" t="s">
        <v>88</v>
      </c>
      <c r="E600" s="28"/>
      <c r="F600" s="29"/>
      <c r="G600" s="27"/>
      <c r="H600" s="30" t="s">
        <v>61</v>
      </c>
      <c r="I600" s="31" t="n">
        <v>1.31</v>
      </c>
      <c r="J600" s="31" t="s">
        <v>1239</v>
      </c>
    </row>
    <row r="601" customFormat="false" ht="12.75" hidden="false" customHeight="false" outlineLevel="0" collapsed="false">
      <c r="A601" s="1" t="s">
        <v>1341</v>
      </c>
      <c r="C601" s="27" t="s">
        <v>1347</v>
      </c>
      <c r="D601" s="27" t="s">
        <v>79</v>
      </c>
      <c r="E601" s="28"/>
      <c r="F601" s="29"/>
      <c r="G601" s="27"/>
      <c r="H601" s="30" t="s">
        <v>61</v>
      </c>
      <c r="I601" s="31" t="n">
        <v>1.29</v>
      </c>
      <c r="J601" s="31" t="s">
        <v>1239</v>
      </c>
    </row>
    <row r="602" customFormat="false" ht="12.75" hidden="false" customHeight="false" outlineLevel="0" collapsed="false">
      <c r="A602" s="1" t="s">
        <v>1341</v>
      </c>
      <c r="C602" s="27" t="s">
        <v>1348</v>
      </c>
      <c r="D602" s="27" t="s">
        <v>13</v>
      </c>
      <c r="E602" s="28"/>
      <c r="F602" s="29"/>
      <c r="G602" s="27"/>
      <c r="H602" s="30" t="s">
        <v>61</v>
      </c>
      <c r="I602" s="31" t="n">
        <v>1.49</v>
      </c>
      <c r="J602" s="31" t="s">
        <v>1239</v>
      </c>
    </row>
    <row r="603" customFormat="false" ht="12.75" hidden="false" customHeight="false" outlineLevel="0" collapsed="false">
      <c r="A603" s="1" t="s">
        <v>1349</v>
      </c>
      <c r="C603" s="27" t="s">
        <v>1350</v>
      </c>
      <c r="D603" s="27" t="s">
        <v>26</v>
      </c>
      <c r="E603" s="28"/>
      <c r="F603" s="29"/>
      <c r="G603" s="27"/>
      <c r="H603" s="30" t="s">
        <v>61</v>
      </c>
      <c r="I603" s="31" t="n">
        <v>0.59</v>
      </c>
      <c r="J603" s="31" t="s">
        <v>1239</v>
      </c>
    </row>
    <row r="604" customFormat="false" ht="12.75" hidden="false" customHeight="false" outlineLevel="0" collapsed="false">
      <c r="A604" s="1" t="s">
        <v>1349</v>
      </c>
      <c r="C604" s="27" t="s">
        <v>1351</v>
      </c>
      <c r="D604" s="27" t="s">
        <v>13</v>
      </c>
      <c r="E604" s="28"/>
      <c r="F604" s="29"/>
      <c r="G604" s="27"/>
      <c r="H604" s="30" t="s">
        <v>61</v>
      </c>
      <c r="I604" s="31" t="n">
        <v>0.75</v>
      </c>
      <c r="J604" s="31" t="s">
        <v>1239</v>
      </c>
    </row>
    <row r="605" customFormat="false" ht="12.75" hidden="false" customHeight="false" outlineLevel="0" collapsed="false">
      <c r="A605" s="1" t="s">
        <v>1349</v>
      </c>
      <c r="C605" s="27" t="s">
        <v>1352</v>
      </c>
      <c r="D605" s="27" t="s">
        <v>13</v>
      </c>
      <c r="E605" s="28"/>
      <c r="F605" s="29"/>
      <c r="G605" s="27"/>
      <c r="H605" s="30" t="s">
        <v>61</v>
      </c>
      <c r="I605" s="31" t="n">
        <v>1.59</v>
      </c>
      <c r="J605" s="31" t="s">
        <v>1239</v>
      </c>
    </row>
    <row r="606" customFormat="false" ht="12.75" hidden="false" customHeight="false" outlineLevel="0" collapsed="false">
      <c r="A606" s="1" t="s">
        <v>1349</v>
      </c>
      <c r="C606" s="27" t="s">
        <v>1353</v>
      </c>
      <c r="D606" s="27" t="s">
        <v>13</v>
      </c>
      <c r="E606" s="28"/>
      <c r="F606" s="29"/>
      <c r="G606" s="27"/>
      <c r="H606" s="30" t="s">
        <v>61</v>
      </c>
      <c r="I606" s="31" t="n">
        <v>1.46</v>
      </c>
      <c r="J606" s="31" t="s">
        <v>1239</v>
      </c>
    </row>
    <row r="607" customFormat="false" ht="12.75" hidden="false" customHeight="false" outlineLevel="0" collapsed="false">
      <c r="A607" s="1" t="s">
        <v>1349</v>
      </c>
      <c r="C607" s="27" t="s">
        <v>1354</v>
      </c>
      <c r="D607" s="27" t="s">
        <v>70</v>
      </c>
      <c r="E607" s="28"/>
      <c r="F607" s="29"/>
      <c r="G607" s="27"/>
      <c r="H607" s="30" t="s">
        <v>61</v>
      </c>
      <c r="I607" s="31" t="n">
        <v>0.59</v>
      </c>
      <c r="J607" s="31" t="s">
        <v>1239</v>
      </c>
    </row>
    <row r="608" customFormat="false" ht="12.75" hidden="false" customHeight="false" outlineLevel="0" collapsed="false">
      <c r="A608" s="1" t="s">
        <v>1349</v>
      </c>
      <c r="C608" s="27" t="s">
        <v>1355</v>
      </c>
      <c r="D608" s="27" t="s">
        <v>13</v>
      </c>
      <c r="E608" s="28"/>
      <c r="F608" s="29"/>
      <c r="G608" s="27"/>
      <c r="H608" s="30" t="s">
        <v>61</v>
      </c>
      <c r="I608" s="31" t="n">
        <v>1.59</v>
      </c>
      <c r="J608" s="31" t="s">
        <v>1239</v>
      </c>
    </row>
    <row r="609" customFormat="false" ht="12.75" hidden="false" customHeight="false" outlineLevel="0" collapsed="false">
      <c r="A609" s="1" t="s">
        <v>1349</v>
      </c>
      <c r="C609" s="27" t="s">
        <v>1356</v>
      </c>
      <c r="D609" s="27" t="s">
        <v>51</v>
      </c>
      <c r="E609" s="28"/>
      <c r="F609" s="29"/>
      <c r="G609" s="27"/>
      <c r="H609" s="30" t="s">
        <v>61</v>
      </c>
      <c r="I609" s="31" t="n">
        <v>0.59</v>
      </c>
      <c r="J609" s="31" t="s">
        <v>1239</v>
      </c>
    </row>
    <row r="610" customFormat="false" ht="12.75" hidden="false" customHeight="false" outlineLevel="0" collapsed="false">
      <c r="A610" s="1" t="s">
        <v>1349</v>
      </c>
      <c r="C610" s="27" t="s">
        <v>1357</v>
      </c>
      <c r="D610" s="27" t="s">
        <v>13</v>
      </c>
      <c r="E610" s="28"/>
      <c r="F610" s="29"/>
      <c r="G610" s="27"/>
      <c r="H610" s="30" t="s">
        <v>168</v>
      </c>
      <c r="I610" s="31" t="n">
        <v>1.52</v>
      </c>
      <c r="J610" s="31" t="s">
        <v>1239</v>
      </c>
    </row>
    <row r="611" customFormat="false" ht="12.75" hidden="false" customHeight="false" outlineLevel="0" collapsed="false">
      <c r="A611" s="1" t="s">
        <v>1349</v>
      </c>
      <c r="C611" s="27" t="s">
        <v>1358</v>
      </c>
      <c r="D611" s="27" t="s">
        <v>16</v>
      </c>
      <c r="E611" s="28"/>
      <c r="F611" s="29"/>
      <c r="G611" s="27"/>
      <c r="H611" s="30" t="s">
        <v>168</v>
      </c>
      <c r="I611" s="31" t="n">
        <v>0.99</v>
      </c>
      <c r="J611" s="31" t="s">
        <v>1239</v>
      </c>
    </row>
    <row r="612" customFormat="false" ht="12.75" hidden="false" customHeight="false" outlineLevel="0" collapsed="false">
      <c r="A612" s="1" t="s">
        <v>1349</v>
      </c>
      <c r="C612" s="27" t="s">
        <v>1359</v>
      </c>
      <c r="D612" s="27" t="s">
        <v>49</v>
      </c>
      <c r="E612" s="28"/>
      <c r="F612" s="29"/>
      <c r="G612" s="27"/>
      <c r="H612" s="30" t="s">
        <v>168</v>
      </c>
      <c r="I612" s="31" t="n">
        <v>0.59</v>
      </c>
      <c r="J612" s="31" t="s">
        <v>1239</v>
      </c>
    </row>
    <row r="614" customFormat="false" ht="18" hidden="false" customHeight="false" outlineLevel="0" collapsed="false">
      <c r="C614" s="15" t="s">
        <v>1360</v>
      </c>
      <c r="D614" s="45" t="s">
        <v>1</v>
      </c>
    </row>
    <row r="615" customFormat="false" ht="12.75" hidden="false" customHeight="false" outlineLevel="0" collapsed="false">
      <c r="A615" s="1" t="s">
        <v>1361</v>
      </c>
      <c r="C615" s="70" t="s">
        <v>1362</v>
      </c>
      <c r="D615" s="70" t="s">
        <v>1363</v>
      </c>
      <c r="E615" s="72" t="n">
        <v>1.9</v>
      </c>
      <c r="F615" s="73" t="n">
        <v>12.9</v>
      </c>
      <c r="G615" s="74" t="s">
        <v>1239</v>
      </c>
      <c r="I615" s="4"/>
    </row>
    <row r="616" customFormat="false" ht="12.75" hidden="false" customHeight="false" outlineLevel="0" collapsed="false">
      <c r="A616" s="1" t="s">
        <v>1364</v>
      </c>
      <c r="C616" s="70" t="s">
        <v>1365</v>
      </c>
      <c r="D616" s="70" t="s">
        <v>49</v>
      </c>
      <c r="E616" s="72" t="n">
        <v>1.8</v>
      </c>
      <c r="F616" s="73" t="n">
        <v>2.72</v>
      </c>
      <c r="G616" s="74" t="s">
        <v>1239</v>
      </c>
      <c r="I616" s="4"/>
    </row>
    <row r="617" customFormat="false" ht="12.75" hidden="false" customHeight="false" outlineLevel="0" collapsed="false">
      <c r="A617" s="1" t="s">
        <v>1361</v>
      </c>
      <c r="C617" s="70" t="s">
        <v>1366</v>
      </c>
      <c r="D617" s="70" t="s">
        <v>13</v>
      </c>
      <c r="E617" s="72" t="n">
        <v>2</v>
      </c>
      <c r="F617" s="73" t="n">
        <v>14.9</v>
      </c>
      <c r="G617" s="74" t="s">
        <v>1239</v>
      </c>
      <c r="I617" s="4"/>
    </row>
    <row r="618" customFormat="false" ht="12.75" hidden="false" customHeight="false" outlineLevel="0" collapsed="false">
      <c r="A618" s="1" t="s">
        <v>1364</v>
      </c>
      <c r="C618" s="70" t="s">
        <v>1367</v>
      </c>
      <c r="D618" s="70" t="s">
        <v>1363</v>
      </c>
      <c r="E618" s="72" t="n">
        <v>2.3</v>
      </c>
      <c r="F618" s="73" t="n">
        <v>2.72</v>
      </c>
      <c r="G618" s="74" t="s">
        <v>1239</v>
      </c>
      <c r="I618" s="4"/>
    </row>
    <row r="619" customFormat="false" ht="12.75" hidden="false" customHeight="false" outlineLevel="0" collapsed="false">
      <c r="A619" s="1" t="s">
        <v>1364</v>
      </c>
      <c r="C619" s="70" t="s">
        <v>1368</v>
      </c>
      <c r="D619" s="70"/>
      <c r="E619" s="72" t="n">
        <v>2.4</v>
      </c>
      <c r="F619" s="73" t="n">
        <v>5.5</v>
      </c>
      <c r="G619" s="74" t="s">
        <v>1239</v>
      </c>
      <c r="I619" s="4"/>
    </row>
    <row r="621" customFormat="false" ht="18" hidden="false" customHeight="false" outlineLevel="0" collapsed="false">
      <c r="C621" s="15" t="s">
        <v>1435</v>
      </c>
      <c r="D621" s="45" t="s">
        <v>1</v>
      </c>
    </row>
    <row r="622" customFormat="false" ht="12.75" hidden="false" customHeight="false" outlineLevel="0" collapsed="false">
      <c r="A622" s="1" t="s">
        <v>1436</v>
      </c>
      <c r="C622" s="27" t="s">
        <v>1437</v>
      </c>
      <c r="D622" s="27" t="s">
        <v>507</v>
      </c>
      <c r="E622" s="28"/>
      <c r="F622" s="29"/>
      <c r="G622" s="27"/>
      <c r="H622" s="30" t="s">
        <v>168</v>
      </c>
      <c r="I622" s="31" t="n">
        <v>2.49</v>
      </c>
      <c r="J622" s="31" t="s">
        <v>288</v>
      </c>
    </row>
    <row r="623" customFormat="false" ht="12.75" hidden="false" customHeight="false" outlineLevel="0" collapsed="false">
      <c r="A623" s="1" t="s">
        <v>1436</v>
      </c>
      <c r="C623" s="27" t="s">
        <v>1438</v>
      </c>
      <c r="D623" s="27" t="s">
        <v>13</v>
      </c>
      <c r="E623" s="28"/>
      <c r="F623" s="29"/>
      <c r="G623" s="27"/>
      <c r="H623" s="30" t="s">
        <v>168</v>
      </c>
      <c r="I623" s="31" t="n">
        <v>3.36</v>
      </c>
      <c r="J623" s="31" t="s">
        <v>288</v>
      </c>
    </row>
    <row r="624" customFormat="false" ht="12.75" hidden="false" customHeight="false" outlineLevel="0" collapsed="false">
      <c r="A624" s="1" t="s">
        <v>1439</v>
      </c>
      <c r="C624" s="27" t="s">
        <v>1440</v>
      </c>
      <c r="D624" s="27" t="s">
        <v>16</v>
      </c>
      <c r="E624" s="28"/>
      <c r="F624" s="29"/>
      <c r="G624" s="27"/>
      <c r="H624" s="30" t="s">
        <v>61</v>
      </c>
      <c r="I624" s="31" t="n">
        <v>0.69</v>
      </c>
      <c r="J624" s="31" t="s">
        <v>288</v>
      </c>
    </row>
    <row r="625" customFormat="false" ht="12.75" hidden="false" customHeight="false" outlineLevel="0" collapsed="false">
      <c r="A625" s="1" t="s">
        <v>1439</v>
      </c>
      <c r="C625" s="27" t="s">
        <v>1441</v>
      </c>
      <c r="D625" s="27" t="s">
        <v>13</v>
      </c>
      <c r="E625" s="28"/>
      <c r="F625" s="29"/>
      <c r="G625" s="27"/>
      <c r="H625" s="30" t="s">
        <v>61</v>
      </c>
      <c r="I625" s="31" t="n">
        <v>2.15</v>
      </c>
      <c r="J625" s="31" t="s">
        <v>288</v>
      </c>
    </row>
    <row r="627" customFormat="false" ht="18" hidden="false" customHeight="false" outlineLevel="0" collapsed="false">
      <c r="C627" s="15" t="s">
        <v>1442</v>
      </c>
      <c r="D627" s="45" t="s">
        <v>1</v>
      </c>
    </row>
    <row r="628" customFormat="false" ht="12.75" hidden="false" customHeight="false" outlineLevel="0" collapsed="false">
      <c r="A628" s="1" t="s">
        <v>1443</v>
      </c>
      <c r="B628" s="1" t="s">
        <v>86</v>
      </c>
      <c r="C628" s="70" t="s">
        <v>1444</v>
      </c>
      <c r="D628" s="70" t="s">
        <v>16</v>
      </c>
      <c r="E628" s="72" t="n">
        <v>1.7</v>
      </c>
      <c r="F628" s="73" t="n">
        <v>0.5</v>
      </c>
      <c r="G628" s="74" t="s">
        <v>288</v>
      </c>
      <c r="I628" s="4"/>
    </row>
    <row r="629" customFormat="false" ht="12.75" hidden="false" customHeight="false" outlineLevel="0" collapsed="false">
      <c r="A629" s="1" t="s">
        <v>1445</v>
      </c>
      <c r="C629" s="70" t="s">
        <v>1446</v>
      </c>
      <c r="D629" s="70" t="s">
        <v>1363</v>
      </c>
      <c r="E629" s="72" t="n">
        <v>2</v>
      </c>
      <c r="F629" s="73" t="n">
        <v>0.86</v>
      </c>
      <c r="G629" s="74" t="s">
        <v>288</v>
      </c>
      <c r="I629" s="4"/>
    </row>
    <row r="630" customFormat="false" ht="12.75" hidden="false" customHeight="false" outlineLevel="0" collapsed="false">
      <c r="A630" s="1" t="s">
        <v>1443</v>
      </c>
      <c r="C630" s="70" t="s">
        <v>1447</v>
      </c>
      <c r="D630" s="70" t="s">
        <v>49</v>
      </c>
      <c r="E630" s="72" t="n">
        <v>2</v>
      </c>
      <c r="F630" s="73" t="n">
        <v>0.5</v>
      </c>
      <c r="G630" s="74" t="s">
        <v>288</v>
      </c>
      <c r="I630" s="4"/>
    </row>
    <row r="631" customFormat="false" ht="12.75" hidden="false" customHeight="false" outlineLevel="0" collapsed="false">
      <c r="A631" s="1" t="s">
        <v>1445</v>
      </c>
      <c r="B631" s="1" t="s">
        <v>86</v>
      </c>
      <c r="C631" s="70" t="s">
        <v>1448</v>
      </c>
      <c r="D631" s="70" t="s">
        <v>49</v>
      </c>
      <c r="E631" s="72" t="n">
        <v>2.1</v>
      </c>
      <c r="F631" s="73" t="n">
        <v>0.76</v>
      </c>
      <c r="G631" s="74" t="s">
        <v>288</v>
      </c>
      <c r="I631" s="4"/>
    </row>
    <row r="632" customFormat="false" ht="12.75" hidden="false" customHeight="false" outlineLevel="0" collapsed="false">
      <c r="A632" s="1" t="s">
        <v>1443</v>
      </c>
      <c r="C632" s="70" t="s">
        <v>1449</v>
      </c>
      <c r="D632" s="70" t="s">
        <v>70</v>
      </c>
      <c r="E632" s="72" t="n">
        <v>2.5</v>
      </c>
      <c r="F632" s="73" t="n">
        <v>0.5</v>
      </c>
      <c r="G632" s="74" t="s">
        <v>288</v>
      </c>
      <c r="I632" s="4"/>
    </row>
    <row r="633" customFormat="false" ht="12.75" hidden="false" customHeight="false" outlineLevel="0" collapsed="false">
      <c r="A633" s="1" t="s">
        <v>1450</v>
      </c>
      <c r="C633" s="70" t="s">
        <v>1451</v>
      </c>
      <c r="D633" s="70" t="s">
        <v>49</v>
      </c>
      <c r="E633" s="72" t="n">
        <v>1.2</v>
      </c>
      <c r="F633" s="73" t="n">
        <v>0.76</v>
      </c>
      <c r="G633" s="74" t="s">
        <v>288</v>
      </c>
      <c r="I633" s="4"/>
    </row>
    <row r="634" customFormat="false" ht="12.75" hidden="false" customHeight="false" outlineLevel="0" collapsed="false">
      <c r="A634" s="1" t="s">
        <v>1452</v>
      </c>
      <c r="C634" s="70" t="s">
        <v>1453</v>
      </c>
      <c r="D634" s="70" t="s">
        <v>20</v>
      </c>
      <c r="E634" s="72" t="n">
        <v>1.3</v>
      </c>
      <c r="F634" s="73" t="n">
        <v>0.76</v>
      </c>
      <c r="G634" s="74" t="s">
        <v>288</v>
      </c>
      <c r="I634" s="4"/>
    </row>
    <row r="635" customFormat="false" ht="12.75" hidden="false" customHeight="false" outlineLevel="0" collapsed="false">
      <c r="A635" s="1" t="s">
        <v>1452</v>
      </c>
      <c r="B635" s="1" t="s">
        <v>86</v>
      </c>
      <c r="C635" s="70" t="s">
        <v>1454</v>
      </c>
      <c r="D635" s="70" t="s">
        <v>16</v>
      </c>
      <c r="E635" s="72" t="n">
        <v>2</v>
      </c>
      <c r="F635" s="73" t="n">
        <v>0.53</v>
      </c>
      <c r="G635" s="74" t="s">
        <v>288</v>
      </c>
      <c r="I635" s="4"/>
    </row>
    <row r="636" customFormat="false" ht="12.75" hidden="false" customHeight="false" outlineLevel="0" collapsed="false">
      <c r="A636" s="1" t="s">
        <v>1450</v>
      </c>
      <c r="B636" s="1" t="s">
        <v>86</v>
      </c>
      <c r="C636" s="70" t="s">
        <v>1455</v>
      </c>
      <c r="D636" s="70" t="s">
        <v>77</v>
      </c>
      <c r="E636" s="72" t="n">
        <v>2.3</v>
      </c>
      <c r="F636" s="73" t="n">
        <v>1</v>
      </c>
      <c r="G636" s="74" t="s">
        <v>288</v>
      </c>
      <c r="I636" s="4"/>
    </row>
    <row r="637" customFormat="false" ht="12.75" hidden="false" customHeight="false" outlineLevel="0" collapsed="false">
      <c r="A637" s="1" t="s">
        <v>1450</v>
      </c>
      <c r="C637" s="70" t="s">
        <v>1456</v>
      </c>
      <c r="D637" s="70" t="s">
        <v>24</v>
      </c>
      <c r="E637" s="72" t="n">
        <v>2.5</v>
      </c>
      <c r="F637" s="73" t="n">
        <v>0.86</v>
      </c>
      <c r="G637" s="74" t="s">
        <v>288</v>
      </c>
      <c r="I637" s="4"/>
    </row>
    <row r="639" customFormat="false" ht="18" hidden="false" customHeight="false" outlineLevel="0" collapsed="false">
      <c r="C639" s="15" t="s">
        <v>1457</v>
      </c>
      <c r="D639" s="45" t="s">
        <v>1</v>
      </c>
    </row>
    <row r="640" customFormat="false" ht="12.75" hidden="false" customHeight="false" outlineLevel="0" collapsed="false">
      <c r="A640" s="1" t="s">
        <v>1457</v>
      </c>
      <c r="C640" s="27" t="s">
        <v>1458</v>
      </c>
      <c r="D640" s="27" t="s">
        <v>13</v>
      </c>
      <c r="E640" s="28"/>
      <c r="F640" s="29"/>
      <c r="G640" s="27"/>
      <c r="H640" s="30" t="s">
        <v>61</v>
      </c>
      <c r="I640" s="31" t="n">
        <v>31.98</v>
      </c>
      <c r="J640" s="31" t="s">
        <v>1459</v>
      </c>
    </row>
    <row r="641" customFormat="false" ht="12.75" hidden="false" customHeight="false" outlineLevel="0" collapsed="false">
      <c r="A641" s="1" t="s">
        <v>1457</v>
      </c>
      <c r="C641" s="27" t="s">
        <v>1460</v>
      </c>
      <c r="D641" s="27" t="s">
        <v>77</v>
      </c>
      <c r="E641" s="28"/>
      <c r="F641" s="29"/>
      <c r="G641" s="27"/>
      <c r="H641" s="30" t="s">
        <v>168</v>
      </c>
      <c r="I641" s="31" t="n">
        <v>2.69</v>
      </c>
      <c r="J641" s="31" t="s">
        <v>1459</v>
      </c>
    </row>
    <row r="642" customFormat="false" ht="12.75" hidden="false" customHeight="false" outlineLevel="0" collapsed="false">
      <c r="A642" s="1" t="s">
        <v>1457</v>
      </c>
      <c r="C642" s="27" t="s">
        <v>1461</v>
      </c>
      <c r="D642" s="27" t="s">
        <v>507</v>
      </c>
      <c r="E642" s="28"/>
      <c r="F642" s="29"/>
      <c r="G642" s="27"/>
      <c r="H642" s="30" t="s">
        <v>168</v>
      </c>
      <c r="I642" s="31" t="n">
        <v>2.99</v>
      </c>
      <c r="J642" s="31" t="s">
        <v>1459</v>
      </c>
    </row>
    <row r="643" customFormat="false" ht="12.75" hidden="false" customHeight="false" outlineLevel="0" collapsed="false">
      <c r="A643" s="1" t="s">
        <v>1457</v>
      </c>
      <c r="C643" s="27" t="s">
        <v>1462</v>
      </c>
      <c r="D643" s="27" t="s">
        <v>13</v>
      </c>
      <c r="E643" s="28"/>
      <c r="F643" s="29"/>
      <c r="G643" s="27"/>
      <c r="H643" s="30" t="s">
        <v>168</v>
      </c>
      <c r="I643" s="31" t="n">
        <v>0.99</v>
      </c>
      <c r="J643" s="31" t="s">
        <v>1459</v>
      </c>
    </row>
    <row r="645" customFormat="false" ht="18" hidden="false" customHeight="false" outlineLevel="0" collapsed="false">
      <c r="C645" s="15" t="s">
        <v>1463</v>
      </c>
      <c r="D645" s="45" t="s">
        <v>1</v>
      </c>
    </row>
    <row r="646" customFormat="false" ht="12.75" hidden="false" customHeight="false" outlineLevel="0" collapsed="false">
      <c r="A646" s="1" t="s">
        <v>1463</v>
      </c>
      <c r="C646" s="27" t="s">
        <v>1464</v>
      </c>
      <c r="D646" s="27" t="s">
        <v>13</v>
      </c>
      <c r="E646" s="28"/>
      <c r="F646" s="29"/>
      <c r="G646" s="27"/>
      <c r="H646" s="30" t="s">
        <v>61</v>
      </c>
      <c r="I646" s="31" t="n">
        <v>12.78</v>
      </c>
      <c r="J646" s="31" t="s">
        <v>1459</v>
      </c>
    </row>
    <row r="647" customFormat="false" ht="12.75" hidden="false" customHeight="false" outlineLevel="0" collapsed="false">
      <c r="A647" s="1" t="s">
        <v>1463</v>
      </c>
      <c r="C647" s="27" t="s">
        <v>1465</v>
      </c>
      <c r="D647" s="27" t="s">
        <v>13</v>
      </c>
      <c r="E647" s="28"/>
      <c r="F647" s="29"/>
      <c r="G647" s="27"/>
      <c r="H647" s="30" t="s">
        <v>168</v>
      </c>
      <c r="I647" s="31" t="n">
        <v>4.99</v>
      </c>
      <c r="J647" s="31" t="s">
        <v>1459</v>
      </c>
    </row>
    <row r="649" customFormat="false" ht="18" hidden="false" customHeight="false" outlineLevel="0" collapsed="false">
      <c r="C649" s="15" t="s">
        <v>1546</v>
      </c>
      <c r="D649" s="45"/>
    </row>
    <row r="650" customFormat="false" ht="12.75" hidden="false" customHeight="false" outlineLevel="0" collapsed="false">
      <c r="A650" s="1" t="s">
        <v>1547</v>
      </c>
      <c r="C650" s="27" t="s">
        <v>1548</v>
      </c>
      <c r="D650" s="27" t="s">
        <v>77</v>
      </c>
      <c r="E650" s="28"/>
      <c r="F650" s="29"/>
      <c r="G650" s="27"/>
      <c r="H650" s="30" t="s">
        <v>61</v>
      </c>
      <c r="I650" s="31" t="n">
        <v>3.1</v>
      </c>
      <c r="J650" s="31" t="s">
        <v>1526</v>
      </c>
    </row>
    <row r="651" customFormat="false" ht="12.75" hidden="false" customHeight="false" outlineLevel="0" collapsed="false">
      <c r="A651" s="1" t="s">
        <v>1547</v>
      </c>
      <c r="C651" s="27" t="s">
        <v>1549</v>
      </c>
      <c r="D651" s="27" t="s">
        <v>13</v>
      </c>
      <c r="E651" s="28"/>
      <c r="F651" s="29"/>
      <c r="G651" s="27"/>
      <c r="H651" s="30" t="s">
        <v>61</v>
      </c>
      <c r="I651" s="31" t="n">
        <v>3.1</v>
      </c>
      <c r="J651" s="31" t="s">
        <v>1526</v>
      </c>
    </row>
    <row r="652" customFormat="false" ht="12.75" hidden="false" customHeight="false" outlineLevel="0" collapsed="false">
      <c r="A652" s="1" t="s">
        <v>1547</v>
      </c>
      <c r="C652" s="27" t="s">
        <v>1550</v>
      </c>
      <c r="D652" s="27" t="s">
        <v>13</v>
      </c>
      <c r="E652" s="28"/>
      <c r="F652" s="29"/>
      <c r="G652" s="27"/>
      <c r="H652" s="30" t="s">
        <v>61</v>
      </c>
      <c r="I652" s="31" t="n">
        <v>3.88</v>
      </c>
      <c r="J652" s="31" t="s">
        <v>1526</v>
      </c>
    </row>
    <row r="653" customFormat="false" ht="12.75" hidden="false" customHeight="false" outlineLevel="0" collapsed="false">
      <c r="A653" s="1" t="s">
        <v>1547</v>
      </c>
      <c r="C653" s="27" t="s">
        <v>1551</v>
      </c>
      <c r="D653" s="27" t="s">
        <v>24</v>
      </c>
      <c r="E653" s="28"/>
      <c r="F653" s="29"/>
      <c r="G653" s="27"/>
      <c r="H653" s="30" t="s">
        <v>61</v>
      </c>
      <c r="I653" s="31" t="n">
        <v>2.25</v>
      </c>
      <c r="J653" s="31" t="s">
        <v>1526</v>
      </c>
    </row>
    <row r="654" customFormat="false" ht="12.75" hidden="false" customHeight="false" outlineLevel="0" collapsed="false">
      <c r="A654" s="1" t="s">
        <v>1547</v>
      </c>
      <c r="C654" s="27" t="s">
        <v>1552</v>
      </c>
      <c r="D654" s="27" t="s">
        <v>390</v>
      </c>
      <c r="E654" s="28"/>
      <c r="F654" s="29"/>
      <c r="G654" s="27"/>
      <c r="H654" s="30" t="s">
        <v>168</v>
      </c>
      <c r="I654" s="31" t="n">
        <v>1.99</v>
      </c>
      <c r="J654" s="31" t="s">
        <v>1526</v>
      </c>
    </row>
    <row r="655" customFormat="false" ht="12.75" hidden="false" customHeight="false" outlineLevel="0" collapsed="false">
      <c r="A655" s="1" t="s">
        <v>1547</v>
      </c>
      <c r="C655" s="27" t="s">
        <v>1553</v>
      </c>
      <c r="D655" s="27" t="s">
        <v>16</v>
      </c>
      <c r="E655" s="28"/>
      <c r="F655" s="29"/>
      <c r="G655" s="27"/>
      <c r="H655" s="30" t="s">
        <v>168</v>
      </c>
      <c r="I655" s="31" t="n">
        <v>1.99</v>
      </c>
      <c r="J655" s="31" t="s">
        <v>1526</v>
      </c>
    </row>
    <row r="656" customFormat="false" ht="12.75" hidden="false" customHeight="false" outlineLevel="0" collapsed="false">
      <c r="A656" s="1" t="s">
        <v>1547</v>
      </c>
      <c r="C656" s="27" t="s">
        <v>1554</v>
      </c>
      <c r="D656" s="27" t="s">
        <v>70</v>
      </c>
      <c r="E656" s="28"/>
      <c r="F656" s="29"/>
      <c r="G656" s="27"/>
      <c r="H656" s="30" t="s">
        <v>168</v>
      </c>
      <c r="I656" s="31" t="n">
        <v>1.99</v>
      </c>
      <c r="J656" s="31" t="s">
        <v>1526</v>
      </c>
    </row>
    <row r="657" customFormat="false" ht="12.75" hidden="false" customHeight="false" outlineLevel="0" collapsed="false">
      <c r="A657" s="1" t="s">
        <v>1547</v>
      </c>
      <c r="C657" s="27" t="s">
        <v>1555</v>
      </c>
      <c r="D657" s="27" t="s">
        <v>20</v>
      </c>
      <c r="E657" s="28"/>
      <c r="F657" s="29"/>
      <c r="G657" s="27"/>
      <c r="H657" s="30" t="s">
        <v>168</v>
      </c>
      <c r="I657" s="31" t="n">
        <v>1.99</v>
      </c>
      <c r="J657" s="31" t="s">
        <v>1526</v>
      </c>
    </row>
    <row r="658" customFormat="false" ht="12.75" hidden="false" customHeight="false" outlineLevel="0" collapsed="false">
      <c r="A658" s="1" t="s">
        <v>1547</v>
      </c>
      <c r="C658" s="27" t="s">
        <v>1556</v>
      </c>
      <c r="D658" s="27" t="s">
        <v>13</v>
      </c>
      <c r="E658" s="28"/>
      <c r="F658" s="29"/>
      <c r="G658" s="27"/>
      <c r="H658" s="30" t="s">
        <v>168</v>
      </c>
      <c r="I658" s="31" t="n">
        <v>3.72</v>
      </c>
      <c r="J658" s="31" t="s">
        <v>1526</v>
      </c>
    </row>
    <row r="659" customFormat="false" ht="12.75" hidden="false" customHeight="false" outlineLevel="0" collapsed="false">
      <c r="A659" s="1" t="s">
        <v>1547</v>
      </c>
      <c r="C659" s="27" t="s">
        <v>1557</v>
      </c>
      <c r="D659" s="27" t="s">
        <v>49</v>
      </c>
      <c r="E659" s="28"/>
      <c r="F659" s="29"/>
      <c r="G659" s="27"/>
      <c r="H659" s="30" t="s">
        <v>168</v>
      </c>
      <c r="I659" s="31" t="n">
        <v>1.99</v>
      </c>
      <c r="J659" s="31" t="s">
        <v>1526</v>
      </c>
    </row>
    <row r="660" customFormat="false" ht="12.75" hidden="false" customHeight="false" outlineLevel="0" collapsed="false">
      <c r="A660" s="1" t="s">
        <v>1547</v>
      </c>
      <c r="C660" s="27" t="s">
        <v>1558</v>
      </c>
      <c r="D660" s="27" t="s">
        <v>583</v>
      </c>
      <c r="E660" s="28"/>
      <c r="F660" s="29"/>
      <c r="G660" s="27"/>
      <c r="H660" s="30" t="s">
        <v>168</v>
      </c>
      <c r="I660" s="31" t="n">
        <v>1.99</v>
      </c>
      <c r="J660" s="31" t="s">
        <v>1526</v>
      </c>
    </row>
    <row r="661" customFormat="false" ht="12.75" hidden="false" customHeight="false" outlineLevel="0" collapsed="false">
      <c r="A661" s="1" t="s">
        <v>1559</v>
      </c>
      <c r="C661" s="27" t="s">
        <v>1560</v>
      </c>
      <c r="D661" s="27" t="s">
        <v>13</v>
      </c>
      <c r="E661" s="28"/>
      <c r="F661" s="29"/>
      <c r="G661" s="27"/>
      <c r="H661" s="30" t="s">
        <v>61</v>
      </c>
      <c r="I661" s="31" t="n">
        <v>3.05</v>
      </c>
      <c r="J661" s="31" t="s">
        <v>1526</v>
      </c>
    </row>
    <row r="662" customFormat="false" ht="12.75" hidden="false" customHeight="false" outlineLevel="0" collapsed="false">
      <c r="A662" s="1" t="s">
        <v>1559</v>
      </c>
      <c r="C662" s="27" t="s">
        <v>1561</v>
      </c>
      <c r="D662" s="27" t="s">
        <v>24</v>
      </c>
      <c r="E662" s="28"/>
      <c r="F662" s="29"/>
      <c r="G662" s="27"/>
      <c r="H662" s="30" t="s">
        <v>61</v>
      </c>
      <c r="I662" s="31" t="n">
        <v>2.29</v>
      </c>
      <c r="J662" s="31" t="s">
        <v>1526</v>
      </c>
    </row>
    <row r="663" customFormat="false" ht="12.75" hidden="false" customHeight="false" outlineLevel="0" collapsed="false">
      <c r="A663" s="1" t="s">
        <v>1559</v>
      </c>
      <c r="C663" s="27" t="s">
        <v>1562</v>
      </c>
      <c r="D663" s="27" t="s">
        <v>16</v>
      </c>
      <c r="E663" s="28"/>
      <c r="F663" s="29"/>
      <c r="G663" s="27"/>
      <c r="H663" s="30" t="s">
        <v>168</v>
      </c>
      <c r="I663" s="31" t="n">
        <v>1.39</v>
      </c>
      <c r="J663" s="31" t="s">
        <v>1526</v>
      </c>
    </row>
    <row r="664" customFormat="false" ht="12.75" hidden="false" customHeight="false" outlineLevel="0" collapsed="false">
      <c r="A664" s="1" t="s">
        <v>1559</v>
      </c>
      <c r="C664" s="27" t="s">
        <v>1563</v>
      </c>
      <c r="D664" s="27" t="s">
        <v>13</v>
      </c>
      <c r="E664" s="28"/>
      <c r="F664" s="29"/>
      <c r="G664" s="27"/>
      <c r="H664" s="30" t="s">
        <v>168</v>
      </c>
      <c r="I664" s="31" t="n">
        <v>1.39</v>
      </c>
      <c r="J664" s="31" t="s">
        <v>1526</v>
      </c>
    </row>
    <row r="665" customFormat="false" ht="12.75" hidden="false" customHeight="false" outlineLevel="0" collapsed="false">
      <c r="A665" s="1" t="s">
        <v>1559</v>
      </c>
      <c r="C665" s="27" t="s">
        <v>1564</v>
      </c>
      <c r="D665" s="27" t="s">
        <v>13</v>
      </c>
      <c r="E665" s="28"/>
      <c r="F665" s="29"/>
      <c r="G665" s="27"/>
      <c r="H665" s="30" t="s">
        <v>168</v>
      </c>
      <c r="I665" s="31" t="n">
        <v>2.49</v>
      </c>
      <c r="J665" s="31" t="s">
        <v>1526</v>
      </c>
    </row>
    <row r="666" customFormat="false" ht="12.75" hidden="false" customHeight="false" outlineLevel="0" collapsed="false">
      <c r="A666" s="1" t="s">
        <v>1559</v>
      </c>
      <c r="C666" s="27" t="s">
        <v>1565</v>
      </c>
      <c r="D666" s="27" t="s">
        <v>20</v>
      </c>
      <c r="E666" s="28"/>
      <c r="F666" s="29"/>
      <c r="G666" s="27"/>
      <c r="H666" s="30" t="s">
        <v>168</v>
      </c>
      <c r="I666" s="31" t="n">
        <v>1.39</v>
      </c>
      <c r="J666" s="31" t="s">
        <v>1526</v>
      </c>
    </row>
    <row r="667" customFormat="false" ht="12.75" hidden="false" customHeight="false" outlineLevel="0" collapsed="false">
      <c r="A667" s="1" t="s">
        <v>1559</v>
      </c>
      <c r="C667" s="27" t="s">
        <v>1566</v>
      </c>
      <c r="D667" s="27"/>
      <c r="E667" s="28"/>
      <c r="F667" s="29"/>
      <c r="G667" s="27"/>
      <c r="H667" s="30" t="s">
        <v>168</v>
      </c>
      <c r="I667" s="31" t="n">
        <v>2.99</v>
      </c>
      <c r="J667" s="31" t="s">
        <v>1526</v>
      </c>
    </row>
    <row r="668" customFormat="false" ht="12.75" hidden="false" customHeight="false" outlineLevel="0" collapsed="false">
      <c r="A668" s="1" t="s">
        <v>1559</v>
      </c>
      <c r="C668" s="27" t="s">
        <v>1567</v>
      </c>
      <c r="D668" s="27" t="s">
        <v>70</v>
      </c>
      <c r="E668" s="28"/>
      <c r="F668" s="29"/>
      <c r="G668" s="27"/>
      <c r="H668" s="30" t="s">
        <v>168</v>
      </c>
      <c r="I668" s="31" t="n">
        <v>1.39</v>
      </c>
      <c r="J668" s="31" t="s">
        <v>1526</v>
      </c>
    </row>
    <row r="669" customFormat="false" ht="12.75" hidden="false" customHeight="false" outlineLevel="0" collapsed="false">
      <c r="A669" s="1" t="s">
        <v>1559</v>
      </c>
      <c r="C669" s="27" t="s">
        <v>1568</v>
      </c>
      <c r="D669" s="27" t="s">
        <v>51</v>
      </c>
      <c r="E669" s="28"/>
      <c r="F669" s="29"/>
      <c r="G669" s="27"/>
      <c r="H669" s="30" t="s">
        <v>168</v>
      </c>
      <c r="I669" s="31" t="n">
        <v>1.39</v>
      </c>
      <c r="J669" s="31" t="s">
        <v>1526</v>
      </c>
    </row>
    <row r="670" customFormat="false" ht="12.75" hidden="false" customHeight="false" outlineLevel="0" collapsed="false">
      <c r="A670" s="1" t="s">
        <v>1559</v>
      </c>
      <c r="C670" s="27" t="s">
        <v>1569</v>
      </c>
      <c r="D670" s="27" t="s">
        <v>26</v>
      </c>
      <c r="E670" s="28"/>
      <c r="F670" s="29"/>
      <c r="G670" s="27"/>
      <c r="H670" s="30" t="s">
        <v>168</v>
      </c>
      <c r="I670" s="31" t="n">
        <v>1.39</v>
      </c>
      <c r="J670" s="31" t="s">
        <v>1526</v>
      </c>
    </row>
    <row r="672" customFormat="false" ht="18" hidden="false" customHeight="false" outlineLevel="0" collapsed="false">
      <c r="C672" s="52" t="s">
        <v>1616</v>
      </c>
      <c r="D672" s="11" t="s">
        <v>1</v>
      </c>
    </row>
    <row r="673" customFormat="false" ht="12.75" hidden="false" customHeight="false" outlineLevel="0" collapsed="false">
      <c r="A673" s="1" t="s">
        <v>1617</v>
      </c>
      <c r="C673" s="27" t="s">
        <v>1618</v>
      </c>
      <c r="D673" s="27" t="s">
        <v>16</v>
      </c>
      <c r="E673" s="27"/>
      <c r="F673" s="31"/>
      <c r="G673" s="27"/>
      <c r="H673" s="30" t="s">
        <v>61</v>
      </c>
      <c r="I673" s="31" t="n">
        <v>1.99</v>
      </c>
      <c r="J673" s="30" t="s">
        <v>1599</v>
      </c>
    </row>
    <row r="674" customFormat="false" ht="12.75" hidden="false" customHeight="false" outlineLevel="0" collapsed="false">
      <c r="A674" s="1" t="s">
        <v>1617</v>
      </c>
      <c r="C674" s="27" t="s">
        <v>1619</v>
      </c>
      <c r="D674" s="27" t="s">
        <v>20</v>
      </c>
      <c r="E674" s="27"/>
      <c r="F674" s="31"/>
      <c r="G674" s="27"/>
      <c r="H674" s="30" t="s">
        <v>61</v>
      </c>
      <c r="I674" s="31" t="n">
        <v>1.99</v>
      </c>
      <c r="J674" s="30" t="s">
        <v>1599</v>
      </c>
    </row>
    <row r="675" customFormat="false" ht="12.75" hidden="false" customHeight="false" outlineLevel="0" collapsed="false">
      <c r="A675" s="1" t="s">
        <v>1617</v>
      </c>
      <c r="C675" s="27" t="s">
        <v>1620</v>
      </c>
      <c r="D675" s="27" t="s">
        <v>507</v>
      </c>
      <c r="E675" s="27"/>
      <c r="F675" s="31"/>
      <c r="G675" s="27"/>
      <c r="H675" s="30" t="s">
        <v>168</v>
      </c>
      <c r="I675" s="31" t="n">
        <v>2.06</v>
      </c>
      <c r="J675" s="30" t="s">
        <v>1599</v>
      </c>
    </row>
    <row r="676" customFormat="false" ht="12.75" hidden="false" customHeight="false" outlineLevel="0" collapsed="false">
      <c r="A676" s="1" t="s">
        <v>1617</v>
      </c>
      <c r="C676" s="27" t="s">
        <v>1621</v>
      </c>
      <c r="D676" s="27" t="s">
        <v>13</v>
      </c>
      <c r="E676" s="27"/>
      <c r="F676" s="31"/>
      <c r="G676" s="27"/>
      <c r="H676" s="30" t="s">
        <v>168</v>
      </c>
      <c r="I676" s="31" t="n">
        <v>3.49</v>
      </c>
      <c r="J676" s="30" t="s">
        <v>1599</v>
      </c>
    </row>
    <row r="677" customFormat="false" ht="12.75" hidden="false" customHeight="false" outlineLevel="0" collapsed="false">
      <c r="A677" s="1" t="s">
        <v>1622</v>
      </c>
      <c r="C677" s="27" t="s">
        <v>1623</v>
      </c>
      <c r="D677" s="27" t="s">
        <v>13</v>
      </c>
      <c r="E677" s="27"/>
      <c r="F677" s="31"/>
      <c r="G677" s="27"/>
      <c r="H677" s="30" t="s">
        <v>61</v>
      </c>
      <c r="I677" s="31" t="n">
        <v>0.89</v>
      </c>
      <c r="J677" s="30" t="s">
        <v>1599</v>
      </c>
    </row>
    <row r="678" customFormat="false" ht="12.75" hidden="false" customHeight="false" outlineLevel="0" collapsed="false">
      <c r="A678" s="1" t="s">
        <v>1622</v>
      </c>
      <c r="C678" s="27" t="s">
        <v>1624</v>
      </c>
      <c r="D678" s="27" t="s">
        <v>20</v>
      </c>
      <c r="E678" s="27"/>
      <c r="F678" s="31"/>
      <c r="G678" s="27"/>
      <c r="H678" s="30" t="s">
        <v>61</v>
      </c>
      <c r="I678" s="31" t="n">
        <v>0.89</v>
      </c>
      <c r="J678" s="30" t="s">
        <v>1599</v>
      </c>
    </row>
    <row r="679" customFormat="false" ht="12.75" hidden="false" customHeight="false" outlineLevel="0" collapsed="false">
      <c r="A679" s="1" t="s">
        <v>1622</v>
      </c>
      <c r="C679" s="27" t="s">
        <v>1625</v>
      </c>
      <c r="D679" s="27" t="s">
        <v>13</v>
      </c>
      <c r="E679" s="27"/>
      <c r="F679" s="31"/>
      <c r="G679" s="27"/>
      <c r="H679" s="30" t="s">
        <v>61</v>
      </c>
      <c r="I679" s="31" t="n">
        <v>1.99</v>
      </c>
      <c r="J679" s="30" t="s">
        <v>1599</v>
      </c>
    </row>
    <row r="680" customFormat="false" ht="12.75" hidden="false" customHeight="false" outlineLevel="0" collapsed="false">
      <c r="A680" s="1" t="s">
        <v>1622</v>
      </c>
      <c r="C680" s="27" t="s">
        <v>1626</v>
      </c>
      <c r="D680" s="27" t="s">
        <v>13</v>
      </c>
      <c r="E680" s="27"/>
      <c r="F680" s="31"/>
      <c r="G680" s="27"/>
      <c r="H680" s="30" t="s">
        <v>61</v>
      </c>
      <c r="I680" s="31" t="n">
        <v>2.19</v>
      </c>
      <c r="J680" s="30" t="s">
        <v>1599</v>
      </c>
    </row>
    <row r="681" customFormat="false" ht="12.75" hidden="false" customHeight="false" outlineLevel="0" collapsed="false">
      <c r="A681" s="1" t="s">
        <v>1622</v>
      </c>
      <c r="C681" s="27" t="s">
        <v>1627</v>
      </c>
      <c r="D681" s="27" t="s">
        <v>51</v>
      </c>
      <c r="E681" s="27"/>
      <c r="F681" s="31"/>
      <c r="G681" s="27"/>
      <c r="H681" s="30" t="s">
        <v>61</v>
      </c>
      <c r="I681" s="31" t="n">
        <v>0.78</v>
      </c>
      <c r="J681" s="30" t="s">
        <v>1599</v>
      </c>
    </row>
    <row r="682" customFormat="false" ht="12.75" hidden="false" customHeight="false" outlineLevel="0" collapsed="false">
      <c r="A682" s="1" t="s">
        <v>1622</v>
      </c>
      <c r="C682" s="27" t="s">
        <v>1628</v>
      </c>
      <c r="D682" s="27" t="s">
        <v>390</v>
      </c>
      <c r="E682" s="27"/>
      <c r="F682" s="31"/>
      <c r="G682" s="27"/>
      <c r="H682" s="30" t="s">
        <v>61</v>
      </c>
      <c r="I682" s="31" t="n">
        <v>0.89</v>
      </c>
      <c r="J682" s="30" t="s">
        <v>1599</v>
      </c>
    </row>
    <row r="683" customFormat="false" ht="12.75" hidden="false" customHeight="false" outlineLevel="0" collapsed="false">
      <c r="A683" s="1" t="s">
        <v>1622</v>
      </c>
      <c r="C683" s="27" t="s">
        <v>1629</v>
      </c>
      <c r="D683" s="27" t="s">
        <v>13</v>
      </c>
      <c r="E683" s="27"/>
      <c r="F683" s="31"/>
      <c r="G683" s="27"/>
      <c r="H683" s="30" t="s">
        <v>61</v>
      </c>
      <c r="I683" s="31" t="n">
        <v>1.49</v>
      </c>
      <c r="J683" s="30" t="s">
        <v>1599</v>
      </c>
    </row>
    <row r="684" customFormat="false" ht="12.75" hidden="false" customHeight="false" outlineLevel="0" collapsed="false">
      <c r="A684" s="1" t="s">
        <v>1622</v>
      </c>
      <c r="C684" s="27" t="s">
        <v>1630</v>
      </c>
      <c r="D684" s="27" t="s">
        <v>22</v>
      </c>
      <c r="E684" s="27"/>
      <c r="F684" s="31"/>
      <c r="G684" s="27"/>
      <c r="H684" s="30" t="s">
        <v>61</v>
      </c>
      <c r="I684" s="31" t="n">
        <v>0.89</v>
      </c>
      <c r="J684" s="30" t="s">
        <v>1599</v>
      </c>
    </row>
    <row r="685" customFormat="false" ht="12.75" hidden="false" customHeight="false" outlineLevel="0" collapsed="false">
      <c r="A685" s="1" t="s">
        <v>1622</v>
      </c>
      <c r="C685" s="27" t="s">
        <v>1631</v>
      </c>
      <c r="D685" s="27" t="s">
        <v>13</v>
      </c>
      <c r="E685" s="27"/>
      <c r="F685" s="31"/>
      <c r="G685" s="27"/>
      <c r="H685" s="30" t="s">
        <v>61</v>
      </c>
      <c r="I685" s="31" t="n">
        <v>1.99</v>
      </c>
      <c r="J685" s="30" t="s">
        <v>1599</v>
      </c>
    </row>
    <row r="686" customFormat="false" ht="12.75" hidden="false" customHeight="false" outlineLevel="0" collapsed="false">
      <c r="A686" s="1" t="s">
        <v>1622</v>
      </c>
      <c r="C686" s="27" t="s">
        <v>1632</v>
      </c>
      <c r="D686" s="27" t="s">
        <v>24</v>
      </c>
      <c r="E686" s="27"/>
      <c r="F686" s="31"/>
      <c r="G686" s="27"/>
      <c r="H686" s="30" t="s">
        <v>168</v>
      </c>
      <c r="I686" s="31" t="n">
        <v>0.89</v>
      </c>
      <c r="J686" s="30" t="s">
        <v>1599</v>
      </c>
    </row>
    <row r="687" customFormat="false" ht="12.75" hidden="false" customHeight="false" outlineLevel="0" collapsed="false">
      <c r="A687" s="1" t="s">
        <v>1622</v>
      </c>
      <c r="C687" s="27" t="s">
        <v>1633</v>
      </c>
      <c r="D687" s="27" t="s">
        <v>49</v>
      </c>
      <c r="E687" s="27"/>
      <c r="F687" s="31"/>
      <c r="G687" s="27"/>
      <c r="H687" s="30" t="s">
        <v>61</v>
      </c>
      <c r="I687" s="31" t="n">
        <v>0.89</v>
      </c>
      <c r="J687" s="30" t="s">
        <v>1599</v>
      </c>
    </row>
    <row r="688" customFormat="false" ht="12.75" hidden="false" customHeight="false" outlineLevel="0" collapsed="false">
      <c r="A688" s="1" t="s">
        <v>1622</v>
      </c>
      <c r="C688" s="27" t="s">
        <v>1634</v>
      </c>
      <c r="D688" s="27" t="s">
        <v>26</v>
      </c>
      <c r="E688" s="27"/>
      <c r="F688" s="31"/>
      <c r="G688" s="27"/>
      <c r="H688" s="30" t="s">
        <v>61</v>
      </c>
      <c r="I688" s="31" t="n">
        <v>0.89</v>
      </c>
      <c r="J688" s="30" t="s">
        <v>1599</v>
      </c>
    </row>
    <row r="689" customFormat="false" ht="12.75" hidden="false" customHeight="false" outlineLevel="0" collapsed="false">
      <c r="A689" s="1" t="s">
        <v>1622</v>
      </c>
      <c r="C689" s="27" t="s">
        <v>1635</v>
      </c>
      <c r="D689" s="27" t="s">
        <v>18</v>
      </c>
      <c r="E689" s="27"/>
      <c r="F689" s="31"/>
      <c r="G689" s="27"/>
      <c r="H689" s="30" t="s">
        <v>61</v>
      </c>
      <c r="I689" s="31" t="n">
        <v>0.89</v>
      </c>
      <c r="J689" s="30" t="s">
        <v>1599</v>
      </c>
    </row>
    <row r="690" customFormat="false" ht="12.75" hidden="false" customHeight="false" outlineLevel="0" collapsed="false">
      <c r="A690" s="1" t="s">
        <v>1622</v>
      </c>
      <c r="C690" s="27" t="s">
        <v>1636</v>
      </c>
      <c r="D690" s="27" t="s">
        <v>16</v>
      </c>
      <c r="E690" s="27"/>
      <c r="F690" s="31"/>
      <c r="G690" s="27"/>
      <c r="H690" s="30" t="s">
        <v>61</v>
      </c>
      <c r="I690" s="31" t="n">
        <v>0.89</v>
      </c>
      <c r="J690" s="30" t="s">
        <v>1599</v>
      </c>
    </row>
    <row r="691" customFormat="false" ht="12.75" hidden="false" customHeight="false" outlineLevel="0" collapsed="false">
      <c r="A691" s="1" t="s">
        <v>1622</v>
      </c>
      <c r="C691" s="27" t="s">
        <v>1637</v>
      </c>
      <c r="D691" s="27" t="s">
        <v>13</v>
      </c>
      <c r="E691" s="27"/>
      <c r="F691" s="31"/>
      <c r="G691" s="27"/>
      <c r="H691" s="30" t="s">
        <v>61</v>
      </c>
      <c r="I691" s="31" t="n">
        <v>0.76</v>
      </c>
      <c r="J691" s="30" t="s">
        <v>1599</v>
      </c>
    </row>
    <row r="692" customFormat="false" ht="12.75" hidden="false" customHeight="false" outlineLevel="0" collapsed="false">
      <c r="I692" s="4"/>
    </row>
    <row r="693" customFormat="false" ht="18" hidden="false" customHeight="false" outlineLevel="0" collapsed="false">
      <c r="C693" s="52" t="s">
        <v>1638</v>
      </c>
      <c r="D693" s="11" t="s">
        <v>1</v>
      </c>
    </row>
    <row r="694" customFormat="false" ht="12.75" hidden="false" customHeight="false" outlineLevel="0" collapsed="false">
      <c r="A694" s="1" t="s">
        <v>1639</v>
      </c>
      <c r="C694" s="27" t="s">
        <v>1640</v>
      </c>
      <c r="D694" s="27" t="s">
        <v>51</v>
      </c>
      <c r="E694" s="27"/>
      <c r="F694" s="31"/>
      <c r="G694" s="27"/>
      <c r="H694" s="30" t="s">
        <v>61</v>
      </c>
      <c r="I694" s="31" t="n">
        <v>1.88</v>
      </c>
      <c r="J694" s="30" t="s">
        <v>1599</v>
      </c>
    </row>
    <row r="695" customFormat="false" ht="12.75" hidden="false" customHeight="false" outlineLevel="0" collapsed="false">
      <c r="A695" s="1" t="s">
        <v>1639</v>
      </c>
      <c r="C695" s="27" t="s">
        <v>1641</v>
      </c>
      <c r="D695" s="27" t="s">
        <v>390</v>
      </c>
      <c r="E695" s="27"/>
      <c r="F695" s="31"/>
      <c r="G695" s="27"/>
      <c r="H695" s="30" t="s">
        <v>61</v>
      </c>
      <c r="I695" s="31" t="n">
        <v>1.88</v>
      </c>
      <c r="J695" s="30" t="s">
        <v>1599</v>
      </c>
    </row>
    <row r="696" customFormat="false" ht="12.75" hidden="false" customHeight="false" outlineLevel="0" collapsed="false">
      <c r="A696" s="1" t="s">
        <v>1639</v>
      </c>
      <c r="C696" s="27" t="s">
        <v>1642</v>
      </c>
      <c r="D696" s="27" t="s">
        <v>22</v>
      </c>
      <c r="E696" s="27"/>
      <c r="F696" s="31"/>
      <c r="G696" s="27"/>
      <c r="H696" s="30" t="s">
        <v>61</v>
      </c>
      <c r="I696" s="31" t="n">
        <v>1.88</v>
      </c>
      <c r="J696" s="30" t="s">
        <v>1599</v>
      </c>
    </row>
    <row r="697" customFormat="false" ht="12.75" hidden="false" customHeight="false" outlineLevel="0" collapsed="false">
      <c r="A697" s="1" t="s">
        <v>1639</v>
      </c>
      <c r="C697" s="27" t="s">
        <v>1643</v>
      </c>
      <c r="D697" s="27" t="s">
        <v>16</v>
      </c>
      <c r="E697" s="27"/>
      <c r="F697" s="31"/>
      <c r="G697" s="27"/>
      <c r="H697" s="30" t="s">
        <v>61</v>
      </c>
      <c r="I697" s="31" t="n">
        <v>1.97</v>
      </c>
      <c r="J697" s="30" t="s">
        <v>1599</v>
      </c>
    </row>
    <row r="698" customFormat="false" ht="12.75" hidden="false" customHeight="false" outlineLevel="0" collapsed="false">
      <c r="A698" s="1" t="s">
        <v>1639</v>
      </c>
      <c r="C698" s="27" t="s">
        <v>1644</v>
      </c>
      <c r="D698" s="27" t="s">
        <v>13</v>
      </c>
      <c r="E698" s="27"/>
      <c r="F698" s="31"/>
      <c r="G698" s="27"/>
      <c r="H698" s="30" t="s">
        <v>61</v>
      </c>
      <c r="I698" s="31" t="n">
        <v>1.97</v>
      </c>
      <c r="J698" s="30" t="s">
        <v>1599</v>
      </c>
    </row>
    <row r="699" customFormat="false" ht="12.75" hidden="false" customHeight="false" outlineLevel="0" collapsed="false">
      <c r="A699" s="1" t="s">
        <v>1639</v>
      </c>
      <c r="C699" s="27" t="s">
        <v>1645</v>
      </c>
      <c r="D699" s="27" t="s">
        <v>20</v>
      </c>
      <c r="E699" s="27"/>
      <c r="F699" s="31"/>
      <c r="G699" s="27"/>
      <c r="H699" s="30" t="s">
        <v>61</v>
      </c>
      <c r="I699" s="31" t="n">
        <v>1.88</v>
      </c>
      <c r="J699" s="30" t="s">
        <v>1599</v>
      </c>
    </row>
    <row r="700" customFormat="false" ht="12.75" hidden="false" customHeight="false" outlineLevel="0" collapsed="false">
      <c r="A700" s="1" t="s">
        <v>1639</v>
      </c>
      <c r="C700" s="27" t="s">
        <v>1646</v>
      </c>
      <c r="D700" s="27" t="s">
        <v>26</v>
      </c>
      <c r="E700" s="27"/>
      <c r="F700" s="31"/>
      <c r="G700" s="27"/>
      <c r="H700" s="30" t="s">
        <v>61</v>
      </c>
      <c r="I700" s="31" t="n">
        <v>1.97</v>
      </c>
      <c r="J700" s="30" t="s">
        <v>1599</v>
      </c>
    </row>
    <row r="701" customFormat="false" ht="12.75" hidden="false" customHeight="false" outlineLevel="0" collapsed="false">
      <c r="A701" s="1" t="s">
        <v>1639</v>
      </c>
      <c r="C701" s="27" t="s">
        <v>1647</v>
      </c>
      <c r="D701" s="27" t="s">
        <v>583</v>
      </c>
      <c r="E701" s="27"/>
      <c r="F701" s="31"/>
      <c r="G701" s="27"/>
      <c r="H701" s="30" t="s">
        <v>61</v>
      </c>
      <c r="I701" s="31" t="n">
        <v>2.99</v>
      </c>
      <c r="J701" s="30" t="s">
        <v>1599</v>
      </c>
    </row>
    <row r="702" customFormat="false" ht="12.75" hidden="false" customHeight="false" outlineLevel="0" collapsed="false">
      <c r="A702" s="1" t="s">
        <v>1639</v>
      </c>
      <c r="C702" s="27" t="s">
        <v>1648</v>
      </c>
      <c r="D702" s="27" t="s">
        <v>916</v>
      </c>
      <c r="E702" s="27"/>
      <c r="F702" s="31"/>
      <c r="G702" s="27"/>
      <c r="H702" s="30" t="s">
        <v>168</v>
      </c>
      <c r="I702" s="31" t="n">
        <v>2.69</v>
      </c>
      <c r="J702" s="30" t="s">
        <v>1599</v>
      </c>
    </row>
    <row r="703" customFormat="false" ht="12.75" hidden="false" customHeight="false" outlineLevel="0" collapsed="false">
      <c r="A703" s="1" t="s">
        <v>1639</v>
      </c>
      <c r="C703" s="27" t="s">
        <v>1642</v>
      </c>
      <c r="D703" s="27" t="s">
        <v>18</v>
      </c>
      <c r="E703" s="27"/>
      <c r="F703" s="31"/>
      <c r="G703" s="27"/>
      <c r="H703" s="30" t="s">
        <v>168</v>
      </c>
      <c r="I703" s="31" t="n">
        <v>1.88</v>
      </c>
      <c r="J703" s="30" t="s">
        <v>1599</v>
      </c>
    </row>
    <row r="704" customFormat="false" ht="12.75" hidden="false" customHeight="false" outlineLevel="0" collapsed="false">
      <c r="A704" s="1" t="s">
        <v>1639</v>
      </c>
      <c r="C704" s="27" t="s">
        <v>1649</v>
      </c>
      <c r="D704" s="27" t="s">
        <v>49</v>
      </c>
      <c r="E704" s="27"/>
      <c r="F704" s="31"/>
      <c r="G704" s="27"/>
      <c r="H704" s="30" t="s">
        <v>168</v>
      </c>
      <c r="I704" s="31" t="n">
        <v>1.97</v>
      </c>
      <c r="J704" s="30" t="s">
        <v>1599</v>
      </c>
    </row>
    <row r="705" customFormat="false" ht="12.75" hidden="false" customHeight="false" outlineLevel="0" collapsed="false">
      <c r="A705" s="1" t="s">
        <v>1639</v>
      </c>
      <c r="C705" s="27" t="s">
        <v>1650</v>
      </c>
      <c r="D705" s="27" t="s">
        <v>24</v>
      </c>
      <c r="E705" s="27"/>
      <c r="F705" s="31"/>
      <c r="G705" s="27"/>
      <c r="H705" s="30" t="s">
        <v>168</v>
      </c>
      <c r="I705" s="31" t="n">
        <v>2.24</v>
      </c>
      <c r="J705" s="30" t="s">
        <v>1599</v>
      </c>
    </row>
    <row r="706" customFormat="false" ht="12.75" hidden="false" customHeight="false" outlineLevel="0" collapsed="false">
      <c r="I706" s="4"/>
    </row>
    <row r="707" customFormat="false" ht="18" hidden="false" customHeight="false" outlineLevel="0" collapsed="false">
      <c r="C707" s="52" t="s">
        <v>1651</v>
      </c>
      <c r="D707" s="11" t="s">
        <v>1</v>
      </c>
    </row>
    <row r="708" customFormat="false" ht="12.75" hidden="false" customHeight="false" outlineLevel="0" collapsed="false">
      <c r="A708" s="1" t="s">
        <v>1652</v>
      </c>
      <c r="C708" s="70" t="s">
        <v>1653</v>
      </c>
      <c r="D708" s="70" t="s">
        <v>13</v>
      </c>
      <c r="E708" s="72" t="n">
        <v>2.1</v>
      </c>
      <c r="F708" s="73" t="n">
        <v>26.4</v>
      </c>
      <c r="G708" s="74" t="s">
        <v>1599</v>
      </c>
      <c r="I708" s="4"/>
    </row>
    <row r="709" customFormat="false" ht="12.75" hidden="false" customHeight="false" outlineLevel="0" collapsed="false">
      <c r="A709" s="1" t="s">
        <v>1652</v>
      </c>
      <c r="C709" s="70" t="s">
        <v>1654</v>
      </c>
      <c r="D709" s="70" t="s">
        <v>26</v>
      </c>
      <c r="E709" s="72" t="n">
        <v>2.3</v>
      </c>
      <c r="F709" s="73" t="n">
        <v>9.95</v>
      </c>
      <c r="G709" s="74" t="s">
        <v>1599</v>
      </c>
      <c r="I709" s="4"/>
    </row>
    <row r="710" customFormat="false" ht="12.75" hidden="false" customHeight="false" outlineLevel="0" collapsed="false">
      <c r="A710" s="1" t="s">
        <v>1652</v>
      </c>
      <c r="C710" s="70" t="s">
        <v>1655</v>
      </c>
      <c r="D710" s="70" t="s">
        <v>49</v>
      </c>
      <c r="E710" s="72" t="n">
        <v>2.4</v>
      </c>
      <c r="F710" s="73" t="n">
        <v>9.95</v>
      </c>
      <c r="G710" s="74" t="s">
        <v>1599</v>
      </c>
      <c r="I710" s="4"/>
    </row>
    <row r="711" customFormat="false" ht="12.75" hidden="false" customHeight="false" outlineLevel="0" collapsed="false">
      <c r="A711" s="1" t="s">
        <v>1652</v>
      </c>
      <c r="C711" s="70" t="s">
        <v>1656</v>
      </c>
      <c r="D711" s="70" t="s">
        <v>70</v>
      </c>
      <c r="E711" s="72" t="n">
        <v>2.5</v>
      </c>
      <c r="F711" s="73" t="n">
        <v>9.95</v>
      </c>
      <c r="G711" s="74" t="s">
        <v>1599</v>
      </c>
      <c r="I711" s="4"/>
    </row>
    <row r="712" customFormat="false" ht="12.75" hidden="false" customHeight="false" outlineLevel="0" collapsed="false">
      <c r="I712" s="4"/>
    </row>
    <row r="713" customFormat="false" ht="31.5" hidden="false" customHeight="false" outlineLevel="0" collapsed="false">
      <c r="C713" s="52" t="s">
        <v>1657</v>
      </c>
      <c r="D713" s="11" t="s">
        <v>1</v>
      </c>
    </row>
    <row r="714" customFormat="false" ht="12.75" hidden="false" customHeight="false" outlineLevel="0" collapsed="false">
      <c r="A714" s="1" t="s">
        <v>1658</v>
      </c>
      <c r="C714" s="70" t="s">
        <v>1659</v>
      </c>
      <c r="D714" s="70" t="s">
        <v>49</v>
      </c>
      <c r="E714" s="72" t="n">
        <v>1.7</v>
      </c>
      <c r="F714" s="73" t="n">
        <v>15</v>
      </c>
      <c r="G714" s="74" t="s">
        <v>1599</v>
      </c>
      <c r="I714" s="4"/>
    </row>
    <row r="715" customFormat="false" ht="12.75" hidden="false" customHeight="false" outlineLevel="0" collapsed="false">
      <c r="A715" s="1" t="s">
        <v>1658</v>
      </c>
      <c r="C715" s="70" t="s">
        <v>1660</v>
      </c>
      <c r="D715" s="70" t="s">
        <v>13</v>
      </c>
      <c r="E715" s="72" t="n">
        <v>1.9</v>
      </c>
      <c r="F715" s="73" t="n">
        <v>22</v>
      </c>
      <c r="G715" s="74" t="s">
        <v>1599</v>
      </c>
      <c r="I715" s="4"/>
    </row>
    <row r="716" customFormat="false" ht="12.75" hidden="false" customHeight="false" outlineLevel="0" collapsed="false">
      <c r="A716" s="1" t="s">
        <v>1658</v>
      </c>
      <c r="C716" s="70" t="s">
        <v>1661</v>
      </c>
      <c r="D716" s="70" t="s">
        <v>70</v>
      </c>
      <c r="E716" s="72" t="n">
        <v>2</v>
      </c>
      <c r="F716" s="73" t="n">
        <v>24</v>
      </c>
      <c r="G716" s="74" t="s">
        <v>1599</v>
      </c>
      <c r="I716" s="4"/>
    </row>
    <row r="717" customFormat="false" ht="12.75" hidden="false" customHeight="false" outlineLevel="0" collapsed="false">
      <c r="A717" s="1" t="s">
        <v>1658</v>
      </c>
      <c r="C717" s="70" t="s">
        <v>1662</v>
      </c>
      <c r="D717" s="70" t="s">
        <v>13</v>
      </c>
      <c r="E717" s="72" t="n">
        <v>2</v>
      </c>
      <c r="F717" s="73" t="n">
        <v>18</v>
      </c>
      <c r="G717" s="74" t="s">
        <v>1599</v>
      </c>
      <c r="I717" s="4"/>
    </row>
    <row r="718" customFormat="false" ht="12.75" hidden="false" customHeight="false" outlineLevel="0" collapsed="false">
      <c r="A718" s="1" t="s">
        <v>1658</v>
      </c>
      <c r="C718" s="70" t="s">
        <v>1663</v>
      </c>
      <c r="D718" s="70" t="s">
        <v>70</v>
      </c>
      <c r="E718" s="72" t="n">
        <v>2.3</v>
      </c>
      <c r="F718" s="73" t="n">
        <v>15</v>
      </c>
      <c r="G718" s="74" t="s">
        <v>1599</v>
      </c>
      <c r="I718" s="4"/>
    </row>
    <row r="719" customFormat="false" ht="12.75" hidden="false" customHeight="false" outlineLevel="0" collapsed="false">
      <c r="A719" s="1" t="s">
        <v>1658</v>
      </c>
      <c r="C719" s="70" t="s">
        <v>1664</v>
      </c>
      <c r="D719" s="70" t="s">
        <v>20</v>
      </c>
      <c r="E719" s="72" t="n">
        <v>2.4</v>
      </c>
      <c r="F719" s="73" t="n">
        <v>15</v>
      </c>
      <c r="G719" s="74" t="s">
        <v>1599</v>
      </c>
      <c r="I719" s="4"/>
    </row>
    <row r="720" customFormat="false" ht="12.75" hidden="false" customHeight="false" outlineLevel="0" collapsed="false">
      <c r="A720" s="1" t="s">
        <v>1665</v>
      </c>
      <c r="C720" s="70" t="s">
        <v>1661</v>
      </c>
      <c r="D720" s="70" t="s">
        <v>22</v>
      </c>
      <c r="E720" s="72" t="n">
        <v>1.9</v>
      </c>
      <c r="F720" s="73" t="n">
        <v>30</v>
      </c>
      <c r="G720" s="74" t="s">
        <v>1599</v>
      </c>
      <c r="I720" s="4"/>
    </row>
    <row r="721" customFormat="false" ht="12.75" hidden="false" customHeight="false" outlineLevel="0" collapsed="false">
      <c r="A721" s="1" t="s">
        <v>1665</v>
      </c>
      <c r="C721" s="70" t="s">
        <v>1666</v>
      </c>
      <c r="D721" s="70" t="s">
        <v>16</v>
      </c>
      <c r="E721" s="72" t="n">
        <v>1.9</v>
      </c>
      <c r="F721" s="73" t="n">
        <v>27.2</v>
      </c>
      <c r="G721" s="74" t="s">
        <v>1599</v>
      </c>
      <c r="I721" s="4"/>
    </row>
    <row r="722" customFormat="false" ht="12.75" hidden="false" customHeight="false" outlineLevel="0" collapsed="false">
      <c r="A722" s="1" t="s">
        <v>1665</v>
      </c>
      <c r="C722" s="70" t="s">
        <v>1667</v>
      </c>
      <c r="D722" s="70" t="s">
        <v>647</v>
      </c>
      <c r="E722" s="72" t="n">
        <v>2</v>
      </c>
      <c r="F722" s="73" t="n">
        <v>35.5</v>
      </c>
      <c r="G722" s="74" t="s">
        <v>1599</v>
      </c>
      <c r="I722" s="4"/>
    </row>
    <row r="723" customFormat="false" ht="12.75" hidden="false" customHeight="false" outlineLevel="0" collapsed="false">
      <c r="A723" s="1" t="s">
        <v>1665</v>
      </c>
      <c r="C723" s="70" t="s">
        <v>1668</v>
      </c>
      <c r="D723" s="70" t="s">
        <v>13</v>
      </c>
      <c r="E723" s="72" t="n">
        <v>2</v>
      </c>
      <c r="F723" s="73" t="n">
        <v>35.5</v>
      </c>
      <c r="G723" s="74" t="s">
        <v>1599</v>
      </c>
      <c r="I723" s="4"/>
    </row>
    <row r="724" customFormat="false" ht="12.75" hidden="false" customHeight="false" outlineLevel="0" collapsed="false">
      <c r="A724" s="1" t="s">
        <v>1665</v>
      </c>
      <c r="C724" s="70" t="s">
        <v>1669</v>
      </c>
      <c r="D724" s="70" t="s">
        <v>13</v>
      </c>
      <c r="E724" s="72" t="n">
        <v>2</v>
      </c>
      <c r="F724" s="73" t="n">
        <v>31.5</v>
      </c>
      <c r="G724" s="74" t="s">
        <v>1599</v>
      </c>
      <c r="I724" s="4"/>
    </row>
    <row r="725" customFormat="false" ht="12.75" hidden="false" customHeight="false" outlineLevel="0" collapsed="false">
      <c r="A725" s="1" t="s">
        <v>1665</v>
      </c>
      <c r="C725" s="70" t="s">
        <v>1670</v>
      </c>
      <c r="D725" s="70" t="s">
        <v>13</v>
      </c>
      <c r="E725" s="72" t="n">
        <v>2</v>
      </c>
      <c r="F725" s="73" t="n">
        <v>31</v>
      </c>
      <c r="G725" s="74" t="s">
        <v>1599</v>
      </c>
      <c r="I725" s="4"/>
    </row>
    <row r="726" customFormat="false" ht="12.75" hidden="false" customHeight="false" outlineLevel="0" collapsed="false">
      <c r="A726" s="1" t="s">
        <v>1665</v>
      </c>
      <c r="C726" s="70" t="s">
        <v>1671</v>
      </c>
      <c r="D726" s="70" t="s">
        <v>77</v>
      </c>
      <c r="E726" s="72" t="n">
        <v>2.1</v>
      </c>
      <c r="F726" s="73" t="n">
        <v>56</v>
      </c>
      <c r="G726" s="74" t="s">
        <v>1599</v>
      </c>
      <c r="I726" s="4"/>
    </row>
    <row r="727" customFormat="false" ht="12.75" hidden="false" customHeight="false" outlineLevel="0" collapsed="false">
      <c r="A727" s="1" t="s">
        <v>1665</v>
      </c>
      <c r="C727" s="70" t="s">
        <v>1672</v>
      </c>
      <c r="D727" s="70" t="s">
        <v>49</v>
      </c>
      <c r="E727" s="72" t="n">
        <v>2.3</v>
      </c>
      <c r="F727" s="73" t="n">
        <v>18.6</v>
      </c>
      <c r="G727" s="74" t="s">
        <v>1599</v>
      </c>
      <c r="I727" s="4"/>
    </row>
    <row r="728" customFormat="false" ht="12.75" hidden="false" customHeight="false" outlineLevel="0" collapsed="false">
      <c r="A728" s="1" t="s">
        <v>1665</v>
      </c>
      <c r="C728" s="70" t="s">
        <v>1673</v>
      </c>
      <c r="D728" s="70" t="s">
        <v>22</v>
      </c>
      <c r="E728" s="72" t="n">
        <v>2.5</v>
      </c>
      <c r="F728" s="73" t="n">
        <v>16</v>
      </c>
      <c r="G728" s="74" t="s">
        <v>1599</v>
      </c>
      <c r="I728" s="4"/>
    </row>
    <row r="729" customFormat="false" ht="12.75" hidden="false" customHeight="false" outlineLevel="0" collapsed="false">
      <c r="A729" s="1" t="s">
        <v>1665</v>
      </c>
      <c r="C729" s="70" t="s">
        <v>1674</v>
      </c>
      <c r="D729" s="70" t="s">
        <v>1675</v>
      </c>
      <c r="E729" s="72" t="n">
        <v>2.5</v>
      </c>
      <c r="F729" s="73" t="n">
        <v>43.5</v>
      </c>
      <c r="G729" s="74" t="s">
        <v>1599</v>
      </c>
      <c r="I729" s="4"/>
    </row>
    <row r="730" customFormat="false" ht="12.75" hidden="false" customHeight="false" outlineLevel="0" collapsed="false">
      <c r="I730" s="4"/>
    </row>
    <row r="731" customFormat="false" ht="18" hidden="false" customHeight="false" outlineLevel="0" collapsed="false">
      <c r="C731" s="52" t="s">
        <v>1976</v>
      </c>
      <c r="D731" s="11"/>
    </row>
    <row r="732" customFormat="false" ht="12.75" hidden="false" customHeight="false" outlineLevel="0" collapsed="false">
      <c r="A732" s="1" t="s">
        <v>1977</v>
      </c>
      <c r="C732" s="27" t="s">
        <v>1978</v>
      </c>
      <c r="D732" s="27" t="s">
        <v>26</v>
      </c>
      <c r="E732" s="27"/>
      <c r="F732" s="31"/>
      <c r="G732" s="27"/>
      <c r="H732" s="30" t="s">
        <v>61</v>
      </c>
      <c r="I732" s="31" t="n">
        <v>1.78</v>
      </c>
      <c r="J732" s="30" t="s">
        <v>1599</v>
      </c>
    </row>
    <row r="733" customFormat="false" ht="12.75" hidden="false" customHeight="false" outlineLevel="0" collapsed="false">
      <c r="A733" s="1" t="s">
        <v>1977</v>
      </c>
      <c r="C733" s="27" t="s">
        <v>1979</v>
      </c>
      <c r="D733" s="27" t="s">
        <v>49</v>
      </c>
      <c r="E733" s="27"/>
      <c r="F733" s="31"/>
      <c r="G733" s="27"/>
      <c r="H733" s="30" t="s">
        <v>61</v>
      </c>
      <c r="I733" s="31" t="n">
        <v>1.78</v>
      </c>
      <c r="J733" s="30" t="s">
        <v>1599</v>
      </c>
    </row>
    <row r="734" customFormat="false" ht="12.75" hidden="false" customHeight="false" outlineLevel="0" collapsed="false">
      <c r="A734" s="1" t="s">
        <v>1977</v>
      </c>
      <c r="C734" s="27" t="s">
        <v>1980</v>
      </c>
      <c r="D734" s="27" t="s">
        <v>88</v>
      </c>
      <c r="E734" s="27"/>
      <c r="F734" s="31"/>
      <c r="G734" s="27"/>
      <c r="H734" s="30" t="s">
        <v>61</v>
      </c>
      <c r="I734" s="31" t="n">
        <v>4.95</v>
      </c>
      <c r="J734" s="30" t="s">
        <v>1599</v>
      </c>
    </row>
    <row r="735" customFormat="false" ht="12.75" hidden="false" customHeight="false" outlineLevel="0" collapsed="false">
      <c r="A735" s="1" t="s">
        <v>1977</v>
      </c>
      <c r="C735" s="27" t="s">
        <v>1981</v>
      </c>
      <c r="D735" s="27" t="s">
        <v>13</v>
      </c>
      <c r="E735" s="27"/>
      <c r="F735" s="31"/>
      <c r="G735" s="27"/>
      <c r="H735" s="30" t="s">
        <v>61</v>
      </c>
      <c r="I735" s="31" t="n">
        <v>7.88</v>
      </c>
      <c r="J735" s="30" t="s">
        <v>1599</v>
      </c>
    </row>
    <row r="736" customFormat="false" ht="12.75" hidden="false" customHeight="false" outlineLevel="0" collapsed="false">
      <c r="A736" s="1" t="s">
        <v>1977</v>
      </c>
      <c r="C736" s="27" t="s">
        <v>1982</v>
      </c>
      <c r="D736" s="27" t="s">
        <v>18</v>
      </c>
      <c r="E736" s="27"/>
      <c r="F736" s="31"/>
      <c r="G736" s="27"/>
      <c r="H736" s="30" t="s">
        <v>61</v>
      </c>
      <c r="I736" s="31" t="n">
        <v>1.78</v>
      </c>
      <c r="J736" s="30" t="s">
        <v>1599</v>
      </c>
    </row>
    <row r="737" customFormat="false" ht="12.75" hidden="false" customHeight="false" outlineLevel="0" collapsed="false">
      <c r="A737" s="1" t="s">
        <v>1977</v>
      </c>
      <c r="C737" s="27" t="s">
        <v>1983</v>
      </c>
      <c r="D737" s="27" t="s">
        <v>20</v>
      </c>
      <c r="E737" s="27"/>
      <c r="F737" s="31"/>
      <c r="G737" s="27"/>
      <c r="H737" s="30" t="s">
        <v>168</v>
      </c>
      <c r="I737" s="31" t="n">
        <v>1.78</v>
      </c>
      <c r="J737" s="30" t="s">
        <v>1599</v>
      </c>
    </row>
    <row r="738" customFormat="false" ht="12.75" hidden="false" customHeight="false" outlineLevel="0" collapsed="false">
      <c r="A738" s="1" t="s">
        <v>1977</v>
      </c>
      <c r="C738" s="27" t="s">
        <v>1984</v>
      </c>
      <c r="D738" s="27" t="s">
        <v>13</v>
      </c>
      <c r="E738" s="27"/>
      <c r="F738" s="31"/>
      <c r="G738" s="27"/>
      <c r="H738" s="30" t="s">
        <v>168</v>
      </c>
      <c r="I738" s="31" t="n">
        <v>3.58</v>
      </c>
      <c r="J738" s="30" t="s">
        <v>1599</v>
      </c>
    </row>
    <row r="739" customFormat="false" ht="12.75" hidden="false" customHeight="false" outlineLevel="0" collapsed="false">
      <c r="A739" s="1" t="s">
        <v>1977</v>
      </c>
      <c r="C739" s="27" t="s">
        <v>1985</v>
      </c>
      <c r="D739" s="27" t="s">
        <v>13</v>
      </c>
      <c r="E739" s="27"/>
      <c r="F739" s="31"/>
      <c r="G739" s="27"/>
      <c r="H739" s="30" t="s">
        <v>168</v>
      </c>
      <c r="I739" s="31" t="n">
        <v>3.91</v>
      </c>
      <c r="J739" s="30" t="s">
        <v>1599</v>
      </c>
    </row>
    <row r="740" customFormat="false" ht="12.75" hidden="false" customHeight="false" outlineLevel="0" collapsed="false">
      <c r="A740" s="1" t="s">
        <v>1977</v>
      </c>
      <c r="C740" s="27" t="s">
        <v>1986</v>
      </c>
      <c r="D740" s="27" t="s">
        <v>13</v>
      </c>
      <c r="E740" s="27"/>
      <c r="F740" s="31"/>
      <c r="G740" s="27"/>
      <c r="H740" s="30" t="s">
        <v>168</v>
      </c>
      <c r="I740" s="31" t="n">
        <v>3.32</v>
      </c>
      <c r="J740" s="30" t="s">
        <v>1599</v>
      </c>
    </row>
    <row r="741" customFormat="false" ht="12.75" hidden="false" customHeight="false" outlineLevel="0" collapsed="false">
      <c r="A741" s="1" t="s">
        <v>1987</v>
      </c>
      <c r="C741" s="27" t="s">
        <v>1988</v>
      </c>
      <c r="D741" s="27" t="s">
        <v>77</v>
      </c>
      <c r="E741" s="27"/>
      <c r="F741" s="31"/>
      <c r="G741" s="27"/>
      <c r="H741" s="30" t="s">
        <v>61</v>
      </c>
      <c r="I741" s="31" t="n">
        <v>3.19</v>
      </c>
      <c r="J741" s="30" t="s">
        <v>1599</v>
      </c>
    </row>
    <row r="742" customFormat="false" ht="12.75" hidden="false" customHeight="false" outlineLevel="0" collapsed="false">
      <c r="A742" s="1" t="s">
        <v>1987</v>
      </c>
      <c r="C742" s="27" t="s">
        <v>1989</v>
      </c>
      <c r="D742" s="27" t="s">
        <v>13</v>
      </c>
      <c r="E742" s="27"/>
      <c r="F742" s="31"/>
      <c r="G742" s="27"/>
      <c r="H742" s="30" t="s">
        <v>61</v>
      </c>
      <c r="I742" s="31" t="n">
        <v>9.97</v>
      </c>
      <c r="J742" s="30" t="s">
        <v>1599</v>
      </c>
    </row>
    <row r="743" customFormat="false" ht="12.75" hidden="false" customHeight="false" outlineLevel="0" collapsed="false">
      <c r="A743" s="1" t="s">
        <v>1987</v>
      </c>
      <c r="C743" s="27" t="s">
        <v>1990</v>
      </c>
      <c r="D743" s="27" t="s">
        <v>77</v>
      </c>
      <c r="E743" s="27"/>
      <c r="F743" s="31"/>
      <c r="G743" s="27"/>
      <c r="H743" s="30" t="s">
        <v>61</v>
      </c>
      <c r="I743" s="31" t="n">
        <v>5.3</v>
      </c>
      <c r="J743" s="30" t="s">
        <v>1599</v>
      </c>
    </row>
    <row r="744" customFormat="false" ht="12.75" hidden="false" customHeight="false" outlineLevel="0" collapsed="false">
      <c r="A744" s="1" t="s">
        <v>1987</v>
      </c>
      <c r="C744" s="27" t="s">
        <v>1991</v>
      </c>
      <c r="D744" s="27" t="s">
        <v>77</v>
      </c>
      <c r="E744" s="27"/>
      <c r="F744" s="31"/>
      <c r="G744" s="27"/>
      <c r="H744" s="30" t="s">
        <v>61</v>
      </c>
      <c r="I744" s="31" t="n">
        <v>3.83</v>
      </c>
      <c r="J744" s="30" t="s">
        <v>1599</v>
      </c>
    </row>
    <row r="745" customFormat="false" ht="12.75" hidden="false" customHeight="false" outlineLevel="0" collapsed="false">
      <c r="A745" s="1" t="s">
        <v>1987</v>
      </c>
      <c r="C745" s="27" t="s">
        <v>1992</v>
      </c>
      <c r="D745" s="27" t="s">
        <v>26</v>
      </c>
      <c r="E745" s="27"/>
      <c r="F745" s="31"/>
      <c r="G745" s="27"/>
      <c r="H745" s="30" t="s">
        <v>61</v>
      </c>
      <c r="I745" s="31" t="n">
        <v>2.73</v>
      </c>
      <c r="J745" s="30" t="s">
        <v>1599</v>
      </c>
    </row>
    <row r="746" customFormat="false" ht="12.75" hidden="false" customHeight="false" outlineLevel="0" collapsed="false">
      <c r="A746" s="1" t="s">
        <v>1987</v>
      </c>
      <c r="C746" s="27" t="s">
        <v>1993</v>
      </c>
      <c r="D746" s="27" t="s">
        <v>13</v>
      </c>
      <c r="E746" s="27"/>
      <c r="F746" s="31"/>
      <c r="G746" s="27"/>
      <c r="H746" s="30" t="s">
        <v>61</v>
      </c>
      <c r="I746" s="31" t="n">
        <v>5.98</v>
      </c>
      <c r="J746" s="30" t="s">
        <v>1599</v>
      </c>
    </row>
    <row r="747" customFormat="false" ht="12.75" hidden="false" customHeight="false" outlineLevel="0" collapsed="false">
      <c r="A747" s="1" t="s">
        <v>1987</v>
      </c>
      <c r="C747" s="27" t="s">
        <v>1994</v>
      </c>
      <c r="D747" s="27" t="s">
        <v>13</v>
      </c>
      <c r="E747" s="27"/>
      <c r="F747" s="31"/>
      <c r="G747" s="27"/>
      <c r="H747" s="30" t="s">
        <v>61</v>
      </c>
      <c r="I747" s="31" t="n">
        <v>8.43</v>
      </c>
      <c r="J747" s="30" t="s">
        <v>1599</v>
      </c>
    </row>
    <row r="748" customFormat="false" ht="12.75" hidden="false" customHeight="false" outlineLevel="0" collapsed="false">
      <c r="A748" s="1" t="s">
        <v>1987</v>
      </c>
      <c r="C748" s="27" t="s">
        <v>1995</v>
      </c>
      <c r="D748" s="27" t="s">
        <v>88</v>
      </c>
      <c r="E748" s="27"/>
      <c r="F748" s="31"/>
      <c r="G748" s="27"/>
      <c r="H748" s="30" t="s">
        <v>61</v>
      </c>
      <c r="I748" s="31" t="n">
        <v>3.83</v>
      </c>
      <c r="J748" s="30" t="s">
        <v>1599</v>
      </c>
    </row>
    <row r="749" customFormat="false" ht="12.75" hidden="false" customHeight="false" outlineLevel="0" collapsed="false">
      <c r="A749" s="1" t="s">
        <v>1987</v>
      </c>
      <c r="C749" s="27" t="s">
        <v>1996</v>
      </c>
      <c r="D749" s="27" t="s">
        <v>18</v>
      </c>
      <c r="E749" s="27"/>
      <c r="F749" s="31"/>
      <c r="G749" s="27"/>
      <c r="H749" s="30" t="s">
        <v>61</v>
      </c>
      <c r="I749" s="31" t="n">
        <v>2.7</v>
      </c>
      <c r="J749" s="30" t="s">
        <v>1599</v>
      </c>
    </row>
    <row r="750" customFormat="false" ht="12.75" hidden="false" customHeight="false" outlineLevel="0" collapsed="false">
      <c r="A750" s="1" t="s">
        <v>1987</v>
      </c>
      <c r="C750" s="27" t="s">
        <v>1997</v>
      </c>
      <c r="D750" s="27" t="s">
        <v>13</v>
      </c>
      <c r="E750" s="27"/>
      <c r="F750" s="31"/>
      <c r="G750" s="27"/>
      <c r="H750" s="30" t="s">
        <v>61</v>
      </c>
      <c r="I750" s="31" t="n">
        <v>6.37</v>
      </c>
      <c r="J750" s="30" t="s">
        <v>1599</v>
      </c>
    </row>
    <row r="751" customFormat="false" ht="12.75" hidden="false" customHeight="false" outlineLevel="0" collapsed="false">
      <c r="A751" s="1" t="s">
        <v>1987</v>
      </c>
      <c r="C751" s="27" t="s">
        <v>1998</v>
      </c>
      <c r="D751" s="27" t="s">
        <v>13</v>
      </c>
      <c r="E751" s="27"/>
      <c r="F751" s="31"/>
      <c r="G751" s="27"/>
      <c r="H751" s="30" t="s">
        <v>61</v>
      </c>
      <c r="I751" s="31" t="n">
        <v>8.3</v>
      </c>
      <c r="J751" s="30" t="s">
        <v>1599</v>
      </c>
    </row>
    <row r="752" customFormat="false" ht="12.75" hidden="false" customHeight="false" outlineLevel="0" collapsed="false">
      <c r="A752" s="1" t="s">
        <v>1987</v>
      </c>
      <c r="C752" s="27" t="s">
        <v>1999</v>
      </c>
      <c r="D752" s="27" t="s">
        <v>51</v>
      </c>
      <c r="E752" s="27"/>
      <c r="F752" s="31"/>
      <c r="G752" s="27"/>
      <c r="H752" s="30" t="s">
        <v>61</v>
      </c>
      <c r="I752" s="31" t="n">
        <v>2.73</v>
      </c>
      <c r="J752" s="30" t="s">
        <v>1599</v>
      </c>
    </row>
    <row r="753" customFormat="false" ht="12.75" hidden="false" customHeight="false" outlineLevel="0" collapsed="false">
      <c r="A753" s="1" t="s">
        <v>1987</v>
      </c>
      <c r="C753" s="27" t="s">
        <v>2000</v>
      </c>
      <c r="D753" s="27" t="s">
        <v>13</v>
      </c>
      <c r="E753" s="27"/>
      <c r="F753" s="31"/>
      <c r="G753" s="27"/>
      <c r="H753" s="30" t="s">
        <v>61</v>
      </c>
      <c r="I753" s="31" t="n">
        <v>9.98</v>
      </c>
      <c r="J753" s="30" t="s">
        <v>1599</v>
      </c>
    </row>
    <row r="754" customFormat="false" ht="12.75" hidden="false" customHeight="false" outlineLevel="0" collapsed="false">
      <c r="A754" s="1" t="s">
        <v>1987</v>
      </c>
      <c r="C754" s="27" t="s">
        <v>2001</v>
      </c>
      <c r="D754" s="27" t="s">
        <v>24</v>
      </c>
      <c r="E754" s="27"/>
      <c r="F754" s="31"/>
      <c r="G754" s="27"/>
      <c r="H754" s="30" t="s">
        <v>61</v>
      </c>
      <c r="I754" s="31" t="n">
        <v>4.26</v>
      </c>
      <c r="J754" s="30" t="s">
        <v>1599</v>
      </c>
    </row>
    <row r="755" customFormat="false" ht="12.75" hidden="false" customHeight="false" outlineLevel="0" collapsed="false">
      <c r="A755" s="1" t="s">
        <v>1987</v>
      </c>
      <c r="C755" s="27" t="s">
        <v>2002</v>
      </c>
      <c r="D755" s="27" t="s">
        <v>13</v>
      </c>
      <c r="E755" s="27"/>
      <c r="F755" s="31"/>
      <c r="G755" s="27"/>
      <c r="H755" s="30" t="s">
        <v>61</v>
      </c>
      <c r="I755" s="31" t="n">
        <v>3.88</v>
      </c>
      <c r="J755" s="30" t="s">
        <v>1599</v>
      </c>
    </row>
    <row r="756" customFormat="false" ht="12.75" hidden="false" customHeight="false" outlineLevel="0" collapsed="false">
      <c r="A756" s="1" t="s">
        <v>1987</v>
      </c>
      <c r="C756" s="27" t="s">
        <v>2003</v>
      </c>
      <c r="D756" s="27" t="s">
        <v>13</v>
      </c>
      <c r="E756" s="27"/>
      <c r="F756" s="31"/>
      <c r="G756" s="27"/>
      <c r="H756" s="30" t="s">
        <v>61</v>
      </c>
      <c r="I756" s="31" t="n">
        <v>7.98</v>
      </c>
      <c r="J756" s="30" t="s">
        <v>1599</v>
      </c>
    </row>
    <row r="757" customFormat="false" ht="12.75" hidden="false" customHeight="false" outlineLevel="0" collapsed="false">
      <c r="A757" s="1" t="s">
        <v>1987</v>
      </c>
      <c r="C757" s="27" t="s">
        <v>2004</v>
      </c>
      <c r="D757" s="27" t="s">
        <v>13</v>
      </c>
      <c r="E757" s="27"/>
      <c r="F757" s="31"/>
      <c r="G757" s="27"/>
      <c r="H757" s="30" t="s">
        <v>61</v>
      </c>
      <c r="I757" s="31" t="n">
        <v>7.98</v>
      </c>
      <c r="J757" s="30" t="s">
        <v>1599</v>
      </c>
    </row>
    <row r="758" customFormat="false" ht="12.75" hidden="false" customHeight="false" outlineLevel="0" collapsed="false">
      <c r="A758" s="1" t="s">
        <v>1987</v>
      </c>
      <c r="C758" s="27" t="s">
        <v>2005</v>
      </c>
      <c r="D758" s="27" t="s">
        <v>13</v>
      </c>
      <c r="E758" s="27"/>
      <c r="F758" s="31"/>
      <c r="G758" s="27"/>
      <c r="H758" s="30" t="s">
        <v>61</v>
      </c>
      <c r="I758" s="31" t="n">
        <v>10.26</v>
      </c>
      <c r="J758" s="30" t="s">
        <v>1599</v>
      </c>
    </row>
    <row r="759" customFormat="false" ht="12.75" hidden="false" customHeight="false" outlineLevel="0" collapsed="false">
      <c r="A759" s="1" t="s">
        <v>1987</v>
      </c>
      <c r="C759" s="27" t="s">
        <v>2006</v>
      </c>
      <c r="D759" s="27" t="s">
        <v>13</v>
      </c>
      <c r="E759" s="27"/>
      <c r="F759" s="31"/>
      <c r="G759" s="27"/>
      <c r="H759" s="30" t="s">
        <v>61</v>
      </c>
      <c r="I759" s="31" t="n">
        <v>12.34</v>
      </c>
      <c r="J759" s="30" t="s">
        <v>1599</v>
      </c>
    </row>
    <row r="760" customFormat="false" ht="12.75" hidden="false" customHeight="false" outlineLevel="0" collapsed="false">
      <c r="A760" s="1" t="s">
        <v>1987</v>
      </c>
      <c r="C760" s="27" t="s">
        <v>2007</v>
      </c>
      <c r="D760" s="27" t="s">
        <v>13</v>
      </c>
      <c r="E760" s="27"/>
      <c r="F760" s="31"/>
      <c r="G760" s="27"/>
      <c r="H760" s="30" t="s">
        <v>61</v>
      </c>
      <c r="I760" s="31" t="n">
        <v>9.77</v>
      </c>
      <c r="J760" s="30" t="s">
        <v>1599</v>
      </c>
    </row>
    <row r="761" customFormat="false" ht="12.75" hidden="false" customHeight="false" outlineLevel="0" collapsed="false">
      <c r="A761" s="1" t="s">
        <v>1987</v>
      </c>
      <c r="C761" s="27" t="s">
        <v>2008</v>
      </c>
      <c r="D761" s="27" t="s">
        <v>13</v>
      </c>
      <c r="E761" s="27"/>
      <c r="F761" s="31"/>
      <c r="G761" s="27"/>
      <c r="H761" s="30" t="s">
        <v>61</v>
      </c>
      <c r="I761" s="31" t="n">
        <v>9.31</v>
      </c>
      <c r="J761" s="30" t="s">
        <v>1599</v>
      </c>
    </row>
    <row r="762" customFormat="false" ht="12.75" hidden="false" customHeight="false" outlineLevel="0" collapsed="false">
      <c r="A762" s="1" t="s">
        <v>1987</v>
      </c>
      <c r="C762" s="27" t="s">
        <v>2009</v>
      </c>
      <c r="D762" s="27" t="s">
        <v>16</v>
      </c>
      <c r="E762" s="27"/>
      <c r="F762" s="31"/>
      <c r="G762" s="27"/>
      <c r="H762" s="30" t="s">
        <v>168</v>
      </c>
      <c r="I762" s="31" t="n">
        <v>2.73</v>
      </c>
      <c r="J762" s="30" t="s">
        <v>1599</v>
      </c>
    </row>
    <row r="764" customFormat="false" ht="18" hidden="false" customHeight="false" outlineLevel="0" collapsed="false">
      <c r="C764" s="52" t="s">
        <v>1727</v>
      </c>
      <c r="D764" s="11" t="s">
        <v>1</v>
      </c>
    </row>
    <row r="765" customFormat="false" ht="12.75" hidden="false" customHeight="false" outlineLevel="0" collapsed="false">
      <c r="A765" s="1" t="s">
        <v>1728</v>
      </c>
      <c r="C765" s="27" t="s">
        <v>1729</v>
      </c>
      <c r="D765" s="27" t="s">
        <v>77</v>
      </c>
      <c r="E765" s="27"/>
      <c r="F765" s="31"/>
      <c r="G765" s="27"/>
      <c r="H765" s="30" t="s">
        <v>61</v>
      </c>
      <c r="I765" s="31" t="n">
        <v>1.19</v>
      </c>
      <c r="J765" s="30" t="s">
        <v>1697</v>
      </c>
    </row>
    <row r="766" customFormat="false" ht="12.75" hidden="false" customHeight="false" outlineLevel="0" collapsed="false">
      <c r="A766" s="1" t="s">
        <v>1728</v>
      </c>
      <c r="C766" s="27" t="s">
        <v>1730</v>
      </c>
      <c r="D766" s="27" t="s">
        <v>13</v>
      </c>
      <c r="E766" s="27"/>
      <c r="F766" s="31"/>
      <c r="G766" s="27"/>
      <c r="H766" s="30" t="s">
        <v>61</v>
      </c>
      <c r="I766" s="31" t="n">
        <v>1.19</v>
      </c>
      <c r="J766" s="30" t="s">
        <v>1697</v>
      </c>
    </row>
    <row r="767" customFormat="false" ht="12.75" hidden="false" customHeight="false" outlineLevel="0" collapsed="false">
      <c r="A767" s="1" t="s">
        <v>1728</v>
      </c>
      <c r="C767" s="27" t="s">
        <v>1731</v>
      </c>
      <c r="D767" s="27" t="s">
        <v>507</v>
      </c>
      <c r="E767" s="27"/>
      <c r="F767" s="31"/>
      <c r="G767" s="27"/>
      <c r="H767" s="30" t="s">
        <v>61</v>
      </c>
      <c r="I767" s="31" t="n">
        <v>1.81</v>
      </c>
      <c r="J767" s="30" t="s">
        <v>1697</v>
      </c>
    </row>
    <row r="768" customFormat="false" ht="12.75" hidden="false" customHeight="false" outlineLevel="0" collapsed="false">
      <c r="A768" s="1" t="s">
        <v>1728</v>
      </c>
      <c r="C768" s="27" t="s">
        <v>1732</v>
      </c>
      <c r="D768" s="27" t="s">
        <v>13</v>
      </c>
      <c r="E768" s="27"/>
      <c r="F768" s="31"/>
      <c r="G768" s="27"/>
      <c r="H768" s="30" t="s">
        <v>61</v>
      </c>
      <c r="I768" s="31" t="n">
        <v>2.27</v>
      </c>
      <c r="J768" s="30" t="s">
        <v>1697</v>
      </c>
    </row>
    <row r="769" customFormat="false" ht="12.75" hidden="false" customHeight="false" outlineLevel="0" collapsed="false">
      <c r="A769" s="1" t="s">
        <v>1728</v>
      </c>
      <c r="C769" s="27" t="s">
        <v>1733</v>
      </c>
      <c r="D769" s="27" t="s">
        <v>13</v>
      </c>
      <c r="E769" s="27"/>
      <c r="F769" s="31"/>
      <c r="G769" s="27"/>
      <c r="H769" s="30" t="s">
        <v>61</v>
      </c>
      <c r="I769" s="31" t="n">
        <v>1.49</v>
      </c>
      <c r="J769" s="30" t="s">
        <v>1697</v>
      </c>
    </row>
    <row r="770" customFormat="false" ht="12.75" hidden="false" customHeight="false" outlineLevel="0" collapsed="false">
      <c r="A770" s="1" t="s">
        <v>1728</v>
      </c>
      <c r="C770" s="27" t="s">
        <v>1734</v>
      </c>
      <c r="D770" s="27" t="s">
        <v>13</v>
      </c>
      <c r="E770" s="27"/>
      <c r="F770" s="31"/>
      <c r="G770" s="27"/>
      <c r="H770" s="30" t="s">
        <v>168</v>
      </c>
      <c r="I770" s="31" t="n">
        <v>1.82</v>
      </c>
      <c r="J770" s="30" t="s">
        <v>1697</v>
      </c>
    </row>
    <row r="771" customFormat="false" ht="12.75" hidden="false" customHeight="false" outlineLevel="0" collapsed="false">
      <c r="A771" s="1" t="s">
        <v>1735</v>
      </c>
      <c r="C771" s="27" t="s">
        <v>1736</v>
      </c>
      <c r="D771" s="27" t="s">
        <v>13</v>
      </c>
      <c r="E771" s="27"/>
      <c r="F771" s="31"/>
      <c r="G771" s="27"/>
      <c r="H771" s="30" t="s">
        <v>61</v>
      </c>
      <c r="I771" s="31" t="n">
        <v>1.67</v>
      </c>
      <c r="J771" s="30" t="s">
        <v>1697</v>
      </c>
    </row>
    <row r="772" customFormat="false" ht="12.75" hidden="false" customHeight="false" outlineLevel="0" collapsed="false">
      <c r="A772" s="1" t="s">
        <v>1735</v>
      </c>
      <c r="C772" s="27" t="s">
        <v>1737</v>
      </c>
      <c r="D772" s="27" t="s">
        <v>18</v>
      </c>
      <c r="E772" s="27"/>
      <c r="F772" s="31"/>
      <c r="G772" s="27"/>
      <c r="H772" s="30" t="s">
        <v>61</v>
      </c>
      <c r="I772" s="31" t="n">
        <v>0.55</v>
      </c>
      <c r="J772" s="30" t="s">
        <v>1697</v>
      </c>
    </row>
    <row r="773" customFormat="false" ht="12.75" hidden="false" customHeight="false" outlineLevel="0" collapsed="false">
      <c r="A773" s="1" t="s">
        <v>1735</v>
      </c>
      <c r="C773" s="27" t="s">
        <v>1738</v>
      </c>
      <c r="D773" s="27" t="s">
        <v>13</v>
      </c>
      <c r="E773" s="27"/>
      <c r="F773" s="31"/>
      <c r="G773" s="27"/>
      <c r="H773" s="30" t="s">
        <v>61</v>
      </c>
      <c r="I773" s="31" t="n">
        <v>1.59</v>
      </c>
      <c r="J773" s="30" t="s">
        <v>1697</v>
      </c>
    </row>
    <row r="774" customFormat="false" ht="12.75" hidden="false" customHeight="false" outlineLevel="0" collapsed="false">
      <c r="A774" s="1" t="s">
        <v>1735</v>
      </c>
      <c r="C774" s="27" t="s">
        <v>1739</v>
      </c>
      <c r="D774" s="27" t="s">
        <v>26</v>
      </c>
      <c r="E774" s="27"/>
      <c r="F774" s="31"/>
      <c r="G774" s="27"/>
      <c r="H774" s="30" t="s">
        <v>168</v>
      </c>
      <c r="I774" s="31" t="n">
        <v>0.55</v>
      </c>
      <c r="J774" s="30" t="s">
        <v>1697</v>
      </c>
    </row>
    <row r="775" customFormat="false" ht="12.75" hidden="false" customHeight="false" outlineLevel="0" collapsed="false">
      <c r="A775" s="1" t="s">
        <v>1735</v>
      </c>
      <c r="C775" s="27" t="s">
        <v>1740</v>
      </c>
      <c r="D775" s="27" t="s">
        <v>13</v>
      </c>
      <c r="E775" s="27"/>
      <c r="F775" s="31"/>
      <c r="G775" s="27"/>
      <c r="H775" s="30" t="s">
        <v>168</v>
      </c>
      <c r="I775" s="31" t="n">
        <v>1.29</v>
      </c>
      <c r="J775" s="30" t="s">
        <v>1697</v>
      </c>
    </row>
    <row r="776" customFormat="false" ht="12.75" hidden="false" customHeight="false" outlineLevel="0" collapsed="false">
      <c r="A776" s="1" t="s">
        <v>1735</v>
      </c>
      <c r="C776" s="27" t="s">
        <v>1741</v>
      </c>
      <c r="D776" s="27" t="s">
        <v>390</v>
      </c>
      <c r="E776" s="27"/>
      <c r="F776" s="31"/>
      <c r="G776" s="27"/>
      <c r="H776" s="30" t="s">
        <v>168</v>
      </c>
      <c r="I776" s="31" t="n">
        <v>0.54</v>
      </c>
      <c r="J776" s="30" t="s">
        <v>1697</v>
      </c>
    </row>
    <row r="777" customFormat="false" ht="12.75" hidden="false" customHeight="false" outlineLevel="0" collapsed="false">
      <c r="A777" s="1" t="s">
        <v>1735</v>
      </c>
      <c r="C777" s="27" t="s">
        <v>1742</v>
      </c>
      <c r="D777" s="27" t="s">
        <v>49</v>
      </c>
      <c r="E777" s="27"/>
      <c r="F777" s="31"/>
      <c r="G777" s="27"/>
      <c r="H777" s="30" t="s">
        <v>168</v>
      </c>
      <c r="I777" s="31" t="n">
        <v>0.54</v>
      </c>
      <c r="J777" s="30" t="s">
        <v>1697</v>
      </c>
    </row>
    <row r="778" customFormat="false" ht="12.75" hidden="false" customHeight="false" outlineLevel="0" collapsed="false">
      <c r="A778" s="1" t="s">
        <v>1735</v>
      </c>
      <c r="C778" s="27" t="s">
        <v>1743</v>
      </c>
      <c r="D778" s="27" t="s">
        <v>16</v>
      </c>
      <c r="E778" s="27"/>
      <c r="F778" s="31"/>
      <c r="G778" s="27"/>
      <c r="H778" s="30" t="s">
        <v>168</v>
      </c>
      <c r="I778" s="31" t="n">
        <v>0.55</v>
      </c>
      <c r="J778" s="30" t="s">
        <v>1697</v>
      </c>
    </row>
    <row r="779" customFormat="false" ht="12.75" hidden="false" customHeight="false" outlineLevel="0" collapsed="false">
      <c r="A779" s="1" t="s">
        <v>1735</v>
      </c>
      <c r="C779" s="27" t="s">
        <v>1744</v>
      </c>
      <c r="D779" s="27" t="s">
        <v>24</v>
      </c>
      <c r="E779" s="27"/>
      <c r="F779" s="31"/>
      <c r="G779" s="27"/>
      <c r="H779" s="30" t="s">
        <v>168</v>
      </c>
      <c r="I779" s="31" t="n">
        <v>0.55</v>
      </c>
      <c r="J779" s="30" t="s">
        <v>1697</v>
      </c>
    </row>
    <row r="780" customFormat="false" ht="12.75" hidden="false" customHeight="false" outlineLevel="0" collapsed="false">
      <c r="A780" s="1" t="s">
        <v>1735</v>
      </c>
      <c r="C780" s="27" t="s">
        <v>1745</v>
      </c>
      <c r="D780" s="27" t="s">
        <v>13</v>
      </c>
      <c r="E780" s="27"/>
      <c r="F780" s="31"/>
      <c r="G780" s="27"/>
      <c r="H780" s="30" t="s">
        <v>168</v>
      </c>
      <c r="I780" s="31" t="n">
        <v>0.55</v>
      </c>
      <c r="J780" s="30" t="s">
        <v>1697</v>
      </c>
    </row>
    <row r="781" customFormat="false" ht="12.75" hidden="false" customHeight="false" outlineLevel="0" collapsed="false">
      <c r="A781" s="1" t="s">
        <v>1735</v>
      </c>
      <c r="C781" s="27" t="s">
        <v>1746</v>
      </c>
      <c r="D781" s="27" t="s">
        <v>20</v>
      </c>
      <c r="E781" s="27"/>
      <c r="F781" s="31"/>
      <c r="G781" s="27"/>
      <c r="H781" s="30" t="s">
        <v>168</v>
      </c>
      <c r="I781" s="31" t="n">
        <v>0.52</v>
      </c>
      <c r="J781" s="30" t="s">
        <v>1697</v>
      </c>
    </row>
    <row r="782" customFormat="false" ht="12.75" hidden="false" customHeight="false" outlineLevel="0" collapsed="false">
      <c r="A782" s="1" t="s">
        <v>1735</v>
      </c>
      <c r="C782" s="27" t="s">
        <v>1737</v>
      </c>
      <c r="D782" s="27" t="s">
        <v>22</v>
      </c>
      <c r="E782" s="27"/>
      <c r="F782" s="31"/>
      <c r="G782" s="27"/>
      <c r="H782" s="30" t="s">
        <v>168</v>
      </c>
      <c r="I782" s="31" t="n">
        <v>0.55</v>
      </c>
      <c r="J782" s="30" t="s">
        <v>1697</v>
      </c>
    </row>
    <row r="783" customFormat="false" ht="12.75" hidden="false" customHeight="false" outlineLevel="0" collapsed="false">
      <c r="A783" s="1" t="s">
        <v>1735</v>
      </c>
      <c r="C783" s="27" t="s">
        <v>1747</v>
      </c>
      <c r="D783" s="27" t="s">
        <v>51</v>
      </c>
      <c r="E783" s="27"/>
      <c r="F783" s="31"/>
      <c r="G783" s="27"/>
      <c r="H783" s="30" t="s">
        <v>168</v>
      </c>
      <c r="I783" s="31" t="n">
        <v>0.55</v>
      </c>
      <c r="J783" s="30" t="s">
        <v>1697</v>
      </c>
    </row>
    <row r="784" customFormat="false" ht="12.75" hidden="false" customHeight="false" outlineLevel="0" collapsed="false">
      <c r="A784" s="1" t="s">
        <v>1735</v>
      </c>
      <c r="C784" s="27" t="s">
        <v>1748</v>
      </c>
      <c r="D784" s="27" t="s">
        <v>13</v>
      </c>
      <c r="E784" s="27"/>
      <c r="F784" s="31"/>
      <c r="G784" s="27"/>
      <c r="H784" s="30" t="s">
        <v>168</v>
      </c>
      <c r="I784" s="31" t="n">
        <v>1.19</v>
      </c>
      <c r="J784" s="30" t="s">
        <v>1697</v>
      </c>
    </row>
    <row r="786" customFormat="false" ht="31.5" hidden="false" customHeight="false" outlineLevel="0" collapsed="false">
      <c r="C786" s="52" t="s">
        <v>1749</v>
      </c>
      <c r="D786" s="11" t="s">
        <v>1</v>
      </c>
    </row>
    <row r="787" customFormat="false" ht="12.75" hidden="false" customHeight="false" outlineLevel="0" collapsed="false">
      <c r="A787" s="1" t="s">
        <v>1750</v>
      </c>
      <c r="C787" s="27" t="s">
        <v>1751</v>
      </c>
      <c r="D787" s="27" t="s">
        <v>13</v>
      </c>
      <c r="E787" s="27"/>
      <c r="F787" s="31"/>
      <c r="G787" s="27"/>
      <c r="H787" s="30" t="s">
        <v>61</v>
      </c>
      <c r="I787" s="31" t="n">
        <v>4.19</v>
      </c>
      <c r="J787" s="30" t="s">
        <v>1697</v>
      </c>
    </row>
    <row r="788" customFormat="false" ht="12.75" hidden="false" customHeight="false" outlineLevel="0" collapsed="false">
      <c r="A788" s="1" t="s">
        <v>1750</v>
      </c>
      <c r="C788" s="27" t="s">
        <v>1752</v>
      </c>
      <c r="D788" s="27" t="s">
        <v>77</v>
      </c>
      <c r="E788" s="27"/>
      <c r="F788" s="31"/>
      <c r="G788" s="27"/>
      <c r="H788" s="30" t="s">
        <v>61</v>
      </c>
      <c r="I788" s="31" t="n">
        <v>1.99</v>
      </c>
      <c r="J788" s="30" t="s">
        <v>1697</v>
      </c>
    </row>
    <row r="789" customFormat="false" ht="12.75" hidden="false" customHeight="false" outlineLevel="0" collapsed="false">
      <c r="A789" s="1" t="s">
        <v>1750</v>
      </c>
      <c r="C789" s="27" t="s">
        <v>1753</v>
      </c>
      <c r="D789" s="27" t="s">
        <v>13</v>
      </c>
      <c r="E789" s="27"/>
      <c r="F789" s="31"/>
      <c r="G789" s="27"/>
      <c r="H789" s="30" t="s">
        <v>61</v>
      </c>
      <c r="I789" s="31" t="n">
        <v>2.12</v>
      </c>
      <c r="J789" s="30" t="s">
        <v>1697</v>
      </c>
    </row>
    <row r="790" customFormat="false" ht="12.75" hidden="false" customHeight="false" outlineLevel="0" collapsed="false">
      <c r="A790" s="1" t="s">
        <v>1750</v>
      </c>
      <c r="C790" s="27" t="s">
        <v>1754</v>
      </c>
      <c r="D790" s="27" t="s">
        <v>13</v>
      </c>
      <c r="E790" s="27"/>
      <c r="F790" s="31"/>
      <c r="G790" s="27"/>
      <c r="H790" s="30" t="s">
        <v>61</v>
      </c>
      <c r="I790" s="31" t="n">
        <v>3.44</v>
      </c>
      <c r="J790" s="30" t="s">
        <v>1697</v>
      </c>
    </row>
    <row r="791" customFormat="false" ht="12.75" hidden="false" customHeight="false" outlineLevel="0" collapsed="false">
      <c r="A791" s="1" t="s">
        <v>1750</v>
      </c>
      <c r="C791" s="27" t="s">
        <v>1755</v>
      </c>
      <c r="D791" s="27" t="s">
        <v>88</v>
      </c>
      <c r="E791" s="27"/>
      <c r="F791" s="31"/>
      <c r="G791" s="27"/>
      <c r="H791" s="30" t="s">
        <v>61</v>
      </c>
      <c r="I791" s="31" t="n">
        <v>2.38</v>
      </c>
      <c r="J791" s="30" t="s">
        <v>1697</v>
      </c>
    </row>
    <row r="792" customFormat="false" ht="12.75" hidden="false" customHeight="false" outlineLevel="0" collapsed="false">
      <c r="A792" s="1" t="s">
        <v>1750</v>
      </c>
      <c r="C792" s="27" t="s">
        <v>1756</v>
      </c>
      <c r="D792" s="27" t="s">
        <v>20</v>
      </c>
      <c r="E792" s="27"/>
      <c r="F792" s="31"/>
      <c r="G792" s="27"/>
      <c r="H792" s="30" t="s">
        <v>61</v>
      </c>
      <c r="I792" s="31" t="n">
        <v>1.11</v>
      </c>
      <c r="J792" s="30" t="s">
        <v>1697</v>
      </c>
    </row>
    <row r="793" customFormat="false" ht="12.75" hidden="false" customHeight="false" outlineLevel="0" collapsed="false">
      <c r="A793" s="1" t="s">
        <v>1750</v>
      </c>
      <c r="C793" s="27" t="s">
        <v>1757</v>
      </c>
      <c r="D793" s="27" t="s">
        <v>13</v>
      </c>
      <c r="E793" s="27"/>
      <c r="F793" s="31"/>
      <c r="G793" s="27"/>
      <c r="H793" s="30" t="s">
        <v>61</v>
      </c>
      <c r="I793" s="31" t="n">
        <v>1.99</v>
      </c>
      <c r="J793" s="30" t="s">
        <v>1697</v>
      </c>
    </row>
    <row r="794" customFormat="false" ht="12.75" hidden="false" customHeight="false" outlineLevel="0" collapsed="false">
      <c r="A794" s="1" t="s">
        <v>1750</v>
      </c>
      <c r="C794" s="27" t="s">
        <v>1758</v>
      </c>
      <c r="D794" s="27" t="s">
        <v>51</v>
      </c>
      <c r="E794" s="27"/>
      <c r="F794" s="31"/>
      <c r="G794" s="27"/>
      <c r="H794" s="30" t="s">
        <v>61</v>
      </c>
      <c r="I794" s="31" t="n">
        <v>1.59</v>
      </c>
      <c r="J794" s="30" t="s">
        <v>1697</v>
      </c>
    </row>
    <row r="795" customFormat="false" ht="12.75" hidden="false" customHeight="false" outlineLevel="0" collapsed="false">
      <c r="A795" s="1" t="s">
        <v>1750</v>
      </c>
      <c r="C795" s="27" t="s">
        <v>1759</v>
      </c>
      <c r="D795" s="27" t="s">
        <v>13</v>
      </c>
      <c r="E795" s="27"/>
      <c r="F795" s="31"/>
      <c r="G795" s="27"/>
      <c r="H795" s="30" t="s">
        <v>61</v>
      </c>
      <c r="I795" s="31" t="n">
        <v>1.99</v>
      </c>
      <c r="J795" s="30" t="s">
        <v>1697</v>
      </c>
    </row>
    <row r="796" customFormat="false" ht="12.75" hidden="false" customHeight="false" outlineLevel="0" collapsed="false">
      <c r="A796" s="1" t="s">
        <v>1750</v>
      </c>
      <c r="C796" s="27" t="s">
        <v>1760</v>
      </c>
      <c r="D796" s="27" t="s">
        <v>24</v>
      </c>
      <c r="E796" s="27"/>
      <c r="F796" s="31"/>
      <c r="G796" s="27"/>
      <c r="H796" s="30" t="s">
        <v>61</v>
      </c>
      <c r="I796" s="31" t="n">
        <v>1.19</v>
      </c>
      <c r="J796" s="30" t="s">
        <v>1697</v>
      </c>
    </row>
    <row r="797" customFormat="false" ht="12.75" hidden="false" customHeight="false" outlineLevel="0" collapsed="false">
      <c r="A797" s="1" t="s">
        <v>1750</v>
      </c>
      <c r="C797" s="27" t="s">
        <v>1761</v>
      </c>
      <c r="D797" s="27" t="s">
        <v>13</v>
      </c>
      <c r="E797" s="27"/>
      <c r="F797" s="31"/>
      <c r="G797" s="27"/>
      <c r="H797" s="30" t="s">
        <v>168</v>
      </c>
      <c r="I797" s="31" t="n">
        <v>4.77</v>
      </c>
      <c r="J797" s="30" t="s">
        <v>1697</v>
      </c>
    </row>
    <row r="798" customFormat="false" ht="12.75" hidden="false" customHeight="false" outlineLevel="0" collapsed="false">
      <c r="A798" s="1" t="s">
        <v>1750</v>
      </c>
      <c r="C798" s="27" t="s">
        <v>1762</v>
      </c>
      <c r="D798" s="27" t="s">
        <v>13</v>
      </c>
      <c r="E798" s="27"/>
      <c r="F798" s="31"/>
      <c r="G798" s="27"/>
      <c r="H798" s="30" t="s">
        <v>168</v>
      </c>
      <c r="I798" s="31" t="n">
        <v>3.62</v>
      </c>
      <c r="J798" s="30" t="s">
        <v>1697</v>
      </c>
    </row>
    <row r="799" customFormat="false" ht="12.75" hidden="false" customHeight="false" outlineLevel="0" collapsed="false">
      <c r="A799" s="1" t="s">
        <v>1750</v>
      </c>
      <c r="C799" s="27" t="s">
        <v>1763</v>
      </c>
      <c r="D799" s="27" t="s">
        <v>13</v>
      </c>
      <c r="E799" s="27"/>
      <c r="F799" s="31"/>
      <c r="G799" s="27"/>
      <c r="H799" s="30" t="s">
        <v>168</v>
      </c>
      <c r="I799" s="31" t="n">
        <v>1.69</v>
      </c>
      <c r="J799" s="30" t="s">
        <v>1697</v>
      </c>
    </row>
    <row r="800" customFormat="false" ht="12.75" hidden="false" customHeight="false" outlineLevel="0" collapsed="false">
      <c r="A800" s="1" t="s">
        <v>1764</v>
      </c>
      <c r="C800" s="27" t="s">
        <v>1765</v>
      </c>
      <c r="D800" s="27" t="s">
        <v>49</v>
      </c>
      <c r="E800" s="27"/>
      <c r="F800" s="31"/>
      <c r="G800" s="27"/>
      <c r="H800" s="30" t="s">
        <v>61</v>
      </c>
      <c r="I800" s="31" t="n">
        <v>1.29</v>
      </c>
      <c r="J800" s="30" t="s">
        <v>1697</v>
      </c>
    </row>
    <row r="801" customFormat="false" ht="12.75" hidden="false" customHeight="false" outlineLevel="0" collapsed="false">
      <c r="A801" s="1" t="s">
        <v>1764</v>
      </c>
      <c r="C801" s="27" t="s">
        <v>1766</v>
      </c>
      <c r="D801" s="27" t="s">
        <v>13</v>
      </c>
      <c r="E801" s="27"/>
      <c r="F801" s="31"/>
      <c r="G801" s="27"/>
      <c r="H801" s="30" t="s">
        <v>168</v>
      </c>
      <c r="I801" s="31" t="n">
        <v>1.99</v>
      </c>
      <c r="J801" s="30" t="s">
        <v>1697</v>
      </c>
    </row>
    <row r="803" customFormat="false" ht="18" hidden="false" customHeight="false" outlineLevel="0" collapsed="false">
      <c r="C803" s="15" t="s">
        <v>1784</v>
      </c>
      <c r="D803" s="11" t="s">
        <v>1</v>
      </c>
    </row>
    <row r="804" customFormat="false" ht="12.75" hidden="false" customHeight="false" outlineLevel="0" collapsed="false">
      <c r="A804" s="1" t="s">
        <v>1785</v>
      </c>
      <c r="C804" s="27" t="s">
        <v>1786</v>
      </c>
      <c r="D804" s="27" t="s">
        <v>13</v>
      </c>
      <c r="E804" s="27"/>
      <c r="F804" s="31"/>
      <c r="G804" s="27"/>
      <c r="H804" s="30" t="s">
        <v>168</v>
      </c>
      <c r="I804" s="31" t="n">
        <v>8.49</v>
      </c>
      <c r="J804" s="30" t="s">
        <v>1787</v>
      </c>
    </row>
    <row r="806" customFormat="false" ht="18" hidden="false" customHeight="false" outlineLevel="0" collapsed="false">
      <c r="C806" s="15" t="s">
        <v>1788</v>
      </c>
      <c r="D806" s="11" t="s">
        <v>1</v>
      </c>
    </row>
    <row r="807" customFormat="false" ht="12.75" hidden="false" customHeight="false" outlineLevel="0" collapsed="false">
      <c r="A807" s="1" t="s">
        <v>1789</v>
      </c>
      <c r="C807" s="27" t="s">
        <v>1790</v>
      </c>
      <c r="D807" s="27" t="s">
        <v>13</v>
      </c>
      <c r="E807" s="27"/>
      <c r="F807" s="31"/>
      <c r="G807" s="27"/>
      <c r="H807" s="30" t="s">
        <v>61</v>
      </c>
      <c r="I807" s="31" t="n">
        <v>1.98</v>
      </c>
      <c r="J807" s="30" t="s">
        <v>1787</v>
      </c>
    </row>
    <row r="808" customFormat="false" ht="12.75" hidden="false" customHeight="false" outlineLevel="0" collapsed="false">
      <c r="A808" s="1" t="s">
        <v>1789</v>
      </c>
      <c r="C808" s="27" t="s">
        <v>1791</v>
      </c>
      <c r="D808" s="27" t="s">
        <v>70</v>
      </c>
      <c r="E808" s="27"/>
      <c r="F808" s="31"/>
      <c r="G808" s="27"/>
      <c r="H808" s="30" t="s">
        <v>168</v>
      </c>
      <c r="I808" s="31" t="n">
        <v>0.89</v>
      </c>
      <c r="J808" s="30" t="s">
        <v>1787</v>
      </c>
    </row>
    <row r="809" customFormat="false" ht="12.75" hidden="false" customHeight="false" outlineLevel="0" collapsed="false">
      <c r="A809" s="1" t="s">
        <v>1789</v>
      </c>
      <c r="C809" s="27" t="s">
        <v>1792</v>
      </c>
      <c r="D809" s="27" t="s">
        <v>20</v>
      </c>
      <c r="E809" s="27"/>
      <c r="F809" s="31"/>
      <c r="G809" s="27"/>
      <c r="H809" s="30" t="s">
        <v>168</v>
      </c>
      <c r="I809" s="31" t="n">
        <v>0.89</v>
      </c>
      <c r="J809" s="30" t="s">
        <v>1787</v>
      </c>
    </row>
    <row r="810" customFormat="false" ht="12.75" hidden="false" customHeight="false" outlineLevel="0" collapsed="false">
      <c r="A810" s="1" t="s">
        <v>1793</v>
      </c>
      <c r="C810" s="27" t="s">
        <v>1794</v>
      </c>
      <c r="D810" s="27" t="s">
        <v>13</v>
      </c>
      <c r="E810" s="27"/>
      <c r="F810" s="31"/>
      <c r="G810" s="27"/>
      <c r="H810" s="30" t="s">
        <v>61</v>
      </c>
      <c r="I810" s="31" t="n">
        <v>1.98</v>
      </c>
      <c r="J810" s="30" t="s">
        <v>1787</v>
      </c>
    </row>
    <row r="811" customFormat="false" ht="12.75" hidden="false" customHeight="false" outlineLevel="0" collapsed="false">
      <c r="A811" s="1" t="s">
        <v>1793</v>
      </c>
      <c r="C811" s="27" t="s">
        <v>1795</v>
      </c>
      <c r="D811" s="27" t="s">
        <v>13</v>
      </c>
      <c r="E811" s="27"/>
      <c r="F811" s="31"/>
      <c r="G811" s="27"/>
      <c r="H811" s="30" t="s">
        <v>61</v>
      </c>
      <c r="I811" s="31" t="n">
        <v>3.98</v>
      </c>
      <c r="J811" s="30" t="s">
        <v>1787</v>
      </c>
    </row>
    <row r="812" customFormat="false" ht="12.75" hidden="false" customHeight="false" outlineLevel="0" collapsed="false">
      <c r="A812" s="1" t="s">
        <v>1793</v>
      </c>
      <c r="C812" s="27" t="s">
        <v>1796</v>
      </c>
      <c r="D812" s="27" t="s">
        <v>16</v>
      </c>
      <c r="E812" s="27"/>
      <c r="F812" s="31"/>
      <c r="G812" s="27"/>
      <c r="H812" s="30" t="s">
        <v>61</v>
      </c>
      <c r="I812" s="31" t="n">
        <v>0.89</v>
      </c>
      <c r="J812" s="30" t="s">
        <v>1787</v>
      </c>
    </row>
    <row r="813" customFormat="false" ht="12.75" hidden="false" customHeight="false" outlineLevel="0" collapsed="false">
      <c r="A813" s="1" t="s">
        <v>1793</v>
      </c>
      <c r="C813" s="27" t="s">
        <v>1797</v>
      </c>
      <c r="D813" s="27" t="s">
        <v>13</v>
      </c>
      <c r="E813" s="27"/>
      <c r="F813" s="31"/>
      <c r="G813" s="27"/>
      <c r="H813" s="30" t="s">
        <v>168</v>
      </c>
      <c r="I813" s="31" t="n">
        <v>3.94</v>
      </c>
      <c r="J813" s="30" t="s">
        <v>1787</v>
      </c>
    </row>
    <row r="815" customFormat="false" ht="18" hidden="false" customHeight="false" outlineLevel="0" collapsed="false">
      <c r="C815" s="52" t="s">
        <v>1798</v>
      </c>
      <c r="D815" s="11" t="s">
        <v>1</v>
      </c>
    </row>
    <row r="816" customFormat="false" ht="12.75" hidden="false" customHeight="false" outlineLevel="0" collapsed="false">
      <c r="A816" s="1" t="s">
        <v>1799</v>
      </c>
      <c r="C816" s="19" t="s">
        <v>1800</v>
      </c>
      <c r="D816" s="19" t="s">
        <v>22</v>
      </c>
      <c r="E816" s="20" t="n">
        <v>1.4</v>
      </c>
      <c r="F816" s="21" t="n">
        <v>1.74</v>
      </c>
      <c r="G816" s="24" t="s">
        <v>1801</v>
      </c>
    </row>
    <row r="817" customFormat="false" ht="12.75" hidden="false" customHeight="false" outlineLevel="0" collapsed="false">
      <c r="A817" s="1" t="s">
        <v>1799</v>
      </c>
      <c r="C817" s="19" t="s">
        <v>1802</v>
      </c>
      <c r="D817" s="19" t="s">
        <v>49</v>
      </c>
      <c r="E817" s="20" t="n">
        <v>1.5</v>
      </c>
      <c r="F817" s="21" t="n">
        <v>1.73</v>
      </c>
      <c r="G817" s="24" t="s">
        <v>1801</v>
      </c>
    </row>
    <row r="818" customFormat="false" ht="12.75" hidden="false" customHeight="false" outlineLevel="0" collapsed="false">
      <c r="A818" s="1" t="s">
        <v>1799</v>
      </c>
      <c r="C818" s="19" t="s">
        <v>1803</v>
      </c>
      <c r="D818" s="19" t="s">
        <v>13</v>
      </c>
      <c r="E818" s="20" t="n">
        <v>1.5</v>
      </c>
      <c r="F818" s="21" t="n">
        <v>3.35</v>
      </c>
      <c r="G818" s="24" t="s">
        <v>1801</v>
      </c>
    </row>
    <row r="819" customFormat="false" ht="12.75" hidden="false" customHeight="false" outlineLevel="0" collapsed="false">
      <c r="A819" s="1" t="s">
        <v>1799</v>
      </c>
      <c r="C819" s="19" t="s">
        <v>1804</v>
      </c>
      <c r="D819" s="19" t="s">
        <v>13</v>
      </c>
      <c r="E819" s="20" t="n">
        <v>2</v>
      </c>
      <c r="F819" s="21" t="n">
        <v>3.2</v>
      </c>
      <c r="G819" s="24" t="s">
        <v>1801</v>
      </c>
    </row>
    <row r="820" customFormat="false" ht="12.75" hidden="false" customHeight="false" outlineLevel="0" collapsed="false">
      <c r="A820" s="1" t="s">
        <v>1799</v>
      </c>
      <c r="C820" s="19" t="s">
        <v>1805</v>
      </c>
      <c r="D820" s="19" t="s">
        <v>13</v>
      </c>
      <c r="E820" s="20" t="n">
        <v>2.1</v>
      </c>
      <c r="F820" s="21" t="n">
        <v>4.45</v>
      </c>
      <c r="G820" s="24" t="s">
        <v>1801</v>
      </c>
    </row>
    <row r="821" customFormat="false" ht="12.75" hidden="false" customHeight="false" outlineLevel="0" collapsed="false">
      <c r="A821" s="1" t="s">
        <v>1799</v>
      </c>
      <c r="C821" s="19" t="s">
        <v>1806</v>
      </c>
      <c r="D821" s="19" t="s">
        <v>13</v>
      </c>
      <c r="E821" s="20" t="n">
        <v>2.4</v>
      </c>
      <c r="F821" s="21" t="n">
        <v>2.95</v>
      </c>
      <c r="G821" s="24" t="s">
        <v>1801</v>
      </c>
    </row>
    <row r="822" customFormat="false" ht="12.75" hidden="false" customHeight="false" outlineLevel="0" collapsed="false">
      <c r="A822" s="1" t="s">
        <v>1799</v>
      </c>
      <c r="C822" s="19" t="s">
        <v>1807</v>
      </c>
      <c r="D822" s="19" t="s">
        <v>24</v>
      </c>
      <c r="E822" s="20" t="n">
        <v>2.5</v>
      </c>
      <c r="F822" s="21" t="n">
        <v>2.02</v>
      </c>
      <c r="G822" s="24" t="s">
        <v>1801</v>
      </c>
    </row>
    <row r="823" customFormat="false" ht="12.75" hidden="false" customHeight="false" outlineLevel="0" collapsed="false">
      <c r="I823" s="4"/>
    </row>
    <row r="824" customFormat="false" ht="18" hidden="false" customHeight="false" outlineLevel="0" collapsed="false">
      <c r="C824" s="52" t="s">
        <v>1808</v>
      </c>
      <c r="D824" s="11" t="s">
        <v>1</v>
      </c>
    </row>
    <row r="825" customFormat="false" ht="12.75" hidden="false" customHeight="false" outlineLevel="0" collapsed="false">
      <c r="A825" s="1" t="s">
        <v>1809</v>
      </c>
      <c r="C825" s="19" t="s">
        <v>1810</v>
      </c>
      <c r="D825" s="19" t="s">
        <v>77</v>
      </c>
      <c r="E825" s="20" t="n">
        <v>1.4</v>
      </c>
      <c r="F825" s="21" t="n">
        <v>1.04</v>
      </c>
      <c r="G825" s="24" t="s">
        <v>1801</v>
      </c>
    </row>
    <row r="826" customFormat="false" ht="12.75" hidden="false" customHeight="false" outlineLevel="0" collapsed="false">
      <c r="A826" s="1" t="s">
        <v>1809</v>
      </c>
      <c r="C826" s="19" t="s">
        <v>1811</v>
      </c>
      <c r="D826" s="19" t="s">
        <v>88</v>
      </c>
      <c r="E826" s="20" t="n">
        <v>2</v>
      </c>
      <c r="F826" s="21" t="n">
        <v>0.92</v>
      </c>
      <c r="G826" s="24" t="s">
        <v>1801</v>
      </c>
    </row>
    <row r="827" customFormat="false" ht="12.75" hidden="false" customHeight="false" outlineLevel="0" collapsed="false">
      <c r="A827" s="1" t="s">
        <v>1809</v>
      </c>
      <c r="C827" s="19" t="s">
        <v>1812</v>
      </c>
      <c r="D827" s="19" t="s">
        <v>24</v>
      </c>
      <c r="E827" s="20" t="n">
        <v>2.2</v>
      </c>
      <c r="F827" s="21" t="n">
        <v>1.09</v>
      </c>
      <c r="G827" s="24" t="s">
        <v>1801</v>
      </c>
    </row>
    <row r="828" customFormat="false" ht="12.75" hidden="false" customHeight="false" outlineLevel="0" collapsed="false">
      <c r="I828" s="4"/>
    </row>
    <row r="829" customFormat="false" ht="18" hidden="false" customHeight="false" outlineLevel="0" collapsed="false">
      <c r="C829" s="15" t="s">
        <v>1784</v>
      </c>
      <c r="D829" s="11" t="s">
        <v>1</v>
      </c>
    </row>
    <row r="830" customFormat="false" ht="12.75" hidden="false" customHeight="false" outlineLevel="0" collapsed="false">
      <c r="A830" s="1" t="s">
        <v>1785</v>
      </c>
      <c r="C830" s="27" t="s">
        <v>1786</v>
      </c>
      <c r="D830" s="27" t="s">
        <v>13</v>
      </c>
      <c r="E830" s="27"/>
      <c r="F830" s="31"/>
      <c r="G830" s="27"/>
      <c r="H830" s="30" t="s">
        <v>168</v>
      </c>
      <c r="I830" s="31" t="n">
        <v>8.49</v>
      </c>
      <c r="J830" s="30" t="s">
        <v>1787</v>
      </c>
    </row>
    <row r="832" customFormat="false" ht="18" hidden="false" customHeight="false" outlineLevel="0" collapsed="false">
      <c r="C832" s="15" t="s">
        <v>1788</v>
      </c>
      <c r="D832" s="11" t="s">
        <v>1</v>
      </c>
    </row>
    <row r="833" customFormat="false" ht="12.75" hidden="false" customHeight="false" outlineLevel="0" collapsed="false">
      <c r="A833" s="1" t="s">
        <v>1789</v>
      </c>
      <c r="C833" s="27" t="s">
        <v>1790</v>
      </c>
      <c r="D833" s="27" t="s">
        <v>13</v>
      </c>
      <c r="E833" s="27"/>
      <c r="F833" s="31"/>
      <c r="G833" s="27"/>
      <c r="H833" s="30" t="s">
        <v>61</v>
      </c>
      <c r="I833" s="31" t="n">
        <v>1.98</v>
      </c>
      <c r="J833" s="30" t="s">
        <v>1787</v>
      </c>
    </row>
    <row r="834" customFormat="false" ht="12.75" hidden="false" customHeight="false" outlineLevel="0" collapsed="false">
      <c r="A834" s="1" t="s">
        <v>1789</v>
      </c>
      <c r="C834" s="27" t="s">
        <v>1791</v>
      </c>
      <c r="D834" s="27" t="s">
        <v>70</v>
      </c>
      <c r="E834" s="27"/>
      <c r="F834" s="31"/>
      <c r="G834" s="27"/>
      <c r="H834" s="30" t="s">
        <v>168</v>
      </c>
      <c r="I834" s="31" t="n">
        <v>0.89</v>
      </c>
      <c r="J834" s="30" t="s">
        <v>1787</v>
      </c>
    </row>
    <row r="835" customFormat="false" ht="12.75" hidden="false" customHeight="false" outlineLevel="0" collapsed="false">
      <c r="A835" s="1" t="s">
        <v>1789</v>
      </c>
      <c r="C835" s="27" t="s">
        <v>1792</v>
      </c>
      <c r="D835" s="27" t="s">
        <v>20</v>
      </c>
      <c r="E835" s="27"/>
      <c r="F835" s="31"/>
      <c r="G835" s="27"/>
      <c r="H835" s="30" t="s">
        <v>168</v>
      </c>
      <c r="I835" s="31" t="n">
        <v>0.89</v>
      </c>
      <c r="J835" s="30" t="s">
        <v>1787</v>
      </c>
    </row>
    <row r="836" customFormat="false" ht="12.75" hidden="false" customHeight="false" outlineLevel="0" collapsed="false">
      <c r="A836" s="1" t="s">
        <v>1793</v>
      </c>
      <c r="C836" s="27" t="s">
        <v>1794</v>
      </c>
      <c r="D836" s="27" t="s">
        <v>13</v>
      </c>
      <c r="E836" s="27"/>
      <c r="F836" s="31"/>
      <c r="G836" s="27"/>
      <c r="H836" s="30" t="s">
        <v>61</v>
      </c>
      <c r="I836" s="31" t="n">
        <v>1.98</v>
      </c>
      <c r="J836" s="30" t="s">
        <v>1787</v>
      </c>
    </row>
    <row r="837" customFormat="false" ht="12.75" hidden="false" customHeight="false" outlineLevel="0" collapsed="false">
      <c r="A837" s="1" t="s">
        <v>1793</v>
      </c>
      <c r="C837" s="27" t="s">
        <v>1795</v>
      </c>
      <c r="D837" s="27" t="s">
        <v>13</v>
      </c>
      <c r="E837" s="27"/>
      <c r="F837" s="31"/>
      <c r="G837" s="27"/>
      <c r="H837" s="30" t="s">
        <v>61</v>
      </c>
      <c r="I837" s="31" t="n">
        <v>3.98</v>
      </c>
      <c r="J837" s="30" t="s">
        <v>1787</v>
      </c>
    </row>
    <row r="838" customFormat="false" ht="12.75" hidden="false" customHeight="false" outlineLevel="0" collapsed="false">
      <c r="A838" s="1" t="s">
        <v>1793</v>
      </c>
      <c r="C838" s="27" t="s">
        <v>1796</v>
      </c>
      <c r="D838" s="27" t="s">
        <v>16</v>
      </c>
      <c r="E838" s="27"/>
      <c r="F838" s="31"/>
      <c r="G838" s="27"/>
      <c r="H838" s="30" t="s">
        <v>61</v>
      </c>
      <c r="I838" s="31" t="n">
        <v>0.89</v>
      </c>
      <c r="J838" s="30" t="s">
        <v>1787</v>
      </c>
    </row>
    <row r="839" customFormat="false" ht="12.75" hidden="false" customHeight="false" outlineLevel="0" collapsed="false">
      <c r="A839" s="1" t="s">
        <v>1793</v>
      </c>
      <c r="C839" s="27" t="s">
        <v>1797</v>
      </c>
      <c r="D839" s="27" t="s">
        <v>13</v>
      </c>
      <c r="E839" s="27"/>
      <c r="F839" s="31"/>
      <c r="G839" s="27"/>
      <c r="H839" s="30" t="s">
        <v>168</v>
      </c>
      <c r="I839" s="31" t="n">
        <v>3.94</v>
      </c>
      <c r="J839" s="30" t="s">
        <v>1787</v>
      </c>
    </row>
    <row r="841" customFormat="false" ht="18" hidden="false" customHeight="false" outlineLevel="0" collapsed="false">
      <c r="C841" s="52" t="s">
        <v>1798</v>
      </c>
      <c r="D841" s="11" t="s">
        <v>1</v>
      </c>
    </row>
    <row r="842" customFormat="false" ht="12.75" hidden="false" customHeight="false" outlineLevel="0" collapsed="false">
      <c r="A842" s="1" t="s">
        <v>1799</v>
      </c>
      <c r="C842" s="19" t="s">
        <v>1800</v>
      </c>
      <c r="D842" s="19" t="s">
        <v>22</v>
      </c>
      <c r="E842" s="20" t="n">
        <v>1.4</v>
      </c>
      <c r="F842" s="21" t="n">
        <v>1.74</v>
      </c>
      <c r="G842" s="24" t="s">
        <v>1801</v>
      </c>
    </row>
    <row r="843" customFormat="false" ht="12.75" hidden="false" customHeight="false" outlineLevel="0" collapsed="false">
      <c r="A843" s="1" t="s">
        <v>1799</v>
      </c>
      <c r="C843" s="19" t="s">
        <v>1802</v>
      </c>
      <c r="D843" s="19" t="s">
        <v>49</v>
      </c>
      <c r="E843" s="20" t="n">
        <v>1.5</v>
      </c>
      <c r="F843" s="21" t="n">
        <v>1.73</v>
      </c>
      <c r="G843" s="24" t="s">
        <v>1801</v>
      </c>
    </row>
    <row r="844" customFormat="false" ht="12.75" hidden="false" customHeight="false" outlineLevel="0" collapsed="false">
      <c r="A844" s="1" t="s">
        <v>1799</v>
      </c>
      <c r="C844" s="19" t="s">
        <v>1803</v>
      </c>
      <c r="D844" s="19" t="s">
        <v>13</v>
      </c>
      <c r="E844" s="20" t="n">
        <v>1.5</v>
      </c>
      <c r="F844" s="21" t="n">
        <v>3.35</v>
      </c>
      <c r="G844" s="24" t="s">
        <v>1801</v>
      </c>
    </row>
    <row r="845" customFormat="false" ht="12.75" hidden="false" customHeight="false" outlineLevel="0" collapsed="false">
      <c r="A845" s="1" t="s">
        <v>1799</v>
      </c>
      <c r="C845" s="19" t="s">
        <v>1804</v>
      </c>
      <c r="D845" s="19" t="s">
        <v>13</v>
      </c>
      <c r="E845" s="20" t="n">
        <v>2</v>
      </c>
      <c r="F845" s="21" t="n">
        <v>3.2</v>
      </c>
      <c r="G845" s="24" t="s">
        <v>1801</v>
      </c>
    </row>
    <row r="846" customFormat="false" ht="12.75" hidden="false" customHeight="false" outlineLevel="0" collapsed="false">
      <c r="A846" s="1" t="s">
        <v>1799</v>
      </c>
      <c r="C846" s="19" t="s">
        <v>1805</v>
      </c>
      <c r="D846" s="19" t="s">
        <v>13</v>
      </c>
      <c r="E846" s="20" t="n">
        <v>2.1</v>
      </c>
      <c r="F846" s="21" t="n">
        <v>4.45</v>
      </c>
      <c r="G846" s="24" t="s">
        <v>1801</v>
      </c>
    </row>
    <row r="847" customFormat="false" ht="12.75" hidden="false" customHeight="false" outlineLevel="0" collapsed="false">
      <c r="A847" s="1" t="s">
        <v>1799</v>
      </c>
      <c r="C847" s="19" t="s">
        <v>1806</v>
      </c>
      <c r="D847" s="19" t="s">
        <v>13</v>
      </c>
      <c r="E847" s="20" t="n">
        <v>2.4</v>
      </c>
      <c r="F847" s="21" t="n">
        <v>2.95</v>
      </c>
      <c r="G847" s="24" t="s">
        <v>1801</v>
      </c>
    </row>
    <row r="848" customFormat="false" ht="12.75" hidden="false" customHeight="false" outlineLevel="0" collapsed="false">
      <c r="A848" s="1" t="s">
        <v>1799</v>
      </c>
      <c r="C848" s="19" t="s">
        <v>1807</v>
      </c>
      <c r="D848" s="19" t="s">
        <v>24</v>
      </c>
      <c r="E848" s="20" t="n">
        <v>2.5</v>
      </c>
      <c r="F848" s="21" t="n">
        <v>2.02</v>
      </c>
      <c r="G848" s="24" t="s">
        <v>1801</v>
      </c>
    </row>
    <row r="849" customFormat="false" ht="12.75" hidden="false" customHeight="false" outlineLevel="0" collapsed="false">
      <c r="I849" s="4"/>
    </row>
    <row r="850" customFormat="false" ht="18" hidden="false" customHeight="false" outlineLevel="0" collapsed="false">
      <c r="C850" s="52" t="s">
        <v>1808</v>
      </c>
      <c r="D850" s="11" t="s">
        <v>1</v>
      </c>
    </row>
    <row r="851" customFormat="false" ht="12.75" hidden="false" customHeight="false" outlineLevel="0" collapsed="false">
      <c r="A851" s="1" t="s">
        <v>1809</v>
      </c>
      <c r="C851" s="19" t="s">
        <v>1810</v>
      </c>
      <c r="D851" s="19" t="s">
        <v>77</v>
      </c>
      <c r="E851" s="20" t="n">
        <v>1.4</v>
      </c>
      <c r="F851" s="21" t="n">
        <v>1.04</v>
      </c>
      <c r="G851" s="24" t="s">
        <v>1801</v>
      </c>
    </row>
    <row r="852" customFormat="false" ht="12.75" hidden="false" customHeight="false" outlineLevel="0" collapsed="false">
      <c r="A852" s="1" t="s">
        <v>1809</v>
      </c>
      <c r="C852" s="19" t="s">
        <v>1811</v>
      </c>
      <c r="D852" s="19" t="s">
        <v>88</v>
      </c>
      <c r="E852" s="20" t="n">
        <v>2</v>
      </c>
      <c r="F852" s="21" t="n">
        <v>0.92</v>
      </c>
      <c r="G852" s="24" t="s">
        <v>1801</v>
      </c>
    </row>
    <row r="853" customFormat="false" ht="12.75" hidden="false" customHeight="false" outlineLevel="0" collapsed="false">
      <c r="A853" s="1" t="s">
        <v>1809</v>
      </c>
      <c r="C853" s="19" t="s">
        <v>1812</v>
      </c>
      <c r="D853" s="19" t="s">
        <v>24</v>
      </c>
      <c r="E853" s="20" t="n">
        <v>2.2</v>
      </c>
      <c r="F853" s="21" t="n">
        <v>1.09</v>
      </c>
      <c r="G853" s="24" t="s">
        <v>1801</v>
      </c>
    </row>
    <row r="854" customFormat="false" ht="12.75" hidden="false" customHeight="false" outlineLevel="0" collapsed="false">
      <c r="A854" s="1" t="s">
        <v>1813</v>
      </c>
      <c r="C854" s="27" t="s">
        <v>1814</v>
      </c>
      <c r="D854" s="27" t="s">
        <v>16</v>
      </c>
      <c r="E854" s="27"/>
      <c r="F854" s="31"/>
      <c r="G854" s="27"/>
      <c r="H854" s="30" t="s">
        <v>61</v>
      </c>
      <c r="I854" s="31" t="n">
        <v>1.79</v>
      </c>
      <c r="J854" s="30" t="s">
        <v>1385</v>
      </c>
    </row>
    <row r="855" customFormat="false" ht="12.75" hidden="false" customHeight="false" outlineLevel="0" collapsed="false">
      <c r="A855" s="1" t="s">
        <v>1813</v>
      </c>
      <c r="C855" s="27" t="s">
        <v>1815</v>
      </c>
      <c r="D855" s="27" t="s">
        <v>79</v>
      </c>
      <c r="E855" s="27"/>
      <c r="F855" s="31"/>
      <c r="G855" s="27"/>
      <c r="H855" s="30" t="s">
        <v>61</v>
      </c>
      <c r="I855" s="31" t="n">
        <v>1.29</v>
      </c>
      <c r="J855" s="30" t="s">
        <v>1385</v>
      </c>
    </row>
    <row r="856" customFormat="false" ht="12.75" hidden="false" customHeight="false" outlineLevel="0" collapsed="false">
      <c r="A856" s="1" t="s">
        <v>1813</v>
      </c>
      <c r="C856" s="27" t="s">
        <v>1816</v>
      </c>
      <c r="D856" s="27" t="s">
        <v>13</v>
      </c>
      <c r="E856" s="27"/>
      <c r="F856" s="31"/>
      <c r="G856" s="27"/>
      <c r="H856" s="30" t="s">
        <v>61</v>
      </c>
      <c r="I856" s="31" t="n">
        <v>4.18</v>
      </c>
      <c r="J856" s="30" t="s">
        <v>1385</v>
      </c>
    </row>
    <row r="857" customFormat="false" ht="12.75" hidden="false" customHeight="false" outlineLevel="0" collapsed="false">
      <c r="A857" s="1" t="s">
        <v>1813</v>
      </c>
      <c r="C857" s="27" t="s">
        <v>1817</v>
      </c>
      <c r="D857" s="27" t="s">
        <v>13</v>
      </c>
      <c r="E857" s="27"/>
      <c r="F857" s="31"/>
      <c r="G857" s="27"/>
      <c r="H857" s="30" t="s">
        <v>61</v>
      </c>
      <c r="I857" s="31" t="n">
        <v>2.99</v>
      </c>
      <c r="J857" s="30" t="s">
        <v>1385</v>
      </c>
    </row>
    <row r="858" customFormat="false" ht="12.75" hidden="false" customHeight="false" outlineLevel="0" collapsed="false">
      <c r="A858" s="1" t="s">
        <v>1813</v>
      </c>
      <c r="C858" s="27" t="s">
        <v>1818</v>
      </c>
      <c r="D858" s="27" t="s">
        <v>13</v>
      </c>
      <c r="E858" s="27"/>
      <c r="F858" s="31"/>
      <c r="G858" s="27"/>
      <c r="H858" s="30" t="s">
        <v>61</v>
      </c>
      <c r="I858" s="31" t="n">
        <v>5.24</v>
      </c>
      <c r="J858" s="30" t="s">
        <v>1385</v>
      </c>
    </row>
    <row r="859" customFormat="false" ht="12.75" hidden="false" customHeight="false" outlineLevel="0" collapsed="false">
      <c r="A859" s="1" t="s">
        <v>1813</v>
      </c>
      <c r="C859" s="27" t="s">
        <v>1819</v>
      </c>
      <c r="D859" s="27" t="s">
        <v>51</v>
      </c>
      <c r="E859" s="27"/>
      <c r="F859" s="31"/>
      <c r="G859" s="27"/>
      <c r="H859" s="30" t="s">
        <v>61</v>
      </c>
      <c r="I859" s="31" t="n">
        <v>1.29</v>
      </c>
      <c r="J859" s="30" t="s">
        <v>1385</v>
      </c>
    </row>
    <row r="860" customFormat="false" ht="12.75" hidden="false" customHeight="false" outlineLevel="0" collapsed="false">
      <c r="A860" s="1" t="s">
        <v>1813</v>
      </c>
      <c r="C860" s="27" t="s">
        <v>1820</v>
      </c>
      <c r="D860" s="27" t="s">
        <v>24</v>
      </c>
      <c r="E860" s="27"/>
      <c r="F860" s="31"/>
      <c r="G860" s="27"/>
      <c r="H860" s="30" t="s">
        <v>61</v>
      </c>
      <c r="I860" s="31" t="n">
        <v>1.49</v>
      </c>
      <c r="J860" s="30" t="s">
        <v>1385</v>
      </c>
    </row>
    <row r="861" customFormat="false" ht="12.75" hidden="false" customHeight="false" outlineLevel="0" collapsed="false">
      <c r="A861" s="1" t="s">
        <v>1813</v>
      </c>
      <c r="C861" s="27" t="s">
        <v>1821</v>
      </c>
      <c r="D861" s="27" t="s">
        <v>13</v>
      </c>
      <c r="E861" s="27"/>
      <c r="F861" s="31"/>
      <c r="G861" s="27"/>
      <c r="H861" s="30" t="s">
        <v>61</v>
      </c>
      <c r="I861" s="31" t="n">
        <v>2.79</v>
      </c>
      <c r="J861" s="30" t="s">
        <v>1385</v>
      </c>
    </row>
    <row r="863" customFormat="false" ht="31.5" hidden="false" customHeight="false" outlineLevel="0" collapsed="false">
      <c r="C863" s="52" t="s">
        <v>1849</v>
      </c>
      <c r="D863" s="11" t="s">
        <v>1</v>
      </c>
    </row>
    <row r="864" customFormat="false" ht="12.75" hidden="false" customHeight="false" outlineLevel="0" collapsed="false">
      <c r="A864" s="1" t="s">
        <v>1850</v>
      </c>
      <c r="C864" s="27" t="s">
        <v>1851</v>
      </c>
      <c r="D864" s="27" t="s">
        <v>13</v>
      </c>
      <c r="E864" s="27"/>
      <c r="F864" s="31"/>
      <c r="G864" s="27"/>
      <c r="H864" s="30" t="s">
        <v>168</v>
      </c>
      <c r="I864" s="31" t="n">
        <v>0.79</v>
      </c>
      <c r="J864" s="30" t="s">
        <v>1385</v>
      </c>
    </row>
    <row r="865" customFormat="false" ht="12.75" hidden="false" customHeight="false" outlineLevel="0" collapsed="false">
      <c r="A865" s="1" t="s">
        <v>1852</v>
      </c>
      <c r="C865" s="27" t="s">
        <v>1853</v>
      </c>
      <c r="D865" s="27" t="s">
        <v>507</v>
      </c>
      <c r="E865" s="27"/>
      <c r="F865" s="31"/>
      <c r="G865" s="27"/>
      <c r="H865" s="30" t="s">
        <v>61</v>
      </c>
      <c r="I865" s="31" t="n">
        <v>0.99</v>
      </c>
      <c r="J865" s="30" t="s">
        <v>1385</v>
      </c>
    </row>
    <row r="866" customFormat="false" ht="12.75" hidden="false" customHeight="false" outlineLevel="0" collapsed="false">
      <c r="A866" s="1" t="s">
        <v>1852</v>
      </c>
      <c r="C866" s="27" t="s">
        <v>1854</v>
      </c>
      <c r="D866" s="27" t="s">
        <v>77</v>
      </c>
      <c r="E866" s="27"/>
      <c r="F866" s="31"/>
      <c r="G866" s="27"/>
      <c r="H866" s="30" t="s">
        <v>168</v>
      </c>
      <c r="I866" s="31" t="n">
        <v>0.99</v>
      </c>
      <c r="J866" s="30" t="s">
        <v>1385</v>
      </c>
    </row>
    <row r="867" customFormat="false" ht="12.75" hidden="false" customHeight="false" outlineLevel="0" collapsed="false">
      <c r="A867" s="1" t="s">
        <v>1852</v>
      </c>
      <c r="C867" s="27" t="s">
        <v>1855</v>
      </c>
      <c r="D867" s="27" t="s">
        <v>13</v>
      </c>
      <c r="E867" s="27"/>
      <c r="F867" s="31"/>
      <c r="G867" s="27"/>
      <c r="H867" s="30" t="s">
        <v>168</v>
      </c>
      <c r="I867" s="31" t="n">
        <v>1.49</v>
      </c>
      <c r="J867" s="30" t="s">
        <v>1385</v>
      </c>
    </row>
    <row r="868" customFormat="false" ht="12.75" hidden="false" customHeight="false" outlineLevel="0" collapsed="false">
      <c r="A868" s="1" t="s">
        <v>1852</v>
      </c>
      <c r="C868" s="27" t="s">
        <v>1856</v>
      </c>
      <c r="D868" s="27" t="s">
        <v>13</v>
      </c>
      <c r="E868" s="27"/>
      <c r="F868" s="31"/>
      <c r="G868" s="27"/>
      <c r="H868" s="30" t="s">
        <v>168</v>
      </c>
      <c r="I868" s="31" t="n">
        <v>3.99</v>
      </c>
      <c r="J868" s="30" t="s">
        <v>1385</v>
      </c>
    </row>
    <row r="869" customFormat="false" ht="12.75" hidden="false" customHeight="false" outlineLevel="0" collapsed="false">
      <c r="A869" s="1" t="s">
        <v>1852</v>
      </c>
      <c r="C869" s="27" t="s">
        <v>1857</v>
      </c>
      <c r="D869" s="27" t="s">
        <v>13</v>
      </c>
      <c r="E869" s="27"/>
      <c r="F869" s="31"/>
      <c r="G869" s="27"/>
      <c r="H869" s="30" t="s">
        <v>168</v>
      </c>
      <c r="I869" s="31" t="n">
        <v>1.35</v>
      </c>
      <c r="J869" s="30" t="s">
        <v>1385</v>
      </c>
    </row>
    <row r="870" customFormat="false" ht="12.75" hidden="false" customHeight="false" outlineLevel="0" collapsed="false">
      <c r="A870" s="1" t="s">
        <v>1852</v>
      </c>
      <c r="C870" s="27" t="s">
        <v>1858</v>
      </c>
      <c r="D870" s="27" t="s">
        <v>20</v>
      </c>
      <c r="E870" s="27"/>
      <c r="F870" s="31"/>
      <c r="G870" s="27"/>
      <c r="H870" s="30" t="s">
        <v>168</v>
      </c>
      <c r="I870" s="31" t="n">
        <v>0.78</v>
      </c>
      <c r="J870" s="30" t="s">
        <v>1385</v>
      </c>
    </row>
    <row r="871" customFormat="false" ht="12.75" hidden="false" customHeight="false" outlineLevel="0" collapsed="false">
      <c r="A871" s="1" t="s">
        <v>1852</v>
      </c>
      <c r="C871" s="27" t="s">
        <v>1859</v>
      </c>
      <c r="D871" s="27" t="s">
        <v>24</v>
      </c>
      <c r="E871" s="27"/>
      <c r="F871" s="31"/>
      <c r="G871" s="27"/>
      <c r="H871" s="30" t="s">
        <v>168</v>
      </c>
      <c r="I871" s="31" t="n">
        <v>0.85</v>
      </c>
      <c r="J871" s="30" t="s">
        <v>1385</v>
      </c>
    </row>
    <row r="873" customFormat="false" ht="18" hidden="false" customHeight="false" outlineLevel="0" collapsed="false">
      <c r="C873" s="52" t="s">
        <v>1956</v>
      </c>
      <c r="D873" s="11" t="s">
        <v>1</v>
      </c>
    </row>
    <row r="874" customFormat="false" ht="12.75" hidden="false" customHeight="false" outlineLevel="0" collapsed="false">
      <c r="A874" s="1" t="s">
        <v>1957</v>
      </c>
      <c r="C874" s="27" t="s">
        <v>1958</v>
      </c>
      <c r="D874" s="27" t="s">
        <v>13</v>
      </c>
      <c r="E874" s="27"/>
      <c r="F874" s="31"/>
      <c r="G874" s="27"/>
      <c r="H874" s="30" t="s">
        <v>61</v>
      </c>
      <c r="I874" s="31" t="n">
        <v>2.19</v>
      </c>
      <c r="J874" s="30" t="s">
        <v>1863</v>
      </c>
    </row>
    <row r="875" customFormat="false" ht="12.75" hidden="false" customHeight="false" outlineLevel="0" collapsed="false">
      <c r="A875" s="1" t="s">
        <v>1957</v>
      </c>
      <c r="C875" s="27" t="s">
        <v>1959</v>
      </c>
      <c r="D875" s="27" t="s">
        <v>77</v>
      </c>
      <c r="E875" s="27"/>
      <c r="F875" s="31"/>
      <c r="G875" s="27"/>
      <c r="H875" s="30" t="s">
        <v>61</v>
      </c>
      <c r="I875" s="31" t="n">
        <v>0.99</v>
      </c>
      <c r="J875" s="30" t="s">
        <v>1863</v>
      </c>
    </row>
    <row r="876" customFormat="false" ht="12.75" hidden="false" customHeight="false" outlineLevel="0" collapsed="false">
      <c r="A876" s="1" t="s">
        <v>1957</v>
      </c>
      <c r="C876" s="27" t="s">
        <v>1960</v>
      </c>
      <c r="D876" s="27" t="s">
        <v>507</v>
      </c>
      <c r="E876" s="27"/>
      <c r="F876" s="31"/>
      <c r="G876" s="27"/>
      <c r="H876" s="30" t="s">
        <v>61</v>
      </c>
      <c r="I876" s="31" t="n">
        <v>0.89</v>
      </c>
      <c r="J876" s="30" t="s">
        <v>1863</v>
      </c>
    </row>
    <row r="877" customFormat="false" ht="12.75" hidden="false" customHeight="false" outlineLevel="0" collapsed="false">
      <c r="A877" s="1" t="s">
        <v>1957</v>
      </c>
      <c r="C877" s="27" t="s">
        <v>1961</v>
      </c>
      <c r="D877" s="27" t="s">
        <v>88</v>
      </c>
      <c r="E877" s="27"/>
      <c r="F877" s="31"/>
      <c r="G877" s="27"/>
      <c r="H877" s="30" t="s">
        <v>61</v>
      </c>
      <c r="I877" s="31" t="n">
        <v>0.75</v>
      </c>
      <c r="J877" s="30" t="s">
        <v>1863</v>
      </c>
    </row>
    <row r="878" customFormat="false" ht="12.75" hidden="false" customHeight="false" outlineLevel="0" collapsed="false">
      <c r="A878" s="1" t="s">
        <v>1957</v>
      </c>
      <c r="C878" s="27" t="s">
        <v>1962</v>
      </c>
      <c r="D878" s="27" t="s">
        <v>13</v>
      </c>
      <c r="E878" s="27"/>
      <c r="F878" s="31"/>
      <c r="G878" s="27"/>
      <c r="H878" s="30" t="s">
        <v>61</v>
      </c>
      <c r="I878" s="31" t="n">
        <v>1.69</v>
      </c>
      <c r="J878" s="30" t="s">
        <v>1863</v>
      </c>
    </row>
    <row r="879" customFormat="false" ht="12.75" hidden="false" customHeight="false" outlineLevel="0" collapsed="false">
      <c r="A879" s="1" t="s">
        <v>1957</v>
      </c>
      <c r="C879" s="27" t="s">
        <v>1963</v>
      </c>
      <c r="D879" s="27" t="s">
        <v>13</v>
      </c>
      <c r="E879" s="27"/>
      <c r="F879" s="31"/>
      <c r="G879" s="27"/>
      <c r="H879" s="30" t="s">
        <v>61</v>
      </c>
      <c r="I879" s="31" t="n">
        <v>1.95</v>
      </c>
      <c r="J879" s="30" t="s">
        <v>1863</v>
      </c>
    </row>
    <row r="880" customFormat="false" ht="12.75" hidden="false" customHeight="false" outlineLevel="0" collapsed="false">
      <c r="A880" s="1" t="s">
        <v>1957</v>
      </c>
      <c r="C880" s="27" t="s">
        <v>1964</v>
      </c>
      <c r="D880" s="27" t="s">
        <v>13</v>
      </c>
      <c r="E880" s="27"/>
      <c r="F880" s="31"/>
      <c r="G880" s="27"/>
      <c r="H880" s="30" t="s">
        <v>61</v>
      </c>
      <c r="I880" s="31" t="n">
        <v>1.49</v>
      </c>
      <c r="J880" s="30" t="s">
        <v>1863</v>
      </c>
    </row>
    <row r="881" customFormat="false" ht="12.75" hidden="false" customHeight="false" outlineLevel="0" collapsed="false">
      <c r="A881" s="1" t="s">
        <v>1965</v>
      </c>
      <c r="C881" s="27" t="s">
        <v>1966</v>
      </c>
      <c r="D881" s="27" t="s">
        <v>13</v>
      </c>
      <c r="E881" s="27"/>
      <c r="F881" s="31"/>
      <c r="G881" s="27"/>
      <c r="H881" s="30" t="s">
        <v>61</v>
      </c>
      <c r="I881" s="31" t="n">
        <v>1.69</v>
      </c>
      <c r="J881" s="30" t="s">
        <v>1863</v>
      </c>
    </row>
    <row r="882" customFormat="false" ht="12.75" hidden="false" customHeight="false" outlineLevel="0" collapsed="false">
      <c r="A882" s="1" t="s">
        <v>1965</v>
      </c>
      <c r="C882" s="27" t="s">
        <v>1967</v>
      </c>
      <c r="D882" s="27" t="s">
        <v>49</v>
      </c>
      <c r="E882" s="27"/>
      <c r="F882" s="31"/>
      <c r="G882" s="27"/>
      <c r="H882" s="30" t="s">
        <v>61</v>
      </c>
      <c r="I882" s="31" t="n">
        <v>0.65</v>
      </c>
      <c r="J882" s="30" t="s">
        <v>1863</v>
      </c>
    </row>
    <row r="883" customFormat="false" ht="12.75" hidden="false" customHeight="false" outlineLevel="0" collapsed="false">
      <c r="A883" s="1" t="s">
        <v>1965</v>
      </c>
      <c r="C883" s="27" t="s">
        <v>1968</v>
      </c>
      <c r="D883" s="27" t="s">
        <v>22</v>
      </c>
      <c r="E883" s="27"/>
      <c r="F883" s="31"/>
      <c r="G883" s="27"/>
      <c r="H883" s="30" t="s">
        <v>61</v>
      </c>
      <c r="I883" s="31" t="n">
        <v>0.65</v>
      </c>
      <c r="J883" s="30" t="s">
        <v>1863</v>
      </c>
    </row>
    <row r="884" customFormat="false" ht="12.75" hidden="false" customHeight="false" outlineLevel="0" collapsed="false">
      <c r="A884" s="1" t="s">
        <v>1965</v>
      </c>
      <c r="C884" s="27" t="s">
        <v>1969</v>
      </c>
      <c r="D884" s="27" t="s">
        <v>13</v>
      </c>
      <c r="E884" s="27"/>
      <c r="F884" s="31"/>
      <c r="G884" s="27"/>
      <c r="H884" s="30" t="s">
        <v>61</v>
      </c>
      <c r="I884" s="31" t="n">
        <v>2.29</v>
      </c>
      <c r="J884" s="30" t="s">
        <v>1863</v>
      </c>
    </row>
    <row r="885" customFormat="false" ht="12.75" hidden="false" customHeight="false" outlineLevel="0" collapsed="false">
      <c r="A885" s="1" t="s">
        <v>1965</v>
      </c>
      <c r="C885" s="27" t="s">
        <v>1970</v>
      </c>
      <c r="D885" s="27" t="s">
        <v>13</v>
      </c>
      <c r="E885" s="27"/>
      <c r="F885" s="31"/>
      <c r="G885" s="27"/>
      <c r="H885" s="30" t="s">
        <v>61</v>
      </c>
      <c r="I885" s="31" t="n">
        <v>1.69</v>
      </c>
      <c r="J885" s="30" t="s">
        <v>1863</v>
      </c>
    </row>
    <row r="886" customFormat="false" ht="12.75" hidden="false" customHeight="false" outlineLevel="0" collapsed="false">
      <c r="A886" s="1" t="s">
        <v>1965</v>
      </c>
      <c r="C886" s="27" t="s">
        <v>1971</v>
      </c>
      <c r="D886" s="27" t="s">
        <v>24</v>
      </c>
      <c r="E886" s="27"/>
      <c r="F886" s="31"/>
      <c r="G886" s="27"/>
      <c r="H886" s="30" t="s">
        <v>61</v>
      </c>
      <c r="I886" s="31" t="n">
        <v>0.65</v>
      </c>
      <c r="J886" s="30" t="s">
        <v>1863</v>
      </c>
    </row>
    <row r="887" customFormat="false" ht="12.75" hidden="false" customHeight="false" outlineLevel="0" collapsed="false">
      <c r="A887" s="1" t="s">
        <v>1965</v>
      </c>
      <c r="C887" s="27" t="s">
        <v>1972</v>
      </c>
      <c r="D887" s="27" t="s">
        <v>13</v>
      </c>
      <c r="E887" s="27"/>
      <c r="F887" s="31"/>
      <c r="G887" s="27"/>
      <c r="H887" s="30" t="s">
        <v>61</v>
      </c>
      <c r="I887" s="31" t="n">
        <v>0.65</v>
      </c>
      <c r="J887" s="30" t="s">
        <v>1863</v>
      </c>
    </row>
    <row r="888" customFormat="false" ht="12.75" hidden="false" customHeight="false" outlineLevel="0" collapsed="false">
      <c r="A888" s="1" t="s">
        <v>1965</v>
      </c>
      <c r="C888" s="27" t="s">
        <v>1973</v>
      </c>
      <c r="D888" s="27" t="s">
        <v>20</v>
      </c>
      <c r="E888" s="27"/>
      <c r="F888" s="31"/>
      <c r="G888" s="27"/>
      <c r="H888" s="30" t="s">
        <v>61</v>
      </c>
      <c r="I888" s="31" t="n">
        <v>0.65</v>
      </c>
      <c r="J888" s="30" t="s">
        <v>1863</v>
      </c>
    </row>
    <row r="889" customFormat="false" ht="12.75" hidden="false" customHeight="false" outlineLevel="0" collapsed="false">
      <c r="A889" s="1" t="s">
        <v>1965</v>
      </c>
      <c r="C889" s="27" t="s">
        <v>1974</v>
      </c>
      <c r="D889" s="27" t="s">
        <v>51</v>
      </c>
      <c r="E889" s="27"/>
      <c r="F889" s="31"/>
      <c r="G889" s="27"/>
      <c r="H889" s="30" t="s">
        <v>61</v>
      </c>
      <c r="I889" s="31" t="n">
        <v>0.65</v>
      </c>
      <c r="J889" s="30" t="s">
        <v>1863</v>
      </c>
    </row>
    <row r="890" customFormat="false" ht="12.75" hidden="false" customHeight="false" outlineLevel="0" collapsed="false">
      <c r="A890" s="1" t="s">
        <v>1965</v>
      </c>
      <c r="C890" s="27" t="s">
        <v>1975</v>
      </c>
      <c r="D890" s="27" t="s">
        <v>390</v>
      </c>
      <c r="E890" s="27"/>
      <c r="F890" s="31"/>
      <c r="G890" s="27"/>
      <c r="H890" s="30" t="s">
        <v>168</v>
      </c>
      <c r="I890" s="31" t="n">
        <v>0.65</v>
      </c>
      <c r="J890" s="30" t="s">
        <v>1863</v>
      </c>
    </row>
    <row r="892" customFormat="false" ht="18" hidden="false" customHeight="false" outlineLevel="0" collapsed="false">
      <c r="C892" s="52" t="s">
        <v>2010</v>
      </c>
      <c r="D892" s="11" t="s">
        <v>1</v>
      </c>
    </row>
    <row r="893" customFormat="false" ht="12.75" hidden="false" customHeight="false" outlineLevel="0" collapsed="false">
      <c r="A893" s="1" t="s">
        <v>2011</v>
      </c>
      <c r="C893" s="27" t="s">
        <v>2012</v>
      </c>
      <c r="D893" s="27" t="s">
        <v>77</v>
      </c>
      <c r="E893" s="27"/>
      <c r="F893" s="31"/>
      <c r="G893" s="27"/>
      <c r="H893" s="30" t="s">
        <v>61</v>
      </c>
      <c r="I893" s="31" t="n">
        <v>3.31</v>
      </c>
      <c r="J893" s="30" t="s">
        <v>1863</v>
      </c>
    </row>
    <row r="894" customFormat="false" ht="12.75" hidden="false" customHeight="false" outlineLevel="0" collapsed="false">
      <c r="A894" s="1" t="s">
        <v>2011</v>
      </c>
      <c r="C894" s="27" t="s">
        <v>2013</v>
      </c>
      <c r="D894" s="27" t="s">
        <v>26</v>
      </c>
      <c r="E894" s="27"/>
      <c r="F894" s="31"/>
      <c r="G894" s="27"/>
      <c r="H894" s="30" t="s">
        <v>61</v>
      </c>
      <c r="I894" s="31" t="n">
        <v>2.73</v>
      </c>
      <c r="J894" s="30" t="s">
        <v>1863</v>
      </c>
    </row>
    <row r="895" customFormat="false" ht="12.75" hidden="false" customHeight="false" outlineLevel="0" collapsed="false">
      <c r="A895" s="1" t="s">
        <v>2011</v>
      </c>
      <c r="C895" s="27" t="s">
        <v>2014</v>
      </c>
      <c r="D895" s="27" t="s">
        <v>390</v>
      </c>
      <c r="E895" s="27"/>
      <c r="F895" s="31"/>
      <c r="G895" s="27"/>
      <c r="H895" s="30" t="s">
        <v>61</v>
      </c>
      <c r="I895" s="31" t="n">
        <v>1.96</v>
      </c>
      <c r="J895" s="30" t="s">
        <v>1863</v>
      </c>
    </row>
    <row r="896" customFormat="false" ht="12.75" hidden="false" customHeight="false" outlineLevel="0" collapsed="false">
      <c r="A896" s="1" t="s">
        <v>2011</v>
      </c>
      <c r="C896" s="27" t="s">
        <v>2015</v>
      </c>
      <c r="D896" s="27" t="s">
        <v>13</v>
      </c>
      <c r="E896" s="27"/>
      <c r="F896" s="31"/>
      <c r="G896" s="27"/>
      <c r="H896" s="30" t="s">
        <v>61</v>
      </c>
      <c r="I896" s="31" t="n">
        <v>4.78</v>
      </c>
      <c r="J896" s="30" t="s">
        <v>1863</v>
      </c>
    </row>
    <row r="897" customFormat="false" ht="12.75" hidden="false" customHeight="false" outlineLevel="0" collapsed="false">
      <c r="A897" s="1" t="s">
        <v>2011</v>
      </c>
      <c r="C897" s="27" t="s">
        <v>2016</v>
      </c>
      <c r="D897" s="27" t="s">
        <v>507</v>
      </c>
      <c r="E897" s="27"/>
      <c r="F897" s="31"/>
      <c r="G897" s="27"/>
      <c r="H897" s="30" t="s">
        <v>61</v>
      </c>
      <c r="I897" s="31" t="n">
        <v>2.49</v>
      </c>
      <c r="J897" s="30" t="s">
        <v>1863</v>
      </c>
    </row>
    <row r="898" customFormat="false" ht="12.75" hidden="false" customHeight="false" outlineLevel="0" collapsed="false">
      <c r="A898" s="1" t="s">
        <v>2011</v>
      </c>
      <c r="C898" s="27" t="s">
        <v>2017</v>
      </c>
      <c r="D898" s="27" t="s">
        <v>20</v>
      </c>
      <c r="E898" s="27"/>
      <c r="F898" s="31"/>
      <c r="G898" s="27"/>
      <c r="H898" s="30" t="s">
        <v>61</v>
      </c>
      <c r="I898" s="31" t="n">
        <v>2.7</v>
      </c>
      <c r="J898" s="30" t="s">
        <v>1863</v>
      </c>
    </row>
    <row r="899" customFormat="false" ht="12.75" hidden="false" customHeight="false" outlineLevel="0" collapsed="false">
      <c r="A899" s="1" t="s">
        <v>2011</v>
      </c>
      <c r="C899" s="27" t="s">
        <v>2018</v>
      </c>
      <c r="D899" s="27" t="s">
        <v>13</v>
      </c>
      <c r="E899" s="27"/>
      <c r="F899" s="31"/>
      <c r="G899" s="27"/>
      <c r="H899" s="30" t="s">
        <v>61</v>
      </c>
      <c r="I899" s="31" t="n">
        <v>4.98</v>
      </c>
      <c r="J899" s="30" t="s">
        <v>1863</v>
      </c>
    </row>
    <row r="900" customFormat="false" ht="12.75" hidden="false" customHeight="false" outlineLevel="0" collapsed="false">
      <c r="A900" s="1" t="s">
        <v>2011</v>
      </c>
      <c r="C900" s="27" t="s">
        <v>2019</v>
      </c>
      <c r="D900" s="27" t="s">
        <v>49</v>
      </c>
      <c r="E900" s="27"/>
      <c r="F900" s="31"/>
      <c r="G900" s="27"/>
      <c r="H900" s="30" t="s">
        <v>61</v>
      </c>
      <c r="I900" s="31" t="n">
        <v>2.73</v>
      </c>
      <c r="J900" s="30" t="s">
        <v>1863</v>
      </c>
    </row>
    <row r="901" customFormat="false" ht="12.75" hidden="false" customHeight="false" outlineLevel="0" collapsed="false">
      <c r="A901" s="1" t="s">
        <v>2011</v>
      </c>
      <c r="C901" s="27" t="s">
        <v>2020</v>
      </c>
      <c r="D901" s="27" t="s">
        <v>13</v>
      </c>
      <c r="E901" s="27"/>
      <c r="F901" s="31"/>
      <c r="G901" s="27"/>
      <c r="H901" s="30" t="s">
        <v>61</v>
      </c>
      <c r="I901" s="31" t="n">
        <v>5.44</v>
      </c>
      <c r="J901" s="30" t="s">
        <v>1863</v>
      </c>
    </row>
    <row r="902" customFormat="false" ht="12.75" hidden="false" customHeight="false" outlineLevel="0" collapsed="false">
      <c r="A902" s="1" t="s">
        <v>2011</v>
      </c>
      <c r="C902" s="27" t="s">
        <v>2021</v>
      </c>
      <c r="D902" s="27" t="s">
        <v>24</v>
      </c>
      <c r="E902" s="27"/>
      <c r="F902" s="31"/>
      <c r="G902" s="27"/>
      <c r="H902" s="30" t="s">
        <v>61</v>
      </c>
      <c r="I902" s="31" t="n">
        <v>3.39</v>
      </c>
      <c r="J902" s="30" t="s">
        <v>1863</v>
      </c>
    </row>
    <row r="903" customFormat="false" ht="12.75" hidden="false" customHeight="false" outlineLevel="0" collapsed="false">
      <c r="A903" s="1" t="s">
        <v>2011</v>
      </c>
      <c r="C903" s="27" t="s">
        <v>2022</v>
      </c>
      <c r="D903" s="27" t="s">
        <v>13</v>
      </c>
      <c r="E903" s="27"/>
      <c r="F903" s="31"/>
      <c r="G903" s="27"/>
      <c r="H903" s="30" t="s">
        <v>61</v>
      </c>
      <c r="I903" s="31" t="n">
        <v>7.84</v>
      </c>
      <c r="J903" s="30" t="s">
        <v>1863</v>
      </c>
    </row>
    <row r="904" customFormat="false" ht="12.75" hidden="false" customHeight="false" outlineLevel="0" collapsed="false">
      <c r="A904" s="1" t="s">
        <v>2011</v>
      </c>
      <c r="C904" s="27" t="s">
        <v>2023</v>
      </c>
      <c r="D904" s="27" t="s">
        <v>13</v>
      </c>
      <c r="E904" s="27"/>
      <c r="F904" s="31"/>
      <c r="G904" s="27"/>
      <c r="H904" s="30" t="s">
        <v>61</v>
      </c>
      <c r="I904" s="31" t="n">
        <v>3.7</v>
      </c>
      <c r="J904" s="30" t="s">
        <v>1863</v>
      </c>
    </row>
    <row r="905" customFormat="false" ht="12.75" hidden="false" customHeight="false" outlineLevel="0" collapsed="false">
      <c r="A905" s="1" t="s">
        <v>2011</v>
      </c>
      <c r="C905" s="27" t="s">
        <v>2024</v>
      </c>
      <c r="D905" s="27" t="s">
        <v>13</v>
      </c>
      <c r="E905" s="27"/>
      <c r="F905" s="31"/>
      <c r="G905" s="27"/>
      <c r="H905" s="30" t="s">
        <v>61</v>
      </c>
      <c r="I905" s="31" t="n">
        <v>9.88</v>
      </c>
      <c r="J905" s="30" t="s">
        <v>1863</v>
      </c>
    </row>
    <row r="906" customFormat="false" ht="12.75" hidden="false" customHeight="false" outlineLevel="0" collapsed="false">
      <c r="A906" s="1" t="s">
        <v>2011</v>
      </c>
      <c r="C906" s="27" t="s">
        <v>2025</v>
      </c>
      <c r="D906" s="27" t="s">
        <v>88</v>
      </c>
      <c r="E906" s="27"/>
      <c r="F906" s="31"/>
      <c r="G906" s="27"/>
      <c r="H906" s="30" t="s">
        <v>168</v>
      </c>
      <c r="I906" s="31" t="n">
        <v>3.7</v>
      </c>
      <c r="J906" s="30" t="s">
        <v>1863</v>
      </c>
    </row>
    <row r="907" customFormat="false" ht="12.75" hidden="false" customHeight="false" outlineLevel="0" collapsed="false">
      <c r="A907" s="1" t="s">
        <v>2011</v>
      </c>
      <c r="C907" s="27" t="s">
        <v>2026</v>
      </c>
      <c r="D907" s="27" t="s">
        <v>13</v>
      </c>
      <c r="E907" s="27"/>
      <c r="F907" s="31"/>
      <c r="G907" s="27"/>
      <c r="H907" s="30" t="s">
        <v>168</v>
      </c>
      <c r="I907" s="31" t="n">
        <v>5.31</v>
      </c>
      <c r="J907" s="30" t="s">
        <v>1863</v>
      </c>
    </row>
    <row r="909" customFormat="false" ht="18" hidden="false" customHeight="false" outlineLevel="0" collapsed="false">
      <c r="C909" s="15" t="s">
        <v>2088</v>
      </c>
      <c r="D909" s="45" t="s">
        <v>1</v>
      </c>
    </row>
    <row r="910" customFormat="false" ht="12.75" hidden="false" customHeight="false" outlineLevel="0" collapsed="false">
      <c r="A910" s="1" t="s">
        <v>2089</v>
      </c>
      <c r="C910" s="70" t="s">
        <v>2090</v>
      </c>
      <c r="D910" s="70" t="s">
        <v>16</v>
      </c>
      <c r="E910" s="72" t="n">
        <v>2.1</v>
      </c>
      <c r="F910" s="73" t="n">
        <v>1.99</v>
      </c>
      <c r="G910" s="74" t="s">
        <v>1400</v>
      </c>
      <c r="I910" s="4"/>
    </row>
    <row r="911" customFormat="false" ht="12.75" hidden="false" customHeight="false" outlineLevel="0" collapsed="false">
      <c r="A911" s="1" t="s">
        <v>2091</v>
      </c>
      <c r="C911" s="70" t="s">
        <v>2092</v>
      </c>
      <c r="D911" s="70" t="s">
        <v>13</v>
      </c>
      <c r="E911" s="72" t="n">
        <v>2.3</v>
      </c>
      <c r="F911" s="73" t="n">
        <v>2.9</v>
      </c>
      <c r="G911" s="74" t="s">
        <v>1400</v>
      </c>
      <c r="I911" s="4"/>
    </row>
    <row r="912" customFormat="false" ht="12.75" hidden="false" customHeight="false" outlineLevel="0" collapsed="false">
      <c r="A912" s="1" t="s">
        <v>2091</v>
      </c>
      <c r="C912" s="70" t="s">
        <v>2093</v>
      </c>
      <c r="D912" s="70" t="s">
        <v>20</v>
      </c>
      <c r="E912" s="72" t="n">
        <v>2.4</v>
      </c>
      <c r="F912" s="73" t="n">
        <v>1.99</v>
      </c>
      <c r="G912" s="74" t="s">
        <v>1400</v>
      </c>
      <c r="I912" s="4"/>
    </row>
    <row r="913" customFormat="false" ht="12.75" hidden="false" customHeight="false" outlineLevel="0" collapsed="false">
      <c r="A913" s="1" t="s">
        <v>2094</v>
      </c>
      <c r="C913" s="70" t="s">
        <v>2095</v>
      </c>
      <c r="D913" s="70" t="s">
        <v>79</v>
      </c>
      <c r="E913" s="72" t="n">
        <v>2.4</v>
      </c>
      <c r="F913" s="73" t="n">
        <v>3.5</v>
      </c>
      <c r="G913" s="74" t="s">
        <v>1400</v>
      </c>
      <c r="I913" s="4"/>
    </row>
    <row r="915" customFormat="false" ht="18" hidden="false" customHeight="false" outlineLevel="0" collapsed="false">
      <c r="C915" s="15" t="s">
        <v>2096</v>
      </c>
      <c r="D915" s="45" t="s">
        <v>1</v>
      </c>
    </row>
    <row r="916" customFormat="false" ht="12.75" hidden="false" customHeight="false" outlineLevel="0" collapsed="false">
      <c r="A916" s="1" t="s">
        <v>2097</v>
      </c>
      <c r="C916" s="27" t="s">
        <v>2098</v>
      </c>
      <c r="D916" s="27" t="s">
        <v>13</v>
      </c>
      <c r="E916" s="28"/>
      <c r="F916" s="29"/>
      <c r="G916" s="27"/>
      <c r="H916" s="30" t="s">
        <v>61</v>
      </c>
      <c r="I916" s="31" t="n">
        <v>3.33</v>
      </c>
      <c r="J916" s="31" t="s">
        <v>288</v>
      </c>
    </row>
    <row r="917" customFormat="false" ht="12.75" hidden="false" customHeight="false" outlineLevel="0" collapsed="false">
      <c r="A917" s="1" t="s">
        <v>2099</v>
      </c>
      <c r="C917" s="27" t="s">
        <v>2100</v>
      </c>
      <c r="D917" s="27" t="s">
        <v>13</v>
      </c>
      <c r="E917" s="28"/>
      <c r="F917" s="29"/>
      <c r="G917" s="27"/>
      <c r="H917" s="30" t="s">
        <v>168</v>
      </c>
      <c r="I917" s="31" t="n">
        <v>3.49</v>
      </c>
      <c r="J917" s="31" t="s">
        <v>288</v>
      </c>
    </row>
    <row r="918" customFormat="false" ht="12.75" hidden="false" customHeight="false" outlineLevel="0" collapsed="false">
      <c r="A918" s="1" t="s">
        <v>2099</v>
      </c>
      <c r="C918" s="27" t="s">
        <v>2101</v>
      </c>
      <c r="D918" s="27" t="s">
        <v>88</v>
      </c>
      <c r="E918" s="28"/>
      <c r="F918" s="29"/>
      <c r="G918" s="27"/>
      <c r="H918" s="30" t="s">
        <v>168</v>
      </c>
      <c r="I918" s="31" t="n">
        <v>2.28</v>
      </c>
      <c r="J918" s="31" t="s">
        <v>288</v>
      </c>
    </row>
    <row r="919" customFormat="false" ht="12.75" hidden="false" customHeight="false" outlineLevel="0" collapsed="false">
      <c r="A919" s="1" t="s">
        <v>2099</v>
      </c>
      <c r="C919" s="27" t="s">
        <v>2102</v>
      </c>
      <c r="D919" s="27" t="s">
        <v>13</v>
      </c>
      <c r="E919" s="28"/>
      <c r="F919" s="29"/>
      <c r="G919" s="27"/>
      <c r="H919" s="30" t="s">
        <v>168</v>
      </c>
      <c r="I919" s="31" t="n">
        <v>2.39</v>
      </c>
      <c r="J919" s="31" t="s">
        <v>288</v>
      </c>
    </row>
    <row r="920" customFormat="false" ht="12.75" hidden="false" customHeight="false" outlineLevel="0" collapsed="false">
      <c r="A920" s="1" t="s">
        <v>2099</v>
      </c>
      <c r="C920" s="27" t="s">
        <v>2103</v>
      </c>
      <c r="D920" s="27" t="s">
        <v>13</v>
      </c>
      <c r="E920" s="28"/>
      <c r="F920" s="29"/>
      <c r="G920" s="27"/>
      <c r="H920" s="30" t="s">
        <v>168</v>
      </c>
      <c r="I920" s="31" t="n">
        <v>2.33</v>
      </c>
      <c r="J920" s="31" t="s">
        <v>288</v>
      </c>
    </row>
    <row r="922" customFormat="false" ht="18" hidden="false" customHeight="false" outlineLevel="0" collapsed="false">
      <c r="C922" s="15" t="s">
        <v>2104</v>
      </c>
      <c r="D922" s="45" t="s">
        <v>1</v>
      </c>
    </row>
    <row r="923" customFormat="false" ht="12.75" hidden="false" customHeight="false" outlineLevel="0" collapsed="false">
      <c r="A923" s="1" t="s">
        <v>2105</v>
      </c>
      <c r="C923" s="27" t="s">
        <v>2106</v>
      </c>
      <c r="D923" s="27" t="s">
        <v>49</v>
      </c>
      <c r="E923" s="28"/>
      <c r="F923" s="29"/>
      <c r="G923" s="27"/>
      <c r="H923" s="30" t="s">
        <v>168</v>
      </c>
      <c r="I923" s="31" t="n">
        <v>1.49</v>
      </c>
      <c r="J923" s="31" t="s">
        <v>2050</v>
      </c>
    </row>
    <row r="925" customFormat="false" ht="14.25" hidden="false" customHeight="true" outlineLevel="0" collapsed="false">
      <c r="B925" s="1" t="s">
        <v>2230</v>
      </c>
      <c r="C925" s="15" t="s">
        <v>2231</v>
      </c>
      <c r="D925" s="45" t="s">
        <v>1</v>
      </c>
    </row>
    <row r="926" customFormat="false" ht="12.75" hidden="false" customHeight="false" outlineLevel="0" collapsed="false">
      <c r="A926" s="1" t="s">
        <v>2232</v>
      </c>
      <c r="B926" s="1" t="s">
        <v>2230</v>
      </c>
      <c r="C926" s="70" t="s">
        <v>2233</v>
      </c>
      <c r="D926" s="70" t="s">
        <v>13</v>
      </c>
      <c r="E926" s="72" t="n">
        <v>2.1</v>
      </c>
      <c r="F926" s="73" t="n">
        <v>4.5</v>
      </c>
      <c r="G926" s="74" t="s">
        <v>2050</v>
      </c>
      <c r="I926" s="4"/>
    </row>
    <row r="927" customFormat="false" ht="12.75" hidden="false" customHeight="false" outlineLevel="0" collapsed="false">
      <c r="A927" s="1" t="s">
        <v>2232</v>
      </c>
      <c r="B927" s="1" t="s">
        <v>2230</v>
      </c>
      <c r="C927" s="70" t="s">
        <v>2234</v>
      </c>
      <c r="D927" s="70" t="s">
        <v>24</v>
      </c>
      <c r="E927" s="72" t="n">
        <v>2.2</v>
      </c>
      <c r="F927" s="73" t="n">
        <v>1.49</v>
      </c>
      <c r="G927" s="74" t="s">
        <v>2050</v>
      </c>
      <c r="I927" s="4"/>
    </row>
    <row r="929" customFormat="false" ht="18" hidden="false" customHeight="false" outlineLevel="0" collapsed="false">
      <c r="B929" s="1" t="s">
        <v>2235</v>
      </c>
      <c r="C929" s="15" t="s">
        <v>2236</v>
      </c>
      <c r="D929" s="45" t="s">
        <v>1</v>
      </c>
    </row>
    <row r="930" customFormat="false" ht="12.75" hidden="false" customHeight="false" outlineLevel="0" collapsed="false">
      <c r="A930" s="1" t="s">
        <v>2237</v>
      </c>
      <c r="B930" s="1" t="s">
        <v>2235</v>
      </c>
      <c r="C930" s="70" t="s">
        <v>2238</v>
      </c>
      <c r="D930" s="70" t="s">
        <v>13</v>
      </c>
      <c r="E930" s="72" t="n">
        <v>2.2</v>
      </c>
      <c r="F930" s="73" t="n">
        <v>1.79</v>
      </c>
      <c r="G930" s="74" t="s">
        <v>2050</v>
      </c>
      <c r="I930" s="4"/>
    </row>
    <row r="931" customFormat="false" ht="12.75" hidden="false" customHeight="false" outlineLevel="0" collapsed="false">
      <c r="A931" s="1" t="s">
        <v>2237</v>
      </c>
      <c r="B931" s="1" t="s">
        <v>2235</v>
      </c>
      <c r="C931" s="70" t="s">
        <v>2239</v>
      </c>
      <c r="D931" s="70" t="s">
        <v>18</v>
      </c>
      <c r="E931" s="72" t="n">
        <v>2.3</v>
      </c>
      <c r="F931" s="73" t="n">
        <v>1.19</v>
      </c>
      <c r="G931" s="74" t="s">
        <v>2050</v>
      </c>
      <c r="I931" s="4"/>
      <c r="K931" s="4"/>
      <c r="L931" s="4"/>
      <c r="M931" s="4"/>
      <c r="N931" s="4"/>
      <c r="O931" s="4"/>
      <c r="P931" s="4"/>
      <c r="Q931" s="4"/>
    </row>
    <row r="932" customFormat="false" ht="12.75" hidden="false" customHeight="false" outlineLevel="0" collapsed="false">
      <c r="A932" s="1" t="s">
        <v>2237</v>
      </c>
      <c r="B932" s="1" t="s">
        <v>2235</v>
      </c>
      <c r="C932" s="70" t="s">
        <v>2240</v>
      </c>
      <c r="D932" s="70" t="s">
        <v>20</v>
      </c>
      <c r="E932" s="72" t="n">
        <v>2.3</v>
      </c>
      <c r="F932" s="73" t="n">
        <v>1.19</v>
      </c>
      <c r="G932" s="74" t="s">
        <v>2050</v>
      </c>
      <c r="I932" s="4"/>
    </row>
    <row r="933" customFormat="false" ht="12.75" hidden="false" customHeight="false" outlineLevel="0" collapsed="false">
      <c r="A933" s="1" t="s">
        <v>2237</v>
      </c>
      <c r="B933" s="1" t="s">
        <v>2235</v>
      </c>
      <c r="C933" s="70" t="s">
        <v>2241</v>
      </c>
      <c r="D933" s="70" t="s">
        <v>51</v>
      </c>
      <c r="E933" s="72" t="n">
        <v>2.3</v>
      </c>
      <c r="F933" s="73" t="n">
        <v>1.19</v>
      </c>
      <c r="G933" s="74" t="s">
        <v>2050</v>
      </c>
      <c r="I933" s="4"/>
    </row>
    <row r="934" customFormat="false" ht="12.75" hidden="false" customHeight="false" outlineLevel="0" collapsed="false">
      <c r="A934" s="1" t="s">
        <v>2237</v>
      </c>
      <c r="B934" s="1" t="s">
        <v>2235</v>
      </c>
      <c r="C934" s="70" t="s">
        <v>2242</v>
      </c>
      <c r="D934" s="70" t="s">
        <v>24</v>
      </c>
      <c r="E934" s="72" t="n">
        <v>2.3</v>
      </c>
      <c r="F934" s="73" t="n">
        <v>1.19</v>
      </c>
      <c r="G934" s="74" t="s">
        <v>2050</v>
      </c>
      <c r="I934" s="4"/>
    </row>
    <row r="936" customFormat="false" ht="18" hidden="false" customHeight="false" outlineLevel="0" collapsed="false">
      <c r="C936" s="15" t="s">
        <v>2282</v>
      </c>
      <c r="D936" s="45" t="s">
        <v>1</v>
      </c>
    </row>
    <row r="937" customFormat="false" ht="12.75" hidden="false" customHeight="false" outlineLevel="0" collapsed="false">
      <c r="A937" s="1" t="s">
        <v>2283</v>
      </c>
      <c r="C937" s="70" t="s">
        <v>2284</v>
      </c>
      <c r="D937" s="70" t="s">
        <v>13</v>
      </c>
      <c r="E937" s="72" t="n">
        <v>1.9</v>
      </c>
      <c r="F937" s="73" t="n">
        <v>7.5</v>
      </c>
      <c r="G937" s="74" t="s">
        <v>1373</v>
      </c>
      <c r="I937" s="4"/>
    </row>
    <row r="938" customFormat="false" ht="12.75" hidden="false" customHeight="false" outlineLevel="0" collapsed="false">
      <c r="A938" s="1" t="s">
        <v>2283</v>
      </c>
      <c r="C938" s="70" t="s">
        <v>2285</v>
      </c>
      <c r="D938" s="70" t="s">
        <v>49</v>
      </c>
      <c r="E938" s="72" t="n">
        <v>1.9</v>
      </c>
      <c r="F938" s="73" t="n">
        <v>1.78</v>
      </c>
      <c r="G938" s="74" t="s">
        <v>1373</v>
      </c>
      <c r="I938" s="4"/>
    </row>
    <row r="939" customFormat="false" ht="12.75" hidden="false" customHeight="false" outlineLevel="0" collapsed="false">
      <c r="A939" s="1" t="s">
        <v>2283</v>
      </c>
      <c r="C939" s="70" t="s">
        <v>2286</v>
      </c>
      <c r="D939" s="70" t="s">
        <v>51</v>
      </c>
      <c r="E939" s="72" t="n">
        <v>2</v>
      </c>
      <c r="F939" s="73" t="n">
        <v>1.78</v>
      </c>
      <c r="G939" s="74" t="s">
        <v>1373</v>
      </c>
      <c r="I939" s="4"/>
    </row>
    <row r="940" customFormat="false" ht="12.75" hidden="false" customHeight="false" outlineLevel="0" collapsed="false">
      <c r="A940" s="1" t="s">
        <v>2283</v>
      </c>
      <c r="C940" s="70" t="s">
        <v>2287</v>
      </c>
      <c r="D940" s="70" t="s">
        <v>13</v>
      </c>
      <c r="E940" s="72" t="n">
        <v>2.1</v>
      </c>
      <c r="F940" s="73" t="n">
        <v>5.75</v>
      </c>
      <c r="G940" s="74" t="s">
        <v>1373</v>
      </c>
      <c r="I940" s="4"/>
    </row>
    <row r="941" customFormat="false" ht="12.75" hidden="false" customHeight="false" outlineLevel="0" collapsed="false">
      <c r="A941" s="1" t="s">
        <v>2283</v>
      </c>
      <c r="C941" s="70" t="s">
        <v>2288</v>
      </c>
      <c r="D941" s="70" t="s">
        <v>13</v>
      </c>
      <c r="E941" s="72" t="n">
        <v>2.3</v>
      </c>
      <c r="F941" s="73" t="n">
        <v>9.3</v>
      </c>
      <c r="G941" s="74" t="s">
        <v>1373</v>
      </c>
      <c r="I941" s="4"/>
    </row>
    <row r="942" customFormat="false" ht="12.75" hidden="false" customHeight="false" outlineLevel="0" collapsed="false">
      <c r="A942" s="1" t="s">
        <v>2283</v>
      </c>
      <c r="C942" s="70" t="s">
        <v>2289</v>
      </c>
      <c r="D942" s="70" t="s">
        <v>79</v>
      </c>
      <c r="E942" s="72" t="n">
        <v>2.3</v>
      </c>
      <c r="F942" s="73" t="n">
        <v>1.48</v>
      </c>
      <c r="G942" s="74" t="s">
        <v>1373</v>
      </c>
      <c r="I942" s="4"/>
    </row>
    <row r="943" customFormat="false" ht="12.75" hidden="false" customHeight="false" outlineLevel="0" collapsed="false">
      <c r="A943" s="1" t="s">
        <v>2283</v>
      </c>
      <c r="C943" s="70" t="s">
        <v>2290</v>
      </c>
      <c r="D943" s="70" t="s">
        <v>13</v>
      </c>
      <c r="E943" s="72" t="n">
        <v>2.4</v>
      </c>
      <c r="F943" s="73" t="n">
        <v>5.7</v>
      </c>
      <c r="G943" s="74" t="s">
        <v>1373</v>
      </c>
      <c r="I943" s="4"/>
    </row>
    <row r="945" customFormat="false" ht="18" hidden="false" customHeight="false" outlineLevel="0" collapsed="false">
      <c r="C945" s="15" t="s">
        <v>2291</v>
      </c>
      <c r="D945" s="45" t="s">
        <v>1</v>
      </c>
    </row>
    <row r="946" customFormat="false" ht="12.75" hidden="false" customHeight="false" outlineLevel="0" collapsed="false">
      <c r="A946" s="1" t="s">
        <v>2292</v>
      </c>
      <c r="C946" s="70" t="s">
        <v>2293</v>
      </c>
      <c r="D946" s="70" t="s">
        <v>77</v>
      </c>
      <c r="E946" s="72" t="n">
        <v>2.5</v>
      </c>
      <c r="F946" s="73" t="n">
        <v>2.08</v>
      </c>
      <c r="G946" s="74" t="s">
        <v>1373</v>
      </c>
      <c r="I946" s="4"/>
    </row>
    <row r="947" customFormat="false" ht="12.75" hidden="false" customHeight="false" outlineLevel="0" collapsed="false">
      <c r="A947" s="1" t="s">
        <v>2292</v>
      </c>
      <c r="C947" s="70" t="s">
        <v>2294</v>
      </c>
      <c r="D947" s="70" t="s">
        <v>13</v>
      </c>
      <c r="E947" s="72" t="n">
        <v>2.5</v>
      </c>
      <c r="F947" s="73" t="n">
        <v>3.35</v>
      </c>
      <c r="G947" s="74" t="s">
        <v>1373</v>
      </c>
      <c r="I947" s="4"/>
    </row>
    <row r="948" customFormat="false" ht="12.75" hidden="false" customHeight="false" outlineLevel="0" collapsed="false">
      <c r="A948" s="1" t="s">
        <v>2292</v>
      </c>
      <c r="C948" s="70" t="s">
        <v>2295</v>
      </c>
      <c r="D948" s="70"/>
      <c r="E948" s="72" t="n">
        <v>2.2</v>
      </c>
      <c r="F948" s="73" t="n">
        <v>0.75</v>
      </c>
      <c r="G948" s="74" t="s">
        <v>1373</v>
      </c>
      <c r="I948" s="4"/>
    </row>
    <row r="949" customFormat="false" ht="12.75" hidden="false" customHeight="false" outlineLevel="0" collapsed="false">
      <c r="A949" s="1" t="s">
        <v>2292</v>
      </c>
      <c r="C949" s="70" t="s">
        <v>2296</v>
      </c>
      <c r="D949" s="70"/>
      <c r="E949" s="72" t="n">
        <v>1.6</v>
      </c>
      <c r="F949" s="73" t="n">
        <v>1.26</v>
      </c>
      <c r="G949" s="74" t="s">
        <v>1373</v>
      </c>
      <c r="I949" s="4"/>
    </row>
    <row r="950" customFormat="false" ht="12.75" hidden="false" customHeight="false" outlineLevel="0" collapsed="false">
      <c r="A950" s="1" t="s">
        <v>2292</v>
      </c>
      <c r="C950" s="70" t="s">
        <v>2297</v>
      </c>
      <c r="D950" s="70"/>
      <c r="E950" s="72" t="n">
        <v>1.8</v>
      </c>
      <c r="F950" s="73" t="n">
        <v>0.16</v>
      </c>
      <c r="G950" s="74" t="s">
        <v>1373</v>
      </c>
      <c r="I950" s="4"/>
    </row>
    <row r="951" customFormat="false" ht="12.75" hidden="false" customHeight="false" outlineLevel="0" collapsed="false">
      <c r="A951" s="1" t="s">
        <v>2292</v>
      </c>
      <c r="C951" s="70" t="s">
        <v>2298</v>
      </c>
      <c r="D951" s="70"/>
      <c r="E951" s="72" t="n">
        <v>1.7</v>
      </c>
      <c r="F951" s="73" t="n">
        <v>0.93</v>
      </c>
      <c r="G951" s="74" t="s">
        <v>1373</v>
      </c>
      <c r="I951" s="4"/>
    </row>
    <row r="952" customFormat="false" ht="12.75" hidden="false" customHeight="false" outlineLevel="0" collapsed="false">
      <c r="A952" s="1" t="s">
        <v>2292</v>
      </c>
      <c r="C952" s="70" t="s">
        <v>2299</v>
      </c>
      <c r="D952" s="70"/>
      <c r="E952" s="72" t="n">
        <v>1.6</v>
      </c>
      <c r="F952" s="73" t="n">
        <v>0.22</v>
      </c>
      <c r="G952" s="74" t="s">
        <v>1373</v>
      </c>
      <c r="I952" s="4"/>
    </row>
    <row r="953" customFormat="false" ht="12.75" hidden="false" customHeight="false" outlineLevel="0" collapsed="false">
      <c r="A953" s="1" t="s">
        <v>2292</v>
      </c>
      <c r="C953" s="70" t="s">
        <v>2300</v>
      </c>
      <c r="D953" s="70"/>
      <c r="E953" s="72" t="n">
        <v>1.7</v>
      </c>
      <c r="F953" s="73" t="n">
        <v>0.22</v>
      </c>
      <c r="G953" s="74" t="s">
        <v>1373</v>
      </c>
      <c r="I953" s="4"/>
    </row>
    <row r="954" customFormat="false" ht="12.75" hidden="false" customHeight="false" outlineLevel="0" collapsed="false">
      <c r="A954" s="1" t="s">
        <v>2292</v>
      </c>
      <c r="C954" s="70" t="s">
        <v>2301</v>
      </c>
      <c r="D954" s="70"/>
      <c r="E954" s="72" t="n">
        <v>2.1</v>
      </c>
      <c r="F954" s="73" t="n">
        <v>0.37</v>
      </c>
      <c r="G954" s="74" t="s">
        <v>1373</v>
      </c>
      <c r="I954" s="4"/>
    </row>
    <row r="955" customFormat="false" ht="12.75" hidden="false" customHeight="false" outlineLevel="0" collapsed="false">
      <c r="F955" s="4"/>
    </row>
    <row r="956" customFormat="false" ht="18" hidden="false" customHeight="false" outlineLevel="0" collapsed="false">
      <c r="C956" s="15" t="s">
        <v>2313</v>
      </c>
      <c r="D956" s="45" t="s">
        <v>1</v>
      </c>
    </row>
    <row r="957" customFormat="false" ht="12.75" hidden="false" customHeight="false" outlineLevel="0" collapsed="false">
      <c r="A957" s="1" t="s">
        <v>2314</v>
      </c>
      <c r="C957" s="70" t="s">
        <v>2315</v>
      </c>
      <c r="D957" s="70" t="s">
        <v>13</v>
      </c>
      <c r="E957" s="72" t="n">
        <v>1.8</v>
      </c>
      <c r="F957" s="73" t="n">
        <v>4.65</v>
      </c>
      <c r="G957" s="74" t="s">
        <v>2251</v>
      </c>
      <c r="I957" s="4"/>
    </row>
    <row r="958" customFormat="false" ht="12.75" hidden="false" customHeight="false" outlineLevel="0" collapsed="false">
      <c r="A958" s="1" t="s">
        <v>2314</v>
      </c>
      <c r="C958" s="70" t="s">
        <v>2316</v>
      </c>
      <c r="D958" s="70" t="s">
        <v>24</v>
      </c>
      <c r="E958" s="72" t="n">
        <v>2.1</v>
      </c>
      <c r="F958" s="73" t="n">
        <v>2.77</v>
      </c>
      <c r="G958" s="74" t="s">
        <v>2251</v>
      </c>
      <c r="I958" s="4"/>
    </row>
    <row r="959" customFormat="false" ht="12.75" hidden="false" customHeight="false" outlineLevel="0" collapsed="false">
      <c r="A959" s="1" t="s">
        <v>2314</v>
      </c>
      <c r="C959" s="70" t="s">
        <v>2317</v>
      </c>
      <c r="D959" s="70" t="s">
        <v>70</v>
      </c>
      <c r="E959" s="72" t="n">
        <v>2.2</v>
      </c>
      <c r="F959" s="73" t="n">
        <v>1.77</v>
      </c>
      <c r="G959" s="74" t="s">
        <v>2251</v>
      </c>
      <c r="I959" s="4"/>
    </row>
    <row r="960" customFormat="false" ht="12.75" hidden="false" customHeight="false" outlineLevel="0" collapsed="false">
      <c r="A960" s="1" t="s">
        <v>2314</v>
      </c>
      <c r="C960" s="70" t="s">
        <v>2318</v>
      </c>
      <c r="D960" s="70" t="s">
        <v>2319</v>
      </c>
      <c r="E960" s="72" t="n">
        <v>2.3</v>
      </c>
      <c r="F960" s="73" t="n">
        <v>3.1</v>
      </c>
      <c r="G960" s="74" t="s">
        <v>2251</v>
      </c>
      <c r="I960" s="4"/>
    </row>
    <row r="961" customFormat="false" ht="12.75" hidden="false" customHeight="false" outlineLevel="0" collapsed="false">
      <c r="A961" s="1" t="s">
        <v>2314</v>
      </c>
      <c r="C961" s="70" t="s">
        <v>2320</v>
      </c>
      <c r="D961" s="70" t="s">
        <v>18</v>
      </c>
      <c r="E961" s="72" t="n">
        <v>1.8</v>
      </c>
      <c r="F961" s="73" t="n">
        <v>1.51</v>
      </c>
      <c r="G961" s="74" t="s">
        <v>2251</v>
      </c>
      <c r="I961" s="4"/>
    </row>
    <row r="962" customFormat="false" ht="12.75" hidden="false" customHeight="false" outlineLevel="0" collapsed="false">
      <c r="A962" s="1" t="s">
        <v>2321</v>
      </c>
      <c r="B962" s="1" t="s">
        <v>67</v>
      </c>
      <c r="C962" s="70" t="s">
        <v>2322</v>
      </c>
      <c r="D962" s="70" t="s">
        <v>13</v>
      </c>
      <c r="E962" s="72" t="n">
        <v>1.8</v>
      </c>
      <c r="F962" s="73" t="n">
        <v>4</v>
      </c>
      <c r="G962" s="74" t="s">
        <v>2251</v>
      </c>
      <c r="I962" s="4"/>
    </row>
    <row r="963" customFormat="false" ht="12.75" hidden="false" customHeight="false" outlineLevel="0" collapsed="false">
      <c r="A963" s="1" t="s">
        <v>2321</v>
      </c>
      <c r="C963" s="70" t="s">
        <v>2323</v>
      </c>
      <c r="D963" s="70" t="s">
        <v>647</v>
      </c>
      <c r="E963" s="72" t="n">
        <v>2</v>
      </c>
      <c r="F963" s="73" t="n">
        <v>4.35</v>
      </c>
      <c r="G963" s="74" t="s">
        <v>2251</v>
      </c>
      <c r="I963" s="4"/>
    </row>
    <row r="964" customFormat="false" ht="12.75" hidden="false" customHeight="false" outlineLevel="0" collapsed="false">
      <c r="A964" s="1" t="s">
        <v>2321</v>
      </c>
      <c r="C964" s="70" t="s">
        <v>2324</v>
      </c>
      <c r="D964" s="70" t="s">
        <v>13</v>
      </c>
      <c r="E964" s="72" t="n">
        <v>2.4</v>
      </c>
      <c r="F964" s="73" t="n">
        <v>4.55</v>
      </c>
      <c r="G964" s="74" t="s">
        <v>2251</v>
      </c>
      <c r="I964" s="4"/>
    </row>
    <row r="965" customFormat="false" ht="12.75" hidden="false" customHeight="false" outlineLevel="0" collapsed="false">
      <c r="A965" s="1" t="s">
        <v>2325</v>
      </c>
      <c r="C965" s="70" t="s">
        <v>2326</v>
      </c>
      <c r="D965" s="70" t="s">
        <v>1675</v>
      </c>
      <c r="E965" s="72" t="n">
        <v>1.8</v>
      </c>
      <c r="F965" s="73" t="n">
        <v>3.1</v>
      </c>
      <c r="G965" s="74" t="s">
        <v>2251</v>
      </c>
      <c r="I965" s="4"/>
    </row>
    <row r="966" customFormat="false" ht="12.75" hidden="false" customHeight="false" outlineLevel="0" collapsed="false">
      <c r="A966" s="1" t="s">
        <v>2325</v>
      </c>
      <c r="C966" s="70" t="s">
        <v>2327</v>
      </c>
      <c r="D966" s="70" t="s">
        <v>49</v>
      </c>
      <c r="E966" s="72" t="n">
        <v>1.8</v>
      </c>
      <c r="F966" s="73" t="n">
        <v>1.63</v>
      </c>
      <c r="G966" s="74" t="s">
        <v>2251</v>
      </c>
      <c r="I966" s="4"/>
    </row>
    <row r="967" customFormat="false" ht="12.75" hidden="false" customHeight="false" outlineLevel="0" collapsed="false">
      <c r="A967" s="1" t="s">
        <v>2325</v>
      </c>
      <c r="C967" s="70" t="s">
        <v>2328</v>
      </c>
      <c r="D967" s="70" t="s">
        <v>70</v>
      </c>
      <c r="E967" s="72" t="n">
        <v>2.4</v>
      </c>
      <c r="F967" s="73" t="n">
        <v>1.64</v>
      </c>
      <c r="G967" s="74" t="s">
        <v>2251</v>
      </c>
      <c r="I967" s="4"/>
    </row>
    <row r="969" customFormat="false" ht="18" hidden="false" customHeight="false" outlineLevel="0" collapsed="false">
      <c r="C969" s="15" t="s">
        <v>2352</v>
      </c>
      <c r="D969" s="45" t="s">
        <v>1</v>
      </c>
    </row>
    <row r="970" customFormat="false" ht="12.75" hidden="false" customHeight="false" outlineLevel="0" collapsed="false">
      <c r="A970" s="1" t="s">
        <v>2353</v>
      </c>
      <c r="C970" s="27" t="s">
        <v>2354</v>
      </c>
      <c r="D970" s="27" t="s">
        <v>77</v>
      </c>
      <c r="E970" s="28"/>
      <c r="F970" s="29"/>
      <c r="G970" s="27"/>
      <c r="H970" s="30" t="s">
        <v>61</v>
      </c>
      <c r="I970" s="31" t="n">
        <v>2.99</v>
      </c>
      <c r="J970" s="31" t="s">
        <v>2251</v>
      </c>
    </row>
    <row r="971" customFormat="false" ht="12.75" hidden="false" customHeight="false" outlineLevel="0" collapsed="false">
      <c r="A971" s="1" t="s">
        <v>2353</v>
      </c>
      <c r="C971" s="27" t="s">
        <v>2355</v>
      </c>
      <c r="D971" s="27" t="s">
        <v>13</v>
      </c>
      <c r="E971" s="28"/>
      <c r="F971" s="29"/>
      <c r="G971" s="27"/>
      <c r="H971" s="30" t="s">
        <v>61</v>
      </c>
      <c r="I971" s="31" t="n">
        <v>2.5</v>
      </c>
      <c r="J971" s="31" t="s">
        <v>2251</v>
      </c>
    </row>
    <row r="972" customFormat="false" ht="12.75" hidden="false" customHeight="false" outlineLevel="0" collapsed="false">
      <c r="A972" s="1" t="s">
        <v>2353</v>
      </c>
      <c r="C972" s="27" t="s">
        <v>2356</v>
      </c>
      <c r="D972" s="27" t="s">
        <v>507</v>
      </c>
      <c r="E972" s="28"/>
      <c r="F972" s="29"/>
      <c r="G972" s="27"/>
      <c r="H972" s="30" t="s">
        <v>61</v>
      </c>
      <c r="I972" s="31" t="n">
        <v>2.79</v>
      </c>
      <c r="J972" s="31" t="s">
        <v>2251</v>
      </c>
    </row>
    <row r="973" customFormat="false" ht="12.75" hidden="false" customHeight="false" outlineLevel="0" collapsed="false">
      <c r="A973" s="1" t="s">
        <v>2357</v>
      </c>
      <c r="C973" s="27" t="s">
        <v>2358</v>
      </c>
      <c r="D973" s="27" t="s">
        <v>13</v>
      </c>
      <c r="E973" s="28"/>
      <c r="F973" s="29"/>
      <c r="G973" s="27"/>
      <c r="H973" s="30" t="s">
        <v>61</v>
      </c>
      <c r="I973" s="31" t="n">
        <v>6.49</v>
      </c>
      <c r="J973" s="31" t="s">
        <v>2251</v>
      </c>
    </row>
    <row r="974" customFormat="false" ht="12.75" hidden="false" customHeight="false" outlineLevel="0" collapsed="false">
      <c r="A974" s="1" t="s">
        <v>2357</v>
      </c>
      <c r="C974" s="27" t="s">
        <v>2359</v>
      </c>
      <c r="D974" s="27" t="s">
        <v>13</v>
      </c>
      <c r="E974" s="28"/>
      <c r="F974" s="29"/>
      <c r="G974" s="27"/>
      <c r="H974" s="30" t="s">
        <v>61</v>
      </c>
      <c r="I974" s="31" t="n">
        <v>4.99</v>
      </c>
      <c r="J974" s="31" t="s">
        <v>2251</v>
      </c>
    </row>
    <row r="975" customFormat="false" ht="12.75" hidden="false" customHeight="false" outlineLevel="0" collapsed="false">
      <c r="A975" s="1" t="s">
        <v>2360</v>
      </c>
      <c r="C975" s="27" t="s">
        <v>2361</v>
      </c>
      <c r="D975" s="27" t="s">
        <v>647</v>
      </c>
      <c r="E975" s="28"/>
      <c r="F975" s="29"/>
      <c r="G975" s="27"/>
      <c r="H975" s="30" t="s">
        <v>61</v>
      </c>
      <c r="I975" s="31" t="n">
        <v>4.3</v>
      </c>
      <c r="J975" s="31" t="s">
        <v>2251</v>
      </c>
    </row>
    <row r="976" customFormat="false" ht="12.75" hidden="false" customHeight="false" outlineLevel="0" collapsed="false">
      <c r="A976" s="1" t="s">
        <v>2360</v>
      </c>
      <c r="C976" s="27" t="s">
        <v>2362</v>
      </c>
      <c r="D976" s="27" t="s">
        <v>13</v>
      </c>
      <c r="E976" s="28"/>
      <c r="F976" s="29"/>
      <c r="G976" s="27"/>
      <c r="H976" s="30" t="s">
        <v>61</v>
      </c>
      <c r="I976" s="31" t="n">
        <v>4.99</v>
      </c>
      <c r="J976" s="31" t="s">
        <v>2251</v>
      </c>
    </row>
    <row r="977" customFormat="false" ht="12.75" hidden="false" customHeight="false" outlineLevel="0" collapsed="false">
      <c r="A977" s="1" t="s">
        <v>2363</v>
      </c>
      <c r="C977" s="27" t="s">
        <v>2364</v>
      </c>
      <c r="D977" s="27" t="s">
        <v>2365</v>
      </c>
      <c r="E977" s="28"/>
      <c r="F977" s="29"/>
      <c r="G977" s="27"/>
      <c r="H977" s="30" t="s">
        <v>61</v>
      </c>
      <c r="I977" s="31" t="n">
        <v>0.9</v>
      </c>
      <c r="J977" s="31" t="s">
        <v>2251</v>
      </c>
    </row>
    <row r="978" customFormat="false" ht="12.75" hidden="false" customHeight="false" outlineLevel="0" collapsed="false">
      <c r="A978" s="1" t="s">
        <v>2363</v>
      </c>
      <c r="C978" s="27" t="s">
        <v>2366</v>
      </c>
      <c r="D978" s="27" t="s">
        <v>24</v>
      </c>
      <c r="E978" s="28"/>
      <c r="F978" s="29"/>
      <c r="G978" s="27"/>
      <c r="H978" s="30" t="s">
        <v>61</v>
      </c>
      <c r="I978" s="31" t="n">
        <v>0.9</v>
      </c>
      <c r="J978" s="31" t="s">
        <v>2251</v>
      </c>
    </row>
    <row r="979" customFormat="false" ht="12.75" hidden="false" customHeight="false" outlineLevel="0" collapsed="false">
      <c r="A979" s="1" t="s">
        <v>2363</v>
      </c>
      <c r="C979" s="27" t="s">
        <v>2367</v>
      </c>
      <c r="D979" s="27" t="s">
        <v>20</v>
      </c>
      <c r="E979" s="28"/>
      <c r="F979" s="29"/>
      <c r="G979" s="27"/>
      <c r="H979" s="30" t="s">
        <v>61</v>
      </c>
      <c r="I979" s="31" t="n">
        <v>0.9</v>
      </c>
      <c r="J979" s="31" t="s">
        <v>2251</v>
      </c>
    </row>
    <row r="980" customFormat="false" ht="12.75" hidden="false" customHeight="false" outlineLevel="0" collapsed="false">
      <c r="A980" s="1" t="s">
        <v>2363</v>
      </c>
      <c r="C980" s="27" t="s">
        <v>2368</v>
      </c>
      <c r="D980" s="27" t="s">
        <v>13</v>
      </c>
      <c r="E980" s="28"/>
      <c r="F980" s="29"/>
      <c r="G980" s="27"/>
      <c r="H980" s="30" t="s">
        <v>61</v>
      </c>
      <c r="I980" s="31" t="n">
        <v>2.19</v>
      </c>
      <c r="J980" s="31" t="s">
        <v>2251</v>
      </c>
    </row>
    <row r="981" customFormat="false" ht="12.75" hidden="false" customHeight="false" outlineLevel="0" collapsed="false">
      <c r="A981" s="1" t="s">
        <v>2363</v>
      </c>
      <c r="C981" s="27" t="s">
        <v>2369</v>
      </c>
      <c r="D981" s="27" t="s">
        <v>70</v>
      </c>
      <c r="E981" s="28"/>
      <c r="F981" s="29"/>
      <c r="G981" s="27"/>
      <c r="H981" s="30" t="s">
        <v>61</v>
      </c>
      <c r="I981" s="31" t="n">
        <v>0.95</v>
      </c>
      <c r="J981" s="31" t="s">
        <v>2251</v>
      </c>
    </row>
    <row r="982" customFormat="false" ht="12.75" hidden="false" customHeight="false" outlineLevel="0" collapsed="false">
      <c r="A982" s="1" t="s">
        <v>2363</v>
      </c>
      <c r="C982" s="27" t="s">
        <v>2370</v>
      </c>
      <c r="D982" s="27" t="s">
        <v>51</v>
      </c>
      <c r="E982" s="28"/>
      <c r="F982" s="29"/>
      <c r="G982" s="27"/>
      <c r="H982" s="30" t="s">
        <v>61</v>
      </c>
      <c r="I982" s="31" t="n">
        <v>0.95</v>
      </c>
      <c r="J982" s="31" t="s">
        <v>2251</v>
      </c>
    </row>
    <row r="983" customFormat="false" ht="12.75" hidden="false" customHeight="false" outlineLevel="0" collapsed="false">
      <c r="A983" s="1" t="s">
        <v>2363</v>
      </c>
      <c r="C983" s="27" t="s">
        <v>2371</v>
      </c>
      <c r="D983" s="27" t="s">
        <v>26</v>
      </c>
      <c r="E983" s="28"/>
      <c r="F983" s="29"/>
      <c r="G983" s="27"/>
      <c r="H983" s="30" t="s">
        <v>61</v>
      </c>
      <c r="I983" s="31" t="n">
        <v>0.95</v>
      </c>
      <c r="J983" s="31" t="s">
        <v>2251</v>
      </c>
    </row>
    <row r="984" customFormat="false" ht="12.75" hidden="false" customHeight="false" outlineLevel="0" collapsed="false">
      <c r="A984" s="1" t="s">
        <v>2363</v>
      </c>
      <c r="C984" s="27" t="s">
        <v>2372</v>
      </c>
      <c r="D984" s="27" t="s">
        <v>13</v>
      </c>
      <c r="E984" s="28"/>
      <c r="F984" s="29"/>
      <c r="G984" s="27"/>
      <c r="H984" s="30" t="s">
        <v>168</v>
      </c>
      <c r="I984" s="31" t="n">
        <v>6.98</v>
      </c>
      <c r="J984" s="31" t="s">
        <v>2251</v>
      </c>
    </row>
    <row r="985" customFormat="false" ht="12.75" hidden="false" customHeight="false" outlineLevel="0" collapsed="false">
      <c r="A985" s="1" t="s">
        <v>2363</v>
      </c>
      <c r="C985" s="27" t="s">
        <v>2373</v>
      </c>
      <c r="D985" s="27" t="s">
        <v>13</v>
      </c>
      <c r="E985" s="28"/>
      <c r="F985" s="29"/>
      <c r="G985" s="27"/>
      <c r="H985" s="30" t="s">
        <v>168</v>
      </c>
      <c r="I985" s="31" t="n">
        <v>1.94</v>
      </c>
      <c r="J985" s="31" t="s">
        <v>2251</v>
      </c>
    </row>
    <row r="986" customFormat="false" ht="12.75" hidden="false" customHeight="false" outlineLevel="0" collapsed="false">
      <c r="A986" s="1" t="s">
        <v>2363</v>
      </c>
      <c r="C986" s="27" t="s">
        <v>2374</v>
      </c>
      <c r="D986" s="27" t="s">
        <v>13</v>
      </c>
      <c r="E986" s="28"/>
      <c r="F986" s="29"/>
      <c r="G986" s="27"/>
      <c r="H986" s="30" t="s">
        <v>168</v>
      </c>
      <c r="I986" s="31" t="n">
        <v>1.83</v>
      </c>
      <c r="J986" s="31" t="s">
        <v>2251</v>
      </c>
    </row>
    <row r="988" customFormat="false" ht="18" hidden="false" customHeight="false" outlineLevel="0" collapsed="false">
      <c r="C988" s="15" t="s">
        <v>2392</v>
      </c>
      <c r="D988" s="45" t="s">
        <v>1</v>
      </c>
    </row>
    <row r="989" customFormat="false" ht="12.75" hidden="false" customHeight="false" outlineLevel="0" collapsed="false">
      <c r="A989" s="1" t="s">
        <v>2393</v>
      </c>
      <c r="C989" s="27" t="s">
        <v>2394</v>
      </c>
      <c r="D989" s="27" t="s">
        <v>507</v>
      </c>
      <c r="E989" s="28"/>
      <c r="F989" s="29"/>
      <c r="G989" s="27"/>
      <c r="H989" s="30" t="s">
        <v>61</v>
      </c>
      <c r="I989" s="31" t="n">
        <v>1.99</v>
      </c>
      <c r="J989" s="31" t="s">
        <v>2377</v>
      </c>
    </row>
    <row r="991" customFormat="false" ht="47.25" hidden="false" customHeight="false" outlineLevel="0" collapsed="false">
      <c r="C991" s="52" t="s">
        <v>2454</v>
      </c>
      <c r="D991" s="11" t="s">
        <v>1</v>
      </c>
    </row>
    <row r="992" customFormat="false" ht="12.75" hidden="false" customHeight="false" outlineLevel="0" collapsed="false">
      <c r="A992" s="1" t="s">
        <v>2455</v>
      </c>
      <c r="C992" s="70" t="s">
        <v>2456</v>
      </c>
      <c r="D992" s="70" t="s">
        <v>77</v>
      </c>
      <c r="E992" s="72" t="n">
        <v>2.2</v>
      </c>
      <c r="F992" s="73" t="n">
        <v>0.65</v>
      </c>
      <c r="G992" s="74" t="s">
        <v>392</v>
      </c>
      <c r="I992" s="4"/>
    </row>
    <row r="993" customFormat="false" ht="12.75" hidden="false" customHeight="false" outlineLevel="0" collapsed="false">
      <c r="A993" s="1" t="s">
        <v>2455</v>
      </c>
      <c r="B993" s="1" t="s">
        <v>67</v>
      </c>
      <c r="C993" s="70" t="s">
        <v>2457</v>
      </c>
      <c r="D993" s="70" t="s">
        <v>24</v>
      </c>
      <c r="E993" s="72" t="n">
        <v>2.3</v>
      </c>
      <c r="F993" s="73" t="n">
        <v>0.5</v>
      </c>
      <c r="G993" s="74" t="s">
        <v>392</v>
      </c>
      <c r="I993" s="4"/>
    </row>
    <row r="994" customFormat="false" ht="12.75" hidden="false" customHeight="false" outlineLevel="0" collapsed="false">
      <c r="A994" s="1" t="s">
        <v>2455</v>
      </c>
      <c r="C994" s="90" t="s">
        <v>2458</v>
      </c>
      <c r="D994" s="90" t="s">
        <v>70</v>
      </c>
      <c r="E994" s="91" t="n">
        <v>2.4</v>
      </c>
      <c r="F994" s="92" t="n">
        <v>0.45</v>
      </c>
      <c r="G994" s="96" t="s">
        <v>392</v>
      </c>
      <c r="H994" s="96" t="s">
        <v>522</v>
      </c>
      <c r="I994" s="96" t="n">
        <v>0.9</v>
      </c>
      <c r="J994" s="96" t="s">
        <v>2459</v>
      </c>
    </row>
    <row r="995" customFormat="false" ht="12.75" hidden="false" customHeight="false" outlineLevel="0" collapsed="false">
      <c r="A995" s="1" t="s">
        <v>2455</v>
      </c>
      <c r="C995" s="70" t="s">
        <v>2460</v>
      </c>
      <c r="D995" s="70" t="s">
        <v>20</v>
      </c>
      <c r="E995" s="72" t="n">
        <v>2.5</v>
      </c>
      <c r="F995" s="73" t="n">
        <v>0.45</v>
      </c>
      <c r="G995" s="74" t="s">
        <v>392</v>
      </c>
      <c r="I995" s="4"/>
    </row>
    <row r="996" customFormat="false" ht="12.75" hidden="false" customHeight="false" outlineLevel="0" collapsed="false">
      <c r="A996" s="1" t="s">
        <v>2461</v>
      </c>
      <c r="C996" s="70" t="s">
        <v>2462</v>
      </c>
      <c r="D996" s="70" t="s">
        <v>20</v>
      </c>
      <c r="E996" s="72" t="n">
        <v>1.7</v>
      </c>
      <c r="F996" s="73" t="n">
        <v>0.51</v>
      </c>
      <c r="G996" s="74" t="s">
        <v>392</v>
      </c>
      <c r="I996" s="4"/>
    </row>
    <row r="997" customFormat="false" ht="12.75" hidden="false" customHeight="false" outlineLevel="0" collapsed="false">
      <c r="A997" s="1" t="s">
        <v>2461</v>
      </c>
      <c r="C997" s="70" t="s">
        <v>2463</v>
      </c>
      <c r="D997" s="70" t="s">
        <v>77</v>
      </c>
      <c r="E997" s="72" t="n">
        <v>2.1</v>
      </c>
      <c r="F997" s="73" t="n">
        <v>0.79</v>
      </c>
      <c r="G997" s="74" t="s">
        <v>392</v>
      </c>
      <c r="I997" s="4"/>
    </row>
    <row r="998" customFormat="false" ht="12.75" hidden="false" customHeight="false" outlineLevel="0" collapsed="false">
      <c r="A998" s="1" t="s">
        <v>2461</v>
      </c>
      <c r="C998" s="70" t="s">
        <v>2464</v>
      </c>
      <c r="D998" s="70" t="s">
        <v>13</v>
      </c>
      <c r="E998" s="72" t="n">
        <v>1.15</v>
      </c>
      <c r="F998" s="73" t="n">
        <v>2.1</v>
      </c>
      <c r="G998" s="74" t="s">
        <v>392</v>
      </c>
      <c r="I998" s="4"/>
    </row>
    <row r="999" customFormat="false" ht="12.75" hidden="false" customHeight="false" outlineLevel="0" collapsed="false">
      <c r="A999" s="1" t="s">
        <v>2465</v>
      </c>
      <c r="C999" s="70" t="s">
        <v>2466</v>
      </c>
      <c r="D999" s="70" t="s">
        <v>77</v>
      </c>
      <c r="E999" s="72" t="n">
        <v>1.8</v>
      </c>
      <c r="F999" s="73" t="n">
        <v>0.57</v>
      </c>
      <c r="G999" s="74" t="s">
        <v>392</v>
      </c>
      <c r="I999" s="4"/>
    </row>
    <row r="1000" customFormat="false" ht="12.75" hidden="false" customHeight="false" outlineLevel="0" collapsed="false">
      <c r="A1000" s="1" t="s">
        <v>2465</v>
      </c>
      <c r="C1000" s="70" t="s">
        <v>2467</v>
      </c>
      <c r="D1000" s="70" t="s">
        <v>13</v>
      </c>
      <c r="E1000" s="72" t="n">
        <v>1.9</v>
      </c>
      <c r="F1000" s="73" t="n">
        <v>0.72</v>
      </c>
      <c r="G1000" s="74" t="s">
        <v>392</v>
      </c>
      <c r="I1000" s="4"/>
    </row>
    <row r="1001" customFormat="false" ht="12.75" hidden="false" customHeight="false" outlineLevel="0" collapsed="false">
      <c r="A1001" s="1" t="s">
        <v>2468</v>
      </c>
      <c r="C1001" s="27" t="s">
        <v>2469</v>
      </c>
      <c r="D1001" s="27" t="s">
        <v>13</v>
      </c>
      <c r="E1001" s="28"/>
      <c r="F1001" s="29"/>
      <c r="G1001" s="27"/>
      <c r="H1001" s="30" t="s">
        <v>61</v>
      </c>
      <c r="I1001" s="31" t="n">
        <v>1.25</v>
      </c>
      <c r="J1001" s="31" t="s">
        <v>2459</v>
      </c>
    </row>
    <row r="1002" customFormat="false" ht="12.75" hidden="false" customHeight="false" outlineLevel="0" collapsed="false">
      <c r="A1002" s="1" t="s">
        <v>2468</v>
      </c>
      <c r="C1002" s="27" t="s">
        <v>2470</v>
      </c>
      <c r="D1002" s="27" t="s">
        <v>13</v>
      </c>
      <c r="E1002" s="28"/>
      <c r="F1002" s="29"/>
      <c r="G1002" s="27"/>
      <c r="H1002" s="30" t="s">
        <v>61</v>
      </c>
      <c r="I1002" s="31" t="n">
        <v>1.46</v>
      </c>
      <c r="J1002" s="31" t="s">
        <v>2459</v>
      </c>
    </row>
    <row r="1003" customFormat="false" ht="12.75" hidden="false" customHeight="false" outlineLevel="0" collapsed="false">
      <c r="A1003" s="1" t="s">
        <v>2468</v>
      </c>
      <c r="C1003" s="27" t="s">
        <v>2471</v>
      </c>
      <c r="D1003" s="27" t="s">
        <v>507</v>
      </c>
      <c r="E1003" s="28"/>
      <c r="F1003" s="29"/>
      <c r="G1003" s="27"/>
      <c r="H1003" s="30" t="s">
        <v>61</v>
      </c>
      <c r="I1003" s="31" t="n">
        <v>1.06</v>
      </c>
      <c r="J1003" s="31" t="s">
        <v>2459</v>
      </c>
    </row>
    <row r="1004" customFormat="false" ht="12.75" hidden="false" customHeight="false" outlineLevel="0" collapsed="false">
      <c r="A1004" s="1" t="s">
        <v>2468</v>
      </c>
      <c r="C1004" s="27" t="s">
        <v>2472</v>
      </c>
      <c r="D1004" s="27" t="s">
        <v>88</v>
      </c>
      <c r="E1004" s="28"/>
      <c r="F1004" s="29"/>
      <c r="G1004" s="27"/>
      <c r="H1004" s="30" t="s">
        <v>61</v>
      </c>
      <c r="I1004" s="31" t="n">
        <v>1.25</v>
      </c>
      <c r="J1004" s="31" t="s">
        <v>2459</v>
      </c>
    </row>
    <row r="1005" customFormat="false" ht="12.75" hidden="false" customHeight="false" outlineLevel="0" collapsed="false">
      <c r="A1005" s="1" t="s">
        <v>2468</v>
      </c>
      <c r="C1005" s="27" t="s">
        <v>2473</v>
      </c>
      <c r="D1005" s="27" t="s">
        <v>16</v>
      </c>
      <c r="E1005" s="28"/>
      <c r="F1005" s="29"/>
      <c r="G1005" s="27"/>
      <c r="H1005" s="30" t="s">
        <v>61</v>
      </c>
      <c r="I1005" s="31" t="n">
        <v>0.9</v>
      </c>
      <c r="J1005" s="31" t="s">
        <v>2459</v>
      </c>
    </row>
    <row r="1006" customFormat="false" ht="12.75" hidden="false" customHeight="false" outlineLevel="0" collapsed="false">
      <c r="A1006" s="1" t="s">
        <v>2468</v>
      </c>
      <c r="C1006" s="27" t="s">
        <v>2474</v>
      </c>
      <c r="D1006" s="27" t="s">
        <v>79</v>
      </c>
      <c r="E1006" s="28"/>
      <c r="F1006" s="29"/>
      <c r="G1006" s="27"/>
      <c r="H1006" s="30" t="s">
        <v>61</v>
      </c>
      <c r="I1006" s="31" t="n">
        <v>1.29</v>
      </c>
      <c r="J1006" s="31" t="s">
        <v>2459</v>
      </c>
    </row>
    <row r="1007" customFormat="false" ht="12.75" hidden="false" customHeight="false" outlineLevel="0" collapsed="false">
      <c r="A1007" s="1" t="s">
        <v>2468</v>
      </c>
      <c r="C1007" s="27" t="s">
        <v>2475</v>
      </c>
      <c r="D1007" s="27" t="s">
        <v>13</v>
      </c>
      <c r="E1007" s="28"/>
      <c r="F1007" s="29"/>
      <c r="G1007" s="27"/>
      <c r="H1007" s="30" t="s">
        <v>61</v>
      </c>
      <c r="I1007" s="31" t="n">
        <v>2.39</v>
      </c>
      <c r="J1007" s="31" t="s">
        <v>2459</v>
      </c>
    </row>
    <row r="1008" customFormat="false" ht="12.75" hidden="false" customHeight="false" outlineLevel="0" collapsed="false">
      <c r="A1008" s="1" t="s">
        <v>2468</v>
      </c>
      <c r="C1008" s="27" t="s">
        <v>2476</v>
      </c>
      <c r="D1008" s="27" t="s">
        <v>13</v>
      </c>
      <c r="E1008" s="28"/>
      <c r="F1008" s="29"/>
      <c r="G1008" s="27"/>
      <c r="H1008" s="30" t="s">
        <v>61</v>
      </c>
      <c r="I1008" s="31" t="n">
        <v>1.35</v>
      </c>
      <c r="J1008" s="31" t="s">
        <v>2459</v>
      </c>
    </row>
    <row r="1009" customFormat="false" ht="12.75" hidden="false" customHeight="false" outlineLevel="0" collapsed="false">
      <c r="A1009" s="1" t="s">
        <v>2468</v>
      </c>
      <c r="C1009" s="27" t="s">
        <v>2477</v>
      </c>
      <c r="D1009" s="27" t="s">
        <v>24</v>
      </c>
      <c r="E1009" s="28"/>
      <c r="F1009" s="29"/>
      <c r="G1009" s="27"/>
      <c r="H1009" s="30" t="s">
        <v>61</v>
      </c>
      <c r="I1009" s="31" t="n">
        <v>1</v>
      </c>
      <c r="J1009" s="31" t="s">
        <v>2459</v>
      </c>
    </row>
    <row r="1010" customFormat="false" ht="12.75" hidden="false" customHeight="false" outlineLevel="0" collapsed="false">
      <c r="A1010" s="1" t="s">
        <v>2468</v>
      </c>
      <c r="C1010" s="27" t="s">
        <v>2478</v>
      </c>
      <c r="D1010" s="27" t="s">
        <v>13</v>
      </c>
      <c r="E1010" s="28"/>
      <c r="F1010" s="29"/>
      <c r="G1010" s="27"/>
      <c r="H1010" s="30" t="s">
        <v>61</v>
      </c>
      <c r="I1010" s="31" t="n">
        <v>1.79</v>
      </c>
      <c r="J1010" s="31" t="s">
        <v>2459</v>
      </c>
    </row>
    <row r="1011" customFormat="false" ht="12.75" hidden="false" customHeight="false" outlineLevel="0" collapsed="false">
      <c r="A1011" s="1" t="s">
        <v>2468</v>
      </c>
      <c r="C1011" s="27" t="s">
        <v>2479</v>
      </c>
      <c r="D1011" s="27" t="s">
        <v>583</v>
      </c>
      <c r="E1011" s="28"/>
      <c r="F1011" s="29"/>
      <c r="G1011" s="27"/>
      <c r="H1011" s="30" t="s">
        <v>61</v>
      </c>
      <c r="I1011" s="31" t="n">
        <v>0.92</v>
      </c>
      <c r="J1011" s="31" t="s">
        <v>2459</v>
      </c>
    </row>
    <row r="1012" customFormat="false" ht="12.75" hidden="false" customHeight="false" outlineLevel="0" collapsed="false">
      <c r="A1012" s="1" t="s">
        <v>2468</v>
      </c>
      <c r="C1012" s="27" t="s">
        <v>2480</v>
      </c>
      <c r="D1012" s="27" t="s">
        <v>13</v>
      </c>
      <c r="E1012" s="28"/>
      <c r="F1012" s="29"/>
      <c r="G1012" s="27"/>
      <c r="H1012" s="30" t="s">
        <v>61</v>
      </c>
      <c r="I1012" s="31" t="n">
        <v>1.79</v>
      </c>
      <c r="J1012" s="31" t="s">
        <v>2459</v>
      </c>
    </row>
    <row r="1013" customFormat="false" ht="12.75" hidden="false" customHeight="false" outlineLevel="0" collapsed="false">
      <c r="A1013" s="1" t="s">
        <v>2468</v>
      </c>
      <c r="C1013" s="27" t="s">
        <v>2481</v>
      </c>
      <c r="D1013" s="27" t="s">
        <v>13</v>
      </c>
      <c r="E1013" s="28"/>
      <c r="F1013" s="29"/>
      <c r="G1013" s="27"/>
      <c r="H1013" s="30" t="s">
        <v>61</v>
      </c>
      <c r="I1013" s="31" t="n">
        <v>1.99</v>
      </c>
      <c r="J1013" s="31" t="s">
        <v>2459</v>
      </c>
    </row>
    <row r="1014" customFormat="false" ht="12.75" hidden="false" customHeight="false" outlineLevel="0" collapsed="false">
      <c r="A1014" s="1" t="s">
        <v>2468</v>
      </c>
      <c r="C1014" s="27" t="s">
        <v>2482</v>
      </c>
      <c r="D1014" s="27" t="s">
        <v>49</v>
      </c>
      <c r="E1014" s="28"/>
      <c r="F1014" s="29"/>
      <c r="G1014" s="27"/>
      <c r="H1014" s="30" t="s">
        <v>61</v>
      </c>
      <c r="I1014" s="31" t="n">
        <v>0.9</v>
      </c>
      <c r="J1014" s="31" t="s">
        <v>2459</v>
      </c>
    </row>
    <row r="1015" customFormat="false" ht="12.75" hidden="false" customHeight="false" outlineLevel="0" collapsed="false">
      <c r="A1015" s="1" t="s">
        <v>2468</v>
      </c>
      <c r="C1015" s="27" t="s">
        <v>2483</v>
      </c>
      <c r="D1015" s="27" t="s">
        <v>77</v>
      </c>
      <c r="E1015" s="28"/>
      <c r="F1015" s="29"/>
      <c r="G1015" s="27"/>
      <c r="H1015" s="30" t="s">
        <v>168</v>
      </c>
      <c r="I1015" s="31" t="n">
        <v>1.49</v>
      </c>
      <c r="J1015" s="31" t="s">
        <v>2459</v>
      </c>
    </row>
    <row r="1016" customFormat="false" ht="12.75" hidden="false" customHeight="false" outlineLevel="0" collapsed="false">
      <c r="A1016" s="1" t="s">
        <v>2468</v>
      </c>
      <c r="C1016" s="27" t="s">
        <v>2484</v>
      </c>
      <c r="D1016" s="27" t="s">
        <v>390</v>
      </c>
      <c r="E1016" s="28"/>
      <c r="F1016" s="29"/>
      <c r="G1016" s="27"/>
      <c r="H1016" s="30" t="s">
        <v>168</v>
      </c>
      <c r="I1016" s="31" t="n">
        <v>0.9</v>
      </c>
      <c r="J1016" s="31" t="s">
        <v>2459</v>
      </c>
    </row>
    <row r="1017" customFormat="false" ht="12.75" hidden="false" customHeight="false" outlineLevel="0" collapsed="false">
      <c r="A1017" s="1" t="s">
        <v>2468</v>
      </c>
      <c r="C1017" s="27" t="s">
        <v>2485</v>
      </c>
      <c r="D1017" s="27" t="s">
        <v>13</v>
      </c>
      <c r="E1017" s="28"/>
      <c r="F1017" s="29"/>
      <c r="G1017" s="27"/>
      <c r="H1017" s="30" t="s">
        <v>168</v>
      </c>
      <c r="I1017" s="31" t="n">
        <v>2.49</v>
      </c>
      <c r="J1017" s="31" t="s">
        <v>2459</v>
      </c>
    </row>
    <row r="1018" customFormat="false" ht="12.75" hidden="false" customHeight="false" outlineLevel="0" collapsed="false">
      <c r="A1018" s="1" t="s">
        <v>2468</v>
      </c>
      <c r="C1018" s="27" t="s">
        <v>2486</v>
      </c>
      <c r="D1018" s="27" t="s">
        <v>26</v>
      </c>
      <c r="E1018" s="28"/>
      <c r="F1018" s="29"/>
      <c r="G1018" s="27"/>
      <c r="H1018" s="30" t="s">
        <v>168</v>
      </c>
      <c r="I1018" s="31" t="n">
        <v>0.9</v>
      </c>
      <c r="J1018" s="31" t="s">
        <v>2459</v>
      </c>
    </row>
    <row r="1019" customFormat="false" ht="12.75" hidden="false" customHeight="false" outlineLevel="0" collapsed="false">
      <c r="A1019" s="1" t="s">
        <v>2468</v>
      </c>
      <c r="C1019" s="27" t="s">
        <v>2487</v>
      </c>
      <c r="D1019" s="27" t="s">
        <v>13</v>
      </c>
      <c r="E1019" s="28"/>
      <c r="F1019" s="29"/>
      <c r="G1019" s="27"/>
      <c r="H1019" s="30" t="s">
        <v>168</v>
      </c>
      <c r="I1019" s="31" t="n">
        <v>1.2</v>
      </c>
      <c r="J1019" s="31" t="s">
        <v>2459</v>
      </c>
    </row>
    <row r="1020" customFormat="false" ht="12.75" hidden="false" customHeight="false" outlineLevel="0" collapsed="false">
      <c r="A1020" s="1" t="s">
        <v>2468</v>
      </c>
      <c r="C1020" s="27" t="s">
        <v>2488</v>
      </c>
      <c r="D1020" s="27" t="s">
        <v>20</v>
      </c>
      <c r="E1020" s="28"/>
      <c r="F1020" s="29"/>
      <c r="G1020" s="27"/>
      <c r="H1020" s="30" t="s">
        <v>168</v>
      </c>
      <c r="I1020" s="31" t="n">
        <v>0.9</v>
      </c>
      <c r="J1020" s="31" t="s">
        <v>2459</v>
      </c>
    </row>
    <row r="1021" customFormat="false" ht="12.75" hidden="false" customHeight="false" outlineLevel="0" collapsed="false">
      <c r="A1021" s="1" t="s">
        <v>2468</v>
      </c>
      <c r="C1021" s="27" t="s">
        <v>2489</v>
      </c>
      <c r="D1021" s="27" t="s">
        <v>51</v>
      </c>
      <c r="E1021" s="28"/>
      <c r="F1021" s="29"/>
      <c r="G1021" s="27"/>
      <c r="H1021" s="30" t="s">
        <v>168</v>
      </c>
      <c r="I1021" s="31" t="n">
        <v>0.9</v>
      </c>
      <c r="J1021" s="31" t="s">
        <v>2459</v>
      </c>
    </row>
    <row r="1023" customFormat="false" ht="18" hidden="false" customHeight="false" outlineLevel="0" collapsed="false">
      <c r="C1023" s="15" t="s">
        <v>2490</v>
      </c>
      <c r="D1023" s="45" t="s">
        <v>1</v>
      </c>
    </row>
    <row r="1024" customFormat="false" ht="12.75" hidden="false" customHeight="false" outlineLevel="0" collapsed="false">
      <c r="A1024" s="1" t="s">
        <v>2492</v>
      </c>
      <c r="C1024" s="27" t="s">
        <v>2491</v>
      </c>
      <c r="D1024" s="27" t="s">
        <v>13</v>
      </c>
      <c r="E1024" s="97"/>
      <c r="F1024" s="31"/>
      <c r="G1024" s="30"/>
      <c r="H1024" s="30" t="s">
        <v>61</v>
      </c>
      <c r="I1024" s="31" t="n">
        <v>1.89</v>
      </c>
      <c r="J1024" s="30" t="s">
        <v>2459</v>
      </c>
    </row>
    <row r="1025" customFormat="false" ht="12.75" hidden="false" customHeight="false" outlineLevel="0" collapsed="false">
      <c r="A1025" s="1" t="s">
        <v>2492</v>
      </c>
      <c r="C1025" s="27" t="s">
        <v>2493</v>
      </c>
      <c r="D1025" s="27" t="s">
        <v>507</v>
      </c>
      <c r="E1025" s="97"/>
      <c r="F1025" s="31"/>
      <c r="G1025" s="30"/>
      <c r="H1025" s="30" t="s">
        <v>61</v>
      </c>
      <c r="I1025" s="31" t="n">
        <v>1.59</v>
      </c>
      <c r="J1025" s="30" t="s">
        <v>2459</v>
      </c>
    </row>
    <row r="1026" customFormat="false" ht="12.75" hidden="false" customHeight="false" outlineLevel="0" collapsed="false">
      <c r="A1026" s="1" t="s">
        <v>2492</v>
      </c>
      <c r="C1026" s="85" t="s">
        <v>2494</v>
      </c>
      <c r="D1026" s="85" t="s">
        <v>88</v>
      </c>
      <c r="E1026" s="98" t="n">
        <v>3.8</v>
      </c>
      <c r="F1026" s="86" t="n">
        <v>1.45</v>
      </c>
      <c r="G1026" s="87" t="s">
        <v>1863</v>
      </c>
      <c r="H1026" s="87" t="s">
        <v>61</v>
      </c>
      <c r="I1026" s="86" t="n">
        <v>1.35</v>
      </c>
      <c r="J1026" s="87" t="s">
        <v>2459</v>
      </c>
    </row>
    <row r="1027" customFormat="false" ht="12.75" hidden="false" customHeight="false" outlineLevel="0" collapsed="false">
      <c r="A1027" s="1" t="s">
        <v>2492</v>
      </c>
      <c r="C1027" s="27" t="s">
        <v>2495</v>
      </c>
      <c r="D1027" s="27" t="s">
        <v>13</v>
      </c>
      <c r="E1027" s="97"/>
      <c r="F1027" s="31"/>
      <c r="G1027" s="30"/>
      <c r="H1027" s="30" t="s">
        <v>61</v>
      </c>
      <c r="I1027" s="31" t="n">
        <v>2.89</v>
      </c>
      <c r="J1027" s="30" t="s">
        <v>230</v>
      </c>
    </row>
    <row r="1028" customFormat="false" ht="12.75" hidden="false" customHeight="false" outlineLevel="0" collapsed="false">
      <c r="A1028" s="1" t="s">
        <v>2492</v>
      </c>
      <c r="C1028" s="85" t="s">
        <v>2496</v>
      </c>
      <c r="D1028" s="85" t="s">
        <v>13</v>
      </c>
      <c r="E1028" s="98" t="n">
        <v>3.3</v>
      </c>
      <c r="F1028" s="86" t="n">
        <v>2.69</v>
      </c>
      <c r="G1028" s="87" t="s">
        <v>1863</v>
      </c>
      <c r="H1028" s="87" t="s">
        <v>61</v>
      </c>
      <c r="I1028" s="86" t="n">
        <v>3.99</v>
      </c>
      <c r="J1028" s="87" t="s">
        <v>2459</v>
      </c>
    </row>
    <row r="1029" customFormat="false" ht="12.75" hidden="false" customHeight="false" outlineLevel="0" collapsed="false">
      <c r="A1029" s="1" t="s">
        <v>2492</v>
      </c>
      <c r="C1029" s="85" t="s">
        <v>2497</v>
      </c>
      <c r="D1029" s="85" t="s">
        <v>13</v>
      </c>
      <c r="E1029" s="98" t="n">
        <v>2.4</v>
      </c>
      <c r="F1029" s="86" t="n">
        <v>2.7</v>
      </c>
      <c r="G1029" s="87" t="s">
        <v>1863</v>
      </c>
      <c r="H1029" s="87" t="s">
        <v>61</v>
      </c>
      <c r="I1029" s="86" t="n">
        <v>2.84</v>
      </c>
      <c r="J1029" s="87" t="s">
        <v>2459</v>
      </c>
    </row>
    <row r="1030" customFormat="false" ht="12.75" hidden="false" customHeight="false" outlineLevel="0" collapsed="false">
      <c r="A1030" s="1" t="s">
        <v>2492</v>
      </c>
      <c r="C1030" s="27" t="s">
        <v>2498</v>
      </c>
      <c r="D1030" s="27" t="s">
        <v>13</v>
      </c>
      <c r="E1030" s="97"/>
      <c r="F1030" s="31"/>
      <c r="G1030" s="30"/>
      <c r="H1030" s="30" t="s">
        <v>168</v>
      </c>
      <c r="I1030" s="31" t="n">
        <v>2.49</v>
      </c>
      <c r="J1030" s="30" t="s">
        <v>2459</v>
      </c>
    </row>
    <row r="1031" customFormat="false" ht="12.75" hidden="false" customHeight="false" outlineLevel="0" collapsed="false">
      <c r="A1031" s="1" t="s">
        <v>2492</v>
      </c>
      <c r="C1031" s="27" t="s">
        <v>2499</v>
      </c>
      <c r="D1031" s="27" t="s">
        <v>77</v>
      </c>
      <c r="E1031" s="97"/>
      <c r="F1031" s="31"/>
      <c r="G1031" s="30"/>
      <c r="H1031" s="30" t="s">
        <v>61</v>
      </c>
      <c r="I1031" s="31" t="n">
        <v>2.39</v>
      </c>
      <c r="J1031" s="30" t="s">
        <v>2459</v>
      </c>
    </row>
    <row r="1032" customFormat="false" ht="12.75" hidden="false" customHeight="false" outlineLevel="0" collapsed="false">
      <c r="A1032" s="1" t="s">
        <v>2492</v>
      </c>
      <c r="C1032" s="27" t="s">
        <v>2500</v>
      </c>
      <c r="D1032" s="27" t="s">
        <v>16</v>
      </c>
      <c r="E1032" s="97"/>
      <c r="F1032" s="31"/>
      <c r="G1032" s="30"/>
      <c r="H1032" s="30" t="s">
        <v>61</v>
      </c>
      <c r="I1032" s="31" t="n">
        <v>1.59</v>
      </c>
      <c r="J1032" s="30" t="s">
        <v>2459</v>
      </c>
    </row>
    <row r="1033" customFormat="false" ht="12.75" hidden="false" customHeight="false" outlineLevel="0" collapsed="false">
      <c r="A1033" s="1" t="s">
        <v>2492</v>
      </c>
      <c r="C1033" s="27" t="s">
        <v>2501</v>
      </c>
      <c r="D1033" s="27" t="s">
        <v>79</v>
      </c>
      <c r="E1033" s="97"/>
      <c r="F1033" s="31"/>
      <c r="G1033" s="30"/>
      <c r="H1033" s="30" t="s">
        <v>61</v>
      </c>
      <c r="I1033" s="31" t="n">
        <v>1.72</v>
      </c>
      <c r="J1033" s="30" t="s">
        <v>2459</v>
      </c>
    </row>
    <row r="1034" customFormat="false" ht="12.75" hidden="false" customHeight="false" outlineLevel="0" collapsed="false">
      <c r="A1034" s="1" t="s">
        <v>2492</v>
      </c>
      <c r="C1034" s="27" t="s">
        <v>2502</v>
      </c>
      <c r="D1034" s="27" t="s">
        <v>13</v>
      </c>
      <c r="E1034" s="97"/>
      <c r="F1034" s="31"/>
      <c r="G1034" s="30"/>
      <c r="H1034" s="30" t="s">
        <v>61</v>
      </c>
      <c r="I1034" s="31" t="n">
        <v>2.65</v>
      </c>
      <c r="J1034" s="30" t="s">
        <v>2459</v>
      </c>
    </row>
    <row r="1035" customFormat="false" ht="12.75" hidden="false" customHeight="false" outlineLevel="0" collapsed="false">
      <c r="A1035" s="1" t="s">
        <v>2492</v>
      </c>
      <c r="C1035" s="27" t="s">
        <v>2503</v>
      </c>
      <c r="D1035" s="27" t="s">
        <v>20</v>
      </c>
      <c r="E1035" s="97"/>
      <c r="F1035" s="31"/>
      <c r="G1035" s="30"/>
      <c r="H1035" s="30" t="s">
        <v>61</v>
      </c>
      <c r="I1035" s="31" t="n">
        <v>1.69</v>
      </c>
      <c r="J1035" s="30" t="s">
        <v>2459</v>
      </c>
    </row>
    <row r="1036" customFormat="false" ht="12.75" hidden="false" customHeight="false" outlineLevel="0" collapsed="false">
      <c r="A1036" s="1" t="s">
        <v>2492</v>
      </c>
      <c r="C1036" s="27" t="s">
        <v>2504</v>
      </c>
      <c r="D1036" s="27" t="s">
        <v>51</v>
      </c>
      <c r="E1036" s="97"/>
      <c r="F1036" s="31"/>
      <c r="G1036" s="30"/>
      <c r="H1036" s="30" t="s">
        <v>61</v>
      </c>
      <c r="I1036" s="31" t="n">
        <v>1.69</v>
      </c>
      <c r="J1036" s="30" t="s">
        <v>2459</v>
      </c>
    </row>
    <row r="1037" customFormat="false" ht="12.75" hidden="false" customHeight="false" outlineLevel="0" collapsed="false">
      <c r="A1037" s="1" t="s">
        <v>2492</v>
      </c>
      <c r="C1037" s="27" t="s">
        <v>2505</v>
      </c>
      <c r="D1037" s="27" t="s">
        <v>24</v>
      </c>
      <c r="E1037" s="97"/>
      <c r="F1037" s="31"/>
      <c r="G1037" s="30"/>
      <c r="H1037" s="30" t="s">
        <v>61</v>
      </c>
      <c r="I1037" s="31" t="n">
        <v>1.69</v>
      </c>
      <c r="J1037" s="30" t="s">
        <v>2459</v>
      </c>
    </row>
    <row r="1038" customFormat="false" ht="12.75" hidden="false" customHeight="false" outlineLevel="0" collapsed="false">
      <c r="A1038" s="1" t="s">
        <v>2492</v>
      </c>
      <c r="B1038" s="1" t="s">
        <v>67</v>
      </c>
      <c r="C1038" s="27" t="s">
        <v>2506</v>
      </c>
      <c r="D1038" s="27" t="s">
        <v>49</v>
      </c>
      <c r="E1038" s="97"/>
      <c r="F1038" s="31"/>
      <c r="G1038" s="30"/>
      <c r="H1038" s="30" t="s">
        <v>61</v>
      </c>
      <c r="I1038" s="31" t="n">
        <v>1.69</v>
      </c>
      <c r="J1038" s="30" t="s">
        <v>2459</v>
      </c>
    </row>
    <row r="1039" customFormat="false" ht="12.75" hidden="false" customHeight="false" outlineLevel="0" collapsed="false">
      <c r="A1039" s="1" t="s">
        <v>2492</v>
      </c>
      <c r="C1039" s="27" t="s">
        <v>2507</v>
      </c>
      <c r="D1039" s="27" t="s">
        <v>13</v>
      </c>
      <c r="E1039" s="97"/>
      <c r="F1039" s="31"/>
      <c r="G1039" s="30"/>
      <c r="H1039" s="30" t="s">
        <v>168</v>
      </c>
      <c r="I1039" s="31" t="n">
        <v>2.27</v>
      </c>
      <c r="J1039" s="30" t="s">
        <v>2459</v>
      </c>
    </row>
    <row r="1040" customFormat="false" ht="12.75" hidden="false" customHeight="false" outlineLevel="0" collapsed="false">
      <c r="A1040" s="1" t="s">
        <v>2508</v>
      </c>
      <c r="C1040" s="85" t="s">
        <v>2509</v>
      </c>
      <c r="D1040" s="85" t="s">
        <v>13</v>
      </c>
      <c r="E1040" s="98" t="n">
        <v>3.1</v>
      </c>
      <c r="F1040" s="86" t="n">
        <v>1.79</v>
      </c>
      <c r="G1040" s="87" t="s">
        <v>1863</v>
      </c>
      <c r="H1040" s="87" t="s">
        <v>168</v>
      </c>
      <c r="I1040" s="86" t="n">
        <v>1.79</v>
      </c>
      <c r="J1040" s="87" t="s">
        <v>230</v>
      </c>
    </row>
    <row r="1041" customFormat="false" ht="12.75" hidden="false" customHeight="false" outlineLevel="0" collapsed="false">
      <c r="A1041" s="1" t="s">
        <v>2508</v>
      </c>
      <c r="C1041" s="85" t="s">
        <v>2510</v>
      </c>
      <c r="D1041" s="85" t="s">
        <v>16</v>
      </c>
      <c r="E1041" s="98" t="n">
        <v>2.3</v>
      </c>
      <c r="F1041" s="86" t="n">
        <v>0.99</v>
      </c>
      <c r="G1041" s="87" t="s">
        <v>1863</v>
      </c>
      <c r="H1041" s="87" t="s">
        <v>61</v>
      </c>
      <c r="I1041" s="86" t="n">
        <v>0.99</v>
      </c>
      <c r="J1041" s="87" t="s">
        <v>2459</v>
      </c>
    </row>
    <row r="1042" customFormat="false" ht="12.75" hidden="false" customHeight="false" outlineLevel="0" collapsed="false">
      <c r="A1042" s="1" t="s">
        <v>2508</v>
      </c>
      <c r="C1042" s="27" t="s">
        <v>2511</v>
      </c>
      <c r="D1042" s="27" t="s">
        <v>13</v>
      </c>
      <c r="E1042" s="97"/>
      <c r="F1042" s="31"/>
      <c r="G1042" s="30"/>
      <c r="H1042" s="30" t="s">
        <v>61</v>
      </c>
      <c r="I1042" s="31" t="n">
        <v>1.79</v>
      </c>
      <c r="J1042" s="30" t="s">
        <v>2459</v>
      </c>
    </row>
    <row r="1043" customFormat="false" ht="12.75" hidden="false" customHeight="false" outlineLevel="0" collapsed="false">
      <c r="A1043" s="1" t="s">
        <v>2508</v>
      </c>
      <c r="C1043" s="85" t="s">
        <v>2512</v>
      </c>
      <c r="D1043" s="85" t="s">
        <v>24</v>
      </c>
      <c r="E1043" s="98" t="n">
        <v>2.7</v>
      </c>
      <c r="F1043" s="86" t="n">
        <v>0.99</v>
      </c>
      <c r="G1043" s="87" t="s">
        <v>1863</v>
      </c>
      <c r="H1043" s="87" t="s">
        <v>61</v>
      </c>
      <c r="I1043" s="86" t="n">
        <v>0.99</v>
      </c>
      <c r="J1043" s="87" t="s">
        <v>2459</v>
      </c>
    </row>
    <row r="1044" customFormat="false" ht="12.75" hidden="false" customHeight="false" outlineLevel="0" collapsed="false">
      <c r="A1044" s="1" t="s">
        <v>2508</v>
      </c>
      <c r="C1044" s="85" t="s">
        <v>2513</v>
      </c>
      <c r="D1044" s="85" t="s">
        <v>49</v>
      </c>
      <c r="E1044" s="98" t="n">
        <v>2.2</v>
      </c>
      <c r="F1044" s="86" t="n">
        <v>0.99</v>
      </c>
      <c r="G1044" s="87" t="s">
        <v>1863</v>
      </c>
      <c r="H1044" s="87" t="s">
        <v>61</v>
      </c>
      <c r="I1044" s="86" t="n">
        <v>0.99</v>
      </c>
      <c r="J1044" s="87" t="s">
        <v>2459</v>
      </c>
    </row>
    <row r="1045" customFormat="false" ht="12.75" hidden="false" customHeight="false" outlineLevel="0" collapsed="false">
      <c r="A1045" s="1" t="s">
        <v>2508</v>
      </c>
      <c r="C1045" s="27" t="s">
        <v>2514</v>
      </c>
      <c r="D1045" s="27" t="s">
        <v>390</v>
      </c>
      <c r="E1045" s="97" t="n">
        <v>2.5</v>
      </c>
      <c r="F1045" s="31" t="n">
        <v>0.99</v>
      </c>
      <c r="G1045" s="30" t="s">
        <v>1863</v>
      </c>
      <c r="H1045" s="30" t="s">
        <v>61</v>
      </c>
      <c r="I1045" s="31" t="n">
        <v>0.99</v>
      </c>
      <c r="J1045" s="30" t="s">
        <v>2459</v>
      </c>
    </row>
    <row r="1046" customFormat="false" ht="12.75" hidden="false" customHeight="false" outlineLevel="0" collapsed="false">
      <c r="A1046" s="1" t="s">
        <v>2508</v>
      </c>
      <c r="C1046" s="85" t="s">
        <v>2515</v>
      </c>
      <c r="D1046" s="85" t="s">
        <v>13</v>
      </c>
      <c r="E1046" s="98" t="n">
        <v>2.2</v>
      </c>
      <c r="F1046" s="86" t="n">
        <v>0.96</v>
      </c>
      <c r="G1046" s="87" t="s">
        <v>1863</v>
      </c>
      <c r="H1046" s="87" t="s">
        <v>61</v>
      </c>
      <c r="I1046" s="86" t="n">
        <v>0.99</v>
      </c>
      <c r="J1046" s="87" t="s">
        <v>230</v>
      </c>
    </row>
    <row r="1047" customFormat="false" ht="12.75" hidden="false" customHeight="false" outlineLevel="0" collapsed="false">
      <c r="A1047" s="1" t="s">
        <v>2508</v>
      </c>
      <c r="C1047" s="85" t="s">
        <v>2516</v>
      </c>
      <c r="D1047" s="85" t="s">
        <v>13</v>
      </c>
      <c r="E1047" s="98" t="n">
        <v>3.5</v>
      </c>
      <c r="F1047" s="86" t="n">
        <v>1.39</v>
      </c>
      <c r="G1047" s="87" t="s">
        <v>1863</v>
      </c>
      <c r="H1047" s="87" t="s">
        <v>168</v>
      </c>
      <c r="I1047" s="86" t="n">
        <v>1.89</v>
      </c>
      <c r="J1047" s="87" t="s">
        <v>230</v>
      </c>
    </row>
    <row r="1048" customFormat="false" ht="12.75" hidden="false" customHeight="false" outlineLevel="0" collapsed="false">
      <c r="A1048" s="1" t="s">
        <v>2508</v>
      </c>
      <c r="C1048" s="27" t="s">
        <v>2517</v>
      </c>
      <c r="D1048" s="27" t="s">
        <v>13</v>
      </c>
      <c r="E1048" s="97"/>
      <c r="F1048" s="31"/>
      <c r="G1048" s="30"/>
      <c r="H1048" s="30" t="s">
        <v>168</v>
      </c>
      <c r="I1048" s="31" t="n">
        <v>1.89</v>
      </c>
      <c r="J1048" s="30" t="s">
        <v>230</v>
      </c>
    </row>
    <row r="1049" customFormat="false" ht="12.75" hidden="false" customHeight="false" outlineLevel="0" collapsed="false">
      <c r="A1049" s="1" t="s">
        <v>2508</v>
      </c>
      <c r="C1049" s="99" t="s">
        <v>2518</v>
      </c>
      <c r="D1049" s="100" t="s">
        <v>13</v>
      </c>
      <c r="E1049" s="72" t="n">
        <v>2.3</v>
      </c>
      <c r="F1049" s="73" t="n">
        <v>3.95</v>
      </c>
      <c r="G1049" s="72" t="s">
        <v>1863</v>
      </c>
    </row>
    <row r="1050" customFormat="false" ht="12.75" hidden="false" customHeight="false" outlineLevel="0" collapsed="false">
      <c r="A1050" s="1" t="s">
        <v>2508</v>
      </c>
      <c r="C1050" s="27" t="s">
        <v>2519</v>
      </c>
      <c r="D1050" s="27" t="s">
        <v>13</v>
      </c>
      <c r="E1050" s="97"/>
      <c r="F1050" s="31"/>
      <c r="G1050" s="30"/>
      <c r="H1050" s="30" t="s">
        <v>61</v>
      </c>
      <c r="I1050" s="31" t="n">
        <v>0.99</v>
      </c>
      <c r="J1050" s="30" t="s">
        <v>2459</v>
      </c>
    </row>
    <row r="1051" customFormat="false" ht="12.75" hidden="false" customHeight="false" outlineLevel="0" collapsed="false">
      <c r="A1051" s="1" t="s">
        <v>2508</v>
      </c>
      <c r="C1051" s="27" t="s">
        <v>2520</v>
      </c>
      <c r="D1051" s="27" t="s">
        <v>20</v>
      </c>
      <c r="E1051" s="97"/>
      <c r="F1051" s="31"/>
      <c r="G1051" s="30"/>
      <c r="H1051" s="30" t="s">
        <v>61</v>
      </c>
      <c r="I1051" s="31" t="n">
        <v>0.99</v>
      </c>
      <c r="J1051" s="30" t="s">
        <v>2459</v>
      </c>
    </row>
    <row r="1052" customFormat="false" ht="12.75" hidden="false" customHeight="false" outlineLevel="0" collapsed="false">
      <c r="A1052" s="1" t="s">
        <v>2508</v>
      </c>
      <c r="C1052" s="27" t="s">
        <v>2521</v>
      </c>
      <c r="D1052" s="27" t="s">
        <v>13</v>
      </c>
      <c r="E1052" s="97"/>
      <c r="F1052" s="31"/>
      <c r="G1052" s="30"/>
      <c r="H1052" s="30" t="s">
        <v>168</v>
      </c>
      <c r="I1052" s="31" t="n">
        <v>1.69</v>
      </c>
      <c r="J1052" s="30" t="s">
        <v>2459</v>
      </c>
    </row>
    <row r="1054" customFormat="false" ht="18" hidden="false" customHeight="false" outlineLevel="0" collapsed="false">
      <c r="C1054" s="15" t="s">
        <v>2522</v>
      </c>
      <c r="D1054" s="45" t="s">
        <v>1</v>
      </c>
    </row>
    <row r="1055" customFormat="false" ht="12.75" hidden="false" customHeight="false" outlineLevel="0" collapsed="false">
      <c r="A1055" s="1" t="s">
        <v>2523</v>
      </c>
      <c r="C1055" s="27" t="s">
        <v>2524</v>
      </c>
      <c r="D1055" s="27" t="s">
        <v>88</v>
      </c>
      <c r="E1055" s="97"/>
      <c r="F1055" s="31"/>
      <c r="G1055" s="30"/>
      <c r="H1055" s="30" t="s">
        <v>168</v>
      </c>
      <c r="I1055" s="31" t="n">
        <v>2.95</v>
      </c>
      <c r="J1055" s="30" t="s">
        <v>2459</v>
      </c>
    </row>
    <row r="1056" customFormat="false" ht="12.75" hidden="false" customHeight="false" outlineLevel="0" collapsed="false">
      <c r="A1056" s="1" t="s">
        <v>2525</v>
      </c>
      <c r="C1056" s="27" t="s">
        <v>2526</v>
      </c>
      <c r="D1056" s="27" t="s">
        <v>24</v>
      </c>
      <c r="E1056" s="97"/>
      <c r="F1056" s="31"/>
      <c r="G1056" s="30"/>
      <c r="H1056" s="30" t="s">
        <v>168</v>
      </c>
      <c r="I1056" s="31" t="n">
        <v>1.49</v>
      </c>
      <c r="J1056" s="30" t="s">
        <v>2459</v>
      </c>
    </row>
    <row r="1058" customFormat="false" ht="18" hidden="false" customHeight="false" outlineLevel="0" collapsed="false">
      <c r="A1058" s="18"/>
      <c r="C1058" s="15" t="s">
        <v>2527</v>
      </c>
      <c r="D1058" s="45" t="s">
        <v>1</v>
      </c>
    </row>
    <row r="1059" customFormat="false" ht="12.75" hidden="false" customHeight="false" outlineLevel="0" collapsed="false">
      <c r="C1059" s="70" t="s">
        <v>2528</v>
      </c>
      <c r="D1059" s="70" t="s">
        <v>49</v>
      </c>
      <c r="E1059" s="72" t="n">
        <v>1.8</v>
      </c>
      <c r="F1059" s="73" t="n">
        <v>0.08</v>
      </c>
      <c r="G1059" s="74" t="s">
        <v>479</v>
      </c>
      <c r="H1059" s="30" t="s">
        <v>168</v>
      </c>
      <c r="I1059" s="31" t="n">
        <v>1.95</v>
      </c>
      <c r="J1059" s="30" t="s">
        <v>710</v>
      </c>
    </row>
    <row r="1060" customFormat="false" ht="12.75" hidden="false" customHeight="false" outlineLevel="0" collapsed="false">
      <c r="A1060" s="1" t="s">
        <v>2529</v>
      </c>
      <c r="C1060" s="70" t="s">
        <v>2530</v>
      </c>
      <c r="D1060" s="70" t="s">
        <v>13</v>
      </c>
      <c r="E1060" s="72" t="n">
        <v>1.9</v>
      </c>
      <c r="F1060" s="73" t="n">
        <v>0.24</v>
      </c>
      <c r="G1060" s="74" t="s">
        <v>479</v>
      </c>
    </row>
    <row r="1061" customFormat="false" ht="12.75" hidden="false" customHeight="false" outlineLevel="0" collapsed="false">
      <c r="A1061" s="1" t="s">
        <v>2529</v>
      </c>
      <c r="C1061" s="70" t="s">
        <v>2531</v>
      </c>
      <c r="D1061" s="70" t="s">
        <v>20</v>
      </c>
      <c r="E1061" s="72" t="n">
        <v>2.1</v>
      </c>
      <c r="F1061" s="73" t="n">
        <v>0.08</v>
      </c>
      <c r="G1061" s="74" t="s">
        <v>479</v>
      </c>
      <c r="H1061" s="30" t="s">
        <v>168</v>
      </c>
      <c r="I1061" s="31" t="n">
        <v>0.58</v>
      </c>
      <c r="J1061" s="30" t="s">
        <v>710</v>
      </c>
    </row>
    <row r="1062" customFormat="false" ht="12.75" hidden="false" customHeight="false" outlineLevel="0" collapsed="false">
      <c r="A1062" s="1" t="s">
        <v>2529</v>
      </c>
      <c r="C1062" s="70" t="s">
        <v>2532</v>
      </c>
      <c r="D1062" s="70" t="s">
        <v>49</v>
      </c>
      <c r="E1062" s="72" t="n">
        <v>2.2</v>
      </c>
      <c r="F1062" s="73" t="n">
        <v>0.28</v>
      </c>
      <c r="G1062" s="74" t="s">
        <v>479</v>
      </c>
    </row>
    <row r="1063" customFormat="false" ht="12.75" hidden="false" customHeight="false" outlineLevel="0" collapsed="false">
      <c r="A1063" s="1" t="s">
        <v>2533</v>
      </c>
      <c r="C1063" s="70" t="s">
        <v>2534</v>
      </c>
      <c r="D1063" s="70" t="s">
        <v>18</v>
      </c>
      <c r="E1063" s="72" t="n">
        <v>2.3</v>
      </c>
      <c r="F1063" s="73" t="n">
        <v>0.28</v>
      </c>
      <c r="G1063" s="74" t="s">
        <v>479</v>
      </c>
      <c r="H1063" s="30" t="s">
        <v>168</v>
      </c>
      <c r="I1063" s="31" t="n">
        <v>1.93</v>
      </c>
      <c r="J1063" s="30" t="s">
        <v>710</v>
      </c>
    </row>
    <row r="1064" customFormat="false" ht="12.75" hidden="false" customHeight="false" outlineLevel="0" collapsed="false">
      <c r="A1064" s="1" t="s">
        <v>2533</v>
      </c>
      <c r="C1064" s="70" t="s">
        <v>2535</v>
      </c>
      <c r="D1064" s="70" t="s">
        <v>22</v>
      </c>
      <c r="E1064" s="72" t="n">
        <v>2.5</v>
      </c>
      <c r="F1064" s="73" t="n">
        <v>0.28</v>
      </c>
      <c r="G1064" s="74" t="s">
        <v>479</v>
      </c>
      <c r="H1064" s="30" t="s">
        <v>168</v>
      </c>
      <c r="I1064" s="31" t="n">
        <v>1.93</v>
      </c>
      <c r="J1064" s="30" t="s">
        <v>710</v>
      </c>
    </row>
    <row r="1065" customFormat="false" ht="12.75" hidden="false" customHeight="false" outlineLevel="0" collapsed="false">
      <c r="A1065" s="1" t="s">
        <v>2533</v>
      </c>
      <c r="C1065" s="70" t="s">
        <v>2536</v>
      </c>
      <c r="D1065" s="70" t="s">
        <v>13</v>
      </c>
      <c r="E1065" s="72" t="n">
        <v>2.5</v>
      </c>
      <c r="F1065" s="73" t="n">
        <v>0.27</v>
      </c>
      <c r="G1065" s="74" t="s">
        <v>479</v>
      </c>
    </row>
    <row r="1066" customFormat="false" ht="12.75" hidden="false" customHeight="false" outlineLevel="0" collapsed="false">
      <c r="A1066" s="1" t="s">
        <v>2537</v>
      </c>
      <c r="B1066" s="1" t="s">
        <v>2538</v>
      </c>
      <c r="C1066" s="70" t="s">
        <v>2539</v>
      </c>
      <c r="D1066" s="19" t="s">
        <v>77</v>
      </c>
      <c r="E1066" s="72" t="n">
        <v>1.7</v>
      </c>
      <c r="F1066" s="73" t="n">
        <v>0.28</v>
      </c>
      <c r="G1066" s="74" t="s">
        <v>479</v>
      </c>
      <c r="H1066" s="30" t="s">
        <v>61</v>
      </c>
      <c r="I1066" s="31" t="n">
        <v>1.93</v>
      </c>
      <c r="J1066" s="30" t="n">
        <v>92022</v>
      </c>
    </row>
    <row r="1067" customFormat="false" ht="12.75" hidden="false" customHeight="false" outlineLevel="0" collapsed="false">
      <c r="A1067" s="1" t="s">
        <v>2537</v>
      </c>
      <c r="C1067" s="70" t="s">
        <v>2540</v>
      </c>
      <c r="D1067" s="70" t="s">
        <v>16</v>
      </c>
      <c r="E1067" s="72" t="n">
        <v>2.1</v>
      </c>
      <c r="F1067" s="73" t="n">
        <v>0.23</v>
      </c>
      <c r="G1067" s="74" t="s">
        <v>479</v>
      </c>
      <c r="H1067" s="30" t="s">
        <v>61</v>
      </c>
      <c r="I1067" s="31" t="n">
        <v>2.42</v>
      </c>
      <c r="J1067" s="30" t="s">
        <v>2459</v>
      </c>
    </row>
    <row r="1068" customFormat="false" ht="12.75" hidden="false" customHeight="false" outlineLevel="0" collapsed="false">
      <c r="A1068" s="1" t="s">
        <v>2537</v>
      </c>
      <c r="C1068" s="70" t="s">
        <v>2540</v>
      </c>
      <c r="D1068" s="70" t="s">
        <v>24</v>
      </c>
      <c r="E1068" s="72" t="n">
        <v>2.5</v>
      </c>
      <c r="F1068" s="73" t="n">
        <v>0.23</v>
      </c>
      <c r="G1068" s="74" t="s">
        <v>479</v>
      </c>
      <c r="H1068" s="30" t="s">
        <v>61</v>
      </c>
      <c r="I1068" s="31" t="n">
        <v>1.85</v>
      </c>
      <c r="J1068" s="30" t="s">
        <v>2459</v>
      </c>
    </row>
    <row r="1069" customFormat="false" ht="12.75" hidden="false" customHeight="false" outlineLevel="0" collapsed="false">
      <c r="A1069" s="1" t="s">
        <v>2537</v>
      </c>
      <c r="C1069" s="27" t="s">
        <v>2541</v>
      </c>
      <c r="D1069" s="27" t="s">
        <v>13</v>
      </c>
      <c r="E1069" s="28"/>
      <c r="F1069" s="29"/>
      <c r="G1069" s="27"/>
      <c r="H1069" s="30" t="s">
        <v>61</v>
      </c>
      <c r="I1069" s="31" t="n">
        <v>1.89</v>
      </c>
      <c r="J1069" s="30" t="s">
        <v>710</v>
      </c>
    </row>
    <row r="1070" customFormat="false" ht="12.75" hidden="false" customHeight="false" outlineLevel="0" collapsed="false">
      <c r="A1070" s="1" t="s">
        <v>2537</v>
      </c>
      <c r="C1070" s="27" t="s">
        <v>2542</v>
      </c>
      <c r="D1070" s="27" t="s">
        <v>507</v>
      </c>
      <c r="E1070" s="28"/>
      <c r="F1070" s="29"/>
      <c r="G1070" s="27"/>
      <c r="H1070" s="30" t="s">
        <v>61</v>
      </c>
      <c r="I1070" s="31" t="n">
        <v>1.49</v>
      </c>
      <c r="J1070" s="30" t="s">
        <v>2459</v>
      </c>
    </row>
    <row r="1071" customFormat="false" ht="12.75" hidden="false" customHeight="false" outlineLevel="0" collapsed="false">
      <c r="A1071" s="1" t="s">
        <v>2537</v>
      </c>
      <c r="C1071" s="27" t="s">
        <v>2543</v>
      </c>
      <c r="D1071" s="27" t="s">
        <v>88</v>
      </c>
      <c r="E1071" s="28"/>
      <c r="F1071" s="29"/>
      <c r="G1071" s="27"/>
      <c r="H1071" s="30" t="s">
        <v>61</v>
      </c>
      <c r="I1071" s="31" t="n">
        <v>1.85</v>
      </c>
      <c r="J1071" s="30" t="s">
        <v>2459</v>
      </c>
    </row>
    <row r="1072" customFormat="false" ht="12.75" hidden="false" customHeight="false" outlineLevel="0" collapsed="false">
      <c r="A1072" s="1" t="s">
        <v>2537</v>
      </c>
      <c r="C1072" s="27" t="s">
        <v>2544</v>
      </c>
      <c r="D1072" s="27" t="s">
        <v>79</v>
      </c>
      <c r="E1072" s="28"/>
      <c r="F1072" s="29"/>
      <c r="G1072" s="27"/>
      <c r="H1072" s="30" t="s">
        <v>61</v>
      </c>
      <c r="I1072" s="31" t="n">
        <v>1.93</v>
      </c>
      <c r="J1072" s="30" t="s">
        <v>2459</v>
      </c>
    </row>
    <row r="1073" customFormat="false" ht="12.75" hidden="false" customHeight="false" outlineLevel="0" collapsed="false">
      <c r="A1073" s="1" t="s">
        <v>2537</v>
      </c>
      <c r="C1073" s="27" t="s">
        <v>2545</v>
      </c>
      <c r="D1073" s="27" t="s">
        <v>13</v>
      </c>
      <c r="E1073" s="28"/>
      <c r="F1073" s="29"/>
      <c r="G1073" s="27"/>
      <c r="H1073" s="30" t="s">
        <v>168</v>
      </c>
      <c r="I1073" s="31" t="n">
        <v>4.63</v>
      </c>
      <c r="J1073" s="30" t="s">
        <v>710</v>
      </c>
    </row>
    <row r="1074" customFormat="false" ht="12.75" hidden="false" customHeight="false" outlineLevel="0" collapsed="false">
      <c r="A1074" s="1" t="s">
        <v>2537</v>
      </c>
      <c r="C1074" s="27" t="s">
        <v>2546</v>
      </c>
      <c r="D1074" s="27" t="s">
        <v>26</v>
      </c>
      <c r="E1074" s="28"/>
      <c r="F1074" s="29"/>
      <c r="G1074" s="27"/>
      <c r="H1074" s="30" t="s">
        <v>168</v>
      </c>
      <c r="I1074" s="31" t="n">
        <v>0.58</v>
      </c>
      <c r="J1074" s="30" t="s">
        <v>710</v>
      </c>
    </row>
    <row r="1075" customFormat="false" ht="12.75" hidden="false" customHeight="false" outlineLevel="0" collapsed="false">
      <c r="A1075" s="1" t="s">
        <v>2529</v>
      </c>
      <c r="C1075" s="27" t="s">
        <v>2547</v>
      </c>
      <c r="D1075" s="27" t="s">
        <v>13</v>
      </c>
      <c r="E1075" s="28"/>
      <c r="F1075" s="29"/>
      <c r="G1075" s="27"/>
      <c r="H1075" s="30" t="s">
        <v>168</v>
      </c>
      <c r="I1075" s="31" t="n">
        <v>0.58</v>
      </c>
      <c r="J1075" s="30" t="s">
        <v>710</v>
      </c>
    </row>
    <row r="1076" customFormat="false" ht="12.75" hidden="false" customHeight="false" outlineLevel="0" collapsed="false">
      <c r="A1076" s="1" t="s">
        <v>2529</v>
      </c>
      <c r="C1076" s="27" t="s">
        <v>2548</v>
      </c>
      <c r="D1076" s="27" t="s">
        <v>51</v>
      </c>
      <c r="E1076" s="28"/>
      <c r="F1076" s="29"/>
      <c r="G1076" s="27"/>
      <c r="H1076" s="30" t="s">
        <v>168</v>
      </c>
      <c r="I1076" s="31" t="n">
        <v>0.58</v>
      </c>
      <c r="J1076" s="30" t="s">
        <v>710</v>
      </c>
    </row>
    <row r="1077" customFormat="false" ht="12.75" hidden="false" customHeight="false" outlineLevel="0" collapsed="false">
      <c r="A1077" s="1" t="s">
        <v>2529</v>
      </c>
      <c r="C1077" s="27" t="s">
        <v>2549</v>
      </c>
      <c r="D1077" s="27" t="s">
        <v>13</v>
      </c>
      <c r="E1077" s="28"/>
      <c r="F1077" s="29"/>
      <c r="G1077" s="27"/>
      <c r="H1077" s="30" t="s">
        <v>168</v>
      </c>
      <c r="I1077" s="31" t="n">
        <v>1.84</v>
      </c>
      <c r="J1077" s="30" t="s">
        <v>710</v>
      </c>
    </row>
    <row r="1078" customFormat="false" ht="12.75" hidden="false" customHeight="false" outlineLevel="0" collapsed="false">
      <c r="A1078" s="1" t="s">
        <v>2537</v>
      </c>
      <c r="C1078" s="27" t="s">
        <v>2550</v>
      </c>
      <c r="D1078" s="27" t="s">
        <v>13</v>
      </c>
      <c r="E1078" s="28"/>
      <c r="F1078" s="29"/>
      <c r="G1078" s="27"/>
      <c r="H1078" s="30" t="s">
        <v>61</v>
      </c>
      <c r="I1078" s="31" t="n">
        <v>3.87</v>
      </c>
      <c r="J1078" s="30" t="s">
        <v>2459</v>
      </c>
    </row>
    <row r="1079" customFormat="false" ht="12.75" hidden="false" customHeight="false" outlineLevel="0" collapsed="false">
      <c r="A1079" s="1" t="s">
        <v>2537</v>
      </c>
      <c r="C1079" s="27" t="s">
        <v>2551</v>
      </c>
      <c r="D1079" s="27" t="s">
        <v>13</v>
      </c>
      <c r="E1079" s="28"/>
      <c r="F1079" s="29"/>
      <c r="G1079" s="27"/>
      <c r="H1079" s="30" t="s">
        <v>61</v>
      </c>
      <c r="I1079" s="31" t="n">
        <v>2.9</v>
      </c>
      <c r="J1079" s="30" t="s">
        <v>2459</v>
      </c>
    </row>
    <row r="1080" customFormat="false" ht="12.75" hidden="false" customHeight="false" outlineLevel="0" collapsed="false">
      <c r="A1080" s="1" t="s">
        <v>2537</v>
      </c>
      <c r="C1080" s="27" t="s">
        <v>2552</v>
      </c>
      <c r="D1080" s="27" t="s">
        <v>49</v>
      </c>
      <c r="E1080" s="28"/>
      <c r="F1080" s="29"/>
      <c r="G1080" s="27"/>
      <c r="H1080" s="30" t="s">
        <v>61</v>
      </c>
      <c r="I1080" s="31" t="n">
        <v>2.3</v>
      </c>
      <c r="J1080" s="30" t="s">
        <v>2459</v>
      </c>
    </row>
    <row r="1081" customFormat="false" ht="12.75" hidden="false" customHeight="false" outlineLevel="0" collapsed="false">
      <c r="A1081" s="1" t="s">
        <v>2537</v>
      </c>
      <c r="C1081" s="27" t="s">
        <v>2553</v>
      </c>
      <c r="D1081" s="27" t="s">
        <v>20</v>
      </c>
      <c r="E1081" s="28"/>
      <c r="F1081" s="29"/>
      <c r="G1081" s="27"/>
      <c r="H1081" s="30" t="s">
        <v>61</v>
      </c>
      <c r="I1081" s="31" t="n">
        <v>1.45</v>
      </c>
      <c r="J1081" s="30" t="s">
        <v>2459</v>
      </c>
    </row>
    <row r="1082" customFormat="false" ht="12.75" hidden="false" customHeight="false" outlineLevel="0" collapsed="false">
      <c r="A1082" s="1" t="s">
        <v>2537</v>
      </c>
      <c r="C1082" s="27" t="s">
        <v>2554</v>
      </c>
      <c r="D1082" s="27" t="s">
        <v>13</v>
      </c>
      <c r="E1082" s="28"/>
      <c r="F1082" s="29"/>
      <c r="G1082" s="27"/>
      <c r="H1082" s="30" t="s">
        <v>61</v>
      </c>
      <c r="I1082" s="31" t="n">
        <v>3.67</v>
      </c>
      <c r="J1082" s="30" t="s">
        <v>2459</v>
      </c>
    </row>
    <row r="1083" customFormat="false" ht="12.75" hidden="false" customHeight="false" outlineLevel="0" collapsed="false">
      <c r="A1083" s="1" t="s">
        <v>2529</v>
      </c>
      <c r="C1083" s="27" t="s">
        <v>2555</v>
      </c>
      <c r="D1083" s="27" t="s">
        <v>16</v>
      </c>
      <c r="E1083" s="28"/>
      <c r="F1083" s="29"/>
      <c r="G1083" s="27"/>
      <c r="H1083" s="30" t="s">
        <v>61</v>
      </c>
      <c r="I1083" s="31" t="n">
        <v>0.58</v>
      </c>
      <c r="J1083" s="30" t="s">
        <v>2459</v>
      </c>
    </row>
    <row r="1084" customFormat="false" ht="12.75" hidden="false" customHeight="false" outlineLevel="0" collapsed="false">
      <c r="A1084" s="1" t="s">
        <v>2533</v>
      </c>
      <c r="C1084" s="27" t="s">
        <v>2556</v>
      </c>
      <c r="D1084" s="27" t="s">
        <v>13</v>
      </c>
      <c r="E1084" s="28"/>
      <c r="F1084" s="29"/>
      <c r="G1084" s="27"/>
      <c r="H1084" s="30" t="s">
        <v>61</v>
      </c>
      <c r="I1084" s="31" t="n">
        <v>1.93</v>
      </c>
      <c r="J1084" s="30" t="s">
        <v>2459</v>
      </c>
    </row>
    <row r="1085" customFormat="false" ht="12.75" hidden="false" customHeight="false" outlineLevel="0" collapsed="false">
      <c r="A1085" s="1" t="s">
        <v>2529</v>
      </c>
      <c r="C1085" s="27" t="s">
        <v>2557</v>
      </c>
      <c r="D1085" s="27"/>
      <c r="E1085" s="28"/>
      <c r="F1085" s="29"/>
      <c r="G1085" s="27"/>
      <c r="H1085" s="30" t="s">
        <v>61</v>
      </c>
      <c r="I1085" s="31" t="n">
        <v>2.9</v>
      </c>
      <c r="J1085" s="30" t="s">
        <v>2459</v>
      </c>
    </row>
    <row r="1086" customFormat="false" ht="12.75" hidden="false" customHeight="false" outlineLevel="0" collapsed="false">
      <c r="A1086" s="1" t="s">
        <v>2529</v>
      </c>
      <c r="C1086" s="27" t="s">
        <v>2558</v>
      </c>
      <c r="D1086" s="27" t="s">
        <v>49</v>
      </c>
      <c r="E1086" s="28"/>
      <c r="F1086" s="29"/>
      <c r="G1086" s="27"/>
      <c r="H1086" s="30" t="s">
        <v>168</v>
      </c>
      <c r="I1086" s="31" t="n">
        <v>0.68</v>
      </c>
      <c r="J1086" s="30" t="s">
        <v>2459</v>
      </c>
    </row>
    <row r="1087" customFormat="false" ht="12.75" hidden="false" customHeight="false" outlineLevel="0" collapsed="false">
      <c r="A1087" s="1" t="s">
        <v>2533</v>
      </c>
      <c r="C1087" s="27" t="s">
        <v>2560</v>
      </c>
      <c r="D1087" s="27" t="s">
        <v>18</v>
      </c>
      <c r="E1087" s="28"/>
      <c r="F1087" s="29"/>
      <c r="G1087" s="27"/>
      <c r="H1087" s="30" t="s">
        <v>168</v>
      </c>
      <c r="I1087" s="31" t="n">
        <v>1.93</v>
      </c>
      <c r="J1087" s="30" t="s">
        <v>2459</v>
      </c>
    </row>
    <row r="1088" customFormat="false" ht="12.75" hidden="false" customHeight="false" outlineLevel="0" collapsed="false">
      <c r="A1088" s="1" t="s">
        <v>2529</v>
      </c>
      <c r="C1088" s="27" t="s">
        <v>2561</v>
      </c>
      <c r="D1088" s="27" t="s">
        <v>390</v>
      </c>
      <c r="E1088" s="28"/>
      <c r="F1088" s="29"/>
      <c r="G1088" s="27"/>
      <c r="H1088" s="30" t="s">
        <v>168</v>
      </c>
      <c r="I1088" s="31" t="n">
        <v>0.68</v>
      </c>
      <c r="J1088" s="30" t="s">
        <v>2459</v>
      </c>
    </row>
    <row r="1090" customFormat="false" ht="18" hidden="false" customHeight="false" outlineLevel="0" collapsed="false">
      <c r="A1090" s="18"/>
      <c r="C1090" s="15" t="s">
        <v>2563</v>
      </c>
      <c r="D1090" s="45" t="s">
        <v>1</v>
      </c>
    </row>
    <row r="1091" customFormat="false" ht="12.75" hidden="false" customHeight="false" outlineLevel="0" collapsed="false">
      <c r="A1091" s="1" t="s">
        <v>2559</v>
      </c>
      <c r="C1091" s="27" t="s">
        <v>2564</v>
      </c>
      <c r="D1091" s="27" t="s">
        <v>13</v>
      </c>
      <c r="E1091" s="28"/>
      <c r="F1091" s="29"/>
      <c r="G1091" s="27"/>
      <c r="H1091" s="30" t="s">
        <v>61</v>
      </c>
      <c r="I1091" s="31" t="n">
        <v>6.65</v>
      </c>
      <c r="J1091" s="30" t="s">
        <v>64</v>
      </c>
    </row>
    <row r="1092" customFormat="false" ht="12.75" hidden="false" customHeight="false" outlineLevel="0" collapsed="false">
      <c r="A1092" s="1" t="s">
        <v>2559</v>
      </c>
      <c r="C1092" s="27" t="s">
        <v>2565</v>
      </c>
      <c r="D1092" s="27" t="s">
        <v>13</v>
      </c>
      <c r="E1092" s="28"/>
      <c r="F1092" s="29"/>
      <c r="G1092" s="27"/>
      <c r="H1092" s="30" t="s">
        <v>61</v>
      </c>
      <c r="I1092" s="31" t="n">
        <v>4.36</v>
      </c>
      <c r="J1092" s="30" t="s">
        <v>64</v>
      </c>
    </row>
    <row r="1093" customFormat="false" ht="12.75" hidden="false" customHeight="false" outlineLevel="0" collapsed="false">
      <c r="A1093" s="1" t="s">
        <v>2562</v>
      </c>
      <c r="C1093" s="27" t="s">
        <v>2566</v>
      </c>
      <c r="D1093" s="27" t="s">
        <v>2319</v>
      </c>
      <c r="E1093" s="28"/>
      <c r="F1093" s="29"/>
      <c r="G1093" s="27"/>
      <c r="H1093" s="30" t="s">
        <v>61</v>
      </c>
      <c r="I1093" s="31" t="n">
        <v>4.4</v>
      </c>
      <c r="J1093" s="30" t="s">
        <v>64</v>
      </c>
    </row>
    <row r="1094" customFormat="false" ht="12.75" hidden="false" customHeight="false" outlineLevel="0" collapsed="false">
      <c r="A1094" s="1" t="s">
        <v>2562</v>
      </c>
      <c r="C1094" s="27" t="s">
        <v>2567</v>
      </c>
      <c r="D1094" s="27" t="s">
        <v>13</v>
      </c>
      <c r="E1094" s="28"/>
      <c r="F1094" s="29"/>
      <c r="G1094" s="27"/>
      <c r="H1094" s="30" t="s">
        <v>61</v>
      </c>
      <c r="I1094" s="31" t="n">
        <v>2.95</v>
      </c>
      <c r="J1094" s="30" t="s">
        <v>64</v>
      </c>
    </row>
    <row r="1095" customFormat="false" ht="12.75" hidden="false" customHeight="false" outlineLevel="0" collapsed="false">
      <c r="A1095" s="1" t="s">
        <v>2562</v>
      </c>
      <c r="C1095" s="27" t="s">
        <v>2569</v>
      </c>
      <c r="D1095" s="27" t="s">
        <v>79</v>
      </c>
      <c r="E1095" s="28"/>
      <c r="F1095" s="29"/>
      <c r="G1095" s="27"/>
      <c r="H1095" s="30" t="s">
        <v>61</v>
      </c>
      <c r="I1095" s="31" t="n">
        <v>2.29</v>
      </c>
      <c r="J1095" s="30" t="s">
        <v>64</v>
      </c>
    </row>
    <row r="1096" customFormat="false" ht="12.75" hidden="false" customHeight="false" outlineLevel="0" collapsed="false">
      <c r="A1096" s="1" t="s">
        <v>2562</v>
      </c>
      <c r="C1096" s="27" t="s">
        <v>2570</v>
      </c>
      <c r="D1096" s="27" t="s">
        <v>88</v>
      </c>
      <c r="E1096" s="28"/>
      <c r="F1096" s="29"/>
      <c r="G1096" s="27"/>
      <c r="H1096" s="30" t="s">
        <v>168</v>
      </c>
      <c r="I1096" s="31" t="n">
        <v>2.95</v>
      </c>
      <c r="J1096" s="30" t="s">
        <v>64</v>
      </c>
    </row>
    <row r="1098" customFormat="false" ht="18" hidden="false" customHeight="false" outlineLevel="0" collapsed="false">
      <c r="A1098" s="18"/>
      <c r="C1098" s="15" t="s">
        <v>2571</v>
      </c>
      <c r="D1098" s="45" t="s">
        <v>1</v>
      </c>
    </row>
    <row r="1099" customFormat="false" ht="12.75" hidden="false" customHeight="false" outlineLevel="0" collapsed="false">
      <c r="A1099" s="1" t="s">
        <v>2568</v>
      </c>
      <c r="C1099" s="27" t="s">
        <v>2572</v>
      </c>
      <c r="D1099" s="27" t="s">
        <v>77</v>
      </c>
      <c r="E1099" s="28"/>
      <c r="F1099" s="29"/>
      <c r="G1099" s="27"/>
      <c r="H1099" s="30" t="s">
        <v>61</v>
      </c>
      <c r="I1099" s="31" t="n">
        <v>1.15</v>
      </c>
      <c r="J1099" s="30" t="s">
        <v>64</v>
      </c>
    </row>
    <row r="1100" customFormat="false" ht="12.75" hidden="false" customHeight="false" outlineLevel="0" collapsed="false">
      <c r="A1100" s="1" t="s">
        <v>2568</v>
      </c>
      <c r="C1100" s="27" t="s">
        <v>2573</v>
      </c>
      <c r="D1100" s="27" t="s">
        <v>13</v>
      </c>
      <c r="E1100" s="28"/>
      <c r="F1100" s="29"/>
      <c r="G1100" s="27"/>
      <c r="H1100" s="30" t="s">
        <v>61</v>
      </c>
      <c r="I1100" s="31" t="n">
        <v>2.19</v>
      </c>
      <c r="J1100" s="30" t="s">
        <v>64</v>
      </c>
    </row>
    <row r="1101" customFormat="false" ht="12.75" hidden="false" customHeight="false" outlineLevel="0" collapsed="false">
      <c r="A1101" s="1" t="s">
        <v>2568</v>
      </c>
      <c r="C1101" s="27" t="s">
        <v>2574</v>
      </c>
      <c r="D1101" s="27" t="s">
        <v>13</v>
      </c>
      <c r="E1101" s="28"/>
      <c r="F1101" s="29"/>
      <c r="G1101" s="27"/>
      <c r="H1101" s="30" t="s">
        <v>61</v>
      </c>
      <c r="I1101" s="31" t="n">
        <v>2.29</v>
      </c>
      <c r="J1101" s="30" t="s">
        <v>64</v>
      </c>
    </row>
    <row r="1102" customFormat="false" ht="12.75" hidden="false" customHeight="false" outlineLevel="0" collapsed="false">
      <c r="A1102" s="1" t="s">
        <v>2568</v>
      </c>
      <c r="C1102" s="27" t="s">
        <v>2575</v>
      </c>
      <c r="D1102" s="27" t="s">
        <v>507</v>
      </c>
      <c r="E1102" s="28"/>
      <c r="F1102" s="29"/>
      <c r="G1102" s="27"/>
      <c r="H1102" s="30" t="s">
        <v>61</v>
      </c>
      <c r="I1102" s="31" t="n">
        <v>1.19</v>
      </c>
      <c r="J1102" s="30" t="s">
        <v>64</v>
      </c>
    </row>
    <row r="1103" customFormat="false" ht="12.75" hidden="false" customHeight="false" outlineLevel="0" collapsed="false">
      <c r="A1103" s="1" t="s">
        <v>2568</v>
      </c>
      <c r="C1103" s="27" t="s">
        <v>2576</v>
      </c>
      <c r="D1103" s="27" t="s">
        <v>88</v>
      </c>
      <c r="E1103" s="28"/>
      <c r="F1103" s="29"/>
      <c r="G1103" s="27"/>
      <c r="H1103" s="30" t="s">
        <v>61</v>
      </c>
      <c r="I1103" s="31" t="n">
        <v>1.15</v>
      </c>
      <c r="J1103" s="30" t="s">
        <v>64</v>
      </c>
    </row>
    <row r="1104" customFormat="false" ht="12.75" hidden="false" customHeight="false" outlineLevel="0" collapsed="false">
      <c r="A1104" s="1" t="s">
        <v>2568</v>
      </c>
      <c r="C1104" s="27" t="s">
        <v>2577</v>
      </c>
      <c r="D1104" s="27" t="s">
        <v>79</v>
      </c>
      <c r="E1104" s="28"/>
      <c r="F1104" s="29"/>
      <c r="G1104" s="27"/>
      <c r="H1104" s="30" t="s">
        <v>61</v>
      </c>
      <c r="I1104" s="31" t="n">
        <v>1.19</v>
      </c>
      <c r="J1104" s="30" t="s">
        <v>64</v>
      </c>
    </row>
    <row r="1105" customFormat="false" ht="12.75" hidden="false" customHeight="false" outlineLevel="0" collapsed="false">
      <c r="A1105" s="1" t="s">
        <v>2568</v>
      </c>
      <c r="C1105" s="27" t="s">
        <v>2578</v>
      </c>
      <c r="D1105" s="27" t="s">
        <v>13</v>
      </c>
      <c r="E1105" s="28"/>
      <c r="F1105" s="29"/>
      <c r="G1105" s="27"/>
      <c r="H1105" s="30" t="s">
        <v>61</v>
      </c>
      <c r="I1105" s="31" t="n">
        <v>0.94</v>
      </c>
      <c r="J1105" s="30" t="s">
        <v>64</v>
      </c>
    </row>
    <row r="1106" customFormat="false" ht="12.75" hidden="false" customHeight="false" outlineLevel="0" collapsed="false">
      <c r="A1106" s="1" t="s">
        <v>2568</v>
      </c>
      <c r="C1106" s="27" t="s">
        <v>2579</v>
      </c>
      <c r="D1106" s="27" t="s">
        <v>20</v>
      </c>
      <c r="E1106" s="28"/>
      <c r="F1106" s="29"/>
      <c r="G1106" s="27"/>
      <c r="H1106" s="30" t="s">
        <v>61</v>
      </c>
      <c r="I1106" s="31" t="n">
        <v>0.95</v>
      </c>
      <c r="J1106" s="30" t="s">
        <v>64</v>
      </c>
    </row>
    <row r="1107" customFormat="false" ht="12.75" hidden="false" customHeight="false" outlineLevel="0" collapsed="false">
      <c r="A1107" s="1" t="s">
        <v>2568</v>
      </c>
      <c r="C1107" s="27" t="s">
        <v>2580</v>
      </c>
      <c r="D1107" s="27" t="s">
        <v>13</v>
      </c>
      <c r="E1107" s="28"/>
      <c r="F1107" s="29"/>
      <c r="G1107" s="27"/>
      <c r="H1107" s="30" t="s">
        <v>61</v>
      </c>
      <c r="I1107" s="31" t="n">
        <v>1.99</v>
      </c>
      <c r="J1107" s="30" t="s">
        <v>64</v>
      </c>
    </row>
    <row r="1108" customFormat="false" ht="12.75" hidden="false" customHeight="false" outlineLevel="0" collapsed="false">
      <c r="A1108" s="1" t="s">
        <v>2568</v>
      </c>
      <c r="C1108" s="27" t="s">
        <v>2581</v>
      </c>
      <c r="D1108" s="27" t="s">
        <v>13</v>
      </c>
      <c r="E1108" s="28"/>
      <c r="F1108" s="29"/>
      <c r="G1108" s="27"/>
      <c r="H1108" s="30" t="s">
        <v>61</v>
      </c>
      <c r="I1108" s="31" t="n">
        <v>3.29</v>
      </c>
      <c r="J1108" s="30" t="s">
        <v>64</v>
      </c>
    </row>
    <row r="1109" customFormat="false" ht="12.75" hidden="false" customHeight="false" outlineLevel="0" collapsed="false">
      <c r="A1109" s="1" t="s">
        <v>2568</v>
      </c>
      <c r="C1109" s="27" t="s">
        <v>2582</v>
      </c>
      <c r="D1109" s="27" t="s">
        <v>13</v>
      </c>
      <c r="E1109" s="28"/>
      <c r="F1109" s="29"/>
      <c r="G1109" s="27"/>
      <c r="H1109" s="30" t="s">
        <v>61</v>
      </c>
      <c r="I1109" s="31" t="n">
        <v>2.19</v>
      </c>
      <c r="J1109" s="30" t="s">
        <v>64</v>
      </c>
    </row>
    <row r="1110" customFormat="false" ht="12.75" hidden="false" customHeight="false" outlineLevel="0" collapsed="false">
      <c r="A1110" s="1" t="s">
        <v>2568</v>
      </c>
      <c r="C1110" s="27" t="s">
        <v>2583</v>
      </c>
      <c r="D1110" s="27" t="s">
        <v>49</v>
      </c>
      <c r="E1110" s="28"/>
      <c r="F1110" s="29"/>
      <c r="G1110" s="27"/>
      <c r="H1110" s="30" t="s">
        <v>168</v>
      </c>
      <c r="I1110" s="31" t="n">
        <v>0.95</v>
      </c>
      <c r="J1110" s="30" t="s">
        <v>64</v>
      </c>
    </row>
    <row r="1111" customFormat="false" ht="12.75" hidden="false" customHeight="false" outlineLevel="0" collapsed="false">
      <c r="A1111" s="1" t="s">
        <v>2568</v>
      </c>
      <c r="C1111" s="27" t="s">
        <v>2584</v>
      </c>
      <c r="D1111" s="27" t="s">
        <v>13</v>
      </c>
      <c r="E1111" s="28"/>
      <c r="F1111" s="29"/>
      <c r="G1111" s="27"/>
      <c r="H1111" s="30" t="s">
        <v>168</v>
      </c>
      <c r="I1111" s="31" t="n">
        <v>1.99</v>
      </c>
      <c r="J1111" s="30" t="s">
        <v>64</v>
      </c>
    </row>
    <row r="1112" customFormat="false" ht="12.75" hidden="false" customHeight="false" outlineLevel="0" collapsed="false">
      <c r="A1112" s="1" t="s">
        <v>2568</v>
      </c>
      <c r="C1112" s="27" t="s">
        <v>2585</v>
      </c>
      <c r="D1112" s="27" t="s">
        <v>13</v>
      </c>
      <c r="E1112" s="28"/>
      <c r="F1112" s="29"/>
      <c r="G1112" s="27"/>
      <c r="H1112" s="30" t="s">
        <v>168</v>
      </c>
      <c r="I1112" s="31" t="n">
        <v>1.69</v>
      </c>
      <c r="J1112" s="30" t="s">
        <v>64</v>
      </c>
    </row>
    <row r="1113" customFormat="false" ht="12.75" hidden="false" customHeight="false" outlineLevel="0" collapsed="false">
      <c r="A1113" s="1" t="s">
        <v>2571</v>
      </c>
      <c r="C1113" s="27" t="s">
        <v>2586</v>
      </c>
      <c r="D1113" s="27" t="s">
        <v>49</v>
      </c>
      <c r="E1113" s="28"/>
      <c r="F1113" s="29"/>
      <c r="G1113" s="27"/>
      <c r="H1113" s="30" t="s">
        <v>61</v>
      </c>
      <c r="I1113" s="31" t="n">
        <v>0.69</v>
      </c>
      <c r="J1113" s="30" t="s">
        <v>64</v>
      </c>
    </row>
    <row r="1114" customFormat="false" ht="12.75" hidden="false" customHeight="false" outlineLevel="0" collapsed="false">
      <c r="A1114" s="1" t="s">
        <v>2571</v>
      </c>
      <c r="C1114" s="27" t="s">
        <v>2587</v>
      </c>
      <c r="D1114" s="27" t="s">
        <v>13</v>
      </c>
      <c r="E1114" s="28"/>
      <c r="F1114" s="29"/>
      <c r="G1114" s="27"/>
      <c r="H1114" s="30" t="s">
        <v>61</v>
      </c>
      <c r="I1114" s="31" t="n">
        <v>1.39</v>
      </c>
      <c r="J1114" s="30" t="s">
        <v>64</v>
      </c>
    </row>
    <row r="1115" customFormat="false" ht="12.75" hidden="false" customHeight="false" outlineLevel="0" collapsed="false">
      <c r="A1115" s="1" t="s">
        <v>2571</v>
      </c>
      <c r="C1115" s="27" t="s">
        <v>2588</v>
      </c>
      <c r="D1115" s="27" t="s">
        <v>13</v>
      </c>
      <c r="E1115" s="28"/>
      <c r="F1115" s="29"/>
      <c r="G1115" s="27"/>
      <c r="H1115" s="30" t="s">
        <v>61</v>
      </c>
      <c r="I1115" s="31" t="n">
        <v>0.89</v>
      </c>
      <c r="J1115" s="30" t="s">
        <v>64</v>
      </c>
    </row>
    <row r="1116" customFormat="false" ht="12.75" hidden="false" customHeight="false" outlineLevel="0" collapsed="false">
      <c r="A1116" s="1" t="s">
        <v>2571</v>
      </c>
      <c r="C1116" s="27" t="s">
        <v>2589</v>
      </c>
      <c r="D1116" s="27" t="s">
        <v>16</v>
      </c>
      <c r="E1116" s="28"/>
      <c r="F1116" s="29"/>
      <c r="G1116" s="27"/>
      <c r="H1116" s="30" t="s">
        <v>61</v>
      </c>
      <c r="I1116" s="31" t="n">
        <v>0.69</v>
      </c>
      <c r="J1116" s="30" t="s">
        <v>64</v>
      </c>
    </row>
    <row r="1117" customFormat="false" ht="12.75" hidden="false" customHeight="false" outlineLevel="0" collapsed="false">
      <c r="A1117" s="1" t="s">
        <v>2571</v>
      </c>
      <c r="C1117" s="27" t="s">
        <v>2590</v>
      </c>
      <c r="D1117" s="27" t="s">
        <v>20</v>
      </c>
      <c r="E1117" s="28"/>
      <c r="F1117" s="29"/>
      <c r="G1117" s="27"/>
      <c r="H1117" s="30" t="s">
        <v>61</v>
      </c>
      <c r="I1117" s="31" t="n">
        <v>0.69</v>
      </c>
      <c r="J1117" s="30" t="s">
        <v>64</v>
      </c>
    </row>
    <row r="1118" customFormat="false" ht="12.75" hidden="false" customHeight="false" outlineLevel="0" collapsed="false">
      <c r="A1118" s="1" t="s">
        <v>2571</v>
      </c>
      <c r="C1118" s="27" t="s">
        <v>2592</v>
      </c>
      <c r="D1118" s="27" t="s">
        <v>583</v>
      </c>
      <c r="E1118" s="28"/>
      <c r="F1118" s="29"/>
      <c r="G1118" s="27"/>
      <c r="H1118" s="30" t="s">
        <v>61</v>
      </c>
      <c r="I1118" s="31" t="n">
        <v>0.99</v>
      </c>
      <c r="J1118" s="30" t="s">
        <v>64</v>
      </c>
    </row>
    <row r="1119" customFormat="false" ht="12.75" hidden="false" customHeight="false" outlineLevel="0" collapsed="false">
      <c r="A1119" s="1" t="s">
        <v>2571</v>
      </c>
      <c r="C1119" s="27" t="s">
        <v>2585</v>
      </c>
      <c r="D1119" s="27" t="s">
        <v>13</v>
      </c>
      <c r="E1119" s="28"/>
      <c r="F1119" s="29"/>
      <c r="G1119" s="27"/>
      <c r="H1119" s="30" t="s">
        <v>61</v>
      </c>
      <c r="I1119" s="31" t="n">
        <v>0.89</v>
      </c>
      <c r="J1119" s="30" t="s">
        <v>64</v>
      </c>
    </row>
    <row r="1121" customFormat="false" ht="18" hidden="false" customHeight="false" outlineLevel="0" collapsed="false">
      <c r="A1121" s="18"/>
      <c r="C1121" s="15" t="s">
        <v>2668</v>
      </c>
      <c r="D1121" s="45" t="s">
        <v>1</v>
      </c>
    </row>
    <row r="1122" customFormat="false" ht="12.75" hidden="false" customHeight="false" outlineLevel="0" collapsed="false">
      <c r="A1122" s="1" t="s">
        <v>2669</v>
      </c>
      <c r="C1122" s="70" t="s">
        <v>2670</v>
      </c>
      <c r="D1122" s="70" t="s">
        <v>13</v>
      </c>
      <c r="E1122" s="72" t="n">
        <v>1.8</v>
      </c>
      <c r="F1122" s="73" t="n">
        <v>1.73</v>
      </c>
      <c r="G1122" s="74" t="s">
        <v>2671</v>
      </c>
    </row>
    <row r="1123" customFormat="false" ht="12.75" hidden="false" customHeight="false" outlineLevel="0" collapsed="false">
      <c r="A1123" s="1" t="s">
        <v>2669</v>
      </c>
      <c r="C1123" s="70" t="s">
        <v>2672</v>
      </c>
      <c r="D1123" s="70" t="s">
        <v>13</v>
      </c>
      <c r="E1123" s="72" t="n">
        <v>2</v>
      </c>
      <c r="F1123" s="73" t="n">
        <v>1.02</v>
      </c>
      <c r="G1123" s="74" t="s">
        <v>2671</v>
      </c>
    </row>
    <row r="1124" customFormat="false" ht="12.75" hidden="false" customHeight="false" outlineLevel="0" collapsed="false">
      <c r="A1124" s="1" t="s">
        <v>2669</v>
      </c>
      <c r="C1124" s="70" t="s">
        <v>2673</v>
      </c>
      <c r="D1124" s="70" t="s">
        <v>70</v>
      </c>
      <c r="E1124" s="72" t="n">
        <v>2.2</v>
      </c>
      <c r="F1124" s="73" t="n">
        <v>0.49</v>
      </c>
      <c r="G1124" s="74" t="s">
        <v>2671</v>
      </c>
    </row>
    <row r="1125" customFormat="false" ht="12.75" hidden="false" customHeight="false" outlineLevel="0" collapsed="false">
      <c r="A1125" s="1" t="s">
        <v>2669</v>
      </c>
      <c r="C1125" s="70" t="s">
        <v>2674</v>
      </c>
      <c r="D1125" s="70" t="s">
        <v>13</v>
      </c>
      <c r="E1125" s="72" t="n">
        <v>2.2</v>
      </c>
      <c r="F1125" s="73" t="n">
        <v>1.14</v>
      </c>
      <c r="G1125" s="74" t="s">
        <v>2671</v>
      </c>
    </row>
    <row r="1126" customFormat="false" ht="12.75" hidden="false" customHeight="false" outlineLevel="0" collapsed="false">
      <c r="A1126" s="1" t="s">
        <v>2675</v>
      </c>
      <c r="C1126" s="70" t="s">
        <v>2676</v>
      </c>
      <c r="D1126" s="70" t="s">
        <v>13</v>
      </c>
      <c r="E1126" s="72" t="n">
        <v>2.2</v>
      </c>
      <c r="F1126" s="73" t="n">
        <v>1.99</v>
      </c>
      <c r="G1126" s="74" t="s">
        <v>2671</v>
      </c>
    </row>
    <row r="1127" customFormat="false" ht="12.75" hidden="false" customHeight="false" outlineLevel="0" collapsed="false">
      <c r="A1127" s="1" t="s">
        <v>2675</v>
      </c>
      <c r="C1127" s="70" t="s">
        <v>2677</v>
      </c>
      <c r="D1127" s="70" t="s">
        <v>20</v>
      </c>
      <c r="E1127" s="72" t="n">
        <v>2.5</v>
      </c>
      <c r="F1127" s="73" t="n">
        <v>0.89</v>
      </c>
      <c r="G1127" s="74" t="s">
        <v>2671</v>
      </c>
    </row>
    <row r="1128" customFormat="false" ht="12.75" hidden="false" customHeight="false" outlineLevel="0" collapsed="false">
      <c r="A1128" s="1" t="s">
        <v>2678</v>
      </c>
      <c r="C1128" s="70" t="s">
        <v>2679</v>
      </c>
      <c r="D1128" s="70" t="s">
        <v>16</v>
      </c>
      <c r="E1128" s="72" t="n">
        <v>2.4</v>
      </c>
      <c r="F1128" s="73" t="n">
        <v>0.74</v>
      </c>
      <c r="G1128" s="74" t="s">
        <v>2671</v>
      </c>
    </row>
    <row r="1129" customFormat="false" ht="12.75" hidden="false" customHeight="false" outlineLevel="0" collapsed="false">
      <c r="A1129" s="1" t="s">
        <v>2678</v>
      </c>
      <c r="C1129" s="70" t="s">
        <v>2680</v>
      </c>
      <c r="D1129" s="70" t="s">
        <v>24</v>
      </c>
      <c r="E1129" s="72" t="n">
        <v>2.4</v>
      </c>
      <c r="F1129" s="73" t="n">
        <v>0.74</v>
      </c>
      <c r="G1129" s="74" t="s">
        <v>2671</v>
      </c>
    </row>
    <row r="1131" customFormat="false" ht="18" hidden="false" customHeight="false" outlineLevel="0" collapsed="false">
      <c r="A1131" s="18"/>
      <c r="C1131" s="15" t="s">
        <v>2735</v>
      </c>
      <c r="D1131" s="45" t="s">
        <v>1</v>
      </c>
    </row>
    <row r="1132" customFormat="false" ht="12.75" hidden="false" customHeight="false" outlineLevel="0" collapsed="false">
      <c r="A1132" s="1" t="s">
        <v>2736</v>
      </c>
      <c r="C1132" s="27" t="s">
        <v>2737</v>
      </c>
      <c r="D1132" s="27" t="s">
        <v>77</v>
      </c>
      <c r="E1132" s="28"/>
      <c r="F1132" s="29"/>
      <c r="G1132" s="27"/>
      <c r="H1132" s="30" t="s">
        <v>61</v>
      </c>
      <c r="I1132" s="31" t="n">
        <v>8.99</v>
      </c>
      <c r="J1132" s="30" t="s">
        <v>2671</v>
      </c>
    </row>
    <row r="1133" customFormat="false" ht="12.75" hidden="false" customHeight="false" outlineLevel="0" collapsed="false">
      <c r="A1133" s="1" t="s">
        <v>2736</v>
      </c>
      <c r="C1133" s="27" t="s">
        <v>2738</v>
      </c>
      <c r="D1133" s="27" t="s">
        <v>13</v>
      </c>
      <c r="E1133" s="28"/>
      <c r="F1133" s="29"/>
      <c r="G1133" s="27"/>
      <c r="H1133" s="30" t="s">
        <v>61</v>
      </c>
      <c r="I1133" s="31" t="n">
        <v>5.49</v>
      </c>
      <c r="J1133" s="30" t="s">
        <v>2671</v>
      </c>
    </row>
    <row r="1134" customFormat="false" ht="12.75" hidden="false" customHeight="false" outlineLevel="0" collapsed="false">
      <c r="A1134" s="1" t="s">
        <v>2736</v>
      </c>
      <c r="C1134" s="27" t="s">
        <v>2739</v>
      </c>
      <c r="D1134" s="27" t="s">
        <v>88</v>
      </c>
      <c r="E1134" s="28"/>
      <c r="F1134" s="29"/>
      <c r="G1134" s="27"/>
      <c r="H1134" s="30" t="s">
        <v>61</v>
      </c>
      <c r="I1134" s="31" t="n">
        <v>8.9</v>
      </c>
      <c r="J1134" s="30" t="s">
        <v>2671</v>
      </c>
    </row>
    <row r="1135" customFormat="false" ht="12.75" hidden="false" customHeight="false" outlineLevel="0" collapsed="false">
      <c r="A1135" s="1" t="s">
        <v>2736</v>
      </c>
      <c r="C1135" s="27" t="s">
        <v>2740</v>
      </c>
      <c r="D1135" s="27" t="s">
        <v>2741</v>
      </c>
      <c r="E1135" s="28"/>
      <c r="F1135" s="29"/>
      <c r="G1135" s="27"/>
      <c r="H1135" s="30" t="s">
        <v>61</v>
      </c>
      <c r="I1135" s="31" t="n">
        <v>5.49</v>
      </c>
      <c r="J1135" s="30" t="s">
        <v>2671</v>
      </c>
    </row>
    <row r="1136" customFormat="false" ht="12.75" hidden="false" customHeight="false" outlineLevel="0" collapsed="false">
      <c r="A1136" s="1" t="s">
        <v>2736</v>
      </c>
      <c r="C1136" s="27" t="s">
        <v>2742</v>
      </c>
      <c r="D1136" s="27" t="s">
        <v>70</v>
      </c>
      <c r="E1136" s="28"/>
      <c r="F1136" s="29"/>
      <c r="G1136" s="27"/>
      <c r="H1136" s="30" t="s">
        <v>61</v>
      </c>
      <c r="I1136" s="31" t="n">
        <v>4.19</v>
      </c>
      <c r="J1136" s="30" t="s">
        <v>2671</v>
      </c>
    </row>
    <row r="1137" customFormat="false" ht="12.75" hidden="false" customHeight="false" outlineLevel="0" collapsed="false">
      <c r="A1137" s="1" t="s">
        <v>2736</v>
      </c>
      <c r="C1137" s="27" t="s">
        <v>2743</v>
      </c>
      <c r="D1137" s="27" t="s">
        <v>20</v>
      </c>
      <c r="E1137" s="28"/>
      <c r="F1137" s="29"/>
      <c r="G1137" s="27"/>
      <c r="H1137" s="30" t="s">
        <v>61</v>
      </c>
      <c r="I1137" s="31" t="n">
        <v>4.19</v>
      </c>
      <c r="J1137" s="30" t="s">
        <v>2671</v>
      </c>
    </row>
    <row r="1138" customFormat="false" ht="12.75" hidden="false" customHeight="false" outlineLevel="0" collapsed="false">
      <c r="A1138" s="1" t="s">
        <v>2736</v>
      </c>
      <c r="C1138" s="27" t="s">
        <v>2744</v>
      </c>
      <c r="D1138" s="27" t="s">
        <v>49</v>
      </c>
      <c r="E1138" s="28"/>
      <c r="F1138" s="29"/>
      <c r="G1138" s="27"/>
      <c r="H1138" s="30" t="s">
        <v>61</v>
      </c>
      <c r="I1138" s="31" t="n">
        <v>6.98</v>
      </c>
      <c r="J1138" s="30" t="s">
        <v>2671</v>
      </c>
    </row>
    <row r="1139" customFormat="false" ht="12.75" hidden="false" customHeight="false" outlineLevel="0" collapsed="false">
      <c r="A1139" s="1" t="s">
        <v>2736</v>
      </c>
      <c r="C1139" s="27" t="s">
        <v>2745</v>
      </c>
      <c r="D1139" s="27" t="s">
        <v>24</v>
      </c>
      <c r="E1139" s="28"/>
      <c r="F1139" s="29"/>
      <c r="G1139" s="27"/>
      <c r="H1139" s="30" t="s">
        <v>61</v>
      </c>
      <c r="I1139" s="31" t="n">
        <v>4.39</v>
      </c>
      <c r="J1139" s="30" t="s">
        <v>2671</v>
      </c>
    </row>
    <row r="1140" customFormat="false" ht="12.75" hidden="false" customHeight="false" outlineLevel="0" collapsed="false">
      <c r="A1140" s="1" t="s">
        <v>2736</v>
      </c>
      <c r="C1140" s="27" t="s">
        <v>2746</v>
      </c>
      <c r="D1140" s="27" t="s">
        <v>26</v>
      </c>
      <c r="E1140" s="28"/>
      <c r="F1140" s="29"/>
      <c r="G1140" s="27"/>
      <c r="H1140" s="30" t="s">
        <v>168</v>
      </c>
      <c r="I1140" s="31" t="n">
        <v>4.19</v>
      </c>
      <c r="J1140" s="30" t="s">
        <v>2671</v>
      </c>
    </row>
    <row r="1141" customFormat="false" ht="12.75" hidden="false" customHeight="false" outlineLevel="0" collapsed="false">
      <c r="A1141" s="1" t="s">
        <v>2736</v>
      </c>
      <c r="C1141" s="27" t="s">
        <v>2747</v>
      </c>
      <c r="D1141" s="27" t="s">
        <v>16</v>
      </c>
      <c r="E1141" s="28"/>
      <c r="F1141" s="29"/>
      <c r="G1141" s="27"/>
      <c r="H1141" s="30" t="s">
        <v>168</v>
      </c>
      <c r="I1141" s="31" t="n">
        <v>3.79</v>
      </c>
      <c r="J1141" s="30" t="s">
        <v>2671</v>
      </c>
    </row>
    <row r="1142" customFormat="false" ht="12.75" hidden="false" customHeight="false" outlineLevel="0" collapsed="false">
      <c r="A1142" s="1" t="s">
        <v>2736</v>
      </c>
      <c r="C1142" s="27" t="s">
        <v>2748</v>
      </c>
      <c r="D1142" s="27" t="s">
        <v>51</v>
      </c>
      <c r="E1142" s="28"/>
      <c r="F1142" s="29"/>
      <c r="G1142" s="27"/>
      <c r="H1142" s="30" t="s">
        <v>168</v>
      </c>
      <c r="I1142" s="31" t="n">
        <v>3.79</v>
      </c>
      <c r="J1142" s="30" t="s">
        <v>2671</v>
      </c>
    </row>
    <row r="1144" customFormat="false" ht="18" hidden="false" customHeight="false" outlineLevel="0" collapsed="false">
      <c r="A1144" s="18"/>
      <c r="C1144" s="15" t="s">
        <v>2766</v>
      </c>
      <c r="D1144" s="45" t="s">
        <v>1</v>
      </c>
    </row>
    <row r="1145" customFormat="false" ht="12.75" hidden="false" customHeight="false" outlineLevel="0" collapsed="false">
      <c r="A1145" s="1" t="s">
        <v>2767</v>
      </c>
      <c r="C1145" s="27" t="s">
        <v>2768</v>
      </c>
      <c r="D1145" s="27" t="s">
        <v>13</v>
      </c>
      <c r="E1145" s="28"/>
      <c r="F1145" s="29"/>
      <c r="G1145" s="27"/>
      <c r="H1145" s="30" t="s">
        <v>61</v>
      </c>
      <c r="I1145" s="31" t="n">
        <v>1.09</v>
      </c>
      <c r="J1145" s="30" t="s">
        <v>2769</v>
      </c>
    </row>
    <row r="1146" customFormat="false" ht="12.75" hidden="false" customHeight="false" outlineLevel="0" collapsed="false">
      <c r="A1146" s="1" t="s">
        <v>2767</v>
      </c>
      <c r="C1146" s="27" t="s">
        <v>2770</v>
      </c>
      <c r="D1146" s="27" t="s">
        <v>77</v>
      </c>
      <c r="E1146" s="28"/>
      <c r="F1146" s="29"/>
      <c r="G1146" s="27"/>
      <c r="H1146" s="30" t="s">
        <v>61</v>
      </c>
      <c r="I1146" s="31" t="n">
        <v>0.99</v>
      </c>
      <c r="J1146" s="30" t="s">
        <v>2769</v>
      </c>
    </row>
    <row r="1147" customFormat="false" ht="12.75" hidden="false" customHeight="false" outlineLevel="0" collapsed="false">
      <c r="A1147" s="1" t="s">
        <v>2767</v>
      </c>
      <c r="C1147" s="27" t="s">
        <v>2771</v>
      </c>
      <c r="D1147" s="27" t="s">
        <v>88</v>
      </c>
      <c r="E1147" s="28"/>
      <c r="F1147" s="29"/>
      <c r="G1147" s="27"/>
      <c r="H1147" s="30" t="s">
        <v>61</v>
      </c>
      <c r="I1147" s="31" t="n">
        <v>0.85</v>
      </c>
      <c r="J1147" s="30" t="s">
        <v>2769</v>
      </c>
    </row>
    <row r="1148" customFormat="false" ht="12.75" hidden="false" customHeight="false" outlineLevel="0" collapsed="false">
      <c r="A1148" s="1" t="s">
        <v>2767</v>
      </c>
      <c r="C1148" s="27" t="s">
        <v>2772</v>
      </c>
      <c r="D1148" s="27" t="s">
        <v>13</v>
      </c>
      <c r="E1148" s="28"/>
      <c r="F1148" s="29"/>
      <c r="G1148" s="27"/>
      <c r="H1148" s="30" t="s">
        <v>61</v>
      </c>
      <c r="I1148" s="31" t="n">
        <v>1.59</v>
      </c>
      <c r="J1148" s="30" t="s">
        <v>2769</v>
      </c>
    </row>
    <row r="1149" customFormat="false" ht="12.75" hidden="false" customHeight="false" outlineLevel="0" collapsed="false">
      <c r="A1149" s="1" t="s">
        <v>2767</v>
      </c>
      <c r="C1149" s="27" t="s">
        <v>2773</v>
      </c>
      <c r="D1149" s="27" t="s">
        <v>79</v>
      </c>
      <c r="E1149" s="28"/>
      <c r="F1149" s="29"/>
      <c r="G1149" s="27"/>
      <c r="H1149" s="30" t="s">
        <v>61</v>
      </c>
      <c r="I1149" s="31" t="n">
        <v>0.99</v>
      </c>
      <c r="J1149" s="30" t="s">
        <v>2769</v>
      </c>
    </row>
    <row r="1150" customFormat="false" ht="12.75" hidden="false" customHeight="false" outlineLevel="0" collapsed="false">
      <c r="A1150" s="1" t="s">
        <v>2767</v>
      </c>
      <c r="C1150" s="27" t="s">
        <v>2774</v>
      </c>
      <c r="D1150" s="27" t="s">
        <v>20</v>
      </c>
      <c r="E1150" s="28"/>
      <c r="F1150" s="29"/>
      <c r="G1150" s="27"/>
      <c r="H1150" s="30" t="s">
        <v>61</v>
      </c>
      <c r="I1150" s="31" t="n">
        <v>0.85</v>
      </c>
      <c r="J1150" s="30" t="s">
        <v>2769</v>
      </c>
    </row>
    <row r="1151" customFormat="false" ht="12.75" hidden="false" customHeight="false" outlineLevel="0" collapsed="false">
      <c r="A1151" s="1" t="s">
        <v>2767</v>
      </c>
      <c r="C1151" s="27" t="s">
        <v>2775</v>
      </c>
      <c r="D1151" s="27" t="s">
        <v>13</v>
      </c>
      <c r="E1151" s="28"/>
      <c r="F1151" s="29"/>
      <c r="G1151" s="27"/>
      <c r="H1151" s="30" t="s">
        <v>61</v>
      </c>
      <c r="I1151" s="31" t="n">
        <v>1.29</v>
      </c>
      <c r="J1151" s="30" t="s">
        <v>2769</v>
      </c>
    </row>
    <row r="1152" customFormat="false" ht="12.75" hidden="false" customHeight="false" outlineLevel="0" collapsed="false">
      <c r="A1152" s="1" t="s">
        <v>2767</v>
      </c>
      <c r="C1152" s="27" t="s">
        <v>2776</v>
      </c>
      <c r="D1152" s="27" t="s">
        <v>13</v>
      </c>
      <c r="E1152" s="28"/>
      <c r="F1152" s="29"/>
      <c r="G1152" s="27"/>
      <c r="H1152" s="30" t="s">
        <v>61</v>
      </c>
      <c r="I1152" s="31" t="n">
        <v>1.39</v>
      </c>
      <c r="J1152" s="30" t="s">
        <v>2769</v>
      </c>
    </row>
    <row r="1153" customFormat="false" ht="12.75" hidden="false" customHeight="false" outlineLevel="0" collapsed="false">
      <c r="A1153" s="1" t="s">
        <v>2767</v>
      </c>
      <c r="C1153" s="27" t="s">
        <v>2777</v>
      </c>
      <c r="D1153" s="27" t="s">
        <v>13</v>
      </c>
      <c r="E1153" s="28"/>
      <c r="F1153" s="29"/>
      <c r="G1153" s="27"/>
      <c r="H1153" s="30" t="s">
        <v>61</v>
      </c>
      <c r="I1153" s="31" t="n">
        <v>0.79</v>
      </c>
      <c r="J1153" s="30" t="s">
        <v>2769</v>
      </c>
    </row>
    <row r="1154" customFormat="false" ht="12.75" hidden="false" customHeight="false" outlineLevel="0" collapsed="false">
      <c r="A1154" s="1" t="s">
        <v>2767</v>
      </c>
      <c r="C1154" s="27" t="s">
        <v>2778</v>
      </c>
      <c r="D1154" s="27" t="s">
        <v>24</v>
      </c>
      <c r="E1154" s="28"/>
      <c r="F1154" s="29"/>
      <c r="G1154" s="27"/>
      <c r="H1154" s="30" t="s">
        <v>61</v>
      </c>
      <c r="I1154" s="31" t="n">
        <v>0.99</v>
      </c>
      <c r="J1154" s="30" t="s">
        <v>2769</v>
      </c>
    </row>
    <row r="1155" customFormat="false" ht="12.75" hidden="false" customHeight="false" outlineLevel="0" collapsed="false">
      <c r="A1155" s="1" t="s">
        <v>2767</v>
      </c>
      <c r="C1155" s="27" t="s">
        <v>2779</v>
      </c>
      <c r="D1155" s="27" t="s">
        <v>13</v>
      </c>
      <c r="E1155" s="28"/>
      <c r="F1155" s="29"/>
      <c r="G1155" s="27"/>
      <c r="H1155" s="30" t="s">
        <v>61</v>
      </c>
      <c r="I1155" s="31" t="n">
        <v>1.59</v>
      </c>
      <c r="J1155" s="30" t="s">
        <v>2769</v>
      </c>
    </row>
    <row r="1156" customFormat="false" ht="12.75" hidden="false" customHeight="false" outlineLevel="0" collapsed="false">
      <c r="A1156" s="1" t="s">
        <v>2767</v>
      </c>
      <c r="C1156" s="27" t="s">
        <v>2780</v>
      </c>
      <c r="D1156" s="27" t="s">
        <v>13</v>
      </c>
      <c r="E1156" s="28"/>
      <c r="F1156" s="29"/>
      <c r="G1156" s="27"/>
      <c r="H1156" s="30" t="s">
        <v>61</v>
      </c>
      <c r="I1156" s="31" t="n">
        <v>1.21</v>
      </c>
      <c r="J1156" s="30" t="s">
        <v>2769</v>
      </c>
    </row>
    <row r="1157" customFormat="false" ht="12.75" hidden="false" customHeight="false" outlineLevel="0" collapsed="false">
      <c r="A1157" s="1" t="s">
        <v>2767</v>
      </c>
      <c r="C1157" s="27" t="s">
        <v>2781</v>
      </c>
      <c r="D1157" s="27" t="s">
        <v>13</v>
      </c>
      <c r="E1157" s="28"/>
      <c r="F1157" s="29"/>
      <c r="G1157" s="27"/>
      <c r="H1157" s="30" t="s">
        <v>168</v>
      </c>
      <c r="I1157" s="31" t="n">
        <v>1.49</v>
      </c>
      <c r="J1157" s="30" t="s">
        <v>2769</v>
      </c>
    </row>
    <row r="1158" customFormat="false" ht="12.75" hidden="false" customHeight="false" outlineLevel="0" collapsed="false">
      <c r="A1158" s="1" t="s">
        <v>2767</v>
      </c>
      <c r="C1158" s="27" t="s">
        <v>2782</v>
      </c>
      <c r="D1158" s="27" t="s">
        <v>13</v>
      </c>
      <c r="E1158" s="28"/>
      <c r="F1158" s="29"/>
      <c r="G1158" s="27"/>
      <c r="H1158" s="30" t="s">
        <v>168</v>
      </c>
      <c r="I1158" s="31" t="n">
        <v>0.95</v>
      </c>
      <c r="J1158" s="30" t="s">
        <v>2769</v>
      </c>
    </row>
    <row r="1159" customFormat="false" ht="12.75" hidden="false" customHeight="false" outlineLevel="0" collapsed="false">
      <c r="A1159" s="1" t="s">
        <v>2783</v>
      </c>
      <c r="C1159" s="27" t="s">
        <v>2784</v>
      </c>
      <c r="D1159" s="27" t="s">
        <v>13</v>
      </c>
      <c r="E1159" s="28"/>
      <c r="F1159" s="29"/>
      <c r="G1159" s="27"/>
      <c r="H1159" s="30" t="s">
        <v>61</v>
      </c>
      <c r="I1159" s="31" t="n">
        <v>0.79</v>
      </c>
      <c r="J1159" s="30" t="s">
        <v>2769</v>
      </c>
    </row>
    <row r="1160" customFormat="false" ht="12.75" hidden="false" customHeight="false" outlineLevel="0" collapsed="false">
      <c r="A1160" s="1" t="s">
        <v>2783</v>
      </c>
      <c r="C1160" s="27" t="s">
        <v>2785</v>
      </c>
      <c r="D1160" s="27" t="s">
        <v>16</v>
      </c>
      <c r="E1160" s="28"/>
      <c r="F1160" s="29"/>
      <c r="G1160" s="27"/>
      <c r="H1160" s="30" t="s">
        <v>168</v>
      </c>
      <c r="I1160" s="31" t="n">
        <v>0.79</v>
      </c>
      <c r="J1160" s="30" t="s">
        <v>2769</v>
      </c>
    </row>
    <row r="1161" customFormat="false" ht="12.75" hidden="false" customHeight="false" outlineLevel="0" collapsed="false">
      <c r="A1161" s="1" t="s">
        <v>2783</v>
      </c>
      <c r="C1161" s="27" t="s">
        <v>2786</v>
      </c>
      <c r="D1161" s="27" t="s">
        <v>13</v>
      </c>
      <c r="E1161" s="28"/>
      <c r="F1161" s="29"/>
      <c r="G1161" s="27"/>
      <c r="H1161" s="30" t="s">
        <v>168</v>
      </c>
      <c r="I1161" s="31" t="n">
        <v>1.29</v>
      </c>
      <c r="J1161" s="30" t="s">
        <v>2769</v>
      </c>
    </row>
    <row r="1163" customFormat="false" ht="18" hidden="false" customHeight="false" outlineLevel="0" collapsed="false">
      <c r="C1163" s="15" t="s">
        <v>4000</v>
      </c>
      <c r="D1163" s="45" t="s">
        <v>1</v>
      </c>
    </row>
    <row r="1164" customFormat="false" ht="12.75" hidden="false" customHeight="false" outlineLevel="0" collapsed="false">
      <c r="A1164" s="1" t="s">
        <v>2891</v>
      </c>
      <c r="C1164" s="70" t="s">
        <v>2892</v>
      </c>
      <c r="D1164" s="70" t="s">
        <v>49</v>
      </c>
      <c r="E1164" s="72" t="n">
        <v>1.8</v>
      </c>
      <c r="F1164" s="73" t="n">
        <v>1.99</v>
      </c>
      <c r="G1164" s="74" t="s">
        <v>2893</v>
      </c>
    </row>
    <row r="1165" customFormat="false" ht="12.75" hidden="false" customHeight="false" outlineLevel="0" collapsed="false">
      <c r="A1165" s="1" t="s">
        <v>2891</v>
      </c>
      <c r="C1165" s="70" t="s">
        <v>2894</v>
      </c>
      <c r="D1165" s="70"/>
      <c r="E1165" s="72" t="n">
        <v>2.1</v>
      </c>
      <c r="F1165" s="73" t="n">
        <v>0.55</v>
      </c>
      <c r="G1165" s="74" t="s">
        <v>2893</v>
      </c>
    </row>
    <row r="1166" customFormat="false" ht="12.75" hidden="false" customHeight="false" outlineLevel="0" collapsed="false">
      <c r="A1166" s="1" t="s">
        <v>2891</v>
      </c>
      <c r="C1166" s="70" t="s">
        <v>2895</v>
      </c>
      <c r="D1166" s="70"/>
      <c r="E1166" s="72" t="n">
        <v>2.4</v>
      </c>
      <c r="F1166" s="73" t="n">
        <v>0.3</v>
      </c>
      <c r="G1166" s="74" t="s">
        <v>2893</v>
      </c>
    </row>
    <row r="1167" customFormat="false" ht="12.75" hidden="false" customHeight="false" outlineLevel="0" collapsed="false">
      <c r="A1167" s="1" t="s">
        <v>2891</v>
      </c>
      <c r="C1167" s="70" t="s">
        <v>2896</v>
      </c>
      <c r="D1167" s="70"/>
      <c r="E1167" s="72" t="n">
        <v>2.1</v>
      </c>
      <c r="F1167" s="73" t="n">
        <v>0.56</v>
      </c>
      <c r="G1167" s="74" t="s">
        <v>2893</v>
      </c>
    </row>
    <row r="1168" customFormat="false" ht="12.75" hidden="false" customHeight="false" outlineLevel="0" collapsed="false">
      <c r="A1168" s="1" t="s">
        <v>2891</v>
      </c>
      <c r="C1168" s="70" t="s">
        <v>2897</v>
      </c>
      <c r="D1168" s="70"/>
      <c r="E1168" s="72" t="n">
        <v>2.2</v>
      </c>
      <c r="F1168" s="73" t="n">
        <v>0.2</v>
      </c>
      <c r="G1168" s="74" t="s">
        <v>2893</v>
      </c>
    </row>
    <row r="1169" customFormat="false" ht="12.75" hidden="false" customHeight="false" outlineLevel="0" collapsed="false">
      <c r="A1169" s="1" t="s">
        <v>2891</v>
      </c>
      <c r="C1169" s="70" t="s">
        <v>2898</v>
      </c>
      <c r="D1169" s="70"/>
      <c r="E1169" s="72" t="n">
        <v>2.3</v>
      </c>
      <c r="F1169" s="73" t="n">
        <v>0.11</v>
      </c>
      <c r="G1169" s="74" t="s">
        <v>2893</v>
      </c>
    </row>
    <row r="1170" customFormat="false" ht="12.75" hidden="false" customHeight="false" outlineLevel="0" collapsed="false">
      <c r="C1170" s="1" t="s">
        <v>2899</v>
      </c>
    </row>
    <row r="1171" customFormat="false" ht="18" hidden="false" customHeight="false" outlineLevel="0" collapsed="false">
      <c r="C1171" s="15" t="s">
        <v>4001</v>
      </c>
      <c r="D1171" s="45" t="s">
        <v>1</v>
      </c>
    </row>
    <row r="1172" customFormat="false" ht="12.75" hidden="false" customHeight="false" outlineLevel="0" collapsed="false">
      <c r="A1172" s="1" t="s">
        <v>2891</v>
      </c>
      <c r="C1172" s="27" t="s">
        <v>2900</v>
      </c>
      <c r="D1172" s="27" t="s">
        <v>77</v>
      </c>
      <c r="E1172" s="28"/>
      <c r="F1172" s="29"/>
      <c r="G1172" s="27"/>
      <c r="H1172" s="30" t="s">
        <v>61</v>
      </c>
      <c r="I1172" s="31" t="n">
        <v>0.95</v>
      </c>
      <c r="J1172" s="31" t="s">
        <v>1459</v>
      </c>
    </row>
    <row r="1173" customFormat="false" ht="12.75" hidden="false" customHeight="false" outlineLevel="0" collapsed="false">
      <c r="A1173" s="1" t="s">
        <v>2891</v>
      </c>
      <c r="C1173" s="27" t="s">
        <v>2901</v>
      </c>
      <c r="D1173" s="27" t="s">
        <v>13</v>
      </c>
      <c r="E1173" s="28"/>
      <c r="F1173" s="29"/>
      <c r="G1173" s="27"/>
      <c r="H1173" s="30" t="s">
        <v>61</v>
      </c>
      <c r="I1173" s="31" t="n">
        <v>1.29</v>
      </c>
      <c r="J1173" s="31" t="s">
        <v>1459</v>
      </c>
    </row>
    <row r="1174" customFormat="false" ht="12.75" hidden="false" customHeight="false" outlineLevel="0" collapsed="false">
      <c r="A1174" s="1" t="s">
        <v>2891</v>
      </c>
      <c r="C1174" s="27" t="s">
        <v>2902</v>
      </c>
      <c r="D1174" s="27" t="s">
        <v>13</v>
      </c>
      <c r="E1174" s="28"/>
      <c r="F1174" s="29"/>
      <c r="G1174" s="27"/>
      <c r="H1174" s="30" t="s">
        <v>61</v>
      </c>
      <c r="I1174" s="31" t="n">
        <v>2.49</v>
      </c>
      <c r="J1174" s="31" t="s">
        <v>1459</v>
      </c>
    </row>
    <row r="1175" customFormat="false" ht="12.75" hidden="false" customHeight="false" outlineLevel="0" collapsed="false">
      <c r="A1175" s="1" t="s">
        <v>2891</v>
      </c>
      <c r="C1175" s="27" t="s">
        <v>2903</v>
      </c>
      <c r="D1175" s="27" t="s">
        <v>13</v>
      </c>
      <c r="E1175" s="28"/>
      <c r="F1175" s="29"/>
      <c r="G1175" s="27"/>
      <c r="H1175" s="30" t="s">
        <v>61</v>
      </c>
      <c r="I1175" s="31" t="n">
        <v>1.69</v>
      </c>
      <c r="J1175" s="31" t="s">
        <v>1459</v>
      </c>
    </row>
    <row r="1176" customFormat="false" ht="12.75" hidden="false" customHeight="false" outlineLevel="0" collapsed="false">
      <c r="A1176" s="1" t="s">
        <v>2891</v>
      </c>
      <c r="C1176" s="27" t="s">
        <v>2904</v>
      </c>
      <c r="D1176" s="27" t="s">
        <v>13</v>
      </c>
      <c r="E1176" s="28"/>
      <c r="F1176" s="29"/>
      <c r="G1176" s="27"/>
      <c r="H1176" s="30" t="s">
        <v>61</v>
      </c>
      <c r="I1176" s="31" t="n">
        <v>2.49</v>
      </c>
      <c r="J1176" s="31" t="s">
        <v>1459</v>
      </c>
    </row>
    <row r="1177" customFormat="false" ht="12.75" hidden="false" customHeight="false" outlineLevel="0" collapsed="false">
      <c r="A1177" s="1" t="s">
        <v>2891</v>
      </c>
      <c r="C1177" s="27" t="s">
        <v>2905</v>
      </c>
      <c r="D1177" s="27" t="s">
        <v>13</v>
      </c>
      <c r="E1177" s="28"/>
      <c r="F1177" s="29"/>
      <c r="G1177" s="27"/>
      <c r="H1177" s="30" t="s">
        <v>168</v>
      </c>
      <c r="I1177" s="31" t="n">
        <v>0.99</v>
      </c>
      <c r="J1177" s="31" t="s">
        <v>1459</v>
      </c>
    </row>
    <row r="1178" customFormat="false" ht="12.75" hidden="false" customHeight="false" outlineLevel="0" collapsed="false">
      <c r="A1178" s="1" t="s">
        <v>2891</v>
      </c>
      <c r="C1178" s="27" t="s">
        <v>2906</v>
      </c>
      <c r="D1178" s="27" t="s">
        <v>13</v>
      </c>
      <c r="E1178" s="28"/>
      <c r="F1178" s="29"/>
      <c r="G1178" s="27"/>
      <c r="H1178" s="30" t="s">
        <v>168</v>
      </c>
      <c r="I1178" s="31" t="n">
        <v>0.65</v>
      </c>
      <c r="J1178" s="31" t="s">
        <v>1459</v>
      </c>
    </row>
    <row r="1179" customFormat="false" ht="12.75" hidden="false" customHeight="false" outlineLevel="0" collapsed="false">
      <c r="A1179" s="1" t="s">
        <v>2891</v>
      </c>
      <c r="C1179" s="27" t="s">
        <v>2907</v>
      </c>
      <c r="D1179" s="27" t="s">
        <v>13</v>
      </c>
      <c r="E1179" s="28"/>
      <c r="F1179" s="29"/>
      <c r="G1179" s="27"/>
      <c r="H1179" s="30" t="s">
        <v>168</v>
      </c>
      <c r="I1179" s="31" t="n">
        <v>0.65</v>
      </c>
      <c r="J1179" s="31" t="s">
        <v>1459</v>
      </c>
    </row>
    <row r="1180" customFormat="false" ht="12.75" hidden="false" customHeight="false" outlineLevel="0" collapsed="false">
      <c r="A1180" s="1" t="s">
        <v>2891</v>
      </c>
      <c r="C1180" s="27" t="s">
        <v>2908</v>
      </c>
      <c r="D1180" s="27" t="s">
        <v>26</v>
      </c>
      <c r="E1180" s="28"/>
      <c r="F1180" s="29"/>
      <c r="G1180" s="27"/>
      <c r="H1180" s="30" t="s">
        <v>168</v>
      </c>
      <c r="I1180" s="31" t="n">
        <v>0.19</v>
      </c>
      <c r="J1180" s="31" t="s">
        <v>1459</v>
      </c>
    </row>
    <row r="1181" customFormat="false" ht="12.75" hidden="false" customHeight="false" outlineLevel="0" collapsed="false">
      <c r="A1181" s="1" t="s">
        <v>2891</v>
      </c>
      <c r="C1181" s="27" t="s">
        <v>2909</v>
      </c>
      <c r="D1181" s="27" t="s">
        <v>49</v>
      </c>
      <c r="E1181" s="28"/>
      <c r="F1181" s="29"/>
      <c r="G1181" s="27"/>
      <c r="H1181" s="30" t="s">
        <v>168</v>
      </c>
      <c r="I1181" s="31" t="n">
        <v>0.19</v>
      </c>
      <c r="J1181" s="31" t="s">
        <v>1459</v>
      </c>
    </row>
    <row r="1182" customFormat="false" ht="12.75" hidden="false" customHeight="false" outlineLevel="0" collapsed="false">
      <c r="A1182" s="1" t="s">
        <v>2891</v>
      </c>
      <c r="C1182" s="27" t="s">
        <v>2910</v>
      </c>
      <c r="D1182" s="27" t="s">
        <v>13</v>
      </c>
      <c r="E1182" s="28"/>
      <c r="F1182" s="29"/>
      <c r="G1182" s="27"/>
      <c r="H1182" s="30" t="s">
        <v>168</v>
      </c>
      <c r="I1182" s="31" t="n">
        <v>0.19</v>
      </c>
      <c r="J1182" s="31" t="s">
        <v>1459</v>
      </c>
    </row>
    <row r="1183" customFormat="false" ht="12.75" hidden="false" customHeight="false" outlineLevel="0" collapsed="false">
      <c r="A1183" s="1" t="s">
        <v>2891</v>
      </c>
      <c r="C1183" s="27" t="s">
        <v>2911</v>
      </c>
      <c r="D1183" s="27" t="s">
        <v>16</v>
      </c>
      <c r="E1183" s="28"/>
      <c r="F1183" s="29"/>
      <c r="G1183" s="27"/>
      <c r="H1183" s="30" t="s">
        <v>168</v>
      </c>
      <c r="I1183" s="31" t="n">
        <v>0.19</v>
      </c>
      <c r="J1183" s="31" t="s">
        <v>1459</v>
      </c>
    </row>
    <row r="1184" customFormat="false" ht="12.75" hidden="false" customHeight="false" outlineLevel="0" collapsed="false">
      <c r="A1184" s="1" t="s">
        <v>2891</v>
      </c>
      <c r="C1184" s="27" t="s">
        <v>2912</v>
      </c>
      <c r="D1184" s="27" t="s">
        <v>24</v>
      </c>
      <c r="E1184" s="28"/>
      <c r="F1184" s="29"/>
      <c r="G1184" s="27"/>
      <c r="H1184" s="30" t="s">
        <v>168</v>
      </c>
      <c r="I1184" s="31" t="n">
        <v>0.19</v>
      </c>
      <c r="J1184" s="31" t="s">
        <v>1459</v>
      </c>
    </row>
    <row r="1185" customFormat="false" ht="12.75" hidden="false" customHeight="false" outlineLevel="0" collapsed="false">
      <c r="A1185" s="1" t="s">
        <v>2891</v>
      </c>
      <c r="C1185" s="27" t="s">
        <v>2913</v>
      </c>
      <c r="D1185" s="27" t="s">
        <v>13</v>
      </c>
      <c r="E1185" s="28"/>
      <c r="F1185" s="29"/>
      <c r="G1185" s="27"/>
      <c r="H1185" s="30" t="s">
        <v>168</v>
      </c>
      <c r="I1185" s="31" t="n">
        <v>0.19</v>
      </c>
      <c r="J1185" s="31" t="s">
        <v>1459</v>
      </c>
    </row>
    <row r="1186" customFormat="false" ht="12.75" hidden="false" customHeight="false" outlineLevel="0" collapsed="false">
      <c r="A1186" s="1" t="s">
        <v>2891</v>
      </c>
      <c r="C1186" s="27" t="s">
        <v>2914</v>
      </c>
      <c r="D1186" s="27" t="s">
        <v>20</v>
      </c>
      <c r="E1186" s="28"/>
      <c r="F1186" s="29"/>
      <c r="G1186" s="27"/>
      <c r="H1186" s="30" t="s">
        <v>168</v>
      </c>
      <c r="I1186" s="31" t="n">
        <v>0.19</v>
      </c>
      <c r="J1186" s="31" t="s">
        <v>1459</v>
      </c>
    </row>
    <row r="1187" customFormat="false" ht="12.75" hidden="false" customHeight="false" outlineLevel="0" collapsed="false">
      <c r="A1187" s="1" t="s">
        <v>2891</v>
      </c>
      <c r="C1187" s="27" t="s">
        <v>2915</v>
      </c>
      <c r="D1187" s="27" t="s">
        <v>13</v>
      </c>
      <c r="E1187" s="28"/>
      <c r="F1187" s="29"/>
      <c r="G1187" s="27"/>
      <c r="H1187" s="30" t="s">
        <v>168</v>
      </c>
      <c r="I1187" s="31" t="n">
        <v>0.89</v>
      </c>
      <c r="J1187" s="31" t="s">
        <v>1459</v>
      </c>
    </row>
    <row r="1188" customFormat="false" ht="12.75" hidden="false" customHeight="false" outlineLevel="0" collapsed="false">
      <c r="A1188" s="1" t="s">
        <v>2891</v>
      </c>
      <c r="C1188" s="27" t="s">
        <v>2916</v>
      </c>
      <c r="D1188" s="27" t="s">
        <v>70</v>
      </c>
      <c r="E1188" s="28"/>
      <c r="F1188" s="29"/>
      <c r="G1188" s="27"/>
      <c r="H1188" s="30" t="s">
        <v>168</v>
      </c>
      <c r="I1188" s="31" t="n">
        <v>0.19</v>
      </c>
      <c r="J1188" s="31" t="s">
        <v>1459</v>
      </c>
    </row>
    <row r="1189" customFormat="false" ht="12.75" hidden="false" customHeight="false" outlineLevel="0" collapsed="false">
      <c r="A1189" s="1" t="s">
        <v>2891</v>
      </c>
      <c r="C1189" s="27" t="s">
        <v>2917</v>
      </c>
      <c r="D1189" s="27" t="s">
        <v>51</v>
      </c>
      <c r="E1189" s="28"/>
      <c r="F1189" s="29"/>
      <c r="G1189" s="27"/>
      <c r="H1189" s="30" t="s">
        <v>168</v>
      </c>
      <c r="I1189" s="31" t="n">
        <v>0.19</v>
      </c>
      <c r="J1189" s="31" t="s">
        <v>1459</v>
      </c>
    </row>
    <row r="1190" customFormat="false" ht="12.75" hidden="false" customHeight="false" outlineLevel="0" collapsed="false">
      <c r="A1190" s="1" t="s">
        <v>2891</v>
      </c>
      <c r="C1190" s="27" t="s">
        <v>2918</v>
      </c>
      <c r="D1190" s="27" t="s">
        <v>24</v>
      </c>
      <c r="E1190" s="28"/>
      <c r="F1190" s="29"/>
      <c r="G1190" s="27"/>
      <c r="H1190" s="30" t="s">
        <v>168</v>
      </c>
      <c r="I1190" s="31" t="n">
        <v>0.59</v>
      </c>
      <c r="J1190" s="31" t="s">
        <v>1459</v>
      </c>
    </row>
    <row r="1191" customFormat="false" ht="12.75" hidden="false" customHeight="false" outlineLevel="0" collapsed="false">
      <c r="A1191" s="1" t="s">
        <v>2891</v>
      </c>
      <c r="C1191" s="27" t="s">
        <v>2919</v>
      </c>
      <c r="D1191" s="27" t="s">
        <v>13</v>
      </c>
      <c r="E1191" s="28"/>
      <c r="F1191" s="29"/>
      <c r="G1191" s="27"/>
      <c r="H1191" s="30" t="s">
        <v>168</v>
      </c>
      <c r="I1191" s="31" t="n">
        <v>0.99</v>
      </c>
      <c r="J1191" s="31" t="s">
        <v>1459</v>
      </c>
    </row>
    <row r="1192" customFormat="false" ht="12.75" hidden="false" customHeight="false" outlineLevel="0" collapsed="false">
      <c r="A1192" s="1" t="s">
        <v>2891</v>
      </c>
      <c r="C1192" s="27" t="s">
        <v>2920</v>
      </c>
      <c r="D1192" s="27" t="s">
        <v>13</v>
      </c>
      <c r="E1192" s="28"/>
      <c r="F1192" s="29"/>
      <c r="G1192" s="27"/>
      <c r="H1192" s="30" t="s">
        <v>168</v>
      </c>
      <c r="I1192" s="31" t="n">
        <v>0.19</v>
      </c>
      <c r="J1192" s="31" t="s">
        <v>1459</v>
      </c>
    </row>
    <row r="1194" customFormat="false" ht="18" hidden="false" customHeight="false" outlineLevel="0" collapsed="false">
      <c r="C1194" s="15" t="s">
        <v>2921</v>
      </c>
      <c r="D1194" s="45" t="s">
        <v>1</v>
      </c>
    </row>
    <row r="1195" customFormat="false" ht="12.75" hidden="false" customHeight="false" outlineLevel="0" collapsed="false">
      <c r="A1195" s="1" t="s">
        <v>2922</v>
      </c>
      <c r="C1195" s="27" t="s">
        <v>2923</v>
      </c>
      <c r="D1195" s="27" t="s">
        <v>26</v>
      </c>
      <c r="E1195" s="28"/>
      <c r="F1195" s="29"/>
      <c r="G1195" s="27"/>
      <c r="H1195" s="30" t="s">
        <v>61</v>
      </c>
      <c r="I1195" s="31" t="n">
        <v>0.69</v>
      </c>
      <c r="J1195" s="31" t="s">
        <v>2893</v>
      </c>
    </row>
    <row r="1196" customFormat="false" ht="12.75" hidden="false" customHeight="false" outlineLevel="0" collapsed="false">
      <c r="A1196" s="1" t="s">
        <v>2922</v>
      </c>
      <c r="C1196" s="27" t="s">
        <v>2924</v>
      </c>
      <c r="D1196" s="27" t="s">
        <v>20</v>
      </c>
      <c r="E1196" s="28"/>
      <c r="F1196" s="29"/>
      <c r="G1196" s="27"/>
      <c r="H1196" s="30" t="s">
        <v>61</v>
      </c>
      <c r="I1196" s="31" t="n">
        <v>0.69</v>
      </c>
      <c r="J1196" s="31" t="s">
        <v>2893</v>
      </c>
    </row>
    <row r="1197" customFormat="false" ht="12.75" hidden="false" customHeight="false" outlineLevel="0" collapsed="false">
      <c r="A1197" s="1" t="s">
        <v>2922</v>
      </c>
      <c r="C1197" s="27" t="s">
        <v>2925</v>
      </c>
      <c r="D1197" s="27" t="s">
        <v>51</v>
      </c>
      <c r="E1197" s="28"/>
      <c r="F1197" s="29"/>
      <c r="G1197" s="27"/>
      <c r="H1197" s="30" t="s">
        <v>61</v>
      </c>
      <c r="I1197" s="31" t="n">
        <v>0.69</v>
      </c>
      <c r="J1197" s="31" t="s">
        <v>2893</v>
      </c>
    </row>
    <row r="1198" customFormat="false" ht="12.75" hidden="false" customHeight="false" outlineLevel="0" collapsed="false">
      <c r="A1198" s="1" t="s">
        <v>2922</v>
      </c>
      <c r="C1198" s="27" t="s">
        <v>2926</v>
      </c>
      <c r="D1198" s="27" t="s">
        <v>116</v>
      </c>
      <c r="E1198" s="28"/>
      <c r="F1198" s="29"/>
      <c r="G1198" s="27"/>
      <c r="H1198" s="30" t="s">
        <v>61</v>
      </c>
      <c r="I1198" s="31" t="n">
        <v>1.29</v>
      </c>
      <c r="J1198" s="31" t="s">
        <v>2893</v>
      </c>
    </row>
    <row r="1199" customFormat="false" ht="12.75" hidden="false" customHeight="false" outlineLevel="0" collapsed="false">
      <c r="A1199" s="1" t="s">
        <v>2922</v>
      </c>
      <c r="C1199" s="27" t="s">
        <v>2927</v>
      </c>
      <c r="D1199" s="27" t="s">
        <v>24</v>
      </c>
      <c r="E1199" s="28"/>
      <c r="F1199" s="29"/>
      <c r="G1199" s="27"/>
      <c r="H1199" s="30" t="s">
        <v>61</v>
      </c>
      <c r="I1199" s="31" t="n">
        <v>0.89</v>
      </c>
      <c r="J1199" s="31" t="s">
        <v>2893</v>
      </c>
    </row>
    <row r="1200" customFormat="false" ht="12.75" hidden="false" customHeight="false" outlineLevel="0" collapsed="false">
      <c r="A1200" s="1" t="s">
        <v>2928</v>
      </c>
      <c r="C1200" s="27" t="s">
        <v>2929</v>
      </c>
      <c r="D1200" s="27" t="s">
        <v>70</v>
      </c>
      <c r="E1200" s="28"/>
      <c r="F1200" s="29"/>
      <c r="G1200" s="27"/>
      <c r="H1200" s="30" t="s">
        <v>61</v>
      </c>
      <c r="I1200" s="31" t="n">
        <v>0.57</v>
      </c>
      <c r="J1200" s="31" t="s">
        <v>2893</v>
      </c>
    </row>
    <row r="1202" customFormat="false" ht="18" hidden="false" customHeight="false" outlineLevel="0" collapsed="false">
      <c r="C1202" s="15" t="s">
        <v>2930</v>
      </c>
      <c r="D1202" s="45" t="s">
        <v>1</v>
      </c>
    </row>
    <row r="1203" customFormat="false" ht="12.75" hidden="false" customHeight="false" outlineLevel="0" collapsed="false">
      <c r="A1203" s="1" t="s">
        <v>2931</v>
      </c>
      <c r="C1203" s="27" t="s">
        <v>2932</v>
      </c>
      <c r="D1203" s="27" t="s">
        <v>16</v>
      </c>
      <c r="E1203" s="28"/>
      <c r="F1203" s="29"/>
      <c r="G1203" s="27"/>
      <c r="H1203" s="30" t="s">
        <v>61</v>
      </c>
      <c r="I1203" s="31" t="n">
        <v>0.53</v>
      </c>
      <c r="J1203" s="31" t="s">
        <v>2933</v>
      </c>
    </row>
    <row r="1204" customFormat="false" ht="12.75" hidden="false" customHeight="false" outlineLevel="0" collapsed="false">
      <c r="A1204" s="1" t="s">
        <v>2931</v>
      </c>
      <c r="C1204" s="27" t="s">
        <v>2934</v>
      </c>
      <c r="D1204" s="27" t="s">
        <v>49</v>
      </c>
      <c r="E1204" s="28"/>
      <c r="F1204" s="29"/>
      <c r="G1204" s="27"/>
      <c r="H1204" s="30" t="s">
        <v>61</v>
      </c>
      <c r="I1204" s="31" t="n">
        <v>0.55</v>
      </c>
      <c r="J1204" s="31" t="s">
        <v>2933</v>
      </c>
    </row>
    <row r="1205" customFormat="false" ht="12.75" hidden="false" customHeight="false" outlineLevel="0" collapsed="false">
      <c r="A1205" s="1" t="s">
        <v>2931</v>
      </c>
      <c r="C1205" s="27" t="s">
        <v>2935</v>
      </c>
      <c r="D1205" s="27" t="s">
        <v>24</v>
      </c>
      <c r="E1205" s="28"/>
      <c r="F1205" s="29"/>
      <c r="G1205" s="27"/>
      <c r="H1205" s="30" t="s">
        <v>168</v>
      </c>
      <c r="I1205" s="31" t="n">
        <v>0.43</v>
      </c>
      <c r="J1205" s="31" t="s">
        <v>2933</v>
      </c>
    </row>
    <row r="1206" customFormat="false" ht="12.75" hidden="false" customHeight="false" outlineLevel="0" collapsed="false">
      <c r="A1206" s="1" t="s">
        <v>1158</v>
      </c>
      <c r="C1206" s="27" t="s">
        <v>2936</v>
      </c>
      <c r="D1206" s="27" t="s">
        <v>70</v>
      </c>
      <c r="E1206" s="28"/>
      <c r="F1206" s="29"/>
      <c r="G1206" s="27"/>
      <c r="H1206" s="30" t="s">
        <v>61</v>
      </c>
      <c r="I1206" s="31" t="n">
        <v>0.21</v>
      </c>
      <c r="J1206" s="31" t="s">
        <v>2933</v>
      </c>
    </row>
    <row r="1207" customFormat="false" ht="12.75" hidden="false" customHeight="false" outlineLevel="0" collapsed="false">
      <c r="A1207" s="1" t="s">
        <v>1158</v>
      </c>
      <c r="C1207" s="27" t="s">
        <v>2937</v>
      </c>
      <c r="D1207" s="27" t="s">
        <v>390</v>
      </c>
      <c r="E1207" s="28"/>
      <c r="F1207" s="29"/>
      <c r="G1207" s="27"/>
      <c r="H1207" s="30" t="s">
        <v>61</v>
      </c>
      <c r="I1207" s="31" t="n">
        <v>0.18</v>
      </c>
      <c r="J1207" s="31" t="s">
        <v>2933</v>
      </c>
    </row>
    <row r="1208" customFormat="false" ht="12.75" hidden="false" customHeight="false" outlineLevel="0" collapsed="false">
      <c r="A1208" s="1" t="s">
        <v>1158</v>
      </c>
      <c r="C1208" s="27" t="s">
        <v>2938</v>
      </c>
      <c r="D1208" s="27" t="s">
        <v>49</v>
      </c>
      <c r="E1208" s="28"/>
      <c r="F1208" s="29"/>
      <c r="G1208" s="27"/>
      <c r="H1208" s="30" t="s">
        <v>61</v>
      </c>
      <c r="I1208" s="31" t="n">
        <v>0.22</v>
      </c>
      <c r="J1208" s="31" t="s">
        <v>2933</v>
      </c>
    </row>
    <row r="1209" customFormat="false" ht="12.75" hidden="false" customHeight="false" outlineLevel="0" collapsed="false">
      <c r="A1209" s="1" t="s">
        <v>1158</v>
      </c>
      <c r="C1209" s="27" t="s">
        <v>2939</v>
      </c>
      <c r="D1209" s="27" t="s">
        <v>16</v>
      </c>
      <c r="E1209" s="28"/>
      <c r="F1209" s="29"/>
      <c r="G1209" s="27"/>
      <c r="H1209" s="30" t="s">
        <v>61</v>
      </c>
      <c r="I1209" s="31" t="n">
        <v>0.28</v>
      </c>
      <c r="J1209" s="31" t="s">
        <v>2933</v>
      </c>
    </row>
    <row r="1210" customFormat="false" ht="12.75" hidden="false" customHeight="false" outlineLevel="0" collapsed="false">
      <c r="A1210" s="1" t="s">
        <v>1158</v>
      </c>
      <c r="C1210" s="27" t="s">
        <v>2940</v>
      </c>
      <c r="D1210" s="27" t="s">
        <v>20</v>
      </c>
      <c r="E1210" s="28"/>
      <c r="F1210" s="29"/>
      <c r="G1210" s="27"/>
      <c r="H1210" s="30" t="s">
        <v>61</v>
      </c>
      <c r="I1210" s="31" t="n">
        <v>0.22</v>
      </c>
      <c r="J1210" s="31" t="s">
        <v>2933</v>
      </c>
    </row>
    <row r="1212" customFormat="false" ht="18" hidden="false" customHeight="false" outlineLevel="0" collapsed="false">
      <c r="C1212" s="15" t="s">
        <v>1157</v>
      </c>
      <c r="D1212" s="45" t="s">
        <v>1</v>
      </c>
    </row>
    <row r="1213" customFormat="false" ht="12.75" hidden="false" customHeight="false" outlineLevel="0" collapsed="false">
      <c r="A1213" s="1" t="s">
        <v>1158</v>
      </c>
      <c r="C1213" s="70" t="s">
        <v>1159</v>
      </c>
      <c r="D1213" s="70" t="s">
        <v>13</v>
      </c>
      <c r="E1213" s="72" t="n">
        <v>1.6</v>
      </c>
      <c r="F1213" s="73" t="n">
        <v>0.55</v>
      </c>
      <c r="G1213" s="74" t="s">
        <v>1160</v>
      </c>
    </row>
    <row r="1214" customFormat="false" ht="12.75" hidden="false" customHeight="false" outlineLevel="0" collapsed="false">
      <c r="A1214" s="1" t="s">
        <v>1158</v>
      </c>
      <c r="C1214" s="70" t="s">
        <v>1161</v>
      </c>
      <c r="D1214" s="70" t="s">
        <v>16</v>
      </c>
      <c r="E1214" s="72" t="n">
        <v>2</v>
      </c>
      <c r="F1214" s="73" t="n">
        <v>0.49</v>
      </c>
      <c r="G1214" s="74" t="s">
        <v>1160</v>
      </c>
    </row>
    <row r="1215" customFormat="false" ht="12.75" hidden="false" customHeight="false" outlineLevel="0" collapsed="false">
      <c r="A1215" s="1" t="s">
        <v>1158</v>
      </c>
      <c r="C1215" s="70" t="s">
        <v>1162</v>
      </c>
      <c r="D1215" s="70" t="s">
        <v>49</v>
      </c>
      <c r="E1215" s="72" t="n">
        <v>2.1</v>
      </c>
      <c r="F1215" s="73" t="n">
        <v>0.48</v>
      </c>
      <c r="G1215" s="74" t="s">
        <v>1160</v>
      </c>
    </row>
    <row r="1216" customFormat="false" ht="12.75" hidden="false" customHeight="false" outlineLevel="0" collapsed="false">
      <c r="A1216" s="1" t="s">
        <v>1158</v>
      </c>
      <c r="C1216" s="70" t="s">
        <v>1163</v>
      </c>
      <c r="D1216" s="70" t="s">
        <v>22</v>
      </c>
      <c r="E1216" s="72" t="n">
        <v>2.3</v>
      </c>
      <c r="F1216" s="73" t="n">
        <v>0.5</v>
      </c>
      <c r="G1216" s="74" t="s">
        <v>1160</v>
      </c>
    </row>
    <row r="1217" customFormat="false" ht="12.75" hidden="false" customHeight="false" outlineLevel="0" collapsed="false">
      <c r="A1217" s="1" t="s">
        <v>1158</v>
      </c>
      <c r="C1217" s="70" t="s">
        <v>1164</v>
      </c>
      <c r="D1217" s="70"/>
      <c r="E1217" s="72" t="n">
        <v>2.3</v>
      </c>
      <c r="F1217" s="73" t="n">
        <v>0.14</v>
      </c>
      <c r="G1217" s="74" t="s">
        <v>1160</v>
      </c>
    </row>
    <row r="1218" customFormat="false" ht="12.75" hidden="false" customHeight="false" outlineLevel="0" collapsed="false">
      <c r="A1218" s="1" t="s">
        <v>1158</v>
      </c>
      <c r="C1218" s="70" t="s">
        <v>1165</v>
      </c>
      <c r="D1218" s="70" t="s">
        <v>49</v>
      </c>
      <c r="E1218" s="72" t="n">
        <v>2.3</v>
      </c>
      <c r="F1218" s="73" t="n">
        <v>0.21</v>
      </c>
      <c r="G1218" s="74" t="s">
        <v>1160</v>
      </c>
    </row>
    <row r="1219" customFormat="false" ht="12.75" hidden="false" customHeight="false" outlineLevel="0" collapsed="false">
      <c r="A1219" s="1" t="s">
        <v>1158</v>
      </c>
      <c r="C1219" s="70" t="s">
        <v>1166</v>
      </c>
      <c r="D1219" s="70" t="s">
        <v>20</v>
      </c>
      <c r="E1219" s="72" t="n">
        <v>2.4</v>
      </c>
      <c r="F1219" s="73" t="n">
        <v>0.12</v>
      </c>
      <c r="G1219" s="74" t="s">
        <v>1160</v>
      </c>
    </row>
    <row r="1220" customFormat="false" ht="12.75" hidden="false" customHeight="false" outlineLevel="0" collapsed="false">
      <c r="A1220" s="1" t="s">
        <v>1158</v>
      </c>
      <c r="C1220" s="70" t="s">
        <v>1167</v>
      </c>
      <c r="D1220" s="70" t="s">
        <v>24</v>
      </c>
      <c r="E1220" s="72" t="n">
        <v>2.4</v>
      </c>
      <c r="F1220" s="73" t="n">
        <v>0.12</v>
      </c>
      <c r="G1220" s="74" t="s">
        <v>1160</v>
      </c>
    </row>
    <row r="1221" customFormat="false" ht="12.75" hidden="false" customHeight="false" outlineLevel="0" collapsed="false">
      <c r="A1221" s="1" t="s">
        <v>1158</v>
      </c>
      <c r="C1221" s="70" t="s">
        <v>1168</v>
      </c>
      <c r="D1221" s="70" t="s">
        <v>22</v>
      </c>
      <c r="E1221" s="72" t="n">
        <v>2.5</v>
      </c>
      <c r="F1221" s="73" t="n">
        <v>0.13</v>
      </c>
      <c r="G1221" s="74" t="s">
        <v>1160</v>
      </c>
    </row>
    <row r="1222" customFormat="false" ht="12.75" hidden="false" customHeight="false" outlineLevel="0" collapsed="false">
      <c r="A1222" s="1" t="s">
        <v>1169</v>
      </c>
      <c r="C1222" s="70" t="s">
        <v>1170</v>
      </c>
      <c r="D1222" s="70" t="s">
        <v>13</v>
      </c>
      <c r="E1222" s="72" t="n">
        <v>1.6</v>
      </c>
      <c r="F1222" s="73" t="n">
        <v>0.75</v>
      </c>
      <c r="G1222" s="74" t="s">
        <v>1160</v>
      </c>
    </row>
    <row r="1223" customFormat="false" ht="12.75" hidden="false" customHeight="false" outlineLevel="0" collapsed="false">
      <c r="A1223" s="1" t="s">
        <v>1169</v>
      </c>
      <c r="C1223" s="70" t="s">
        <v>1171</v>
      </c>
      <c r="D1223" s="70" t="s">
        <v>13</v>
      </c>
      <c r="E1223" s="72" t="n">
        <v>1.9</v>
      </c>
      <c r="F1223" s="73" t="n">
        <v>0.33</v>
      </c>
      <c r="G1223" s="74" t="s">
        <v>1160</v>
      </c>
    </row>
    <row r="1224" customFormat="false" ht="12.75" hidden="false" customHeight="false" outlineLevel="0" collapsed="false">
      <c r="A1224" s="1" t="s">
        <v>1169</v>
      </c>
      <c r="C1224" s="70" t="s">
        <v>1172</v>
      </c>
      <c r="D1224" s="70" t="s">
        <v>13</v>
      </c>
      <c r="E1224" s="72" t="n">
        <v>2</v>
      </c>
      <c r="F1224" s="73" t="n">
        <v>0.24</v>
      </c>
      <c r="G1224" s="74" t="s">
        <v>1160</v>
      </c>
    </row>
    <row r="1225" customFormat="false" ht="12.75" hidden="false" customHeight="false" outlineLevel="0" collapsed="false">
      <c r="A1225" s="1" t="s">
        <v>1169</v>
      </c>
      <c r="C1225" s="70" t="s">
        <v>1173</v>
      </c>
      <c r="D1225" s="70" t="s">
        <v>647</v>
      </c>
      <c r="E1225" s="72" t="n">
        <v>2.3</v>
      </c>
      <c r="F1225" s="73" t="n">
        <v>0.64</v>
      </c>
      <c r="G1225" s="74" t="s">
        <v>1160</v>
      </c>
    </row>
    <row r="1227" customFormat="false" ht="18" hidden="false" customHeight="false" outlineLevel="0" collapsed="false">
      <c r="C1227" s="15" t="s">
        <v>2941</v>
      </c>
      <c r="D1227" s="45" t="s">
        <v>1</v>
      </c>
    </row>
    <row r="1228" customFormat="false" ht="12.75" hidden="false" customHeight="false" outlineLevel="0" collapsed="false">
      <c r="A1228" s="1" t="s">
        <v>2942</v>
      </c>
      <c r="C1228" s="27" t="s">
        <v>2943</v>
      </c>
      <c r="D1228" s="27" t="s">
        <v>88</v>
      </c>
      <c r="E1228" s="28"/>
      <c r="F1228" s="29"/>
      <c r="G1228" s="27"/>
      <c r="H1228" s="30" t="s">
        <v>61</v>
      </c>
      <c r="I1228" s="31" t="n">
        <v>0.52</v>
      </c>
      <c r="J1228" s="31" t="s">
        <v>2944</v>
      </c>
    </row>
    <row r="1229" customFormat="false" ht="12.75" hidden="false" customHeight="false" outlineLevel="0" collapsed="false">
      <c r="A1229" s="1" t="s">
        <v>2942</v>
      </c>
      <c r="C1229" s="27" t="s">
        <v>2945</v>
      </c>
      <c r="D1229" s="27" t="s">
        <v>13</v>
      </c>
      <c r="E1229" s="28"/>
      <c r="F1229" s="29"/>
      <c r="G1229" s="27"/>
      <c r="H1229" s="30" t="s">
        <v>61</v>
      </c>
      <c r="I1229" s="31" t="n">
        <v>1.21</v>
      </c>
      <c r="J1229" s="31" t="s">
        <v>2944</v>
      </c>
    </row>
    <row r="1231" customFormat="false" ht="18" hidden="false" customHeight="false" outlineLevel="0" collapsed="false">
      <c r="C1231" s="15" t="s">
        <v>2946</v>
      </c>
      <c r="D1231" s="45" t="s">
        <v>1</v>
      </c>
    </row>
    <row r="1232" customFormat="false" ht="12.75" hidden="false" customHeight="false" outlineLevel="0" collapsed="false">
      <c r="A1232" s="1" t="s">
        <v>2947</v>
      </c>
      <c r="B1232" s="1" t="s">
        <v>4002</v>
      </c>
      <c r="C1232" s="27" t="s">
        <v>2948</v>
      </c>
      <c r="D1232" s="27" t="s">
        <v>51</v>
      </c>
      <c r="E1232" s="28"/>
      <c r="F1232" s="29"/>
      <c r="G1232" s="27"/>
      <c r="H1232" s="30" t="s">
        <v>61</v>
      </c>
      <c r="I1232" s="31" t="n">
        <v>1.69</v>
      </c>
      <c r="J1232" s="31" t="s">
        <v>2944</v>
      </c>
    </row>
    <row r="1233" customFormat="false" ht="12.75" hidden="false" customHeight="false" outlineLevel="0" collapsed="false">
      <c r="A1233" s="1" t="s">
        <v>2947</v>
      </c>
      <c r="C1233" s="27" t="s">
        <v>2949</v>
      </c>
      <c r="D1233" s="27" t="s">
        <v>70</v>
      </c>
      <c r="E1233" s="28"/>
      <c r="F1233" s="29"/>
      <c r="G1233" s="27"/>
      <c r="H1233" s="30" t="s">
        <v>168</v>
      </c>
      <c r="I1233" s="31" t="n">
        <v>1.69</v>
      </c>
      <c r="J1233" s="31" t="s">
        <v>2944</v>
      </c>
    </row>
    <row r="1234" customFormat="false" ht="12.75" hidden="false" customHeight="false" outlineLevel="0" collapsed="false">
      <c r="A1234" s="1" t="s">
        <v>2947</v>
      </c>
      <c r="C1234" s="27" t="s">
        <v>2950</v>
      </c>
      <c r="D1234" s="27" t="s">
        <v>49</v>
      </c>
      <c r="E1234" s="28"/>
      <c r="F1234" s="29"/>
      <c r="G1234" s="27"/>
      <c r="H1234" s="30" t="s">
        <v>168</v>
      </c>
      <c r="I1234" s="31" t="n">
        <v>1.69</v>
      </c>
      <c r="J1234" s="31" t="s">
        <v>2944</v>
      </c>
    </row>
    <row r="1235" customFormat="false" ht="12.75" hidden="false" customHeight="false" outlineLevel="0" collapsed="false">
      <c r="A1235" s="1" t="s">
        <v>2947</v>
      </c>
      <c r="C1235" s="27" t="s">
        <v>2951</v>
      </c>
      <c r="D1235" s="27" t="s">
        <v>24</v>
      </c>
      <c r="E1235" s="28"/>
      <c r="F1235" s="29"/>
      <c r="G1235" s="27"/>
      <c r="H1235" s="30" t="s">
        <v>168</v>
      </c>
      <c r="I1235" s="31" t="n">
        <v>1.98</v>
      </c>
      <c r="J1235" s="31" t="s">
        <v>2944</v>
      </c>
    </row>
    <row r="1236" customFormat="false" ht="12.75" hidden="false" customHeight="false" outlineLevel="0" collapsed="false">
      <c r="A1236" s="1" t="s">
        <v>2947</v>
      </c>
      <c r="C1236" s="27" t="s">
        <v>2952</v>
      </c>
      <c r="D1236" s="27" t="s">
        <v>390</v>
      </c>
      <c r="E1236" s="28"/>
      <c r="F1236" s="29"/>
      <c r="G1236" s="27"/>
      <c r="H1236" s="30" t="s">
        <v>168</v>
      </c>
      <c r="I1236" s="31" t="n">
        <v>1.69</v>
      </c>
      <c r="J1236" s="31" t="s">
        <v>2944</v>
      </c>
    </row>
    <row r="1237" customFormat="false" ht="12.75" hidden="false" customHeight="false" outlineLevel="0" collapsed="false">
      <c r="A1237" s="1" t="s">
        <v>2947</v>
      </c>
      <c r="C1237" s="27" t="s">
        <v>2953</v>
      </c>
      <c r="D1237" s="27" t="s">
        <v>13</v>
      </c>
      <c r="E1237" s="28"/>
      <c r="F1237" s="29"/>
      <c r="G1237" s="27"/>
      <c r="H1237" s="30" t="s">
        <v>168</v>
      </c>
      <c r="I1237" s="31" t="n">
        <v>2.54</v>
      </c>
      <c r="J1237" s="31" t="s">
        <v>2944</v>
      </c>
    </row>
    <row r="1239" customFormat="false" ht="18" hidden="false" customHeight="false" outlineLevel="0" collapsed="false">
      <c r="C1239" s="15" t="s">
        <v>2967</v>
      </c>
      <c r="D1239" s="45" t="s">
        <v>1</v>
      </c>
    </row>
    <row r="1240" customFormat="false" ht="12.75" hidden="false" customHeight="false" outlineLevel="0" collapsed="false">
      <c r="A1240" s="1" t="s">
        <v>2968</v>
      </c>
      <c r="C1240" s="70" t="s">
        <v>2969</v>
      </c>
      <c r="D1240" s="70" t="s">
        <v>13</v>
      </c>
      <c r="E1240" s="72" t="n">
        <v>2</v>
      </c>
      <c r="F1240" s="73" t="n">
        <v>1.83</v>
      </c>
      <c r="G1240" s="74"/>
    </row>
    <row r="1241" customFormat="false" ht="12.75" hidden="false" customHeight="false" outlineLevel="0" collapsed="false">
      <c r="A1241" s="1" t="s">
        <v>2968</v>
      </c>
      <c r="C1241" s="70" t="s">
        <v>2970</v>
      </c>
      <c r="D1241" s="70" t="s">
        <v>70</v>
      </c>
      <c r="E1241" s="72" t="n">
        <v>2.3</v>
      </c>
      <c r="F1241" s="73" t="n">
        <v>1.2</v>
      </c>
      <c r="G1241" s="74"/>
    </row>
    <row r="1242" customFormat="false" ht="12.75" hidden="false" customHeight="false" outlineLevel="0" collapsed="false">
      <c r="A1242" s="1" t="s">
        <v>2968</v>
      </c>
      <c r="C1242" s="70" t="s">
        <v>2971</v>
      </c>
      <c r="D1242" s="70" t="s">
        <v>13</v>
      </c>
      <c r="E1242" s="72" t="n">
        <v>2.3</v>
      </c>
      <c r="F1242" s="73" t="n">
        <v>1.78</v>
      </c>
      <c r="G1242" s="74"/>
    </row>
    <row r="1243" customFormat="false" ht="12.75" hidden="false" customHeight="false" outlineLevel="0" collapsed="false">
      <c r="A1243" s="1" t="s">
        <v>2968</v>
      </c>
      <c r="C1243" s="70" t="s">
        <v>2972</v>
      </c>
      <c r="D1243" s="70" t="s">
        <v>13</v>
      </c>
      <c r="E1243" s="72" t="n">
        <v>2.4</v>
      </c>
      <c r="F1243" s="73" t="n">
        <v>1.78</v>
      </c>
      <c r="G1243" s="74"/>
    </row>
    <row r="1244" customFormat="false" ht="12.75" hidden="false" customHeight="false" outlineLevel="0" collapsed="false">
      <c r="A1244" s="1" t="s">
        <v>2973</v>
      </c>
      <c r="C1244" s="70" t="s">
        <v>2974</v>
      </c>
      <c r="D1244" s="70" t="s">
        <v>2975</v>
      </c>
      <c r="E1244" s="72" t="n">
        <v>2.5</v>
      </c>
      <c r="F1244" s="73" t="n">
        <v>1.25</v>
      </c>
      <c r="G1244" s="74"/>
    </row>
    <row r="1245" customFormat="false" ht="12.75" hidden="false" customHeight="false" outlineLevel="0" collapsed="false">
      <c r="A1245" s="1" t="s">
        <v>2973</v>
      </c>
      <c r="C1245" s="70" t="s">
        <v>2976</v>
      </c>
      <c r="D1245" s="70" t="s">
        <v>26</v>
      </c>
      <c r="E1245" s="72" t="n">
        <v>2.5</v>
      </c>
      <c r="F1245" s="73" t="n">
        <v>1.42</v>
      </c>
      <c r="G1245" s="74"/>
    </row>
    <row r="1246" customFormat="false" ht="12.75" hidden="false" customHeight="false" outlineLevel="0" collapsed="false">
      <c r="A1246" s="1" t="s">
        <v>2977</v>
      </c>
      <c r="C1246" s="70" t="s">
        <v>2978</v>
      </c>
      <c r="D1246" s="70" t="s">
        <v>13</v>
      </c>
      <c r="E1246" s="72" t="n">
        <v>1.9</v>
      </c>
      <c r="F1246" s="73" t="n">
        <v>1.65</v>
      </c>
      <c r="G1246" s="74"/>
    </row>
    <row r="1248" customFormat="false" ht="18" hidden="false" customHeight="false" outlineLevel="0" collapsed="false">
      <c r="C1248" s="15" t="s">
        <v>2979</v>
      </c>
      <c r="D1248" s="45" t="s">
        <v>1</v>
      </c>
    </row>
    <row r="1249" customFormat="false" ht="12.75" hidden="false" customHeight="false" outlineLevel="0" collapsed="false">
      <c r="A1249" s="1" t="s">
        <v>2980</v>
      </c>
      <c r="C1249" s="70" t="s">
        <v>2981</v>
      </c>
      <c r="D1249" s="70" t="s">
        <v>13</v>
      </c>
      <c r="E1249" s="72" t="n">
        <v>2.4</v>
      </c>
      <c r="F1249" s="73" t="n">
        <v>2.11</v>
      </c>
      <c r="G1249" s="74"/>
    </row>
    <row r="1250" customFormat="false" ht="12.75" hidden="false" customHeight="false" outlineLevel="0" collapsed="false">
      <c r="A1250" s="1" t="s">
        <v>2982</v>
      </c>
      <c r="C1250" s="70" t="s">
        <v>2983</v>
      </c>
      <c r="D1250" s="70" t="s">
        <v>88</v>
      </c>
      <c r="E1250" s="72" t="n">
        <v>2.4</v>
      </c>
      <c r="F1250" s="73" t="n">
        <v>2.33</v>
      </c>
      <c r="G1250" s="74"/>
    </row>
    <row r="1252" customFormat="false" ht="18" hidden="false" customHeight="false" outlineLevel="0" collapsed="false">
      <c r="C1252" s="15" t="s">
        <v>2984</v>
      </c>
      <c r="D1252" s="45" t="s">
        <v>1</v>
      </c>
    </row>
    <row r="1253" customFormat="false" ht="12.75" hidden="false" customHeight="false" outlineLevel="0" collapsed="false">
      <c r="A1253" s="1" t="s">
        <v>2985</v>
      </c>
      <c r="C1253" s="27" t="s">
        <v>2986</v>
      </c>
      <c r="D1253" s="27" t="s">
        <v>77</v>
      </c>
      <c r="E1253" s="28"/>
      <c r="F1253" s="29"/>
      <c r="G1253" s="27"/>
      <c r="H1253" s="30" t="s">
        <v>61</v>
      </c>
      <c r="I1253" s="31" t="n">
        <v>1.69</v>
      </c>
      <c r="J1253" s="31" t="s">
        <v>2268</v>
      </c>
    </row>
    <row r="1254" customFormat="false" ht="12.75" hidden="false" customHeight="false" outlineLevel="0" collapsed="false">
      <c r="A1254" s="1" t="s">
        <v>2985</v>
      </c>
      <c r="C1254" s="27" t="s">
        <v>2987</v>
      </c>
      <c r="D1254" s="27" t="s">
        <v>2988</v>
      </c>
      <c r="E1254" s="28"/>
      <c r="F1254" s="29"/>
      <c r="G1254" s="27"/>
      <c r="H1254" s="30" t="s">
        <v>61</v>
      </c>
      <c r="I1254" s="31" t="n">
        <v>3.29</v>
      </c>
      <c r="J1254" s="31" t="s">
        <v>2268</v>
      </c>
    </row>
    <row r="1255" customFormat="false" ht="12.75" hidden="false" customHeight="false" outlineLevel="0" collapsed="false">
      <c r="A1255" s="1" t="s">
        <v>2985</v>
      </c>
      <c r="C1255" s="27" t="s">
        <v>2989</v>
      </c>
      <c r="D1255" s="27" t="s">
        <v>88</v>
      </c>
      <c r="E1255" s="28"/>
      <c r="F1255" s="29"/>
      <c r="G1255" s="27"/>
      <c r="H1255" s="30" t="s">
        <v>61</v>
      </c>
      <c r="I1255" s="31" t="n">
        <v>1.15</v>
      </c>
      <c r="J1255" s="31" t="s">
        <v>2268</v>
      </c>
    </row>
    <row r="1256" customFormat="false" ht="12.75" hidden="false" customHeight="false" outlineLevel="0" collapsed="false">
      <c r="A1256" s="1" t="s">
        <v>2985</v>
      </c>
      <c r="C1256" s="27" t="s">
        <v>2990</v>
      </c>
      <c r="D1256" s="27" t="s">
        <v>79</v>
      </c>
      <c r="E1256" s="28"/>
      <c r="F1256" s="29"/>
      <c r="G1256" s="27"/>
      <c r="H1256" s="30" t="s">
        <v>61</v>
      </c>
      <c r="I1256" s="31" t="n">
        <v>1.19</v>
      </c>
      <c r="J1256" s="31" t="s">
        <v>2268</v>
      </c>
    </row>
    <row r="1257" customFormat="false" ht="12.75" hidden="false" customHeight="false" outlineLevel="0" collapsed="false">
      <c r="A1257" s="1" t="s">
        <v>2985</v>
      </c>
      <c r="C1257" s="27" t="s">
        <v>2991</v>
      </c>
      <c r="D1257" s="27" t="s">
        <v>51</v>
      </c>
      <c r="E1257" s="28"/>
      <c r="F1257" s="29"/>
      <c r="G1257" s="27"/>
      <c r="H1257" s="30" t="s">
        <v>61</v>
      </c>
      <c r="I1257" s="31" t="n">
        <v>1.19</v>
      </c>
      <c r="J1257" s="31" t="s">
        <v>2268</v>
      </c>
    </row>
    <row r="1258" customFormat="false" ht="12.75" hidden="false" customHeight="false" outlineLevel="0" collapsed="false">
      <c r="A1258" s="1" t="s">
        <v>2985</v>
      </c>
      <c r="C1258" s="27" t="s">
        <v>2992</v>
      </c>
      <c r="D1258" s="27" t="s">
        <v>13</v>
      </c>
      <c r="E1258" s="28"/>
      <c r="F1258" s="29"/>
      <c r="G1258" s="27"/>
      <c r="H1258" s="30" t="s">
        <v>61</v>
      </c>
      <c r="I1258" s="31" t="n">
        <v>2.99</v>
      </c>
      <c r="J1258" s="31" t="s">
        <v>2268</v>
      </c>
    </row>
    <row r="1259" customFormat="false" ht="12.75" hidden="false" customHeight="false" outlineLevel="0" collapsed="false">
      <c r="A1259" s="1" t="s">
        <v>2985</v>
      </c>
      <c r="C1259" s="27" t="s">
        <v>2993</v>
      </c>
      <c r="D1259" s="27" t="s">
        <v>24</v>
      </c>
      <c r="E1259" s="28"/>
      <c r="F1259" s="29"/>
      <c r="G1259" s="27"/>
      <c r="H1259" s="30" t="s">
        <v>61</v>
      </c>
      <c r="I1259" s="31" t="n">
        <v>1.19</v>
      </c>
      <c r="J1259" s="31" t="s">
        <v>2268</v>
      </c>
    </row>
    <row r="1260" customFormat="false" ht="12.75" hidden="false" customHeight="false" outlineLevel="0" collapsed="false">
      <c r="A1260" s="1" t="s">
        <v>2985</v>
      </c>
      <c r="C1260" s="27" t="s">
        <v>2994</v>
      </c>
      <c r="D1260" s="27" t="s">
        <v>70</v>
      </c>
      <c r="E1260" s="28"/>
      <c r="F1260" s="29"/>
      <c r="G1260" s="27"/>
      <c r="H1260" s="30" t="s">
        <v>61</v>
      </c>
      <c r="I1260" s="31" t="n">
        <v>1.13</v>
      </c>
      <c r="J1260" s="31" t="s">
        <v>2268</v>
      </c>
    </row>
    <row r="1261" customFormat="false" ht="12.75" hidden="false" customHeight="false" outlineLevel="0" collapsed="false">
      <c r="A1261" s="1" t="s">
        <v>2985</v>
      </c>
      <c r="C1261" s="27" t="s">
        <v>2995</v>
      </c>
      <c r="D1261" s="27" t="s">
        <v>13</v>
      </c>
      <c r="E1261" s="28"/>
      <c r="F1261" s="29"/>
      <c r="G1261" s="27"/>
      <c r="H1261" s="30" t="s">
        <v>61</v>
      </c>
      <c r="I1261" s="31" t="n">
        <v>3.79</v>
      </c>
      <c r="J1261" s="31" t="s">
        <v>2268</v>
      </c>
    </row>
    <row r="1262" customFormat="false" ht="12.75" hidden="false" customHeight="false" outlineLevel="0" collapsed="false">
      <c r="A1262" s="1" t="s">
        <v>2996</v>
      </c>
      <c r="C1262" s="27" t="s">
        <v>2997</v>
      </c>
      <c r="D1262" s="27" t="s">
        <v>16</v>
      </c>
      <c r="E1262" s="28"/>
      <c r="F1262" s="29"/>
      <c r="G1262" s="27"/>
      <c r="H1262" s="30" t="s">
        <v>61</v>
      </c>
      <c r="I1262" s="31" t="n">
        <v>1.69</v>
      </c>
      <c r="J1262" s="31" t="s">
        <v>2268</v>
      </c>
    </row>
    <row r="1263" customFormat="false" ht="12.75" hidden="false" customHeight="false" outlineLevel="0" collapsed="false">
      <c r="A1263" s="1" t="s">
        <v>2996</v>
      </c>
      <c r="C1263" s="27" t="s">
        <v>2998</v>
      </c>
      <c r="D1263" s="27" t="s">
        <v>13</v>
      </c>
      <c r="E1263" s="28"/>
      <c r="F1263" s="29"/>
      <c r="G1263" s="27"/>
      <c r="H1263" s="30" t="s">
        <v>61</v>
      </c>
      <c r="I1263" s="31" t="n">
        <v>2.49</v>
      </c>
      <c r="J1263" s="31" t="s">
        <v>2268</v>
      </c>
    </row>
    <row r="1264" customFormat="false" ht="12.75" hidden="false" customHeight="false" outlineLevel="0" collapsed="false">
      <c r="A1264" s="1" t="s">
        <v>2996</v>
      </c>
      <c r="C1264" s="27" t="s">
        <v>2999</v>
      </c>
      <c r="D1264" s="27" t="s">
        <v>583</v>
      </c>
      <c r="E1264" s="28"/>
      <c r="F1264" s="29"/>
      <c r="G1264" s="27"/>
      <c r="H1264" s="30" t="s">
        <v>61</v>
      </c>
      <c r="I1264" s="31" t="n">
        <v>1.49</v>
      </c>
      <c r="J1264" s="31" t="s">
        <v>2268</v>
      </c>
    </row>
    <row r="1265" customFormat="false" ht="12.75" hidden="false" customHeight="false" outlineLevel="0" collapsed="false">
      <c r="A1265" s="1" t="s">
        <v>2996</v>
      </c>
      <c r="C1265" s="27" t="s">
        <v>3000</v>
      </c>
      <c r="D1265" s="27" t="s">
        <v>13</v>
      </c>
      <c r="E1265" s="28"/>
      <c r="F1265" s="29"/>
      <c r="G1265" s="27"/>
      <c r="H1265" s="30" t="s">
        <v>168</v>
      </c>
      <c r="I1265" s="31" t="n">
        <v>2.69</v>
      </c>
      <c r="J1265" s="31" t="s">
        <v>2268</v>
      </c>
    </row>
    <row r="1267" customFormat="false" ht="18" hidden="false" customHeight="false" outlineLevel="0" collapsed="false">
      <c r="C1267" s="15" t="s">
        <v>3078</v>
      </c>
      <c r="D1267" s="45" t="s">
        <v>1</v>
      </c>
    </row>
    <row r="1268" customFormat="false" ht="12.75" hidden="false" customHeight="false" outlineLevel="0" collapsed="false">
      <c r="A1268" s="1" t="s">
        <v>3079</v>
      </c>
      <c r="C1268" s="27" t="s">
        <v>3080</v>
      </c>
      <c r="D1268" s="27" t="s">
        <v>13</v>
      </c>
      <c r="E1268" s="28"/>
      <c r="F1268" s="29"/>
      <c r="G1268" s="27"/>
      <c r="H1268" s="30" t="s">
        <v>168</v>
      </c>
      <c r="I1268" s="31" t="n">
        <v>2.61</v>
      </c>
      <c r="J1268" s="31" t="s">
        <v>3030</v>
      </c>
    </row>
    <row r="1270" customFormat="false" ht="18" hidden="false" customHeight="false" outlineLevel="0" collapsed="false">
      <c r="C1270" s="15" t="s">
        <v>3081</v>
      </c>
      <c r="D1270" s="45" t="s">
        <v>1</v>
      </c>
    </row>
    <row r="1271" customFormat="false" ht="12.75" hidden="false" customHeight="false" outlineLevel="0" collapsed="false">
      <c r="A1271" s="1" t="s">
        <v>3082</v>
      </c>
      <c r="C1271" s="27" t="s">
        <v>3083</v>
      </c>
      <c r="D1271" s="27" t="s">
        <v>77</v>
      </c>
      <c r="E1271" s="28"/>
      <c r="F1271" s="29"/>
      <c r="G1271" s="27"/>
      <c r="H1271" s="30" t="s">
        <v>61</v>
      </c>
      <c r="I1271" s="31" t="n">
        <v>1.45</v>
      </c>
      <c r="J1271" s="31" t="s">
        <v>3030</v>
      </c>
    </row>
    <row r="1272" customFormat="false" ht="12.75" hidden="false" customHeight="false" outlineLevel="0" collapsed="false">
      <c r="A1272" s="1" t="s">
        <v>3082</v>
      </c>
      <c r="C1272" s="27" t="s">
        <v>3084</v>
      </c>
      <c r="D1272" s="27" t="s">
        <v>13</v>
      </c>
      <c r="E1272" s="28"/>
      <c r="F1272" s="29"/>
      <c r="G1272" s="27"/>
      <c r="H1272" s="30" t="s">
        <v>61</v>
      </c>
      <c r="I1272" s="31" t="n">
        <v>1.6</v>
      </c>
      <c r="J1272" s="31" t="s">
        <v>3030</v>
      </c>
    </row>
    <row r="1273" customFormat="false" ht="12.75" hidden="false" customHeight="false" outlineLevel="0" collapsed="false">
      <c r="A1273" s="1" t="s">
        <v>3082</v>
      </c>
      <c r="C1273" s="27" t="s">
        <v>3085</v>
      </c>
      <c r="D1273" s="27" t="s">
        <v>13</v>
      </c>
      <c r="E1273" s="28"/>
      <c r="F1273" s="29"/>
      <c r="G1273" s="27"/>
      <c r="H1273" s="30" t="s">
        <v>168</v>
      </c>
      <c r="I1273" s="31" t="n">
        <f aca="false">0.16*8</f>
        <v>1.28</v>
      </c>
      <c r="J1273" s="31" t="s">
        <v>3030</v>
      </c>
    </row>
    <row r="1274" customFormat="false" ht="12.75" hidden="false" customHeight="false" outlineLevel="0" collapsed="false">
      <c r="A1274" s="1" t="s">
        <v>3086</v>
      </c>
      <c r="C1274" s="27" t="s">
        <v>3087</v>
      </c>
      <c r="D1274" s="27" t="s">
        <v>51</v>
      </c>
      <c r="E1274" s="28"/>
      <c r="F1274" s="29"/>
      <c r="G1274" s="27"/>
      <c r="H1274" s="30" t="s">
        <v>61</v>
      </c>
      <c r="I1274" s="31" t="n">
        <f aca="false">1/115*100</f>
        <v>0.869565217391304</v>
      </c>
      <c r="J1274" s="31" t="s">
        <v>3030</v>
      </c>
    </row>
    <row r="1275" customFormat="false" ht="12.75" hidden="false" customHeight="false" outlineLevel="0" collapsed="false">
      <c r="A1275" s="1" t="s">
        <v>3086</v>
      </c>
      <c r="C1275" s="27" t="s">
        <v>3088</v>
      </c>
      <c r="D1275" s="27" t="s">
        <v>24</v>
      </c>
      <c r="E1275" s="28"/>
      <c r="F1275" s="29"/>
      <c r="G1275" s="27"/>
      <c r="H1275" s="30" t="s">
        <v>61</v>
      </c>
      <c r="I1275" s="31" t="n">
        <v>0.87</v>
      </c>
      <c r="J1275" s="31" t="s">
        <v>3030</v>
      </c>
    </row>
    <row r="1276" customFormat="false" ht="12.75" hidden="false" customHeight="false" outlineLevel="0" collapsed="false">
      <c r="A1276" s="1" t="s">
        <v>3086</v>
      </c>
      <c r="C1276" s="27" t="s">
        <v>3089</v>
      </c>
      <c r="D1276" s="27" t="s">
        <v>3090</v>
      </c>
      <c r="E1276" s="28"/>
      <c r="F1276" s="29"/>
      <c r="G1276" s="27"/>
      <c r="H1276" s="30" t="s">
        <v>61</v>
      </c>
      <c r="I1276" s="31" t="n">
        <f aca="false">1.25/115*80</f>
        <v>0.869565217391304</v>
      </c>
      <c r="J1276" s="31" t="s">
        <v>3030</v>
      </c>
    </row>
    <row r="1277" customFormat="false" ht="12.75" hidden="false" customHeight="false" outlineLevel="0" collapsed="false">
      <c r="A1277" s="1" t="s">
        <v>3086</v>
      </c>
      <c r="C1277" s="27" t="s">
        <v>3091</v>
      </c>
      <c r="D1277" s="27" t="s">
        <v>13</v>
      </c>
      <c r="E1277" s="28"/>
      <c r="F1277" s="29"/>
      <c r="G1277" s="27"/>
      <c r="H1277" s="30" t="s">
        <v>168</v>
      </c>
      <c r="I1277" s="31" t="n">
        <f aca="false">1.42/90*80</f>
        <v>1.26222222222222</v>
      </c>
      <c r="J1277" s="31" t="s">
        <v>3030</v>
      </c>
    </row>
    <row r="1278" customFormat="false" ht="12.75" hidden="false" customHeight="false" outlineLevel="0" collapsed="false">
      <c r="A1278" s="1" t="s">
        <v>3086</v>
      </c>
      <c r="C1278" s="27" t="s">
        <v>3092</v>
      </c>
      <c r="D1278" s="27" t="s">
        <v>13</v>
      </c>
      <c r="E1278" s="28"/>
      <c r="F1278" s="29"/>
      <c r="G1278" s="27"/>
      <c r="H1278" s="30" t="s">
        <v>168</v>
      </c>
      <c r="I1278" s="31" t="n">
        <f aca="false">1.6/113*80</f>
        <v>1.13274336283186</v>
      </c>
      <c r="J1278" s="31" t="s">
        <v>3030</v>
      </c>
    </row>
    <row r="1280" customFormat="false" ht="18" hidden="false" customHeight="false" outlineLevel="0" collapsed="false">
      <c r="C1280" s="15" t="s">
        <v>4003</v>
      </c>
      <c r="D1280" s="45" t="s">
        <v>1</v>
      </c>
    </row>
    <row r="1281" customFormat="false" ht="12.75" hidden="false" customHeight="false" outlineLevel="0" collapsed="false">
      <c r="A1281" s="1" t="s">
        <v>3104</v>
      </c>
      <c r="C1281" s="70" t="s">
        <v>3105</v>
      </c>
      <c r="D1281" s="70" t="s">
        <v>88</v>
      </c>
      <c r="E1281" s="72" t="n">
        <v>1.8</v>
      </c>
      <c r="F1281" s="73" t="n">
        <v>0.78</v>
      </c>
      <c r="G1281" s="74" t="s">
        <v>3096</v>
      </c>
    </row>
    <row r="1282" customFormat="false" ht="12.75" hidden="false" customHeight="false" outlineLevel="0" collapsed="false">
      <c r="A1282" s="1" t="s">
        <v>3104</v>
      </c>
      <c r="C1282" s="70" t="s">
        <v>3106</v>
      </c>
      <c r="D1282" s="70" t="s">
        <v>13</v>
      </c>
      <c r="E1282" s="72" t="n">
        <v>1.8</v>
      </c>
      <c r="F1282" s="73" t="n">
        <v>1.54</v>
      </c>
      <c r="G1282" s="74" t="s">
        <v>3096</v>
      </c>
    </row>
    <row r="1283" customFormat="false" ht="12.75" hidden="false" customHeight="false" outlineLevel="0" collapsed="false">
      <c r="A1283" s="1" t="s">
        <v>3104</v>
      </c>
      <c r="C1283" s="70" t="s">
        <v>3107</v>
      </c>
      <c r="D1283" s="70" t="s">
        <v>70</v>
      </c>
      <c r="E1283" s="72" t="n">
        <v>2</v>
      </c>
      <c r="F1283" s="73" t="n">
        <v>0.57</v>
      </c>
      <c r="G1283" s="74" t="s">
        <v>3096</v>
      </c>
    </row>
    <row r="1284" customFormat="false" ht="12.75" hidden="false" customHeight="false" outlineLevel="0" collapsed="false">
      <c r="A1284" s="1" t="s">
        <v>3104</v>
      </c>
      <c r="C1284" s="70" t="s">
        <v>3108</v>
      </c>
      <c r="D1284" s="70" t="s">
        <v>26</v>
      </c>
      <c r="E1284" s="72" t="n">
        <v>2</v>
      </c>
      <c r="F1284" s="73" t="n">
        <v>0.57</v>
      </c>
      <c r="G1284" s="74" t="s">
        <v>3096</v>
      </c>
    </row>
    <row r="1285" customFormat="false" ht="12.75" hidden="false" customHeight="false" outlineLevel="0" collapsed="false">
      <c r="A1285" s="1" t="s">
        <v>3104</v>
      </c>
      <c r="C1285" s="70" t="s">
        <v>3109</v>
      </c>
      <c r="D1285" s="70" t="s">
        <v>13</v>
      </c>
      <c r="E1285" s="72" t="n">
        <v>2.1</v>
      </c>
      <c r="F1285" s="73" t="n">
        <v>0.57</v>
      </c>
      <c r="G1285" s="74" t="s">
        <v>3096</v>
      </c>
    </row>
    <row r="1286" customFormat="false" ht="12.75" hidden="false" customHeight="false" outlineLevel="0" collapsed="false">
      <c r="A1286" s="1" t="s">
        <v>3104</v>
      </c>
      <c r="C1286" s="70" t="s">
        <v>3110</v>
      </c>
      <c r="D1286" s="70" t="s">
        <v>13</v>
      </c>
      <c r="E1286" s="72" t="n">
        <v>2.3</v>
      </c>
      <c r="F1286" s="73" t="n">
        <v>0.93</v>
      </c>
      <c r="G1286" s="74" t="s">
        <v>3096</v>
      </c>
    </row>
    <row r="1287" customFormat="false" ht="12.75" hidden="false" customHeight="false" outlineLevel="0" collapsed="false">
      <c r="A1287" s="1" t="s">
        <v>3104</v>
      </c>
      <c r="C1287" s="70" t="s">
        <v>3111</v>
      </c>
      <c r="D1287" s="70" t="s">
        <v>13</v>
      </c>
      <c r="E1287" s="72" t="n">
        <v>2.3</v>
      </c>
      <c r="F1287" s="73" t="n">
        <v>0.75</v>
      </c>
      <c r="G1287" s="74" t="s">
        <v>3096</v>
      </c>
    </row>
    <row r="1288" customFormat="false" ht="12.75" hidden="false" customHeight="false" outlineLevel="0" collapsed="false">
      <c r="A1288" s="1" t="s">
        <v>3104</v>
      </c>
      <c r="C1288" s="70" t="s">
        <v>3112</v>
      </c>
      <c r="D1288" s="70" t="s">
        <v>20</v>
      </c>
      <c r="E1288" s="72" t="n">
        <v>2.4</v>
      </c>
      <c r="F1288" s="73" t="n">
        <v>0.57</v>
      </c>
      <c r="G1288" s="74" t="s">
        <v>3096</v>
      </c>
    </row>
    <row r="1289" customFormat="false" ht="12.75" hidden="false" customHeight="false" outlineLevel="0" collapsed="false">
      <c r="A1289" s="1" t="s">
        <v>3104</v>
      </c>
      <c r="C1289" s="70" t="s">
        <v>3113</v>
      </c>
      <c r="D1289" s="70" t="s">
        <v>77</v>
      </c>
      <c r="E1289" s="72" t="n">
        <v>2.5</v>
      </c>
      <c r="F1289" s="73" t="n">
        <v>2.69</v>
      </c>
      <c r="G1289" s="74" t="s">
        <v>3096</v>
      </c>
    </row>
    <row r="1290" customFormat="false" ht="12.75" hidden="false" customHeight="false" outlineLevel="0" collapsed="false">
      <c r="A1290" s="1" t="s">
        <v>3104</v>
      </c>
      <c r="C1290" s="70" t="s">
        <v>3114</v>
      </c>
      <c r="D1290" s="70" t="s">
        <v>16</v>
      </c>
      <c r="E1290" s="72" t="n">
        <v>2.5</v>
      </c>
      <c r="F1290" s="73" t="n">
        <v>1.99</v>
      </c>
      <c r="G1290" s="74" t="s">
        <v>3096</v>
      </c>
    </row>
    <row r="1291" customFormat="false" ht="12.75" hidden="false" customHeight="false" outlineLevel="0" collapsed="false">
      <c r="A1291" s="1" t="s">
        <v>3104</v>
      </c>
      <c r="C1291" s="70" t="s">
        <v>3115</v>
      </c>
      <c r="D1291" s="70" t="s">
        <v>49</v>
      </c>
      <c r="E1291" s="72" t="n">
        <v>2.5</v>
      </c>
      <c r="F1291" s="73" t="n">
        <v>1.99</v>
      </c>
      <c r="G1291" s="74" t="s">
        <v>3096</v>
      </c>
    </row>
    <row r="1292" customFormat="false" ht="12.75" hidden="false" customHeight="false" outlineLevel="0" collapsed="false">
      <c r="A1292" s="1" t="s">
        <v>3104</v>
      </c>
      <c r="C1292" s="70" t="s">
        <v>3116</v>
      </c>
      <c r="D1292" s="70" t="s">
        <v>51</v>
      </c>
      <c r="E1292" s="72" t="n">
        <v>2.5</v>
      </c>
      <c r="F1292" s="73" t="n">
        <v>1.99</v>
      </c>
      <c r="G1292" s="74" t="s">
        <v>3096</v>
      </c>
    </row>
    <row r="1293" customFormat="false" ht="12.75" hidden="false" customHeight="false" outlineLevel="0" collapsed="false">
      <c r="A1293" s="1" t="s">
        <v>3104</v>
      </c>
      <c r="C1293" s="70" t="s">
        <v>3117</v>
      </c>
      <c r="D1293" s="70" t="s">
        <v>13</v>
      </c>
      <c r="E1293" s="72" t="n">
        <v>2.5</v>
      </c>
      <c r="F1293" s="73" t="n">
        <v>2.99</v>
      </c>
      <c r="G1293" s="74" t="s">
        <v>3096</v>
      </c>
    </row>
    <row r="1294" customFormat="false" ht="12.75" hidden="false" customHeight="false" outlineLevel="0" collapsed="false">
      <c r="A1294" s="1" t="s">
        <v>3104</v>
      </c>
      <c r="C1294" s="70" t="s">
        <v>3118</v>
      </c>
      <c r="D1294" s="70" t="s">
        <v>13</v>
      </c>
      <c r="E1294" s="72" t="n">
        <v>2.5</v>
      </c>
      <c r="F1294" s="73" t="n">
        <v>3.25</v>
      </c>
      <c r="G1294" s="74" t="s">
        <v>3096</v>
      </c>
    </row>
    <row r="1296" customFormat="false" ht="31.5" hidden="false" customHeight="false" outlineLevel="0" collapsed="false">
      <c r="C1296" s="52" t="s">
        <v>4004</v>
      </c>
      <c r="D1296" s="45" t="s">
        <v>1</v>
      </c>
    </row>
    <row r="1297" customFormat="false" ht="12.75" hidden="false" customHeight="false" outlineLevel="0" collapsed="false">
      <c r="A1297" s="1" t="s">
        <v>3133</v>
      </c>
      <c r="C1297" s="70" t="s">
        <v>3134</v>
      </c>
      <c r="D1297" s="70" t="s">
        <v>20</v>
      </c>
      <c r="E1297" s="72" t="n">
        <v>2.1</v>
      </c>
      <c r="F1297" s="73" t="n">
        <v>8</v>
      </c>
      <c r="G1297" s="74" t="s">
        <v>3096</v>
      </c>
    </row>
    <row r="1298" customFormat="false" ht="12.75" hidden="false" customHeight="false" outlineLevel="0" collapsed="false">
      <c r="A1298" s="1" t="s">
        <v>3133</v>
      </c>
      <c r="C1298" s="70" t="s">
        <v>3135</v>
      </c>
      <c r="D1298" s="70" t="s">
        <v>390</v>
      </c>
      <c r="E1298" s="72" t="n">
        <v>2.1</v>
      </c>
      <c r="F1298" s="73" t="n">
        <v>8</v>
      </c>
      <c r="G1298" s="74" t="s">
        <v>3096</v>
      </c>
    </row>
    <row r="1299" customFormat="false" ht="12.75" hidden="false" customHeight="false" outlineLevel="0" collapsed="false">
      <c r="A1299" s="1" t="s">
        <v>3133</v>
      </c>
      <c r="C1299" s="70" t="s">
        <v>3136</v>
      </c>
      <c r="D1299" s="70" t="s">
        <v>24</v>
      </c>
      <c r="E1299" s="72" t="n">
        <v>2.1</v>
      </c>
      <c r="F1299" s="73" t="n">
        <v>22.9</v>
      </c>
      <c r="G1299" s="74" t="s">
        <v>3096</v>
      </c>
    </row>
    <row r="1300" customFormat="false" ht="12.75" hidden="false" customHeight="false" outlineLevel="0" collapsed="false">
      <c r="A1300" s="1" t="s">
        <v>3133</v>
      </c>
      <c r="C1300" s="70" t="s">
        <v>3137</v>
      </c>
      <c r="D1300" s="70" t="s">
        <v>22</v>
      </c>
      <c r="E1300" s="72" t="n">
        <v>2.3</v>
      </c>
      <c r="F1300" s="73" t="n">
        <v>8</v>
      </c>
      <c r="G1300" s="74" t="s">
        <v>3096</v>
      </c>
    </row>
    <row r="1301" customFormat="false" ht="12.75" hidden="false" customHeight="false" outlineLevel="0" collapsed="false">
      <c r="A1301" s="1" t="s">
        <v>3133</v>
      </c>
      <c r="C1301" s="70" t="s">
        <v>3138</v>
      </c>
      <c r="D1301" s="70" t="s">
        <v>51</v>
      </c>
      <c r="E1301" s="72" t="n">
        <v>2.3</v>
      </c>
      <c r="F1301" s="73" t="n">
        <v>8</v>
      </c>
      <c r="G1301" s="74" t="s">
        <v>3096</v>
      </c>
    </row>
    <row r="1302" customFormat="false" ht="12.75" hidden="false" customHeight="false" outlineLevel="0" collapsed="false">
      <c r="A1302" s="1" t="s">
        <v>3133</v>
      </c>
      <c r="C1302" s="70" t="s">
        <v>3139</v>
      </c>
      <c r="D1302" s="70" t="s">
        <v>24</v>
      </c>
      <c r="E1302" s="72" t="n">
        <v>2.3</v>
      </c>
      <c r="F1302" s="73" t="n">
        <v>8</v>
      </c>
      <c r="G1302" s="74" t="s">
        <v>3096</v>
      </c>
    </row>
    <row r="1303" customFormat="false" ht="12.75" hidden="false" customHeight="false" outlineLevel="0" collapsed="false">
      <c r="A1303" s="1" t="s">
        <v>3133</v>
      </c>
      <c r="C1303" s="70" t="s">
        <v>3140</v>
      </c>
      <c r="D1303" s="70" t="s">
        <v>20</v>
      </c>
      <c r="E1303" s="72" t="n">
        <v>2.4</v>
      </c>
      <c r="F1303" s="73" t="n">
        <v>12.1</v>
      </c>
      <c r="G1303" s="74" t="s">
        <v>3096</v>
      </c>
    </row>
    <row r="1305" customFormat="false" ht="31.5" hidden="false" customHeight="false" outlineLevel="0" collapsed="false">
      <c r="C1305" s="52" t="s">
        <v>3152</v>
      </c>
      <c r="D1305" s="45" t="s">
        <v>1</v>
      </c>
    </row>
    <row r="1306" customFormat="false" ht="12.75" hidden="false" customHeight="false" outlineLevel="0" collapsed="false">
      <c r="A1306" s="1" t="s">
        <v>3153</v>
      </c>
      <c r="C1306" s="27" t="s">
        <v>3154</v>
      </c>
      <c r="D1306" s="27" t="s">
        <v>13</v>
      </c>
      <c r="E1306" s="28"/>
      <c r="F1306" s="29"/>
      <c r="G1306" s="27"/>
      <c r="H1306" s="30" t="s">
        <v>168</v>
      </c>
      <c r="I1306" s="31" t="n">
        <v>1.39</v>
      </c>
      <c r="J1306" s="31" t="s">
        <v>3096</v>
      </c>
    </row>
    <row r="1307" customFormat="false" ht="12.75" hidden="false" customHeight="false" outlineLevel="0" collapsed="false">
      <c r="A1307" s="1" t="s">
        <v>3153</v>
      </c>
      <c r="C1307" s="27" t="s">
        <v>3155</v>
      </c>
      <c r="D1307" s="27" t="s">
        <v>20</v>
      </c>
      <c r="E1307" s="28"/>
      <c r="F1307" s="29"/>
      <c r="G1307" s="27"/>
      <c r="H1307" s="30" t="s">
        <v>168</v>
      </c>
      <c r="I1307" s="31" t="n">
        <v>1.73</v>
      </c>
      <c r="J1307" s="31" t="s">
        <v>3096</v>
      </c>
    </row>
    <row r="1309" customFormat="false" ht="29.85" hidden="false" customHeight="true" outlineLevel="0" collapsed="false">
      <c r="C1309" s="117" t="s">
        <v>3324</v>
      </c>
      <c r="D1309" s="117" t="s">
        <v>1</v>
      </c>
    </row>
    <row r="1310" customFormat="false" ht="12.75" hidden="false" customHeight="false" outlineLevel="0" collapsed="false">
      <c r="A1310" s="1" t="s">
        <v>3325</v>
      </c>
      <c r="C1310" s="64" t="s">
        <v>3326</v>
      </c>
      <c r="D1310" s="64" t="s">
        <v>20</v>
      </c>
      <c r="E1310" s="65" t="n">
        <v>2</v>
      </c>
      <c r="F1310" s="66" t="n">
        <v>1.99</v>
      </c>
      <c r="G1310" s="67" t="s">
        <v>3327</v>
      </c>
      <c r="H1310" s="67" t="s">
        <v>3328</v>
      </c>
      <c r="I1310" s="104" t="n">
        <v>1.99</v>
      </c>
      <c r="J1310" s="67" t="s">
        <v>3308</v>
      </c>
    </row>
    <row r="1311" customFormat="false" ht="12.75" hidden="false" customHeight="false" outlineLevel="0" collapsed="false">
      <c r="A1311" s="1" t="s">
        <v>3325</v>
      </c>
      <c r="C1311" s="70" t="s">
        <v>3329</v>
      </c>
      <c r="D1311" s="70" t="s">
        <v>49</v>
      </c>
      <c r="E1311" s="72" t="n">
        <v>2</v>
      </c>
      <c r="F1311" s="73" t="n">
        <v>1.99</v>
      </c>
      <c r="G1311" s="74" t="s">
        <v>3327</v>
      </c>
    </row>
    <row r="1312" customFormat="false" ht="12.75" hidden="false" customHeight="false" outlineLevel="0" collapsed="false">
      <c r="A1312" s="1" t="s">
        <v>3325</v>
      </c>
      <c r="C1312" s="70" t="s">
        <v>3330</v>
      </c>
      <c r="D1312" s="70" t="s">
        <v>16</v>
      </c>
      <c r="E1312" s="72" t="n">
        <v>2.1</v>
      </c>
      <c r="F1312" s="73" t="n">
        <v>1.99</v>
      </c>
      <c r="G1312" s="74" t="s">
        <v>3327</v>
      </c>
    </row>
    <row r="1313" customFormat="false" ht="12.75" hidden="false" customHeight="false" outlineLevel="0" collapsed="false">
      <c r="A1313" s="1" t="s">
        <v>3325</v>
      </c>
      <c r="C1313" s="64" t="s">
        <v>3331</v>
      </c>
      <c r="D1313" s="64" t="s">
        <v>13</v>
      </c>
      <c r="E1313" s="65" t="n">
        <v>2.1</v>
      </c>
      <c r="F1313" s="66" t="n">
        <v>2.99</v>
      </c>
      <c r="G1313" s="67" t="s">
        <v>3327</v>
      </c>
      <c r="H1313" s="67" t="s">
        <v>522</v>
      </c>
      <c r="I1313" s="104" t="n">
        <v>2.54</v>
      </c>
      <c r="J1313" s="67" t="s">
        <v>3308</v>
      </c>
    </row>
    <row r="1314" customFormat="false" ht="12.75" hidden="false" customHeight="false" outlineLevel="0" collapsed="false">
      <c r="A1314" s="1" t="s">
        <v>3325</v>
      </c>
      <c r="C1314" s="64" t="s">
        <v>3332</v>
      </c>
      <c r="D1314" s="64" t="s">
        <v>77</v>
      </c>
      <c r="E1314" s="65" t="n">
        <v>2.2</v>
      </c>
      <c r="F1314" s="66" t="n">
        <v>3.3</v>
      </c>
      <c r="G1314" s="67" t="s">
        <v>3327</v>
      </c>
      <c r="H1314" s="105" t="s">
        <v>168</v>
      </c>
      <c r="I1314" s="66" t="n">
        <v>3.29</v>
      </c>
      <c r="J1314" s="67" t="s">
        <v>3308</v>
      </c>
    </row>
    <row r="1315" customFormat="false" ht="12.75" hidden="false" customHeight="false" outlineLevel="0" collapsed="false">
      <c r="A1315" s="1" t="s">
        <v>3325</v>
      </c>
      <c r="C1315" s="70" t="s">
        <v>3333</v>
      </c>
      <c r="D1315" s="70" t="s">
        <v>26</v>
      </c>
      <c r="E1315" s="72" t="n">
        <v>2.2</v>
      </c>
      <c r="F1315" s="73" t="n">
        <v>1.99</v>
      </c>
      <c r="G1315" s="74" t="s">
        <v>3327</v>
      </c>
    </row>
    <row r="1316" customFormat="false" ht="12.75" hidden="false" customHeight="false" outlineLevel="0" collapsed="false">
      <c r="A1316" s="1" t="s">
        <v>3325</v>
      </c>
      <c r="C1316" s="70" t="s">
        <v>3334</v>
      </c>
      <c r="D1316" s="70" t="s">
        <v>24</v>
      </c>
      <c r="E1316" s="72" t="n">
        <v>2.4</v>
      </c>
      <c r="F1316" s="73" t="n">
        <v>1.99</v>
      </c>
      <c r="G1316" s="74" t="s">
        <v>3327</v>
      </c>
    </row>
    <row r="1317" customFormat="false" ht="12.75" hidden="false" customHeight="false" outlineLevel="0" collapsed="false">
      <c r="A1317" s="1" t="s">
        <v>3335</v>
      </c>
      <c r="C1317" s="64" t="s">
        <v>3336</v>
      </c>
      <c r="D1317" s="64" t="s">
        <v>13</v>
      </c>
      <c r="E1317" s="65" t="n">
        <v>2.2</v>
      </c>
      <c r="F1317" s="66" t="n">
        <v>1.99</v>
      </c>
      <c r="G1317" s="67" t="s">
        <v>3327</v>
      </c>
      <c r="H1317" s="105" t="s">
        <v>168</v>
      </c>
      <c r="I1317" s="66" t="n">
        <v>1.99</v>
      </c>
      <c r="J1317" s="67" t="s">
        <v>3308</v>
      </c>
    </row>
    <row r="1318" customFormat="false" ht="12.75" hidden="false" customHeight="false" outlineLevel="0" collapsed="false">
      <c r="A1318" s="1" t="s">
        <v>3335</v>
      </c>
      <c r="C1318" s="70" t="s">
        <v>3337</v>
      </c>
      <c r="D1318" s="70"/>
      <c r="E1318" s="72" t="n">
        <v>2.2</v>
      </c>
      <c r="F1318" s="73" t="n">
        <v>1.99</v>
      </c>
      <c r="G1318" s="74" t="s">
        <v>3327</v>
      </c>
    </row>
    <row r="1319" customFormat="false" ht="12.75" hidden="false" customHeight="false" outlineLevel="0" collapsed="false">
      <c r="A1319" s="1" t="s">
        <v>3335</v>
      </c>
      <c r="C1319" s="64" t="s">
        <v>3338</v>
      </c>
      <c r="D1319" s="64" t="s">
        <v>49</v>
      </c>
      <c r="E1319" s="65" t="n">
        <v>2.3</v>
      </c>
      <c r="F1319" s="66" t="n">
        <v>1.79</v>
      </c>
      <c r="G1319" s="67" t="s">
        <v>3327</v>
      </c>
      <c r="H1319" s="105" t="s">
        <v>61</v>
      </c>
      <c r="I1319" s="66" t="n">
        <v>1.99</v>
      </c>
      <c r="J1319" s="67" t="s">
        <v>3308</v>
      </c>
    </row>
    <row r="1320" customFormat="false" ht="12.75" hidden="false" customHeight="false" outlineLevel="0" collapsed="false">
      <c r="A1320" s="1" t="s">
        <v>3335</v>
      </c>
      <c r="C1320" s="70" t="s">
        <v>3339</v>
      </c>
      <c r="D1320" s="70" t="s">
        <v>22</v>
      </c>
      <c r="E1320" s="72" t="n">
        <v>2.5</v>
      </c>
      <c r="F1320" s="73" t="n">
        <v>1.29</v>
      </c>
      <c r="G1320" s="74" t="s">
        <v>3327</v>
      </c>
    </row>
    <row r="1321" customFormat="false" ht="12.75" hidden="false" customHeight="false" outlineLevel="0" collapsed="false">
      <c r="A1321" s="1" t="s">
        <v>3335</v>
      </c>
      <c r="C1321" s="64" t="s">
        <v>3340</v>
      </c>
      <c r="D1321" s="64" t="s">
        <v>18</v>
      </c>
      <c r="E1321" s="65" t="n">
        <v>2.5</v>
      </c>
      <c r="F1321" s="66" t="n">
        <v>1.79</v>
      </c>
      <c r="G1321" s="67" t="s">
        <v>3327</v>
      </c>
      <c r="H1321" s="105" t="s">
        <v>168</v>
      </c>
      <c r="I1321" s="66" t="n">
        <v>1.99</v>
      </c>
      <c r="J1321" s="67" t="s">
        <v>3308</v>
      </c>
    </row>
    <row r="1322" customFormat="false" ht="12.75" hidden="false" customHeight="false" outlineLevel="0" collapsed="false">
      <c r="A1322" s="1" t="s">
        <v>3335</v>
      </c>
      <c r="C1322" s="70" t="s">
        <v>3341</v>
      </c>
      <c r="D1322" s="70" t="s">
        <v>13</v>
      </c>
      <c r="E1322" s="72" t="n">
        <v>2.5</v>
      </c>
      <c r="F1322" s="73" t="n">
        <v>1.79</v>
      </c>
      <c r="G1322" s="74" t="s">
        <v>3327</v>
      </c>
    </row>
    <row r="1323" customFormat="false" ht="12.75" hidden="false" customHeight="false" outlineLevel="0" collapsed="false">
      <c r="A1323" s="1" t="s">
        <v>3342</v>
      </c>
      <c r="C1323" s="27" t="s">
        <v>3343</v>
      </c>
      <c r="D1323" s="27" t="s">
        <v>88</v>
      </c>
      <c r="E1323" s="28"/>
      <c r="F1323" s="29"/>
      <c r="G1323" s="27"/>
      <c r="H1323" s="30" t="s">
        <v>168</v>
      </c>
      <c r="I1323" s="31" t="n">
        <v>2.35</v>
      </c>
      <c r="J1323" s="30" t="s">
        <v>3308</v>
      </c>
    </row>
    <row r="1324" customFormat="false" ht="12.75" hidden="false" customHeight="false" outlineLevel="0" collapsed="false">
      <c r="A1324" s="1" t="s">
        <v>3342</v>
      </c>
      <c r="C1324" s="27" t="s">
        <v>3344</v>
      </c>
      <c r="D1324" s="27" t="s">
        <v>13</v>
      </c>
      <c r="E1324" s="28"/>
      <c r="F1324" s="29"/>
      <c r="G1324" s="27"/>
      <c r="H1324" s="30" t="s">
        <v>168</v>
      </c>
      <c r="I1324" s="31" t="n">
        <v>4.39</v>
      </c>
      <c r="J1324" s="30" t="s">
        <v>3308</v>
      </c>
    </row>
    <row r="1325" customFormat="false" ht="12.75" hidden="false" customHeight="false" outlineLevel="0" collapsed="false">
      <c r="A1325" s="1" t="s">
        <v>3345</v>
      </c>
      <c r="C1325" s="27" t="s">
        <v>3346</v>
      </c>
      <c r="D1325" s="27" t="s">
        <v>51</v>
      </c>
      <c r="E1325" s="28"/>
      <c r="F1325" s="29"/>
      <c r="G1325" s="27"/>
      <c r="H1325" s="30" t="s">
        <v>168</v>
      </c>
      <c r="I1325" s="31" t="n">
        <v>1.99</v>
      </c>
      <c r="J1325" s="30" t="s">
        <v>3308</v>
      </c>
    </row>
    <row r="1326" customFormat="false" ht="12.75" hidden="false" customHeight="false" outlineLevel="0" collapsed="false">
      <c r="A1326" s="1" t="s">
        <v>3345</v>
      </c>
      <c r="C1326" s="27" t="s">
        <v>3347</v>
      </c>
      <c r="D1326" s="27" t="s">
        <v>13</v>
      </c>
      <c r="E1326" s="28"/>
      <c r="F1326" s="29"/>
      <c r="G1326" s="27"/>
      <c r="H1326" s="30" t="s">
        <v>168</v>
      </c>
      <c r="I1326" s="31" t="n">
        <v>2.29</v>
      </c>
      <c r="J1326" s="30" t="s">
        <v>3308</v>
      </c>
    </row>
    <row r="1328" customFormat="false" ht="18" hidden="false" customHeight="false" outlineLevel="0" collapsed="false">
      <c r="C1328" s="15" t="s">
        <v>3199</v>
      </c>
      <c r="D1328" s="11" t="s">
        <v>1</v>
      </c>
    </row>
    <row r="1329" customFormat="false" ht="12.75" hidden="false" customHeight="false" outlineLevel="0" collapsed="false">
      <c r="A1329" s="1" t="s">
        <v>3200</v>
      </c>
      <c r="C1329" s="19" t="s">
        <v>3201</v>
      </c>
      <c r="D1329" s="19" t="s">
        <v>49</v>
      </c>
      <c r="E1329" s="20" t="n">
        <v>1.9</v>
      </c>
      <c r="F1329" s="21" t="n">
        <v>1.99</v>
      </c>
      <c r="G1329" s="24" t="s">
        <v>3202</v>
      </c>
      <c r="K1329" s="90"/>
    </row>
    <row r="1330" customFormat="false" ht="12.75" hidden="false" customHeight="false" outlineLevel="0" collapsed="false">
      <c r="A1330" s="1" t="s">
        <v>3200</v>
      </c>
      <c r="C1330" s="19" t="s">
        <v>3203</v>
      </c>
      <c r="D1330" s="23" t="s">
        <v>18</v>
      </c>
      <c r="E1330" s="20" t="n">
        <v>2.3</v>
      </c>
      <c r="F1330" s="21" t="n">
        <v>1.99</v>
      </c>
      <c r="G1330" s="24" t="s">
        <v>3202</v>
      </c>
      <c r="K1330" s="90"/>
    </row>
    <row r="1331" customFormat="false" ht="12.75" hidden="false" customHeight="false" outlineLevel="0" collapsed="false">
      <c r="A1331" s="1" t="s">
        <v>3200</v>
      </c>
      <c r="C1331" s="19" t="s">
        <v>3204</v>
      </c>
      <c r="D1331" s="19" t="s">
        <v>3205</v>
      </c>
      <c r="E1331" s="20" t="n">
        <v>2.4</v>
      </c>
      <c r="F1331" s="21" t="n">
        <v>7.5</v>
      </c>
      <c r="G1331" s="24" t="s">
        <v>3202</v>
      </c>
      <c r="K1331" s="90"/>
    </row>
    <row r="1332" customFormat="false" ht="12.75" hidden="false" customHeight="false" outlineLevel="0" collapsed="false">
      <c r="A1332" s="1" t="s">
        <v>3200</v>
      </c>
      <c r="B1332" s="1" t="s">
        <v>3206</v>
      </c>
      <c r="C1332" s="64" t="s">
        <v>3207</v>
      </c>
      <c r="D1332" s="64" t="s">
        <v>26</v>
      </c>
      <c r="E1332" s="65" t="n">
        <v>2.4</v>
      </c>
      <c r="F1332" s="66" t="n">
        <v>1.99</v>
      </c>
      <c r="G1332" s="67" t="s">
        <v>3202</v>
      </c>
      <c r="H1332" s="67" t="s">
        <v>61</v>
      </c>
      <c r="I1332" s="104" t="n">
        <v>1</v>
      </c>
      <c r="J1332" s="67" t="s">
        <v>648</v>
      </c>
      <c r="K1332" s="90"/>
    </row>
    <row r="1333" customFormat="false" ht="12.75" hidden="false" customHeight="false" outlineLevel="0" collapsed="false">
      <c r="A1333" s="1" t="s">
        <v>3200</v>
      </c>
      <c r="B1333" s="1" t="s">
        <v>3206</v>
      </c>
      <c r="C1333" s="64" t="s">
        <v>3208</v>
      </c>
      <c r="D1333" s="64" t="s">
        <v>13</v>
      </c>
      <c r="E1333" s="65" t="n">
        <v>2.4</v>
      </c>
      <c r="F1333" s="66" t="n">
        <v>6.6</v>
      </c>
      <c r="G1333" s="67" t="s">
        <v>3202</v>
      </c>
      <c r="H1333" s="105" t="s">
        <v>61</v>
      </c>
      <c r="I1333" s="66" t="n">
        <v>2.25</v>
      </c>
      <c r="J1333" s="67" t="s">
        <v>648</v>
      </c>
      <c r="K1333" s="90"/>
    </row>
    <row r="1334" customFormat="false" ht="12.75" hidden="false" customHeight="false" outlineLevel="0" collapsed="false">
      <c r="A1334" s="1" t="s">
        <v>3200</v>
      </c>
      <c r="C1334" s="27" t="s">
        <v>3209</v>
      </c>
      <c r="D1334" s="27" t="s">
        <v>2881</v>
      </c>
      <c r="E1334" s="28"/>
      <c r="F1334" s="29"/>
      <c r="G1334" s="27"/>
      <c r="H1334" s="30" t="s">
        <v>168</v>
      </c>
      <c r="I1334" s="31" t="n">
        <v>3.79</v>
      </c>
      <c r="J1334" s="30" t="s">
        <v>648</v>
      </c>
    </row>
    <row r="1335" customFormat="false" ht="12.75" hidden="false" customHeight="false" outlineLevel="0" collapsed="false">
      <c r="A1335" s="1" t="s">
        <v>3200</v>
      </c>
      <c r="C1335" s="27" t="s">
        <v>3210</v>
      </c>
      <c r="D1335" s="27" t="s">
        <v>51</v>
      </c>
      <c r="E1335" s="28"/>
      <c r="F1335" s="29"/>
      <c r="G1335" s="27"/>
      <c r="H1335" s="30" t="s">
        <v>168</v>
      </c>
      <c r="I1335" s="31" t="n">
        <v>1</v>
      </c>
      <c r="J1335" s="30" t="s">
        <v>648</v>
      </c>
    </row>
    <row r="1336" customFormat="false" ht="12.75" hidden="false" customHeight="false" outlineLevel="0" collapsed="false">
      <c r="A1336" s="1" t="s">
        <v>3200</v>
      </c>
      <c r="C1336" s="27" t="s">
        <v>3211</v>
      </c>
      <c r="D1336" s="27" t="s">
        <v>583</v>
      </c>
      <c r="E1336" s="28"/>
      <c r="F1336" s="29"/>
      <c r="G1336" s="27"/>
      <c r="H1336" s="30" t="s">
        <v>168</v>
      </c>
      <c r="I1336" s="31" t="n">
        <v>2.29</v>
      </c>
      <c r="J1336" s="30" t="s">
        <v>648</v>
      </c>
    </row>
    <row r="1337" customFormat="false" ht="12.75" hidden="false" customHeight="false" outlineLevel="0" collapsed="false">
      <c r="A1337" s="1" t="s">
        <v>3212</v>
      </c>
      <c r="B1337" s="1" t="s">
        <v>3206</v>
      </c>
      <c r="C1337" s="27" t="s">
        <v>3213</v>
      </c>
      <c r="D1337" s="27" t="s">
        <v>77</v>
      </c>
      <c r="E1337" s="28"/>
      <c r="F1337" s="29"/>
      <c r="G1337" s="27"/>
      <c r="H1337" s="30" t="s">
        <v>61</v>
      </c>
      <c r="I1337" s="31" t="n">
        <v>1.35</v>
      </c>
      <c r="J1337" s="30" t="s">
        <v>648</v>
      </c>
    </row>
    <row r="1338" customFormat="false" ht="12.75" hidden="false" customHeight="false" outlineLevel="0" collapsed="false">
      <c r="A1338" s="1" t="s">
        <v>3212</v>
      </c>
      <c r="B1338" s="1" t="s">
        <v>3206</v>
      </c>
      <c r="C1338" s="27" t="s">
        <v>3214</v>
      </c>
      <c r="D1338" s="27" t="s">
        <v>13</v>
      </c>
      <c r="E1338" s="28"/>
      <c r="F1338" s="29"/>
      <c r="G1338" s="27"/>
      <c r="H1338" s="30" t="s">
        <v>61</v>
      </c>
      <c r="I1338" s="31" t="n">
        <v>1.99</v>
      </c>
      <c r="J1338" s="30" t="s">
        <v>648</v>
      </c>
    </row>
    <row r="1339" customFormat="false" ht="12.75" hidden="false" customHeight="false" outlineLevel="0" collapsed="false">
      <c r="A1339" s="1" t="s">
        <v>3212</v>
      </c>
      <c r="C1339" s="27" t="s">
        <v>3215</v>
      </c>
      <c r="D1339" s="27" t="s">
        <v>22</v>
      </c>
      <c r="E1339" s="28"/>
      <c r="F1339" s="29"/>
      <c r="G1339" s="27"/>
      <c r="H1339" s="30" t="s">
        <v>168</v>
      </c>
      <c r="I1339" s="31" t="n">
        <v>0.5</v>
      </c>
      <c r="J1339" s="30" t="s">
        <v>648</v>
      </c>
    </row>
    <row r="1340" customFormat="false" ht="12.75" hidden="false" customHeight="false" outlineLevel="0" collapsed="false">
      <c r="A1340" s="1" t="s">
        <v>3212</v>
      </c>
      <c r="C1340" s="27" t="s">
        <v>3216</v>
      </c>
      <c r="D1340" s="27" t="s">
        <v>16</v>
      </c>
      <c r="E1340" s="28"/>
      <c r="F1340" s="29"/>
      <c r="G1340" s="27"/>
      <c r="H1340" s="30" t="s">
        <v>168</v>
      </c>
      <c r="I1340" s="31" t="n">
        <v>0.5</v>
      </c>
      <c r="J1340" s="30" t="s">
        <v>648</v>
      </c>
    </row>
    <row r="1341" customFormat="false" ht="12.75" hidden="false" customHeight="false" outlineLevel="0" collapsed="false">
      <c r="A1341" s="1" t="s">
        <v>3217</v>
      </c>
      <c r="C1341" s="27" t="s">
        <v>3218</v>
      </c>
      <c r="D1341" s="27" t="s">
        <v>20</v>
      </c>
      <c r="E1341" s="28"/>
      <c r="F1341" s="29"/>
      <c r="G1341" s="27"/>
      <c r="H1341" s="30" t="s">
        <v>168</v>
      </c>
      <c r="I1341" s="31" t="n">
        <v>1.25</v>
      </c>
      <c r="J1341" s="103" t="n">
        <v>45200</v>
      </c>
    </row>
    <row r="1342" customFormat="false" ht="12.75" hidden="false" customHeight="false" outlineLevel="0" collapsed="false">
      <c r="A1342" s="1" t="s">
        <v>3219</v>
      </c>
      <c r="C1342" s="27" t="s">
        <v>3201</v>
      </c>
      <c r="D1342" s="27" t="s">
        <v>49</v>
      </c>
      <c r="E1342" s="28"/>
      <c r="F1342" s="29"/>
      <c r="G1342" s="27"/>
      <c r="H1342" s="30" t="s">
        <v>61</v>
      </c>
      <c r="I1342" s="31" t="n">
        <v>1.79</v>
      </c>
      <c r="J1342" s="103" t="n">
        <v>45200</v>
      </c>
    </row>
    <row r="1343" customFormat="false" ht="12.75" hidden="false" customHeight="false" outlineLevel="0" collapsed="false">
      <c r="A1343" s="1" t="s">
        <v>3219</v>
      </c>
      <c r="C1343" s="27" t="s">
        <v>3220</v>
      </c>
      <c r="D1343" s="27" t="s">
        <v>77</v>
      </c>
      <c r="E1343" s="28"/>
      <c r="F1343" s="29"/>
      <c r="G1343" s="27"/>
      <c r="H1343" s="30" t="s">
        <v>168</v>
      </c>
      <c r="I1343" s="31" t="n">
        <v>2.99</v>
      </c>
      <c r="J1343" s="103" t="n">
        <v>45200</v>
      </c>
    </row>
    <row r="1344" customFormat="false" ht="12.75" hidden="false" customHeight="false" outlineLevel="0" collapsed="false">
      <c r="A1344" s="1" t="s">
        <v>3219</v>
      </c>
      <c r="C1344" s="27" t="s">
        <v>3221</v>
      </c>
      <c r="D1344" s="27" t="s">
        <v>70</v>
      </c>
      <c r="E1344" s="28"/>
      <c r="F1344" s="29"/>
      <c r="G1344" s="27"/>
      <c r="H1344" s="30" t="s">
        <v>168</v>
      </c>
      <c r="I1344" s="31" t="n">
        <v>1.5</v>
      </c>
      <c r="J1344" s="103" t="n">
        <v>45200</v>
      </c>
    </row>
    <row r="1345" customFormat="false" ht="12.75" hidden="false" customHeight="false" outlineLevel="0" collapsed="false">
      <c r="A1345" s="1" t="s">
        <v>3219</v>
      </c>
      <c r="C1345" s="27" t="s">
        <v>3222</v>
      </c>
      <c r="D1345" s="27" t="s">
        <v>88</v>
      </c>
      <c r="E1345" s="28"/>
      <c r="F1345" s="29"/>
      <c r="G1345" s="27"/>
      <c r="H1345" s="30" t="s">
        <v>168</v>
      </c>
      <c r="I1345" s="31" t="n">
        <v>1.98</v>
      </c>
      <c r="J1345" s="103" t="n">
        <v>45200</v>
      </c>
    </row>
    <row r="1346" customFormat="false" ht="12.75" hidden="false" customHeight="false" outlineLevel="0" collapsed="false">
      <c r="A1346" s="1" t="s">
        <v>3219</v>
      </c>
      <c r="C1346" s="27" t="s">
        <v>3223</v>
      </c>
      <c r="D1346" s="27" t="s">
        <v>3224</v>
      </c>
      <c r="E1346" s="28"/>
      <c r="F1346" s="29"/>
      <c r="G1346" s="27"/>
      <c r="H1346" s="30" t="s">
        <v>168</v>
      </c>
      <c r="I1346" s="31" t="n">
        <v>2</v>
      </c>
      <c r="J1346" s="103" t="n">
        <v>45200</v>
      </c>
    </row>
    <row r="1347" customFormat="false" ht="12.75" hidden="false" customHeight="false" outlineLevel="0" collapsed="false">
      <c r="A1347" s="1" t="s">
        <v>3219</v>
      </c>
      <c r="C1347" s="27" t="s">
        <v>3225</v>
      </c>
      <c r="D1347" s="27" t="s">
        <v>26</v>
      </c>
      <c r="E1347" s="28"/>
      <c r="F1347" s="29"/>
      <c r="G1347" s="27"/>
      <c r="H1347" s="30" t="s">
        <v>168</v>
      </c>
      <c r="I1347" s="31" t="n">
        <v>1.5</v>
      </c>
      <c r="J1347" s="103" t="n">
        <v>45200</v>
      </c>
    </row>
    <row r="1348" customFormat="false" ht="12.75" hidden="false" customHeight="false" outlineLevel="0" collapsed="false">
      <c r="A1348" s="1" t="s">
        <v>3219</v>
      </c>
      <c r="C1348" s="27" t="s">
        <v>3210</v>
      </c>
      <c r="D1348" s="27" t="s">
        <v>51</v>
      </c>
      <c r="E1348" s="28"/>
      <c r="F1348" s="29"/>
      <c r="G1348" s="27"/>
      <c r="H1348" s="30" t="s">
        <v>168</v>
      </c>
      <c r="I1348" s="31" t="n">
        <v>1.5</v>
      </c>
      <c r="J1348" s="103" t="n">
        <v>45200</v>
      </c>
    </row>
    <row r="1349" customFormat="false" ht="12.75" hidden="false" customHeight="false" outlineLevel="0" collapsed="false">
      <c r="A1349" s="1" t="s">
        <v>3226</v>
      </c>
      <c r="C1349" s="27" t="s">
        <v>3227</v>
      </c>
      <c r="D1349" s="27"/>
      <c r="E1349" s="28"/>
      <c r="F1349" s="29"/>
      <c r="G1349" s="27"/>
      <c r="H1349" s="30" t="s">
        <v>61</v>
      </c>
      <c r="I1349" s="31" t="n">
        <v>4.79</v>
      </c>
      <c r="J1349" s="103" t="n">
        <v>45200</v>
      </c>
    </row>
    <row r="1350" customFormat="false" ht="12.75" hidden="false" customHeight="false" outlineLevel="0" collapsed="false">
      <c r="A1350" s="1" t="s">
        <v>3226</v>
      </c>
      <c r="C1350" s="27" t="s">
        <v>3228</v>
      </c>
      <c r="D1350" s="27" t="s">
        <v>507</v>
      </c>
      <c r="E1350" s="28"/>
      <c r="F1350" s="29"/>
      <c r="G1350" s="27"/>
      <c r="H1350" s="30" t="s">
        <v>61</v>
      </c>
      <c r="I1350" s="31" t="n">
        <v>2.29</v>
      </c>
      <c r="J1350" s="103" t="n">
        <v>45200</v>
      </c>
    </row>
    <row r="1351" customFormat="false" ht="12.75" hidden="false" customHeight="false" outlineLevel="0" collapsed="false">
      <c r="A1351" s="1" t="s">
        <v>3226</v>
      </c>
      <c r="C1351" s="27" t="s">
        <v>3229</v>
      </c>
      <c r="D1351" s="27" t="s">
        <v>24</v>
      </c>
      <c r="E1351" s="28"/>
      <c r="F1351" s="29"/>
      <c r="G1351" s="27"/>
      <c r="H1351" s="30" t="s">
        <v>61</v>
      </c>
      <c r="I1351" s="31" t="n">
        <v>1.99</v>
      </c>
      <c r="J1351" s="103" t="n">
        <v>45200</v>
      </c>
    </row>
    <row r="1352" customFormat="false" ht="12.75" hidden="false" customHeight="false" outlineLevel="0" collapsed="false">
      <c r="A1352" s="1" t="s">
        <v>3226</v>
      </c>
      <c r="C1352" s="27" t="s">
        <v>3230</v>
      </c>
      <c r="D1352" s="27" t="s">
        <v>13</v>
      </c>
      <c r="E1352" s="28"/>
      <c r="F1352" s="29"/>
      <c r="G1352" s="27"/>
      <c r="H1352" s="30" t="s">
        <v>168</v>
      </c>
      <c r="I1352" s="31" t="n">
        <v>2.49</v>
      </c>
      <c r="J1352" s="103" t="n">
        <v>45200</v>
      </c>
    </row>
    <row r="1353" customFormat="false" ht="12.75" hidden="false" customHeight="false" outlineLevel="0" collapsed="false">
      <c r="A1353" s="1" t="s">
        <v>3226</v>
      </c>
      <c r="C1353" s="27" t="s">
        <v>3231</v>
      </c>
      <c r="D1353" s="27" t="s">
        <v>13</v>
      </c>
      <c r="E1353" s="28"/>
      <c r="F1353" s="29"/>
      <c r="G1353" s="27"/>
      <c r="H1353" s="30" t="s">
        <v>168</v>
      </c>
      <c r="I1353" s="31" t="n">
        <v>2.39</v>
      </c>
      <c r="J1353" s="103" t="n">
        <v>45200</v>
      </c>
    </row>
    <row r="1355" customFormat="false" ht="18" hidden="false" customHeight="false" outlineLevel="0" collapsed="false">
      <c r="C1355" s="15" t="s">
        <v>3232</v>
      </c>
      <c r="D1355" s="11" t="s">
        <v>1</v>
      </c>
    </row>
    <row r="1356" customFormat="false" ht="12.75" hidden="false" customHeight="false" outlineLevel="0" collapsed="false">
      <c r="A1356" s="1" t="s">
        <v>3233</v>
      </c>
      <c r="C1356" s="27" t="s">
        <v>3234</v>
      </c>
      <c r="D1356" s="27" t="s">
        <v>507</v>
      </c>
      <c r="E1356" s="28"/>
      <c r="F1356" s="29"/>
      <c r="G1356" s="27"/>
      <c r="H1356" s="30" t="s">
        <v>61</v>
      </c>
      <c r="I1356" s="31" t="n">
        <v>1.59</v>
      </c>
      <c r="J1356" s="103" t="n">
        <v>45200</v>
      </c>
    </row>
    <row r="1357" customFormat="false" ht="12.75" hidden="false" customHeight="false" outlineLevel="0" collapsed="false">
      <c r="A1357" s="1" t="s">
        <v>2669</v>
      </c>
      <c r="C1357" s="27" t="s">
        <v>3235</v>
      </c>
      <c r="D1357" s="27" t="s">
        <v>13</v>
      </c>
      <c r="E1357" s="28"/>
      <c r="F1357" s="29"/>
      <c r="G1357" s="27"/>
      <c r="H1357" s="30" t="s">
        <v>168</v>
      </c>
      <c r="I1357" s="31" t="n">
        <v>0.6</v>
      </c>
      <c r="J1357" s="103" t="n">
        <v>45200</v>
      </c>
    </row>
    <row r="1358" customFormat="false" ht="12.75" hidden="false" customHeight="false" outlineLevel="0" collapsed="false">
      <c r="A1358" s="1" t="s">
        <v>2669</v>
      </c>
      <c r="C1358" s="27" t="s">
        <v>3236</v>
      </c>
      <c r="D1358" s="27" t="s">
        <v>13</v>
      </c>
      <c r="E1358" s="28"/>
      <c r="F1358" s="29"/>
      <c r="G1358" s="27"/>
      <c r="H1358" s="30" t="s">
        <v>168</v>
      </c>
      <c r="I1358" s="31" t="n">
        <v>1.33</v>
      </c>
      <c r="J1358" s="103" t="n">
        <v>45200</v>
      </c>
    </row>
    <row r="1359" customFormat="false" ht="12.75" hidden="false" customHeight="false" outlineLevel="0" collapsed="false">
      <c r="A1359" s="1" t="s">
        <v>2669</v>
      </c>
      <c r="C1359" s="27" t="s">
        <v>3237</v>
      </c>
      <c r="D1359" s="27" t="s">
        <v>13</v>
      </c>
      <c r="E1359" s="28"/>
      <c r="F1359" s="29"/>
      <c r="G1359" s="27"/>
      <c r="H1359" s="30" t="s">
        <v>168</v>
      </c>
      <c r="I1359" s="31" t="n">
        <v>0.6</v>
      </c>
      <c r="J1359" s="103" t="n">
        <v>45200</v>
      </c>
    </row>
    <row r="1360" customFormat="false" ht="12.75" hidden="false" customHeight="false" outlineLevel="0" collapsed="false">
      <c r="A1360" s="1" t="s">
        <v>2669</v>
      </c>
      <c r="C1360" s="27" t="s">
        <v>3238</v>
      </c>
      <c r="D1360" s="27" t="s">
        <v>20</v>
      </c>
      <c r="E1360" s="28"/>
      <c r="F1360" s="29"/>
      <c r="G1360" s="27"/>
      <c r="H1360" s="30" t="s">
        <v>168</v>
      </c>
      <c r="I1360" s="31" t="n">
        <v>0.6</v>
      </c>
      <c r="J1360" s="103" t="n">
        <v>45200</v>
      </c>
    </row>
    <row r="1361" customFormat="false" ht="12.75" hidden="false" customHeight="false" outlineLevel="0" collapsed="false">
      <c r="A1361" s="1" t="s">
        <v>2669</v>
      </c>
      <c r="C1361" s="27" t="s">
        <v>3239</v>
      </c>
      <c r="D1361" s="27" t="s">
        <v>13</v>
      </c>
      <c r="E1361" s="28"/>
      <c r="F1361" s="29"/>
      <c r="G1361" s="27"/>
      <c r="H1361" s="30" t="s">
        <v>168</v>
      </c>
      <c r="I1361" s="31" t="n">
        <v>1.33</v>
      </c>
      <c r="J1361" s="103" t="n">
        <v>45200</v>
      </c>
    </row>
    <row r="1362" customFormat="false" ht="12.75" hidden="false" customHeight="false" outlineLevel="0" collapsed="false">
      <c r="A1362" s="1" t="s">
        <v>2669</v>
      </c>
      <c r="C1362" s="27" t="s">
        <v>3240</v>
      </c>
      <c r="D1362" s="27" t="s">
        <v>51</v>
      </c>
      <c r="E1362" s="28"/>
      <c r="F1362" s="29"/>
      <c r="G1362" s="27"/>
      <c r="H1362" s="30" t="s">
        <v>168</v>
      </c>
      <c r="I1362" s="31" t="n">
        <v>0.6</v>
      </c>
      <c r="J1362" s="103" t="n">
        <v>45200</v>
      </c>
    </row>
    <row r="1364" customFormat="false" ht="18" hidden="false" customHeight="false" outlineLevel="0" collapsed="false">
      <c r="C1364" s="15" t="s">
        <v>4005</v>
      </c>
      <c r="D1364" s="11" t="s">
        <v>1</v>
      </c>
    </row>
    <row r="1365" customFormat="false" ht="12.75" hidden="false" customHeight="false" outlineLevel="0" collapsed="false">
      <c r="A1365" s="1" t="s">
        <v>3242</v>
      </c>
      <c r="C1365" s="27" t="s">
        <v>3243</v>
      </c>
      <c r="D1365" s="27" t="s">
        <v>13</v>
      </c>
      <c r="E1365" s="28"/>
      <c r="F1365" s="29"/>
      <c r="G1365" s="27"/>
      <c r="H1365" s="30" t="s">
        <v>61</v>
      </c>
      <c r="I1365" s="31" t="n">
        <v>4.79</v>
      </c>
      <c r="J1365" s="103" t="n">
        <v>45200</v>
      </c>
    </row>
    <row r="1366" customFormat="false" ht="12.75" hidden="false" customHeight="false" outlineLevel="0" collapsed="false">
      <c r="A1366" s="1" t="s">
        <v>3242</v>
      </c>
      <c r="C1366" s="27" t="s">
        <v>3244</v>
      </c>
      <c r="D1366" s="27" t="s">
        <v>13</v>
      </c>
      <c r="E1366" s="28"/>
      <c r="F1366" s="29"/>
      <c r="G1366" s="27"/>
      <c r="H1366" s="30" t="s">
        <v>61</v>
      </c>
      <c r="I1366" s="31" t="n">
        <v>13.8</v>
      </c>
      <c r="J1366" s="103" t="n">
        <v>45200</v>
      </c>
    </row>
    <row r="1367" customFormat="false" ht="12.75" hidden="false" customHeight="false" outlineLevel="0" collapsed="false">
      <c r="A1367" s="1" t="s">
        <v>3242</v>
      </c>
      <c r="C1367" s="27" t="s">
        <v>3245</v>
      </c>
      <c r="D1367" s="27" t="s">
        <v>77</v>
      </c>
      <c r="E1367" s="28"/>
      <c r="F1367" s="29"/>
      <c r="G1367" s="27"/>
      <c r="H1367" s="30" t="s">
        <v>168</v>
      </c>
      <c r="I1367" s="31" t="n">
        <v>4.36</v>
      </c>
      <c r="J1367" s="103" t="n">
        <v>45200</v>
      </c>
    </row>
    <row r="1368" customFormat="false" ht="12.75" hidden="false" customHeight="false" outlineLevel="0" collapsed="false">
      <c r="A1368" s="1" t="s">
        <v>3242</v>
      </c>
      <c r="C1368" s="27" t="s">
        <v>3246</v>
      </c>
      <c r="D1368" s="27" t="s">
        <v>2741</v>
      </c>
      <c r="E1368" s="28"/>
      <c r="F1368" s="29"/>
      <c r="G1368" s="27"/>
      <c r="H1368" s="30" t="s">
        <v>168</v>
      </c>
      <c r="I1368" s="31" t="n">
        <v>6.99</v>
      </c>
      <c r="J1368" s="103" t="n">
        <v>45200</v>
      </c>
    </row>
    <row r="1369" customFormat="false" ht="12.75" hidden="false" customHeight="false" outlineLevel="0" collapsed="false">
      <c r="A1369" s="1" t="s">
        <v>3242</v>
      </c>
      <c r="C1369" s="27" t="s">
        <v>3247</v>
      </c>
      <c r="D1369" s="27" t="s">
        <v>13</v>
      </c>
      <c r="E1369" s="28"/>
      <c r="F1369" s="29"/>
      <c r="G1369" s="27"/>
      <c r="H1369" s="30" t="s">
        <v>168</v>
      </c>
      <c r="I1369" s="31" t="n">
        <v>3.3</v>
      </c>
      <c r="J1369" s="103" t="n">
        <v>45200</v>
      </c>
    </row>
    <row r="1370" customFormat="false" ht="12.75" hidden="false" customHeight="false" outlineLevel="0" collapsed="false">
      <c r="A1370" s="1" t="s">
        <v>3248</v>
      </c>
      <c r="C1370" s="27" t="s">
        <v>3249</v>
      </c>
      <c r="D1370" s="27" t="s">
        <v>13</v>
      </c>
      <c r="E1370" s="28"/>
      <c r="F1370" s="29"/>
      <c r="G1370" s="27"/>
      <c r="H1370" s="30" t="s">
        <v>168</v>
      </c>
      <c r="I1370" s="31" t="n">
        <v>5.69</v>
      </c>
      <c r="J1370" s="103" t="n">
        <v>45200</v>
      </c>
    </row>
    <row r="1372" customFormat="false" ht="18" hidden="false" customHeight="false" outlineLevel="0" collapsed="false">
      <c r="C1372" s="15" t="s">
        <v>3250</v>
      </c>
      <c r="D1372" s="11" t="s">
        <v>1</v>
      </c>
    </row>
    <row r="1373" customFormat="false" ht="12.75" hidden="false" customHeight="false" outlineLevel="0" collapsed="false">
      <c r="A1373" s="1" t="s">
        <v>3251</v>
      </c>
      <c r="C1373" s="27" t="s">
        <v>3252</v>
      </c>
      <c r="D1373" s="27" t="s">
        <v>16</v>
      </c>
      <c r="E1373" s="28"/>
      <c r="F1373" s="29"/>
      <c r="G1373" s="27"/>
      <c r="H1373" s="30" t="s">
        <v>61</v>
      </c>
      <c r="I1373" s="31" t="n">
        <v>1.66</v>
      </c>
      <c r="J1373" s="103" t="n">
        <v>45200</v>
      </c>
    </row>
    <row r="1374" customFormat="false" ht="12.75" hidden="false" customHeight="false" outlineLevel="0" collapsed="false">
      <c r="A1374" s="1" t="s">
        <v>3251</v>
      </c>
      <c r="C1374" s="27" t="s">
        <v>3253</v>
      </c>
      <c r="D1374" s="27" t="s">
        <v>79</v>
      </c>
      <c r="E1374" s="28"/>
      <c r="F1374" s="29"/>
      <c r="G1374" s="27"/>
      <c r="H1374" s="30" t="s">
        <v>61</v>
      </c>
      <c r="I1374" s="31" t="n">
        <v>2.1</v>
      </c>
      <c r="J1374" s="103" t="n">
        <v>45200</v>
      </c>
    </row>
    <row r="1375" customFormat="false" ht="12.75" hidden="false" customHeight="false" outlineLevel="0" collapsed="false">
      <c r="A1375" s="1" t="s">
        <v>3251</v>
      </c>
      <c r="C1375" s="27" t="s">
        <v>3254</v>
      </c>
      <c r="D1375" s="27" t="s">
        <v>13</v>
      </c>
      <c r="E1375" s="28"/>
      <c r="F1375" s="29"/>
      <c r="G1375" s="27"/>
      <c r="H1375" s="30" t="s">
        <v>61</v>
      </c>
      <c r="I1375" s="31" t="n">
        <v>2.92</v>
      </c>
      <c r="J1375" s="103" t="n">
        <v>45200</v>
      </c>
    </row>
    <row r="1376" customFormat="false" ht="12.75" hidden="false" customHeight="false" outlineLevel="0" collapsed="false">
      <c r="A1376" s="1" t="s">
        <v>3251</v>
      </c>
      <c r="C1376" s="27" t="s">
        <v>3255</v>
      </c>
      <c r="D1376" s="27" t="s">
        <v>20</v>
      </c>
      <c r="E1376" s="28"/>
      <c r="F1376" s="29"/>
      <c r="G1376" s="27"/>
      <c r="H1376" s="30" t="s">
        <v>61</v>
      </c>
      <c r="I1376" s="31" t="n">
        <v>1.29</v>
      </c>
      <c r="J1376" s="103" t="n">
        <v>45200</v>
      </c>
    </row>
    <row r="1377" customFormat="false" ht="12.75" hidden="false" customHeight="false" outlineLevel="0" collapsed="false">
      <c r="A1377" s="1" t="s">
        <v>3251</v>
      </c>
      <c r="C1377" s="27" t="s">
        <v>3256</v>
      </c>
      <c r="D1377" s="27" t="s">
        <v>24</v>
      </c>
      <c r="E1377" s="28"/>
      <c r="F1377" s="29"/>
      <c r="G1377" s="27"/>
      <c r="H1377" s="30" t="s">
        <v>61</v>
      </c>
      <c r="I1377" s="31" t="n">
        <v>1.49</v>
      </c>
      <c r="J1377" s="103" t="n">
        <v>45200</v>
      </c>
    </row>
    <row r="1378" customFormat="false" ht="12.75" hidden="false" customHeight="false" outlineLevel="0" collapsed="false">
      <c r="A1378" s="1" t="s">
        <v>3251</v>
      </c>
      <c r="C1378" s="27" t="s">
        <v>3257</v>
      </c>
      <c r="D1378" s="27" t="s">
        <v>13</v>
      </c>
      <c r="E1378" s="28"/>
      <c r="F1378" s="29"/>
      <c r="G1378" s="27"/>
      <c r="H1378" s="30" t="s">
        <v>168</v>
      </c>
      <c r="I1378" s="31" t="n">
        <v>2.7</v>
      </c>
      <c r="J1378" s="103" t="n">
        <v>45200</v>
      </c>
    </row>
    <row r="1379" customFormat="false" ht="12.75" hidden="false" customHeight="false" outlineLevel="0" collapsed="false">
      <c r="A1379" s="1" t="s">
        <v>3258</v>
      </c>
      <c r="C1379" s="27" t="s">
        <v>3259</v>
      </c>
      <c r="D1379" s="27" t="s">
        <v>51</v>
      </c>
      <c r="E1379" s="28"/>
      <c r="F1379" s="29"/>
      <c r="G1379" s="27"/>
      <c r="H1379" s="30" t="s">
        <v>61</v>
      </c>
      <c r="I1379" s="31" t="n">
        <v>0.99</v>
      </c>
      <c r="J1379" s="103" t="n">
        <v>45200</v>
      </c>
    </row>
    <row r="1380" customFormat="false" ht="12.75" hidden="false" customHeight="false" outlineLevel="0" collapsed="false">
      <c r="A1380" s="1" t="s">
        <v>3258</v>
      </c>
      <c r="C1380" s="27" t="s">
        <v>3260</v>
      </c>
      <c r="D1380" s="27" t="s">
        <v>13</v>
      </c>
      <c r="E1380" s="28"/>
      <c r="F1380" s="29"/>
      <c r="G1380" s="27"/>
      <c r="H1380" s="30" t="s">
        <v>61</v>
      </c>
      <c r="I1380" s="31" t="n">
        <v>2.6</v>
      </c>
      <c r="J1380" s="103" t="n">
        <v>45200</v>
      </c>
    </row>
    <row r="1381" customFormat="false" ht="12.75" hidden="false" customHeight="false" outlineLevel="0" collapsed="false">
      <c r="A1381" s="1" t="s">
        <v>3258</v>
      </c>
      <c r="C1381" s="27" t="s">
        <v>3261</v>
      </c>
      <c r="D1381" s="27" t="s">
        <v>13</v>
      </c>
      <c r="E1381" s="28"/>
      <c r="F1381" s="29"/>
      <c r="G1381" s="27"/>
      <c r="H1381" s="30" t="s">
        <v>61</v>
      </c>
      <c r="I1381" s="31" t="n">
        <v>2.73</v>
      </c>
      <c r="J1381" s="103" t="n">
        <v>45200</v>
      </c>
    </row>
    <row r="1383" customFormat="false" ht="17.35" hidden="false" customHeight="false" outlineLevel="0" collapsed="false">
      <c r="C1383" s="15" t="s">
        <v>3141</v>
      </c>
      <c r="D1383" s="11" t="s">
        <v>1</v>
      </c>
    </row>
    <row r="1384" customFormat="false" ht="12.75" hidden="false" customHeight="false" outlineLevel="0" collapsed="false">
      <c r="A1384" s="1" t="s">
        <v>3142</v>
      </c>
      <c r="C1384" s="27" t="s">
        <v>3143</v>
      </c>
      <c r="D1384" s="27" t="s">
        <v>13</v>
      </c>
      <c r="E1384" s="28"/>
      <c r="F1384" s="29"/>
      <c r="G1384" s="27"/>
      <c r="H1384" s="30" t="s">
        <v>168</v>
      </c>
      <c r="I1384" s="31" t="n">
        <v>1.66</v>
      </c>
      <c r="J1384" s="103" t="s">
        <v>3144</v>
      </c>
    </row>
    <row r="1385" customFormat="false" ht="12.75" hidden="false" customHeight="false" outlineLevel="0" collapsed="false">
      <c r="A1385" s="1" t="s">
        <v>3142</v>
      </c>
      <c r="C1385" s="27" t="s">
        <v>3145</v>
      </c>
      <c r="D1385" s="27" t="s">
        <v>13</v>
      </c>
      <c r="E1385" s="28"/>
      <c r="F1385" s="29"/>
      <c r="G1385" s="27"/>
      <c r="H1385" s="30" t="s">
        <v>168</v>
      </c>
      <c r="I1385" s="31" t="n">
        <v>1.1</v>
      </c>
      <c r="J1385" s="103" t="s">
        <v>3144</v>
      </c>
    </row>
    <row r="1386" customFormat="false" ht="12.75" hidden="false" customHeight="false" outlineLevel="0" collapsed="false">
      <c r="A1386" s="1" t="s">
        <v>3142</v>
      </c>
      <c r="C1386" s="27" t="s">
        <v>3146</v>
      </c>
      <c r="D1386" s="27" t="s">
        <v>13</v>
      </c>
      <c r="E1386" s="28"/>
      <c r="F1386" s="29"/>
      <c r="G1386" s="27"/>
      <c r="H1386" s="30" t="s">
        <v>168</v>
      </c>
      <c r="I1386" s="31" t="n">
        <v>1.55</v>
      </c>
      <c r="J1386" s="103" t="s">
        <v>3144</v>
      </c>
    </row>
    <row r="1387" customFormat="false" ht="12.75" hidden="false" customHeight="false" outlineLevel="0" collapsed="false">
      <c r="A1387" s="1" t="s">
        <v>3142</v>
      </c>
      <c r="C1387" s="27" t="s">
        <v>3147</v>
      </c>
      <c r="D1387" s="27" t="s">
        <v>13</v>
      </c>
      <c r="E1387" s="28"/>
      <c r="F1387" s="29"/>
      <c r="G1387" s="27"/>
      <c r="H1387" s="30" t="s">
        <v>168</v>
      </c>
      <c r="I1387" s="31" t="n">
        <v>1.82</v>
      </c>
      <c r="J1387" s="103" t="s">
        <v>3144</v>
      </c>
    </row>
    <row r="1388" customFormat="false" ht="12.75" hidden="false" customHeight="false" outlineLevel="0" collapsed="false">
      <c r="A1388" s="1" t="s">
        <v>3148</v>
      </c>
      <c r="C1388" s="27" t="s">
        <v>3149</v>
      </c>
      <c r="D1388" s="27" t="s">
        <v>26</v>
      </c>
      <c r="E1388" s="28"/>
      <c r="F1388" s="29"/>
      <c r="G1388" s="27"/>
      <c r="H1388" s="30" t="s">
        <v>168</v>
      </c>
      <c r="I1388" s="31" t="n">
        <v>7.48</v>
      </c>
      <c r="J1388" s="103" t="s">
        <v>3144</v>
      </c>
    </row>
    <row r="1389" customFormat="false" ht="12.75" hidden="false" customHeight="false" outlineLevel="0" collapsed="false">
      <c r="A1389" s="1" t="s">
        <v>3148</v>
      </c>
      <c r="C1389" s="27" t="s">
        <v>3150</v>
      </c>
      <c r="D1389" s="27" t="s">
        <v>16</v>
      </c>
      <c r="E1389" s="28"/>
      <c r="F1389" s="29"/>
      <c r="G1389" s="27"/>
      <c r="H1389" s="30" t="s">
        <v>168</v>
      </c>
      <c r="I1389" s="31" t="n">
        <v>9.73</v>
      </c>
      <c r="J1389" s="103" t="s">
        <v>3144</v>
      </c>
    </row>
    <row r="1390" customFormat="false" ht="12.75" hidden="false" customHeight="false" outlineLevel="0" collapsed="false">
      <c r="A1390" s="1" t="s">
        <v>3148</v>
      </c>
      <c r="C1390" s="27" t="s">
        <v>3151</v>
      </c>
      <c r="D1390" s="27" t="s">
        <v>13</v>
      </c>
      <c r="E1390" s="28"/>
      <c r="F1390" s="29"/>
      <c r="G1390" s="27"/>
      <c r="H1390" s="30" t="s">
        <v>168</v>
      </c>
      <c r="I1390" s="31" t="n">
        <v>11.08</v>
      </c>
      <c r="J1390" s="103" t="s">
        <v>3144</v>
      </c>
    </row>
    <row r="1392" customFormat="false" ht="17.35" hidden="false" customHeight="false" outlineLevel="0" collapsed="false">
      <c r="C1392" s="15" t="s">
        <v>3262</v>
      </c>
      <c r="D1392" s="11" t="s">
        <v>1</v>
      </c>
    </row>
    <row r="1393" customFormat="false" ht="12.75" hidden="false" customHeight="false" outlineLevel="0" collapsed="false">
      <c r="A1393" s="1" t="s">
        <v>3263</v>
      </c>
      <c r="C1393" s="27" t="s">
        <v>3264</v>
      </c>
      <c r="D1393" s="27" t="s">
        <v>77</v>
      </c>
      <c r="E1393" s="28"/>
      <c r="F1393" s="29"/>
      <c r="G1393" s="27"/>
      <c r="H1393" s="30" t="s">
        <v>168</v>
      </c>
      <c r="I1393" s="31" t="n">
        <v>1.5</v>
      </c>
      <c r="J1393" s="103" t="s">
        <v>3265</v>
      </c>
    </row>
    <row r="1394" customFormat="false" ht="12.75" hidden="false" customHeight="false" outlineLevel="0" collapsed="false">
      <c r="A1394" s="1" t="s">
        <v>3263</v>
      </c>
      <c r="C1394" s="27" t="s">
        <v>3266</v>
      </c>
      <c r="D1394" s="27" t="s">
        <v>13</v>
      </c>
      <c r="E1394" s="28"/>
      <c r="F1394" s="29"/>
      <c r="G1394" s="27"/>
      <c r="H1394" s="30" t="s">
        <v>168</v>
      </c>
      <c r="I1394" s="31" t="n">
        <v>1.6</v>
      </c>
      <c r="J1394" s="103" t="s">
        <v>3265</v>
      </c>
    </row>
    <row r="1395" customFormat="false" ht="12.75" hidden="false" customHeight="false" outlineLevel="0" collapsed="false">
      <c r="A1395" s="1" t="s">
        <v>3267</v>
      </c>
      <c r="C1395" s="27" t="s">
        <v>3268</v>
      </c>
      <c r="D1395" s="27" t="s">
        <v>70</v>
      </c>
      <c r="E1395" s="28"/>
      <c r="F1395" s="29"/>
      <c r="G1395" s="27"/>
      <c r="H1395" s="30" t="s">
        <v>61</v>
      </c>
      <c r="I1395" s="31" t="n">
        <v>0.76</v>
      </c>
      <c r="J1395" s="103" t="s">
        <v>3265</v>
      </c>
    </row>
    <row r="1396" customFormat="false" ht="12.75" hidden="false" customHeight="false" outlineLevel="0" collapsed="false">
      <c r="A1396" s="1" t="s">
        <v>3267</v>
      </c>
      <c r="C1396" s="27" t="s">
        <v>3269</v>
      </c>
      <c r="D1396" s="27" t="s">
        <v>13</v>
      </c>
      <c r="E1396" s="28"/>
      <c r="F1396" s="29"/>
      <c r="G1396" s="27"/>
      <c r="H1396" s="30" t="s">
        <v>168</v>
      </c>
      <c r="I1396" s="31" t="n">
        <v>2.99</v>
      </c>
      <c r="J1396" s="103" t="s">
        <v>3265</v>
      </c>
    </row>
    <row r="1398" customFormat="false" ht="17.35" hidden="false" customHeight="false" outlineLevel="0" collapsed="false">
      <c r="C1398" s="15" t="s">
        <v>3348</v>
      </c>
      <c r="D1398" s="11" t="s">
        <v>1</v>
      </c>
    </row>
    <row r="1399" customFormat="false" ht="12.75" hidden="false" customHeight="false" outlineLevel="0" collapsed="false">
      <c r="A1399" s="1" t="s">
        <v>3349</v>
      </c>
      <c r="C1399" s="27" t="s">
        <v>3350</v>
      </c>
      <c r="D1399" s="27" t="s">
        <v>77</v>
      </c>
      <c r="E1399" s="28"/>
      <c r="F1399" s="29"/>
      <c r="G1399" s="27"/>
      <c r="H1399" s="30" t="s">
        <v>61</v>
      </c>
      <c r="I1399" s="31" t="n">
        <v>2.49</v>
      </c>
      <c r="J1399" s="103" t="s">
        <v>3308</v>
      </c>
    </row>
    <row r="1400" customFormat="false" ht="12.75" hidden="false" customHeight="false" outlineLevel="0" collapsed="false">
      <c r="A1400" s="1" t="s">
        <v>3349</v>
      </c>
      <c r="C1400" s="27" t="s">
        <v>3351</v>
      </c>
      <c r="D1400" s="27" t="s">
        <v>26</v>
      </c>
      <c r="E1400" s="28"/>
      <c r="F1400" s="29"/>
      <c r="G1400" s="27"/>
      <c r="H1400" s="30" t="s">
        <v>61</v>
      </c>
      <c r="I1400" s="31" t="n">
        <v>1.65</v>
      </c>
      <c r="J1400" s="103" t="s">
        <v>3308</v>
      </c>
    </row>
    <row r="1401" customFormat="false" ht="12.75" hidden="false" customHeight="false" outlineLevel="0" collapsed="false">
      <c r="A1401" s="1" t="s">
        <v>3349</v>
      </c>
      <c r="C1401" s="27" t="s">
        <v>3352</v>
      </c>
      <c r="D1401" s="27" t="s">
        <v>390</v>
      </c>
      <c r="E1401" s="28"/>
      <c r="F1401" s="29"/>
      <c r="G1401" s="27"/>
      <c r="H1401" s="30" t="s">
        <v>61</v>
      </c>
      <c r="I1401" s="31" t="n">
        <v>1.65</v>
      </c>
      <c r="J1401" s="103" t="s">
        <v>3308</v>
      </c>
    </row>
    <row r="1402" customFormat="false" ht="12.75" hidden="false" customHeight="false" outlineLevel="0" collapsed="false">
      <c r="A1402" s="1" t="s">
        <v>3349</v>
      </c>
      <c r="C1402" s="27" t="s">
        <v>3353</v>
      </c>
      <c r="D1402" s="27" t="s">
        <v>3205</v>
      </c>
      <c r="E1402" s="28"/>
      <c r="F1402" s="29"/>
      <c r="G1402" s="27"/>
      <c r="H1402" s="30" t="s">
        <v>61</v>
      </c>
      <c r="I1402" s="31" t="n">
        <v>3.29</v>
      </c>
      <c r="J1402" s="103" t="s">
        <v>3308</v>
      </c>
    </row>
    <row r="1403" customFormat="false" ht="12.75" hidden="false" customHeight="false" outlineLevel="0" collapsed="false">
      <c r="A1403" s="1" t="s">
        <v>3349</v>
      </c>
      <c r="C1403" s="27" t="s">
        <v>3354</v>
      </c>
      <c r="D1403" s="27" t="s">
        <v>88</v>
      </c>
      <c r="E1403" s="28"/>
      <c r="F1403" s="29"/>
      <c r="G1403" s="27"/>
      <c r="H1403" s="30" t="s">
        <v>61</v>
      </c>
      <c r="I1403" s="31" t="n">
        <v>1.65</v>
      </c>
      <c r="J1403" s="103" t="s">
        <v>3308</v>
      </c>
    </row>
    <row r="1404" customFormat="false" ht="12.75" hidden="false" customHeight="false" outlineLevel="0" collapsed="false">
      <c r="A1404" s="1" t="s">
        <v>3349</v>
      </c>
      <c r="C1404" s="27" t="s">
        <v>3355</v>
      </c>
      <c r="D1404" s="27" t="s">
        <v>16</v>
      </c>
      <c r="E1404" s="28"/>
      <c r="F1404" s="29"/>
      <c r="G1404" s="27"/>
      <c r="H1404" s="30" t="s">
        <v>61</v>
      </c>
      <c r="I1404" s="31" t="n">
        <v>1.65</v>
      </c>
      <c r="J1404" s="103" t="s">
        <v>3308</v>
      </c>
    </row>
    <row r="1405" customFormat="false" ht="12.75" hidden="false" customHeight="false" outlineLevel="0" collapsed="false">
      <c r="A1405" s="1" t="s">
        <v>3349</v>
      </c>
      <c r="C1405" s="27" t="s">
        <v>3356</v>
      </c>
      <c r="D1405" s="27" t="s">
        <v>79</v>
      </c>
      <c r="E1405" s="28"/>
      <c r="F1405" s="29"/>
      <c r="G1405" s="27"/>
      <c r="H1405" s="30" t="s">
        <v>61</v>
      </c>
      <c r="I1405" s="31" t="n">
        <v>1.69</v>
      </c>
      <c r="J1405" s="103" t="s">
        <v>3308</v>
      </c>
    </row>
    <row r="1406" customFormat="false" ht="12.75" hidden="false" customHeight="false" outlineLevel="0" collapsed="false">
      <c r="A1406" s="1" t="s">
        <v>3349</v>
      </c>
      <c r="C1406" s="27" t="s">
        <v>3357</v>
      </c>
      <c r="D1406" s="27" t="s">
        <v>70</v>
      </c>
      <c r="E1406" s="28"/>
      <c r="F1406" s="29"/>
      <c r="G1406" s="27"/>
      <c r="H1406" s="30" t="s">
        <v>61</v>
      </c>
      <c r="I1406" s="31" t="n">
        <v>1.65</v>
      </c>
      <c r="J1406" s="103" t="s">
        <v>3308</v>
      </c>
    </row>
    <row r="1407" customFormat="false" ht="12.75" hidden="false" customHeight="false" outlineLevel="0" collapsed="false">
      <c r="A1407" s="1" t="s">
        <v>3349</v>
      </c>
      <c r="C1407" s="27" t="s">
        <v>3358</v>
      </c>
      <c r="D1407" s="27" t="s">
        <v>20</v>
      </c>
      <c r="E1407" s="28"/>
      <c r="F1407" s="29"/>
      <c r="G1407" s="27"/>
      <c r="H1407" s="30" t="s">
        <v>61</v>
      </c>
      <c r="I1407" s="31" t="n">
        <v>1.65</v>
      </c>
      <c r="J1407" s="103" t="s">
        <v>3308</v>
      </c>
    </row>
    <row r="1408" customFormat="false" ht="12.75" hidden="false" customHeight="false" outlineLevel="0" collapsed="false">
      <c r="A1408" s="1" t="s">
        <v>3349</v>
      </c>
      <c r="C1408" s="27" t="s">
        <v>3359</v>
      </c>
      <c r="D1408" s="27" t="s">
        <v>507</v>
      </c>
      <c r="E1408" s="28"/>
      <c r="F1408" s="29"/>
      <c r="G1408" s="27"/>
      <c r="H1408" s="30" t="s">
        <v>61</v>
      </c>
      <c r="I1408" s="31" t="n">
        <v>2.99</v>
      </c>
      <c r="J1408" s="103" t="s">
        <v>3308</v>
      </c>
    </row>
    <row r="1409" customFormat="false" ht="12.75" hidden="false" customHeight="false" outlineLevel="0" collapsed="false">
      <c r="A1409" s="1" t="s">
        <v>3349</v>
      </c>
      <c r="C1409" s="27" t="s">
        <v>3360</v>
      </c>
      <c r="D1409" s="27" t="s">
        <v>13</v>
      </c>
      <c r="E1409" s="28"/>
      <c r="F1409" s="29"/>
      <c r="G1409" s="27"/>
      <c r="H1409" s="30" t="s">
        <v>61</v>
      </c>
      <c r="I1409" s="31" t="n">
        <v>3.29</v>
      </c>
      <c r="J1409" s="103" t="s">
        <v>3308</v>
      </c>
    </row>
    <row r="1410" customFormat="false" ht="12.75" hidden="false" customHeight="false" outlineLevel="0" collapsed="false">
      <c r="A1410" s="1" t="s">
        <v>3349</v>
      </c>
      <c r="C1410" s="27" t="s">
        <v>3361</v>
      </c>
      <c r="D1410" s="27" t="s">
        <v>24</v>
      </c>
      <c r="E1410" s="28"/>
      <c r="F1410" s="29"/>
      <c r="G1410" s="27"/>
      <c r="H1410" s="30" t="s">
        <v>61</v>
      </c>
      <c r="I1410" s="31" t="n">
        <v>1.65</v>
      </c>
      <c r="J1410" s="103" t="s">
        <v>3308</v>
      </c>
    </row>
    <row r="1411" customFormat="false" ht="12.75" hidden="false" customHeight="false" outlineLevel="0" collapsed="false">
      <c r="A1411" s="1" t="s">
        <v>3362</v>
      </c>
      <c r="C1411" s="27" t="s">
        <v>3363</v>
      </c>
      <c r="D1411" s="27" t="s">
        <v>13</v>
      </c>
      <c r="E1411" s="28"/>
      <c r="F1411" s="29"/>
      <c r="G1411" s="27"/>
      <c r="H1411" s="30" t="s">
        <v>61</v>
      </c>
      <c r="I1411" s="31" t="n">
        <v>2.19</v>
      </c>
      <c r="J1411" s="103" t="s">
        <v>3308</v>
      </c>
    </row>
    <row r="1412" customFormat="false" ht="12.75" hidden="false" customHeight="false" outlineLevel="0" collapsed="false">
      <c r="A1412" s="1" t="s">
        <v>3362</v>
      </c>
      <c r="C1412" s="27" t="s">
        <v>3364</v>
      </c>
      <c r="D1412" s="27" t="s">
        <v>13</v>
      </c>
      <c r="E1412" s="28"/>
      <c r="F1412" s="29"/>
      <c r="G1412" s="27"/>
      <c r="H1412" s="30" t="s">
        <v>61</v>
      </c>
      <c r="I1412" s="31" t="n">
        <v>2.49</v>
      </c>
      <c r="J1412" s="103" t="s">
        <v>3308</v>
      </c>
    </row>
    <row r="1413" customFormat="false" ht="12.75" hidden="false" customHeight="false" outlineLevel="0" collapsed="false">
      <c r="A1413" s="1" t="s">
        <v>3362</v>
      </c>
      <c r="C1413" s="27" t="s">
        <v>3365</v>
      </c>
      <c r="D1413" s="27" t="s">
        <v>13</v>
      </c>
      <c r="E1413" s="28"/>
      <c r="F1413" s="29"/>
      <c r="G1413" s="27"/>
      <c r="H1413" s="30" t="s">
        <v>168</v>
      </c>
      <c r="I1413" s="31" t="n">
        <v>2.79</v>
      </c>
      <c r="J1413" s="103" t="s">
        <v>3308</v>
      </c>
    </row>
    <row r="1414" customFormat="false" ht="12.75" hidden="false" customHeight="false" outlineLevel="0" collapsed="false">
      <c r="A1414" s="1" t="s">
        <v>3362</v>
      </c>
      <c r="C1414" s="27" t="s">
        <v>3366</v>
      </c>
      <c r="D1414" s="27" t="s">
        <v>13</v>
      </c>
      <c r="E1414" s="28"/>
      <c r="F1414" s="29"/>
      <c r="G1414" s="27"/>
      <c r="H1414" s="30" t="s">
        <v>168</v>
      </c>
      <c r="I1414" s="31" t="n">
        <v>1.99</v>
      </c>
      <c r="J1414" s="103" t="s">
        <v>3308</v>
      </c>
    </row>
    <row r="1415" customFormat="false" ht="12.75" hidden="false" customHeight="false" outlineLevel="0" collapsed="false">
      <c r="A1415" s="1" t="s">
        <v>3362</v>
      </c>
      <c r="C1415" s="27" t="s">
        <v>3367</v>
      </c>
      <c r="D1415" s="27" t="s">
        <v>13</v>
      </c>
      <c r="E1415" s="28"/>
      <c r="F1415" s="29"/>
      <c r="G1415" s="27"/>
      <c r="H1415" s="30" t="s">
        <v>168</v>
      </c>
      <c r="I1415" s="31" t="n">
        <v>1.99</v>
      </c>
      <c r="J1415" s="103" t="s">
        <v>3308</v>
      </c>
    </row>
    <row r="1417" customFormat="false" ht="17.35" hidden="false" customHeight="false" outlineLevel="0" collapsed="false">
      <c r="C1417" s="15" t="s">
        <v>3305</v>
      </c>
      <c r="D1417" s="11" t="s">
        <v>1</v>
      </c>
      <c r="K1417" s="4"/>
    </row>
    <row r="1418" customFormat="false" ht="12.75" hidden="false" customHeight="false" outlineLevel="0" collapsed="false">
      <c r="A1418" s="1" t="s">
        <v>3306</v>
      </c>
      <c r="C1418" s="64" t="s">
        <v>3307</v>
      </c>
      <c r="D1418" s="64" t="s">
        <v>13</v>
      </c>
      <c r="E1418" s="65" t="n">
        <v>1.7</v>
      </c>
      <c r="F1418" s="66" t="n">
        <v>0.53</v>
      </c>
      <c r="G1418" s="67" t="s">
        <v>3308</v>
      </c>
      <c r="H1418" s="67" t="s">
        <v>61</v>
      </c>
      <c r="I1418" s="104" t="n">
        <v>5.24</v>
      </c>
      <c r="J1418" s="67" t="s">
        <v>3308</v>
      </c>
    </row>
    <row r="1419" customFormat="false" ht="12.75" hidden="false" customHeight="false" outlineLevel="0" collapsed="false">
      <c r="A1419" s="1" t="s">
        <v>3306</v>
      </c>
      <c r="C1419" s="64" t="s">
        <v>3309</v>
      </c>
      <c r="D1419" s="64" t="s">
        <v>13</v>
      </c>
      <c r="E1419" s="65" t="n">
        <v>1.8</v>
      </c>
      <c r="F1419" s="66" t="n">
        <v>0.37</v>
      </c>
      <c r="G1419" s="67" t="s">
        <v>3308</v>
      </c>
      <c r="H1419" s="67" t="s">
        <v>61</v>
      </c>
      <c r="I1419" s="104" t="n">
        <v>3.4</v>
      </c>
      <c r="J1419" s="67" t="s">
        <v>3308</v>
      </c>
    </row>
    <row r="1420" customFormat="false" ht="12.75" hidden="false" customHeight="false" outlineLevel="0" collapsed="false">
      <c r="A1420" s="1" t="s">
        <v>3310</v>
      </c>
      <c r="C1420" s="64" t="s">
        <v>3311</v>
      </c>
      <c r="D1420" s="64" t="s">
        <v>16</v>
      </c>
      <c r="E1420" s="65" t="n">
        <v>2.1</v>
      </c>
      <c r="F1420" s="66" t="n">
        <v>0.33</v>
      </c>
      <c r="G1420" s="67" t="s">
        <v>3308</v>
      </c>
      <c r="H1420" s="67" t="s">
        <v>61</v>
      </c>
      <c r="I1420" s="104" t="n">
        <v>3.32</v>
      </c>
      <c r="J1420" s="67" t="s">
        <v>3308</v>
      </c>
    </row>
    <row r="1421" customFormat="false" ht="12.75" hidden="false" customHeight="false" outlineLevel="0" collapsed="false">
      <c r="A1421" s="1" t="s">
        <v>3306</v>
      </c>
      <c r="C1421" s="19" t="s">
        <v>3312</v>
      </c>
      <c r="D1421" s="19" t="s">
        <v>20</v>
      </c>
      <c r="E1421" s="20" t="n">
        <v>2.1</v>
      </c>
      <c r="F1421" s="21" t="n">
        <v>0.19</v>
      </c>
      <c r="G1421" s="24" t="s">
        <v>3308</v>
      </c>
      <c r="K1421" s="4"/>
    </row>
    <row r="1422" customFormat="false" ht="12.75" hidden="false" customHeight="false" outlineLevel="0" collapsed="false">
      <c r="A1422" s="1" t="s">
        <v>3306</v>
      </c>
      <c r="C1422" s="64" t="s">
        <v>3313</v>
      </c>
      <c r="D1422" s="64" t="s">
        <v>13</v>
      </c>
      <c r="E1422" s="65" t="n">
        <v>2.2</v>
      </c>
      <c r="F1422" s="66" t="n">
        <v>0.36</v>
      </c>
      <c r="G1422" s="67" t="s">
        <v>3308</v>
      </c>
      <c r="H1422" s="67" t="s">
        <v>61</v>
      </c>
      <c r="I1422" s="104" t="n">
        <v>3.59</v>
      </c>
      <c r="J1422" s="67" t="s">
        <v>3308</v>
      </c>
    </row>
    <row r="1423" customFormat="false" ht="12.75" hidden="false" customHeight="false" outlineLevel="0" collapsed="false">
      <c r="A1423" s="1" t="s">
        <v>3306</v>
      </c>
      <c r="C1423" s="19" t="s">
        <v>3314</v>
      </c>
      <c r="D1423" s="19" t="s">
        <v>70</v>
      </c>
      <c r="E1423" s="20" t="n">
        <v>2.2</v>
      </c>
      <c r="F1423" s="21" t="n">
        <v>0.19</v>
      </c>
      <c r="G1423" s="24" t="s">
        <v>3308</v>
      </c>
      <c r="K1423" s="4"/>
    </row>
    <row r="1424" customFormat="false" ht="12.75" hidden="false" customHeight="false" outlineLevel="0" collapsed="false">
      <c r="A1424" s="1" t="s">
        <v>3306</v>
      </c>
      <c r="C1424" s="19" t="s">
        <v>3315</v>
      </c>
      <c r="D1424" s="19" t="s">
        <v>13</v>
      </c>
      <c r="E1424" s="20" t="n">
        <v>2.4</v>
      </c>
      <c r="F1424" s="21" t="n">
        <v>0.19</v>
      </c>
      <c r="G1424" s="24" t="s">
        <v>3308</v>
      </c>
      <c r="K1424" s="4"/>
    </row>
    <row r="1425" customFormat="false" ht="12.75" hidden="false" customHeight="false" outlineLevel="0" collapsed="false">
      <c r="A1425" s="1" t="s">
        <v>3316</v>
      </c>
      <c r="C1425" s="64" t="s">
        <v>3317</v>
      </c>
      <c r="D1425" s="64" t="s">
        <v>13</v>
      </c>
      <c r="E1425" s="65" t="n">
        <v>2.5</v>
      </c>
      <c r="F1425" s="66" t="n">
        <v>0.38</v>
      </c>
      <c r="G1425" s="67" t="s">
        <v>3308</v>
      </c>
      <c r="H1425" s="67" t="s">
        <v>61</v>
      </c>
      <c r="I1425" s="104" t="n">
        <v>4.15</v>
      </c>
      <c r="J1425" s="67" t="s">
        <v>3308</v>
      </c>
    </row>
    <row r="1426" customFormat="false" ht="12.75" hidden="false" customHeight="false" outlineLevel="0" collapsed="false">
      <c r="A1426" s="1" t="s">
        <v>3316</v>
      </c>
      <c r="C1426" s="27" t="s">
        <v>3368</v>
      </c>
      <c r="D1426" s="27" t="s">
        <v>13</v>
      </c>
      <c r="E1426" s="28"/>
      <c r="F1426" s="29"/>
      <c r="G1426" s="27"/>
      <c r="H1426" s="30" t="s">
        <v>61</v>
      </c>
      <c r="I1426" s="31" t="n">
        <v>3.98</v>
      </c>
      <c r="J1426" s="103" t="s">
        <v>3308</v>
      </c>
    </row>
    <row r="1427" customFormat="false" ht="12.75" hidden="false" customHeight="false" outlineLevel="0" collapsed="false">
      <c r="A1427" s="1" t="s">
        <v>3316</v>
      </c>
      <c r="C1427" s="27" t="s">
        <v>3369</v>
      </c>
      <c r="D1427" s="27" t="s">
        <v>18</v>
      </c>
      <c r="E1427" s="28"/>
      <c r="F1427" s="29"/>
      <c r="G1427" s="27"/>
      <c r="H1427" s="30" t="s">
        <v>61</v>
      </c>
      <c r="I1427" s="31" t="n">
        <v>3.59</v>
      </c>
      <c r="J1427" s="103" t="s">
        <v>3308</v>
      </c>
    </row>
    <row r="1428" customFormat="false" ht="12.75" hidden="false" customHeight="false" outlineLevel="0" collapsed="false">
      <c r="A1428" s="1" t="s">
        <v>3316</v>
      </c>
      <c r="C1428" s="27" t="s">
        <v>3370</v>
      </c>
      <c r="D1428" s="27" t="s">
        <v>24</v>
      </c>
      <c r="E1428" s="28"/>
      <c r="F1428" s="29"/>
      <c r="G1428" s="27"/>
      <c r="H1428" s="30" t="s">
        <v>61</v>
      </c>
      <c r="I1428" s="31" t="n">
        <v>3.59</v>
      </c>
      <c r="J1428" s="103" t="s">
        <v>3308</v>
      </c>
    </row>
    <row r="1429" customFormat="false" ht="12.75" hidden="false" customHeight="false" outlineLevel="0" collapsed="false">
      <c r="A1429" s="1" t="s">
        <v>3316</v>
      </c>
      <c r="C1429" s="27" t="s">
        <v>3371</v>
      </c>
      <c r="D1429" s="27" t="s">
        <v>13</v>
      </c>
      <c r="E1429" s="28"/>
      <c r="F1429" s="29"/>
      <c r="G1429" s="27"/>
      <c r="H1429" s="30" t="s">
        <v>61</v>
      </c>
      <c r="I1429" s="31" t="n">
        <v>5.48</v>
      </c>
      <c r="J1429" s="103" t="s">
        <v>3308</v>
      </c>
    </row>
    <row r="1430" customFormat="false" ht="12.75" hidden="false" customHeight="false" outlineLevel="0" collapsed="false">
      <c r="A1430" s="1" t="s">
        <v>3316</v>
      </c>
      <c r="C1430" s="27" t="s">
        <v>3372</v>
      </c>
      <c r="D1430" s="27" t="s">
        <v>507</v>
      </c>
      <c r="E1430" s="28"/>
      <c r="F1430" s="29"/>
      <c r="G1430" s="27"/>
      <c r="H1430" s="30" t="s">
        <v>61</v>
      </c>
      <c r="I1430" s="31" t="n">
        <v>3.82</v>
      </c>
      <c r="J1430" s="103" t="s">
        <v>3308</v>
      </c>
    </row>
    <row r="1431" customFormat="false" ht="12.75" hidden="false" customHeight="false" outlineLevel="0" collapsed="false">
      <c r="A1431" s="1" t="s">
        <v>3306</v>
      </c>
      <c r="C1431" s="27" t="s">
        <v>3373</v>
      </c>
      <c r="D1431" s="27" t="s">
        <v>26</v>
      </c>
      <c r="E1431" s="28"/>
      <c r="F1431" s="29"/>
      <c r="G1431" s="27"/>
      <c r="H1431" s="30" t="s">
        <v>61</v>
      </c>
      <c r="I1431" s="31" t="n">
        <v>1.89</v>
      </c>
      <c r="J1431" s="103" t="s">
        <v>3308</v>
      </c>
    </row>
    <row r="1432" customFormat="false" ht="12.75" hidden="false" customHeight="false" outlineLevel="0" collapsed="false">
      <c r="A1432" s="1" t="s">
        <v>3306</v>
      </c>
      <c r="C1432" s="27" t="s">
        <v>3374</v>
      </c>
      <c r="D1432" s="27" t="s">
        <v>1675</v>
      </c>
      <c r="E1432" s="28"/>
      <c r="F1432" s="29"/>
      <c r="G1432" s="27"/>
      <c r="H1432" s="30" t="s">
        <v>61</v>
      </c>
      <c r="I1432" s="31" t="n">
        <v>5.33</v>
      </c>
      <c r="J1432" s="103" t="s">
        <v>3308</v>
      </c>
    </row>
    <row r="1433" customFormat="false" ht="12.75" hidden="false" customHeight="false" outlineLevel="0" collapsed="false">
      <c r="A1433" s="1" t="s">
        <v>3306</v>
      </c>
      <c r="C1433" s="27" t="s">
        <v>3375</v>
      </c>
      <c r="D1433" s="27" t="s">
        <v>24</v>
      </c>
      <c r="E1433" s="28"/>
      <c r="F1433" s="29"/>
      <c r="G1433" s="27"/>
      <c r="H1433" s="30" t="s">
        <v>61</v>
      </c>
      <c r="I1433" s="31" t="n">
        <v>1.89</v>
      </c>
      <c r="J1433" s="103" t="s">
        <v>3308</v>
      </c>
    </row>
    <row r="1434" customFormat="false" ht="12.75" hidden="false" customHeight="false" outlineLevel="0" collapsed="false">
      <c r="A1434" s="1" t="s">
        <v>3306</v>
      </c>
      <c r="C1434" s="27" t="s">
        <v>3376</v>
      </c>
      <c r="D1434" s="27" t="s">
        <v>13</v>
      </c>
      <c r="E1434" s="28"/>
      <c r="F1434" s="29"/>
      <c r="G1434" s="27"/>
      <c r="H1434" s="30" t="s">
        <v>61</v>
      </c>
      <c r="I1434" s="31" t="n">
        <v>1.89</v>
      </c>
      <c r="J1434" s="103" t="s">
        <v>3308</v>
      </c>
    </row>
    <row r="1435" customFormat="false" ht="12.75" hidden="false" customHeight="false" outlineLevel="0" collapsed="false">
      <c r="A1435" s="1" t="s">
        <v>3306</v>
      </c>
      <c r="C1435" s="27" t="s">
        <v>3377</v>
      </c>
      <c r="D1435" s="27" t="s">
        <v>51</v>
      </c>
      <c r="E1435" s="28"/>
      <c r="F1435" s="29"/>
      <c r="G1435" s="27"/>
      <c r="H1435" s="30" t="s">
        <v>61</v>
      </c>
      <c r="I1435" s="31" t="n">
        <v>1.89</v>
      </c>
      <c r="J1435" s="103" t="s">
        <v>3308</v>
      </c>
    </row>
    <row r="1436" customFormat="false" ht="12.75" hidden="false" customHeight="false" outlineLevel="0" collapsed="false">
      <c r="A1436" s="1" t="s">
        <v>3306</v>
      </c>
      <c r="C1436" s="27" t="s">
        <v>3378</v>
      </c>
      <c r="D1436" s="27" t="s">
        <v>22</v>
      </c>
      <c r="E1436" s="28"/>
      <c r="F1436" s="29"/>
      <c r="G1436" s="27"/>
      <c r="H1436" s="30" t="s">
        <v>61</v>
      </c>
      <c r="I1436" s="31" t="n">
        <v>1.89</v>
      </c>
      <c r="J1436" s="103" t="s">
        <v>3308</v>
      </c>
    </row>
    <row r="1437" customFormat="false" ht="12.75" hidden="false" customHeight="false" outlineLevel="0" collapsed="false">
      <c r="A1437" s="1" t="s">
        <v>3306</v>
      </c>
      <c r="C1437" s="27" t="s">
        <v>3379</v>
      </c>
      <c r="D1437" s="27" t="s">
        <v>16</v>
      </c>
      <c r="E1437" s="28"/>
      <c r="F1437" s="29"/>
      <c r="G1437" s="27"/>
      <c r="H1437" s="30" t="s">
        <v>168</v>
      </c>
      <c r="I1437" s="31" t="n">
        <v>1.89</v>
      </c>
      <c r="J1437" s="103" t="s">
        <v>3308</v>
      </c>
    </row>
    <row r="1438" customFormat="false" ht="12.75" hidden="false" customHeight="false" outlineLevel="0" collapsed="false">
      <c r="A1438" s="1" t="s">
        <v>3306</v>
      </c>
      <c r="C1438" s="27" t="s">
        <v>3380</v>
      </c>
      <c r="D1438" s="27" t="s">
        <v>49</v>
      </c>
      <c r="E1438" s="28"/>
      <c r="F1438" s="29"/>
      <c r="G1438" s="27"/>
      <c r="H1438" s="30" t="s">
        <v>168</v>
      </c>
      <c r="I1438" s="31" t="n">
        <v>1.89</v>
      </c>
      <c r="J1438" s="103" t="s">
        <v>3308</v>
      </c>
    </row>
    <row r="1439" customFormat="false" ht="12.75" hidden="false" customHeight="false" outlineLevel="0" collapsed="false">
      <c r="A1439" s="1" t="s">
        <v>3306</v>
      </c>
      <c r="C1439" s="27" t="s">
        <v>3381</v>
      </c>
      <c r="D1439" s="27" t="s">
        <v>20</v>
      </c>
      <c r="E1439" s="28"/>
      <c r="F1439" s="29"/>
      <c r="G1439" s="27"/>
      <c r="H1439" s="30" t="s">
        <v>168</v>
      </c>
      <c r="I1439" s="31" t="n">
        <v>1.89</v>
      </c>
      <c r="J1439" s="103" t="s">
        <v>3308</v>
      </c>
    </row>
    <row r="1441" customFormat="false" ht="17.35" hidden="false" customHeight="false" outlineLevel="0" collapsed="false">
      <c r="C1441" s="15" t="s">
        <v>3382</v>
      </c>
      <c r="D1441" s="11" t="s">
        <v>1</v>
      </c>
      <c r="K1441" s="4"/>
    </row>
    <row r="1442" customFormat="false" ht="12.75" hidden="false" customHeight="false" outlineLevel="0" collapsed="false">
      <c r="A1442" s="1" t="s">
        <v>3383</v>
      </c>
      <c r="C1442" s="27" t="s">
        <v>3384</v>
      </c>
      <c r="D1442" s="27" t="s">
        <v>13</v>
      </c>
      <c r="E1442" s="28"/>
      <c r="F1442" s="29"/>
      <c r="G1442" s="27"/>
      <c r="H1442" s="30" t="s">
        <v>168</v>
      </c>
      <c r="I1442" s="31" t="n">
        <v>0.66</v>
      </c>
      <c r="J1442" s="103" t="s">
        <v>3308</v>
      </c>
    </row>
    <row r="1443" customFormat="false" ht="12.75" hidden="false" customHeight="false" outlineLevel="0" collapsed="false">
      <c r="A1443" s="1" t="s">
        <v>3383</v>
      </c>
      <c r="C1443" s="27" t="s">
        <v>3385</v>
      </c>
      <c r="D1443" s="27" t="s">
        <v>13</v>
      </c>
      <c r="E1443" s="28"/>
      <c r="F1443" s="29"/>
      <c r="G1443" s="27"/>
      <c r="H1443" s="30" t="s">
        <v>168</v>
      </c>
      <c r="I1443" s="31" t="n">
        <v>1.12</v>
      </c>
      <c r="J1443" s="103" t="s">
        <v>3308</v>
      </c>
    </row>
    <row r="1445" customFormat="false" ht="17.35" hidden="false" customHeight="false" outlineLevel="0" collapsed="false">
      <c r="C1445" s="15" t="s">
        <v>3386</v>
      </c>
      <c r="D1445" s="45"/>
    </row>
    <row r="1446" customFormat="false" ht="12.75" hidden="false" customHeight="false" outlineLevel="0" collapsed="false">
      <c r="A1446" s="1" t="s">
        <v>3387</v>
      </c>
      <c r="C1446" s="27" t="s">
        <v>3388</v>
      </c>
      <c r="D1446" s="27" t="s">
        <v>77</v>
      </c>
      <c r="E1446" s="28"/>
      <c r="F1446" s="29"/>
      <c r="G1446" s="27"/>
      <c r="H1446" s="30" t="s">
        <v>61</v>
      </c>
      <c r="I1446" s="31" t="n">
        <v>1.29</v>
      </c>
      <c r="J1446" s="30" t="s">
        <v>3389</v>
      </c>
    </row>
    <row r="1447" customFormat="false" ht="12.75" hidden="false" customHeight="false" outlineLevel="0" collapsed="false">
      <c r="A1447" s="1" t="s">
        <v>3387</v>
      </c>
      <c r="C1447" s="27" t="s">
        <v>3390</v>
      </c>
      <c r="D1447" s="27" t="s">
        <v>13</v>
      </c>
      <c r="E1447" s="28"/>
      <c r="F1447" s="29"/>
      <c r="G1447" s="27"/>
      <c r="H1447" s="30" t="s">
        <v>61</v>
      </c>
      <c r="I1447" s="31" t="n">
        <v>1.09</v>
      </c>
      <c r="J1447" s="30" t="s">
        <v>1160</v>
      </c>
    </row>
    <row r="1448" customFormat="false" ht="12.75" hidden="false" customHeight="false" outlineLevel="0" collapsed="false">
      <c r="A1448" s="1" t="s">
        <v>3387</v>
      </c>
      <c r="C1448" s="27" t="s">
        <v>3391</v>
      </c>
      <c r="D1448" s="27" t="s">
        <v>507</v>
      </c>
      <c r="E1448" s="28"/>
      <c r="F1448" s="29"/>
      <c r="G1448" s="27"/>
      <c r="H1448" s="30" t="s">
        <v>61</v>
      </c>
      <c r="I1448" s="31" t="n">
        <v>0.79</v>
      </c>
      <c r="J1448" s="30" t="s">
        <v>1160</v>
      </c>
    </row>
    <row r="1449" customFormat="false" ht="12.75" hidden="false" customHeight="false" outlineLevel="0" collapsed="false">
      <c r="A1449" s="1" t="s">
        <v>3387</v>
      </c>
      <c r="C1449" s="27" t="s">
        <v>3392</v>
      </c>
      <c r="D1449" s="27" t="s">
        <v>88</v>
      </c>
      <c r="E1449" s="28"/>
      <c r="F1449" s="29"/>
      <c r="G1449" s="27"/>
      <c r="H1449" s="30" t="s">
        <v>61</v>
      </c>
      <c r="I1449" s="31" t="n">
        <v>0.75</v>
      </c>
      <c r="J1449" s="30" t="s">
        <v>1160</v>
      </c>
    </row>
    <row r="1450" customFormat="false" ht="12.75" hidden="false" customHeight="false" outlineLevel="0" collapsed="false">
      <c r="A1450" s="1" t="s">
        <v>3387</v>
      </c>
      <c r="C1450" s="27" t="s">
        <v>3393</v>
      </c>
      <c r="D1450" s="27" t="s">
        <v>13</v>
      </c>
      <c r="E1450" s="28"/>
      <c r="F1450" s="29"/>
      <c r="G1450" s="27"/>
      <c r="H1450" s="30" t="s">
        <v>61</v>
      </c>
      <c r="I1450" s="31" t="n">
        <v>1.49</v>
      </c>
      <c r="J1450" s="30" t="s">
        <v>1160</v>
      </c>
    </row>
    <row r="1451" customFormat="false" ht="12.75" hidden="false" customHeight="false" outlineLevel="0" collapsed="false">
      <c r="A1451" s="1" t="s">
        <v>3394</v>
      </c>
      <c r="C1451" s="27" t="s">
        <v>3395</v>
      </c>
      <c r="D1451" s="27" t="s">
        <v>22</v>
      </c>
      <c r="E1451" s="28"/>
      <c r="F1451" s="29"/>
      <c r="G1451" s="27"/>
      <c r="H1451" s="30" t="s">
        <v>61</v>
      </c>
      <c r="I1451" s="31" t="n">
        <v>0.48</v>
      </c>
      <c r="J1451" s="30" t="s">
        <v>1160</v>
      </c>
    </row>
    <row r="1452" customFormat="false" ht="12.75" hidden="false" customHeight="false" outlineLevel="0" collapsed="false">
      <c r="A1452" s="1" t="s">
        <v>3394</v>
      </c>
      <c r="C1452" s="27" t="s">
        <v>3396</v>
      </c>
      <c r="D1452" s="27" t="s">
        <v>13</v>
      </c>
      <c r="E1452" s="28"/>
      <c r="F1452" s="29"/>
      <c r="G1452" s="27"/>
      <c r="H1452" s="30" t="s">
        <v>61</v>
      </c>
      <c r="I1452" s="31" t="n">
        <v>2.69</v>
      </c>
      <c r="J1452" s="30" t="s">
        <v>3389</v>
      </c>
    </row>
    <row r="1453" customFormat="false" ht="12.75" hidden="false" customHeight="false" outlineLevel="0" collapsed="false">
      <c r="A1453" s="1" t="s">
        <v>3394</v>
      </c>
      <c r="C1453" s="27" t="s">
        <v>3397</v>
      </c>
      <c r="D1453" s="27" t="s">
        <v>13</v>
      </c>
      <c r="E1453" s="28"/>
      <c r="F1453" s="29"/>
      <c r="G1453" s="27"/>
      <c r="H1453" s="30" t="s">
        <v>61</v>
      </c>
      <c r="I1453" s="31" t="n">
        <v>0.97</v>
      </c>
      <c r="J1453" s="30" t="s">
        <v>1160</v>
      </c>
    </row>
    <row r="1454" customFormat="false" ht="12.75" hidden="false" customHeight="false" outlineLevel="0" collapsed="false">
      <c r="A1454" s="1" t="s">
        <v>3394</v>
      </c>
      <c r="C1454" s="49" t="s">
        <v>3398</v>
      </c>
      <c r="D1454" s="27" t="s">
        <v>13</v>
      </c>
      <c r="E1454" s="28"/>
      <c r="F1454" s="29"/>
      <c r="G1454" s="27"/>
      <c r="H1454" s="30" t="s">
        <v>61</v>
      </c>
      <c r="I1454" s="31" t="n">
        <v>1.89</v>
      </c>
      <c r="J1454" s="30" t="s">
        <v>3399</v>
      </c>
    </row>
    <row r="1455" customFormat="false" ht="12.75" hidden="false" customHeight="false" outlineLevel="0" collapsed="false">
      <c r="A1455" s="1" t="s">
        <v>3394</v>
      </c>
      <c r="C1455" s="27" t="s">
        <v>3400</v>
      </c>
      <c r="D1455" s="27" t="s">
        <v>13</v>
      </c>
      <c r="E1455" s="28"/>
      <c r="F1455" s="29"/>
      <c r="G1455" s="27"/>
      <c r="H1455" s="30" t="s">
        <v>61</v>
      </c>
      <c r="I1455" s="31" t="n">
        <v>2.09</v>
      </c>
      <c r="J1455" s="30" t="s">
        <v>3399</v>
      </c>
    </row>
    <row r="1456" customFormat="false" ht="12.75" hidden="false" customHeight="false" outlineLevel="0" collapsed="false">
      <c r="A1456" s="1" t="s">
        <v>3394</v>
      </c>
      <c r="C1456" s="27" t="s">
        <v>3401</v>
      </c>
      <c r="D1456" s="27" t="s">
        <v>13</v>
      </c>
      <c r="E1456" s="28"/>
      <c r="F1456" s="29"/>
      <c r="G1456" s="27"/>
      <c r="H1456" s="30" t="s">
        <v>168</v>
      </c>
      <c r="I1456" s="31" t="n">
        <v>1.37</v>
      </c>
      <c r="J1456" s="30" t="s">
        <v>1160</v>
      </c>
    </row>
    <row r="1457" customFormat="false" ht="12.75" hidden="false" customHeight="false" outlineLevel="0" collapsed="false">
      <c r="A1457" s="1" t="s">
        <v>3394</v>
      </c>
      <c r="C1457" s="27" t="s">
        <v>3402</v>
      </c>
      <c r="D1457" s="27" t="s">
        <v>24</v>
      </c>
      <c r="E1457" s="28"/>
      <c r="F1457" s="29"/>
      <c r="G1457" s="27"/>
      <c r="H1457" s="30" t="s">
        <v>61</v>
      </c>
      <c r="I1457" s="31" t="n">
        <v>0.79</v>
      </c>
      <c r="J1457" s="30" t="s">
        <v>3389</v>
      </c>
    </row>
    <row r="1458" customFormat="false" ht="12.75" hidden="false" customHeight="false" outlineLevel="0" collapsed="false">
      <c r="A1458" s="1" t="s">
        <v>3394</v>
      </c>
      <c r="C1458" s="27" t="s">
        <v>3403</v>
      </c>
      <c r="D1458" s="27" t="s">
        <v>13</v>
      </c>
      <c r="E1458" s="28"/>
      <c r="F1458" s="29"/>
      <c r="G1458" s="27"/>
      <c r="H1458" s="30" t="s">
        <v>61</v>
      </c>
      <c r="I1458" s="31" t="n">
        <v>1.39</v>
      </c>
      <c r="J1458" s="30" t="s">
        <v>3389</v>
      </c>
    </row>
    <row r="1459" customFormat="false" ht="12.75" hidden="false" customHeight="false" outlineLevel="0" collapsed="false">
      <c r="A1459" s="1" t="s">
        <v>3387</v>
      </c>
      <c r="C1459" s="27" t="s">
        <v>3404</v>
      </c>
      <c r="D1459" s="27" t="s">
        <v>13</v>
      </c>
      <c r="E1459" s="28"/>
      <c r="F1459" s="29"/>
      <c r="G1459" s="27"/>
      <c r="H1459" s="30" t="s">
        <v>61</v>
      </c>
      <c r="I1459" s="31" t="n">
        <v>2.19</v>
      </c>
      <c r="J1459" s="30" t="s">
        <v>3405</v>
      </c>
    </row>
    <row r="1460" customFormat="false" ht="12.75" hidden="false" customHeight="false" outlineLevel="0" collapsed="false">
      <c r="A1460" s="1" t="s">
        <v>3387</v>
      </c>
      <c r="C1460" s="27" t="s">
        <v>3406</v>
      </c>
      <c r="D1460" s="27" t="s">
        <v>13</v>
      </c>
      <c r="E1460" s="28"/>
      <c r="F1460" s="29"/>
      <c r="G1460" s="27"/>
      <c r="H1460" s="30" t="s">
        <v>61</v>
      </c>
      <c r="I1460" s="31" t="n">
        <v>2.49</v>
      </c>
      <c r="J1460" s="30" t="s">
        <v>3405</v>
      </c>
    </row>
    <row r="1461" customFormat="false" ht="12.75" hidden="false" customHeight="false" outlineLevel="0" collapsed="false">
      <c r="A1461" s="1" t="s">
        <v>3387</v>
      </c>
      <c r="C1461" s="27" t="s">
        <v>3407</v>
      </c>
      <c r="D1461" s="27" t="s">
        <v>49</v>
      </c>
      <c r="E1461" s="28"/>
      <c r="F1461" s="29"/>
      <c r="G1461" s="27"/>
      <c r="H1461" s="30" t="s">
        <v>61</v>
      </c>
      <c r="I1461" s="31" t="n">
        <v>0.85</v>
      </c>
      <c r="J1461" s="30" t="s">
        <v>3405</v>
      </c>
    </row>
    <row r="1462" customFormat="false" ht="12.75" hidden="false" customHeight="false" outlineLevel="0" collapsed="false">
      <c r="A1462" s="1" t="s">
        <v>3387</v>
      </c>
      <c r="C1462" s="27" t="s">
        <v>3408</v>
      </c>
      <c r="D1462" s="27" t="s">
        <v>13</v>
      </c>
      <c r="E1462" s="28"/>
      <c r="F1462" s="29"/>
      <c r="G1462" s="27"/>
      <c r="H1462" s="30" t="s">
        <v>61</v>
      </c>
      <c r="I1462" s="31" t="n">
        <v>2.59</v>
      </c>
      <c r="J1462" s="30" t="s">
        <v>3405</v>
      </c>
    </row>
    <row r="1463" customFormat="false" ht="12.75" hidden="false" customHeight="false" outlineLevel="0" collapsed="false">
      <c r="A1463" s="1" t="s">
        <v>3387</v>
      </c>
      <c r="C1463" s="27" t="s">
        <v>3409</v>
      </c>
      <c r="D1463" s="27" t="s">
        <v>13</v>
      </c>
      <c r="E1463" s="28"/>
      <c r="F1463" s="29"/>
      <c r="G1463" s="27"/>
      <c r="H1463" s="30" t="s">
        <v>61</v>
      </c>
      <c r="I1463" s="31" t="n">
        <v>1.99</v>
      </c>
      <c r="J1463" s="30" t="s">
        <v>3405</v>
      </c>
    </row>
    <row r="1464" customFormat="false" ht="12.75" hidden="false" customHeight="false" outlineLevel="0" collapsed="false">
      <c r="A1464" s="1" t="s">
        <v>3387</v>
      </c>
      <c r="C1464" s="27" t="s">
        <v>3410</v>
      </c>
      <c r="D1464" s="27" t="s">
        <v>70</v>
      </c>
      <c r="E1464" s="28"/>
      <c r="F1464" s="29"/>
      <c r="G1464" s="27"/>
      <c r="H1464" s="30" t="s">
        <v>61</v>
      </c>
      <c r="I1464" s="31" t="n">
        <v>0.85</v>
      </c>
      <c r="J1464" s="30" t="s">
        <v>3405</v>
      </c>
    </row>
    <row r="1465" customFormat="false" ht="12.75" hidden="false" customHeight="false" outlineLevel="0" collapsed="false">
      <c r="A1465" s="1" t="s">
        <v>3387</v>
      </c>
      <c r="C1465" s="27" t="s">
        <v>3411</v>
      </c>
      <c r="D1465" s="27" t="s">
        <v>13</v>
      </c>
      <c r="E1465" s="28"/>
      <c r="F1465" s="29"/>
      <c r="G1465" s="27"/>
      <c r="H1465" s="30" t="s">
        <v>61</v>
      </c>
      <c r="I1465" s="31" t="n">
        <v>1.99</v>
      </c>
      <c r="J1465" s="30" t="s">
        <v>3405</v>
      </c>
    </row>
    <row r="1466" customFormat="false" ht="12.75" hidden="false" customHeight="false" outlineLevel="0" collapsed="false">
      <c r="A1466" s="1" t="s">
        <v>3387</v>
      </c>
      <c r="C1466" s="27" t="s">
        <v>3412</v>
      </c>
      <c r="D1466" s="27" t="s">
        <v>13</v>
      </c>
      <c r="E1466" s="28"/>
      <c r="F1466" s="29"/>
      <c r="G1466" s="27"/>
      <c r="H1466" s="30" t="s">
        <v>61</v>
      </c>
      <c r="I1466" s="31" t="n">
        <v>1.99</v>
      </c>
      <c r="J1466" s="30" t="s">
        <v>3405</v>
      </c>
    </row>
    <row r="1467" customFormat="false" ht="12.75" hidden="false" customHeight="false" outlineLevel="0" collapsed="false">
      <c r="A1467" s="1" t="s">
        <v>3387</v>
      </c>
      <c r="C1467" s="27" t="s">
        <v>3413</v>
      </c>
      <c r="D1467" s="27" t="s">
        <v>13</v>
      </c>
      <c r="E1467" s="28"/>
      <c r="F1467" s="29"/>
      <c r="G1467" s="27"/>
      <c r="H1467" s="30" t="s">
        <v>61</v>
      </c>
      <c r="I1467" s="31" t="n">
        <v>1.95</v>
      </c>
      <c r="J1467" s="30" t="s">
        <v>3405</v>
      </c>
    </row>
    <row r="1468" customFormat="false" ht="12.75" hidden="false" customHeight="false" outlineLevel="0" collapsed="false">
      <c r="A1468" s="1" t="s">
        <v>3394</v>
      </c>
      <c r="C1468" s="27" t="s">
        <v>3414</v>
      </c>
      <c r="D1468" s="27" t="s">
        <v>13</v>
      </c>
      <c r="E1468" s="28"/>
      <c r="F1468" s="29"/>
      <c r="G1468" s="27"/>
      <c r="H1468" s="30" t="s">
        <v>61</v>
      </c>
      <c r="I1468" s="31" t="n">
        <v>0.99</v>
      </c>
      <c r="J1468" s="30" t="s">
        <v>3405</v>
      </c>
    </row>
    <row r="1469" customFormat="false" ht="12.75" hidden="false" customHeight="false" outlineLevel="0" collapsed="false">
      <c r="A1469" s="1" t="s">
        <v>3394</v>
      </c>
      <c r="C1469" s="27" t="s">
        <v>3415</v>
      </c>
      <c r="D1469" s="27" t="s">
        <v>13</v>
      </c>
      <c r="E1469" s="28"/>
      <c r="F1469" s="29"/>
      <c r="G1469" s="27"/>
      <c r="H1469" s="30" t="s">
        <v>61</v>
      </c>
      <c r="I1469" s="31" t="n">
        <v>1.89</v>
      </c>
      <c r="J1469" s="30" t="s">
        <v>3405</v>
      </c>
    </row>
    <row r="1470" customFormat="false" ht="12.75" hidden="false" customHeight="false" outlineLevel="0" collapsed="false">
      <c r="A1470" s="1" t="s">
        <v>3394</v>
      </c>
      <c r="C1470" s="27" t="s">
        <v>3416</v>
      </c>
      <c r="D1470" s="27" t="s">
        <v>16</v>
      </c>
      <c r="E1470" s="28"/>
      <c r="F1470" s="29"/>
      <c r="G1470" s="27"/>
      <c r="H1470" s="30" t="s">
        <v>61</v>
      </c>
      <c r="I1470" s="31" t="n">
        <v>0.79</v>
      </c>
      <c r="J1470" s="30" t="s">
        <v>3405</v>
      </c>
    </row>
    <row r="1471" customFormat="false" ht="12.75" hidden="false" customHeight="false" outlineLevel="0" collapsed="false">
      <c r="A1471" s="1" t="s">
        <v>3394</v>
      </c>
      <c r="C1471" s="27" t="s">
        <v>3417</v>
      </c>
      <c r="D1471" s="27" t="s">
        <v>26</v>
      </c>
      <c r="E1471" s="28"/>
      <c r="F1471" s="29"/>
      <c r="G1471" s="27"/>
      <c r="H1471" s="30" t="s">
        <v>61</v>
      </c>
      <c r="I1471" s="31" t="n">
        <v>0.79</v>
      </c>
      <c r="J1471" s="30" t="s">
        <v>3405</v>
      </c>
    </row>
    <row r="1472" customFormat="false" ht="12.75" hidden="false" customHeight="false" outlineLevel="0" collapsed="false">
      <c r="A1472" s="1" t="s">
        <v>3394</v>
      </c>
      <c r="C1472" s="27" t="s">
        <v>3418</v>
      </c>
      <c r="D1472" s="27" t="s">
        <v>51</v>
      </c>
      <c r="E1472" s="28"/>
      <c r="F1472" s="29"/>
      <c r="G1472" s="27"/>
      <c r="H1472" s="30" t="s">
        <v>61</v>
      </c>
      <c r="I1472" s="31" t="n">
        <v>0.79</v>
      </c>
      <c r="J1472" s="30" t="s">
        <v>3405</v>
      </c>
    </row>
    <row r="1473" customFormat="false" ht="12.75" hidden="false" customHeight="false" outlineLevel="0" collapsed="false">
      <c r="A1473" s="1" t="s">
        <v>3394</v>
      </c>
      <c r="C1473" s="27" t="s">
        <v>3419</v>
      </c>
      <c r="D1473" s="27" t="s">
        <v>13</v>
      </c>
      <c r="E1473" s="28"/>
      <c r="F1473" s="29"/>
      <c r="G1473" s="27"/>
      <c r="H1473" s="30" t="s">
        <v>61</v>
      </c>
      <c r="I1473" s="31" t="n">
        <v>1.45</v>
      </c>
      <c r="J1473" s="30" t="s">
        <v>3405</v>
      </c>
    </row>
    <row r="1474" customFormat="false" ht="12.75" hidden="false" customHeight="false" outlineLevel="0" collapsed="false">
      <c r="A1474" s="1" t="s">
        <v>3394</v>
      </c>
      <c r="C1474" s="27" t="s">
        <v>3420</v>
      </c>
      <c r="D1474" s="27" t="s">
        <v>390</v>
      </c>
      <c r="E1474" s="28"/>
      <c r="F1474" s="29"/>
      <c r="G1474" s="27"/>
      <c r="H1474" s="30" t="s">
        <v>61</v>
      </c>
      <c r="I1474" s="31" t="n">
        <v>0.79</v>
      </c>
      <c r="J1474" s="30" t="s">
        <v>3405</v>
      </c>
    </row>
    <row r="1475" customFormat="false" ht="12.75" hidden="false" customHeight="false" outlineLevel="0" collapsed="false">
      <c r="A1475" s="1" t="s">
        <v>3394</v>
      </c>
      <c r="C1475" s="27" t="s">
        <v>3421</v>
      </c>
      <c r="D1475" s="27" t="s">
        <v>13</v>
      </c>
      <c r="E1475" s="28"/>
      <c r="F1475" s="29"/>
      <c r="G1475" s="27"/>
      <c r="H1475" s="30" t="s">
        <v>168</v>
      </c>
      <c r="I1475" s="31" t="n">
        <v>0.79</v>
      </c>
      <c r="J1475" s="30" t="s">
        <v>3405</v>
      </c>
    </row>
    <row r="1476" customFormat="false" ht="12.75" hidden="false" customHeight="false" outlineLevel="0" collapsed="false">
      <c r="A1476" s="1" t="s">
        <v>3394</v>
      </c>
      <c r="C1476" s="27" t="s">
        <v>3422</v>
      </c>
      <c r="D1476" s="27" t="s">
        <v>20</v>
      </c>
      <c r="E1476" s="28"/>
      <c r="F1476" s="29"/>
      <c r="G1476" s="27"/>
      <c r="H1476" s="30" t="s">
        <v>168</v>
      </c>
      <c r="I1476" s="31" t="n">
        <v>0.79</v>
      </c>
      <c r="J1476" s="30" t="s">
        <v>3405</v>
      </c>
    </row>
    <row r="1478" customFormat="false" ht="17.35" hidden="false" customHeight="false" outlineLevel="0" collapsed="false">
      <c r="C1478" s="52" t="s">
        <v>3460</v>
      </c>
      <c r="D1478" s="45" t="s">
        <v>1</v>
      </c>
    </row>
    <row r="1479" customFormat="false" ht="12.75" hidden="false" customHeight="false" outlineLevel="0" collapsed="false">
      <c r="A1479" s="1" t="s">
        <v>645</v>
      </c>
      <c r="C1479" s="64" t="s">
        <v>652</v>
      </c>
      <c r="D1479" s="64" t="s">
        <v>653</v>
      </c>
      <c r="E1479" s="65" t="n">
        <v>2.4</v>
      </c>
      <c r="F1479" s="66" t="n">
        <v>0.27</v>
      </c>
      <c r="G1479" s="67" t="s">
        <v>3405</v>
      </c>
      <c r="H1479" s="67" t="s">
        <v>168</v>
      </c>
      <c r="I1479" s="104" t="n">
        <v>4.59</v>
      </c>
      <c r="J1479" s="67" t="s">
        <v>3096</v>
      </c>
    </row>
    <row r="1480" customFormat="false" ht="12.75" hidden="false" customHeight="false" outlineLevel="0" collapsed="false">
      <c r="A1480" s="1" t="s">
        <v>645</v>
      </c>
      <c r="C1480" s="64" t="s">
        <v>3461</v>
      </c>
      <c r="D1480" s="64" t="s">
        <v>13</v>
      </c>
      <c r="E1480" s="65" t="n">
        <v>3.7</v>
      </c>
      <c r="F1480" s="66" t="n">
        <v>0.3</v>
      </c>
      <c r="G1480" s="67" t="s">
        <v>3405</v>
      </c>
      <c r="H1480" s="67" t="s">
        <v>168</v>
      </c>
      <c r="I1480" s="104" t="n">
        <v>4.89</v>
      </c>
      <c r="J1480" s="67" t="s">
        <v>3096</v>
      </c>
    </row>
    <row r="1481" customFormat="false" ht="12.75" hidden="false" customHeight="false" outlineLevel="0" collapsed="false">
      <c r="A1481" s="1" t="s">
        <v>645</v>
      </c>
      <c r="C1481" s="27" t="s">
        <v>3462</v>
      </c>
      <c r="D1481" s="27" t="s">
        <v>2975</v>
      </c>
      <c r="E1481" s="97"/>
      <c r="F1481" s="31"/>
      <c r="G1481" s="27"/>
      <c r="H1481" s="30" t="s">
        <v>168</v>
      </c>
      <c r="I1481" s="31" t="n">
        <v>7.18</v>
      </c>
      <c r="J1481" s="31" t="s">
        <v>3096</v>
      </c>
    </row>
    <row r="1482" customFormat="false" ht="12.75" hidden="false" customHeight="false" outlineLevel="0" collapsed="false">
      <c r="A1482" s="1" t="s">
        <v>645</v>
      </c>
      <c r="C1482" s="64" t="s">
        <v>3463</v>
      </c>
      <c r="D1482" s="64" t="s">
        <v>49</v>
      </c>
      <c r="E1482" s="65" t="n">
        <v>3.8</v>
      </c>
      <c r="F1482" s="66" t="n">
        <f aca="false">2.79/15</f>
        <v>0.186</v>
      </c>
      <c r="G1482" s="67" t="s">
        <v>3405</v>
      </c>
      <c r="H1482" s="67" t="s">
        <v>168</v>
      </c>
      <c r="I1482" s="104" t="n">
        <v>2.79</v>
      </c>
      <c r="J1482" s="67" t="s">
        <v>3096</v>
      </c>
    </row>
    <row r="1483" customFormat="false" ht="12.75" hidden="false" customHeight="false" outlineLevel="0" collapsed="false">
      <c r="A1483" s="1" t="s">
        <v>645</v>
      </c>
      <c r="C1483" s="64" t="s">
        <v>3464</v>
      </c>
      <c r="D1483" s="64" t="s">
        <v>26</v>
      </c>
      <c r="E1483" s="65" t="n">
        <v>3.5</v>
      </c>
      <c r="F1483" s="66" t="n">
        <f aca="false">2.79/15</f>
        <v>0.186</v>
      </c>
      <c r="G1483" s="67" t="s">
        <v>2944</v>
      </c>
      <c r="H1483" s="67" t="s">
        <v>168</v>
      </c>
      <c r="I1483" s="104" t="n">
        <v>3.19</v>
      </c>
      <c r="J1483" s="67" t="s">
        <v>3096</v>
      </c>
    </row>
    <row r="1484" customFormat="false" ht="12.75" hidden="false" customHeight="false" outlineLevel="0" collapsed="false">
      <c r="A1484" s="1" t="s">
        <v>645</v>
      </c>
      <c r="C1484" s="27" t="s">
        <v>3465</v>
      </c>
      <c r="D1484" s="27" t="s">
        <v>13</v>
      </c>
      <c r="E1484" s="97"/>
      <c r="F1484" s="31"/>
      <c r="G1484" s="27"/>
      <c r="H1484" s="30" t="s">
        <v>168</v>
      </c>
      <c r="I1484" s="31" t="n">
        <v>13.49</v>
      </c>
      <c r="J1484" s="31" t="s">
        <v>3096</v>
      </c>
    </row>
    <row r="1485" customFormat="false" ht="12.75" hidden="false" customHeight="false" outlineLevel="0" collapsed="false">
      <c r="A1485" s="1" t="s">
        <v>645</v>
      </c>
      <c r="C1485" s="19" t="s">
        <v>3466</v>
      </c>
      <c r="D1485" s="19" t="s">
        <v>77</v>
      </c>
      <c r="E1485" s="20" t="n">
        <v>2.5</v>
      </c>
      <c r="F1485" s="21" t="n">
        <v>0.4</v>
      </c>
      <c r="G1485" s="24" t="s">
        <v>3405</v>
      </c>
      <c r="K1485" s="4"/>
    </row>
    <row r="1487" customFormat="false" ht="17.35" hidden="false" customHeight="false" outlineLevel="0" collapsed="false">
      <c r="C1487" s="52" t="s">
        <v>3467</v>
      </c>
      <c r="D1487" s="45" t="s">
        <v>1</v>
      </c>
    </row>
    <row r="1488" customFormat="false" ht="12.75" hidden="false" customHeight="false" outlineLevel="0" collapsed="false">
      <c r="A1488" s="1" t="s">
        <v>3468</v>
      </c>
      <c r="C1488" s="27" t="s">
        <v>3469</v>
      </c>
      <c r="D1488" s="27" t="s">
        <v>13</v>
      </c>
      <c r="E1488" s="97"/>
      <c r="F1488" s="31"/>
      <c r="G1488" s="27"/>
      <c r="H1488" s="30" t="s">
        <v>61</v>
      </c>
      <c r="I1488" s="31" t="n">
        <v>0.62</v>
      </c>
      <c r="J1488" s="31" t="s">
        <v>3470</v>
      </c>
    </row>
    <row r="1489" customFormat="false" ht="12.75" hidden="false" customHeight="false" outlineLevel="0" collapsed="false">
      <c r="A1489" s="1" t="s">
        <v>3468</v>
      </c>
      <c r="C1489" s="27" t="s">
        <v>3471</v>
      </c>
      <c r="D1489" s="27" t="s">
        <v>77</v>
      </c>
      <c r="E1489" s="97"/>
      <c r="F1489" s="31"/>
      <c r="G1489" s="27"/>
      <c r="H1489" s="30" t="s">
        <v>61</v>
      </c>
      <c r="I1489" s="31" t="n">
        <v>0.5</v>
      </c>
      <c r="J1489" s="31" t="s">
        <v>3470</v>
      </c>
    </row>
    <row r="1490" customFormat="false" ht="12.75" hidden="false" customHeight="false" outlineLevel="0" collapsed="false">
      <c r="A1490" s="1" t="s">
        <v>3468</v>
      </c>
      <c r="C1490" s="27" t="s">
        <v>3472</v>
      </c>
      <c r="D1490" s="27" t="s">
        <v>20</v>
      </c>
      <c r="E1490" s="97"/>
      <c r="F1490" s="31"/>
      <c r="G1490" s="27"/>
      <c r="H1490" s="30" t="s">
        <v>61</v>
      </c>
      <c r="I1490" s="31" t="n">
        <v>0.5</v>
      </c>
      <c r="J1490" s="31" t="s">
        <v>3470</v>
      </c>
    </row>
    <row r="1491" customFormat="false" ht="12.75" hidden="false" customHeight="false" outlineLevel="0" collapsed="false">
      <c r="A1491" s="1" t="s">
        <v>3468</v>
      </c>
      <c r="C1491" s="27" t="s">
        <v>3473</v>
      </c>
      <c r="D1491" s="27" t="s">
        <v>13</v>
      </c>
      <c r="E1491" s="97"/>
      <c r="F1491" s="31"/>
      <c r="G1491" s="27"/>
      <c r="H1491" s="30" t="s">
        <v>61</v>
      </c>
      <c r="I1491" s="31" t="n">
        <v>0.72</v>
      </c>
      <c r="J1491" s="31" t="s">
        <v>3470</v>
      </c>
    </row>
    <row r="1492" customFormat="false" ht="12.75" hidden="false" customHeight="false" outlineLevel="0" collapsed="false">
      <c r="A1492" s="1" t="s">
        <v>3468</v>
      </c>
      <c r="C1492" s="27" t="s">
        <v>3474</v>
      </c>
      <c r="D1492" s="27" t="s">
        <v>507</v>
      </c>
      <c r="E1492" s="97"/>
      <c r="F1492" s="31"/>
      <c r="G1492" s="27"/>
      <c r="H1492" s="30" t="s">
        <v>61</v>
      </c>
      <c r="I1492" s="31" t="n">
        <v>0.5</v>
      </c>
      <c r="J1492" s="31" t="s">
        <v>3470</v>
      </c>
    </row>
    <row r="1493" customFormat="false" ht="12.75" hidden="false" customHeight="false" outlineLevel="0" collapsed="false">
      <c r="A1493" s="1" t="s">
        <v>3468</v>
      </c>
      <c r="C1493" s="27" t="s">
        <v>3475</v>
      </c>
      <c r="D1493" s="27" t="s">
        <v>49</v>
      </c>
      <c r="E1493" s="97"/>
      <c r="F1493" s="31"/>
      <c r="G1493" s="27"/>
      <c r="H1493" s="30" t="s">
        <v>168</v>
      </c>
      <c r="I1493" s="31" t="n">
        <v>0.32</v>
      </c>
      <c r="J1493" s="31" t="s">
        <v>3470</v>
      </c>
    </row>
    <row r="1494" customFormat="false" ht="12.75" hidden="false" customHeight="false" outlineLevel="0" collapsed="false">
      <c r="A1494" s="1" t="s">
        <v>3468</v>
      </c>
      <c r="C1494" s="27" t="s">
        <v>3476</v>
      </c>
      <c r="D1494" s="27" t="s">
        <v>26</v>
      </c>
      <c r="E1494" s="97"/>
      <c r="F1494" s="31"/>
      <c r="G1494" s="27"/>
      <c r="H1494" s="30" t="s">
        <v>168</v>
      </c>
      <c r="I1494" s="31" t="n">
        <v>0.32</v>
      </c>
      <c r="J1494" s="31" t="s">
        <v>3470</v>
      </c>
    </row>
    <row r="1495" customFormat="false" ht="12.75" hidden="false" customHeight="false" outlineLevel="0" collapsed="false">
      <c r="A1495" s="1" t="s">
        <v>3468</v>
      </c>
      <c r="C1495" s="27" t="s">
        <v>3477</v>
      </c>
      <c r="D1495" s="27" t="s">
        <v>16</v>
      </c>
      <c r="E1495" s="97"/>
      <c r="F1495" s="31"/>
      <c r="G1495" s="27"/>
      <c r="H1495" s="30" t="s">
        <v>168</v>
      </c>
      <c r="I1495" s="31" t="n">
        <v>0.5</v>
      </c>
      <c r="J1495" s="31" t="s">
        <v>3470</v>
      </c>
    </row>
    <row r="1496" customFormat="false" ht="12.75" hidden="false" customHeight="false" outlineLevel="0" collapsed="false">
      <c r="A1496" s="1" t="s">
        <v>3468</v>
      </c>
      <c r="C1496" s="27" t="s">
        <v>3478</v>
      </c>
      <c r="D1496" s="27" t="s">
        <v>13</v>
      </c>
      <c r="E1496" s="97"/>
      <c r="F1496" s="31"/>
      <c r="G1496" s="27"/>
      <c r="H1496" s="30" t="s">
        <v>168</v>
      </c>
      <c r="I1496" s="31" t="n">
        <v>0.33</v>
      </c>
      <c r="J1496" s="31" t="s">
        <v>3470</v>
      </c>
    </row>
    <row r="1497" customFormat="false" ht="12.75" hidden="false" customHeight="false" outlineLevel="0" collapsed="false">
      <c r="A1497" s="1" t="s">
        <v>3468</v>
      </c>
      <c r="C1497" s="27" t="s">
        <v>3479</v>
      </c>
      <c r="D1497" s="27" t="s">
        <v>70</v>
      </c>
      <c r="E1497" s="97"/>
      <c r="F1497" s="31"/>
      <c r="G1497" s="27"/>
      <c r="H1497" s="30" t="s">
        <v>168</v>
      </c>
      <c r="I1497" s="31" t="n">
        <v>0.32</v>
      </c>
      <c r="J1497" s="31" t="s">
        <v>3470</v>
      </c>
    </row>
    <row r="1498" customFormat="false" ht="12.75" hidden="false" customHeight="false" outlineLevel="0" collapsed="false">
      <c r="A1498" s="1" t="s">
        <v>3468</v>
      </c>
      <c r="C1498" s="27" t="s">
        <v>3480</v>
      </c>
      <c r="D1498" s="27" t="s">
        <v>51</v>
      </c>
      <c r="E1498" s="97"/>
      <c r="F1498" s="31"/>
      <c r="G1498" s="27"/>
      <c r="H1498" s="30" t="s">
        <v>168</v>
      </c>
      <c r="I1498" s="31" t="n">
        <v>0.42</v>
      </c>
      <c r="J1498" s="31" t="s">
        <v>3470</v>
      </c>
    </row>
    <row r="1499" customFormat="false" ht="12.75" hidden="false" customHeight="false" outlineLevel="0" collapsed="false">
      <c r="A1499" s="1" t="s">
        <v>3468</v>
      </c>
      <c r="C1499" s="27" t="s">
        <v>3481</v>
      </c>
      <c r="D1499" s="27" t="s">
        <v>24</v>
      </c>
      <c r="E1499" s="97"/>
      <c r="F1499" s="31"/>
      <c r="G1499" s="27"/>
      <c r="H1499" s="30" t="s">
        <v>168</v>
      </c>
      <c r="I1499" s="31" t="n">
        <v>0.42</v>
      </c>
      <c r="J1499" s="31" t="s">
        <v>3470</v>
      </c>
    </row>
    <row r="1500" customFormat="false" ht="12.75" hidden="false" customHeight="false" outlineLevel="0" collapsed="false">
      <c r="A1500" s="1" t="s">
        <v>3482</v>
      </c>
      <c r="C1500" s="27" t="s">
        <v>3483</v>
      </c>
      <c r="D1500" s="27" t="s">
        <v>51</v>
      </c>
      <c r="E1500" s="97"/>
      <c r="F1500" s="31"/>
      <c r="G1500" s="27"/>
      <c r="H1500" s="30" t="s">
        <v>168</v>
      </c>
      <c r="I1500" s="31" t="n">
        <v>0.23</v>
      </c>
      <c r="J1500" s="31" t="s">
        <v>3470</v>
      </c>
    </row>
    <row r="1501" customFormat="false" ht="12.75" hidden="false" customHeight="false" outlineLevel="0" collapsed="false">
      <c r="A1501" s="1" t="s">
        <v>3482</v>
      </c>
      <c r="C1501" s="27" t="s">
        <v>3484</v>
      </c>
      <c r="D1501" s="27" t="s">
        <v>13</v>
      </c>
      <c r="E1501" s="97"/>
      <c r="F1501" s="31"/>
      <c r="G1501" s="27"/>
      <c r="H1501" s="30" t="s">
        <v>168</v>
      </c>
      <c r="I1501" s="31" t="n">
        <v>0.3</v>
      </c>
      <c r="J1501" s="31" t="s">
        <v>3470</v>
      </c>
    </row>
    <row r="1503" customFormat="false" ht="17.35" hidden="false" customHeight="false" outlineLevel="0" collapsed="false">
      <c r="C1503" s="52" t="s">
        <v>3485</v>
      </c>
      <c r="D1503" s="45" t="s">
        <v>1</v>
      </c>
    </row>
    <row r="1504" customFormat="false" ht="12.75" hidden="false" customHeight="false" outlineLevel="0" collapsed="false">
      <c r="A1504" s="1" t="s">
        <v>3486</v>
      </c>
      <c r="C1504" s="27" t="s">
        <v>3487</v>
      </c>
      <c r="D1504" s="27" t="s">
        <v>77</v>
      </c>
      <c r="E1504" s="97"/>
      <c r="F1504" s="31"/>
      <c r="G1504" s="27"/>
      <c r="H1504" s="30" t="s">
        <v>61</v>
      </c>
      <c r="I1504" s="31" t="n">
        <v>2.79</v>
      </c>
      <c r="J1504" s="31" t="s">
        <v>3470</v>
      </c>
    </row>
    <row r="1505" customFormat="false" ht="12.75" hidden="false" customHeight="false" outlineLevel="0" collapsed="false">
      <c r="A1505" s="1" t="s">
        <v>3486</v>
      </c>
      <c r="C1505" s="27" t="s">
        <v>3488</v>
      </c>
      <c r="D1505" s="27" t="s">
        <v>507</v>
      </c>
      <c r="E1505" s="97"/>
      <c r="F1505" s="31"/>
      <c r="G1505" s="27"/>
      <c r="H1505" s="30" t="s">
        <v>61</v>
      </c>
      <c r="I1505" s="31" t="n">
        <v>2.59</v>
      </c>
      <c r="J1505" s="31" t="s">
        <v>3470</v>
      </c>
    </row>
    <row r="1506" customFormat="false" ht="12.75" hidden="false" customHeight="false" outlineLevel="0" collapsed="false">
      <c r="A1506" s="1" t="s">
        <v>3486</v>
      </c>
      <c r="C1506" s="27" t="s">
        <v>3489</v>
      </c>
      <c r="D1506" s="27" t="s">
        <v>16</v>
      </c>
      <c r="E1506" s="97"/>
      <c r="F1506" s="31"/>
      <c r="G1506" s="27"/>
      <c r="H1506" s="30" t="s">
        <v>61</v>
      </c>
      <c r="I1506" s="31" t="n">
        <v>2.49</v>
      </c>
      <c r="J1506" s="31" t="s">
        <v>3470</v>
      </c>
    </row>
    <row r="1507" customFormat="false" ht="12.75" hidden="false" customHeight="false" outlineLevel="0" collapsed="false">
      <c r="A1507" s="1" t="s">
        <v>3486</v>
      </c>
      <c r="C1507" s="27" t="s">
        <v>3490</v>
      </c>
      <c r="D1507" s="27" t="s">
        <v>20</v>
      </c>
      <c r="E1507" s="97"/>
      <c r="F1507" s="31"/>
      <c r="G1507" s="27"/>
      <c r="H1507" s="30" t="s">
        <v>61</v>
      </c>
      <c r="I1507" s="31" t="n">
        <v>2.49</v>
      </c>
      <c r="J1507" s="31" t="s">
        <v>3470</v>
      </c>
    </row>
    <row r="1508" customFormat="false" ht="12.75" hidden="false" customHeight="false" outlineLevel="0" collapsed="false">
      <c r="A1508" s="1" t="s">
        <v>3486</v>
      </c>
      <c r="C1508" s="27" t="s">
        <v>3491</v>
      </c>
      <c r="D1508" s="27" t="s">
        <v>18</v>
      </c>
      <c r="E1508" s="97"/>
      <c r="F1508" s="31"/>
      <c r="G1508" s="27"/>
      <c r="H1508" s="30" t="s">
        <v>61</v>
      </c>
      <c r="I1508" s="31" t="n">
        <v>2.49</v>
      </c>
      <c r="J1508" s="31" t="s">
        <v>3470</v>
      </c>
    </row>
    <row r="1509" customFormat="false" ht="12.75" hidden="false" customHeight="false" outlineLevel="0" collapsed="false">
      <c r="A1509" s="1" t="s">
        <v>3486</v>
      </c>
      <c r="C1509" s="27" t="s">
        <v>3492</v>
      </c>
      <c r="D1509" s="27" t="s">
        <v>24</v>
      </c>
      <c r="E1509" s="97"/>
      <c r="F1509" s="31"/>
      <c r="G1509" s="27"/>
      <c r="H1509" s="30" t="s">
        <v>61</v>
      </c>
      <c r="I1509" s="31" t="n">
        <v>2.49</v>
      </c>
      <c r="J1509" s="31" t="s">
        <v>3470</v>
      </c>
    </row>
    <row r="1510" customFormat="false" ht="12.75" hidden="false" customHeight="false" outlineLevel="0" collapsed="false">
      <c r="A1510" s="1" t="s">
        <v>3486</v>
      </c>
      <c r="C1510" s="27" t="s">
        <v>3493</v>
      </c>
      <c r="D1510" s="27" t="s">
        <v>13</v>
      </c>
      <c r="E1510" s="97"/>
      <c r="F1510" s="31"/>
      <c r="G1510" s="27"/>
      <c r="H1510" s="30" t="s">
        <v>61</v>
      </c>
      <c r="I1510" s="31" t="n">
        <v>2.99</v>
      </c>
      <c r="J1510" s="31" t="s">
        <v>3470</v>
      </c>
    </row>
    <row r="1511" customFormat="false" ht="12.75" hidden="false" customHeight="false" outlineLevel="0" collapsed="false">
      <c r="A1511" s="1" t="s">
        <v>3486</v>
      </c>
      <c r="C1511" s="27" t="s">
        <v>3494</v>
      </c>
      <c r="D1511" s="27" t="s">
        <v>13</v>
      </c>
      <c r="E1511" s="97"/>
      <c r="F1511" s="31"/>
      <c r="G1511" s="27"/>
      <c r="H1511" s="30" t="s">
        <v>168</v>
      </c>
      <c r="I1511" s="31" t="n">
        <v>2.49</v>
      </c>
      <c r="J1511" s="31" t="s">
        <v>3470</v>
      </c>
    </row>
    <row r="1512" customFormat="false" ht="12.75" hidden="false" customHeight="false" outlineLevel="0" collapsed="false">
      <c r="A1512" s="1" t="s">
        <v>3495</v>
      </c>
      <c r="C1512" s="27" t="s">
        <v>3496</v>
      </c>
      <c r="D1512" s="27" t="s">
        <v>26</v>
      </c>
      <c r="E1512" s="97"/>
      <c r="F1512" s="31"/>
      <c r="G1512" s="27"/>
      <c r="H1512" s="30" t="s">
        <v>61</v>
      </c>
      <c r="I1512" s="31" t="n">
        <v>1.39</v>
      </c>
      <c r="J1512" s="31" t="s">
        <v>3470</v>
      </c>
    </row>
    <row r="1513" customFormat="false" ht="12.75" hidden="false" customHeight="false" outlineLevel="0" collapsed="false">
      <c r="A1513" s="1" t="s">
        <v>3495</v>
      </c>
      <c r="C1513" s="27" t="s">
        <v>3497</v>
      </c>
      <c r="D1513" s="27" t="s">
        <v>49</v>
      </c>
      <c r="E1513" s="97"/>
      <c r="F1513" s="31"/>
      <c r="G1513" s="27"/>
      <c r="H1513" s="30" t="s">
        <v>61</v>
      </c>
      <c r="I1513" s="31" t="n">
        <v>1.19</v>
      </c>
      <c r="J1513" s="31" t="s">
        <v>3470</v>
      </c>
    </row>
    <row r="1514" customFormat="false" ht="12.75" hidden="false" customHeight="false" outlineLevel="0" collapsed="false">
      <c r="A1514" s="1" t="s">
        <v>3495</v>
      </c>
      <c r="C1514" s="27" t="s">
        <v>3498</v>
      </c>
      <c r="D1514" s="27" t="s">
        <v>16</v>
      </c>
      <c r="E1514" s="97"/>
      <c r="F1514" s="31"/>
      <c r="G1514" s="27"/>
      <c r="H1514" s="30" t="s">
        <v>61</v>
      </c>
      <c r="I1514" s="31" t="n">
        <v>1.59</v>
      </c>
      <c r="J1514" s="31" t="s">
        <v>3470</v>
      </c>
    </row>
    <row r="1515" customFormat="false" ht="12.75" hidden="false" customHeight="false" outlineLevel="0" collapsed="false">
      <c r="A1515" s="1" t="s">
        <v>3495</v>
      </c>
      <c r="C1515" s="27" t="s">
        <v>3499</v>
      </c>
      <c r="D1515" s="27" t="s">
        <v>51</v>
      </c>
      <c r="E1515" s="97"/>
      <c r="F1515" s="31"/>
      <c r="G1515" s="27"/>
      <c r="H1515" s="30" t="s">
        <v>61</v>
      </c>
      <c r="I1515" s="31" t="n">
        <v>1.19</v>
      </c>
      <c r="J1515" s="31" t="s">
        <v>3470</v>
      </c>
    </row>
    <row r="1516" customFormat="false" ht="12.75" hidden="false" customHeight="false" outlineLevel="0" collapsed="false">
      <c r="A1516" s="1" t="s">
        <v>3495</v>
      </c>
      <c r="C1516" s="27" t="s">
        <v>3500</v>
      </c>
      <c r="D1516" s="27" t="s">
        <v>13</v>
      </c>
      <c r="E1516" s="97"/>
      <c r="F1516" s="31"/>
      <c r="G1516" s="27"/>
      <c r="H1516" s="30" t="s">
        <v>168</v>
      </c>
      <c r="I1516" s="31" t="n">
        <v>1.79</v>
      </c>
      <c r="J1516" s="31" t="s">
        <v>3470</v>
      </c>
    </row>
    <row r="1517" customFormat="false" ht="12.75" hidden="false" customHeight="false" outlineLevel="0" collapsed="false">
      <c r="A1517" s="1" t="s">
        <v>3495</v>
      </c>
      <c r="C1517" s="27" t="s">
        <v>3501</v>
      </c>
      <c r="D1517" s="27" t="s">
        <v>13</v>
      </c>
      <c r="E1517" s="97"/>
      <c r="F1517" s="31"/>
      <c r="G1517" s="27"/>
      <c r="H1517" s="30" t="s">
        <v>168</v>
      </c>
      <c r="I1517" s="31" t="n">
        <v>1.59</v>
      </c>
      <c r="J1517" s="31" t="s">
        <v>3470</v>
      </c>
    </row>
    <row r="1518" customFormat="false" ht="12.75" hidden="false" customHeight="false" outlineLevel="0" collapsed="false">
      <c r="A1518" s="1" t="s">
        <v>3495</v>
      </c>
      <c r="C1518" s="27" t="s">
        <v>3502</v>
      </c>
      <c r="D1518" s="27" t="s">
        <v>20</v>
      </c>
      <c r="E1518" s="97"/>
      <c r="F1518" s="31"/>
      <c r="G1518" s="27"/>
      <c r="H1518" s="30" t="s">
        <v>168</v>
      </c>
      <c r="I1518" s="31" t="n">
        <v>1.59</v>
      </c>
      <c r="J1518" s="31" t="s">
        <v>3470</v>
      </c>
    </row>
    <row r="1519" customFormat="false" ht="12.75" hidden="false" customHeight="false" outlineLevel="0" collapsed="false">
      <c r="A1519" s="1" t="s">
        <v>3495</v>
      </c>
      <c r="C1519" s="27" t="s">
        <v>3503</v>
      </c>
      <c r="D1519" s="27" t="s">
        <v>24</v>
      </c>
      <c r="E1519" s="97"/>
      <c r="F1519" s="31"/>
      <c r="G1519" s="27"/>
      <c r="H1519" s="30" t="s">
        <v>168</v>
      </c>
      <c r="I1519" s="31" t="n">
        <v>1.59</v>
      </c>
      <c r="J1519" s="31" t="s">
        <v>3470</v>
      </c>
    </row>
    <row r="1520" customFormat="false" ht="12.75" hidden="false" customHeight="false" outlineLevel="0" collapsed="false">
      <c r="A1520" s="1" t="s">
        <v>3495</v>
      </c>
      <c r="C1520" s="27" t="s">
        <v>3504</v>
      </c>
      <c r="D1520" s="27" t="s">
        <v>13</v>
      </c>
      <c r="E1520" s="97"/>
      <c r="F1520" s="31"/>
      <c r="G1520" s="27"/>
      <c r="H1520" s="30" t="s">
        <v>168</v>
      </c>
      <c r="I1520" s="31" t="n">
        <v>2.45</v>
      </c>
      <c r="J1520" s="31" t="s">
        <v>3470</v>
      </c>
    </row>
    <row r="1521" customFormat="false" ht="12.75" hidden="false" customHeight="false" outlineLevel="0" collapsed="false">
      <c r="A1521" s="1" t="s">
        <v>3495</v>
      </c>
      <c r="C1521" s="27" t="s">
        <v>3505</v>
      </c>
      <c r="D1521" s="27" t="s">
        <v>13</v>
      </c>
      <c r="E1521" s="97"/>
      <c r="F1521" s="31"/>
      <c r="G1521" s="27"/>
      <c r="H1521" s="30" t="s">
        <v>168</v>
      </c>
      <c r="I1521" s="31" t="n">
        <v>2.59</v>
      </c>
      <c r="J1521" s="31" t="s">
        <v>3470</v>
      </c>
    </row>
    <row r="1522" customFormat="false" ht="12.75" hidden="false" customHeight="false" outlineLevel="0" collapsed="false">
      <c r="C1522" s="27" t="s">
        <v>3506</v>
      </c>
      <c r="D1522" s="27" t="s">
        <v>583</v>
      </c>
      <c r="E1522" s="97"/>
      <c r="F1522" s="31"/>
      <c r="G1522" s="27"/>
      <c r="H1522" s="30" t="s">
        <v>168</v>
      </c>
      <c r="I1522" s="31" t="n">
        <v>1.99</v>
      </c>
      <c r="J1522" s="31" t="s">
        <v>3470</v>
      </c>
    </row>
    <row r="1524" customFormat="false" ht="17.35" hidden="false" customHeight="false" outlineLevel="0" collapsed="false">
      <c r="C1524" s="52" t="s">
        <v>3507</v>
      </c>
      <c r="D1524" s="45" t="s">
        <v>1</v>
      </c>
    </row>
    <row r="1525" customFormat="false" ht="12.75" hidden="false" customHeight="false" outlineLevel="0" collapsed="false">
      <c r="A1525" s="1" t="s">
        <v>3508</v>
      </c>
      <c r="C1525" s="27" t="s">
        <v>3509</v>
      </c>
      <c r="D1525" s="27" t="s">
        <v>88</v>
      </c>
      <c r="E1525" s="97"/>
      <c r="F1525" s="31"/>
      <c r="G1525" s="27"/>
      <c r="H1525" s="30" t="s">
        <v>61</v>
      </c>
      <c r="I1525" s="31" t="n">
        <v>1.63</v>
      </c>
      <c r="J1525" s="31" t="s">
        <v>3470</v>
      </c>
    </row>
    <row r="1526" customFormat="false" ht="12.75" hidden="false" customHeight="false" outlineLevel="0" collapsed="false">
      <c r="A1526" s="1" t="s">
        <v>3508</v>
      </c>
      <c r="C1526" s="27" t="s">
        <v>3510</v>
      </c>
      <c r="D1526" s="27" t="s">
        <v>79</v>
      </c>
      <c r="E1526" s="97"/>
      <c r="F1526" s="31"/>
      <c r="G1526" s="27"/>
      <c r="H1526" s="30" t="s">
        <v>61</v>
      </c>
      <c r="I1526" s="31" t="n">
        <v>1.66</v>
      </c>
      <c r="J1526" s="31" t="s">
        <v>3470</v>
      </c>
    </row>
    <row r="1527" customFormat="false" ht="12.75" hidden="false" customHeight="false" outlineLevel="0" collapsed="false">
      <c r="A1527" s="1" t="s">
        <v>3508</v>
      </c>
      <c r="C1527" s="27" t="s">
        <v>3511</v>
      </c>
      <c r="D1527" s="27" t="s">
        <v>13</v>
      </c>
      <c r="E1527" s="97"/>
      <c r="F1527" s="31"/>
      <c r="G1527" s="27"/>
      <c r="H1527" s="30" t="s">
        <v>61</v>
      </c>
      <c r="I1527" s="31" t="n">
        <v>2.3</v>
      </c>
      <c r="J1527" s="31" t="s">
        <v>3470</v>
      </c>
    </row>
    <row r="1528" customFormat="false" ht="12.75" hidden="false" customHeight="false" outlineLevel="0" collapsed="false">
      <c r="A1528" s="1" t="s">
        <v>3508</v>
      </c>
      <c r="C1528" s="27" t="s">
        <v>3512</v>
      </c>
      <c r="D1528" s="27" t="s">
        <v>507</v>
      </c>
      <c r="E1528" s="97"/>
      <c r="F1528" s="31"/>
      <c r="G1528" s="27"/>
      <c r="H1528" s="30" t="s">
        <v>168</v>
      </c>
      <c r="I1528" s="31" t="n">
        <v>1.99</v>
      </c>
      <c r="J1528" s="31" t="s">
        <v>3470</v>
      </c>
    </row>
    <row r="1529" customFormat="false" ht="12.75" hidden="false" customHeight="false" outlineLevel="0" collapsed="false">
      <c r="A1529" s="1" t="s">
        <v>3508</v>
      </c>
      <c r="C1529" s="27" t="s">
        <v>3513</v>
      </c>
      <c r="D1529" s="27" t="s">
        <v>20</v>
      </c>
      <c r="E1529" s="97"/>
      <c r="F1529" s="31"/>
      <c r="G1529" s="27"/>
      <c r="H1529" s="30" t="s">
        <v>168</v>
      </c>
      <c r="I1529" s="31" t="n">
        <v>1.63</v>
      </c>
      <c r="J1529" s="31" t="s">
        <v>3470</v>
      </c>
    </row>
    <row r="1530" customFormat="false" ht="12.75" hidden="false" customHeight="false" outlineLevel="0" collapsed="false">
      <c r="A1530" s="1" t="s">
        <v>3508</v>
      </c>
      <c r="C1530" s="27" t="s">
        <v>3514</v>
      </c>
      <c r="D1530" s="27" t="s">
        <v>13</v>
      </c>
      <c r="E1530" s="97"/>
      <c r="F1530" s="31"/>
      <c r="G1530" s="27"/>
      <c r="H1530" s="30" t="s">
        <v>168</v>
      </c>
      <c r="I1530" s="31" t="n">
        <v>2.46</v>
      </c>
      <c r="J1530" s="31" t="s">
        <v>3470</v>
      </c>
    </row>
    <row r="1531" customFormat="false" ht="12.75" hidden="false" customHeight="false" outlineLevel="0" collapsed="false">
      <c r="A1531" s="1" t="s">
        <v>3515</v>
      </c>
      <c r="C1531" s="27" t="s">
        <v>3516</v>
      </c>
      <c r="D1531" s="27" t="s">
        <v>13</v>
      </c>
      <c r="E1531" s="97"/>
      <c r="F1531" s="31"/>
      <c r="G1531" s="27"/>
      <c r="H1531" s="30" t="s">
        <v>168</v>
      </c>
      <c r="I1531" s="31" t="n">
        <v>1.8</v>
      </c>
      <c r="J1531" s="31" t="s">
        <v>3470</v>
      </c>
    </row>
    <row r="1532" customFormat="false" ht="12.75" hidden="false" customHeight="false" outlineLevel="0" collapsed="false">
      <c r="A1532" s="1" t="s">
        <v>3515</v>
      </c>
      <c r="C1532" s="27" t="s">
        <v>3517</v>
      </c>
      <c r="D1532" s="27" t="s">
        <v>49</v>
      </c>
      <c r="E1532" s="97"/>
      <c r="F1532" s="31"/>
      <c r="G1532" s="27"/>
      <c r="H1532" s="30" t="s">
        <v>168</v>
      </c>
      <c r="I1532" s="31" t="n">
        <v>0.68</v>
      </c>
      <c r="J1532" s="31" t="s">
        <v>3470</v>
      </c>
    </row>
    <row r="1533" customFormat="false" ht="12.75" hidden="false" customHeight="false" outlineLevel="0" collapsed="false">
      <c r="A1533" s="1" t="s">
        <v>3515</v>
      </c>
      <c r="C1533" s="27" t="s">
        <v>3518</v>
      </c>
      <c r="D1533" s="27" t="s">
        <v>13</v>
      </c>
      <c r="E1533" s="97"/>
      <c r="F1533" s="31"/>
      <c r="G1533" s="27"/>
      <c r="H1533" s="30" t="s">
        <v>168</v>
      </c>
      <c r="I1533" s="31" t="n">
        <v>1.92</v>
      </c>
      <c r="J1533" s="31" t="s">
        <v>3470</v>
      </c>
    </row>
    <row r="1535" customFormat="false" ht="17.35" hidden="false" customHeight="false" outlineLevel="0" collapsed="false">
      <c r="C1535" s="52" t="s">
        <v>3519</v>
      </c>
      <c r="D1535" s="45" t="s">
        <v>1</v>
      </c>
    </row>
    <row r="1536" customFormat="false" ht="12.75" hidden="false" customHeight="false" outlineLevel="0" collapsed="false">
      <c r="A1536" s="1" t="s">
        <v>57</v>
      </c>
      <c r="C1536" s="19" t="s">
        <v>3520</v>
      </c>
      <c r="D1536" s="19" t="s">
        <v>13</v>
      </c>
      <c r="E1536" s="20" t="n">
        <v>1.7</v>
      </c>
      <c r="F1536" s="21" t="n">
        <v>46</v>
      </c>
      <c r="G1536" s="24" t="s">
        <v>3470</v>
      </c>
      <c r="K1536" s="4"/>
    </row>
    <row r="1537" customFormat="false" ht="12.75" hidden="false" customHeight="false" outlineLevel="0" collapsed="false">
      <c r="A1537" s="1" t="s">
        <v>57</v>
      </c>
      <c r="C1537" s="19" t="s">
        <v>3521</v>
      </c>
      <c r="D1537" s="19" t="s">
        <v>13</v>
      </c>
      <c r="E1537" s="20" t="n">
        <v>2.1</v>
      </c>
      <c r="F1537" s="21" t="n">
        <v>34</v>
      </c>
      <c r="G1537" s="24" t="s">
        <v>3470</v>
      </c>
      <c r="K1537" s="4"/>
    </row>
    <row r="1538" customFormat="false" ht="12.75" hidden="false" customHeight="false" outlineLevel="0" collapsed="false">
      <c r="A1538" s="1" t="s">
        <v>57</v>
      </c>
      <c r="C1538" s="19" t="s">
        <v>3522</v>
      </c>
      <c r="D1538" s="19" t="s">
        <v>24</v>
      </c>
      <c r="E1538" s="20" t="n">
        <v>2.6</v>
      </c>
      <c r="F1538" s="21" t="n">
        <v>10.7</v>
      </c>
      <c r="G1538" s="24" t="s">
        <v>3470</v>
      </c>
      <c r="K1538" s="4"/>
    </row>
    <row r="1539" customFormat="false" ht="12.75" hidden="false" customHeight="false" outlineLevel="0" collapsed="false">
      <c r="A1539" s="1" t="s">
        <v>57</v>
      </c>
      <c r="C1539" s="19" t="s">
        <v>3523</v>
      </c>
      <c r="D1539" s="19" t="s">
        <v>3524</v>
      </c>
      <c r="E1539" s="20" t="n">
        <v>2.7</v>
      </c>
      <c r="F1539" s="21" t="n">
        <v>12</v>
      </c>
      <c r="G1539" s="24" t="s">
        <v>3470</v>
      </c>
      <c r="K1539" s="4"/>
    </row>
    <row r="1540" customFormat="false" ht="12.75" hidden="false" customHeight="false" outlineLevel="0" collapsed="false">
      <c r="A1540" s="1" t="s">
        <v>57</v>
      </c>
      <c r="C1540" s="19" t="s">
        <v>3525</v>
      </c>
      <c r="D1540" s="19" t="s">
        <v>70</v>
      </c>
      <c r="E1540" s="20" t="n">
        <v>2.8</v>
      </c>
      <c r="F1540" s="21" t="n">
        <v>10.7</v>
      </c>
      <c r="G1540" s="24" t="s">
        <v>3470</v>
      </c>
      <c r="K1540" s="4"/>
    </row>
    <row r="1541" customFormat="false" ht="12.75" hidden="false" customHeight="false" outlineLevel="0" collapsed="false">
      <c r="A1541" s="1" t="s">
        <v>57</v>
      </c>
      <c r="C1541" s="19" t="s">
        <v>3526</v>
      </c>
      <c r="D1541" s="19" t="s">
        <v>13</v>
      </c>
      <c r="E1541" s="20" t="n">
        <v>2.8</v>
      </c>
      <c r="F1541" s="21" t="n">
        <v>19.8</v>
      </c>
      <c r="G1541" s="24" t="s">
        <v>3470</v>
      </c>
      <c r="K1541" s="4"/>
    </row>
    <row r="1542" customFormat="false" ht="12.75" hidden="false" customHeight="false" outlineLevel="0" collapsed="false">
      <c r="A1542" s="1" t="s">
        <v>57</v>
      </c>
      <c r="C1542" s="19" t="s">
        <v>3527</v>
      </c>
      <c r="D1542" s="19" t="s">
        <v>16</v>
      </c>
      <c r="E1542" s="20" t="n">
        <v>2.8</v>
      </c>
      <c r="F1542" s="21" t="n">
        <v>12</v>
      </c>
      <c r="G1542" s="24" t="s">
        <v>3470</v>
      </c>
      <c r="K1542" s="4"/>
    </row>
    <row r="1543" customFormat="false" ht="12.75" hidden="false" customHeight="false" outlineLevel="0" collapsed="false">
      <c r="A1543" s="1" t="s">
        <v>57</v>
      </c>
      <c r="C1543" s="19" t="s">
        <v>3528</v>
      </c>
      <c r="D1543" s="19" t="s">
        <v>49</v>
      </c>
      <c r="E1543" s="20" t="n">
        <v>2.8</v>
      </c>
      <c r="F1543" s="21" t="n">
        <v>12</v>
      </c>
      <c r="G1543" s="24" t="s">
        <v>3470</v>
      </c>
      <c r="K1543" s="4"/>
    </row>
    <row r="1544" customFormat="false" ht="12.75" hidden="false" customHeight="false" outlineLevel="0" collapsed="false">
      <c r="A1544" s="1" t="s">
        <v>3529</v>
      </c>
      <c r="C1544" s="19" t="s">
        <v>3530</v>
      </c>
      <c r="D1544" s="19" t="s">
        <v>77</v>
      </c>
      <c r="E1544" s="20" t="n">
        <v>2.3</v>
      </c>
      <c r="F1544" s="21" t="n">
        <v>18.7</v>
      </c>
      <c r="G1544" s="24" t="s">
        <v>3470</v>
      </c>
      <c r="K1544" s="4"/>
    </row>
    <row r="1545" customFormat="false" ht="12.75" hidden="false" customHeight="false" outlineLevel="0" collapsed="false">
      <c r="A1545" s="1" t="s">
        <v>3529</v>
      </c>
      <c r="C1545" s="19" t="s">
        <v>3531</v>
      </c>
      <c r="D1545" s="19" t="s">
        <v>13</v>
      </c>
      <c r="E1545" s="20" t="n">
        <v>2.5</v>
      </c>
      <c r="F1545" s="21" t="n">
        <v>20</v>
      </c>
      <c r="G1545" s="24" t="s">
        <v>3470</v>
      </c>
      <c r="K1545" s="4"/>
    </row>
    <row r="1547" customFormat="false" ht="17.35" hidden="false" customHeight="false" outlineLevel="0" collapsed="false">
      <c r="C1547" s="15" t="s">
        <v>3560</v>
      </c>
      <c r="D1547" s="45" t="s">
        <v>1</v>
      </c>
    </row>
    <row r="1548" customFormat="false" ht="12.75" hidden="false" customHeight="false" outlineLevel="0" collapsed="false">
      <c r="A1548" s="1" t="s">
        <v>3561</v>
      </c>
      <c r="C1548" s="27" t="s">
        <v>3562</v>
      </c>
      <c r="D1548" s="27" t="s">
        <v>77</v>
      </c>
      <c r="E1548" s="28"/>
      <c r="F1548" s="29"/>
      <c r="G1548" s="27"/>
      <c r="H1548" s="30" t="s">
        <v>61</v>
      </c>
      <c r="I1548" s="31" t="n">
        <v>2.01</v>
      </c>
      <c r="J1548" s="31" t="s">
        <v>288</v>
      </c>
    </row>
    <row r="1549" customFormat="false" ht="12.75" hidden="false" customHeight="false" outlineLevel="0" collapsed="false">
      <c r="A1549" s="1" t="s">
        <v>3561</v>
      </c>
      <c r="C1549" s="27" t="s">
        <v>3563</v>
      </c>
      <c r="D1549" s="27" t="s">
        <v>507</v>
      </c>
      <c r="E1549" s="28"/>
      <c r="F1549" s="29"/>
      <c r="G1549" s="27"/>
      <c r="H1549" s="30" t="s">
        <v>168</v>
      </c>
      <c r="I1549" s="31" t="n">
        <v>2.86</v>
      </c>
      <c r="J1549" s="31" t="s">
        <v>2270</v>
      </c>
    </row>
    <row r="1550" customFormat="false" ht="12.75" hidden="false" customHeight="false" outlineLevel="0" collapsed="false">
      <c r="A1550" s="1" t="s">
        <v>3561</v>
      </c>
      <c r="C1550" s="27" t="s">
        <v>3564</v>
      </c>
      <c r="D1550" s="27" t="s">
        <v>88</v>
      </c>
      <c r="E1550" s="28"/>
      <c r="F1550" s="29"/>
      <c r="G1550" s="27"/>
      <c r="H1550" s="30" t="s">
        <v>168</v>
      </c>
      <c r="I1550" s="31" t="n">
        <v>1.81</v>
      </c>
      <c r="J1550" s="31" t="s">
        <v>2270</v>
      </c>
    </row>
    <row r="1551" customFormat="false" ht="12.75" hidden="false" customHeight="false" outlineLevel="0" collapsed="false">
      <c r="A1551" s="1" t="s">
        <v>3561</v>
      </c>
      <c r="C1551" s="27" t="s">
        <v>3565</v>
      </c>
      <c r="D1551" s="27" t="s">
        <v>13</v>
      </c>
      <c r="E1551" s="28"/>
      <c r="F1551" s="29"/>
      <c r="G1551" s="27"/>
      <c r="H1551" s="30" t="s">
        <v>61</v>
      </c>
      <c r="I1551" s="31" t="n">
        <v>1.79</v>
      </c>
      <c r="J1551" s="31" t="s">
        <v>2270</v>
      </c>
    </row>
    <row r="1552" customFormat="false" ht="12.75" hidden="false" customHeight="false" outlineLevel="0" collapsed="false">
      <c r="A1552" s="1" t="s">
        <v>3561</v>
      </c>
      <c r="C1552" s="27" t="s">
        <v>3566</v>
      </c>
      <c r="D1552" s="27" t="s">
        <v>13</v>
      </c>
      <c r="E1552" s="28"/>
      <c r="F1552" s="29"/>
      <c r="G1552" s="27"/>
      <c r="H1552" s="30" t="s">
        <v>61</v>
      </c>
      <c r="I1552" s="31" t="n">
        <v>3.47</v>
      </c>
      <c r="J1552" s="31" t="s">
        <v>288</v>
      </c>
    </row>
    <row r="1553" customFormat="false" ht="12.75" hidden="false" customHeight="false" outlineLevel="0" collapsed="false">
      <c r="A1553" s="1" t="s">
        <v>3561</v>
      </c>
      <c r="C1553" s="27" t="s">
        <v>3567</v>
      </c>
      <c r="D1553" s="27" t="s">
        <v>13</v>
      </c>
      <c r="E1553" s="28"/>
      <c r="F1553" s="29"/>
      <c r="G1553" s="27"/>
      <c r="H1553" s="30" t="s">
        <v>61</v>
      </c>
      <c r="I1553" s="31" t="n">
        <v>3.11</v>
      </c>
      <c r="J1553" s="31" t="s">
        <v>288</v>
      </c>
    </row>
    <row r="1554" customFormat="false" ht="12.75" hidden="false" customHeight="false" outlineLevel="0" collapsed="false">
      <c r="A1554" s="1" t="s">
        <v>3561</v>
      </c>
      <c r="C1554" s="27" t="s">
        <v>3568</v>
      </c>
      <c r="D1554" s="27" t="s">
        <v>13</v>
      </c>
      <c r="E1554" s="28"/>
      <c r="F1554" s="29"/>
      <c r="G1554" s="27"/>
      <c r="H1554" s="30" t="s">
        <v>61</v>
      </c>
      <c r="I1554" s="31" t="n">
        <v>3.11</v>
      </c>
      <c r="J1554" s="31" t="s">
        <v>2270</v>
      </c>
    </row>
    <row r="1555" customFormat="false" ht="12.75" hidden="false" customHeight="false" outlineLevel="0" collapsed="false">
      <c r="A1555" s="1" t="s">
        <v>3569</v>
      </c>
      <c r="C1555" s="27" t="s">
        <v>3570</v>
      </c>
      <c r="D1555" s="27" t="s">
        <v>13</v>
      </c>
      <c r="E1555" s="28"/>
      <c r="F1555" s="29"/>
      <c r="G1555" s="27"/>
      <c r="H1555" s="30" t="s">
        <v>61</v>
      </c>
      <c r="I1555" s="31" t="n">
        <v>0.61</v>
      </c>
      <c r="J1555" s="31" t="s">
        <v>288</v>
      </c>
    </row>
    <row r="1556" customFormat="false" ht="12.75" hidden="false" customHeight="false" outlineLevel="0" collapsed="false">
      <c r="A1556" s="1" t="s">
        <v>3569</v>
      </c>
      <c r="C1556" s="27" t="s">
        <v>3571</v>
      </c>
      <c r="D1556" s="27" t="s">
        <v>13</v>
      </c>
      <c r="E1556" s="28"/>
      <c r="F1556" s="29"/>
      <c r="G1556" s="27"/>
      <c r="H1556" s="30" t="s">
        <v>61</v>
      </c>
      <c r="I1556" s="31" t="n">
        <v>1.19</v>
      </c>
      <c r="J1556" s="31" t="s">
        <v>288</v>
      </c>
    </row>
    <row r="1557" customFormat="false" ht="12.75" hidden="false" customHeight="false" outlineLevel="0" collapsed="false">
      <c r="A1557" s="1" t="s">
        <v>3569</v>
      </c>
      <c r="C1557" s="27" t="s">
        <v>3572</v>
      </c>
      <c r="D1557" s="27" t="s">
        <v>13</v>
      </c>
      <c r="E1557" s="28"/>
      <c r="F1557" s="29"/>
      <c r="G1557" s="27"/>
      <c r="H1557" s="30" t="s">
        <v>61</v>
      </c>
      <c r="I1557" s="31" t="n">
        <v>0.61</v>
      </c>
      <c r="J1557" s="31" t="s">
        <v>288</v>
      </c>
    </row>
    <row r="1558" customFormat="false" ht="12.75" hidden="false" customHeight="false" outlineLevel="0" collapsed="false">
      <c r="A1558" s="1" t="s">
        <v>3569</v>
      </c>
      <c r="C1558" s="27" t="s">
        <v>3573</v>
      </c>
      <c r="D1558" s="27" t="s">
        <v>22</v>
      </c>
      <c r="E1558" s="28"/>
      <c r="F1558" s="29"/>
      <c r="G1558" s="27"/>
      <c r="H1558" s="30" t="s">
        <v>61</v>
      </c>
      <c r="I1558" s="31" t="n">
        <v>0.45</v>
      </c>
      <c r="J1558" s="31" t="s">
        <v>2270</v>
      </c>
    </row>
    <row r="1559" customFormat="false" ht="12.75" hidden="false" customHeight="false" outlineLevel="0" collapsed="false">
      <c r="A1559" s="1" t="s">
        <v>3569</v>
      </c>
      <c r="C1559" s="27" t="s">
        <v>3574</v>
      </c>
      <c r="D1559" s="27" t="s">
        <v>16</v>
      </c>
      <c r="E1559" s="28"/>
      <c r="F1559" s="29"/>
      <c r="G1559" s="27"/>
      <c r="H1559" s="30" t="s">
        <v>168</v>
      </c>
      <c r="I1559" s="31" t="n">
        <v>0.45</v>
      </c>
      <c r="J1559" s="31" t="s">
        <v>2270</v>
      </c>
    </row>
    <row r="1560" customFormat="false" ht="12.75" hidden="false" customHeight="false" outlineLevel="0" collapsed="false">
      <c r="A1560" s="1" t="s">
        <v>3569</v>
      </c>
      <c r="C1560" s="27" t="s">
        <v>3575</v>
      </c>
      <c r="D1560" s="27" t="s">
        <v>13</v>
      </c>
      <c r="E1560" s="28"/>
      <c r="F1560" s="29"/>
      <c r="G1560" s="27"/>
      <c r="H1560" s="30" t="s">
        <v>61</v>
      </c>
      <c r="I1560" s="31" t="n">
        <v>1.59</v>
      </c>
      <c r="J1560" s="31" t="s">
        <v>2270</v>
      </c>
    </row>
    <row r="1561" customFormat="false" ht="12.75" hidden="false" customHeight="false" outlineLevel="0" collapsed="false">
      <c r="A1561" s="1" t="s">
        <v>3569</v>
      </c>
      <c r="C1561" s="27" t="s">
        <v>3576</v>
      </c>
      <c r="D1561" s="27" t="s">
        <v>1363</v>
      </c>
      <c r="E1561" s="28"/>
      <c r="F1561" s="29"/>
      <c r="G1561" s="27"/>
      <c r="H1561" s="30" t="s">
        <v>168</v>
      </c>
      <c r="I1561" s="31" t="n">
        <v>0.45</v>
      </c>
      <c r="J1561" s="31" t="s">
        <v>2270</v>
      </c>
    </row>
    <row r="1562" customFormat="false" ht="12.75" hidden="false" customHeight="false" outlineLevel="0" collapsed="false">
      <c r="A1562" s="1" t="s">
        <v>3569</v>
      </c>
      <c r="C1562" s="27" t="s">
        <v>3577</v>
      </c>
      <c r="D1562" s="27" t="s">
        <v>18</v>
      </c>
      <c r="E1562" s="28"/>
      <c r="F1562" s="29"/>
      <c r="G1562" s="27"/>
      <c r="H1562" s="30" t="s">
        <v>168</v>
      </c>
      <c r="I1562" s="31" t="n">
        <v>0.29</v>
      </c>
      <c r="J1562" s="31" t="s">
        <v>288</v>
      </c>
    </row>
    <row r="1563" customFormat="false" ht="12.75" hidden="false" customHeight="false" outlineLevel="0" collapsed="false">
      <c r="A1563" s="1" t="s">
        <v>3569</v>
      </c>
      <c r="C1563" s="27" t="s">
        <v>3578</v>
      </c>
      <c r="D1563" s="27" t="s">
        <v>13</v>
      </c>
      <c r="E1563" s="28"/>
      <c r="F1563" s="29"/>
      <c r="G1563" s="27"/>
      <c r="H1563" s="30" t="s">
        <v>61</v>
      </c>
      <c r="I1563" s="31" t="n">
        <v>1.69</v>
      </c>
      <c r="J1563" s="31" t="s">
        <v>2270</v>
      </c>
    </row>
    <row r="1564" customFormat="false" ht="12.75" hidden="false" customHeight="false" outlineLevel="0" collapsed="false">
      <c r="A1564" s="1" t="s">
        <v>3569</v>
      </c>
      <c r="C1564" s="27" t="s">
        <v>3579</v>
      </c>
      <c r="D1564" s="27" t="s">
        <v>13</v>
      </c>
      <c r="E1564" s="28"/>
      <c r="F1564" s="29"/>
      <c r="G1564" s="27"/>
      <c r="H1564" s="30" t="s">
        <v>168</v>
      </c>
      <c r="I1564" s="31" t="n">
        <v>1.59</v>
      </c>
      <c r="J1564" s="31" t="s">
        <v>2270</v>
      </c>
    </row>
    <row r="1565" customFormat="false" ht="12.75" hidden="false" customHeight="false" outlineLevel="0" collapsed="false">
      <c r="A1565" s="1" t="s">
        <v>3561</v>
      </c>
      <c r="C1565" s="27" t="s">
        <v>3580</v>
      </c>
      <c r="D1565" s="27" t="s">
        <v>13</v>
      </c>
      <c r="E1565" s="28"/>
      <c r="F1565" s="29"/>
      <c r="G1565" s="27"/>
      <c r="H1565" s="30" t="s">
        <v>61</v>
      </c>
      <c r="I1565" s="31" t="n">
        <v>3.11</v>
      </c>
      <c r="J1565" s="31" t="s">
        <v>2270</v>
      </c>
    </row>
    <row r="1566" customFormat="false" ht="12.75" hidden="false" customHeight="false" outlineLevel="0" collapsed="false">
      <c r="A1566" s="1" t="s">
        <v>3569</v>
      </c>
      <c r="C1566" s="27" t="s">
        <v>3581</v>
      </c>
      <c r="D1566" s="27" t="s">
        <v>20</v>
      </c>
      <c r="E1566" s="28"/>
      <c r="F1566" s="29"/>
      <c r="G1566" s="27"/>
      <c r="H1566" s="30" t="s">
        <v>61</v>
      </c>
      <c r="I1566" s="31" t="n">
        <v>0.45</v>
      </c>
      <c r="J1566" s="31" t="s">
        <v>2270</v>
      </c>
    </row>
    <row r="1567" customFormat="false" ht="12.75" hidden="false" customHeight="false" outlineLevel="0" collapsed="false">
      <c r="A1567" s="1" t="s">
        <v>3569</v>
      </c>
      <c r="C1567" s="27" t="s">
        <v>3582</v>
      </c>
      <c r="D1567" s="27" t="s">
        <v>26</v>
      </c>
      <c r="E1567" s="28"/>
      <c r="F1567" s="29"/>
      <c r="G1567" s="27"/>
      <c r="H1567" s="30" t="s">
        <v>168</v>
      </c>
      <c r="I1567" s="31" t="n">
        <v>0.45</v>
      </c>
      <c r="J1567" s="31" t="s">
        <v>2270</v>
      </c>
    </row>
    <row r="1568" customFormat="false" ht="12.75" hidden="false" customHeight="false" outlineLevel="0" collapsed="false">
      <c r="A1568" s="1" t="s">
        <v>3569</v>
      </c>
      <c r="C1568" s="27" t="s">
        <v>3583</v>
      </c>
      <c r="D1568" s="27" t="s">
        <v>49</v>
      </c>
      <c r="E1568" s="28"/>
      <c r="F1568" s="29"/>
      <c r="G1568" s="27"/>
      <c r="H1568" s="30" t="s">
        <v>168</v>
      </c>
      <c r="I1568" s="31" t="n">
        <v>0.45</v>
      </c>
      <c r="J1568" s="31" t="s">
        <v>2270</v>
      </c>
    </row>
    <row r="1569" customFormat="false" ht="12.75" hidden="false" customHeight="false" outlineLevel="0" collapsed="false">
      <c r="A1569" s="1" t="s">
        <v>3569</v>
      </c>
      <c r="C1569" s="27" t="s">
        <v>3584</v>
      </c>
      <c r="D1569" s="27" t="s">
        <v>13</v>
      </c>
      <c r="E1569" s="28"/>
      <c r="F1569" s="29"/>
      <c r="G1569" s="27"/>
      <c r="H1569" s="30" t="s">
        <v>168</v>
      </c>
      <c r="I1569" s="31" t="n">
        <v>1.79</v>
      </c>
      <c r="J1569" s="31" t="s">
        <v>2270</v>
      </c>
    </row>
    <row r="1571" customFormat="false" ht="17.35" hidden="false" customHeight="false" outlineLevel="0" collapsed="false">
      <c r="C1571" s="15" t="s">
        <v>3613</v>
      </c>
      <c r="D1571" s="45" t="s">
        <v>1</v>
      </c>
    </row>
    <row r="1572" customFormat="false" ht="12.75" hidden="false" customHeight="false" outlineLevel="0" collapsed="false">
      <c r="A1572" s="1" t="s">
        <v>3614</v>
      </c>
      <c r="C1572" s="27" t="s">
        <v>3615</v>
      </c>
      <c r="D1572" s="27" t="s">
        <v>77</v>
      </c>
      <c r="E1572" s="28"/>
      <c r="F1572" s="29"/>
      <c r="G1572" s="27"/>
      <c r="H1572" s="30" t="s">
        <v>61</v>
      </c>
      <c r="I1572" s="31" t="n">
        <v>9.69</v>
      </c>
      <c r="J1572" s="31" t="s">
        <v>2377</v>
      </c>
    </row>
    <row r="1573" customFormat="false" ht="12.75" hidden="false" customHeight="false" outlineLevel="0" collapsed="false">
      <c r="A1573" s="1" t="s">
        <v>3614</v>
      </c>
      <c r="C1573" s="27" t="s">
        <v>3616</v>
      </c>
      <c r="D1573" s="27" t="s">
        <v>16</v>
      </c>
      <c r="E1573" s="28"/>
      <c r="F1573" s="29"/>
      <c r="G1573" s="27"/>
      <c r="H1573" s="30" t="s">
        <v>61</v>
      </c>
      <c r="I1573" s="31" t="n">
        <v>6.24</v>
      </c>
      <c r="J1573" s="31" t="s">
        <v>2377</v>
      </c>
    </row>
    <row r="1574" customFormat="false" ht="12.75" hidden="false" customHeight="false" outlineLevel="0" collapsed="false">
      <c r="A1574" s="1" t="s">
        <v>3614</v>
      </c>
      <c r="C1574" s="27" t="s">
        <v>3617</v>
      </c>
      <c r="D1574" s="27" t="s">
        <v>22</v>
      </c>
      <c r="E1574" s="28"/>
      <c r="F1574" s="29"/>
      <c r="G1574" s="27"/>
      <c r="H1574" s="30" t="s">
        <v>168</v>
      </c>
      <c r="I1574" s="31" t="n">
        <v>6.32</v>
      </c>
      <c r="J1574" s="31" t="s">
        <v>2377</v>
      </c>
    </row>
    <row r="1575" customFormat="false" ht="12.75" hidden="false" customHeight="false" outlineLevel="0" collapsed="false">
      <c r="A1575" s="1" t="s">
        <v>3614</v>
      </c>
      <c r="C1575" s="27" t="s">
        <v>3618</v>
      </c>
      <c r="D1575" s="27" t="s">
        <v>20</v>
      </c>
      <c r="E1575" s="28"/>
      <c r="F1575" s="29"/>
      <c r="G1575" s="27"/>
      <c r="H1575" s="30" t="s">
        <v>168</v>
      </c>
      <c r="I1575" s="31" t="n">
        <v>6.9</v>
      </c>
      <c r="J1575" s="31" t="s">
        <v>2377</v>
      </c>
    </row>
    <row r="1576" customFormat="false" ht="12.75" hidden="false" customHeight="false" outlineLevel="0" collapsed="false">
      <c r="A1576" s="1" t="s">
        <v>3614</v>
      </c>
      <c r="C1576" s="27" t="s">
        <v>3619</v>
      </c>
      <c r="D1576" s="27" t="s">
        <v>13</v>
      </c>
      <c r="E1576" s="28"/>
      <c r="F1576" s="29"/>
      <c r="G1576" s="27"/>
      <c r="H1576" s="30" t="s">
        <v>168</v>
      </c>
      <c r="I1576" s="31" t="n">
        <v>6.24</v>
      </c>
      <c r="J1576" s="31" t="s">
        <v>2377</v>
      </c>
    </row>
    <row r="1577" customFormat="false" ht="12.75" hidden="false" customHeight="false" outlineLevel="0" collapsed="false">
      <c r="A1577" s="1" t="s">
        <v>3620</v>
      </c>
      <c r="B1577" s="1" t="s">
        <v>67</v>
      </c>
      <c r="C1577" s="90" t="s">
        <v>3621</v>
      </c>
      <c r="D1577" s="90" t="s">
        <v>70</v>
      </c>
      <c r="E1577" s="91" t="n">
        <v>1.9</v>
      </c>
      <c r="F1577" s="92" t="n">
        <v>1.52</v>
      </c>
      <c r="G1577" s="96" t="s">
        <v>1526</v>
      </c>
      <c r="H1577" s="96" t="s">
        <v>168</v>
      </c>
      <c r="I1577" s="96" t="n">
        <v>6.32</v>
      </c>
      <c r="J1577" s="96" t="s">
        <v>2377</v>
      </c>
    </row>
    <row r="1578" customFormat="false" ht="12.75" hidden="false" customHeight="false" outlineLevel="0" collapsed="false">
      <c r="A1578" s="1" t="s">
        <v>3622</v>
      </c>
      <c r="C1578" s="70" t="s">
        <v>3623</v>
      </c>
      <c r="D1578" s="70" t="s">
        <v>13</v>
      </c>
      <c r="E1578" s="72" t="n">
        <v>2</v>
      </c>
      <c r="F1578" s="73" t="n">
        <v>1.03</v>
      </c>
      <c r="G1578" s="74" t="s">
        <v>2422</v>
      </c>
      <c r="I1578" s="4"/>
    </row>
    <row r="1579" customFormat="false" ht="12.75" hidden="false" customHeight="false" outlineLevel="0" collapsed="false">
      <c r="A1579" s="1" t="s">
        <v>3620</v>
      </c>
      <c r="C1579" s="70" t="s">
        <v>3624</v>
      </c>
      <c r="D1579" s="70" t="s">
        <v>77</v>
      </c>
      <c r="E1579" s="72" t="n">
        <v>2.1</v>
      </c>
      <c r="F1579" s="73" t="n">
        <v>1.78</v>
      </c>
      <c r="G1579" s="74" t="s">
        <v>2422</v>
      </c>
      <c r="I1579" s="4"/>
    </row>
    <row r="1580" customFormat="false" ht="12.75" hidden="false" customHeight="false" outlineLevel="0" collapsed="false">
      <c r="A1580" s="1" t="s">
        <v>3622</v>
      </c>
      <c r="C1580" s="90" t="s">
        <v>3625</v>
      </c>
      <c r="D1580" s="90" t="s">
        <v>13</v>
      </c>
      <c r="E1580" s="91" t="n">
        <v>2.1</v>
      </c>
      <c r="F1580" s="92" t="n">
        <v>1.21</v>
      </c>
      <c r="G1580" s="96" t="s">
        <v>2422</v>
      </c>
      <c r="H1580" s="96" t="s">
        <v>3626</v>
      </c>
      <c r="I1580" s="96" t="n">
        <v>6.05</v>
      </c>
      <c r="J1580" s="96" t="s">
        <v>2377</v>
      </c>
    </row>
    <row r="1581" customFormat="false" ht="12.75" hidden="false" customHeight="false" outlineLevel="0" collapsed="false">
      <c r="A1581" s="1" t="s">
        <v>3620</v>
      </c>
      <c r="C1581" s="90" t="s">
        <v>3627</v>
      </c>
      <c r="D1581" s="90" t="s">
        <v>13</v>
      </c>
      <c r="E1581" s="91" t="n">
        <v>2.1</v>
      </c>
      <c r="F1581" s="92" t="n">
        <v>2</v>
      </c>
      <c r="G1581" s="96" t="s">
        <v>2422</v>
      </c>
      <c r="H1581" s="96" t="s">
        <v>168</v>
      </c>
      <c r="I1581" s="96" t="n">
        <v>10.98</v>
      </c>
      <c r="J1581" s="96" t="s">
        <v>2377</v>
      </c>
    </row>
    <row r="1582" customFormat="false" ht="12.75" hidden="false" customHeight="false" outlineLevel="0" collapsed="false">
      <c r="A1582" s="1" t="s">
        <v>3620</v>
      </c>
      <c r="C1582" s="70" t="s">
        <v>3628</v>
      </c>
      <c r="D1582" s="70" t="s">
        <v>16</v>
      </c>
      <c r="E1582" s="72" t="n">
        <v>2.2</v>
      </c>
      <c r="F1582" s="73" t="n">
        <v>1.25</v>
      </c>
      <c r="G1582" s="74" t="s">
        <v>2422</v>
      </c>
      <c r="I1582" s="4"/>
    </row>
    <row r="1583" customFormat="false" ht="12.75" hidden="false" customHeight="false" outlineLevel="0" collapsed="false">
      <c r="A1583" s="1" t="s">
        <v>3622</v>
      </c>
      <c r="C1583" s="70" t="s">
        <v>3629</v>
      </c>
      <c r="D1583" s="70" t="s">
        <v>20</v>
      </c>
      <c r="E1583" s="72" t="n">
        <v>2.2</v>
      </c>
      <c r="F1583" s="73" t="n">
        <v>1</v>
      </c>
      <c r="G1583" s="74" t="s">
        <v>2422</v>
      </c>
      <c r="I1583" s="4"/>
    </row>
    <row r="1584" customFormat="false" ht="12.75" hidden="false" customHeight="false" outlineLevel="0" collapsed="false">
      <c r="A1584" s="1" t="s">
        <v>3622</v>
      </c>
      <c r="C1584" s="70" t="s">
        <v>3630</v>
      </c>
      <c r="D1584" s="70" t="s">
        <v>51</v>
      </c>
      <c r="E1584" s="72" t="n">
        <v>2.2</v>
      </c>
      <c r="F1584" s="73" t="n">
        <v>1</v>
      </c>
      <c r="G1584" s="74" t="s">
        <v>2422</v>
      </c>
      <c r="I1584" s="4"/>
    </row>
    <row r="1585" customFormat="false" ht="12.75" hidden="false" customHeight="false" outlineLevel="0" collapsed="false">
      <c r="A1585" s="1" t="s">
        <v>3622</v>
      </c>
      <c r="C1585" s="70" t="s">
        <v>3631</v>
      </c>
      <c r="D1585" s="70" t="s">
        <v>22</v>
      </c>
      <c r="E1585" s="72" t="n">
        <v>2.3</v>
      </c>
      <c r="F1585" s="73" t="n">
        <v>0.83</v>
      </c>
      <c r="G1585" s="74" t="s">
        <v>2422</v>
      </c>
      <c r="I1585" s="4"/>
    </row>
    <row r="1586" customFormat="false" ht="12.75" hidden="false" customHeight="false" outlineLevel="0" collapsed="false">
      <c r="A1586" s="1" t="s">
        <v>3622</v>
      </c>
      <c r="C1586" s="90" t="s">
        <v>3632</v>
      </c>
      <c r="D1586" s="90" t="s">
        <v>16</v>
      </c>
      <c r="E1586" s="91" t="n">
        <v>2.3</v>
      </c>
      <c r="F1586" s="92" t="n">
        <v>1</v>
      </c>
      <c r="G1586" s="96" t="s">
        <v>2422</v>
      </c>
      <c r="H1586" s="96" t="s">
        <v>3626</v>
      </c>
      <c r="I1586" s="96" t="n">
        <v>2.77</v>
      </c>
      <c r="J1586" s="96" t="s">
        <v>2377</v>
      </c>
    </row>
    <row r="1587" customFormat="false" ht="12.75" hidden="false" customHeight="false" outlineLevel="0" collapsed="false">
      <c r="A1587" s="1" t="s">
        <v>3622</v>
      </c>
      <c r="C1587" s="90" t="s">
        <v>3633</v>
      </c>
      <c r="D1587" s="90" t="s">
        <v>49</v>
      </c>
      <c r="E1587" s="91" t="n">
        <v>2.3</v>
      </c>
      <c r="F1587" s="92" t="n">
        <v>0.74</v>
      </c>
      <c r="G1587" s="96" t="s">
        <v>2422</v>
      </c>
      <c r="H1587" s="96" t="s">
        <v>3626</v>
      </c>
      <c r="I1587" s="96" t="n">
        <v>2.77</v>
      </c>
      <c r="J1587" s="96" t="s">
        <v>2377</v>
      </c>
    </row>
    <row r="1588" customFormat="false" ht="12.75" hidden="false" customHeight="false" outlineLevel="0" collapsed="false">
      <c r="A1588" s="1" t="s">
        <v>3622</v>
      </c>
      <c r="C1588" s="70" t="s">
        <v>3634</v>
      </c>
      <c r="D1588" s="70" t="s">
        <v>13</v>
      </c>
      <c r="E1588" s="72" t="n">
        <v>2.3</v>
      </c>
      <c r="F1588" s="73" t="n">
        <v>0.93</v>
      </c>
      <c r="G1588" s="74" t="s">
        <v>2422</v>
      </c>
      <c r="I1588" s="4"/>
    </row>
    <row r="1589" customFormat="false" ht="12.75" hidden="false" customHeight="false" outlineLevel="0" collapsed="false">
      <c r="A1589" s="1" t="s">
        <v>3635</v>
      </c>
      <c r="C1589" s="70" t="s">
        <v>3636</v>
      </c>
      <c r="D1589" s="70" t="s">
        <v>13</v>
      </c>
      <c r="E1589" s="72" t="n">
        <v>2.1</v>
      </c>
      <c r="F1589" s="73" t="n">
        <v>1.78</v>
      </c>
      <c r="G1589" s="74" t="s">
        <v>2422</v>
      </c>
      <c r="I1589" s="4"/>
    </row>
    <row r="1590" customFormat="false" ht="12.75" hidden="false" customHeight="false" outlineLevel="0" collapsed="false">
      <c r="A1590" s="1" t="s">
        <v>3635</v>
      </c>
      <c r="C1590" s="70" t="s">
        <v>3637</v>
      </c>
      <c r="D1590" s="70" t="s">
        <v>70</v>
      </c>
      <c r="E1590" s="72" t="n">
        <v>2.2</v>
      </c>
      <c r="F1590" s="73" t="n">
        <v>1.1</v>
      </c>
      <c r="G1590" s="74" t="s">
        <v>2422</v>
      </c>
      <c r="I1590" s="4"/>
    </row>
    <row r="1591" customFormat="false" ht="12.75" hidden="false" customHeight="false" outlineLevel="0" collapsed="false">
      <c r="A1591" s="1" t="s">
        <v>3635</v>
      </c>
      <c r="C1591" s="70" t="s">
        <v>3638</v>
      </c>
      <c r="D1591" s="70" t="s">
        <v>13</v>
      </c>
      <c r="E1591" s="72" t="n">
        <v>2.2</v>
      </c>
      <c r="F1591" s="73" t="n">
        <v>1.04</v>
      </c>
      <c r="G1591" s="74" t="s">
        <v>2422</v>
      </c>
      <c r="I1591" s="4"/>
    </row>
    <row r="1592" customFormat="false" ht="12.75" hidden="false" customHeight="false" outlineLevel="0" collapsed="false">
      <c r="A1592" s="1" t="s">
        <v>3635</v>
      </c>
      <c r="C1592" s="70" t="s">
        <v>3639</v>
      </c>
      <c r="D1592" s="70" t="s">
        <v>88</v>
      </c>
      <c r="E1592" s="72" t="n">
        <v>2.4</v>
      </c>
      <c r="F1592" s="73" t="n">
        <v>1.14</v>
      </c>
      <c r="G1592" s="74" t="s">
        <v>2422</v>
      </c>
      <c r="I1592" s="4"/>
    </row>
    <row r="1593" customFormat="false" ht="12.75" hidden="false" customHeight="false" outlineLevel="0" collapsed="false">
      <c r="A1593" s="1" t="s">
        <v>3640</v>
      </c>
      <c r="C1593" s="27" t="s">
        <v>3641</v>
      </c>
      <c r="D1593" s="27" t="s">
        <v>79</v>
      </c>
      <c r="E1593" s="28"/>
      <c r="F1593" s="29"/>
      <c r="G1593" s="27"/>
      <c r="H1593" s="30" t="s">
        <v>61</v>
      </c>
      <c r="I1593" s="31" t="n">
        <v>2.31</v>
      </c>
      <c r="J1593" s="31" t="s">
        <v>3609</v>
      </c>
    </row>
    <row r="1594" customFormat="false" ht="12.75" hidden="false" customHeight="false" outlineLevel="0" collapsed="false">
      <c r="A1594" s="1" t="s">
        <v>3640</v>
      </c>
      <c r="C1594" s="27" t="s">
        <v>3642</v>
      </c>
      <c r="D1594" s="27" t="s">
        <v>77</v>
      </c>
      <c r="E1594" s="28"/>
      <c r="F1594" s="29"/>
      <c r="G1594" s="27"/>
      <c r="H1594" s="30" t="s">
        <v>168</v>
      </c>
      <c r="I1594" s="31" t="n">
        <v>2.39</v>
      </c>
      <c r="J1594" s="31" t="s">
        <v>3609</v>
      </c>
    </row>
    <row r="1595" customFormat="false" ht="12.75" hidden="false" customHeight="false" outlineLevel="0" collapsed="false">
      <c r="A1595" s="1" t="s">
        <v>3640</v>
      </c>
      <c r="C1595" s="27" t="s">
        <v>3643</v>
      </c>
      <c r="D1595" s="27" t="s">
        <v>3644</v>
      </c>
      <c r="E1595" s="28"/>
      <c r="F1595" s="29"/>
      <c r="G1595" s="27"/>
      <c r="H1595" s="30" t="s">
        <v>168</v>
      </c>
      <c r="I1595" s="31" t="n">
        <v>2.49</v>
      </c>
      <c r="J1595" s="31" t="s">
        <v>3609</v>
      </c>
    </row>
    <row r="1596" customFormat="false" ht="12.75" hidden="false" customHeight="false" outlineLevel="0" collapsed="false">
      <c r="A1596" s="1" t="s">
        <v>3640</v>
      </c>
      <c r="C1596" s="27" t="s">
        <v>3645</v>
      </c>
      <c r="D1596" s="27" t="s">
        <v>13</v>
      </c>
      <c r="E1596" s="28"/>
      <c r="F1596" s="29"/>
      <c r="G1596" s="27"/>
      <c r="H1596" s="30" t="s">
        <v>168</v>
      </c>
      <c r="I1596" s="31" t="n">
        <v>3.19</v>
      </c>
      <c r="J1596" s="31" t="s">
        <v>3609</v>
      </c>
    </row>
    <row r="1597" customFormat="false" ht="12.75" hidden="false" customHeight="false" outlineLevel="0" collapsed="false">
      <c r="A1597" s="1" t="s">
        <v>3635</v>
      </c>
      <c r="C1597" s="27" t="s">
        <v>3646</v>
      </c>
      <c r="D1597" s="27" t="s">
        <v>13</v>
      </c>
      <c r="E1597" s="28"/>
      <c r="F1597" s="29"/>
      <c r="G1597" s="27"/>
      <c r="H1597" s="30" t="s">
        <v>168</v>
      </c>
      <c r="I1597" s="31" t="n">
        <v>3.79</v>
      </c>
      <c r="J1597" s="31" t="s">
        <v>3609</v>
      </c>
    </row>
    <row r="1598" customFormat="false" ht="12.75" hidden="false" customHeight="false" outlineLevel="0" collapsed="false">
      <c r="A1598" s="1" t="s">
        <v>3635</v>
      </c>
      <c r="C1598" s="27" t="s">
        <v>3647</v>
      </c>
      <c r="D1598" s="27" t="s">
        <v>13</v>
      </c>
      <c r="E1598" s="28"/>
      <c r="F1598" s="29"/>
      <c r="G1598" s="27"/>
      <c r="H1598" s="30" t="s">
        <v>168</v>
      </c>
      <c r="I1598" s="31" t="n">
        <v>2.72</v>
      </c>
      <c r="J1598" s="31" t="s">
        <v>3609</v>
      </c>
    </row>
    <row r="1599" customFormat="false" ht="12.75" hidden="false" customHeight="false" outlineLevel="0" collapsed="false">
      <c r="A1599" s="1" t="s">
        <v>3635</v>
      </c>
      <c r="C1599" s="27" t="s">
        <v>3648</v>
      </c>
      <c r="D1599" s="27" t="s">
        <v>13</v>
      </c>
      <c r="E1599" s="28"/>
      <c r="F1599" s="29"/>
      <c r="G1599" s="27"/>
      <c r="H1599" s="30" t="s">
        <v>168</v>
      </c>
      <c r="I1599" s="31" t="n">
        <v>2.99</v>
      </c>
      <c r="J1599" s="31" t="s">
        <v>3609</v>
      </c>
    </row>
    <row r="1601" customFormat="false" ht="17.35" hidden="false" customHeight="false" outlineLevel="0" collapsed="false">
      <c r="C1601" s="15" t="s">
        <v>3811</v>
      </c>
      <c r="D1601" s="45" t="s">
        <v>1</v>
      </c>
    </row>
    <row r="1602" customFormat="false" ht="12.75" hidden="false" customHeight="false" outlineLevel="0" collapsed="false">
      <c r="A1602" s="1" t="s">
        <v>3812</v>
      </c>
      <c r="C1602" s="27" t="s">
        <v>3813</v>
      </c>
      <c r="D1602" s="27" t="s">
        <v>88</v>
      </c>
      <c r="E1602" s="28"/>
      <c r="F1602" s="29"/>
      <c r="G1602" s="27"/>
      <c r="H1602" s="30" t="s">
        <v>61</v>
      </c>
      <c r="I1602" s="31" t="n">
        <v>3.3</v>
      </c>
      <c r="J1602" s="31" t="s">
        <v>3814</v>
      </c>
    </row>
    <row r="1603" customFormat="false" ht="12.75" hidden="false" customHeight="false" outlineLevel="0" collapsed="false">
      <c r="A1603" s="1" t="s">
        <v>3812</v>
      </c>
      <c r="C1603" s="27" t="s">
        <v>3815</v>
      </c>
      <c r="D1603" s="27" t="s">
        <v>18</v>
      </c>
      <c r="E1603" s="28"/>
      <c r="F1603" s="29"/>
      <c r="G1603" s="27"/>
      <c r="H1603" s="30" t="s">
        <v>61</v>
      </c>
      <c r="I1603" s="31" t="n">
        <v>3.3</v>
      </c>
      <c r="J1603" s="31" t="s">
        <v>3814</v>
      </c>
    </row>
    <row r="1604" customFormat="false" ht="12.75" hidden="false" customHeight="false" outlineLevel="0" collapsed="false">
      <c r="A1604" s="1" t="s">
        <v>3812</v>
      </c>
      <c r="C1604" s="27" t="s">
        <v>3816</v>
      </c>
      <c r="D1604" s="27" t="s">
        <v>51</v>
      </c>
      <c r="E1604" s="28"/>
      <c r="F1604" s="29"/>
      <c r="G1604" s="27"/>
      <c r="H1604" s="30" t="s">
        <v>61</v>
      </c>
      <c r="I1604" s="31" t="n">
        <v>3.3</v>
      </c>
      <c r="J1604" s="31" t="s">
        <v>3814</v>
      </c>
    </row>
    <row r="1605" customFormat="false" ht="12.75" hidden="false" customHeight="false" outlineLevel="0" collapsed="false">
      <c r="A1605" s="1" t="s">
        <v>3812</v>
      </c>
      <c r="C1605" s="27" t="s">
        <v>3817</v>
      </c>
      <c r="D1605" s="27" t="s">
        <v>13</v>
      </c>
      <c r="E1605" s="28"/>
      <c r="F1605" s="29"/>
      <c r="G1605" s="27"/>
      <c r="H1605" s="30" t="s">
        <v>168</v>
      </c>
      <c r="I1605" s="31" t="n">
        <v>15.98</v>
      </c>
      <c r="J1605" s="31" t="s">
        <v>3814</v>
      </c>
    </row>
    <row r="1606" customFormat="false" ht="12.75" hidden="false" customHeight="false" outlineLevel="0" collapsed="false">
      <c r="A1606" s="1" t="s">
        <v>3812</v>
      </c>
      <c r="C1606" s="27" t="s">
        <v>3818</v>
      </c>
      <c r="D1606" s="27" t="s">
        <v>79</v>
      </c>
      <c r="E1606" s="28"/>
      <c r="F1606" s="29"/>
      <c r="G1606" s="27"/>
      <c r="H1606" s="30" t="s">
        <v>168</v>
      </c>
      <c r="I1606" s="31" t="n">
        <v>3.78</v>
      </c>
      <c r="J1606" s="31" t="s">
        <v>3814</v>
      </c>
    </row>
    <row r="1607" customFormat="false" ht="12.75" hidden="false" customHeight="false" outlineLevel="0" collapsed="false">
      <c r="A1607" s="1" t="s">
        <v>3812</v>
      </c>
      <c r="C1607" s="27" t="s">
        <v>3819</v>
      </c>
      <c r="D1607" s="27" t="s">
        <v>20</v>
      </c>
      <c r="E1607" s="28"/>
      <c r="F1607" s="29"/>
      <c r="G1607" s="27"/>
      <c r="H1607" s="30" t="s">
        <v>168</v>
      </c>
      <c r="I1607" s="31" t="n">
        <v>3.3</v>
      </c>
      <c r="J1607" s="31" t="s">
        <v>3814</v>
      </c>
    </row>
    <row r="1608" customFormat="false" ht="12.75" hidden="false" customHeight="false" outlineLevel="0" collapsed="false">
      <c r="A1608" s="1" t="s">
        <v>3812</v>
      </c>
      <c r="C1608" s="27" t="s">
        <v>3820</v>
      </c>
      <c r="D1608" s="27" t="s">
        <v>13</v>
      </c>
      <c r="E1608" s="28"/>
      <c r="F1608" s="29"/>
      <c r="G1608" s="27"/>
      <c r="H1608" s="30" t="s">
        <v>168</v>
      </c>
      <c r="I1608" s="31" t="n">
        <v>11.58</v>
      </c>
      <c r="J1608" s="31" t="s">
        <v>3814</v>
      </c>
    </row>
    <row r="1609" customFormat="false" ht="12.75" hidden="false" customHeight="false" outlineLevel="0" collapsed="false">
      <c r="A1609" s="1" t="s">
        <v>3812</v>
      </c>
      <c r="C1609" s="27" t="s">
        <v>3821</v>
      </c>
      <c r="D1609" s="27" t="s">
        <v>24</v>
      </c>
      <c r="E1609" s="28"/>
      <c r="F1609" s="29"/>
      <c r="G1609" s="27"/>
      <c r="H1609" s="30" t="s">
        <v>168</v>
      </c>
      <c r="I1609" s="31" t="n">
        <v>3.3</v>
      </c>
      <c r="J1609" s="31" t="s">
        <v>3814</v>
      </c>
    </row>
    <row r="1610" customFormat="false" ht="12.75" hidden="false" customHeight="false" outlineLevel="0" collapsed="false">
      <c r="A1610" s="1" t="s">
        <v>3822</v>
      </c>
      <c r="C1610" s="27" t="s">
        <v>3823</v>
      </c>
      <c r="D1610" s="27" t="s">
        <v>70</v>
      </c>
      <c r="E1610" s="28"/>
      <c r="F1610" s="29"/>
      <c r="G1610" s="27"/>
      <c r="H1610" s="30" t="s">
        <v>61</v>
      </c>
      <c r="I1610" s="31" t="n">
        <v>1.39</v>
      </c>
      <c r="J1610" s="31" t="s">
        <v>3814</v>
      </c>
    </row>
    <row r="1611" customFormat="false" ht="12.75" hidden="false" customHeight="false" outlineLevel="0" collapsed="false">
      <c r="A1611" s="1" t="s">
        <v>3822</v>
      </c>
      <c r="C1611" s="27" t="s">
        <v>3824</v>
      </c>
      <c r="D1611" s="27" t="s">
        <v>390</v>
      </c>
      <c r="E1611" s="28"/>
      <c r="F1611" s="29"/>
      <c r="G1611" s="27"/>
      <c r="H1611" s="30" t="s">
        <v>61</v>
      </c>
      <c r="I1611" s="31" t="n">
        <v>1.39</v>
      </c>
      <c r="J1611" s="31" t="s">
        <v>3814</v>
      </c>
    </row>
    <row r="1612" customFormat="false" ht="12.75" hidden="false" customHeight="false" outlineLevel="0" collapsed="false">
      <c r="A1612" s="1" t="s">
        <v>3822</v>
      </c>
      <c r="C1612" s="27" t="s">
        <v>3825</v>
      </c>
      <c r="D1612" s="27" t="s">
        <v>13</v>
      </c>
      <c r="E1612" s="28"/>
      <c r="F1612" s="29"/>
      <c r="G1612" s="27"/>
      <c r="H1612" s="30" t="s">
        <v>61</v>
      </c>
      <c r="I1612" s="31" t="n">
        <v>5.05</v>
      </c>
      <c r="J1612" s="31" t="s">
        <v>3814</v>
      </c>
    </row>
    <row r="1613" customFormat="false" ht="12.75" hidden="false" customHeight="false" outlineLevel="0" collapsed="false">
      <c r="A1613" s="1" t="s">
        <v>3822</v>
      </c>
      <c r="C1613" s="27" t="s">
        <v>3826</v>
      </c>
      <c r="D1613" s="27" t="s">
        <v>16</v>
      </c>
      <c r="E1613" s="28"/>
      <c r="F1613" s="29"/>
      <c r="G1613" s="27"/>
      <c r="H1613" s="30" t="s">
        <v>61</v>
      </c>
      <c r="I1613" s="31" t="n">
        <v>1.39</v>
      </c>
      <c r="J1613" s="31" t="s">
        <v>3814</v>
      </c>
    </row>
    <row r="1614" customFormat="false" ht="12.75" hidden="false" customHeight="false" outlineLevel="0" collapsed="false">
      <c r="A1614" s="1" t="s">
        <v>3822</v>
      </c>
      <c r="C1614" s="27" t="s">
        <v>95</v>
      </c>
      <c r="D1614" s="27" t="s">
        <v>13</v>
      </c>
      <c r="E1614" s="28"/>
      <c r="F1614" s="29"/>
      <c r="G1614" s="27"/>
      <c r="H1614" s="30" t="s">
        <v>61</v>
      </c>
      <c r="I1614" s="31" t="n">
        <v>6.12</v>
      </c>
      <c r="J1614" s="31" t="s">
        <v>3814</v>
      </c>
    </row>
    <row r="1615" customFormat="false" ht="12.75" hidden="false" customHeight="false" outlineLevel="0" collapsed="false">
      <c r="A1615" s="1" t="s">
        <v>3822</v>
      </c>
      <c r="C1615" s="27" t="s">
        <v>3827</v>
      </c>
      <c r="D1615" s="27" t="s">
        <v>583</v>
      </c>
      <c r="E1615" s="28"/>
      <c r="F1615" s="29"/>
      <c r="G1615" s="27"/>
      <c r="H1615" s="30" t="s">
        <v>61</v>
      </c>
      <c r="I1615" s="31" t="n">
        <v>4.65</v>
      </c>
      <c r="J1615" s="31" t="s">
        <v>3814</v>
      </c>
    </row>
    <row r="1616" customFormat="false" ht="12.75" hidden="false" customHeight="false" outlineLevel="0" collapsed="false">
      <c r="A1616" s="1" t="s">
        <v>3822</v>
      </c>
      <c r="C1616" s="27" t="s">
        <v>3828</v>
      </c>
      <c r="D1616" s="27" t="s">
        <v>26</v>
      </c>
      <c r="E1616" s="28"/>
      <c r="F1616" s="29"/>
      <c r="G1616" s="27"/>
      <c r="H1616" s="30" t="s">
        <v>61</v>
      </c>
      <c r="I1616" s="31" t="n">
        <v>1.39</v>
      </c>
      <c r="J1616" s="31" t="s">
        <v>3814</v>
      </c>
    </row>
    <row r="1617" customFormat="false" ht="12.75" hidden="false" customHeight="false" outlineLevel="0" collapsed="false">
      <c r="A1617" s="1" t="s">
        <v>3822</v>
      </c>
      <c r="C1617" s="27" t="s">
        <v>3829</v>
      </c>
      <c r="D1617" s="27" t="s">
        <v>49</v>
      </c>
      <c r="E1617" s="28"/>
      <c r="F1617" s="29"/>
      <c r="G1617" s="27"/>
      <c r="H1617" s="30" t="s">
        <v>61</v>
      </c>
      <c r="I1617" s="31" t="n">
        <v>1.39</v>
      </c>
      <c r="J1617" s="31" t="s">
        <v>3814</v>
      </c>
    </row>
    <row r="1618" customFormat="false" ht="12.75" hidden="false" customHeight="false" outlineLevel="0" collapsed="false">
      <c r="A1618" s="1" t="s">
        <v>3822</v>
      </c>
      <c r="C1618" s="27" t="s">
        <v>3830</v>
      </c>
      <c r="D1618" s="27" t="s">
        <v>13</v>
      </c>
      <c r="E1618" s="28"/>
      <c r="F1618" s="29"/>
      <c r="G1618" s="27"/>
      <c r="H1618" s="30" t="s">
        <v>168</v>
      </c>
      <c r="I1618" s="31" t="n">
        <v>5.32</v>
      </c>
      <c r="J1618" s="31" t="s">
        <v>3814</v>
      </c>
    </row>
    <row r="1620" customFormat="false" ht="17.35" hidden="false" customHeight="false" outlineLevel="0" collapsed="false">
      <c r="C1620" s="15" t="s">
        <v>3831</v>
      </c>
      <c r="D1620" s="45" t="s">
        <v>1</v>
      </c>
    </row>
    <row r="1621" customFormat="false" ht="12.75" hidden="false" customHeight="false" outlineLevel="0" collapsed="false">
      <c r="A1621" s="1" t="s">
        <v>3832</v>
      </c>
      <c r="C1621" s="27" t="s">
        <v>3833</v>
      </c>
      <c r="D1621" s="27" t="s">
        <v>13</v>
      </c>
      <c r="E1621" s="28"/>
      <c r="F1621" s="29"/>
      <c r="G1621" s="27"/>
      <c r="H1621" s="30" t="s">
        <v>61</v>
      </c>
      <c r="I1621" s="31" t="n">
        <v>1.73</v>
      </c>
      <c r="J1621" s="31" t="s">
        <v>3814</v>
      </c>
    </row>
    <row r="1622" customFormat="false" ht="12.75" hidden="false" customHeight="false" outlineLevel="0" collapsed="false">
      <c r="A1622" s="1" t="s">
        <v>3832</v>
      </c>
      <c r="C1622" s="27" t="s">
        <v>3834</v>
      </c>
      <c r="D1622" s="27" t="s">
        <v>507</v>
      </c>
      <c r="E1622" s="28"/>
      <c r="F1622" s="29"/>
      <c r="G1622" s="27"/>
      <c r="H1622" s="30" t="s">
        <v>61</v>
      </c>
      <c r="I1622" s="31" t="n">
        <v>1.29</v>
      </c>
      <c r="J1622" s="31" t="s">
        <v>3814</v>
      </c>
    </row>
    <row r="1623" customFormat="false" ht="12.75" hidden="false" customHeight="false" outlineLevel="0" collapsed="false">
      <c r="A1623" s="1" t="s">
        <v>3832</v>
      </c>
      <c r="C1623" s="27" t="s">
        <v>3835</v>
      </c>
      <c r="D1623" s="27" t="s">
        <v>88</v>
      </c>
      <c r="E1623" s="28"/>
      <c r="F1623" s="29"/>
      <c r="G1623" s="27"/>
      <c r="H1623" s="30" t="s">
        <v>61</v>
      </c>
      <c r="I1623" s="31" t="n">
        <v>0.92</v>
      </c>
      <c r="J1623" s="31" t="s">
        <v>3814</v>
      </c>
    </row>
    <row r="1624" customFormat="false" ht="12.75" hidden="false" customHeight="false" outlineLevel="0" collapsed="false">
      <c r="A1624" s="1" t="s">
        <v>3832</v>
      </c>
      <c r="C1624" s="27" t="s">
        <v>3836</v>
      </c>
      <c r="D1624" s="27" t="s">
        <v>20</v>
      </c>
      <c r="E1624" s="28"/>
      <c r="F1624" s="29"/>
      <c r="G1624" s="27"/>
      <c r="H1624" s="30" t="s">
        <v>61</v>
      </c>
      <c r="I1624" s="31" t="n">
        <v>1.03</v>
      </c>
      <c r="J1624" s="31" t="s">
        <v>3814</v>
      </c>
    </row>
    <row r="1625" customFormat="false" ht="12.75" hidden="false" customHeight="false" outlineLevel="0" collapsed="false">
      <c r="A1625" s="1" t="s">
        <v>3832</v>
      </c>
      <c r="C1625" s="27" t="s">
        <v>3837</v>
      </c>
      <c r="D1625" s="27" t="s">
        <v>13</v>
      </c>
      <c r="E1625" s="28"/>
      <c r="F1625" s="29"/>
      <c r="G1625" s="27"/>
      <c r="H1625" s="30" t="s">
        <v>61</v>
      </c>
      <c r="I1625" s="31" t="n">
        <v>2.16</v>
      </c>
      <c r="J1625" s="31" t="s">
        <v>3814</v>
      </c>
    </row>
    <row r="1627" customFormat="false" ht="17.35" hidden="false" customHeight="false" outlineLevel="0" collapsed="false">
      <c r="C1627" s="15" t="s">
        <v>3838</v>
      </c>
      <c r="D1627" s="45" t="s">
        <v>1</v>
      </c>
    </row>
    <row r="1628" customFormat="false" ht="12.75" hidden="false" customHeight="false" outlineLevel="0" collapsed="false">
      <c r="A1628" s="1" t="s">
        <v>3839</v>
      </c>
      <c r="C1628" s="27" t="s">
        <v>3840</v>
      </c>
      <c r="D1628" s="27" t="s">
        <v>77</v>
      </c>
      <c r="E1628" s="28"/>
      <c r="F1628" s="29"/>
      <c r="G1628" s="27"/>
      <c r="H1628" s="30" t="s">
        <v>61</v>
      </c>
      <c r="I1628" s="31" t="n">
        <v>0.37</v>
      </c>
      <c r="J1628" s="31" t="s">
        <v>3814</v>
      </c>
    </row>
    <row r="1629" customFormat="false" ht="12.75" hidden="false" customHeight="false" outlineLevel="0" collapsed="false">
      <c r="A1629" s="1" t="s">
        <v>3839</v>
      </c>
      <c r="C1629" s="27" t="s">
        <v>3841</v>
      </c>
      <c r="D1629" s="27" t="s">
        <v>22</v>
      </c>
      <c r="E1629" s="28"/>
      <c r="F1629" s="29"/>
      <c r="G1629" s="27"/>
      <c r="H1629" s="30" t="s">
        <v>61</v>
      </c>
      <c r="I1629" s="31" t="n">
        <v>0.24</v>
      </c>
      <c r="J1629" s="31" t="s">
        <v>3814</v>
      </c>
    </row>
    <row r="1630" customFormat="false" ht="12.75" hidden="false" customHeight="false" outlineLevel="0" collapsed="false">
      <c r="A1630" s="1" t="s">
        <v>3839</v>
      </c>
      <c r="C1630" s="27" t="s">
        <v>3842</v>
      </c>
      <c r="D1630" s="27" t="s">
        <v>88</v>
      </c>
      <c r="E1630" s="28"/>
      <c r="F1630" s="29"/>
      <c r="G1630" s="27"/>
      <c r="H1630" s="30" t="s">
        <v>168</v>
      </c>
      <c r="I1630" s="31" t="n">
        <v>0.24</v>
      </c>
      <c r="J1630" s="31" t="s">
        <v>3814</v>
      </c>
    </row>
    <row r="1631" customFormat="false" ht="12.75" hidden="false" customHeight="false" outlineLevel="0" collapsed="false">
      <c r="A1631" s="1" t="s">
        <v>3839</v>
      </c>
      <c r="C1631" s="27" t="s">
        <v>3843</v>
      </c>
      <c r="D1631" s="27" t="s">
        <v>13</v>
      </c>
      <c r="E1631" s="28"/>
      <c r="F1631" s="29"/>
      <c r="G1631" s="27"/>
      <c r="H1631" s="30" t="s">
        <v>168</v>
      </c>
      <c r="I1631" s="31" t="n">
        <v>0.24</v>
      </c>
      <c r="J1631" s="31" t="s">
        <v>3814</v>
      </c>
    </row>
    <row r="1632" customFormat="false" ht="12.75" hidden="false" customHeight="false" outlineLevel="0" collapsed="false">
      <c r="A1632" s="1" t="s">
        <v>3844</v>
      </c>
      <c r="C1632" s="27" t="s">
        <v>3845</v>
      </c>
      <c r="D1632" s="27" t="s">
        <v>49</v>
      </c>
      <c r="E1632" s="28"/>
      <c r="F1632" s="29"/>
      <c r="G1632" s="27"/>
      <c r="H1632" s="30" t="s">
        <v>61</v>
      </c>
      <c r="I1632" s="31" t="n">
        <v>0.17</v>
      </c>
      <c r="J1632" s="31" t="s">
        <v>3814</v>
      </c>
    </row>
    <row r="1633" customFormat="false" ht="12.75" hidden="false" customHeight="false" outlineLevel="0" collapsed="false">
      <c r="A1633" s="1" t="s">
        <v>3844</v>
      </c>
      <c r="C1633" s="27" t="s">
        <v>3846</v>
      </c>
      <c r="D1633" s="27" t="s">
        <v>13</v>
      </c>
      <c r="E1633" s="28"/>
      <c r="F1633" s="29"/>
      <c r="G1633" s="27"/>
      <c r="H1633" s="30" t="s">
        <v>168</v>
      </c>
      <c r="I1633" s="31" t="n">
        <v>0.3</v>
      </c>
      <c r="J1633" s="31" t="s">
        <v>3814</v>
      </c>
    </row>
    <row r="1634" customFormat="false" ht="12.75" hidden="false" customHeight="false" outlineLevel="0" collapsed="false">
      <c r="A1634" s="1" t="s">
        <v>3844</v>
      </c>
      <c r="C1634" s="27" t="s">
        <v>3847</v>
      </c>
      <c r="D1634" s="27" t="s">
        <v>24</v>
      </c>
      <c r="E1634" s="28"/>
      <c r="F1634" s="29"/>
      <c r="G1634" s="27"/>
      <c r="H1634" s="30" t="s">
        <v>168</v>
      </c>
      <c r="I1634" s="31" t="n">
        <v>0.17</v>
      </c>
      <c r="J1634" s="31" t="s">
        <v>3814</v>
      </c>
    </row>
    <row r="1636" customFormat="false" ht="17.35" hidden="false" customHeight="false" outlineLevel="0" collapsed="false">
      <c r="C1636" s="15" t="s">
        <v>3848</v>
      </c>
      <c r="D1636" s="45" t="s">
        <v>1</v>
      </c>
    </row>
    <row r="1637" customFormat="false" ht="12.75" hidden="false" customHeight="false" outlineLevel="0" collapsed="false">
      <c r="A1637" s="1" t="s">
        <v>3849</v>
      </c>
      <c r="C1637" s="70" t="s">
        <v>3850</v>
      </c>
      <c r="D1637" s="70" t="s">
        <v>13</v>
      </c>
      <c r="E1637" s="72" t="n">
        <v>1.7</v>
      </c>
      <c r="F1637" s="73" t="n">
        <v>3.3</v>
      </c>
      <c r="G1637" s="74" t="s">
        <v>3814</v>
      </c>
      <c r="I1637" s="4"/>
    </row>
    <row r="1638" customFormat="false" ht="12.75" hidden="false" customHeight="false" outlineLevel="0" collapsed="false">
      <c r="A1638" s="1" t="s">
        <v>3849</v>
      </c>
      <c r="C1638" s="70" t="s">
        <v>3851</v>
      </c>
      <c r="D1638" s="70" t="s">
        <v>13</v>
      </c>
      <c r="E1638" s="72" t="n">
        <v>1.7</v>
      </c>
      <c r="F1638" s="73" t="n">
        <v>3.3</v>
      </c>
      <c r="G1638" s="74" t="s">
        <v>3814</v>
      </c>
      <c r="I1638" s="4"/>
    </row>
    <row r="1639" customFormat="false" ht="12.75" hidden="false" customHeight="false" outlineLevel="0" collapsed="false">
      <c r="A1639" s="1" t="s">
        <v>3849</v>
      </c>
      <c r="C1639" s="70" t="s">
        <v>3852</v>
      </c>
      <c r="D1639" s="70" t="s">
        <v>13</v>
      </c>
      <c r="E1639" s="72" t="n">
        <v>2</v>
      </c>
      <c r="F1639" s="73" t="n">
        <v>3.2</v>
      </c>
      <c r="G1639" s="74" t="s">
        <v>3814</v>
      </c>
      <c r="I1639" s="4"/>
    </row>
    <row r="1640" customFormat="false" ht="12.75" hidden="false" customHeight="false" outlineLevel="0" collapsed="false">
      <c r="A1640" s="1" t="s">
        <v>3849</v>
      </c>
      <c r="C1640" s="70" t="s">
        <v>3853</v>
      </c>
      <c r="D1640" s="70" t="s">
        <v>70</v>
      </c>
      <c r="E1640" s="72" t="n">
        <v>2.1</v>
      </c>
      <c r="F1640" s="73" t="n">
        <v>3.29</v>
      </c>
      <c r="G1640" s="74" t="s">
        <v>3814</v>
      </c>
      <c r="I1640" s="4"/>
    </row>
    <row r="1641" customFormat="false" ht="12.75" hidden="false" customHeight="false" outlineLevel="0" collapsed="false">
      <c r="A1641" s="1" t="s">
        <v>3849</v>
      </c>
      <c r="C1641" s="70" t="s">
        <v>3854</v>
      </c>
      <c r="D1641" s="70" t="s">
        <v>24</v>
      </c>
      <c r="E1641" s="72" t="n">
        <v>2.1</v>
      </c>
      <c r="F1641" s="73" t="n">
        <v>2.29</v>
      </c>
      <c r="G1641" s="74" t="s">
        <v>3814</v>
      </c>
      <c r="I1641" s="4"/>
    </row>
    <row r="1642" customFormat="false" ht="12.75" hidden="false" customHeight="false" outlineLevel="0" collapsed="false">
      <c r="A1642" s="1" t="s">
        <v>3849</v>
      </c>
      <c r="C1642" s="70" t="s">
        <v>3855</v>
      </c>
      <c r="D1642" s="70" t="s">
        <v>13</v>
      </c>
      <c r="E1642" s="72" t="n">
        <v>2.5</v>
      </c>
      <c r="F1642" s="73" t="n">
        <v>2.99</v>
      </c>
      <c r="G1642" s="74" t="s">
        <v>3814</v>
      </c>
      <c r="I1642" s="4"/>
    </row>
    <row r="1643" customFormat="false" ht="12.75" hidden="false" customHeight="false" outlineLevel="0" collapsed="false">
      <c r="A1643" s="1" t="s">
        <v>3856</v>
      </c>
      <c r="C1643" s="70" t="s">
        <v>3857</v>
      </c>
      <c r="D1643" s="70" t="s">
        <v>77</v>
      </c>
      <c r="E1643" s="72" t="n">
        <v>2.5</v>
      </c>
      <c r="F1643" s="73" t="n">
        <v>2.49</v>
      </c>
      <c r="G1643" s="74" t="s">
        <v>3814</v>
      </c>
      <c r="I1643" s="4"/>
    </row>
    <row r="1645" customFormat="false" ht="17.35" hidden="false" customHeight="false" outlineLevel="0" collapsed="false">
      <c r="C1645" s="15" t="s">
        <v>3858</v>
      </c>
      <c r="D1645" s="45" t="s">
        <v>1</v>
      </c>
    </row>
    <row r="1646" customFormat="false" ht="12.75" hidden="false" customHeight="false" outlineLevel="0" collapsed="false">
      <c r="A1646" s="1" t="s">
        <v>3859</v>
      </c>
      <c r="C1646" s="27" t="s">
        <v>3860</v>
      </c>
      <c r="D1646" s="27" t="s">
        <v>3644</v>
      </c>
      <c r="E1646" s="28"/>
      <c r="F1646" s="29"/>
      <c r="G1646" s="27"/>
      <c r="H1646" s="30" t="s">
        <v>61</v>
      </c>
      <c r="I1646" s="31" t="n">
        <v>1.15</v>
      </c>
      <c r="J1646" s="107" t="s">
        <v>2875</v>
      </c>
    </row>
    <row r="1647" customFormat="false" ht="12.75" hidden="false" customHeight="false" outlineLevel="0" collapsed="false">
      <c r="A1647" s="1" t="s">
        <v>3859</v>
      </c>
      <c r="C1647" s="27" t="s">
        <v>3861</v>
      </c>
      <c r="D1647" s="27" t="s">
        <v>20</v>
      </c>
      <c r="E1647" s="28"/>
      <c r="F1647" s="29"/>
      <c r="G1647" s="27"/>
      <c r="H1647" s="30" t="s">
        <v>61</v>
      </c>
      <c r="I1647" s="31" t="n">
        <v>1.15</v>
      </c>
      <c r="J1647" s="107" t="s">
        <v>2875</v>
      </c>
    </row>
    <row r="1648" customFormat="false" ht="12.75" hidden="false" customHeight="false" outlineLevel="0" collapsed="false">
      <c r="A1648" s="1" t="s">
        <v>3859</v>
      </c>
      <c r="C1648" s="27" t="s">
        <v>3862</v>
      </c>
      <c r="D1648" s="27" t="s">
        <v>2319</v>
      </c>
      <c r="E1648" s="28"/>
      <c r="F1648" s="29"/>
      <c r="G1648" s="27"/>
      <c r="H1648" s="30" t="s">
        <v>168</v>
      </c>
      <c r="I1648" s="31" t="n">
        <v>1.59</v>
      </c>
      <c r="J1648" s="107" t="s">
        <v>2875</v>
      </c>
    </row>
    <row r="1649" customFormat="false" ht="12.75" hidden="false" customHeight="false" outlineLevel="0" collapsed="false">
      <c r="A1649" s="1" t="s">
        <v>3859</v>
      </c>
      <c r="C1649" s="27" t="s">
        <v>3863</v>
      </c>
      <c r="D1649" s="27"/>
      <c r="E1649" s="28"/>
      <c r="F1649" s="29"/>
      <c r="G1649" s="27"/>
      <c r="H1649" s="30" t="s">
        <v>168</v>
      </c>
      <c r="I1649" s="31" t="n">
        <v>1.55</v>
      </c>
      <c r="J1649" s="107" t="s">
        <v>2875</v>
      </c>
    </row>
    <row r="1650" customFormat="false" ht="12.75" hidden="false" customHeight="false" outlineLevel="0" collapsed="false">
      <c r="A1650" s="1" t="s">
        <v>3859</v>
      </c>
      <c r="C1650" s="27" t="s">
        <v>3864</v>
      </c>
      <c r="D1650" s="27" t="s">
        <v>13</v>
      </c>
      <c r="E1650" s="28"/>
      <c r="F1650" s="29"/>
      <c r="G1650" s="27"/>
      <c r="H1650" s="30" t="s">
        <v>168</v>
      </c>
      <c r="I1650" s="31" t="n">
        <v>1.49</v>
      </c>
      <c r="J1650" s="107" t="s">
        <v>2875</v>
      </c>
    </row>
    <row r="1651" customFormat="false" ht="12.75" hidden="false" customHeight="false" outlineLevel="0" collapsed="false">
      <c r="A1651" s="1" t="s">
        <v>3859</v>
      </c>
      <c r="C1651" s="27" t="s">
        <v>3865</v>
      </c>
      <c r="D1651" s="27" t="s">
        <v>13</v>
      </c>
      <c r="E1651" s="28"/>
      <c r="F1651" s="29"/>
      <c r="G1651" s="27"/>
      <c r="H1651" s="30" t="s">
        <v>168</v>
      </c>
      <c r="I1651" s="31" t="n">
        <v>1.39</v>
      </c>
      <c r="J1651" s="107" t="s">
        <v>2875</v>
      </c>
    </row>
    <row r="1652" customFormat="false" ht="12.75" hidden="false" customHeight="false" outlineLevel="0" collapsed="false">
      <c r="A1652" s="1" t="s">
        <v>3859</v>
      </c>
      <c r="C1652" s="27" t="s">
        <v>3866</v>
      </c>
      <c r="D1652" s="27" t="s">
        <v>51</v>
      </c>
      <c r="E1652" s="28"/>
      <c r="F1652" s="29"/>
      <c r="G1652" s="27"/>
      <c r="H1652" s="30" t="s">
        <v>168</v>
      </c>
      <c r="I1652" s="31" t="n">
        <v>1.5</v>
      </c>
      <c r="J1652" s="107" t="s">
        <v>2875</v>
      </c>
    </row>
    <row r="1653" customFormat="false" ht="12.75" hidden="false" customHeight="false" outlineLevel="0" collapsed="false">
      <c r="A1653" s="1" t="s">
        <v>3859</v>
      </c>
      <c r="C1653" s="27" t="s">
        <v>3867</v>
      </c>
      <c r="D1653" s="27" t="s">
        <v>13</v>
      </c>
      <c r="E1653" s="28"/>
      <c r="F1653" s="29"/>
      <c r="G1653" s="27"/>
      <c r="H1653" s="30" t="s">
        <v>168</v>
      </c>
      <c r="I1653" s="31" t="n">
        <v>1.79</v>
      </c>
      <c r="J1653" s="107" t="s">
        <v>2875</v>
      </c>
    </row>
    <row r="1655" customFormat="false" ht="17.35" hidden="false" customHeight="false" outlineLevel="0" collapsed="false">
      <c r="C1655" s="15" t="s">
        <v>3868</v>
      </c>
      <c r="D1655" s="45" t="s">
        <v>1</v>
      </c>
    </row>
    <row r="1656" customFormat="false" ht="12.75" hidden="false" customHeight="false" outlineLevel="0" collapsed="false">
      <c r="A1656" s="1" t="s">
        <v>3869</v>
      </c>
      <c r="C1656" s="27" t="s">
        <v>3870</v>
      </c>
      <c r="D1656" s="27" t="s">
        <v>20</v>
      </c>
      <c r="E1656" s="28"/>
      <c r="F1656" s="29"/>
      <c r="G1656" s="27"/>
      <c r="H1656" s="30" t="s">
        <v>61</v>
      </c>
      <c r="I1656" s="31" t="n">
        <v>0.22</v>
      </c>
      <c r="J1656" s="107" t="s">
        <v>2875</v>
      </c>
    </row>
    <row r="1657" customFormat="false" ht="12.75" hidden="false" customHeight="false" outlineLevel="0" collapsed="false">
      <c r="A1657" s="1" t="s">
        <v>3869</v>
      </c>
      <c r="C1657" s="27" t="s">
        <v>3871</v>
      </c>
      <c r="D1657" s="27" t="s">
        <v>51</v>
      </c>
      <c r="E1657" s="28"/>
      <c r="F1657" s="29"/>
      <c r="G1657" s="27"/>
      <c r="H1657" s="30" t="s">
        <v>61</v>
      </c>
      <c r="I1657" s="31" t="n">
        <v>0.22</v>
      </c>
      <c r="J1657" s="107" t="s">
        <v>2875</v>
      </c>
    </row>
    <row r="1658" customFormat="false" ht="12.75" hidden="false" customHeight="false" outlineLevel="0" collapsed="false">
      <c r="A1658" s="1" t="s">
        <v>3869</v>
      </c>
      <c r="C1658" s="27" t="s">
        <v>3872</v>
      </c>
      <c r="D1658" s="27" t="s">
        <v>13</v>
      </c>
      <c r="E1658" s="28"/>
      <c r="F1658" s="29"/>
      <c r="G1658" s="27"/>
      <c r="H1658" s="30" t="s">
        <v>168</v>
      </c>
      <c r="I1658" s="31" t="n">
        <v>0.46</v>
      </c>
      <c r="J1658" s="107" t="s">
        <v>2875</v>
      </c>
    </row>
    <row r="1659" customFormat="false" ht="12.75" hidden="false" customHeight="false" outlineLevel="0" collapsed="false">
      <c r="A1659" s="1" t="s">
        <v>3869</v>
      </c>
      <c r="C1659" s="27" t="s">
        <v>3873</v>
      </c>
      <c r="D1659" s="27" t="s">
        <v>13</v>
      </c>
      <c r="E1659" s="28"/>
      <c r="F1659" s="29"/>
      <c r="G1659" s="27"/>
      <c r="H1659" s="30" t="s">
        <v>168</v>
      </c>
      <c r="I1659" s="31" t="n">
        <v>0.24</v>
      </c>
      <c r="J1659" s="107" t="s">
        <v>2875</v>
      </c>
    </row>
    <row r="1661" customFormat="false" ht="17.35" hidden="false" customHeight="false" outlineLevel="0" collapsed="false">
      <c r="C1661" s="15" t="s">
        <v>3874</v>
      </c>
      <c r="D1661" s="45" t="s">
        <v>1</v>
      </c>
    </row>
    <row r="1662" customFormat="false" ht="12.75" hidden="false" customHeight="false" outlineLevel="0" collapsed="false">
      <c r="A1662" s="1" t="s">
        <v>3875</v>
      </c>
      <c r="C1662" s="27" t="s">
        <v>3876</v>
      </c>
      <c r="D1662" s="27" t="s">
        <v>18</v>
      </c>
      <c r="E1662" s="28"/>
      <c r="F1662" s="29"/>
      <c r="G1662" s="27"/>
      <c r="H1662" s="30" t="s">
        <v>61</v>
      </c>
      <c r="I1662" s="31" t="n">
        <v>4.38</v>
      </c>
      <c r="J1662" s="107" t="s">
        <v>2875</v>
      </c>
    </row>
    <row r="1663" customFormat="false" ht="12.75" hidden="false" customHeight="false" outlineLevel="0" collapsed="false">
      <c r="A1663" s="1" t="s">
        <v>3875</v>
      </c>
      <c r="C1663" s="27" t="s">
        <v>3877</v>
      </c>
      <c r="D1663" s="27" t="s">
        <v>390</v>
      </c>
      <c r="E1663" s="28"/>
      <c r="F1663" s="29"/>
      <c r="G1663" s="27"/>
      <c r="H1663" s="30" t="s">
        <v>61</v>
      </c>
      <c r="I1663" s="31" t="n">
        <v>4.58</v>
      </c>
      <c r="J1663" s="107" t="s">
        <v>2875</v>
      </c>
    </row>
    <row r="1664" customFormat="false" ht="12.75" hidden="false" customHeight="false" outlineLevel="0" collapsed="false">
      <c r="A1664" s="1" t="s">
        <v>3875</v>
      </c>
      <c r="C1664" s="27" t="s">
        <v>3878</v>
      </c>
      <c r="D1664" s="27" t="s">
        <v>16</v>
      </c>
      <c r="E1664" s="28"/>
      <c r="F1664" s="29"/>
      <c r="G1664" s="27"/>
      <c r="H1664" s="30" t="s">
        <v>168</v>
      </c>
      <c r="I1664" s="31" t="n">
        <v>7.98</v>
      </c>
      <c r="J1664" s="107" t="s">
        <v>2875</v>
      </c>
    </row>
    <row r="1665" customFormat="false" ht="12.75" hidden="false" customHeight="false" outlineLevel="0" collapsed="false">
      <c r="A1665" s="1" t="s">
        <v>3875</v>
      </c>
      <c r="C1665" s="27" t="s">
        <v>3879</v>
      </c>
      <c r="D1665" s="27" t="s">
        <v>583</v>
      </c>
      <c r="E1665" s="28"/>
      <c r="F1665" s="29"/>
      <c r="G1665" s="27"/>
      <c r="H1665" s="30" t="s">
        <v>168</v>
      </c>
      <c r="I1665" s="31" t="n">
        <v>5.98</v>
      </c>
      <c r="J1665" s="107" t="s">
        <v>2875</v>
      </c>
    </row>
    <row r="1666" customFormat="false" ht="12.75" hidden="false" customHeight="false" outlineLevel="0" collapsed="false">
      <c r="A1666" s="1" t="s">
        <v>3875</v>
      </c>
      <c r="C1666" s="27" t="s">
        <v>3880</v>
      </c>
      <c r="D1666" s="27" t="s">
        <v>24</v>
      </c>
      <c r="E1666" s="28"/>
      <c r="F1666" s="29"/>
      <c r="G1666" s="27"/>
      <c r="H1666" s="30" t="s">
        <v>168</v>
      </c>
      <c r="I1666" s="31" t="n">
        <v>6.66</v>
      </c>
      <c r="J1666" s="107" t="s">
        <v>2875</v>
      </c>
    </row>
    <row r="1667" customFormat="false" ht="12.75" hidden="false" customHeight="false" outlineLevel="0" collapsed="false">
      <c r="A1667" s="1" t="s">
        <v>3875</v>
      </c>
      <c r="C1667" s="27" t="s">
        <v>3881</v>
      </c>
      <c r="D1667" s="27" t="s">
        <v>51</v>
      </c>
      <c r="E1667" s="28"/>
      <c r="F1667" s="29"/>
      <c r="G1667" s="27"/>
      <c r="H1667" s="30" t="s">
        <v>168</v>
      </c>
      <c r="I1667" s="31" t="n">
        <v>4.48</v>
      </c>
      <c r="J1667" s="107" t="s">
        <v>2875</v>
      </c>
    </row>
    <row r="1669" customFormat="false" ht="17.35" hidden="false" customHeight="false" outlineLevel="0" collapsed="false">
      <c r="C1669" s="15" t="s">
        <v>3882</v>
      </c>
      <c r="D1669" s="45" t="s">
        <v>1</v>
      </c>
    </row>
    <row r="1670" customFormat="false" ht="12.75" hidden="false" customHeight="false" outlineLevel="0" collapsed="false">
      <c r="A1670" s="1" t="s">
        <v>3883</v>
      </c>
      <c r="C1670" s="27" t="s">
        <v>3884</v>
      </c>
      <c r="D1670" s="27" t="s">
        <v>77</v>
      </c>
      <c r="E1670" s="28"/>
      <c r="F1670" s="29"/>
      <c r="G1670" s="27"/>
      <c r="H1670" s="30" t="s">
        <v>168</v>
      </c>
      <c r="I1670" s="31" t="n">
        <v>1</v>
      </c>
      <c r="J1670" s="107" t="s">
        <v>2875</v>
      </c>
    </row>
    <row r="1671" customFormat="false" ht="12.75" hidden="false" customHeight="false" outlineLevel="0" collapsed="false">
      <c r="A1671" s="1" t="s">
        <v>3883</v>
      </c>
      <c r="C1671" s="27" t="s">
        <v>3885</v>
      </c>
      <c r="D1671" s="27" t="s">
        <v>507</v>
      </c>
      <c r="E1671" s="28"/>
      <c r="F1671" s="29"/>
      <c r="G1671" s="27"/>
      <c r="H1671" s="30" t="s">
        <v>168</v>
      </c>
      <c r="I1671" s="31" t="n">
        <v>1.07</v>
      </c>
      <c r="J1671" s="107" t="s">
        <v>2875</v>
      </c>
    </row>
    <row r="1672" customFormat="false" ht="12.75" hidden="false" customHeight="false" outlineLevel="0" collapsed="false">
      <c r="A1672" s="1" t="s">
        <v>3883</v>
      </c>
      <c r="C1672" s="27" t="s">
        <v>3886</v>
      </c>
      <c r="D1672" s="27" t="s">
        <v>13</v>
      </c>
      <c r="E1672" s="28"/>
      <c r="F1672" s="29"/>
      <c r="G1672" s="27"/>
      <c r="H1672" s="30" t="s">
        <v>168</v>
      </c>
      <c r="I1672" s="31" t="n">
        <v>0.56</v>
      </c>
      <c r="J1672" s="107" t="s">
        <v>2875</v>
      </c>
    </row>
    <row r="1673" customFormat="false" ht="12.75" hidden="false" customHeight="false" outlineLevel="0" collapsed="false">
      <c r="A1673" s="1" t="s">
        <v>3887</v>
      </c>
      <c r="C1673" s="27" t="s">
        <v>3888</v>
      </c>
      <c r="D1673" s="27" t="s">
        <v>13</v>
      </c>
      <c r="E1673" s="28"/>
      <c r="F1673" s="29"/>
      <c r="G1673" s="27"/>
      <c r="H1673" s="30" t="s">
        <v>61</v>
      </c>
      <c r="I1673" s="31" t="n">
        <v>0.27</v>
      </c>
      <c r="J1673" s="107" t="s">
        <v>2875</v>
      </c>
    </row>
    <row r="1674" customFormat="false" ht="12.75" hidden="false" customHeight="false" outlineLevel="0" collapsed="false">
      <c r="A1674" s="1" t="s">
        <v>3887</v>
      </c>
      <c r="C1674" s="27" t="s">
        <v>3889</v>
      </c>
      <c r="D1674" s="27" t="s">
        <v>13</v>
      </c>
      <c r="E1674" s="28"/>
      <c r="F1674" s="29"/>
      <c r="G1674" s="27"/>
      <c r="H1674" s="30" t="s">
        <v>168</v>
      </c>
      <c r="I1674" s="31" t="n">
        <v>0.42</v>
      </c>
      <c r="J1674" s="107" t="s">
        <v>2875</v>
      </c>
    </row>
    <row r="1676" customFormat="false" ht="17.35" hidden="false" customHeight="false" outlineLevel="0" collapsed="false">
      <c r="C1676" s="15" t="s">
        <v>3898</v>
      </c>
      <c r="D1676" s="45" t="s">
        <v>1</v>
      </c>
    </row>
    <row r="1677" customFormat="false" ht="12.8" hidden="false" customHeight="false" outlineLevel="0" collapsed="false">
      <c r="A1677" s="1" t="s">
        <v>3899</v>
      </c>
      <c r="C1677" s="19" t="s">
        <v>3900</v>
      </c>
      <c r="D1677" s="19" t="s">
        <v>13</v>
      </c>
      <c r="E1677" s="20" t="n">
        <v>2</v>
      </c>
      <c r="F1677" s="21" t="n">
        <v>0.93</v>
      </c>
      <c r="G1677" s="24" t="s">
        <v>3609</v>
      </c>
      <c r="K1677" s="4"/>
    </row>
    <row r="1678" customFormat="false" ht="12.75" hidden="false" customHeight="false" outlineLevel="0" collapsed="false">
      <c r="A1678" s="1" t="s">
        <v>3899</v>
      </c>
      <c r="C1678" s="19" t="s">
        <v>3901</v>
      </c>
      <c r="D1678" s="19" t="s">
        <v>13</v>
      </c>
      <c r="E1678" s="20" t="n">
        <v>2.1</v>
      </c>
      <c r="F1678" s="21" t="n">
        <v>0.97</v>
      </c>
      <c r="G1678" s="24" t="s">
        <v>3609</v>
      </c>
      <c r="K1678" s="4"/>
    </row>
    <row r="1679" customFormat="false" ht="12.75" hidden="false" customHeight="false" outlineLevel="0" collapsed="false">
      <c r="A1679" s="1" t="s">
        <v>3899</v>
      </c>
      <c r="C1679" s="19" t="s">
        <v>3902</v>
      </c>
      <c r="D1679" s="19" t="s">
        <v>13</v>
      </c>
      <c r="E1679" s="20" t="n">
        <v>2.3</v>
      </c>
      <c r="F1679" s="21" t="n">
        <v>1.03</v>
      </c>
      <c r="G1679" s="24" t="s">
        <v>3609</v>
      </c>
      <c r="K1679" s="4"/>
    </row>
    <row r="1680" customFormat="false" ht="12.75" hidden="false" customHeight="false" outlineLevel="0" collapsed="false">
      <c r="A1680" s="1" t="s">
        <v>3899</v>
      </c>
      <c r="C1680" s="19" t="s">
        <v>3903</v>
      </c>
      <c r="D1680" s="19" t="s">
        <v>13</v>
      </c>
      <c r="E1680" s="20" t="n">
        <v>2.3</v>
      </c>
      <c r="F1680" s="21" t="n">
        <v>0.85</v>
      </c>
      <c r="G1680" s="24" t="s">
        <v>3609</v>
      </c>
      <c r="K1680" s="4"/>
    </row>
    <row r="1681" customFormat="false" ht="12.75" hidden="false" customHeight="false" outlineLevel="0" collapsed="false">
      <c r="A1681" s="1" t="s">
        <v>3899</v>
      </c>
      <c r="C1681" s="19" t="s">
        <v>3904</v>
      </c>
      <c r="D1681" s="19" t="s">
        <v>49</v>
      </c>
      <c r="E1681" s="20" t="n">
        <v>2.3</v>
      </c>
      <c r="F1681" s="21" t="n">
        <v>0.42</v>
      </c>
      <c r="G1681" s="24" t="s">
        <v>3609</v>
      </c>
      <c r="K1681" s="4"/>
    </row>
    <row r="1682" customFormat="false" ht="12.75" hidden="false" customHeight="false" outlineLevel="0" collapsed="false">
      <c r="A1682" s="1" t="s">
        <v>3899</v>
      </c>
      <c r="C1682" s="19" t="s">
        <v>3905</v>
      </c>
      <c r="D1682" s="19" t="s">
        <v>13</v>
      </c>
      <c r="E1682" s="20" t="n">
        <v>2.3</v>
      </c>
      <c r="F1682" s="21" t="n">
        <v>0.97</v>
      </c>
      <c r="G1682" s="24" t="s">
        <v>3609</v>
      </c>
      <c r="K1682" s="4"/>
    </row>
    <row r="1683" customFormat="false" ht="12.75" hidden="false" customHeight="false" outlineLevel="0" collapsed="false">
      <c r="A1683" s="1" t="s">
        <v>3899</v>
      </c>
      <c r="C1683" s="19" t="s">
        <v>3906</v>
      </c>
      <c r="D1683" s="19" t="s">
        <v>13</v>
      </c>
      <c r="E1683" s="20" t="n">
        <v>2.5</v>
      </c>
      <c r="F1683" s="21" t="n">
        <v>0.99</v>
      </c>
      <c r="G1683" s="24" t="s">
        <v>3609</v>
      </c>
      <c r="K1683" s="4"/>
    </row>
    <row r="1684" customFormat="false" ht="12.75" hidden="false" customHeight="false" outlineLevel="0" collapsed="false">
      <c r="A1684" s="1" t="s">
        <v>3899</v>
      </c>
      <c r="C1684" s="19" t="s">
        <v>3907</v>
      </c>
      <c r="D1684" s="19" t="s">
        <v>13</v>
      </c>
      <c r="E1684" s="20" t="n">
        <v>2.5</v>
      </c>
      <c r="F1684" s="21" t="n">
        <v>0.9</v>
      </c>
      <c r="G1684" s="24" t="s">
        <v>3609</v>
      </c>
      <c r="K1684" s="4"/>
    </row>
    <row r="1685" customFormat="false" ht="12.75" hidden="false" customHeight="false" outlineLevel="0" collapsed="false">
      <c r="A1685" s="1" t="s">
        <v>3899</v>
      </c>
      <c r="C1685" s="19" t="s">
        <v>3908</v>
      </c>
      <c r="D1685" s="19" t="s">
        <v>13</v>
      </c>
      <c r="E1685" s="20" t="n">
        <v>2.5</v>
      </c>
      <c r="F1685" s="21" t="n">
        <v>0.87</v>
      </c>
      <c r="G1685" s="24" t="s">
        <v>3609</v>
      </c>
      <c r="K1685" s="4"/>
    </row>
    <row r="1686" customFormat="false" ht="12.75" hidden="false" customHeight="false" outlineLevel="0" collapsed="false">
      <c r="A1686" s="1" t="s">
        <v>3899</v>
      </c>
      <c r="C1686" s="19" t="s">
        <v>3909</v>
      </c>
      <c r="D1686" s="19" t="s">
        <v>13</v>
      </c>
      <c r="E1686" s="20" t="n">
        <v>2.5</v>
      </c>
      <c r="F1686" s="21" t="n">
        <v>0.45</v>
      </c>
      <c r="G1686" s="24" t="s">
        <v>3609</v>
      </c>
      <c r="K1686" s="4"/>
    </row>
    <row r="1687" customFormat="false" ht="12.75" hidden="false" customHeight="false" outlineLevel="0" collapsed="false">
      <c r="A1687" s="1" t="s">
        <v>3899</v>
      </c>
      <c r="C1687" s="19" t="s">
        <v>3910</v>
      </c>
      <c r="D1687" s="19" t="s">
        <v>13</v>
      </c>
      <c r="E1687" s="20" t="n">
        <v>2.5</v>
      </c>
      <c r="F1687" s="21" t="n">
        <v>0.84</v>
      </c>
      <c r="G1687" s="24" t="s">
        <v>3609</v>
      </c>
      <c r="K1687" s="4"/>
    </row>
    <row r="1688" customFormat="false" ht="12.75" hidden="false" customHeight="false" outlineLevel="0" collapsed="false">
      <c r="A1688" s="1" t="s">
        <v>3899</v>
      </c>
      <c r="C1688" s="19" t="s">
        <v>3911</v>
      </c>
      <c r="D1688" s="19" t="s">
        <v>13</v>
      </c>
      <c r="E1688" s="20" t="n">
        <v>2.5</v>
      </c>
      <c r="F1688" s="21" t="n">
        <v>0.98</v>
      </c>
      <c r="G1688" s="24" t="s">
        <v>3609</v>
      </c>
      <c r="K1688" s="4"/>
    </row>
    <row r="1690" customFormat="false" ht="17.35" hidden="false" customHeight="false" outlineLevel="0" collapsed="false">
      <c r="C1690" s="15" t="s">
        <v>3912</v>
      </c>
      <c r="D1690" s="45" t="s">
        <v>1</v>
      </c>
      <c r="E1690" s="0"/>
      <c r="F1690" s="0"/>
    </row>
    <row r="1691" customFormat="false" ht="12.8" hidden="false" customHeight="false" outlineLevel="0" collapsed="false">
      <c r="A1691" s="1" t="s">
        <v>3913</v>
      </c>
      <c r="C1691" s="19" t="s">
        <v>3914</v>
      </c>
      <c r="D1691" s="19" t="s">
        <v>13</v>
      </c>
      <c r="E1691" s="20" t="n">
        <v>1.6</v>
      </c>
      <c r="F1691" s="21" t="n">
        <v>9.05</v>
      </c>
      <c r="G1691" s="24" t="s">
        <v>3915</v>
      </c>
      <c r="K1691" s="4"/>
    </row>
    <row r="1692" customFormat="false" ht="12.8" hidden="false" customHeight="false" outlineLevel="0" collapsed="false">
      <c r="A1692" s="1" t="s">
        <v>3913</v>
      </c>
      <c r="C1692" s="19" t="s">
        <v>3916</v>
      </c>
      <c r="D1692" s="19" t="s">
        <v>13</v>
      </c>
      <c r="E1692" s="20" t="n">
        <v>1.8</v>
      </c>
      <c r="F1692" s="21" t="n">
        <v>5.4</v>
      </c>
      <c r="G1692" s="24" t="s">
        <v>3915</v>
      </c>
      <c r="K1692" s="4"/>
    </row>
    <row r="1693" customFormat="false" ht="12.8" hidden="false" customHeight="false" outlineLevel="0" collapsed="false">
      <c r="A1693" s="1" t="s">
        <v>3913</v>
      </c>
      <c r="C1693" s="19" t="s">
        <v>3917</v>
      </c>
      <c r="D1693" s="19" t="s">
        <v>13</v>
      </c>
      <c r="E1693" s="20" t="n">
        <v>2.1</v>
      </c>
      <c r="F1693" s="21" t="n">
        <v>5.4</v>
      </c>
      <c r="G1693" s="24" t="s">
        <v>3915</v>
      </c>
      <c r="K1693" s="4"/>
    </row>
    <row r="1694" customFormat="false" ht="12.8" hidden="false" customHeight="false" outlineLevel="0" collapsed="false">
      <c r="A1694" s="1" t="s">
        <v>3913</v>
      </c>
      <c r="C1694" s="19" t="s">
        <v>3918</v>
      </c>
      <c r="D1694" s="19" t="s">
        <v>13</v>
      </c>
      <c r="E1694" s="20" t="n">
        <v>2.1</v>
      </c>
      <c r="F1694" s="21" t="n">
        <v>6.05</v>
      </c>
      <c r="G1694" s="24" t="s">
        <v>3915</v>
      </c>
      <c r="K1694" s="4"/>
    </row>
    <row r="1695" customFormat="false" ht="12.8" hidden="false" customHeight="false" outlineLevel="0" collapsed="false">
      <c r="A1695" s="1" t="s">
        <v>3919</v>
      </c>
      <c r="C1695" s="19" t="s">
        <v>3920</v>
      </c>
      <c r="D1695" s="19" t="s">
        <v>13</v>
      </c>
      <c r="E1695" s="20" t="n">
        <v>1.9</v>
      </c>
      <c r="F1695" s="21" t="n">
        <v>7.55</v>
      </c>
      <c r="G1695" s="24" t="s">
        <v>3915</v>
      </c>
      <c r="K1695" s="4"/>
    </row>
    <row r="1696" customFormat="false" ht="12.8" hidden="false" customHeight="false" outlineLevel="0" collapsed="false">
      <c r="A1696" s="1" t="s">
        <v>3919</v>
      </c>
      <c r="C1696" s="19" t="s">
        <v>3921</v>
      </c>
      <c r="D1696" s="19" t="s">
        <v>13</v>
      </c>
      <c r="E1696" s="20" t="n">
        <v>1.9</v>
      </c>
      <c r="F1696" s="21" t="n">
        <v>2.78</v>
      </c>
      <c r="G1696" s="24" t="s">
        <v>3915</v>
      </c>
      <c r="K1696" s="4"/>
    </row>
    <row r="1697" customFormat="false" ht="12.8" hidden="false" customHeight="false" outlineLevel="0" collapsed="false">
      <c r="A1697" s="1" t="s">
        <v>3919</v>
      </c>
      <c r="C1697" s="19" t="s">
        <v>3922</v>
      </c>
      <c r="D1697" s="19" t="s">
        <v>13</v>
      </c>
      <c r="E1697" s="20" t="n">
        <v>2.2</v>
      </c>
      <c r="F1697" s="21" t="n">
        <v>5.75</v>
      </c>
      <c r="G1697" s="24" t="s">
        <v>3915</v>
      </c>
      <c r="K1697" s="4"/>
    </row>
    <row r="1698" customFormat="false" ht="12.8" hidden="false" customHeight="false" outlineLevel="0" collapsed="false">
      <c r="A1698" s="1" t="s">
        <v>3919</v>
      </c>
      <c r="C1698" s="19" t="s">
        <v>3923</v>
      </c>
      <c r="D1698" s="19"/>
      <c r="E1698" s="20" t="n">
        <v>2.2</v>
      </c>
      <c r="F1698" s="21" t="n">
        <v>6.05</v>
      </c>
      <c r="G1698" s="24" t="s">
        <v>3915</v>
      </c>
      <c r="K1698" s="4"/>
    </row>
    <row r="1700" customFormat="false" ht="17.35" hidden="false" customHeight="false" outlineLevel="0" collapsed="false">
      <c r="C1700" s="15" t="s">
        <v>3924</v>
      </c>
      <c r="D1700" s="45" t="s">
        <v>1</v>
      </c>
      <c r="E1700" s="0"/>
      <c r="F1700" s="0"/>
    </row>
    <row r="1701" customFormat="false" ht="12.75" hidden="false" customHeight="false" outlineLevel="0" collapsed="false">
      <c r="A1701" s="1" t="s">
        <v>3925</v>
      </c>
      <c r="C1701" s="27" t="s">
        <v>3926</v>
      </c>
      <c r="D1701" s="27" t="s">
        <v>49</v>
      </c>
      <c r="E1701" s="46"/>
      <c r="F1701" s="47"/>
      <c r="G1701" s="48"/>
      <c r="H1701" s="48" t="s">
        <v>168</v>
      </c>
      <c r="I1701" s="47" t="n">
        <v>0.12</v>
      </c>
      <c r="J1701" s="107" t="s">
        <v>3915</v>
      </c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  <c r="ID1701" s="1"/>
      <c r="IE1701" s="1"/>
      <c r="IF1701" s="1"/>
      <c r="IG1701" s="1"/>
      <c r="IH1701" s="1"/>
      <c r="II1701" s="1"/>
      <c r="IJ1701" s="1"/>
      <c r="IK1701" s="1"/>
      <c r="IL1701" s="1"/>
      <c r="IM1701" s="1"/>
      <c r="IN1701" s="1"/>
      <c r="IO1701" s="1"/>
      <c r="IP1701" s="1"/>
      <c r="IQ1701" s="1"/>
      <c r="IR1701" s="1"/>
      <c r="IS1701" s="1"/>
      <c r="IT1701" s="1"/>
      <c r="IU1701" s="1"/>
      <c r="IV1701" s="1"/>
      <c r="IW1701" s="1"/>
      <c r="IX1701" s="1"/>
      <c r="IY1701" s="1"/>
      <c r="IZ1701" s="1"/>
      <c r="JA1701" s="1"/>
      <c r="JB1701" s="1"/>
      <c r="JC1701" s="1"/>
      <c r="JD1701" s="1"/>
      <c r="JE1701" s="1"/>
      <c r="JF1701" s="1"/>
      <c r="JG1701" s="1"/>
      <c r="JH1701" s="1"/>
      <c r="JI1701" s="1"/>
      <c r="JJ1701" s="1"/>
      <c r="JK1701" s="1"/>
      <c r="JL1701" s="1"/>
      <c r="JM1701" s="1"/>
      <c r="JN1701" s="1"/>
      <c r="JO1701" s="1"/>
      <c r="JP1701" s="1"/>
      <c r="JQ1701" s="1"/>
      <c r="JR1701" s="1"/>
      <c r="JS1701" s="1"/>
      <c r="JT1701" s="1"/>
      <c r="JU1701" s="1"/>
      <c r="JV1701" s="1"/>
      <c r="JW1701" s="1"/>
      <c r="JX1701" s="1"/>
      <c r="JY1701" s="1"/>
      <c r="JZ1701" s="1"/>
      <c r="KA1701" s="1"/>
      <c r="KB1701" s="1"/>
      <c r="KC1701" s="1"/>
      <c r="KD1701" s="1"/>
      <c r="KE1701" s="1"/>
      <c r="KF1701" s="1"/>
      <c r="KG1701" s="1"/>
      <c r="KH1701" s="1"/>
      <c r="KI1701" s="1"/>
      <c r="KJ1701" s="1"/>
      <c r="KK1701" s="1"/>
      <c r="KL1701" s="1"/>
      <c r="KM1701" s="1"/>
      <c r="KN1701" s="1"/>
      <c r="KO1701" s="1"/>
      <c r="KP1701" s="1"/>
      <c r="KQ1701" s="1"/>
      <c r="KR1701" s="1"/>
      <c r="KS1701" s="1"/>
      <c r="KT1701" s="1"/>
      <c r="KU1701" s="1"/>
      <c r="KV1701" s="1"/>
      <c r="KW1701" s="1"/>
      <c r="KX1701" s="1"/>
      <c r="KY1701" s="1"/>
      <c r="KZ1701" s="1"/>
      <c r="LA1701" s="1"/>
      <c r="LB1701" s="1"/>
      <c r="LC1701" s="1"/>
      <c r="LD1701" s="1"/>
      <c r="LE1701" s="1"/>
      <c r="LF1701" s="1"/>
      <c r="LG1701" s="1"/>
      <c r="LH1701" s="1"/>
      <c r="LI1701" s="1"/>
      <c r="LJ1701" s="1"/>
      <c r="LK1701" s="1"/>
      <c r="LL1701" s="1"/>
      <c r="LM1701" s="1"/>
      <c r="LN1701" s="1"/>
      <c r="LO1701" s="1"/>
      <c r="LP1701" s="1"/>
      <c r="LQ1701" s="1"/>
      <c r="LR1701" s="1"/>
      <c r="LS1701" s="1"/>
      <c r="LT1701" s="1"/>
      <c r="LU1701" s="1"/>
      <c r="LV1701" s="1"/>
      <c r="LW1701" s="1"/>
      <c r="LX1701" s="1"/>
      <c r="LY1701" s="1"/>
      <c r="LZ1701" s="1"/>
      <c r="MA1701" s="1"/>
      <c r="MB1701" s="1"/>
      <c r="MC1701" s="1"/>
      <c r="MD1701" s="1"/>
      <c r="ME1701" s="1"/>
      <c r="MF1701" s="1"/>
      <c r="MG1701" s="1"/>
      <c r="MH1701" s="1"/>
      <c r="MI1701" s="1"/>
      <c r="MJ1701" s="1"/>
      <c r="MK1701" s="1"/>
      <c r="ML1701" s="1"/>
      <c r="MM1701" s="1"/>
      <c r="MN1701" s="1"/>
      <c r="MO1701" s="1"/>
      <c r="MP1701" s="1"/>
      <c r="MQ1701" s="1"/>
      <c r="MR1701" s="1"/>
      <c r="MS1701" s="1"/>
      <c r="MT1701" s="1"/>
      <c r="MU1701" s="1"/>
      <c r="MV1701" s="1"/>
      <c r="MW1701" s="1"/>
      <c r="MX1701" s="1"/>
      <c r="MY1701" s="1"/>
      <c r="MZ1701" s="1"/>
      <c r="NA1701" s="1"/>
      <c r="NB1701" s="1"/>
      <c r="NC1701" s="1"/>
      <c r="ND1701" s="1"/>
      <c r="NE1701" s="1"/>
      <c r="NF1701" s="1"/>
      <c r="NG1701" s="1"/>
      <c r="NH1701" s="1"/>
      <c r="NI1701" s="1"/>
      <c r="NJ1701" s="1"/>
      <c r="NK1701" s="1"/>
      <c r="NL1701" s="1"/>
      <c r="NM1701" s="1"/>
      <c r="NN1701" s="1"/>
      <c r="NO1701" s="1"/>
      <c r="NP1701" s="1"/>
      <c r="NQ1701" s="1"/>
      <c r="NR1701" s="1"/>
      <c r="NS1701" s="1"/>
      <c r="NT1701" s="1"/>
      <c r="NU1701" s="1"/>
      <c r="NV1701" s="1"/>
      <c r="NW1701" s="1"/>
      <c r="NX1701" s="1"/>
      <c r="NY1701" s="1"/>
      <c r="NZ1701" s="1"/>
      <c r="OA1701" s="1"/>
      <c r="OB1701" s="1"/>
      <c r="OC1701" s="1"/>
      <c r="OD1701" s="1"/>
      <c r="OE1701" s="1"/>
      <c r="OF1701" s="1"/>
      <c r="OG1701" s="1"/>
      <c r="OH1701" s="1"/>
      <c r="OI1701" s="1"/>
      <c r="OJ1701" s="1"/>
      <c r="OK1701" s="1"/>
      <c r="OL1701" s="1"/>
      <c r="OM1701" s="1"/>
      <c r="ON1701" s="1"/>
      <c r="OO1701" s="1"/>
      <c r="OP1701" s="1"/>
      <c r="OQ1701" s="1"/>
      <c r="OR1701" s="1"/>
      <c r="OS1701" s="1"/>
      <c r="OT1701" s="1"/>
      <c r="OU1701" s="1"/>
      <c r="OV1701" s="1"/>
      <c r="OW1701" s="1"/>
      <c r="OX1701" s="1"/>
      <c r="OY1701" s="1"/>
      <c r="OZ1701" s="1"/>
      <c r="PA1701" s="1"/>
      <c r="PB1701" s="1"/>
      <c r="PC1701" s="1"/>
      <c r="PD1701" s="1"/>
      <c r="PE1701" s="1"/>
      <c r="PF1701" s="1"/>
      <c r="PG1701" s="1"/>
      <c r="PH1701" s="1"/>
      <c r="PI1701" s="1"/>
      <c r="PJ1701" s="1"/>
      <c r="PK1701" s="1"/>
      <c r="PL1701" s="1"/>
      <c r="PM1701" s="1"/>
      <c r="PN1701" s="1"/>
      <c r="PO1701" s="1"/>
      <c r="PP1701" s="1"/>
      <c r="PQ1701" s="1"/>
      <c r="PR1701" s="1"/>
      <c r="PS1701" s="1"/>
      <c r="PT1701" s="1"/>
      <c r="PU1701" s="1"/>
      <c r="PV1701" s="1"/>
      <c r="PW1701" s="1"/>
      <c r="PX1701" s="1"/>
      <c r="PY1701" s="1"/>
      <c r="PZ1701" s="1"/>
      <c r="QA1701" s="1"/>
      <c r="QB1701" s="1"/>
      <c r="QC1701" s="1"/>
      <c r="QD1701" s="1"/>
      <c r="QE1701" s="1"/>
      <c r="QF1701" s="1"/>
      <c r="QG1701" s="1"/>
      <c r="QH1701" s="1"/>
      <c r="QI1701" s="1"/>
      <c r="QJ1701" s="1"/>
      <c r="QK1701" s="1"/>
      <c r="QL1701" s="1"/>
      <c r="QM1701" s="1"/>
      <c r="QN1701" s="1"/>
      <c r="QO1701" s="1"/>
      <c r="QP1701" s="1"/>
      <c r="QQ1701" s="1"/>
      <c r="QR1701" s="1"/>
      <c r="QS1701" s="1"/>
      <c r="QT1701" s="1"/>
      <c r="QU1701" s="1"/>
      <c r="QV1701" s="1"/>
      <c r="QW1701" s="1"/>
      <c r="QX1701" s="1"/>
      <c r="QY1701" s="1"/>
      <c r="QZ1701" s="1"/>
      <c r="RA1701" s="1"/>
      <c r="RB1701" s="1"/>
      <c r="RC1701" s="1"/>
      <c r="RD1701" s="1"/>
      <c r="RE1701" s="1"/>
      <c r="RF1701" s="1"/>
      <c r="RG1701" s="1"/>
      <c r="RH1701" s="1"/>
      <c r="RI1701" s="1"/>
      <c r="RJ1701" s="1"/>
      <c r="RK1701" s="1"/>
      <c r="RL1701" s="1"/>
      <c r="RM1701" s="1"/>
      <c r="RN1701" s="1"/>
      <c r="RO1701" s="1"/>
      <c r="RP1701" s="1"/>
      <c r="RQ1701" s="1"/>
      <c r="RR1701" s="1"/>
      <c r="RS1701" s="1"/>
      <c r="RT1701" s="1"/>
      <c r="RU1701" s="1"/>
      <c r="RV1701" s="1"/>
      <c r="RW1701" s="1"/>
      <c r="RX1701" s="1"/>
      <c r="RY1701" s="1"/>
      <c r="RZ1701" s="1"/>
      <c r="SA1701" s="1"/>
      <c r="SB1701" s="1"/>
      <c r="SC1701" s="1"/>
      <c r="SD1701" s="1"/>
      <c r="SE1701" s="1"/>
      <c r="SF1701" s="1"/>
      <c r="SG1701" s="1"/>
      <c r="SH1701" s="1"/>
      <c r="SI1701" s="1"/>
      <c r="SJ1701" s="1"/>
      <c r="SK1701" s="1"/>
      <c r="SL1701" s="1"/>
      <c r="SM1701" s="1"/>
      <c r="SN1701" s="1"/>
      <c r="SO1701" s="1"/>
      <c r="SP1701" s="1"/>
      <c r="SQ1701" s="1"/>
      <c r="SR1701" s="1"/>
      <c r="SS1701" s="1"/>
      <c r="ST1701" s="1"/>
      <c r="SU1701" s="1"/>
      <c r="SV1701" s="1"/>
      <c r="SW1701" s="1"/>
      <c r="SX1701" s="1"/>
      <c r="SY1701" s="1"/>
      <c r="SZ1701" s="1"/>
      <c r="TA1701" s="1"/>
      <c r="TB1701" s="1"/>
      <c r="TC1701" s="1"/>
      <c r="TD1701" s="1"/>
      <c r="TE1701" s="1"/>
      <c r="TF1701" s="1"/>
      <c r="TG1701" s="1"/>
      <c r="TH1701" s="1"/>
      <c r="TI1701" s="1"/>
      <c r="TJ1701" s="1"/>
      <c r="TK1701" s="1"/>
      <c r="TL1701" s="1"/>
      <c r="TM1701" s="1"/>
      <c r="TN1701" s="1"/>
      <c r="TO1701" s="1"/>
      <c r="TP1701" s="1"/>
      <c r="TQ1701" s="1"/>
      <c r="TR1701" s="1"/>
      <c r="TS1701" s="1"/>
      <c r="TT1701" s="1"/>
      <c r="TU1701" s="1"/>
      <c r="TV1701" s="1"/>
      <c r="TW1701" s="1"/>
      <c r="TX1701" s="1"/>
      <c r="TY1701" s="1"/>
      <c r="TZ1701" s="1"/>
      <c r="UA1701" s="1"/>
      <c r="UB1701" s="1"/>
      <c r="UC1701" s="1"/>
      <c r="UD1701" s="1"/>
      <c r="UE1701" s="1"/>
      <c r="UF1701" s="1"/>
      <c r="UG1701" s="1"/>
      <c r="UH1701" s="1"/>
      <c r="UI1701" s="1"/>
      <c r="UJ1701" s="1"/>
      <c r="UK1701" s="1"/>
      <c r="UL1701" s="1"/>
      <c r="UM1701" s="1"/>
      <c r="UN1701" s="1"/>
      <c r="UO1701" s="1"/>
      <c r="UP1701" s="1"/>
      <c r="UQ1701" s="1"/>
      <c r="UR1701" s="1"/>
      <c r="US1701" s="1"/>
      <c r="UT1701" s="1"/>
      <c r="UU1701" s="1"/>
      <c r="UV1701" s="1"/>
      <c r="UW1701" s="1"/>
      <c r="UX1701" s="1"/>
      <c r="UY1701" s="1"/>
      <c r="UZ1701" s="1"/>
      <c r="VA1701" s="1"/>
      <c r="VB1701" s="1"/>
      <c r="VC1701" s="1"/>
      <c r="VD1701" s="1"/>
      <c r="VE1701" s="1"/>
      <c r="VF1701" s="1"/>
      <c r="VG1701" s="1"/>
      <c r="VH1701" s="1"/>
      <c r="VI1701" s="1"/>
      <c r="VJ1701" s="1"/>
      <c r="VK1701" s="1"/>
      <c r="VL1701" s="1"/>
      <c r="VM1701" s="1"/>
      <c r="VN1701" s="1"/>
      <c r="VO1701" s="1"/>
      <c r="VP1701" s="1"/>
      <c r="VQ1701" s="1"/>
      <c r="VR1701" s="1"/>
      <c r="VS1701" s="1"/>
      <c r="VT1701" s="1"/>
      <c r="VU1701" s="1"/>
      <c r="VV1701" s="1"/>
      <c r="VW1701" s="1"/>
      <c r="VX1701" s="1"/>
      <c r="VY1701" s="1"/>
      <c r="VZ1701" s="1"/>
      <c r="WA1701" s="1"/>
      <c r="WB1701" s="1"/>
      <c r="WC1701" s="1"/>
      <c r="WD1701" s="1"/>
      <c r="WE1701" s="1"/>
      <c r="WF1701" s="1"/>
      <c r="WG1701" s="1"/>
      <c r="WH1701" s="1"/>
      <c r="WI1701" s="1"/>
      <c r="WJ1701" s="1"/>
      <c r="WK1701" s="1"/>
      <c r="WL1701" s="1"/>
      <c r="WM1701" s="1"/>
      <c r="WN1701" s="1"/>
      <c r="WO1701" s="1"/>
      <c r="WP1701" s="1"/>
      <c r="WQ1701" s="1"/>
      <c r="WR1701" s="1"/>
      <c r="WS1701" s="1"/>
      <c r="WT1701" s="1"/>
      <c r="WU1701" s="1"/>
      <c r="WV1701" s="1"/>
      <c r="WW1701" s="1"/>
      <c r="WX1701" s="1"/>
      <c r="WY1701" s="1"/>
      <c r="WZ1701" s="1"/>
      <c r="XA1701" s="1"/>
      <c r="XB1701" s="1"/>
      <c r="XC1701" s="1"/>
      <c r="XD1701" s="1"/>
      <c r="XE1701" s="1"/>
      <c r="XF1701" s="1"/>
      <c r="XG1701" s="1"/>
      <c r="XH1701" s="1"/>
      <c r="XI1701" s="1"/>
      <c r="XJ1701" s="1"/>
      <c r="XK1701" s="1"/>
      <c r="XL1701" s="1"/>
      <c r="XM1701" s="1"/>
      <c r="XN1701" s="1"/>
      <c r="XO1701" s="1"/>
      <c r="XP1701" s="1"/>
      <c r="XQ1701" s="1"/>
      <c r="XR1701" s="1"/>
      <c r="XS1701" s="1"/>
      <c r="XT1701" s="1"/>
      <c r="XU1701" s="1"/>
      <c r="XV1701" s="1"/>
      <c r="XW1701" s="1"/>
      <c r="XX1701" s="1"/>
      <c r="XY1701" s="1"/>
      <c r="XZ1701" s="1"/>
      <c r="YA1701" s="1"/>
      <c r="YB1701" s="1"/>
      <c r="YC1701" s="1"/>
      <c r="YD1701" s="1"/>
      <c r="YE1701" s="1"/>
      <c r="YF1701" s="1"/>
      <c r="YG1701" s="1"/>
      <c r="YH1701" s="1"/>
      <c r="YI1701" s="1"/>
      <c r="YJ1701" s="1"/>
      <c r="YK1701" s="1"/>
      <c r="YL1701" s="1"/>
      <c r="YM1701" s="1"/>
      <c r="YN1701" s="1"/>
      <c r="YO1701" s="1"/>
      <c r="YP1701" s="1"/>
      <c r="YQ1701" s="1"/>
      <c r="YR1701" s="1"/>
      <c r="YS1701" s="1"/>
      <c r="YT1701" s="1"/>
      <c r="YU1701" s="1"/>
      <c r="YV1701" s="1"/>
      <c r="YW1701" s="1"/>
      <c r="YX1701" s="1"/>
      <c r="YY1701" s="1"/>
      <c r="YZ1701" s="1"/>
      <c r="ZA1701" s="1"/>
      <c r="ZB1701" s="1"/>
      <c r="ZC1701" s="1"/>
      <c r="ZD1701" s="1"/>
      <c r="ZE1701" s="1"/>
      <c r="ZF1701" s="1"/>
      <c r="ZG1701" s="1"/>
      <c r="ZH1701" s="1"/>
      <c r="ZI1701" s="1"/>
      <c r="ZJ1701" s="1"/>
      <c r="ZK1701" s="1"/>
      <c r="ZL1701" s="1"/>
      <c r="ZM1701" s="1"/>
      <c r="ZN1701" s="1"/>
      <c r="ZO1701" s="1"/>
      <c r="ZP1701" s="1"/>
      <c r="ZQ1701" s="1"/>
      <c r="ZR1701" s="1"/>
      <c r="ZS1701" s="1"/>
      <c r="ZT1701" s="1"/>
      <c r="ZU1701" s="1"/>
      <c r="ZV1701" s="1"/>
      <c r="ZW1701" s="1"/>
      <c r="ZX1701" s="1"/>
      <c r="ZY1701" s="1"/>
      <c r="ZZ1701" s="1"/>
      <c r="AAA1701" s="1"/>
      <c r="AAB1701" s="1"/>
      <c r="AAC1701" s="1"/>
      <c r="AAD1701" s="1"/>
      <c r="AAE1701" s="1"/>
      <c r="AAF1701" s="1"/>
      <c r="AAG1701" s="1"/>
      <c r="AAH1701" s="1"/>
      <c r="AAI1701" s="1"/>
      <c r="AAJ1701" s="1"/>
      <c r="AAK1701" s="1"/>
      <c r="AAL1701" s="1"/>
      <c r="AAM1701" s="1"/>
      <c r="AAN1701" s="1"/>
      <c r="AAO1701" s="1"/>
      <c r="AAP1701" s="1"/>
      <c r="AAQ1701" s="1"/>
      <c r="AAR1701" s="1"/>
      <c r="AAS1701" s="1"/>
      <c r="AAT1701" s="1"/>
      <c r="AAU1701" s="1"/>
      <c r="AAV1701" s="1"/>
      <c r="AAW1701" s="1"/>
      <c r="AAX1701" s="1"/>
      <c r="AAY1701" s="1"/>
      <c r="AAZ1701" s="1"/>
      <c r="ABA1701" s="1"/>
      <c r="ABB1701" s="1"/>
      <c r="ABC1701" s="1"/>
      <c r="ABD1701" s="1"/>
      <c r="ABE1701" s="1"/>
      <c r="ABF1701" s="1"/>
      <c r="ABG1701" s="1"/>
      <c r="ABH1701" s="1"/>
      <c r="ABI1701" s="1"/>
      <c r="ABJ1701" s="1"/>
      <c r="ABK1701" s="1"/>
      <c r="ABL1701" s="1"/>
      <c r="ABM1701" s="1"/>
      <c r="ABN1701" s="1"/>
      <c r="ABO1701" s="1"/>
      <c r="ABP1701" s="1"/>
      <c r="ABQ1701" s="1"/>
      <c r="ABR1701" s="1"/>
      <c r="ABS1701" s="1"/>
      <c r="ABT1701" s="1"/>
      <c r="ABU1701" s="1"/>
      <c r="ABV1701" s="1"/>
      <c r="ABW1701" s="1"/>
      <c r="ABX1701" s="1"/>
      <c r="ABY1701" s="1"/>
      <c r="ABZ1701" s="1"/>
      <c r="ACA1701" s="1"/>
      <c r="ACB1701" s="1"/>
      <c r="ACC1701" s="1"/>
      <c r="ACD1701" s="1"/>
      <c r="ACE1701" s="1"/>
      <c r="ACF1701" s="1"/>
      <c r="ACG1701" s="1"/>
      <c r="ACH1701" s="1"/>
      <c r="ACI1701" s="1"/>
      <c r="ACJ1701" s="1"/>
      <c r="ACK1701" s="1"/>
      <c r="ACL1701" s="1"/>
      <c r="ACM1701" s="1"/>
      <c r="ACN1701" s="1"/>
      <c r="ACO1701" s="1"/>
      <c r="ACP1701" s="1"/>
      <c r="ACQ1701" s="1"/>
      <c r="ACR1701" s="1"/>
      <c r="ACS1701" s="1"/>
      <c r="ACT1701" s="1"/>
      <c r="ACU1701" s="1"/>
      <c r="ACV1701" s="1"/>
      <c r="ACW1701" s="1"/>
      <c r="ACX1701" s="1"/>
      <c r="ACY1701" s="1"/>
      <c r="ACZ1701" s="1"/>
      <c r="ADA1701" s="1"/>
      <c r="ADB1701" s="1"/>
      <c r="ADC1701" s="1"/>
      <c r="ADD1701" s="1"/>
      <c r="ADE1701" s="1"/>
      <c r="ADF1701" s="1"/>
      <c r="ADG1701" s="1"/>
      <c r="ADH1701" s="1"/>
      <c r="ADI1701" s="1"/>
      <c r="ADJ1701" s="1"/>
      <c r="ADK1701" s="1"/>
      <c r="ADL1701" s="1"/>
      <c r="ADM1701" s="1"/>
      <c r="ADN1701" s="1"/>
      <c r="ADO1701" s="1"/>
      <c r="ADP1701" s="1"/>
      <c r="ADQ1701" s="1"/>
      <c r="ADR1701" s="1"/>
      <c r="ADS1701" s="1"/>
      <c r="ADT1701" s="1"/>
      <c r="ADU1701" s="1"/>
      <c r="ADV1701" s="1"/>
      <c r="ADW1701" s="1"/>
      <c r="ADX1701" s="1"/>
      <c r="ADY1701" s="1"/>
      <c r="ADZ1701" s="1"/>
      <c r="AEA1701" s="1"/>
      <c r="AEB1701" s="1"/>
      <c r="AEC1701" s="1"/>
      <c r="AED1701" s="1"/>
      <c r="AEE1701" s="1"/>
      <c r="AEF1701" s="1"/>
      <c r="AEG1701" s="1"/>
      <c r="AEH1701" s="1"/>
      <c r="AEI1701" s="1"/>
      <c r="AEJ1701" s="1"/>
      <c r="AEK1701" s="1"/>
      <c r="AEL1701" s="1"/>
      <c r="AEM1701" s="1"/>
      <c r="AEN1701" s="1"/>
      <c r="AEO1701" s="1"/>
      <c r="AEP1701" s="1"/>
      <c r="AEQ1701" s="1"/>
      <c r="AER1701" s="1"/>
      <c r="AES1701" s="1"/>
      <c r="AET1701" s="1"/>
      <c r="AEU1701" s="1"/>
      <c r="AEV1701" s="1"/>
      <c r="AEW1701" s="1"/>
      <c r="AEX1701" s="1"/>
      <c r="AEY1701" s="1"/>
      <c r="AEZ1701" s="1"/>
      <c r="AFA1701" s="1"/>
      <c r="AFB1701" s="1"/>
      <c r="AFC1701" s="1"/>
      <c r="AFD1701" s="1"/>
      <c r="AFE1701" s="1"/>
      <c r="AFF1701" s="1"/>
      <c r="AFG1701" s="1"/>
      <c r="AFH1701" s="1"/>
      <c r="AFI1701" s="1"/>
      <c r="AFJ1701" s="1"/>
      <c r="AFK1701" s="1"/>
      <c r="AFL1701" s="1"/>
      <c r="AFM1701" s="1"/>
      <c r="AFN1701" s="1"/>
      <c r="AFO1701" s="1"/>
      <c r="AFP1701" s="1"/>
      <c r="AFQ1701" s="1"/>
      <c r="AFR1701" s="1"/>
      <c r="AFS1701" s="1"/>
      <c r="AFT1701" s="1"/>
      <c r="AFU1701" s="1"/>
      <c r="AFV1701" s="1"/>
      <c r="AFW1701" s="1"/>
      <c r="AFX1701" s="1"/>
      <c r="AFY1701" s="1"/>
      <c r="AFZ1701" s="1"/>
      <c r="AGA1701" s="1"/>
      <c r="AGB1701" s="1"/>
      <c r="AGC1701" s="1"/>
      <c r="AGD1701" s="1"/>
      <c r="AGE1701" s="1"/>
      <c r="AGF1701" s="1"/>
      <c r="AGG1701" s="1"/>
      <c r="AGH1701" s="1"/>
      <c r="AGI1701" s="1"/>
      <c r="AGJ1701" s="1"/>
      <c r="AGK1701" s="1"/>
      <c r="AGL1701" s="1"/>
      <c r="AGM1701" s="1"/>
      <c r="AGN1701" s="1"/>
      <c r="AGO1701" s="1"/>
      <c r="AGP1701" s="1"/>
      <c r="AGQ1701" s="1"/>
      <c r="AGR1701" s="1"/>
      <c r="AGS1701" s="1"/>
      <c r="AGT1701" s="1"/>
      <c r="AGU1701" s="1"/>
      <c r="AGV1701" s="1"/>
      <c r="AGW1701" s="1"/>
      <c r="AGX1701" s="1"/>
      <c r="AGY1701" s="1"/>
      <c r="AGZ1701" s="1"/>
      <c r="AHA1701" s="1"/>
      <c r="AHB1701" s="1"/>
      <c r="AHC1701" s="1"/>
      <c r="AHD1701" s="1"/>
      <c r="AHE1701" s="1"/>
      <c r="AHF1701" s="1"/>
      <c r="AHG1701" s="1"/>
      <c r="AHH1701" s="1"/>
      <c r="AHI1701" s="1"/>
      <c r="AHJ1701" s="1"/>
      <c r="AHK1701" s="1"/>
      <c r="AHL1701" s="1"/>
      <c r="AHM1701" s="1"/>
      <c r="AHN1701" s="1"/>
      <c r="AHO1701" s="1"/>
      <c r="AHP1701" s="1"/>
      <c r="AHQ1701" s="1"/>
      <c r="AHR1701" s="1"/>
      <c r="AHS1701" s="1"/>
      <c r="AHT1701" s="1"/>
      <c r="AHU1701" s="1"/>
      <c r="AHV1701" s="1"/>
      <c r="AHW1701" s="1"/>
      <c r="AHX1701" s="1"/>
      <c r="AHY1701" s="1"/>
      <c r="AHZ1701" s="1"/>
      <c r="AIA1701" s="1"/>
      <c r="AIB1701" s="1"/>
      <c r="AIC1701" s="1"/>
      <c r="AID1701" s="1"/>
      <c r="AIE1701" s="1"/>
      <c r="AIF1701" s="1"/>
      <c r="AIG1701" s="1"/>
      <c r="AIH1701" s="1"/>
      <c r="AII1701" s="1"/>
      <c r="AIJ1701" s="1"/>
      <c r="AIK1701" s="1"/>
      <c r="AIL1701" s="1"/>
      <c r="AIM1701" s="1"/>
      <c r="AIN1701" s="1"/>
      <c r="AIO1701" s="1"/>
      <c r="AIP1701" s="1"/>
      <c r="AIQ1701" s="1"/>
      <c r="AIR1701" s="1"/>
      <c r="AIS1701" s="1"/>
      <c r="AIT1701" s="1"/>
      <c r="AIU1701" s="1"/>
      <c r="AIV1701" s="1"/>
      <c r="AIW1701" s="1"/>
      <c r="AIX1701" s="1"/>
      <c r="AIY1701" s="1"/>
      <c r="AIZ1701" s="1"/>
      <c r="AJA1701" s="1"/>
      <c r="AJB1701" s="1"/>
      <c r="AJC1701" s="1"/>
      <c r="AJD1701" s="1"/>
      <c r="AJE1701" s="1"/>
      <c r="AJF1701" s="1"/>
      <c r="AJG1701" s="1"/>
      <c r="AJH1701" s="1"/>
      <c r="AJI1701" s="1"/>
      <c r="AJJ1701" s="1"/>
      <c r="AJK1701" s="1"/>
      <c r="AJL1701" s="1"/>
      <c r="AJM1701" s="1"/>
      <c r="AJN1701" s="1"/>
      <c r="AJO1701" s="1"/>
      <c r="AJP1701" s="1"/>
      <c r="AJQ1701" s="1"/>
      <c r="AJR1701" s="1"/>
      <c r="AJS1701" s="1"/>
      <c r="AJT1701" s="1"/>
      <c r="AJU1701" s="1"/>
      <c r="AJV1701" s="1"/>
      <c r="AJW1701" s="1"/>
      <c r="AJX1701" s="1"/>
      <c r="AJY1701" s="1"/>
      <c r="AJZ1701" s="1"/>
      <c r="AKA1701" s="1"/>
      <c r="AKB1701" s="1"/>
      <c r="AKC1701" s="1"/>
      <c r="AKD1701" s="1"/>
      <c r="AKE1701" s="1"/>
      <c r="AKF1701" s="1"/>
      <c r="AKG1701" s="1"/>
      <c r="AKH1701" s="1"/>
      <c r="AKI1701" s="1"/>
      <c r="AKJ1701" s="1"/>
      <c r="AKK1701" s="1"/>
      <c r="AKL1701" s="1"/>
      <c r="AKM1701" s="1"/>
      <c r="AKN1701" s="1"/>
      <c r="AKO1701" s="1"/>
      <c r="AKP1701" s="1"/>
      <c r="AKQ1701" s="1"/>
      <c r="AKR1701" s="1"/>
      <c r="AKS1701" s="1"/>
      <c r="AKT1701" s="1"/>
      <c r="AKU1701" s="1"/>
      <c r="AKV1701" s="1"/>
      <c r="AKW1701" s="1"/>
      <c r="AKX1701" s="1"/>
      <c r="AKY1701" s="1"/>
      <c r="AKZ1701" s="1"/>
      <c r="ALA1701" s="1"/>
      <c r="ALB1701" s="1"/>
      <c r="ALC1701" s="1"/>
      <c r="ALD1701" s="1"/>
      <c r="ALE1701" s="1"/>
      <c r="ALF1701" s="1"/>
      <c r="ALG1701" s="1"/>
      <c r="ALH1701" s="1"/>
      <c r="ALI1701" s="1"/>
      <c r="ALJ1701" s="1"/>
      <c r="ALK1701" s="1"/>
      <c r="ALL1701" s="1"/>
      <c r="ALM1701" s="1"/>
      <c r="ALN1701" s="1"/>
      <c r="ALO1701" s="1"/>
      <c r="ALP1701" s="1"/>
      <c r="ALQ1701" s="1"/>
      <c r="ALR1701" s="1"/>
      <c r="ALS1701" s="1"/>
      <c r="ALT1701" s="1"/>
      <c r="ALU1701" s="1"/>
      <c r="ALV1701" s="1"/>
      <c r="ALW1701" s="1"/>
      <c r="ALX1701" s="1"/>
      <c r="ALY1701" s="1"/>
      <c r="ALZ1701" s="1"/>
      <c r="AMA1701" s="1"/>
      <c r="AMB1701" s="1"/>
      <c r="AMC1701" s="1"/>
      <c r="AMD1701" s="1"/>
      <c r="AME1701" s="1"/>
      <c r="AMF1701" s="1"/>
      <c r="AMG1701" s="1"/>
      <c r="AMH1701" s="1"/>
      <c r="AMI1701" s="1"/>
    </row>
    <row r="1702" customFormat="false" ht="12.75" hidden="false" customHeight="false" outlineLevel="0" collapsed="false">
      <c r="I1702" s="4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  <c r="HX1702" s="1"/>
      <c r="HY1702" s="1"/>
      <c r="HZ1702" s="1"/>
      <c r="IA1702" s="1"/>
      <c r="IB1702" s="1"/>
      <c r="IC1702" s="1"/>
      <c r="ID1702" s="1"/>
      <c r="IE1702" s="1"/>
      <c r="IF1702" s="1"/>
      <c r="IG1702" s="1"/>
      <c r="IH1702" s="1"/>
      <c r="II1702" s="1"/>
      <c r="IJ1702" s="1"/>
      <c r="IK1702" s="1"/>
      <c r="IL1702" s="1"/>
      <c r="IM1702" s="1"/>
      <c r="IN1702" s="1"/>
      <c r="IO1702" s="1"/>
      <c r="IP1702" s="1"/>
      <c r="IQ1702" s="1"/>
      <c r="IR1702" s="1"/>
      <c r="IS1702" s="1"/>
      <c r="IT1702" s="1"/>
      <c r="IU1702" s="1"/>
      <c r="IV1702" s="1"/>
      <c r="IW1702" s="1"/>
      <c r="IX1702" s="1"/>
      <c r="IY1702" s="1"/>
      <c r="IZ1702" s="1"/>
      <c r="JA1702" s="1"/>
      <c r="JB1702" s="1"/>
      <c r="JC1702" s="1"/>
      <c r="JD1702" s="1"/>
      <c r="JE1702" s="1"/>
      <c r="JF1702" s="1"/>
      <c r="JG1702" s="1"/>
      <c r="JH1702" s="1"/>
      <c r="JI1702" s="1"/>
      <c r="JJ1702" s="1"/>
      <c r="JK1702" s="1"/>
      <c r="JL1702" s="1"/>
      <c r="JM1702" s="1"/>
      <c r="JN1702" s="1"/>
      <c r="JO1702" s="1"/>
      <c r="JP1702" s="1"/>
      <c r="JQ1702" s="1"/>
      <c r="JR1702" s="1"/>
      <c r="JS1702" s="1"/>
      <c r="JT1702" s="1"/>
      <c r="JU1702" s="1"/>
      <c r="JV1702" s="1"/>
      <c r="JW1702" s="1"/>
      <c r="JX1702" s="1"/>
      <c r="JY1702" s="1"/>
      <c r="JZ1702" s="1"/>
      <c r="KA1702" s="1"/>
      <c r="KB1702" s="1"/>
      <c r="KC1702" s="1"/>
      <c r="KD1702" s="1"/>
      <c r="KE1702" s="1"/>
      <c r="KF1702" s="1"/>
      <c r="KG1702" s="1"/>
      <c r="KH1702" s="1"/>
      <c r="KI1702" s="1"/>
      <c r="KJ1702" s="1"/>
      <c r="KK1702" s="1"/>
      <c r="KL1702" s="1"/>
      <c r="KM1702" s="1"/>
      <c r="KN1702" s="1"/>
      <c r="KO1702" s="1"/>
      <c r="KP1702" s="1"/>
      <c r="KQ1702" s="1"/>
      <c r="KR1702" s="1"/>
      <c r="KS1702" s="1"/>
      <c r="KT1702" s="1"/>
      <c r="KU1702" s="1"/>
      <c r="KV1702" s="1"/>
      <c r="KW1702" s="1"/>
      <c r="KX1702" s="1"/>
      <c r="KY1702" s="1"/>
      <c r="KZ1702" s="1"/>
      <c r="LA1702" s="1"/>
      <c r="LB1702" s="1"/>
      <c r="LC1702" s="1"/>
      <c r="LD1702" s="1"/>
      <c r="LE1702" s="1"/>
      <c r="LF1702" s="1"/>
      <c r="LG1702" s="1"/>
      <c r="LH1702" s="1"/>
      <c r="LI1702" s="1"/>
      <c r="LJ1702" s="1"/>
      <c r="LK1702" s="1"/>
      <c r="LL1702" s="1"/>
      <c r="LM1702" s="1"/>
      <c r="LN1702" s="1"/>
      <c r="LO1702" s="1"/>
      <c r="LP1702" s="1"/>
      <c r="LQ1702" s="1"/>
      <c r="LR1702" s="1"/>
      <c r="LS1702" s="1"/>
      <c r="LT1702" s="1"/>
      <c r="LU1702" s="1"/>
      <c r="LV1702" s="1"/>
      <c r="LW1702" s="1"/>
      <c r="LX1702" s="1"/>
      <c r="LY1702" s="1"/>
      <c r="LZ1702" s="1"/>
      <c r="MA1702" s="1"/>
      <c r="MB1702" s="1"/>
      <c r="MC1702" s="1"/>
      <c r="MD1702" s="1"/>
      <c r="ME1702" s="1"/>
      <c r="MF1702" s="1"/>
      <c r="MG1702" s="1"/>
      <c r="MH1702" s="1"/>
      <c r="MI1702" s="1"/>
      <c r="MJ1702" s="1"/>
      <c r="MK1702" s="1"/>
      <c r="ML1702" s="1"/>
      <c r="MM1702" s="1"/>
      <c r="MN1702" s="1"/>
      <c r="MO1702" s="1"/>
      <c r="MP1702" s="1"/>
      <c r="MQ1702" s="1"/>
      <c r="MR1702" s="1"/>
      <c r="MS1702" s="1"/>
      <c r="MT1702" s="1"/>
      <c r="MU1702" s="1"/>
      <c r="MV1702" s="1"/>
      <c r="MW1702" s="1"/>
      <c r="MX1702" s="1"/>
      <c r="MY1702" s="1"/>
      <c r="MZ1702" s="1"/>
      <c r="NA1702" s="1"/>
      <c r="NB1702" s="1"/>
      <c r="NC1702" s="1"/>
      <c r="ND1702" s="1"/>
      <c r="NE1702" s="1"/>
      <c r="NF1702" s="1"/>
      <c r="NG1702" s="1"/>
      <c r="NH1702" s="1"/>
      <c r="NI1702" s="1"/>
      <c r="NJ1702" s="1"/>
      <c r="NK1702" s="1"/>
      <c r="NL1702" s="1"/>
      <c r="NM1702" s="1"/>
      <c r="NN1702" s="1"/>
      <c r="NO1702" s="1"/>
      <c r="NP1702" s="1"/>
      <c r="NQ1702" s="1"/>
      <c r="NR1702" s="1"/>
      <c r="NS1702" s="1"/>
      <c r="NT1702" s="1"/>
      <c r="NU1702" s="1"/>
      <c r="NV1702" s="1"/>
      <c r="NW1702" s="1"/>
      <c r="NX1702" s="1"/>
      <c r="NY1702" s="1"/>
      <c r="NZ1702" s="1"/>
      <c r="OA1702" s="1"/>
      <c r="OB1702" s="1"/>
      <c r="OC1702" s="1"/>
      <c r="OD1702" s="1"/>
      <c r="OE1702" s="1"/>
      <c r="OF1702" s="1"/>
      <c r="OG1702" s="1"/>
      <c r="OH1702" s="1"/>
      <c r="OI1702" s="1"/>
      <c r="OJ1702" s="1"/>
      <c r="OK1702" s="1"/>
      <c r="OL1702" s="1"/>
      <c r="OM1702" s="1"/>
      <c r="ON1702" s="1"/>
      <c r="OO1702" s="1"/>
      <c r="OP1702" s="1"/>
      <c r="OQ1702" s="1"/>
      <c r="OR1702" s="1"/>
      <c r="OS1702" s="1"/>
      <c r="OT1702" s="1"/>
      <c r="OU1702" s="1"/>
      <c r="OV1702" s="1"/>
      <c r="OW1702" s="1"/>
      <c r="OX1702" s="1"/>
      <c r="OY1702" s="1"/>
      <c r="OZ1702" s="1"/>
      <c r="PA1702" s="1"/>
      <c r="PB1702" s="1"/>
      <c r="PC1702" s="1"/>
      <c r="PD1702" s="1"/>
      <c r="PE1702" s="1"/>
      <c r="PF1702" s="1"/>
      <c r="PG1702" s="1"/>
      <c r="PH1702" s="1"/>
      <c r="PI1702" s="1"/>
      <c r="PJ1702" s="1"/>
      <c r="PK1702" s="1"/>
      <c r="PL1702" s="1"/>
      <c r="PM1702" s="1"/>
      <c r="PN1702" s="1"/>
      <c r="PO1702" s="1"/>
      <c r="PP1702" s="1"/>
      <c r="PQ1702" s="1"/>
      <c r="PR1702" s="1"/>
      <c r="PS1702" s="1"/>
      <c r="PT1702" s="1"/>
      <c r="PU1702" s="1"/>
      <c r="PV1702" s="1"/>
      <c r="PW1702" s="1"/>
      <c r="PX1702" s="1"/>
      <c r="PY1702" s="1"/>
      <c r="PZ1702" s="1"/>
      <c r="QA1702" s="1"/>
      <c r="QB1702" s="1"/>
      <c r="QC1702" s="1"/>
      <c r="QD1702" s="1"/>
      <c r="QE1702" s="1"/>
      <c r="QF1702" s="1"/>
      <c r="QG1702" s="1"/>
      <c r="QH1702" s="1"/>
      <c r="QI1702" s="1"/>
      <c r="QJ1702" s="1"/>
      <c r="QK1702" s="1"/>
      <c r="QL1702" s="1"/>
      <c r="QM1702" s="1"/>
      <c r="QN1702" s="1"/>
      <c r="QO1702" s="1"/>
      <c r="QP1702" s="1"/>
      <c r="QQ1702" s="1"/>
      <c r="QR1702" s="1"/>
      <c r="QS1702" s="1"/>
      <c r="QT1702" s="1"/>
      <c r="QU1702" s="1"/>
      <c r="QV1702" s="1"/>
      <c r="QW1702" s="1"/>
      <c r="QX1702" s="1"/>
      <c r="QY1702" s="1"/>
      <c r="QZ1702" s="1"/>
      <c r="RA1702" s="1"/>
      <c r="RB1702" s="1"/>
      <c r="RC1702" s="1"/>
      <c r="RD1702" s="1"/>
      <c r="RE1702" s="1"/>
      <c r="RF1702" s="1"/>
      <c r="RG1702" s="1"/>
      <c r="RH1702" s="1"/>
      <c r="RI1702" s="1"/>
      <c r="RJ1702" s="1"/>
      <c r="RK1702" s="1"/>
      <c r="RL1702" s="1"/>
      <c r="RM1702" s="1"/>
      <c r="RN1702" s="1"/>
      <c r="RO1702" s="1"/>
      <c r="RP1702" s="1"/>
      <c r="RQ1702" s="1"/>
      <c r="RR1702" s="1"/>
      <c r="RS1702" s="1"/>
      <c r="RT1702" s="1"/>
      <c r="RU1702" s="1"/>
      <c r="RV1702" s="1"/>
      <c r="RW1702" s="1"/>
      <c r="RX1702" s="1"/>
      <c r="RY1702" s="1"/>
      <c r="RZ1702" s="1"/>
      <c r="SA1702" s="1"/>
      <c r="SB1702" s="1"/>
      <c r="SC1702" s="1"/>
      <c r="SD1702" s="1"/>
      <c r="SE1702" s="1"/>
      <c r="SF1702" s="1"/>
      <c r="SG1702" s="1"/>
      <c r="SH1702" s="1"/>
      <c r="SI1702" s="1"/>
      <c r="SJ1702" s="1"/>
      <c r="SK1702" s="1"/>
      <c r="SL1702" s="1"/>
      <c r="SM1702" s="1"/>
      <c r="SN1702" s="1"/>
      <c r="SO1702" s="1"/>
      <c r="SP1702" s="1"/>
      <c r="SQ1702" s="1"/>
      <c r="SR1702" s="1"/>
      <c r="SS1702" s="1"/>
      <c r="ST1702" s="1"/>
      <c r="SU1702" s="1"/>
      <c r="SV1702" s="1"/>
      <c r="SW1702" s="1"/>
      <c r="SX1702" s="1"/>
      <c r="SY1702" s="1"/>
      <c r="SZ1702" s="1"/>
      <c r="TA1702" s="1"/>
      <c r="TB1702" s="1"/>
      <c r="TC1702" s="1"/>
      <c r="TD1702" s="1"/>
      <c r="TE1702" s="1"/>
      <c r="TF1702" s="1"/>
      <c r="TG1702" s="1"/>
      <c r="TH1702" s="1"/>
      <c r="TI1702" s="1"/>
      <c r="TJ1702" s="1"/>
      <c r="TK1702" s="1"/>
      <c r="TL1702" s="1"/>
      <c r="TM1702" s="1"/>
      <c r="TN1702" s="1"/>
      <c r="TO1702" s="1"/>
      <c r="TP1702" s="1"/>
      <c r="TQ1702" s="1"/>
      <c r="TR1702" s="1"/>
      <c r="TS1702" s="1"/>
      <c r="TT1702" s="1"/>
      <c r="TU1702" s="1"/>
      <c r="TV1702" s="1"/>
      <c r="TW1702" s="1"/>
      <c r="TX1702" s="1"/>
      <c r="TY1702" s="1"/>
      <c r="TZ1702" s="1"/>
      <c r="UA1702" s="1"/>
      <c r="UB1702" s="1"/>
      <c r="UC1702" s="1"/>
      <c r="UD1702" s="1"/>
      <c r="UE1702" s="1"/>
      <c r="UF1702" s="1"/>
      <c r="UG1702" s="1"/>
      <c r="UH1702" s="1"/>
      <c r="UI1702" s="1"/>
      <c r="UJ1702" s="1"/>
      <c r="UK1702" s="1"/>
      <c r="UL1702" s="1"/>
      <c r="UM1702" s="1"/>
      <c r="UN1702" s="1"/>
      <c r="UO1702" s="1"/>
      <c r="UP1702" s="1"/>
      <c r="UQ1702" s="1"/>
      <c r="UR1702" s="1"/>
      <c r="US1702" s="1"/>
      <c r="UT1702" s="1"/>
      <c r="UU1702" s="1"/>
      <c r="UV1702" s="1"/>
      <c r="UW1702" s="1"/>
      <c r="UX1702" s="1"/>
      <c r="UY1702" s="1"/>
      <c r="UZ1702" s="1"/>
      <c r="VA1702" s="1"/>
      <c r="VB1702" s="1"/>
      <c r="VC1702" s="1"/>
      <c r="VD1702" s="1"/>
      <c r="VE1702" s="1"/>
      <c r="VF1702" s="1"/>
      <c r="VG1702" s="1"/>
      <c r="VH1702" s="1"/>
      <c r="VI1702" s="1"/>
      <c r="VJ1702" s="1"/>
      <c r="VK1702" s="1"/>
      <c r="VL1702" s="1"/>
      <c r="VM1702" s="1"/>
      <c r="VN1702" s="1"/>
      <c r="VO1702" s="1"/>
      <c r="VP1702" s="1"/>
      <c r="VQ1702" s="1"/>
      <c r="VR1702" s="1"/>
      <c r="VS1702" s="1"/>
      <c r="VT1702" s="1"/>
      <c r="VU1702" s="1"/>
      <c r="VV1702" s="1"/>
      <c r="VW1702" s="1"/>
      <c r="VX1702" s="1"/>
      <c r="VY1702" s="1"/>
      <c r="VZ1702" s="1"/>
      <c r="WA1702" s="1"/>
      <c r="WB1702" s="1"/>
      <c r="WC1702" s="1"/>
      <c r="WD1702" s="1"/>
      <c r="WE1702" s="1"/>
      <c r="WF1702" s="1"/>
      <c r="WG1702" s="1"/>
      <c r="WH1702" s="1"/>
      <c r="WI1702" s="1"/>
      <c r="WJ1702" s="1"/>
      <c r="WK1702" s="1"/>
      <c r="WL1702" s="1"/>
      <c r="WM1702" s="1"/>
      <c r="WN1702" s="1"/>
      <c r="WO1702" s="1"/>
      <c r="WP1702" s="1"/>
      <c r="WQ1702" s="1"/>
      <c r="WR1702" s="1"/>
      <c r="WS1702" s="1"/>
      <c r="WT1702" s="1"/>
      <c r="WU1702" s="1"/>
      <c r="WV1702" s="1"/>
      <c r="WW1702" s="1"/>
      <c r="WX1702" s="1"/>
      <c r="WY1702" s="1"/>
      <c r="WZ1702" s="1"/>
      <c r="XA1702" s="1"/>
      <c r="XB1702" s="1"/>
      <c r="XC1702" s="1"/>
      <c r="XD1702" s="1"/>
      <c r="XE1702" s="1"/>
      <c r="XF1702" s="1"/>
      <c r="XG1702" s="1"/>
      <c r="XH1702" s="1"/>
      <c r="XI1702" s="1"/>
      <c r="XJ1702" s="1"/>
      <c r="XK1702" s="1"/>
      <c r="XL1702" s="1"/>
      <c r="XM1702" s="1"/>
      <c r="XN1702" s="1"/>
      <c r="XO1702" s="1"/>
      <c r="XP1702" s="1"/>
      <c r="XQ1702" s="1"/>
      <c r="XR1702" s="1"/>
      <c r="XS1702" s="1"/>
      <c r="XT1702" s="1"/>
      <c r="XU1702" s="1"/>
      <c r="XV1702" s="1"/>
      <c r="XW1702" s="1"/>
      <c r="XX1702" s="1"/>
      <c r="XY1702" s="1"/>
      <c r="XZ1702" s="1"/>
      <c r="YA1702" s="1"/>
      <c r="YB1702" s="1"/>
      <c r="YC1702" s="1"/>
      <c r="YD1702" s="1"/>
      <c r="YE1702" s="1"/>
      <c r="YF1702" s="1"/>
      <c r="YG1702" s="1"/>
      <c r="YH1702" s="1"/>
      <c r="YI1702" s="1"/>
      <c r="YJ1702" s="1"/>
      <c r="YK1702" s="1"/>
      <c r="YL1702" s="1"/>
      <c r="YM1702" s="1"/>
      <c r="YN1702" s="1"/>
      <c r="YO1702" s="1"/>
      <c r="YP1702" s="1"/>
      <c r="YQ1702" s="1"/>
      <c r="YR1702" s="1"/>
      <c r="YS1702" s="1"/>
      <c r="YT1702" s="1"/>
      <c r="YU1702" s="1"/>
      <c r="YV1702" s="1"/>
      <c r="YW1702" s="1"/>
      <c r="YX1702" s="1"/>
      <c r="YY1702" s="1"/>
      <c r="YZ1702" s="1"/>
      <c r="ZA1702" s="1"/>
      <c r="ZB1702" s="1"/>
      <c r="ZC1702" s="1"/>
      <c r="ZD1702" s="1"/>
      <c r="ZE1702" s="1"/>
      <c r="ZF1702" s="1"/>
      <c r="ZG1702" s="1"/>
      <c r="ZH1702" s="1"/>
      <c r="ZI1702" s="1"/>
      <c r="ZJ1702" s="1"/>
      <c r="ZK1702" s="1"/>
      <c r="ZL1702" s="1"/>
      <c r="ZM1702" s="1"/>
      <c r="ZN1702" s="1"/>
      <c r="ZO1702" s="1"/>
      <c r="ZP1702" s="1"/>
      <c r="ZQ1702" s="1"/>
      <c r="ZR1702" s="1"/>
      <c r="ZS1702" s="1"/>
      <c r="ZT1702" s="1"/>
      <c r="ZU1702" s="1"/>
      <c r="ZV1702" s="1"/>
      <c r="ZW1702" s="1"/>
      <c r="ZX1702" s="1"/>
      <c r="ZY1702" s="1"/>
      <c r="ZZ1702" s="1"/>
      <c r="AAA1702" s="1"/>
      <c r="AAB1702" s="1"/>
      <c r="AAC1702" s="1"/>
      <c r="AAD1702" s="1"/>
      <c r="AAE1702" s="1"/>
      <c r="AAF1702" s="1"/>
      <c r="AAG1702" s="1"/>
      <c r="AAH1702" s="1"/>
      <c r="AAI1702" s="1"/>
      <c r="AAJ1702" s="1"/>
      <c r="AAK1702" s="1"/>
      <c r="AAL1702" s="1"/>
      <c r="AAM1702" s="1"/>
      <c r="AAN1702" s="1"/>
      <c r="AAO1702" s="1"/>
      <c r="AAP1702" s="1"/>
      <c r="AAQ1702" s="1"/>
      <c r="AAR1702" s="1"/>
      <c r="AAS1702" s="1"/>
      <c r="AAT1702" s="1"/>
      <c r="AAU1702" s="1"/>
      <c r="AAV1702" s="1"/>
      <c r="AAW1702" s="1"/>
      <c r="AAX1702" s="1"/>
      <c r="AAY1702" s="1"/>
      <c r="AAZ1702" s="1"/>
      <c r="ABA1702" s="1"/>
      <c r="ABB1702" s="1"/>
      <c r="ABC1702" s="1"/>
      <c r="ABD1702" s="1"/>
      <c r="ABE1702" s="1"/>
      <c r="ABF1702" s="1"/>
      <c r="ABG1702" s="1"/>
      <c r="ABH1702" s="1"/>
      <c r="ABI1702" s="1"/>
      <c r="ABJ1702" s="1"/>
      <c r="ABK1702" s="1"/>
      <c r="ABL1702" s="1"/>
      <c r="ABM1702" s="1"/>
      <c r="ABN1702" s="1"/>
      <c r="ABO1702" s="1"/>
      <c r="ABP1702" s="1"/>
      <c r="ABQ1702" s="1"/>
      <c r="ABR1702" s="1"/>
      <c r="ABS1702" s="1"/>
      <c r="ABT1702" s="1"/>
      <c r="ABU1702" s="1"/>
      <c r="ABV1702" s="1"/>
      <c r="ABW1702" s="1"/>
      <c r="ABX1702" s="1"/>
      <c r="ABY1702" s="1"/>
      <c r="ABZ1702" s="1"/>
      <c r="ACA1702" s="1"/>
      <c r="ACB1702" s="1"/>
      <c r="ACC1702" s="1"/>
      <c r="ACD1702" s="1"/>
      <c r="ACE1702" s="1"/>
      <c r="ACF1702" s="1"/>
      <c r="ACG1702" s="1"/>
      <c r="ACH1702" s="1"/>
      <c r="ACI1702" s="1"/>
      <c r="ACJ1702" s="1"/>
      <c r="ACK1702" s="1"/>
      <c r="ACL1702" s="1"/>
      <c r="ACM1702" s="1"/>
      <c r="ACN1702" s="1"/>
      <c r="ACO1702" s="1"/>
      <c r="ACP1702" s="1"/>
      <c r="ACQ1702" s="1"/>
      <c r="ACR1702" s="1"/>
      <c r="ACS1702" s="1"/>
      <c r="ACT1702" s="1"/>
      <c r="ACU1702" s="1"/>
      <c r="ACV1702" s="1"/>
      <c r="ACW1702" s="1"/>
      <c r="ACX1702" s="1"/>
      <c r="ACY1702" s="1"/>
      <c r="ACZ1702" s="1"/>
      <c r="ADA1702" s="1"/>
      <c r="ADB1702" s="1"/>
      <c r="ADC1702" s="1"/>
      <c r="ADD1702" s="1"/>
      <c r="ADE1702" s="1"/>
      <c r="ADF1702" s="1"/>
      <c r="ADG1702" s="1"/>
      <c r="ADH1702" s="1"/>
      <c r="ADI1702" s="1"/>
      <c r="ADJ1702" s="1"/>
      <c r="ADK1702" s="1"/>
      <c r="ADL1702" s="1"/>
      <c r="ADM1702" s="1"/>
      <c r="ADN1702" s="1"/>
      <c r="ADO1702" s="1"/>
      <c r="ADP1702" s="1"/>
      <c r="ADQ1702" s="1"/>
      <c r="ADR1702" s="1"/>
      <c r="ADS1702" s="1"/>
      <c r="ADT1702" s="1"/>
      <c r="ADU1702" s="1"/>
      <c r="ADV1702" s="1"/>
      <c r="ADW1702" s="1"/>
      <c r="ADX1702" s="1"/>
      <c r="ADY1702" s="1"/>
      <c r="ADZ1702" s="1"/>
      <c r="AEA1702" s="1"/>
      <c r="AEB1702" s="1"/>
      <c r="AEC1702" s="1"/>
      <c r="AED1702" s="1"/>
      <c r="AEE1702" s="1"/>
      <c r="AEF1702" s="1"/>
      <c r="AEG1702" s="1"/>
      <c r="AEH1702" s="1"/>
      <c r="AEI1702" s="1"/>
      <c r="AEJ1702" s="1"/>
      <c r="AEK1702" s="1"/>
      <c r="AEL1702" s="1"/>
      <c r="AEM1702" s="1"/>
      <c r="AEN1702" s="1"/>
      <c r="AEO1702" s="1"/>
      <c r="AEP1702" s="1"/>
      <c r="AEQ1702" s="1"/>
      <c r="AER1702" s="1"/>
      <c r="AES1702" s="1"/>
      <c r="AET1702" s="1"/>
      <c r="AEU1702" s="1"/>
      <c r="AEV1702" s="1"/>
      <c r="AEW1702" s="1"/>
      <c r="AEX1702" s="1"/>
      <c r="AEY1702" s="1"/>
      <c r="AEZ1702" s="1"/>
      <c r="AFA1702" s="1"/>
      <c r="AFB1702" s="1"/>
      <c r="AFC1702" s="1"/>
      <c r="AFD1702" s="1"/>
      <c r="AFE1702" s="1"/>
      <c r="AFF1702" s="1"/>
      <c r="AFG1702" s="1"/>
      <c r="AFH1702" s="1"/>
      <c r="AFI1702" s="1"/>
      <c r="AFJ1702" s="1"/>
      <c r="AFK1702" s="1"/>
      <c r="AFL1702" s="1"/>
      <c r="AFM1702" s="1"/>
      <c r="AFN1702" s="1"/>
      <c r="AFO1702" s="1"/>
      <c r="AFP1702" s="1"/>
      <c r="AFQ1702" s="1"/>
      <c r="AFR1702" s="1"/>
      <c r="AFS1702" s="1"/>
      <c r="AFT1702" s="1"/>
      <c r="AFU1702" s="1"/>
      <c r="AFV1702" s="1"/>
      <c r="AFW1702" s="1"/>
      <c r="AFX1702" s="1"/>
      <c r="AFY1702" s="1"/>
      <c r="AFZ1702" s="1"/>
      <c r="AGA1702" s="1"/>
      <c r="AGB1702" s="1"/>
      <c r="AGC1702" s="1"/>
      <c r="AGD1702" s="1"/>
      <c r="AGE1702" s="1"/>
      <c r="AGF1702" s="1"/>
      <c r="AGG1702" s="1"/>
      <c r="AGH1702" s="1"/>
      <c r="AGI1702" s="1"/>
      <c r="AGJ1702" s="1"/>
      <c r="AGK1702" s="1"/>
      <c r="AGL1702" s="1"/>
      <c r="AGM1702" s="1"/>
      <c r="AGN1702" s="1"/>
      <c r="AGO1702" s="1"/>
      <c r="AGP1702" s="1"/>
      <c r="AGQ1702" s="1"/>
      <c r="AGR1702" s="1"/>
      <c r="AGS1702" s="1"/>
      <c r="AGT1702" s="1"/>
      <c r="AGU1702" s="1"/>
      <c r="AGV1702" s="1"/>
      <c r="AGW1702" s="1"/>
      <c r="AGX1702" s="1"/>
      <c r="AGY1702" s="1"/>
      <c r="AGZ1702" s="1"/>
      <c r="AHA1702" s="1"/>
      <c r="AHB1702" s="1"/>
      <c r="AHC1702" s="1"/>
      <c r="AHD1702" s="1"/>
      <c r="AHE1702" s="1"/>
      <c r="AHF1702" s="1"/>
      <c r="AHG1702" s="1"/>
      <c r="AHH1702" s="1"/>
      <c r="AHI1702" s="1"/>
      <c r="AHJ1702" s="1"/>
      <c r="AHK1702" s="1"/>
      <c r="AHL1702" s="1"/>
      <c r="AHM1702" s="1"/>
      <c r="AHN1702" s="1"/>
      <c r="AHO1702" s="1"/>
      <c r="AHP1702" s="1"/>
      <c r="AHQ1702" s="1"/>
      <c r="AHR1702" s="1"/>
      <c r="AHS1702" s="1"/>
      <c r="AHT1702" s="1"/>
      <c r="AHU1702" s="1"/>
      <c r="AHV1702" s="1"/>
      <c r="AHW1702" s="1"/>
      <c r="AHX1702" s="1"/>
      <c r="AHY1702" s="1"/>
      <c r="AHZ1702" s="1"/>
      <c r="AIA1702" s="1"/>
      <c r="AIB1702" s="1"/>
      <c r="AIC1702" s="1"/>
      <c r="AID1702" s="1"/>
      <c r="AIE1702" s="1"/>
      <c r="AIF1702" s="1"/>
      <c r="AIG1702" s="1"/>
      <c r="AIH1702" s="1"/>
      <c r="AII1702" s="1"/>
      <c r="AIJ1702" s="1"/>
      <c r="AIK1702" s="1"/>
      <c r="AIL1702" s="1"/>
      <c r="AIM1702" s="1"/>
      <c r="AIN1702" s="1"/>
      <c r="AIO1702" s="1"/>
      <c r="AIP1702" s="1"/>
      <c r="AIQ1702" s="1"/>
      <c r="AIR1702" s="1"/>
      <c r="AIS1702" s="1"/>
      <c r="AIT1702" s="1"/>
      <c r="AIU1702" s="1"/>
      <c r="AIV1702" s="1"/>
      <c r="AIW1702" s="1"/>
      <c r="AIX1702" s="1"/>
      <c r="AIY1702" s="1"/>
      <c r="AIZ1702" s="1"/>
      <c r="AJA1702" s="1"/>
      <c r="AJB1702" s="1"/>
      <c r="AJC1702" s="1"/>
      <c r="AJD1702" s="1"/>
      <c r="AJE1702" s="1"/>
      <c r="AJF1702" s="1"/>
      <c r="AJG1702" s="1"/>
      <c r="AJH1702" s="1"/>
      <c r="AJI1702" s="1"/>
      <c r="AJJ1702" s="1"/>
      <c r="AJK1702" s="1"/>
      <c r="AJL1702" s="1"/>
      <c r="AJM1702" s="1"/>
      <c r="AJN1702" s="1"/>
      <c r="AJO1702" s="1"/>
      <c r="AJP1702" s="1"/>
      <c r="AJQ1702" s="1"/>
      <c r="AJR1702" s="1"/>
      <c r="AJS1702" s="1"/>
      <c r="AJT1702" s="1"/>
      <c r="AJU1702" s="1"/>
      <c r="AJV1702" s="1"/>
      <c r="AJW1702" s="1"/>
      <c r="AJX1702" s="1"/>
      <c r="AJY1702" s="1"/>
      <c r="AJZ1702" s="1"/>
      <c r="AKA1702" s="1"/>
      <c r="AKB1702" s="1"/>
      <c r="AKC1702" s="1"/>
      <c r="AKD1702" s="1"/>
      <c r="AKE1702" s="1"/>
      <c r="AKF1702" s="1"/>
      <c r="AKG1702" s="1"/>
      <c r="AKH1702" s="1"/>
      <c r="AKI1702" s="1"/>
      <c r="AKJ1702" s="1"/>
      <c r="AKK1702" s="1"/>
      <c r="AKL1702" s="1"/>
      <c r="AKM1702" s="1"/>
      <c r="AKN1702" s="1"/>
      <c r="AKO1702" s="1"/>
      <c r="AKP1702" s="1"/>
      <c r="AKQ1702" s="1"/>
      <c r="AKR1702" s="1"/>
      <c r="AKS1702" s="1"/>
      <c r="AKT1702" s="1"/>
      <c r="AKU1702" s="1"/>
      <c r="AKV1702" s="1"/>
      <c r="AKW1702" s="1"/>
      <c r="AKX1702" s="1"/>
      <c r="AKY1702" s="1"/>
      <c r="AKZ1702" s="1"/>
      <c r="ALA1702" s="1"/>
      <c r="ALB1702" s="1"/>
      <c r="ALC1702" s="1"/>
      <c r="ALD1702" s="1"/>
      <c r="ALE1702" s="1"/>
      <c r="ALF1702" s="1"/>
      <c r="ALG1702" s="1"/>
      <c r="ALH1702" s="1"/>
      <c r="ALI1702" s="1"/>
      <c r="ALJ1702" s="1"/>
      <c r="ALK1702" s="1"/>
      <c r="ALL1702" s="1"/>
      <c r="ALM1702" s="1"/>
      <c r="ALN1702" s="1"/>
      <c r="ALO1702" s="1"/>
      <c r="ALP1702" s="1"/>
      <c r="ALQ1702" s="1"/>
      <c r="ALR1702" s="1"/>
      <c r="ALS1702" s="1"/>
      <c r="ALT1702" s="1"/>
      <c r="ALU1702" s="1"/>
      <c r="ALV1702" s="1"/>
      <c r="ALW1702" s="1"/>
      <c r="ALX1702" s="1"/>
      <c r="ALY1702" s="1"/>
      <c r="ALZ1702" s="1"/>
      <c r="AMA1702" s="1"/>
      <c r="AMB1702" s="1"/>
      <c r="AMC1702" s="1"/>
      <c r="AMD1702" s="1"/>
      <c r="AME1702" s="1"/>
      <c r="AMF1702" s="1"/>
      <c r="AMG1702" s="1"/>
      <c r="AMH1702" s="1"/>
      <c r="AMI1702" s="1"/>
    </row>
    <row r="1703" customFormat="false" ht="17.35" hidden="false" customHeight="false" outlineLevel="0" collapsed="false">
      <c r="C1703" s="15" t="s">
        <v>3927</v>
      </c>
      <c r="D1703" s="45" t="s">
        <v>1</v>
      </c>
      <c r="E1703" s="0"/>
      <c r="F1703" s="0"/>
    </row>
    <row r="1704" customFormat="false" ht="12.75" hidden="false" customHeight="false" outlineLevel="0" collapsed="false">
      <c r="A1704" s="1" t="s">
        <v>3928</v>
      </c>
      <c r="C1704" s="27" t="s">
        <v>3929</v>
      </c>
      <c r="D1704" s="27" t="s">
        <v>13</v>
      </c>
      <c r="E1704" s="46"/>
      <c r="F1704" s="47"/>
      <c r="G1704" s="48"/>
      <c r="H1704" s="48" t="s">
        <v>168</v>
      </c>
      <c r="I1704" s="47" t="n">
        <v>12.98</v>
      </c>
      <c r="J1704" s="107" t="s">
        <v>3915</v>
      </c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/>
      <c r="HO1704" s="1"/>
      <c r="HP1704" s="1"/>
      <c r="HQ1704" s="1"/>
      <c r="HR1704" s="1"/>
      <c r="HS1704" s="1"/>
      <c r="HT1704" s="1"/>
      <c r="HU1704" s="1"/>
      <c r="HV1704" s="1"/>
      <c r="HW1704" s="1"/>
      <c r="HX1704" s="1"/>
      <c r="HY1704" s="1"/>
      <c r="HZ1704" s="1"/>
      <c r="IA1704" s="1"/>
      <c r="IB1704" s="1"/>
      <c r="IC1704" s="1"/>
      <c r="ID1704" s="1"/>
      <c r="IE1704" s="1"/>
      <c r="IF1704" s="1"/>
      <c r="IG1704" s="1"/>
      <c r="IH1704" s="1"/>
      <c r="II1704" s="1"/>
      <c r="IJ1704" s="1"/>
      <c r="IK1704" s="1"/>
      <c r="IL1704" s="1"/>
      <c r="IM1704" s="1"/>
      <c r="IN1704" s="1"/>
      <c r="IO1704" s="1"/>
      <c r="IP1704" s="1"/>
      <c r="IQ1704" s="1"/>
      <c r="IR1704" s="1"/>
      <c r="IS1704" s="1"/>
      <c r="IT1704" s="1"/>
      <c r="IU1704" s="1"/>
      <c r="IV1704" s="1"/>
      <c r="IW1704" s="1"/>
      <c r="IX1704" s="1"/>
      <c r="IY1704" s="1"/>
      <c r="IZ1704" s="1"/>
      <c r="JA1704" s="1"/>
      <c r="JB1704" s="1"/>
      <c r="JC1704" s="1"/>
      <c r="JD1704" s="1"/>
      <c r="JE1704" s="1"/>
      <c r="JF1704" s="1"/>
      <c r="JG1704" s="1"/>
      <c r="JH1704" s="1"/>
      <c r="JI1704" s="1"/>
      <c r="JJ1704" s="1"/>
      <c r="JK1704" s="1"/>
      <c r="JL1704" s="1"/>
      <c r="JM1704" s="1"/>
      <c r="JN1704" s="1"/>
      <c r="JO1704" s="1"/>
      <c r="JP1704" s="1"/>
      <c r="JQ1704" s="1"/>
      <c r="JR1704" s="1"/>
      <c r="JS1704" s="1"/>
      <c r="JT1704" s="1"/>
      <c r="JU1704" s="1"/>
      <c r="JV1704" s="1"/>
      <c r="JW1704" s="1"/>
      <c r="JX1704" s="1"/>
      <c r="JY1704" s="1"/>
      <c r="JZ1704" s="1"/>
      <c r="KA1704" s="1"/>
      <c r="KB1704" s="1"/>
      <c r="KC1704" s="1"/>
      <c r="KD1704" s="1"/>
      <c r="KE1704" s="1"/>
      <c r="KF1704" s="1"/>
      <c r="KG1704" s="1"/>
      <c r="KH1704" s="1"/>
      <c r="KI1704" s="1"/>
      <c r="KJ1704" s="1"/>
      <c r="KK1704" s="1"/>
      <c r="KL1704" s="1"/>
      <c r="KM1704" s="1"/>
      <c r="KN1704" s="1"/>
      <c r="KO1704" s="1"/>
      <c r="KP1704" s="1"/>
      <c r="KQ1704" s="1"/>
      <c r="KR1704" s="1"/>
      <c r="KS1704" s="1"/>
      <c r="KT1704" s="1"/>
      <c r="KU1704" s="1"/>
      <c r="KV1704" s="1"/>
      <c r="KW1704" s="1"/>
      <c r="KX1704" s="1"/>
      <c r="KY1704" s="1"/>
      <c r="KZ1704" s="1"/>
      <c r="LA1704" s="1"/>
      <c r="LB1704" s="1"/>
      <c r="LC1704" s="1"/>
      <c r="LD1704" s="1"/>
      <c r="LE1704" s="1"/>
      <c r="LF1704" s="1"/>
      <c r="LG1704" s="1"/>
      <c r="LH1704" s="1"/>
      <c r="LI1704" s="1"/>
      <c r="LJ1704" s="1"/>
      <c r="LK1704" s="1"/>
      <c r="LL1704" s="1"/>
      <c r="LM1704" s="1"/>
      <c r="LN1704" s="1"/>
      <c r="LO1704" s="1"/>
      <c r="LP1704" s="1"/>
      <c r="LQ1704" s="1"/>
      <c r="LR1704" s="1"/>
      <c r="LS1704" s="1"/>
      <c r="LT1704" s="1"/>
      <c r="LU1704" s="1"/>
      <c r="LV1704" s="1"/>
      <c r="LW1704" s="1"/>
      <c r="LX1704" s="1"/>
      <c r="LY1704" s="1"/>
      <c r="LZ1704" s="1"/>
      <c r="MA1704" s="1"/>
      <c r="MB1704" s="1"/>
      <c r="MC1704" s="1"/>
      <c r="MD1704" s="1"/>
      <c r="ME1704" s="1"/>
      <c r="MF1704" s="1"/>
      <c r="MG1704" s="1"/>
      <c r="MH1704" s="1"/>
      <c r="MI1704" s="1"/>
      <c r="MJ1704" s="1"/>
      <c r="MK1704" s="1"/>
      <c r="ML1704" s="1"/>
      <c r="MM1704" s="1"/>
      <c r="MN1704" s="1"/>
      <c r="MO1704" s="1"/>
      <c r="MP1704" s="1"/>
      <c r="MQ1704" s="1"/>
      <c r="MR1704" s="1"/>
      <c r="MS1704" s="1"/>
      <c r="MT1704" s="1"/>
      <c r="MU1704" s="1"/>
      <c r="MV1704" s="1"/>
      <c r="MW1704" s="1"/>
      <c r="MX1704" s="1"/>
      <c r="MY1704" s="1"/>
      <c r="MZ1704" s="1"/>
      <c r="NA1704" s="1"/>
      <c r="NB1704" s="1"/>
      <c r="NC1704" s="1"/>
      <c r="ND1704" s="1"/>
      <c r="NE1704" s="1"/>
      <c r="NF1704" s="1"/>
      <c r="NG1704" s="1"/>
      <c r="NH1704" s="1"/>
      <c r="NI1704" s="1"/>
      <c r="NJ1704" s="1"/>
      <c r="NK1704" s="1"/>
      <c r="NL1704" s="1"/>
      <c r="NM1704" s="1"/>
      <c r="NN1704" s="1"/>
      <c r="NO1704" s="1"/>
      <c r="NP1704" s="1"/>
      <c r="NQ1704" s="1"/>
      <c r="NR1704" s="1"/>
      <c r="NS1704" s="1"/>
      <c r="NT1704" s="1"/>
      <c r="NU1704" s="1"/>
      <c r="NV1704" s="1"/>
      <c r="NW1704" s="1"/>
      <c r="NX1704" s="1"/>
      <c r="NY1704" s="1"/>
      <c r="NZ1704" s="1"/>
      <c r="OA1704" s="1"/>
      <c r="OB1704" s="1"/>
      <c r="OC1704" s="1"/>
      <c r="OD1704" s="1"/>
      <c r="OE1704" s="1"/>
      <c r="OF1704" s="1"/>
      <c r="OG1704" s="1"/>
      <c r="OH1704" s="1"/>
      <c r="OI1704" s="1"/>
      <c r="OJ1704" s="1"/>
      <c r="OK1704" s="1"/>
      <c r="OL1704" s="1"/>
      <c r="OM1704" s="1"/>
      <c r="ON1704" s="1"/>
      <c r="OO1704" s="1"/>
      <c r="OP1704" s="1"/>
      <c r="OQ1704" s="1"/>
      <c r="OR1704" s="1"/>
      <c r="OS1704" s="1"/>
      <c r="OT1704" s="1"/>
      <c r="OU1704" s="1"/>
      <c r="OV1704" s="1"/>
      <c r="OW1704" s="1"/>
      <c r="OX1704" s="1"/>
      <c r="OY1704" s="1"/>
      <c r="OZ1704" s="1"/>
      <c r="PA1704" s="1"/>
      <c r="PB1704" s="1"/>
      <c r="PC1704" s="1"/>
      <c r="PD1704" s="1"/>
      <c r="PE1704" s="1"/>
      <c r="PF1704" s="1"/>
      <c r="PG1704" s="1"/>
      <c r="PH1704" s="1"/>
      <c r="PI1704" s="1"/>
      <c r="PJ1704" s="1"/>
      <c r="PK1704" s="1"/>
      <c r="PL1704" s="1"/>
      <c r="PM1704" s="1"/>
      <c r="PN1704" s="1"/>
      <c r="PO1704" s="1"/>
      <c r="PP1704" s="1"/>
      <c r="PQ1704" s="1"/>
      <c r="PR1704" s="1"/>
      <c r="PS1704" s="1"/>
      <c r="PT1704" s="1"/>
      <c r="PU1704" s="1"/>
      <c r="PV1704" s="1"/>
      <c r="PW1704" s="1"/>
      <c r="PX1704" s="1"/>
      <c r="PY1704" s="1"/>
      <c r="PZ1704" s="1"/>
      <c r="QA1704" s="1"/>
      <c r="QB1704" s="1"/>
      <c r="QC1704" s="1"/>
      <c r="QD1704" s="1"/>
      <c r="QE1704" s="1"/>
      <c r="QF1704" s="1"/>
      <c r="QG1704" s="1"/>
      <c r="QH1704" s="1"/>
      <c r="QI1704" s="1"/>
      <c r="QJ1704" s="1"/>
      <c r="QK1704" s="1"/>
      <c r="QL1704" s="1"/>
      <c r="QM1704" s="1"/>
      <c r="QN1704" s="1"/>
      <c r="QO1704" s="1"/>
      <c r="QP1704" s="1"/>
      <c r="QQ1704" s="1"/>
      <c r="QR1704" s="1"/>
      <c r="QS1704" s="1"/>
      <c r="QT1704" s="1"/>
      <c r="QU1704" s="1"/>
      <c r="QV1704" s="1"/>
      <c r="QW1704" s="1"/>
      <c r="QX1704" s="1"/>
      <c r="QY1704" s="1"/>
      <c r="QZ1704" s="1"/>
      <c r="RA1704" s="1"/>
      <c r="RB1704" s="1"/>
      <c r="RC1704" s="1"/>
      <c r="RD1704" s="1"/>
      <c r="RE1704" s="1"/>
      <c r="RF1704" s="1"/>
      <c r="RG1704" s="1"/>
      <c r="RH1704" s="1"/>
      <c r="RI1704" s="1"/>
      <c r="RJ1704" s="1"/>
      <c r="RK1704" s="1"/>
      <c r="RL1704" s="1"/>
      <c r="RM1704" s="1"/>
      <c r="RN1704" s="1"/>
      <c r="RO1704" s="1"/>
      <c r="RP1704" s="1"/>
      <c r="RQ1704" s="1"/>
      <c r="RR1704" s="1"/>
      <c r="RS1704" s="1"/>
      <c r="RT1704" s="1"/>
      <c r="RU1704" s="1"/>
      <c r="RV1704" s="1"/>
      <c r="RW1704" s="1"/>
      <c r="RX1704" s="1"/>
      <c r="RY1704" s="1"/>
      <c r="RZ1704" s="1"/>
      <c r="SA1704" s="1"/>
      <c r="SB1704" s="1"/>
      <c r="SC1704" s="1"/>
      <c r="SD1704" s="1"/>
      <c r="SE1704" s="1"/>
      <c r="SF1704" s="1"/>
      <c r="SG1704" s="1"/>
      <c r="SH1704" s="1"/>
      <c r="SI1704" s="1"/>
      <c r="SJ1704" s="1"/>
      <c r="SK1704" s="1"/>
      <c r="SL1704" s="1"/>
      <c r="SM1704" s="1"/>
      <c r="SN1704" s="1"/>
      <c r="SO1704" s="1"/>
      <c r="SP1704" s="1"/>
      <c r="SQ1704" s="1"/>
      <c r="SR1704" s="1"/>
      <c r="SS1704" s="1"/>
      <c r="ST1704" s="1"/>
      <c r="SU1704" s="1"/>
      <c r="SV1704" s="1"/>
      <c r="SW1704" s="1"/>
      <c r="SX1704" s="1"/>
      <c r="SY1704" s="1"/>
      <c r="SZ1704" s="1"/>
      <c r="TA1704" s="1"/>
      <c r="TB1704" s="1"/>
      <c r="TC1704" s="1"/>
      <c r="TD1704" s="1"/>
      <c r="TE1704" s="1"/>
      <c r="TF1704" s="1"/>
      <c r="TG1704" s="1"/>
      <c r="TH1704" s="1"/>
      <c r="TI1704" s="1"/>
      <c r="TJ1704" s="1"/>
      <c r="TK1704" s="1"/>
      <c r="TL1704" s="1"/>
      <c r="TM1704" s="1"/>
      <c r="TN1704" s="1"/>
      <c r="TO1704" s="1"/>
      <c r="TP1704" s="1"/>
      <c r="TQ1704" s="1"/>
      <c r="TR1704" s="1"/>
      <c r="TS1704" s="1"/>
      <c r="TT1704" s="1"/>
      <c r="TU1704" s="1"/>
      <c r="TV1704" s="1"/>
      <c r="TW1704" s="1"/>
      <c r="TX1704" s="1"/>
      <c r="TY1704" s="1"/>
      <c r="TZ1704" s="1"/>
      <c r="UA1704" s="1"/>
      <c r="UB1704" s="1"/>
      <c r="UC1704" s="1"/>
      <c r="UD1704" s="1"/>
      <c r="UE1704" s="1"/>
      <c r="UF1704" s="1"/>
      <c r="UG1704" s="1"/>
      <c r="UH1704" s="1"/>
      <c r="UI1704" s="1"/>
      <c r="UJ1704" s="1"/>
      <c r="UK1704" s="1"/>
      <c r="UL1704" s="1"/>
      <c r="UM1704" s="1"/>
      <c r="UN1704" s="1"/>
      <c r="UO1704" s="1"/>
      <c r="UP1704" s="1"/>
      <c r="UQ1704" s="1"/>
      <c r="UR1704" s="1"/>
      <c r="US1704" s="1"/>
      <c r="UT1704" s="1"/>
      <c r="UU1704" s="1"/>
      <c r="UV1704" s="1"/>
      <c r="UW1704" s="1"/>
      <c r="UX1704" s="1"/>
      <c r="UY1704" s="1"/>
      <c r="UZ1704" s="1"/>
      <c r="VA1704" s="1"/>
      <c r="VB1704" s="1"/>
      <c r="VC1704" s="1"/>
      <c r="VD1704" s="1"/>
      <c r="VE1704" s="1"/>
      <c r="VF1704" s="1"/>
      <c r="VG1704" s="1"/>
      <c r="VH1704" s="1"/>
      <c r="VI1704" s="1"/>
      <c r="VJ1704" s="1"/>
      <c r="VK1704" s="1"/>
      <c r="VL1704" s="1"/>
      <c r="VM1704" s="1"/>
      <c r="VN1704" s="1"/>
      <c r="VO1704" s="1"/>
      <c r="VP1704" s="1"/>
      <c r="VQ1704" s="1"/>
      <c r="VR1704" s="1"/>
      <c r="VS1704" s="1"/>
      <c r="VT1704" s="1"/>
      <c r="VU1704" s="1"/>
      <c r="VV1704" s="1"/>
      <c r="VW1704" s="1"/>
      <c r="VX1704" s="1"/>
      <c r="VY1704" s="1"/>
      <c r="VZ1704" s="1"/>
      <c r="WA1704" s="1"/>
      <c r="WB1704" s="1"/>
      <c r="WC1704" s="1"/>
      <c r="WD1704" s="1"/>
      <c r="WE1704" s="1"/>
      <c r="WF1704" s="1"/>
      <c r="WG1704" s="1"/>
      <c r="WH1704" s="1"/>
      <c r="WI1704" s="1"/>
      <c r="WJ1704" s="1"/>
      <c r="WK1704" s="1"/>
      <c r="WL1704" s="1"/>
      <c r="WM1704" s="1"/>
      <c r="WN1704" s="1"/>
      <c r="WO1704" s="1"/>
      <c r="WP1704" s="1"/>
      <c r="WQ1704" s="1"/>
      <c r="WR1704" s="1"/>
      <c r="WS1704" s="1"/>
      <c r="WT1704" s="1"/>
      <c r="WU1704" s="1"/>
      <c r="WV1704" s="1"/>
      <c r="WW1704" s="1"/>
      <c r="WX1704" s="1"/>
      <c r="WY1704" s="1"/>
      <c r="WZ1704" s="1"/>
      <c r="XA1704" s="1"/>
      <c r="XB1704" s="1"/>
      <c r="XC1704" s="1"/>
      <c r="XD1704" s="1"/>
      <c r="XE1704" s="1"/>
      <c r="XF1704" s="1"/>
      <c r="XG1704" s="1"/>
      <c r="XH1704" s="1"/>
      <c r="XI1704" s="1"/>
      <c r="XJ1704" s="1"/>
      <c r="XK1704" s="1"/>
      <c r="XL1704" s="1"/>
      <c r="XM1704" s="1"/>
      <c r="XN1704" s="1"/>
      <c r="XO1704" s="1"/>
      <c r="XP1704" s="1"/>
      <c r="XQ1704" s="1"/>
      <c r="XR1704" s="1"/>
      <c r="XS1704" s="1"/>
      <c r="XT1704" s="1"/>
      <c r="XU1704" s="1"/>
      <c r="XV1704" s="1"/>
      <c r="XW1704" s="1"/>
      <c r="XX1704" s="1"/>
      <c r="XY1704" s="1"/>
      <c r="XZ1704" s="1"/>
      <c r="YA1704" s="1"/>
      <c r="YB1704" s="1"/>
      <c r="YC1704" s="1"/>
      <c r="YD1704" s="1"/>
      <c r="YE1704" s="1"/>
      <c r="YF1704" s="1"/>
      <c r="YG1704" s="1"/>
      <c r="YH1704" s="1"/>
      <c r="YI1704" s="1"/>
      <c r="YJ1704" s="1"/>
      <c r="YK1704" s="1"/>
      <c r="YL1704" s="1"/>
      <c r="YM1704" s="1"/>
      <c r="YN1704" s="1"/>
      <c r="YO1704" s="1"/>
      <c r="YP1704" s="1"/>
      <c r="YQ1704" s="1"/>
      <c r="YR1704" s="1"/>
      <c r="YS1704" s="1"/>
      <c r="YT1704" s="1"/>
      <c r="YU1704" s="1"/>
      <c r="YV1704" s="1"/>
      <c r="YW1704" s="1"/>
      <c r="YX1704" s="1"/>
      <c r="YY1704" s="1"/>
      <c r="YZ1704" s="1"/>
      <c r="ZA1704" s="1"/>
      <c r="ZB1704" s="1"/>
      <c r="ZC1704" s="1"/>
      <c r="ZD1704" s="1"/>
      <c r="ZE1704" s="1"/>
      <c r="ZF1704" s="1"/>
      <c r="ZG1704" s="1"/>
      <c r="ZH1704" s="1"/>
      <c r="ZI1704" s="1"/>
      <c r="ZJ1704" s="1"/>
      <c r="ZK1704" s="1"/>
      <c r="ZL1704" s="1"/>
      <c r="ZM1704" s="1"/>
      <c r="ZN1704" s="1"/>
      <c r="ZO1704" s="1"/>
      <c r="ZP1704" s="1"/>
      <c r="ZQ1704" s="1"/>
      <c r="ZR1704" s="1"/>
      <c r="ZS1704" s="1"/>
      <c r="ZT1704" s="1"/>
      <c r="ZU1704" s="1"/>
      <c r="ZV1704" s="1"/>
      <c r="ZW1704" s="1"/>
      <c r="ZX1704" s="1"/>
      <c r="ZY1704" s="1"/>
      <c r="ZZ1704" s="1"/>
      <c r="AAA1704" s="1"/>
      <c r="AAB1704" s="1"/>
      <c r="AAC1704" s="1"/>
      <c r="AAD1704" s="1"/>
      <c r="AAE1704" s="1"/>
      <c r="AAF1704" s="1"/>
      <c r="AAG1704" s="1"/>
      <c r="AAH1704" s="1"/>
      <c r="AAI1704" s="1"/>
      <c r="AAJ1704" s="1"/>
      <c r="AAK1704" s="1"/>
      <c r="AAL1704" s="1"/>
      <c r="AAM1704" s="1"/>
      <c r="AAN1704" s="1"/>
      <c r="AAO1704" s="1"/>
      <c r="AAP1704" s="1"/>
      <c r="AAQ1704" s="1"/>
      <c r="AAR1704" s="1"/>
      <c r="AAS1704" s="1"/>
      <c r="AAT1704" s="1"/>
      <c r="AAU1704" s="1"/>
      <c r="AAV1704" s="1"/>
      <c r="AAW1704" s="1"/>
      <c r="AAX1704" s="1"/>
      <c r="AAY1704" s="1"/>
      <c r="AAZ1704" s="1"/>
      <c r="ABA1704" s="1"/>
      <c r="ABB1704" s="1"/>
      <c r="ABC1704" s="1"/>
      <c r="ABD1704" s="1"/>
      <c r="ABE1704" s="1"/>
      <c r="ABF1704" s="1"/>
      <c r="ABG1704" s="1"/>
      <c r="ABH1704" s="1"/>
      <c r="ABI1704" s="1"/>
      <c r="ABJ1704" s="1"/>
      <c r="ABK1704" s="1"/>
      <c r="ABL1704" s="1"/>
      <c r="ABM1704" s="1"/>
      <c r="ABN1704" s="1"/>
      <c r="ABO1704" s="1"/>
      <c r="ABP1704" s="1"/>
      <c r="ABQ1704" s="1"/>
      <c r="ABR1704" s="1"/>
      <c r="ABS1704" s="1"/>
      <c r="ABT1704" s="1"/>
      <c r="ABU1704" s="1"/>
      <c r="ABV1704" s="1"/>
      <c r="ABW1704" s="1"/>
      <c r="ABX1704" s="1"/>
      <c r="ABY1704" s="1"/>
      <c r="ABZ1704" s="1"/>
      <c r="ACA1704" s="1"/>
      <c r="ACB1704" s="1"/>
      <c r="ACC1704" s="1"/>
      <c r="ACD1704" s="1"/>
      <c r="ACE1704" s="1"/>
      <c r="ACF1704" s="1"/>
      <c r="ACG1704" s="1"/>
      <c r="ACH1704" s="1"/>
      <c r="ACI1704" s="1"/>
      <c r="ACJ1704" s="1"/>
      <c r="ACK1704" s="1"/>
      <c r="ACL1704" s="1"/>
      <c r="ACM1704" s="1"/>
      <c r="ACN1704" s="1"/>
      <c r="ACO1704" s="1"/>
      <c r="ACP1704" s="1"/>
      <c r="ACQ1704" s="1"/>
      <c r="ACR1704" s="1"/>
      <c r="ACS1704" s="1"/>
      <c r="ACT1704" s="1"/>
      <c r="ACU1704" s="1"/>
      <c r="ACV1704" s="1"/>
      <c r="ACW1704" s="1"/>
      <c r="ACX1704" s="1"/>
      <c r="ACY1704" s="1"/>
      <c r="ACZ1704" s="1"/>
      <c r="ADA1704" s="1"/>
      <c r="ADB1704" s="1"/>
      <c r="ADC1704" s="1"/>
      <c r="ADD1704" s="1"/>
      <c r="ADE1704" s="1"/>
      <c r="ADF1704" s="1"/>
      <c r="ADG1704" s="1"/>
      <c r="ADH1704" s="1"/>
      <c r="ADI1704" s="1"/>
      <c r="ADJ1704" s="1"/>
      <c r="ADK1704" s="1"/>
      <c r="ADL1704" s="1"/>
      <c r="ADM1704" s="1"/>
      <c r="ADN1704" s="1"/>
      <c r="ADO1704" s="1"/>
      <c r="ADP1704" s="1"/>
      <c r="ADQ1704" s="1"/>
      <c r="ADR1704" s="1"/>
      <c r="ADS1704" s="1"/>
      <c r="ADT1704" s="1"/>
      <c r="ADU1704" s="1"/>
      <c r="ADV1704" s="1"/>
      <c r="ADW1704" s="1"/>
      <c r="ADX1704" s="1"/>
      <c r="ADY1704" s="1"/>
      <c r="ADZ1704" s="1"/>
      <c r="AEA1704" s="1"/>
      <c r="AEB1704" s="1"/>
      <c r="AEC1704" s="1"/>
      <c r="AED1704" s="1"/>
      <c r="AEE1704" s="1"/>
      <c r="AEF1704" s="1"/>
      <c r="AEG1704" s="1"/>
      <c r="AEH1704" s="1"/>
      <c r="AEI1704" s="1"/>
      <c r="AEJ1704" s="1"/>
      <c r="AEK1704" s="1"/>
      <c r="AEL1704" s="1"/>
      <c r="AEM1704" s="1"/>
      <c r="AEN1704" s="1"/>
      <c r="AEO1704" s="1"/>
      <c r="AEP1704" s="1"/>
      <c r="AEQ1704" s="1"/>
      <c r="AER1704" s="1"/>
      <c r="AES1704" s="1"/>
      <c r="AET1704" s="1"/>
      <c r="AEU1704" s="1"/>
      <c r="AEV1704" s="1"/>
      <c r="AEW1704" s="1"/>
      <c r="AEX1704" s="1"/>
      <c r="AEY1704" s="1"/>
      <c r="AEZ1704" s="1"/>
      <c r="AFA1704" s="1"/>
      <c r="AFB1704" s="1"/>
      <c r="AFC1704" s="1"/>
      <c r="AFD1704" s="1"/>
      <c r="AFE1704" s="1"/>
      <c r="AFF1704" s="1"/>
      <c r="AFG1704" s="1"/>
      <c r="AFH1704" s="1"/>
      <c r="AFI1704" s="1"/>
      <c r="AFJ1704" s="1"/>
      <c r="AFK1704" s="1"/>
      <c r="AFL1704" s="1"/>
      <c r="AFM1704" s="1"/>
      <c r="AFN1704" s="1"/>
      <c r="AFO1704" s="1"/>
      <c r="AFP1704" s="1"/>
      <c r="AFQ1704" s="1"/>
      <c r="AFR1704" s="1"/>
      <c r="AFS1704" s="1"/>
      <c r="AFT1704" s="1"/>
      <c r="AFU1704" s="1"/>
      <c r="AFV1704" s="1"/>
      <c r="AFW1704" s="1"/>
      <c r="AFX1704" s="1"/>
      <c r="AFY1704" s="1"/>
      <c r="AFZ1704" s="1"/>
      <c r="AGA1704" s="1"/>
      <c r="AGB1704" s="1"/>
      <c r="AGC1704" s="1"/>
      <c r="AGD1704" s="1"/>
      <c r="AGE1704" s="1"/>
      <c r="AGF1704" s="1"/>
      <c r="AGG1704" s="1"/>
      <c r="AGH1704" s="1"/>
      <c r="AGI1704" s="1"/>
      <c r="AGJ1704" s="1"/>
      <c r="AGK1704" s="1"/>
      <c r="AGL1704" s="1"/>
      <c r="AGM1704" s="1"/>
      <c r="AGN1704" s="1"/>
      <c r="AGO1704" s="1"/>
      <c r="AGP1704" s="1"/>
      <c r="AGQ1704" s="1"/>
      <c r="AGR1704" s="1"/>
      <c r="AGS1704" s="1"/>
      <c r="AGT1704" s="1"/>
      <c r="AGU1704" s="1"/>
      <c r="AGV1704" s="1"/>
      <c r="AGW1704" s="1"/>
      <c r="AGX1704" s="1"/>
      <c r="AGY1704" s="1"/>
      <c r="AGZ1704" s="1"/>
      <c r="AHA1704" s="1"/>
      <c r="AHB1704" s="1"/>
      <c r="AHC1704" s="1"/>
      <c r="AHD1704" s="1"/>
      <c r="AHE1704" s="1"/>
      <c r="AHF1704" s="1"/>
      <c r="AHG1704" s="1"/>
      <c r="AHH1704" s="1"/>
      <c r="AHI1704" s="1"/>
      <c r="AHJ1704" s="1"/>
      <c r="AHK1704" s="1"/>
      <c r="AHL1704" s="1"/>
      <c r="AHM1704" s="1"/>
      <c r="AHN1704" s="1"/>
      <c r="AHO1704" s="1"/>
      <c r="AHP1704" s="1"/>
      <c r="AHQ1704" s="1"/>
      <c r="AHR1704" s="1"/>
      <c r="AHS1704" s="1"/>
      <c r="AHT1704" s="1"/>
      <c r="AHU1704" s="1"/>
      <c r="AHV1704" s="1"/>
      <c r="AHW1704" s="1"/>
      <c r="AHX1704" s="1"/>
      <c r="AHY1704" s="1"/>
      <c r="AHZ1704" s="1"/>
      <c r="AIA1704" s="1"/>
      <c r="AIB1704" s="1"/>
      <c r="AIC1704" s="1"/>
      <c r="AID1704" s="1"/>
      <c r="AIE1704" s="1"/>
      <c r="AIF1704" s="1"/>
      <c r="AIG1704" s="1"/>
      <c r="AIH1704" s="1"/>
      <c r="AII1704" s="1"/>
      <c r="AIJ1704" s="1"/>
      <c r="AIK1704" s="1"/>
      <c r="AIL1704" s="1"/>
      <c r="AIM1704" s="1"/>
      <c r="AIN1704" s="1"/>
      <c r="AIO1704" s="1"/>
      <c r="AIP1704" s="1"/>
      <c r="AIQ1704" s="1"/>
      <c r="AIR1704" s="1"/>
      <c r="AIS1704" s="1"/>
      <c r="AIT1704" s="1"/>
      <c r="AIU1704" s="1"/>
      <c r="AIV1704" s="1"/>
      <c r="AIW1704" s="1"/>
      <c r="AIX1704" s="1"/>
      <c r="AIY1704" s="1"/>
      <c r="AIZ1704" s="1"/>
      <c r="AJA1704" s="1"/>
      <c r="AJB1704" s="1"/>
      <c r="AJC1704" s="1"/>
      <c r="AJD1704" s="1"/>
      <c r="AJE1704" s="1"/>
      <c r="AJF1704" s="1"/>
      <c r="AJG1704" s="1"/>
      <c r="AJH1704" s="1"/>
      <c r="AJI1704" s="1"/>
      <c r="AJJ1704" s="1"/>
      <c r="AJK1704" s="1"/>
      <c r="AJL1704" s="1"/>
      <c r="AJM1704" s="1"/>
      <c r="AJN1704" s="1"/>
      <c r="AJO1704" s="1"/>
      <c r="AJP1704" s="1"/>
      <c r="AJQ1704" s="1"/>
      <c r="AJR1704" s="1"/>
      <c r="AJS1704" s="1"/>
      <c r="AJT1704" s="1"/>
      <c r="AJU1704" s="1"/>
      <c r="AJV1704" s="1"/>
      <c r="AJW1704" s="1"/>
      <c r="AJX1704" s="1"/>
      <c r="AJY1704" s="1"/>
      <c r="AJZ1704" s="1"/>
      <c r="AKA1704" s="1"/>
      <c r="AKB1704" s="1"/>
      <c r="AKC1704" s="1"/>
      <c r="AKD1704" s="1"/>
      <c r="AKE1704" s="1"/>
      <c r="AKF1704" s="1"/>
      <c r="AKG1704" s="1"/>
      <c r="AKH1704" s="1"/>
      <c r="AKI1704" s="1"/>
      <c r="AKJ1704" s="1"/>
      <c r="AKK1704" s="1"/>
      <c r="AKL1704" s="1"/>
      <c r="AKM1704" s="1"/>
      <c r="AKN1704" s="1"/>
      <c r="AKO1704" s="1"/>
      <c r="AKP1704" s="1"/>
      <c r="AKQ1704" s="1"/>
      <c r="AKR1704" s="1"/>
      <c r="AKS1704" s="1"/>
      <c r="AKT1704" s="1"/>
      <c r="AKU1704" s="1"/>
      <c r="AKV1704" s="1"/>
      <c r="AKW1704" s="1"/>
      <c r="AKX1704" s="1"/>
      <c r="AKY1704" s="1"/>
      <c r="AKZ1704" s="1"/>
      <c r="ALA1704" s="1"/>
      <c r="ALB1704" s="1"/>
      <c r="ALC1704" s="1"/>
      <c r="ALD1704" s="1"/>
      <c r="ALE1704" s="1"/>
      <c r="ALF1704" s="1"/>
      <c r="ALG1704" s="1"/>
      <c r="ALH1704" s="1"/>
      <c r="ALI1704" s="1"/>
      <c r="ALJ1704" s="1"/>
      <c r="ALK1704" s="1"/>
      <c r="ALL1704" s="1"/>
      <c r="ALM1704" s="1"/>
      <c r="ALN1704" s="1"/>
      <c r="ALO1704" s="1"/>
      <c r="ALP1704" s="1"/>
      <c r="ALQ1704" s="1"/>
      <c r="ALR1704" s="1"/>
      <c r="ALS1704" s="1"/>
      <c r="ALT1704" s="1"/>
      <c r="ALU1704" s="1"/>
      <c r="ALV1704" s="1"/>
      <c r="ALW1704" s="1"/>
      <c r="ALX1704" s="1"/>
      <c r="ALY1704" s="1"/>
      <c r="ALZ1704" s="1"/>
      <c r="AMA1704" s="1"/>
      <c r="AMB1704" s="1"/>
      <c r="AMC1704" s="1"/>
      <c r="AMD1704" s="1"/>
      <c r="AME1704" s="1"/>
      <c r="AMF1704" s="1"/>
      <c r="AMG1704" s="1"/>
      <c r="AMH1704" s="1"/>
      <c r="AMI1704" s="1"/>
    </row>
    <row r="1705" customFormat="false" ht="12.75" hidden="false" customHeight="false" outlineLevel="0" collapsed="false">
      <c r="A1705" s="1" t="s">
        <v>1463</v>
      </c>
      <c r="C1705" s="27" t="s">
        <v>3930</v>
      </c>
      <c r="D1705" s="27"/>
      <c r="E1705" s="46"/>
      <c r="F1705" s="47"/>
      <c r="G1705" s="48"/>
      <c r="H1705" s="48" t="s">
        <v>61</v>
      </c>
      <c r="I1705" s="47" t="n">
        <v>3.89</v>
      </c>
      <c r="J1705" s="107" t="s">
        <v>3915</v>
      </c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  <c r="HN1705" s="1"/>
      <c r="HO1705" s="1"/>
      <c r="HP1705" s="1"/>
      <c r="HQ1705" s="1"/>
      <c r="HR1705" s="1"/>
      <c r="HS1705" s="1"/>
      <c r="HT1705" s="1"/>
      <c r="HU1705" s="1"/>
      <c r="HV1705" s="1"/>
      <c r="HW1705" s="1"/>
      <c r="HX1705" s="1"/>
      <c r="HY1705" s="1"/>
      <c r="HZ1705" s="1"/>
      <c r="IA1705" s="1"/>
      <c r="IB1705" s="1"/>
      <c r="IC1705" s="1"/>
      <c r="ID1705" s="1"/>
      <c r="IE1705" s="1"/>
      <c r="IF1705" s="1"/>
      <c r="IG1705" s="1"/>
      <c r="IH1705" s="1"/>
      <c r="II1705" s="1"/>
      <c r="IJ1705" s="1"/>
      <c r="IK1705" s="1"/>
      <c r="IL1705" s="1"/>
      <c r="IM1705" s="1"/>
      <c r="IN1705" s="1"/>
      <c r="IO1705" s="1"/>
      <c r="IP1705" s="1"/>
      <c r="IQ1705" s="1"/>
      <c r="IR1705" s="1"/>
      <c r="IS1705" s="1"/>
      <c r="IT1705" s="1"/>
      <c r="IU1705" s="1"/>
      <c r="IV1705" s="1"/>
      <c r="IW1705" s="1"/>
      <c r="IX1705" s="1"/>
      <c r="IY1705" s="1"/>
      <c r="IZ1705" s="1"/>
      <c r="JA1705" s="1"/>
      <c r="JB1705" s="1"/>
      <c r="JC1705" s="1"/>
      <c r="JD1705" s="1"/>
      <c r="JE1705" s="1"/>
      <c r="JF1705" s="1"/>
      <c r="JG1705" s="1"/>
      <c r="JH1705" s="1"/>
      <c r="JI1705" s="1"/>
      <c r="JJ1705" s="1"/>
      <c r="JK1705" s="1"/>
      <c r="JL1705" s="1"/>
      <c r="JM1705" s="1"/>
      <c r="JN1705" s="1"/>
      <c r="JO1705" s="1"/>
      <c r="JP1705" s="1"/>
      <c r="JQ1705" s="1"/>
      <c r="JR1705" s="1"/>
      <c r="JS1705" s="1"/>
      <c r="JT1705" s="1"/>
      <c r="JU1705" s="1"/>
      <c r="JV1705" s="1"/>
      <c r="JW1705" s="1"/>
      <c r="JX1705" s="1"/>
      <c r="JY1705" s="1"/>
      <c r="JZ1705" s="1"/>
      <c r="KA1705" s="1"/>
      <c r="KB1705" s="1"/>
      <c r="KC1705" s="1"/>
      <c r="KD1705" s="1"/>
      <c r="KE1705" s="1"/>
      <c r="KF1705" s="1"/>
      <c r="KG1705" s="1"/>
      <c r="KH1705" s="1"/>
      <c r="KI1705" s="1"/>
      <c r="KJ1705" s="1"/>
      <c r="KK1705" s="1"/>
      <c r="KL1705" s="1"/>
      <c r="KM1705" s="1"/>
      <c r="KN1705" s="1"/>
      <c r="KO1705" s="1"/>
      <c r="KP1705" s="1"/>
      <c r="KQ1705" s="1"/>
      <c r="KR1705" s="1"/>
      <c r="KS1705" s="1"/>
      <c r="KT1705" s="1"/>
      <c r="KU1705" s="1"/>
      <c r="KV1705" s="1"/>
      <c r="KW1705" s="1"/>
      <c r="KX1705" s="1"/>
      <c r="KY1705" s="1"/>
      <c r="KZ1705" s="1"/>
      <c r="LA1705" s="1"/>
      <c r="LB1705" s="1"/>
      <c r="LC1705" s="1"/>
      <c r="LD1705" s="1"/>
      <c r="LE1705" s="1"/>
      <c r="LF1705" s="1"/>
      <c r="LG1705" s="1"/>
      <c r="LH1705" s="1"/>
      <c r="LI1705" s="1"/>
      <c r="LJ1705" s="1"/>
      <c r="LK1705" s="1"/>
      <c r="LL1705" s="1"/>
      <c r="LM1705" s="1"/>
      <c r="LN1705" s="1"/>
      <c r="LO1705" s="1"/>
      <c r="LP1705" s="1"/>
      <c r="LQ1705" s="1"/>
      <c r="LR1705" s="1"/>
      <c r="LS1705" s="1"/>
      <c r="LT1705" s="1"/>
      <c r="LU1705" s="1"/>
      <c r="LV1705" s="1"/>
      <c r="LW1705" s="1"/>
      <c r="LX1705" s="1"/>
      <c r="LY1705" s="1"/>
      <c r="LZ1705" s="1"/>
      <c r="MA1705" s="1"/>
      <c r="MB1705" s="1"/>
      <c r="MC1705" s="1"/>
      <c r="MD1705" s="1"/>
      <c r="ME1705" s="1"/>
      <c r="MF1705" s="1"/>
      <c r="MG1705" s="1"/>
      <c r="MH1705" s="1"/>
      <c r="MI1705" s="1"/>
      <c r="MJ1705" s="1"/>
      <c r="MK1705" s="1"/>
      <c r="ML1705" s="1"/>
      <c r="MM1705" s="1"/>
      <c r="MN1705" s="1"/>
      <c r="MO1705" s="1"/>
      <c r="MP1705" s="1"/>
      <c r="MQ1705" s="1"/>
      <c r="MR1705" s="1"/>
      <c r="MS1705" s="1"/>
      <c r="MT1705" s="1"/>
      <c r="MU1705" s="1"/>
      <c r="MV1705" s="1"/>
      <c r="MW1705" s="1"/>
      <c r="MX1705" s="1"/>
      <c r="MY1705" s="1"/>
      <c r="MZ1705" s="1"/>
      <c r="NA1705" s="1"/>
      <c r="NB1705" s="1"/>
      <c r="NC1705" s="1"/>
      <c r="ND1705" s="1"/>
      <c r="NE1705" s="1"/>
      <c r="NF1705" s="1"/>
      <c r="NG1705" s="1"/>
      <c r="NH1705" s="1"/>
      <c r="NI1705" s="1"/>
      <c r="NJ1705" s="1"/>
      <c r="NK1705" s="1"/>
      <c r="NL1705" s="1"/>
      <c r="NM1705" s="1"/>
      <c r="NN1705" s="1"/>
      <c r="NO1705" s="1"/>
      <c r="NP1705" s="1"/>
      <c r="NQ1705" s="1"/>
      <c r="NR1705" s="1"/>
      <c r="NS1705" s="1"/>
      <c r="NT1705" s="1"/>
      <c r="NU1705" s="1"/>
      <c r="NV1705" s="1"/>
      <c r="NW1705" s="1"/>
      <c r="NX1705" s="1"/>
      <c r="NY1705" s="1"/>
      <c r="NZ1705" s="1"/>
      <c r="OA1705" s="1"/>
      <c r="OB1705" s="1"/>
      <c r="OC1705" s="1"/>
      <c r="OD1705" s="1"/>
      <c r="OE1705" s="1"/>
      <c r="OF1705" s="1"/>
      <c r="OG1705" s="1"/>
      <c r="OH1705" s="1"/>
      <c r="OI1705" s="1"/>
      <c r="OJ1705" s="1"/>
      <c r="OK1705" s="1"/>
      <c r="OL1705" s="1"/>
      <c r="OM1705" s="1"/>
      <c r="ON1705" s="1"/>
      <c r="OO1705" s="1"/>
      <c r="OP1705" s="1"/>
      <c r="OQ1705" s="1"/>
      <c r="OR1705" s="1"/>
      <c r="OS1705" s="1"/>
      <c r="OT1705" s="1"/>
      <c r="OU1705" s="1"/>
      <c r="OV1705" s="1"/>
      <c r="OW1705" s="1"/>
      <c r="OX1705" s="1"/>
      <c r="OY1705" s="1"/>
      <c r="OZ1705" s="1"/>
      <c r="PA1705" s="1"/>
      <c r="PB1705" s="1"/>
      <c r="PC1705" s="1"/>
      <c r="PD1705" s="1"/>
      <c r="PE1705" s="1"/>
      <c r="PF1705" s="1"/>
      <c r="PG1705" s="1"/>
      <c r="PH1705" s="1"/>
      <c r="PI1705" s="1"/>
      <c r="PJ1705" s="1"/>
      <c r="PK1705" s="1"/>
      <c r="PL1705" s="1"/>
      <c r="PM1705" s="1"/>
      <c r="PN1705" s="1"/>
      <c r="PO1705" s="1"/>
      <c r="PP1705" s="1"/>
      <c r="PQ1705" s="1"/>
      <c r="PR1705" s="1"/>
      <c r="PS1705" s="1"/>
      <c r="PT1705" s="1"/>
      <c r="PU1705" s="1"/>
      <c r="PV1705" s="1"/>
      <c r="PW1705" s="1"/>
      <c r="PX1705" s="1"/>
      <c r="PY1705" s="1"/>
      <c r="PZ1705" s="1"/>
      <c r="QA1705" s="1"/>
      <c r="QB1705" s="1"/>
      <c r="QC1705" s="1"/>
      <c r="QD1705" s="1"/>
      <c r="QE1705" s="1"/>
      <c r="QF1705" s="1"/>
      <c r="QG1705" s="1"/>
      <c r="QH1705" s="1"/>
      <c r="QI1705" s="1"/>
      <c r="QJ1705" s="1"/>
      <c r="QK1705" s="1"/>
      <c r="QL1705" s="1"/>
      <c r="QM1705" s="1"/>
      <c r="QN1705" s="1"/>
      <c r="QO1705" s="1"/>
      <c r="QP1705" s="1"/>
      <c r="QQ1705" s="1"/>
      <c r="QR1705" s="1"/>
      <c r="QS1705" s="1"/>
      <c r="QT1705" s="1"/>
      <c r="QU1705" s="1"/>
      <c r="QV1705" s="1"/>
      <c r="QW1705" s="1"/>
      <c r="QX1705" s="1"/>
      <c r="QY1705" s="1"/>
      <c r="QZ1705" s="1"/>
      <c r="RA1705" s="1"/>
      <c r="RB1705" s="1"/>
      <c r="RC1705" s="1"/>
      <c r="RD1705" s="1"/>
      <c r="RE1705" s="1"/>
      <c r="RF1705" s="1"/>
      <c r="RG1705" s="1"/>
      <c r="RH1705" s="1"/>
      <c r="RI1705" s="1"/>
      <c r="RJ1705" s="1"/>
      <c r="RK1705" s="1"/>
      <c r="RL1705" s="1"/>
      <c r="RM1705" s="1"/>
      <c r="RN1705" s="1"/>
      <c r="RO1705" s="1"/>
      <c r="RP1705" s="1"/>
      <c r="RQ1705" s="1"/>
      <c r="RR1705" s="1"/>
      <c r="RS1705" s="1"/>
      <c r="RT1705" s="1"/>
      <c r="RU1705" s="1"/>
      <c r="RV1705" s="1"/>
      <c r="RW1705" s="1"/>
      <c r="RX1705" s="1"/>
      <c r="RY1705" s="1"/>
      <c r="RZ1705" s="1"/>
      <c r="SA1705" s="1"/>
      <c r="SB1705" s="1"/>
      <c r="SC1705" s="1"/>
      <c r="SD1705" s="1"/>
      <c r="SE1705" s="1"/>
      <c r="SF1705" s="1"/>
      <c r="SG1705" s="1"/>
      <c r="SH1705" s="1"/>
      <c r="SI1705" s="1"/>
      <c r="SJ1705" s="1"/>
      <c r="SK1705" s="1"/>
      <c r="SL1705" s="1"/>
      <c r="SM1705" s="1"/>
      <c r="SN1705" s="1"/>
      <c r="SO1705" s="1"/>
      <c r="SP1705" s="1"/>
      <c r="SQ1705" s="1"/>
      <c r="SR1705" s="1"/>
      <c r="SS1705" s="1"/>
      <c r="ST1705" s="1"/>
      <c r="SU1705" s="1"/>
      <c r="SV1705" s="1"/>
      <c r="SW1705" s="1"/>
      <c r="SX1705" s="1"/>
      <c r="SY1705" s="1"/>
      <c r="SZ1705" s="1"/>
      <c r="TA1705" s="1"/>
      <c r="TB1705" s="1"/>
      <c r="TC1705" s="1"/>
      <c r="TD1705" s="1"/>
      <c r="TE1705" s="1"/>
      <c r="TF1705" s="1"/>
      <c r="TG1705" s="1"/>
      <c r="TH1705" s="1"/>
      <c r="TI1705" s="1"/>
      <c r="TJ1705" s="1"/>
      <c r="TK1705" s="1"/>
      <c r="TL1705" s="1"/>
      <c r="TM1705" s="1"/>
      <c r="TN1705" s="1"/>
      <c r="TO1705" s="1"/>
      <c r="TP1705" s="1"/>
      <c r="TQ1705" s="1"/>
      <c r="TR1705" s="1"/>
      <c r="TS1705" s="1"/>
      <c r="TT1705" s="1"/>
      <c r="TU1705" s="1"/>
      <c r="TV1705" s="1"/>
      <c r="TW1705" s="1"/>
      <c r="TX1705" s="1"/>
      <c r="TY1705" s="1"/>
      <c r="TZ1705" s="1"/>
      <c r="UA1705" s="1"/>
      <c r="UB1705" s="1"/>
      <c r="UC1705" s="1"/>
      <c r="UD1705" s="1"/>
      <c r="UE1705" s="1"/>
      <c r="UF1705" s="1"/>
      <c r="UG1705" s="1"/>
      <c r="UH1705" s="1"/>
      <c r="UI1705" s="1"/>
      <c r="UJ1705" s="1"/>
      <c r="UK1705" s="1"/>
      <c r="UL1705" s="1"/>
      <c r="UM1705" s="1"/>
      <c r="UN1705" s="1"/>
      <c r="UO1705" s="1"/>
      <c r="UP1705" s="1"/>
      <c r="UQ1705" s="1"/>
      <c r="UR1705" s="1"/>
      <c r="US1705" s="1"/>
      <c r="UT1705" s="1"/>
      <c r="UU1705" s="1"/>
      <c r="UV1705" s="1"/>
      <c r="UW1705" s="1"/>
      <c r="UX1705" s="1"/>
      <c r="UY1705" s="1"/>
      <c r="UZ1705" s="1"/>
      <c r="VA1705" s="1"/>
      <c r="VB1705" s="1"/>
      <c r="VC1705" s="1"/>
      <c r="VD1705" s="1"/>
      <c r="VE1705" s="1"/>
      <c r="VF1705" s="1"/>
      <c r="VG1705" s="1"/>
      <c r="VH1705" s="1"/>
      <c r="VI1705" s="1"/>
      <c r="VJ1705" s="1"/>
      <c r="VK1705" s="1"/>
      <c r="VL1705" s="1"/>
      <c r="VM1705" s="1"/>
      <c r="VN1705" s="1"/>
      <c r="VO1705" s="1"/>
      <c r="VP1705" s="1"/>
      <c r="VQ1705" s="1"/>
      <c r="VR1705" s="1"/>
      <c r="VS1705" s="1"/>
      <c r="VT1705" s="1"/>
      <c r="VU1705" s="1"/>
      <c r="VV1705" s="1"/>
      <c r="VW1705" s="1"/>
      <c r="VX1705" s="1"/>
      <c r="VY1705" s="1"/>
      <c r="VZ1705" s="1"/>
      <c r="WA1705" s="1"/>
      <c r="WB1705" s="1"/>
      <c r="WC1705" s="1"/>
      <c r="WD1705" s="1"/>
      <c r="WE1705" s="1"/>
      <c r="WF1705" s="1"/>
      <c r="WG1705" s="1"/>
      <c r="WH1705" s="1"/>
      <c r="WI1705" s="1"/>
      <c r="WJ1705" s="1"/>
      <c r="WK1705" s="1"/>
      <c r="WL1705" s="1"/>
      <c r="WM1705" s="1"/>
      <c r="WN1705" s="1"/>
      <c r="WO1705" s="1"/>
      <c r="WP1705" s="1"/>
      <c r="WQ1705" s="1"/>
      <c r="WR1705" s="1"/>
      <c r="WS1705" s="1"/>
      <c r="WT1705" s="1"/>
      <c r="WU1705" s="1"/>
      <c r="WV1705" s="1"/>
      <c r="WW1705" s="1"/>
      <c r="WX1705" s="1"/>
      <c r="WY1705" s="1"/>
      <c r="WZ1705" s="1"/>
      <c r="XA1705" s="1"/>
      <c r="XB1705" s="1"/>
      <c r="XC1705" s="1"/>
      <c r="XD1705" s="1"/>
      <c r="XE1705" s="1"/>
      <c r="XF1705" s="1"/>
      <c r="XG1705" s="1"/>
      <c r="XH1705" s="1"/>
      <c r="XI1705" s="1"/>
      <c r="XJ1705" s="1"/>
      <c r="XK1705" s="1"/>
      <c r="XL1705" s="1"/>
      <c r="XM1705" s="1"/>
      <c r="XN1705" s="1"/>
      <c r="XO1705" s="1"/>
      <c r="XP1705" s="1"/>
      <c r="XQ1705" s="1"/>
      <c r="XR1705" s="1"/>
      <c r="XS1705" s="1"/>
      <c r="XT1705" s="1"/>
      <c r="XU1705" s="1"/>
      <c r="XV1705" s="1"/>
      <c r="XW1705" s="1"/>
      <c r="XX1705" s="1"/>
      <c r="XY1705" s="1"/>
      <c r="XZ1705" s="1"/>
      <c r="YA1705" s="1"/>
      <c r="YB1705" s="1"/>
      <c r="YC1705" s="1"/>
      <c r="YD1705" s="1"/>
      <c r="YE1705" s="1"/>
      <c r="YF1705" s="1"/>
      <c r="YG1705" s="1"/>
      <c r="YH1705" s="1"/>
      <c r="YI1705" s="1"/>
      <c r="YJ1705" s="1"/>
      <c r="YK1705" s="1"/>
      <c r="YL1705" s="1"/>
      <c r="YM1705" s="1"/>
      <c r="YN1705" s="1"/>
      <c r="YO1705" s="1"/>
      <c r="YP1705" s="1"/>
      <c r="YQ1705" s="1"/>
      <c r="YR1705" s="1"/>
      <c r="YS1705" s="1"/>
      <c r="YT1705" s="1"/>
      <c r="YU1705" s="1"/>
      <c r="YV1705" s="1"/>
      <c r="YW1705" s="1"/>
      <c r="YX1705" s="1"/>
      <c r="YY1705" s="1"/>
      <c r="YZ1705" s="1"/>
      <c r="ZA1705" s="1"/>
      <c r="ZB1705" s="1"/>
      <c r="ZC1705" s="1"/>
      <c r="ZD1705" s="1"/>
      <c r="ZE1705" s="1"/>
      <c r="ZF1705" s="1"/>
      <c r="ZG1705" s="1"/>
      <c r="ZH1705" s="1"/>
      <c r="ZI1705" s="1"/>
      <c r="ZJ1705" s="1"/>
      <c r="ZK1705" s="1"/>
      <c r="ZL1705" s="1"/>
      <c r="ZM1705" s="1"/>
      <c r="ZN1705" s="1"/>
      <c r="ZO1705" s="1"/>
      <c r="ZP1705" s="1"/>
      <c r="ZQ1705" s="1"/>
      <c r="ZR1705" s="1"/>
      <c r="ZS1705" s="1"/>
      <c r="ZT1705" s="1"/>
      <c r="ZU1705" s="1"/>
      <c r="ZV1705" s="1"/>
      <c r="ZW1705" s="1"/>
      <c r="ZX1705" s="1"/>
      <c r="ZY1705" s="1"/>
      <c r="ZZ1705" s="1"/>
      <c r="AAA1705" s="1"/>
      <c r="AAB1705" s="1"/>
      <c r="AAC1705" s="1"/>
      <c r="AAD1705" s="1"/>
      <c r="AAE1705" s="1"/>
      <c r="AAF1705" s="1"/>
      <c r="AAG1705" s="1"/>
      <c r="AAH1705" s="1"/>
      <c r="AAI1705" s="1"/>
      <c r="AAJ1705" s="1"/>
      <c r="AAK1705" s="1"/>
      <c r="AAL1705" s="1"/>
      <c r="AAM1705" s="1"/>
      <c r="AAN1705" s="1"/>
      <c r="AAO1705" s="1"/>
      <c r="AAP1705" s="1"/>
      <c r="AAQ1705" s="1"/>
      <c r="AAR1705" s="1"/>
      <c r="AAS1705" s="1"/>
      <c r="AAT1705" s="1"/>
      <c r="AAU1705" s="1"/>
      <c r="AAV1705" s="1"/>
      <c r="AAW1705" s="1"/>
      <c r="AAX1705" s="1"/>
      <c r="AAY1705" s="1"/>
      <c r="AAZ1705" s="1"/>
      <c r="ABA1705" s="1"/>
      <c r="ABB1705" s="1"/>
      <c r="ABC1705" s="1"/>
      <c r="ABD1705" s="1"/>
      <c r="ABE1705" s="1"/>
      <c r="ABF1705" s="1"/>
      <c r="ABG1705" s="1"/>
      <c r="ABH1705" s="1"/>
      <c r="ABI1705" s="1"/>
      <c r="ABJ1705" s="1"/>
      <c r="ABK1705" s="1"/>
      <c r="ABL1705" s="1"/>
      <c r="ABM1705" s="1"/>
      <c r="ABN1705" s="1"/>
      <c r="ABO1705" s="1"/>
      <c r="ABP1705" s="1"/>
      <c r="ABQ1705" s="1"/>
      <c r="ABR1705" s="1"/>
      <c r="ABS1705" s="1"/>
      <c r="ABT1705" s="1"/>
      <c r="ABU1705" s="1"/>
      <c r="ABV1705" s="1"/>
      <c r="ABW1705" s="1"/>
      <c r="ABX1705" s="1"/>
      <c r="ABY1705" s="1"/>
      <c r="ABZ1705" s="1"/>
      <c r="ACA1705" s="1"/>
      <c r="ACB1705" s="1"/>
      <c r="ACC1705" s="1"/>
      <c r="ACD1705" s="1"/>
      <c r="ACE1705" s="1"/>
      <c r="ACF1705" s="1"/>
      <c r="ACG1705" s="1"/>
      <c r="ACH1705" s="1"/>
      <c r="ACI1705" s="1"/>
      <c r="ACJ1705" s="1"/>
      <c r="ACK1705" s="1"/>
      <c r="ACL1705" s="1"/>
      <c r="ACM1705" s="1"/>
      <c r="ACN1705" s="1"/>
      <c r="ACO1705" s="1"/>
      <c r="ACP1705" s="1"/>
      <c r="ACQ1705" s="1"/>
      <c r="ACR1705" s="1"/>
      <c r="ACS1705" s="1"/>
      <c r="ACT1705" s="1"/>
      <c r="ACU1705" s="1"/>
      <c r="ACV1705" s="1"/>
      <c r="ACW1705" s="1"/>
      <c r="ACX1705" s="1"/>
      <c r="ACY1705" s="1"/>
      <c r="ACZ1705" s="1"/>
      <c r="ADA1705" s="1"/>
      <c r="ADB1705" s="1"/>
      <c r="ADC1705" s="1"/>
      <c r="ADD1705" s="1"/>
      <c r="ADE1705" s="1"/>
      <c r="ADF1705" s="1"/>
      <c r="ADG1705" s="1"/>
      <c r="ADH1705" s="1"/>
      <c r="ADI1705" s="1"/>
      <c r="ADJ1705" s="1"/>
      <c r="ADK1705" s="1"/>
      <c r="ADL1705" s="1"/>
      <c r="ADM1705" s="1"/>
      <c r="ADN1705" s="1"/>
      <c r="ADO1705" s="1"/>
      <c r="ADP1705" s="1"/>
      <c r="ADQ1705" s="1"/>
      <c r="ADR1705" s="1"/>
      <c r="ADS1705" s="1"/>
      <c r="ADT1705" s="1"/>
      <c r="ADU1705" s="1"/>
      <c r="ADV1705" s="1"/>
      <c r="ADW1705" s="1"/>
      <c r="ADX1705" s="1"/>
      <c r="ADY1705" s="1"/>
      <c r="ADZ1705" s="1"/>
      <c r="AEA1705" s="1"/>
      <c r="AEB1705" s="1"/>
      <c r="AEC1705" s="1"/>
      <c r="AED1705" s="1"/>
      <c r="AEE1705" s="1"/>
      <c r="AEF1705" s="1"/>
      <c r="AEG1705" s="1"/>
      <c r="AEH1705" s="1"/>
      <c r="AEI1705" s="1"/>
      <c r="AEJ1705" s="1"/>
      <c r="AEK1705" s="1"/>
      <c r="AEL1705" s="1"/>
      <c r="AEM1705" s="1"/>
      <c r="AEN1705" s="1"/>
      <c r="AEO1705" s="1"/>
      <c r="AEP1705" s="1"/>
      <c r="AEQ1705" s="1"/>
      <c r="AER1705" s="1"/>
      <c r="AES1705" s="1"/>
      <c r="AET1705" s="1"/>
      <c r="AEU1705" s="1"/>
      <c r="AEV1705" s="1"/>
      <c r="AEW1705" s="1"/>
      <c r="AEX1705" s="1"/>
      <c r="AEY1705" s="1"/>
      <c r="AEZ1705" s="1"/>
      <c r="AFA1705" s="1"/>
      <c r="AFB1705" s="1"/>
      <c r="AFC1705" s="1"/>
      <c r="AFD1705" s="1"/>
      <c r="AFE1705" s="1"/>
      <c r="AFF1705" s="1"/>
      <c r="AFG1705" s="1"/>
      <c r="AFH1705" s="1"/>
      <c r="AFI1705" s="1"/>
      <c r="AFJ1705" s="1"/>
      <c r="AFK1705" s="1"/>
      <c r="AFL1705" s="1"/>
      <c r="AFM1705" s="1"/>
      <c r="AFN1705" s="1"/>
      <c r="AFO1705" s="1"/>
      <c r="AFP1705" s="1"/>
      <c r="AFQ1705" s="1"/>
      <c r="AFR1705" s="1"/>
      <c r="AFS1705" s="1"/>
      <c r="AFT1705" s="1"/>
      <c r="AFU1705" s="1"/>
      <c r="AFV1705" s="1"/>
      <c r="AFW1705" s="1"/>
      <c r="AFX1705" s="1"/>
      <c r="AFY1705" s="1"/>
      <c r="AFZ1705" s="1"/>
      <c r="AGA1705" s="1"/>
      <c r="AGB1705" s="1"/>
      <c r="AGC1705" s="1"/>
      <c r="AGD1705" s="1"/>
      <c r="AGE1705" s="1"/>
      <c r="AGF1705" s="1"/>
      <c r="AGG1705" s="1"/>
      <c r="AGH1705" s="1"/>
      <c r="AGI1705" s="1"/>
      <c r="AGJ1705" s="1"/>
      <c r="AGK1705" s="1"/>
      <c r="AGL1705" s="1"/>
      <c r="AGM1705" s="1"/>
      <c r="AGN1705" s="1"/>
      <c r="AGO1705" s="1"/>
      <c r="AGP1705" s="1"/>
      <c r="AGQ1705" s="1"/>
      <c r="AGR1705" s="1"/>
      <c r="AGS1705" s="1"/>
      <c r="AGT1705" s="1"/>
      <c r="AGU1705" s="1"/>
      <c r="AGV1705" s="1"/>
      <c r="AGW1705" s="1"/>
      <c r="AGX1705" s="1"/>
      <c r="AGY1705" s="1"/>
      <c r="AGZ1705" s="1"/>
      <c r="AHA1705" s="1"/>
      <c r="AHB1705" s="1"/>
      <c r="AHC1705" s="1"/>
      <c r="AHD1705" s="1"/>
      <c r="AHE1705" s="1"/>
      <c r="AHF1705" s="1"/>
      <c r="AHG1705" s="1"/>
      <c r="AHH1705" s="1"/>
      <c r="AHI1705" s="1"/>
      <c r="AHJ1705" s="1"/>
      <c r="AHK1705" s="1"/>
      <c r="AHL1705" s="1"/>
      <c r="AHM1705" s="1"/>
      <c r="AHN1705" s="1"/>
      <c r="AHO1705" s="1"/>
      <c r="AHP1705" s="1"/>
      <c r="AHQ1705" s="1"/>
      <c r="AHR1705" s="1"/>
      <c r="AHS1705" s="1"/>
      <c r="AHT1705" s="1"/>
      <c r="AHU1705" s="1"/>
      <c r="AHV1705" s="1"/>
      <c r="AHW1705" s="1"/>
      <c r="AHX1705" s="1"/>
      <c r="AHY1705" s="1"/>
      <c r="AHZ1705" s="1"/>
      <c r="AIA1705" s="1"/>
      <c r="AIB1705" s="1"/>
      <c r="AIC1705" s="1"/>
      <c r="AID1705" s="1"/>
      <c r="AIE1705" s="1"/>
      <c r="AIF1705" s="1"/>
      <c r="AIG1705" s="1"/>
      <c r="AIH1705" s="1"/>
      <c r="AII1705" s="1"/>
      <c r="AIJ1705" s="1"/>
      <c r="AIK1705" s="1"/>
      <c r="AIL1705" s="1"/>
      <c r="AIM1705" s="1"/>
      <c r="AIN1705" s="1"/>
      <c r="AIO1705" s="1"/>
      <c r="AIP1705" s="1"/>
      <c r="AIQ1705" s="1"/>
      <c r="AIR1705" s="1"/>
      <c r="AIS1705" s="1"/>
      <c r="AIT1705" s="1"/>
      <c r="AIU1705" s="1"/>
      <c r="AIV1705" s="1"/>
      <c r="AIW1705" s="1"/>
      <c r="AIX1705" s="1"/>
      <c r="AIY1705" s="1"/>
      <c r="AIZ1705" s="1"/>
      <c r="AJA1705" s="1"/>
      <c r="AJB1705" s="1"/>
      <c r="AJC1705" s="1"/>
      <c r="AJD1705" s="1"/>
      <c r="AJE1705" s="1"/>
      <c r="AJF1705" s="1"/>
      <c r="AJG1705" s="1"/>
      <c r="AJH1705" s="1"/>
      <c r="AJI1705" s="1"/>
      <c r="AJJ1705" s="1"/>
      <c r="AJK1705" s="1"/>
      <c r="AJL1705" s="1"/>
      <c r="AJM1705" s="1"/>
      <c r="AJN1705" s="1"/>
      <c r="AJO1705" s="1"/>
      <c r="AJP1705" s="1"/>
      <c r="AJQ1705" s="1"/>
      <c r="AJR1705" s="1"/>
      <c r="AJS1705" s="1"/>
      <c r="AJT1705" s="1"/>
      <c r="AJU1705" s="1"/>
      <c r="AJV1705" s="1"/>
      <c r="AJW1705" s="1"/>
      <c r="AJX1705" s="1"/>
      <c r="AJY1705" s="1"/>
      <c r="AJZ1705" s="1"/>
      <c r="AKA1705" s="1"/>
      <c r="AKB1705" s="1"/>
      <c r="AKC1705" s="1"/>
      <c r="AKD1705" s="1"/>
      <c r="AKE1705" s="1"/>
      <c r="AKF1705" s="1"/>
      <c r="AKG1705" s="1"/>
      <c r="AKH1705" s="1"/>
      <c r="AKI1705" s="1"/>
      <c r="AKJ1705" s="1"/>
      <c r="AKK1705" s="1"/>
      <c r="AKL1705" s="1"/>
      <c r="AKM1705" s="1"/>
      <c r="AKN1705" s="1"/>
      <c r="AKO1705" s="1"/>
      <c r="AKP1705" s="1"/>
      <c r="AKQ1705" s="1"/>
      <c r="AKR1705" s="1"/>
      <c r="AKS1705" s="1"/>
      <c r="AKT1705" s="1"/>
      <c r="AKU1705" s="1"/>
      <c r="AKV1705" s="1"/>
      <c r="AKW1705" s="1"/>
      <c r="AKX1705" s="1"/>
      <c r="AKY1705" s="1"/>
      <c r="AKZ1705" s="1"/>
      <c r="ALA1705" s="1"/>
      <c r="ALB1705" s="1"/>
      <c r="ALC1705" s="1"/>
      <c r="ALD1705" s="1"/>
      <c r="ALE1705" s="1"/>
      <c r="ALF1705" s="1"/>
      <c r="ALG1705" s="1"/>
      <c r="ALH1705" s="1"/>
      <c r="ALI1705" s="1"/>
      <c r="ALJ1705" s="1"/>
      <c r="ALK1705" s="1"/>
      <c r="ALL1705" s="1"/>
      <c r="ALM1705" s="1"/>
      <c r="ALN1705" s="1"/>
      <c r="ALO1705" s="1"/>
      <c r="ALP1705" s="1"/>
      <c r="ALQ1705" s="1"/>
      <c r="ALR1705" s="1"/>
      <c r="ALS1705" s="1"/>
      <c r="ALT1705" s="1"/>
      <c r="ALU1705" s="1"/>
      <c r="ALV1705" s="1"/>
      <c r="ALW1705" s="1"/>
      <c r="ALX1705" s="1"/>
      <c r="ALY1705" s="1"/>
      <c r="ALZ1705" s="1"/>
      <c r="AMA1705" s="1"/>
      <c r="AMB1705" s="1"/>
      <c r="AMC1705" s="1"/>
      <c r="AMD1705" s="1"/>
      <c r="AME1705" s="1"/>
      <c r="AMF1705" s="1"/>
      <c r="AMG1705" s="1"/>
      <c r="AMH1705" s="1"/>
      <c r="AMI1705" s="1"/>
    </row>
    <row r="1706" customFormat="false" ht="12.75" hidden="false" customHeight="false" outlineLevel="0" collapsed="false">
      <c r="A1706" s="1" t="s">
        <v>1463</v>
      </c>
      <c r="C1706" s="27" t="s">
        <v>3931</v>
      </c>
      <c r="D1706" s="27" t="s">
        <v>583</v>
      </c>
      <c r="E1706" s="46"/>
      <c r="F1706" s="47"/>
      <c r="G1706" s="48"/>
      <c r="H1706" s="48" t="s">
        <v>61</v>
      </c>
      <c r="I1706" s="47" t="n">
        <v>2.79</v>
      </c>
      <c r="J1706" s="107" t="s">
        <v>3915</v>
      </c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/>
      <c r="HO1706" s="1"/>
      <c r="HP1706" s="1"/>
      <c r="HQ1706" s="1"/>
      <c r="HR1706" s="1"/>
      <c r="HS1706" s="1"/>
      <c r="HT1706" s="1"/>
      <c r="HU1706" s="1"/>
      <c r="HV1706" s="1"/>
      <c r="HW1706" s="1"/>
      <c r="HX1706" s="1"/>
      <c r="HY1706" s="1"/>
      <c r="HZ1706" s="1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  <c r="IK1706" s="1"/>
      <c r="IL1706" s="1"/>
      <c r="IM1706" s="1"/>
      <c r="IN1706" s="1"/>
      <c r="IO1706" s="1"/>
      <c r="IP1706" s="1"/>
      <c r="IQ1706" s="1"/>
      <c r="IR1706" s="1"/>
      <c r="IS1706" s="1"/>
      <c r="IT1706" s="1"/>
      <c r="IU1706" s="1"/>
      <c r="IV1706" s="1"/>
      <c r="IW1706" s="1"/>
      <c r="IX1706" s="1"/>
      <c r="IY1706" s="1"/>
      <c r="IZ1706" s="1"/>
      <c r="JA1706" s="1"/>
      <c r="JB1706" s="1"/>
      <c r="JC1706" s="1"/>
      <c r="JD1706" s="1"/>
      <c r="JE1706" s="1"/>
      <c r="JF1706" s="1"/>
      <c r="JG1706" s="1"/>
      <c r="JH1706" s="1"/>
      <c r="JI1706" s="1"/>
      <c r="JJ1706" s="1"/>
      <c r="JK1706" s="1"/>
      <c r="JL1706" s="1"/>
      <c r="JM1706" s="1"/>
      <c r="JN1706" s="1"/>
      <c r="JO1706" s="1"/>
      <c r="JP1706" s="1"/>
      <c r="JQ1706" s="1"/>
      <c r="JR1706" s="1"/>
      <c r="JS1706" s="1"/>
      <c r="JT1706" s="1"/>
      <c r="JU1706" s="1"/>
      <c r="JV1706" s="1"/>
      <c r="JW1706" s="1"/>
      <c r="JX1706" s="1"/>
      <c r="JY1706" s="1"/>
      <c r="JZ1706" s="1"/>
      <c r="KA1706" s="1"/>
      <c r="KB1706" s="1"/>
      <c r="KC1706" s="1"/>
      <c r="KD1706" s="1"/>
      <c r="KE1706" s="1"/>
      <c r="KF1706" s="1"/>
      <c r="KG1706" s="1"/>
      <c r="KH1706" s="1"/>
      <c r="KI1706" s="1"/>
      <c r="KJ1706" s="1"/>
      <c r="KK1706" s="1"/>
      <c r="KL1706" s="1"/>
      <c r="KM1706" s="1"/>
      <c r="KN1706" s="1"/>
      <c r="KO1706" s="1"/>
      <c r="KP1706" s="1"/>
      <c r="KQ1706" s="1"/>
      <c r="KR1706" s="1"/>
      <c r="KS1706" s="1"/>
      <c r="KT1706" s="1"/>
      <c r="KU1706" s="1"/>
      <c r="KV1706" s="1"/>
      <c r="KW1706" s="1"/>
      <c r="KX1706" s="1"/>
      <c r="KY1706" s="1"/>
      <c r="KZ1706" s="1"/>
      <c r="LA1706" s="1"/>
      <c r="LB1706" s="1"/>
      <c r="LC1706" s="1"/>
      <c r="LD1706" s="1"/>
      <c r="LE1706" s="1"/>
      <c r="LF1706" s="1"/>
      <c r="LG1706" s="1"/>
      <c r="LH1706" s="1"/>
      <c r="LI1706" s="1"/>
      <c r="LJ1706" s="1"/>
      <c r="LK1706" s="1"/>
      <c r="LL1706" s="1"/>
      <c r="LM1706" s="1"/>
      <c r="LN1706" s="1"/>
      <c r="LO1706" s="1"/>
      <c r="LP1706" s="1"/>
      <c r="LQ1706" s="1"/>
      <c r="LR1706" s="1"/>
      <c r="LS1706" s="1"/>
      <c r="LT1706" s="1"/>
      <c r="LU1706" s="1"/>
      <c r="LV1706" s="1"/>
      <c r="LW1706" s="1"/>
      <c r="LX1706" s="1"/>
      <c r="LY1706" s="1"/>
      <c r="LZ1706" s="1"/>
      <c r="MA1706" s="1"/>
      <c r="MB1706" s="1"/>
      <c r="MC1706" s="1"/>
      <c r="MD1706" s="1"/>
      <c r="ME1706" s="1"/>
      <c r="MF1706" s="1"/>
      <c r="MG1706" s="1"/>
      <c r="MH1706" s="1"/>
      <c r="MI1706" s="1"/>
      <c r="MJ1706" s="1"/>
      <c r="MK1706" s="1"/>
      <c r="ML1706" s="1"/>
      <c r="MM1706" s="1"/>
      <c r="MN1706" s="1"/>
      <c r="MO1706" s="1"/>
      <c r="MP1706" s="1"/>
      <c r="MQ1706" s="1"/>
      <c r="MR1706" s="1"/>
      <c r="MS1706" s="1"/>
      <c r="MT1706" s="1"/>
      <c r="MU1706" s="1"/>
      <c r="MV1706" s="1"/>
      <c r="MW1706" s="1"/>
      <c r="MX1706" s="1"/>
      <c r="MY1706" s="1"/>
      <c r="MZ1706" s="1"/>
      <c r="NA1706" s="1"/>
      <c r="NB1706" s="1"/>
      <c r="NC1706" s="1"/>
      <c r="ND1706" s="1"/>
      <c r="NE1706" s="1"/>
      <c r="NF1706" s="1"/>
      <c r="NG1706" s="1"/>
      <c r="NH1706" s="1"/>
      <c r="NI1706" s="1"/>
      <c r="NJ1706" s="1"/>
      <c r="NK1706" s="1"/>
      <c r="NL1706" s="1"/>
      <c r="NM1706" s="1"/>
      <c r="NN1706" s="1"/>
      <c r="NO1706" s="1"/>
      <c r="NP1706" s="1"/>
      <c r="NQ1706" s="1"/>
      <c r="NR1706" s="1"/>
      <c r="NS1706" s="1"/>
      <c r="NT1706" s="1"/>
      <c r="NU1706" s="1"/>
      <c r="NV1706" s="1"/>
      <c r="NW1706" s="1"/>
      <c r="NX1706" s="1"/>
      <c r="NY1706" s="1"/>
      <c r="NZ1706" s="1"/>
      <c r="OA1706" s="1"/>
      <c r="OB1706" s="1"/>
      <c r="OC1706" s="1"/>
      <c r="OD1706" s="1"/>
      <c r="OE1706" s="1"/>
      <c r="OF1706" s="1"/>
      <c r="OG1706" s="1"/>
      <c r="OH1706" s="1"/>
      <c r="OI1706" s="1"/>
      <c r="OJ1706" s="1"/>
      <c r="OK1706" s="1"/>
      <c r="OL1706" s="1"/>
      <c r="OM1706" s="1"/>
      <c r="ON1706" s="1"/>
      <c r="OO1706" s="1"/>
      <c r="OP1706" s="1"/>
      <c r="OQ1706" s="1"/>
      <c r="OR1706" s="1"/>
      <c r="OS1706" s="1"/>
      <c r="OT1706" s="1"/>
      <c r="OU1706" s="1"/>
      <c r="OV1706" s="1"/>
      <c r="OW1706" s="1"/>
      <c r="OX1706" s="1"/>
      <c r="OY1706" s="1"/>
      <c r="OZ1706" s="1"/>
      <c r="PA1706" s="1"/>
      <c r="PB1706" s="1"/>
      <c r="PC1706" s="1"/>
      <c r="PD1706" s="1"/>
      <c r="PE1706" s="1"/>
      <c r="PF1706" s="1"/>
      <c r="PG1706" s="1"/>
      <c r="PH1706" s="1"/>
      <c r="PI1706" s="1"/>
      <c r="PJ1706" s="1"/>
      <c r="PK1706" s="1"/>
      <c r="PL1706" s="1"/>
      <c r="PM1706" s="1"/>
      <c r="PN1706" s="1"/>
      <c r="PO1706" s="1"/>
      <c r="PP1706" s="1"/>
      <c r="PQ1706" s="1"/>
      <c r="PR1706" s="1"/>
      <c r="PS1706" s="1"/>
      <c r="PT1706" s="1"/>
      <c r="PU1706" s="1"/>
      <c r="PV1706" s="1"/>
      <c r="PW1706" s="1"/>
      <c r="PX1706" s="1"/>
      <c r="PY1706" s="1"/>
      <c r="PZ1706" s="1"/>
      <c r="QA1706" s="1"/>
      <c r="QB1706" s="1"/>
      <c r="QC1706" s="1"/>
      <c r="QD1706" s="1"/>
      <c r="QE1706" s="1"/>
      <c r="QF1706" s="1"/>
      <c r="QG1706" s="1"/>
      <c r="QH1706" s="1"/>
      <c r="QI1706" s="1"/>
      <c r="QJ1706" s="1"/>
      <c r="QK1706" s="1"/>
      <c r="QL1706" s="1"/>
      <c r="QM1706" s="1"/>
      <c r="QN1706" s="1"/>
      <c r="QO1706" s="1"/>
      <c r="QP1706" s="1"/>
      <c r="QQ1706" s="1"/>
      <c r="QR1706" s="1"/>
      <c r="QS1706" s="1"/>
      <c r="QT1706" s="1"/>
      <c r="QU1706" s="1"/>
      <c r="QV1706" s="1"/>
      <c r="QW1706" s="1"/>
      <c r="QX1706" s="1"/>
      <c r="QY1706" s="1"/>
      <c r="QZ1706" s="1"/>
      <c r="RA1706" s="1"/>
      <c r="RB1706" s="1"/>
      <c r="RC1706" s="1"/>
      <c r="RD1706" s="1"/>
      <c r="RE1706" s="1"/>
      <c r="RF1706" s="1"/>
      <c r="RG1706" s="1"/>
      <c r="RH1706" s="1"/>
      <c r="RI1706" s="1"/>
      <c r="RJ1706" s="1"/>
      <c r="RK1706" s="1"/>
      <c r="RL1706" s="1"/>
      <c r="RM1706" s="1"/>
      <c r="RN1706" s="1"/>
      <c r="RO1706" s="1"/>
      <c r="RP1706" s="1"/>
      <c r="RQ1706" s="1"/>
      <c r="RR1706" s="1"/>
      <c r="RS1706" s="1"/>
      <c r="RT1706" s="1"/>
      <c r="RU1706" s="1"/>
      <c r="RV1706" s="1"/>
      <c r="RW1706" s="1"/>
      <c r="RX1706" s="1"/>
      <c r="RY1706" s="1"/>
      <c r="RZ1706" s="1"/>
      <c r="SA1706" s="1"/>
      <c r="SB1706" s="1"/>
      <c r="SC1706" s="1"/>
      <c r="SD1706" s="1"/>
      <c r="SE1706" s="1"/>
      <c r="SF1706" s="1"/>
      <c r="SG1706" s="1"/>
      <c r="SH1706" s="1"/>
      <c r="SI1706" s="1"/>
      <c r="SJ1706" s="1"/>
      <c r="SK1706" s="1"/>
      <c r="SL1706" s="1"/>
      <c r="SM1706" s="1"/>
      <c r="SN1706" s="1"/>
      <c r="SO1706" s="1"/>
      <c r="SP1706" s="1"/>
      <c r="SQ1706" s="1"/>
      <c r="SR1706" s="1"/>
      <c r="SS1706" s="1"/>
      <c r="ST1706" s="1"/>
      <c r="SU1706" s="1"/>
      <c r="SV1706" s="1"/>
      <c r="SW1706" s="1"/>
      <c r="SX1706" s="1"/>
      <c r="SY1706" s="1"/>
      <c r="SZ1706" s="1"/>
      <c r="TA1706" s="1"/>
      <c r="TB1706" s="1"/>
      <c r="TC1706" s="1"/>
      <c r="TD1706" s="1"/>
      <c r="TE1706" s="1"/>
      <c r="TF1706" s="1"/>
      <c r="TG1706" s="1"/>
      <c r="TH1706" s="1"/>
      <c r="TI1706" s="1"/>
      <c r="TJ1706" s="1"/>
      <c r="TK1706" s="1"/>
      <c r="TL1706" s="1"/>
      <c r="TM1706" s="1"/>
      <c r="TN1706" s="1"/>
      <c r="TO1706" s="1"/>
      <c r="TP1706" s="1"/>
      <c r="TQ1706" s="1"/>
      <c r="TR1706" s="1"/>
      <c r="TS1706" s="1"/>
      <c r="TT1706" s="1"/>
      <c r="TU1706" s="1"/>
      <c r="TV1706" s="1"/>
      <c r="TW1706" s="1"/>
      <c r="TX1706" s="1"/>
      <c r="TY1706" s="1"/>
      <c r="TZ1706" s="1"/>
      <c r="UA1706" s="1"/>
      <c r="UB1706" s="1"/>
      <c r="UC1706" s="1"/>
      <c r="UD1706" s="1"/>
      <c r="UE1706" s="1"/>
      <c r="UF1706" s="1"/>
      <c r="UG1706" s="1"/>
      <c r="UH1706" s="1"/>
      <c r="UI1706" s="1"/>
      <c r="UJ1706" s="1"/>
      <c r="UK1706" s="1"/>
      <c r="UL1706" s="1"/>
      <c r="UM1706" s="1"/>
      <c r="UN1706" s="1"/>
      <c r="UO1706" s="1"/>
      <c r="UP1706" s="1"/>
      <c r="UQ1706" s="1"/>
      <c r="UR1706" s="1"/>
      <c r="US1706" s="1"/>
      <c r="UT1706" s="1"/>
      <c r="UU1706" s="1"/>
      <c r="UV1706" s="1"/>
      <c r="UW1706" s="1"/>
      <c r="UX1706" s="1"/>
      <c r="UY1706" s="1"/>
      <c r="UZ1706" s="1"/>
      <c r="VA1706" s="1"/>
      <c r="VB1706" s="1"/>
      <c r="VC1706" s="1"/>
      <c r="VD1706" s="1"/>
      <c r="VE1706" s="1"/>
      <c r="VF1706" s="1"/>
      <c r="VG1706" s="1"/>
      <c r="VH1706" s="1"/>
      <c r="VI1706" s="1"/>
      <c r="VJ1706" s="1"/>
      <c r="VK1706" s="1"/>
      <c r="VL1706" s="1"/>
      <c r="VM1706" s="1"/>
      <c r="VN1706" s="1"/>
      <c r="VO1706" s="1"/>
      <c r="VP1706" s="1"/>
      <c r="VQ1706" s="1"/>
      <c r="VR1706" s="1"/>
      <c r="VS1706" s="1"/>
      <c r="VT1706" s="1"/>
      <c r="VU1706" s="1"/>
      <c r="VV1706" s="1"/>
      <c r="VW1706" s="1"/>
      <c r="VX1706" s="1"/>
      <c r="VY1706" s="1"/>
      <c r="VZ1706" s="1"/>
      <c r="WA1706" s="1"/>
      <c r="WB1706" s="1"/>
      <c r="WC1706" s="1"/>
      <c r="WD1706" s="1"/>
      <c r="WE1706" s="1"/>
      <c r="WF1706" s="1"/>
      <c r="WG1706" s="1"/>
      <c r="WH1706" s="1"/>
      <c r="WI1706" s="1"/>
      <c r="WJ1706" s="1"/>
      <c r="WK1706" s="1"/>
      <c r="WL1706" s="1"/>
      <c r="WM1706" s="1"/>
      <c r="WN1706" s="1"/>
      <c r="WO1706" s="1"/>
      <c r="WP1706" s="1"/>
      <c r="WQ1706" s="1"/>
      <c r="WR1706" s="1"/>
      <c r="WS1706" s="1"/>
      <c r="WT1706" s="1"/>
      <c r="WU1706" s="1"/>
      <c r="WV1706" s="1"/>
      <c r="WW1706" s="1"/>
      <c r="WX1706" s="1"/>
      <c r="WY1706" s="1"/>
      <c r="WZ1706" s="1"/>
      <c r="XA1706" s="1"/>
      <c r="XB1706" s="1"/>
      <c r="XC1706" s="1"/>
      <c r="XD1706" s="1"/>
      <c r="XE1706" s="1"/>
      <c r="XF1706" s="1"/>
      <c r="XG1706" s="1"/>
      <c r="XH1706" s="1"/>
      <c r="XI1706" s="1"/>
      <c r="XJ1706" s="1"/>
      <c r="XK1706" s="1"/>
      <c r="XL1706" s="1"/>
      <c r="XM1706" s="1"/>
      <c r="XN1706" s="1"/>
      <c r="XO1706" s="1"/>
      <c r="XP1706" s="1"/>
      <c r="XQ1706" s="1"/>
      <c r="XR1706" s="1"/>
      <c r="XS1706" s="1"/>
      <c r="XT1706" s="1"/>
      <c r="XU1706" s="1"/>
      <c r="XV1706" s="1"/>
      <c r="XW1706" s="1"/>
      <c r="XX1706" s="1"/>
      <c r="XY1706" s="1"/>
      <c r="XZ1706" s="1"/>
      <c r="YA1706" s="1"/>
      <c r="YB1706" s="1"/>
      <c r="YC1706" s="1"/>
      <c r="YD1706" s="1"/>
      <c r="YE1706" s="1"/>
      <c r="YF1706" s="1"/>
      <c r="YG1706" s="1"/>
      <c r="YH1706" s="1"/>
      <c r="YI1706" s="1"/>
      <c r="YJ1706" s="1"/>
      <c r="YK1706" s="1"/>
      <c r="YL1706" s="1"/>
      <c r="YM1706" s="1"/>
      <c r="YN1706" s="1"/>
      <c r="YO1706" s="1"/>
      <c r="YP1706" s="1"/>
      <c r="YQ1706" s="1"/>
      <c r="YR1706" s="1"/>
      <c r="YS1706" s="1"/>
      <c r="YT1706" s="1"/>
      <c r="YU1706" s="1"/>
      <c r="YV1706" s="1"/>
      <c r="YW1706" s="1"/>
      <c r="YX1706" s="1"/>
      <c r="YY1706" s="1"/>
      <c r="YZ1706" s="1"/>
      <c r="ZA1706" s="1"/>
      <c r="ZB1706" s="1"/>
      <c r="ZC1706" s="1"/>
      <c r="ZD1706" s="1"/>
      <c r="ZE1706" s="1"/>
      <c r="ZF1706" s="1"/>
      <c r="ZG1706" s="1"/>
      <c r="ZH1706" s="1"/>
      <c r="ZI1706" s="1"/>
      <c r="ZJ1706" s="1"/>
      <c r="ZK1706" s="1"/>
      <c r="ZL1706" s="1"/>
      <c r="ZM1706" s="1"/>
      <c r="ZN1706" s="1"/>
      <c r="ZO1706" s="1"/>
      <c r="ZP1706" s="1"/>
      <c r="ZQ1706" s="1"/>
      <c r="ZR1706" s="1"/>
      <c r="ZS1706" s="1"/>
      <c r="ZT1706" s="1"/>
      <c r="ZU1706" s="1"/>
      <c r="ZV1706" s="1"/>
      <c r="ZW1706" s="1"/>
      <c r="ZX1706" s="1"/>
      <c r="ZY1706" s="1"/>
      <c r="ZZ1706" s="1"/>
      <c r="AAA1706" s="1"/>
      <c r="AAB1706" s="1"/>
      <c r="AAC1706" s="1"/>
      <c r="AAD1706" s="1"/>
      <c r="AAE1706" s="1"/>
      <c r="AAF1706" s="1"/>
      <c r="AAG1706" s="1"/>
      <c r="AAH1706" s="1"/>
      <c r="AAI1706" s="1"/>
      <c r="AAJ1706" s="1"/>
      <c r="AAK1706" s="1"/>
      <c r="AAL1706" s="1"/>
      <c r="AAM1706" s="1"/>
      <c r="AAN1706" s="1"/>
      <c r="AAO1706" s="1"/>
      <c r="AAP1706" s="1"/>
      <c r="AAQ1706" s="1"/>
      <c r="AAR1706" s="1"/>
      <c r="AAS1706" s="1"/>
      <c r="AAT1706" s="1"/>
      <c r="AAU1706" s="1"/>
      <c r="AAV1706" s="1"/>
      <c r="AAW1706" s="1"/>
      <c r="AAX1706" s="1"/>
      <c r="AAY1706" s="1"/>
      <c r="AAZ1706" s="1"/>
      <c r="ABA1706" s="1"/>
      <c r="ABB1706" s="1"/>
      <c r="ABC1706" s="1"/>
      <c r="ABD1706" s="1"/>
      <c r="ABE1706" s="1"/>
      <c r="ABF1706" s="1"/>
      <c r="ABG1706" s="1"/>
      <c r="ABH1706" s="1"/>
      <c r="ABI1706" s="1"/>
      <c r="ABJ1706" s="1"/>
      <c r="ABK1706" s="1"/>
      <c r="ABL1706" s="1"/>
      <c r="ABM1706" s="1"/>
      <c r="ABN1706" s="1"/>
      <c r="ABO1706" s="1"/>
      <c r="ABP1706" s="1"/>
      <c r="ABQ1706" s="1"/>
      <c r="ABR1706" s="1"/>
      <c r="ABS1706" s="1"/>
      <c r="ABT1706" s="1"/>
      <c r="ABU1706" s="1"/>
      <c r="ABV1706" s="1"/>
      <c r="ABW1706" s="1"/>
      <c r="ABX1706" s="1"/>
      <c r="ABY1706" s="1"/>
      <c r="ABZ1706" s="1"/>
      <c r="ACA1706" s="1"/>
      <c r="ACB1706" s="1"/>
      <c r="ACC1706" s="1"/>
      <c r="ACD1706" s="1"/>
      <c r="ACE1706" s="1"/>
      <c r="ACF1706" s="1"/>
      <c r="ACG1706" s="1"/>
      <c r="ACH1706" s="1"/>
      <c r="ACI1706" s="1"/>
      <c r="ACJ1706" s="1"/>
      <c r="ACK1706" s="1"/>
      <c r="ACL1706" s="1"/>
      <c r="ACM1706" s="1"/>
      <c r="ACN1706" s="1"/>
      <c r="ACO1706" s="1"/>
      <c r="ACP1706" s="1"/>
      <c r="ACQ1706" s="1"/>
      <c r="ACR1706" s="1"/>
      <c r="ACS1706" s="1"/>
      <c r="ACT1706" s="1"/>
      <c r="ACU1706" s="1"/>
      <c r="ACV1706" s="1"/>
      <c r="ACW1706" s="1"/>
      <c r="ACX1706" s="1"/>
      <c r="ACY1706" s="1"/>
      <c r="ACZ1706" s="1"/>
      <c r="ADA1706" s="1"/>
      <c r="ADB1706" s="1"/>
      <c r="ADC1706" s="1"/>
      <c r="ADD1706" s="1"/>
      <c r="ADE1706" s="1"/>
      <c r="ADF1706" s="1"/>
      <c r="ADG1706" s="1"/>
      <c r="ADH1706" s="1"/>
      <c r="ADI1706" s="1"/>
      <c r="ADJ1706" s="1"/>
      <c r="ADK1706" s="1"/>
      <c r="ADL1706" s="1"/>
      <c r="ADM1706" s="1"/>
      <c r="ADN1706" s="1"/>
      <c r="ADO1706" s="1"/>
      <c r="ADP1706" s="1"/>
      <c r="ADQ1706" s="1"/>
      <c r="ADR1706" s="1"/>
      <c r="ADS1706" s="1"/>
      <c r="ADT1706" s="1"/>
      <c r="ADU1706" s="1"/>
      <c r="ADV1706" s="1"/>
      <c r="ADW1706" s="1"/>
      <c r="ADX1706" s="1"/>
      <c r="ADY1706" s="1"/>
      <c r="ADZ1706" s="1"/>
      <c r="AEA1706" s="1"/>
      <c r="AEB1706" s="1"/>
      <c r="AEC1706" s="1"/>
      <c r="AED1706" s="1"/>
      <c r="AEE1706" s="1"/>
      <c r="AEF1706" s="1"/>
      <c r="AEG1706" s="1"/>
      <c r="AEH1706" s="1"/>
      <c r="AEI1706" s="1"/>
      <c r="AEJ1706" s="1"/>
      <c r="AEK1706" s="1"/>
      <c r="AEL1706" s="1"/>
      <c r="AEM1706" s="1"/>
      <c r="AEN1706" s="1"/>
      <c r="AEO1706" s="1"/>
      <c r="AEP1706" s="1"/>
      <c r="AEQ1706" s="1"/>
      <c r="AER1706" s="1"/>
      <c r="AES1706" s="1"/>
      <c r="AET1706" s="1"/>
      <c r="AEU1706" s="1"/>
      <c r="AEV1706" s="1"/>
      <c r="AEW1706" s="1"/>
      <c r="AEX1706" s="1"/>
      <c r="AEY1706" s="1"/>
      <c r="AEZ1706" s="1"/>
      <c r="AFA1706" s="1"/>
      <c r="AFB1706" s="1"/>
      <c r="AFC1706" s="1"/>
      <c r="AFD1706" s="1"/>
      <c r="AFE1706" s="1"/>
      <c r="AFF1706" s="1"/>
      <c r="AFG1706" s="1"/>
      <c r="AFH1706" s="1"/>
      <c r="AFI1706" s="1"/>
      <c r="AFJ1706" s="1"/>
      <c r="AFK1706" s="1"/>
      <c r="AFL1706" s="1"/>
      <c r="AFM1706" s="1"/>
      <c r="AFN1706" s="1"/>
      <c r="AFO1706" s="1"/>
      <c r="AFP1706" s="1"/>
      <c r="AFQ1706" s="1"/>
      <c r="AFR1706" s="1"/>
      <c r="AFS1706" s="1"/>
      <c r="AFT1706" s="1"/>
      <c r="AFU1706" s="1"/>
      <c r="AFV1706" s="1"/>
      <c r="AFW1706" s="1"/>
      <c r="AFX1706" s="1"/>
      <c r="AFY1706" s="1"/>
      <c r="AFZ1706" s="1"/>
      <c r="AGA1706" s="1"/>
      <c r="AGB1706" s="1"/>
      <c r="AGC1706" s="1"/>
      <c r="AGD1706" s="1"/>
      <c r="AGE1706" s="1"/>
      <c r="AGF1706" s="1"/>
      <c r="AGG1706" s="1"/>
      <c r="AGH1706" s="1"/>
      <c r="AGI1706" s="1"/>
      <c r="AGJ1706" s="1"/>
      <c r="AGK1706" s="1"/>
      <c r="AGL1706" s="1"/>
      <c r="AGM1706" s="1"/>
      <c r="AGN1706" s="1"/>
      <c r="AGO1706" s="1"/>
      <c r="AGP1706" s="1"/>
      <c r="AGQ1706" s="1"/>
      <c r="AGR1706" s="1"/>
      <c r="AGS1706" s="1"/>
      <c r="AGT1706" s="1"/>
      <c r="AGU1706" s="1"/>
      <c r="AGV1706" s="1"/>
      <c r="AGW1706" s="1"/>
      <c r="AGX1706" s="1"/>
      <c r="AGY1706" s="1"/>
      <c r="AGZ1706" s="1"/>
      <c r="AHA1706" s="1"/>
      <c r="AHB1706" s="1"/>
      <c r="AHC1706" s="1"/>
      <c r="AHD1706" s="1"/>
      <c r="AHE1706" s="1"/>
      <c r="AHF1706" s="1"/>
      <c r="AHG1706" s="1"/>
      <c r="AHH1706" s="1"/>
      <c r="AHI1706" s="1"/>
      <c r="AHJ1706" s="1"/>
      <c r="AHK1706" s="1"/>
      <c r="AHL1706" s="1"/>
      <c r="AHM1706" s="1"/>
      <c r="AHN1706" s="1"/>
      <c r="AHO1706" s="1"/>
      <c r="AHP1706" s="1"/>
      <c r="AHQ1706" s="1"/>
      <c r="AHR1706" s="1"/>
      <c r="AHS1706" s="1"/>
      <c r="AHT1706" s="1"/>
      <c r="AHU1706" s="1"/>
      <c r="AHV1706" s="1"/>
      <c r="AHW1706" s="1"/>
      <c r="AHX1706" s="1"/>
      <c r="AHY1706" s="1"/>
      <c r="AHZ1706" s="1"/>
      <c r="AIA1706" s="1"/>
      <c r="AIB1706" s="1"/>
      <c r="AIC1706" s="1"/>
      <c r="AID1706" s="1"/>
      <c r="AIE1706" s="1"/>
      <c r="AIF1706" s="1"/>
      <c r="AIG1706" s="1"/>
      <c r="AIH1706" s="1"/>
      <c r="AII1706" s="1"/>
      <c r="AIJ1706" s="1"/>
      <c r="AIK1706" s="1"/>
      <c r="AIL1706" s="1"/>
      <c r="AIM1706" s="1"/>
      <c r="AIN1706" s="1"/>
      <c r="AIO1706" s="1"/>
      <c r="AIP1706" s="1"/>
      <c r="AIQ1706" s="1"/>
      <c r="AIR1706" s="1"/>
      <c r="AIS1706" s="1"/>
      <c r="AIT1706" s="1"/>
      <c r="AIU1706" s="1"/>
      <c r="AIV1706" s="1"/>
      <c r="AIW1706" s="1"/>
      <c r="AIX1706" s="1"/>
      <c r="AIY1706" s="1"/>
      <c r="AIZ1706" s="1"/>
      <c r="AJA1706" s="1"/>
      <c r="AJB1706" s="1"/>
      <c r="AJC1706" s="1"/>
      <c r="AJD1706" s="1"/>
      <c r="AJE1706" s="1"/>
      <c r="AJF1706" s="1"/>
      <c r="AJG1706" s="1"/>
      <c r="AJH1706" s="1"/>
      <c r="AJI1706" s="1"/>
      <c r="AJJ1706" s="1"/>
      <c r="AJK1706" s="1"/>
      <c r="AJL1706" s="1"/>
      <c r="AJM1706" s="1"/>
      <c r="AJN1706" s="1"/>
      <c r="AJO1706" s="1"/>
      <c r="AJP1706" s="1"/>
      <c r="AJQ1706" s="1"/>
      <c r="AJR1706" s="1"/>
      <c r="AJS1706" s="1"/>
      <c r="AJT1706" s="1"/>
      <c r="AJU1706" s="1"/>
      <c r="AJV1706" s="1"/>
      <c r="AJW1706" s="1"/>
      <c r="AJX1706" s="1"/>
      <c r="AJY1706" s="1"/>
      <c r="AJZ1706" s="1"/>
      <c r="AKA1706" s="1"/>
      <c r="AKB1706" s="1"/>
      <c r="AKC1706" s="1"/>
      <c r="AKD1706" s="1"/>
      <c r="AKE1706" s="1"/>
      <c r="AKF1706" s="1"/>
      <c r="AKG1706" s="1"/>
      <c r="AKH1706" s="1"/>
      <c r="AKI1706" s="1"/>
      <c r="AKJ1706" s="1"/>
      <c r="AKK1706" s="1"/>
      <c r="AKL1706" s="1"/>
      <c r="AKM1706" s="1"/>
      <c r="AKN1706" s="1"/>
      <c r="AKO1706" s="1"/>
      <c r="AKP1706" s="1"/>
      <c r="AKQ1706" s="1"/>
      <c r="AKR1706" s="1"/>
      <c r="AKS1706" s="1"/>
      <c r="AKT1706" s="1"/>
      <c r="AKU1706" s="1"/>
      <c r="AKV1706" s="1"/>
      <c r="AKW1706" s="1"/>
      <c r="AKX1706" s="1"/>
      <c r="AKY1706" s="1"/>
      <c r="AKZ1706" s="1"/>
      <c r="ALA1706" s="1"/>
      <c r="ALB1706" s="1"/>
      <c r="ALC1706" s="1"/>
      <c r="ALD1706" s="1"/>
      <c r="ALE1706" s="1"/>
      <c r="ALF1706" s="1"/>
      <c r="ALG1706" s="1"/>
      <c r="ALH1706" s="1"/>
      <c r="ALI1706" s="1"/>
      <c r="ALJ1706" s="1"/>
      <c r="ALK1706" s="1"/>
      <c r="ALL1706" s="1"/>
      <c r="ALM1706" s="1"/>
      <c r="ALN1706" s="1"/>
      <c r="ALO1706" s="1"/>
      <c r="ALP1706" s="1"/>
      <c r="ALQ1706" s="1"/>
      <c r="ALR1706" s="1"/>
      <c r="ALS1706" s="1"/>
      <c r="ALT1706" s="1"/>
      <c r="ALU1706" s="1"/>
      <c r="ALV1706" s="1"/>
      <c r="ALW1706" s="1"/>
      <c r="ALX1706" s="1"/>
      <c r="ALY1706" s="1"/>
      <c r="ALZ1706" s="1"/>
      <c r="AMA1706" s="1"/>
      <c r="AMB1706" s="1"/>
      <c r="AMC1706" s="1"/>
      <c r="AMD1706" s="1"/>
      <c r="AME1706" s="1"/>
      <c r="AMF1706" s="1"/>
      <c r="AMG1706" s="1"/>
      <c r="AMH1706" s="1"/>
      <c r="AMI1706" s="1"/>
    </row>
    <row r="1707" customFormat="false" ht="12.75" hidden="false" customHeight="false" outlineLevel="0" collapsed="false">
      <c r="A1707" s="1" t="s">
        <v>1463</v>
      </c>
      <c r="C1707" s="27" t="s">
        <v>3932</v>
      </c>
      <c r="D1707" s="27"/>
      <c r="E1707" s="46"/>
      <c r="F1707" s="47"/>
      <c r="G1707" s="48"/>
      <c r="H1707" s="48" t="s">
        <v>168</v>
      </c>
      <c r="I1707" s="47" t="n">
        <v>27.98</v>
      </c>
      <c r="J1707" s="107" t="s">
        <v>3915</v>
      </c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/>
      <c r="HO1707" s="1"/>
      <c r="HP1707" s="1"/>
      <c r="HQ1707" s="1"/>
      <c r="HR1707" s="1"/>
      <c r="HS1707" s="1"/>
      <c r="HT1707" s="1"/>
      <c r="HU1707" s="1"/>
      <c r="HV1707" s="1"/>
      <c r="HW1707" s="1"/>
      <c r="HX1707" s="1"/>
      <c r="HY1707" s="1"/>
      <c r="HZ1707" s="1"/>
      <c r="IA1707" s="1"/>
      <c r="IB1707" s="1"/>
      <c r="IC1707" s="1"/>
      <c r="ID1707" s="1"/>
      <c r="IE1707" s="1"/>
      <c r="IF1707" s="1"/>
      <c r="IG1707" s="1"/>
      <c r="IH1707" s="1"/>
      <c r="II1707" s="1"/>
      <c r="IJ1707" s="1"/>
      <c r="IK1707" s="1"/>
      <c r="IL1707" s="1"/>
      <c r="IM1707" s="1"/>
      <c r="IN1707" s="1"/>
      <c r="IO1707" s="1"/>
      <c r="IP1707" s="1"/>
      <c r="IQ1707" s="1"/>
      <c r="IR1707" s="1"/>
      <c r="IS1707" s="1"/>
      <c r="IT1707" s="1"/>
      <c r="IU1707" s="1"/>
      <c r="IV1707" s="1"/>
      <c r="IW1707" s="1"/>
      <c r="IX1707" s="1"/>
      <c r="IY1707" s="1"/>
      <c r="IZ1707" s="1"/>
      <c r="JA1707" s="1"/>
      <c r="JB1707" s="1"/>
      <c r="JC1707" s="1"/>
      <c r="JD1707" s="1"/>
      <c r="JE1707" s="1"/>
      <c r="JF1707" s="1"/>
      <c r="JG1707" s="1"/>
      <c r="JH1707" s="1"/>
      <c r="JI1707" s="1"/>
      <c r="JJ1707" s="1"/>
      <c r="JK1707" s="1"/>
      <c r="JL1707" s="1"/>
      <c r="JM1707" s="1"/>
      <c r="JN1707" s="1"/>
      <c r="JO1707" s="1"/>
      <c r="JP1707" s="1"/>
      <c r="JQ1707" s="1"/>
      <c r="JR1707" s="1"/>
      <c r="JS1707" s="1"/>
      <c r="JT1707" s="1"/>
      <c r="JU1707" s="1"/>
      <c r="JV1707" s="1"/>
      <c r="JW1707" s="1"/>
      <c r="JX1707" s="1"/>
      <c r="JY1707" s="1"/>
      <c r="JZ1707" s="1"/>
      <c r="KA1707" s="1"/>
      <c r="KB1707" s="1"/>
      <c r="KC1707" s="1"/>
      <c r="KD1707" s="1"/>
      <c r="KE1707" s="1"/>
      <c r="KF1707" s="1"/>
      <c r="KG1707" s="1"/>
      <c r="KH1707" s="1"/>
      <c r="KI1707" s="1"/>
      <c r="KJ1707" s="1"/>
      <c r="KK1707" s="1"/>
      <c r="KL1707" s="1"/>
      <c r="KM1707" s="1"/>
      <c r="KN1707" s="1"/>
      <c r="KO1707" s="1"/>
      <c r="KP1707" s="1"/>
      <c r="KQ1707" s="1"/>
      <c r="KR1707" s="1"/>
      <c r="KS1707" s="1"/>
      <c r="KT1707" s="1"/>
      <c r="KU1707" s="1"/>
      <c r="KV1707" s="1"/>
      <c r="KW1707" s="1"/>
      <c r="KX1707" s="1"/>
      <c r="KY1707" s="1"/>
      <c r="KZ1707" s="1"/>
      <c r="LA1707" s="1"/>
      <c r="LB1707" s="1"/>
      <c r="LC1707" s="1"/>
      <c r="LD1707" s="1"/>
      <c r="LE1707" s="1"/>
      <c r="LF1707" s="1"/>
      <c r="LG1707" s="1"/>
      <c r="LH1707" s="1"/>
      <c r="LI1707" s="1"/>
      <c r="LJ1707" s="1"/>
      <c r="LK1707" s="1"/>
      <c r="LL1707" s="1"/>
      <c r="LM1707" s="1"/>
      <c r="LN1707" s="1"/>
      <c r="LO1707" s="1"/>
      <c r="LP1707" s="1"/>
      <c r="LQ1707" s="1"/>
      <c r="LR1707" s="1"/>
      <c r="LS1707" s="1"/>
      <c r="LT1707" s="1"/>
      <c r="LU1707" s="1"/>
      <c r="LV1707" s="1"/>
      <c r="LW1707" s="1"/>
      <c r="LX1707" s="1"/>
      <c r="LY1707" s="1"/>
      <c r="LZ1707" s="1"/>
      <c r="MA1707" s="1"/>
      <c r="MB1707" s="1"/>
      <c r="MC1707" s="1"/>
      <c r="MD1707" s="1"/>
      <c r="ME1707" s="1"/>
      <c r="MF1707" s="1"/>
      <c r="MG1707" s="1"/>
      <c r="MH1707" s="1"/>
      <c r="MI1707" s="1"/>
      <c r="MJ1707" s="1"/>
      <c r="MK1707" s="1"/>
      <c r="ML1707" s="1"/>
      <c r="MM1707" s="1"/>
      <c r="MN1707" s="1"/>
      <c r="MO1707" s="1"/>
      <c r="MP1707" s="1"/>
      <c r="MQ1707" s="1"/>
      <c r="MR1707" s="1"/>
      <c r="MS1707" s="1"/>
      <c r="MT1707" s="1"/>
      <c r="MU1707" s="1"/>
      <c r="MV1707" s="1"/>
      <c r="MW1707" s="1"/>
      <c r="MX1707" s="1"/>
      <c r="MY1707" s="1"/>
      <c r="MZ1707" s="1"/>
      <c r="NA1707" s="1"/>
      <c r="NB1707" s="1"/>
      <c r="NC1707" s="1"/>
      <c r="ND1707" s="1"/>
      <c r="NE1707" s="1"/>
      <c r="NF1707" s="1"/>
      <c r="NG1707" s="1"/>
      <c r="NH1707" s="1"/>
      <c r="NI1707" s="1"/>
      <c r="NJ1707" s="1"/>
      <c r="NK1707" s="1"/>
      <c r="NL1707" s="1"/>
      <c r="NM1707" s="1"/>
      <c r="NN1707" s="1"/>
      <c r="NO1707" s="1"/>
      <c r="NP1707" s="1"/>
      <c r="NQ1707" s="1"/>
      <c r="NR1707" s="1"/>
      <c r="NS1707" s="1"/>
      <c r="NT1707" s="1"/>
      <c r="NU1707" s="1"/>
      <c r="NV1707" s="1"/>
      <c r="NW1707" s="1"/>
      <c r="NX1707" s="1"/>
      <c r="NY1707" s="1"/>
      <c r="NZ1707" s="1"/>
      <c r="OA1707" s="1"/>
      <c r="OB1707" s="1"/>
      <c r="OC1707" s="1"/>
      <c r="OD1707" s="1"/>
      <c r="OE1707" s="1"/>
      <c r="OF1707" s="1"/>
      <c r="OG1707" s="1"/>
      <c r="OH1707" s="1"/>
      <c r="OI1707" s="1"/>
      <c r="OJ1707" s="1"/>
      <c r="OK1707" s="1"/>
      <c r="OL1707" s="1"/>
      <c r="OM1707" s="1"/>
      <c r="ON1707" s="1"/>
      <c r="OO1707" s="1"/>
      <c r="OP1707" s="1"/>
      <c r="OQ1707" s="1"/>
      <c r="OR1707" s="1"/>
      <c r="OS1707" s="1"/>
      <c r="OT1707" s="1"/>
      <c r="OU1707" s="1"/>
      <c r="OV1707" s="1"/>
      <c r="OW1707" s="1"/>
      <c r="OX1707" s="1"/>
      <c r="OY1707" s="1"/>
      <c r="OZ1707" s="1"/>
      <c r="PA1707" s="1"/>
      <c r="PB1707" s="1"/>
      <c r="PC1707" s="1"/>
      <c r="PD1707" s="1"/>
      <c r="PE1707" s="1"/>
      <c r="PF1707" s="1"/>
      <c r="PG1707" s="1"/>
      <c r="PH1707" s="1"/>
      <c r="PI1707" s="1"/>
      <c r="PJ1707" s="1"/>
      <c r="PK1707" s="1"/>
      <c r="PL1707" s="1"/>
      <c r="PM1707" s="1"/>
      <c r="PN1707" s="1"/>
      <c r="PO1707" s="1"/>
      <c r="PP1707" s="1"/>
      <c r="PQ1707" s="1"/>
      <c r="PR1707" s="1"/>
      <c r="PS1707" s="1"/>
      <c r="PT1707" s="1"/>
      <c r="PU1707" s="1"/>
      <c r="PV1707" s="1"/>
      <c r="PW1707" s="1"/>
      <c r="PX1707" s="1"/>
      <c r="PY1707" s="1"/>
      <c r="PZ1707" s="1"/>
      <c r="QA1707" s="1"/>
      <c r="QB1707" s="1"/>
      <c r="QC1707" s="1"/>
      <c r="QD1707" s="1"/>
      <c r="QE1707" s="1"/>
      <c r="QF1707" s="1"/>
      <c r="QG1707" s="1"/>
      <c r="QH1707" s="1"/>
      <c r="QI1707" s="1"/>
      <c r="QJ1707" s="1"/>
      <c r="QK1707" s="1"/>
      <c r="QL1707" s="1"/>
      <c r="QM1707" s="1"/>
      <c r="QN1707" s="1"/>
      <c r="QO1707" s="1"/>
      <c r="QP1707" s="1"/>
      <c r="QQ1707" s="1"/>
      <c r="QR1707" s="1"/>
      <c r="QS1707" s="1"/>
      <c r="QT1707" s="1"/>
      <c r="QU1707" s="1"/>
      <c r="QV1707" s="1"/>
      <c r="QW1707" s="1"/>
      <c r="QX1707" s="1"/>
      <c r="QY1707" s="1"/>
      <c r="QZ1707" s="1"/>
      <c r="RA1707" s="1"/>
      <c r="RB1707" s="1"/>
      <c r="RC1707" s="1"/>
      <c r="RD1707" s="1"/>
      <c r="RE1707" s="1"/>
      <c r="RF1707" s="1"/>
      <c r="RG1707" s="1"/>
      <c r="RH1707" s="1"/>
      <c r="RI1707" s="1"/>
      <c r="RJ1707" s="1"/>
      <c r="RK1707" s="1"/>
      <c r="RL1707" s="1"/>
      <c r="RM1707" s="1"/>
      <c r="RN1707" s="1"/>
      <c r="RO1707" s="1"/>
      <c r="RP1707" s="1"/>
      <c r="RQ1707" s="1"/>
      <c r="RR1707" s="1"/>
      <c r="RS1707" s="1"/>
      <c r="RT1707" s="1"/>
      <c r="RU1707" s="1"/>
      <c r="RV1707" s="1"/>
      <c r="RW1707" s="1"/>
      <c r="RX1707" s="1"/>
      <c r="RY1707" s="1"/>
      <c r="RZ1707" s="1"/>
      <c r="SA1707" s="1"/>
      <c r="SB1707" s="1"/>
      <c r="SC1707" s="1"/>
      <c r="SD1707" s="1"/>
      <c r="SE1707" s="1"/>
      <c r="SF1707" s="1"/>
      <c r="SG1707" s="1"/>
      <c r="SH1707" s="1"/>
      <c r="SI1707" s="1"/>
      <c r="SJ1707" s="1"/>
      <c r="SK1707" s="1"/>
      <c r="SL1707" s="1"/>
      <c r="SM1707" s="1"/>
      <c r="SN1707" s="1"/>
      <c r="SO1707" s="1"/>
      <c r="SP1707" s="1"/>
      <c r="SQ1707" s="1"/>
      <c r="SR1707" s="1"/>
      <c r="SS1707" s="1"/>
      <c r="ST1707" s="1"/>
      <c r="SU1707" s="1"/>
      <c r="SV1707" s="1"/>
      <c r="SW1707" s="1"/>
      <c r="SX1707" s="1"/>
      <c r="SY1707" s="1"/>
      <c r="SZ1707" s="1"/>
      <c r="TA1707" s="1"/>
      <c r="TB1707" s="1"/>
      <c r="TC1707" s="1"/>
      <c r="TD1707" s="1"/>
      <c r="TE1707" s="1"/>
      <c r="TF1707" s="1"/>
      <c r="TG1707" s="1"/>
      <c r="TH1707" s="1"/>
      <c r="TI1707" s="1"/>
      <c r="TJ1707" s="1"/>
      <c r="TK1707" s="1"/>
      <c r="TL1707" s="1"/>
      <c r="TM1707" s="1"/>
      <c r="TN1707" s="1"/>
      <c r="TO1707" s="1"/>
      <c r="TP1707" s="1"/>
      <c r="TQ1707" s="1"/>
      <c r="TR1707" s="1"/>
      <c r="TS1707" s="1"/>
      <c r="TT1707" s="1"/>
      <c r="TU1707" s="1"/>
      <c r="TV1707" s="1"/>
      <c r="TW1707" s="1"/>
      <c r="TX1707" s="1"/>
      <c r="TY1707" s="1"/>
      <c r="TZ1707" s="1"/>
      <c r="UA1707" s="1"/>
      <c r="UB1707" s="1"/>
      <c r="UC1707" s="1"/>
      <c r="UD1707" s="1"/>
      <c r="UE1707" s="1"/>
      <c r="UF1707" s="1"/>
      <c r="UG1707" s="1"/>
      <c r="UH1707" s="1"/>
      <c r="UI1707" s="1"/>
      <c r="UJ1707" s="1"/>
      <c r="UK1707" s="1"/>
      <c r="UL1707" s="1"/>
      <c r="UM1707" s="1"/>
      <c r="UN1707" s="1"/>
      <c r="UO1707" s="1"/>
      <c r="UP1707" s="1"/>
      <c r="UQ1707" s="1"/>
      <c r="UR1707" s="1"/>
      <c r="US1707" s="1"/>
      <c r="UT1707" s="1"/>
      <c r="UU1707" s="1"/>
      <c r="UV1707" s="1"/>
      <c r="UW1707" s="1"/>
      <c r="UX1707" s="1"/>
      <c r="UY1707" s="1"/>
      <c r="UZ1707" s="1"/>
      <c r="VA1707" s="1"/>
      <c r="VB1707" s="1"/>
      <c r="VC1707" s="1"/>
      <c r="VD1707" s="1"/>
      <c r="VE1707" s="1"/>
      <c r="VF1707" s="1"/>
      <c r="VG1707" s="1"/>
      <c r="VH1707" s="1"/>
      <c r="VI1707" s="1"/>
      <c r="VJ1707" s="1"/>
      <c r="VK1707" s="1"/>
      <c r="VL1707" s="1"/>
      <c r="VM1707" s="1"/>
      <c r="VN1707" s="1"/>
      <c r="VO1707" s="1"/>
      <c r="VP1707" s="1"/>
      <c r="VQ1707" s="1"/>
      <c r="VR1707" s="1"/>
      <c r="VS1707" s="1"/>
      <c r="VT1707" s="1"/>
      <c r="VU1707" s="1"/>
      <c r="VV1707" s="1"/>
      <c r="VW1707" s="1"/>
      <c r="VX1707" s="1"/>
      <c r="VY1707" s="1"/>
      <c r="VZ1707" s="1"/>
      <c r="WA1707" s="1"/>
      <c r="WB1707" s="1"/>
      <c r="WC1707" s="1"/>
      <c r="WD1707" s="1"/>
      <c r="WE1707" s="1"/>
      <c r="WF1707" s="1"/>
      <c r="WG1707" s="1"/>
      <c r="WH1707" s="1"/>
      <c r="WI1707" s="1"/>
      <c r="WJ1707" s="1"/>
      <c r="WK1707" s="1"/>
      <c r="WL1707" s="1"/>
      <c r="WM1707" s="1"/>
      <c r="WN1707" s="1"/>
      <c r="WO1707" s="1"/>
      <c r="WP1707" s="1"/>
      <c r="WQ1707" s="1"/>
      <c r="WR1707" s="1"/>
      <c r="WS1707" s="1"/>
      <c r="WT1707" s="1"/>
      <c r="WU1707" s="1"/>
      <c r="WV1707" s="1"/>
      <c r="WW1707" s="1"/>
      <c r="WX1707" s="1"/>
      <c r="WY1707" s="1"/>
      <c r="WZ1707" s="1"/>
      <c r="XA1707" s="1"/>
      <c r="XB1707" s="1"/>
      <c r="XC1707" s="1"/>
      <c r="XD1707" s="1"/>
      <c r="XE1707" s="1"/>
      <c r="XF1707" s="1"/>
      <c r="XG1707" s="1"/>
      <c r="XH1707" s="1"/>
      <c r="XI1707" s="1"/>
      <c r="XJ1707" s="1"/>
      <c r="XK1707" s="1"/>
      <c r="XL1707" s="1"/>
      <c r="XM1707" s="1"/>
      <c r="XN1707" s="1"/>
      <c r="XO1707" s="1"/>
      <c r="XP1707" s="1"/>
      <c r="XQ1707" s="1"/>
      <c r="XR1707" s="1"/>
      <c r="XS1707" s="1"/>
      <c r="XT1707" s="1"/>
      <c r="XU1707" s="1"/>
      <c r="XV1707" s="1"/>
      <c r="XW1707" s="1"/>
      <c r="XX1707" s="1"/>
      <c r="XY1707" s="1"/>
      <c r="XZ1707" s="1"/>
      <c r="YA1707" s="1"/>
      <c r="YB1707" s="1"/>
      <c r="YC1707" s="1"/>
      <c r="YD1707" s="1"/>
      <c r="YE1707" s="1"/>
      <c r="YF1707" s="1"/>
      <c r="YG1707" s="1"/>
      <c r="YH1707" s="1"/>
      <c r="YI1707" s="1"/>
      <c r="YJ1707" s="1"/>
      <c r="YK1707" s="1"/>
      <c r="YL1707" s="1"/>
      <c r="YM1707" s="1"/>
      <c r="YN1707" s="1"/>
      <c r="YO1707" s="1"/>
      <c r="YP1707" s="1"/>
      <c r="YQ1707" s="1"/>
      <c r="YR1707" s="1"/>
      <c r="YS1707" s="1"/>
      <c r="YT1707" s="1"/>
      <c r="YU1707" s="1"/>
      <c r="YV1707" s="1"/>
      <c r="YW1707" s="1"/>
      <c r="YX1707" s="1"/>
      <c r="YY1707" s="1"/>
      <c r="YZ1707" s="1"/>
      <c r="ZA1707" s="1"/>
      <c r="ZB1707" s="1"/>
      <c r="ZC1707" s="1"/>
      <c r="ZD1707" s="1"/>
      <c r="ZE1707" s="1"/>
      <c r="ZF1707" s="1"/>
      <c r="ZG1707" s="1"/>
      <c r="ZH1707" s="1"/>
      <c r="ZI1707" s="1"/>
      <c r="ZJ1707" s="1"/>
      <c r="ZK1707" s="1"/>
      <c r="ZL1707" s="1"/>
      <c r="ZM1707" s="1"/>
      <c r="ZN1707" s="1"/>
      <c r="ZO1707" s="1"/>
      <c r="ZP1707" s="1"/>
      <c r="ZQ1707" s="1"/>
      <c r="ZR1707" s="1"/>
      <c r="ZS1707" s="1"/>
      <c r="ZT1707" s="1"/>
      <c r="ZU1707" s="1"/>
      <c r="ZV1707" s="1"/>
      <c r="ZW1707" s="1"/>
      <c r="ZX1707" s="1"/>
      <c r="ZY1707" s="1"/>
      <c r="ZZ1707" s="1"/>
      <c r="AAA1707" s="1"/>
      <c r="AAB1707" s="1"/>
      <c r="AAC1707" s="1"/>
      <c r="AAD1707" s="1"/>
      <c r="AAE1707" s="1"/>
      <c r="AAF1707" s="1"/>
      <c r="AAG1707" s="1"/>
      <c r="AAH1707" s="1"/>
      <c r="AAI1707" s="1"/>
      <c r="AAJ1707" s="1"/>
      <c r="AAK1707" s="1"/>
      <c r="AAL1707" s="1"/>
      <c r="AAM1707" s="1"/>
      <c r="AAN1707" s="1"/>
      <c r="AAO1707" s="1"/>
      <c r="AAP1707" s="1"/>
      <c r="AAQ1707" s="1"/>
      <c r="AAR1707" s="1"/>
      <c r="AAS1707" s="1"/>
      <c r="AAT1707" s="1"/>
      <c r="AAU1707" s="1"/>
      <c r="AAV1707" s="1"/>
      <c r="AAW1707" s="1"/>
      <c r="AAX1707" s="1"/>
      <c r="AAY1707" s="1"/>
      <c r="AAZ1707" s="1"/>
      <c r="ABA1707" s="1"/>
      <c r="ABB1707" s="1"/>
      <c r="ABC1707" s="1"/>
      <c r="ABD1707" s="1"/>
      <c r="ABE1707" s="1"/>
      <c r="ABF1707" s="1"/>
      <c r="ABG1707" s="1"/>
      <c r="ABH1707" s="1"/>
      <c r="ABI1707" s="1"/>
      <c r="ABJ1707" s="1"/>
      <c r="ABK1707" s="1"/>
      <c r="ABL1707" s="1"/>
      <c r="ABM1707" s="1"/>
      <c r="ABN1707" s="1"/>
      <c r="ABO1707" s="1"/>
      <c r="ABP1707" s="1"/>
      <c r="ABQ1707" s="1"/>
      <c r="ABR1707" s="1"/>
      <c r="ABS1707" s="1"/>
      <c r="ABT1707" s="1"/>
      <c r="ABU1707" s="1"/>
      <c r="ABV1707" s="1"/>
      <c r="ABW1707" s="1"/>
      <c r="ABX1707" s="1"/>
      <c r="ABY1707" s="1"/>
      <c r="ABZ1707" s="1"/>
      <c r="ACA1707" s="1"/>
      <c r="ACB1707" s="1"/>
      <c r="ACC1707" s="1"/>
      <c r="ACD1707" s="1"/>
      <c r="ACE1707" s="1"/>
      <c r="ACF1707" s="1"/>
      <c r="ACG1707" s="1"/>
      <c r="ACH1707" s="1"/>
      <c r="ACI1707" s="1"/>
      <c r="ACJ1707" s="1"/>
      <c r="ACK1707" s="1"/>
      <c r="ACL1707" s="1"/>
      <c r="ACM1707" s="1"/>
      <c r="ACN1707" s="1"/>
      <c r="ACO1707" s="1"/>
      <c r="ACP1707" s="1"/>
      <c r="ACQ1707" s="1"/>
      <c r="ACR1707" s="1"/>
      <c r="ACS1707" s="1"/>
      <c r="ACT1707" s="1"/>
      <c r="ACU1707" s="1"/>
      <c r="ACV1707" s="1"/>
      <c r="ACW1707" s="1"/>
      <c r="ACX1707" s="1"/>
      <c r="ACY1707" s="1"/>
      <c r="ACZ1707" s="1"/>
      <c r="ADA1707" s="1"/>
      <c r="ADB1707" s="1"/>
      <c r="ADC1707" s="1"/>
      <c r="ADD1707" s="1"/>
      <c r="ADE1707" s="1"/>
      <c r="ADF1707" s="1"/>
      <c r="ADG1707" s="1"/>
      <c r="ADH1707" s="1"/>
      <c r="ADI1707" s="1"/>
      <c r="ADJ1707" s="1"/>
      <c r="ADK1707" s="1"/>
      <c r="ADL1707" s="1"/>
      <c r="ADM1707" s="1"/>
      <c r="ADN1707" s="1"/>
      <c r="ADO1707" s="1"/>
      <c r="ADP1707" s="1"/>
      <c r="ADQ1707" s="1"/>
      <c r="ADR1707" s="1"/>
      <c r="ADS1707" s="1"/>
      <c r="ADT1707" s="1"/>
      <c r="ADU1707" s="1"/>
      <c r="ADV1707" s="1"/>
      <c r="ADW1707" s="1"/>
      <c r="ADX1707" s="1"/>
      <c r="ADY1707" s="1"/>
      <c r="ADZ1707" s="1"/>
      <c r="AEA1707" s="1"/>
      <c r="AEB1707" s="1"/>
      <c r="AEC1707" s="1"/>
      <c r="AED1707" s="1"/>
      <c r="AEE1707" s="1"/>
      <c r="AEF1707" s="1"/>
      <c r="AEG1707" s="1"/>
      <c r="AEH1707" s="1"/>
      <c r="AEI1707" s="1"/>
      <c r="AEJ1707" s="1"/>
      <c r="AEK1707" s="1"/>
      <c r="AEL1707" s="1"/>
      <c r="AEM1707" s="1"/>
      <c r="AEN1707" s="1"/>
      <c r="AEO1707" s="1"/>
      <c r="AEP1707" s="1"/>
      <c r="AEQ1707" s="1"/>
      <c r="AER1707" s="1"/>
      <c r="AES1707" s="1"/>
      <c r="AET1707" s="1"/>
      <c r="AEU1707" s="1"/>
      <c r="AEV1707" s="1"/>
      <c r="AEW1707" s="1"/>
      <c r="AEX1707" s="1"/>
      <c r="AEY1707" s="1"/>
      <c r="AEZ1707" s="1"/>
      <c r="AFA1707" s="1"/>
      <c r="AFB1707" s="1"/>
      <c r="AFC1707" s="1"/>
      <c r="AFD1707" s="1"/>
      <c r="AFE1707" s="1"/>
      <c r="AFF1707" s="1"/>
      <c r="AFG1707" s="1"/>
      <c r="AFH1707" s="1"/>
      <c r="AFI1707" s="1"/>
      <c r="AFJ1707" s="1"/>
      <c r="AFK1707" s="1"/>
      <c r="AFL1707" s="1"/>
      <c r="AFM1707" s="1"/>
      <c r="AFN1707" s="1"/>
      <c r="AFO1707" s="1"/>
      <c r="AFP1707" s="1"/>
      <c r="AFQ1707" s="1"/>
      <c r="AFR1707" s="1"/>
      <c r="AFS1707" s="1"/>
      <c r="AFT1707" s="1"/>
      <c r="AFU1707" s="1"/>
      <c r="AFV1707" s="1"/>
      <c r="AFW1707" s="1"/>
      <c r="AFX1707" s="1"/>
      <c r="AFY1707" s="1"/>
      <c r="AFZ1707" s="1"/>
      <c r="AGA1707" s="1"/>
      <c r="AGB1707" s="1"/>
      <c r="AGC1707" s="1"/>
      <c r="AGD1707" s="1"/>
      <c r="AGE1707" s="1"/>
      <c r="AGF1707" s="1"/>
      <c r="AGG1707" s="1"/>
      <c r="AGH1707" s="1"/>
      <c r="AGI1707" s="1"/>
      <c r="AGJ1707" s="1"/>
      <c r="AGK1707" s="1"/>
      <c r="AGL1707" s="1"/>
      <c r="AGM1707" s="1"/>
      <c r="AGN1707" s="1"/>
      <c r="AGO1707" s="1"/>
      <c r="AGP1707" s="1"/>
      <c r="AGQ1707" s="1"/>
      <c r="AGR1707" s="1"/>
      <c r="AGS1707" s="1"/>
      <c r="AGT1707" s="1"/>
      <c r="AGU1707" s="1"/>
      <c r="AGV1707" s="1"/>
      <c r="AGW1707" s="1"/>
      <c r="AGX1707" s="1"/>
      <c r="AGY1707" s="1"/>
      <c r="AGZ1707" s="1"/>
      <c r="AHA1707" s="1"/>
      <c r="AHB1707" s="1"/>
      <c r="AHC1707" s="1"/>
      <c r="AHD1707" s="1"/>
      <c r="AHE1707" s="1"/>
      <c r="AHF1707" s="1"/>
      <c r="AHG1707" s="1"/>
      <c r="AHH1707" s="1"/>
      <c r="AHI1707" s="1"/>
      <c r="AHJ1707" s="1"/>
      <c r="AHK1707" s="1"/>
      <c r="AHL1707" s="1"/>
      <c r="AHM1707" s="1"/>
      <c r="AHN1707" s="1"/>
      <c r="AHO1707" s="1"/>
      <c r="AHP1707" s="1"/>
      <c r="AHQ1707" s="1"/>
      <c r="AHR1707" s="1"/>
      <c r="AHS1707" s="1"/>
      <c r="AHT1707" s="1"/>
      <c r="AHU1707" s="1"/>
      <c r="AHV1707" s="1"/>
      <c r="AHW1707" s="1"/>
      <c r="AHX1707" s="1"/>
      <c r="AHY1707" s="1"/>
      <c r="AHZ1707" s="1"/>
      <c r="AIA1707" s="1"/>
      <c r="AIB1707" s="1"/>
      <c r="AIC1707" s="1"/>
      <c r="AID1707" s="1"/>
      <c r="AIE1707" s="1"/>
      <c r="AIF1707" s="1"/>
      <c r="AIG1707" s="1"/>
      <c r="AIH1707" s="1"/>
      <c r="AII1707" s="1"/>
      <c r="AIJ1707" s="1"/>
      <c r="AIK1707" s="1"/>
      <c r="AIL1707" s="1"/>
      <c r="AIM1707" s="1"/>
      <c r="AIN1707" s="1"/>
      <c r="AIO1707" s="1"/>
      <c r="AIP1707" s="1"/>
      <c r="AIQ1707" s="1"/>
      <c r="AIR1707" s="1"/>
      <c r="AIS1707" s="1"/>
      <c r="AIT1707" s="1"/>
      <c r="AIU1707" s="1"/>
      <c r="AIV1707" s="1"/>
      <c r="AIW1707" s="1"/>
      <c r="AIX1707" s="1"/>
      <c r="AIY1707" s="1"/>
      <c r="AIZ1707" s="1"/>
      <c r="AJA1707" s="1"/>
      <c r="AJB1707" s="1"/>
      <c r="AJC1707" s="1"/>
      <c r="AJD1707" s="1"/>
      <c r="AJE1707" s="1"/>
      <c r="AJF1707" s="1"/>
      <c r="AJG1707" s="1"/>
      <c r="AJH1707" s="1"/>
      <c r="AJI1707" s="1"/>
      <c r="AJJ1707" s="1"/>
      <c r="AJK1707" s="1"/>
      <c r="AJL1707" s="1"/>
      <c r="AJM1707" s="1"/>
      <c r="AJN1707" s="1"/>
      <c r="AJO1707" s="1"/>
      <c r="AJP1707" s="1"/>
      <c r="AJQ1707" s="1"/>
      <c r="AJR1707" s="1"/>
      <c r="AJS1707" s="1"/>
      <c r="AJT1707" s="1"/>
      <c r="AJU1707" s="1"/>
      <c r="AJV1707" s="1"/>
      <c r="AJW1707" s="1"/>
      <c r="AJX1707" s="1"/>
      <c r="AJY1707" s="1"/>
      <c r="AJZ1707" s="1"/>
      <c r="AKA1707" s="1"/>
      <c r="AKB1707" s="1"/>
      <c r="AKC1707" s="1"/>
      <c r="AKD1707" s="1"/>
      <c r="AKE1707" s="1"/>
      <c r="AKF1707" s="1"/>
      <c r="AKG1707" s="1"/>
      <c r="AKH1707" s="1"/>
      <c r="AKI1707" s="1"/>
      <c r="AKJ1707" s="1"/>
      <c r="AKK1707" s="1"/>
      <c r="AKL1707" s="1"/>
      <c r="AKM1707" s="1"/>
      <c r="AKN1707" s="1"/>
      <c r="AKO1707" s="1"/>
      <c r="AKP1707" s="1"/>
      <c r="AKQ1707" s="1"/>
      <c r="AKR1707" s="1"/>
      <c r="AKS1707" s="1"/>
      <c r="AKT1707" s="1"/>
      <c r="AKU1707" s="1"/>
      <c r="AKV1707" s="1"/>
      <c r="AKW1707" s="1"/>
      <c r="AKX1707" s="1"/>
      <c r="AKY1707" s="1"/>
      <c r="AKZ1707" s="1"/>
      <c r="ALA1707" s="1"/>
      <c r="ALB1707" s="1"/>
      <c r="ALC1707" s="1"/>
      <c r="ALD1707" s="1"/>
      <c r="ALE1707" s="1"/>
      <c r="ALF1707" s="1"/>
      <c r="ALG1707" s="1"/>
      <c r="ALH1707" s="1"/>
      <c r="ALI1707" s="1"/>
      <c r="ALJ1707" s="1"/>
      <c r="ALK1707" s="1"/>
      <c r="ALL1707" s="1"/>
      <c r="ALM1707" s="1"/>
      <c r="ALN1707" s="1"/>
      <c r="ALO1707" s="1"/>
      <c r="ALP1707" s="1"/>
      <c r="ALQ1707" s="1"/>
      <c r="ALR1707" s="1"/>
      <c r="ALS1707" s="1"/>
      <c r="ALT1707" s="1"/>
      <c r="ALU1707" s="1"/>
      <c r="ALV1707" s="1"/>
      <c r="ALW1707" s="1"/>
      <c r="ALX1707" s="1"/>
      <c r="ALY1707" s="1"/>
      <c r="ALZ1707" s="1"/>
      <c r="AMA1707" s="1"/>
      <c r="AMB1707" s="1"/>
      <c r="AMC1707" s="1"/>
      <c r="AMD1707" s="1"/>
      <c r="AME1707" s="1"/>
      <c r="AMF1707" s="1"/>
      <c r="AMG1707" s="1"/>
      <c r="AMH1707" s="1"/>
      <c r="AMI1707" s="1"/>
    </row>
    <row r="1708" customFormat="false" ht="12.75" hidden="false" customHeight="false" outlineLevel="0" collapsed="false">
      <c r="A1708" s="1" t="s">
        <v>1463</v>
      </c>
      <c r="C1708" s="27" t="s">
        <v>3933</v>
      </c>
      <c r="D1708" s="27" t="s">
        <v>24</v>
      </c>
      <c r="E1708" s="46"/>
      <c r="F1708" s="47"/>
      <c r="G1708" s="48"/>
      <c r="H1708" s="48" t="s">
        <v>168</v>
      </c>
      <c r="I1708" s="47" t="n">
        <v>1.69</v>
      </c>
      <c r="J1708" s="107" t="s">
        <v>3915</v>
      </c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  <c r="HX1708" s="1"/>
      <c r="HY1708" s="1"/>
      <c r="HZ1708" s="1"/>
      <c r="IA1708" s="1"/>
      <c r="IB1708" s="1"/>
      <c r="IC1708" s="1"/>
      <c r="ID1708" s="1"/>
      <c r="IE1708" s="1"/>
      <c r="IF1708" s="1"/>
      <c r="IG1708" s="1"/>
      <c r="IH1708" s="1"/>
      <c r="II1708" s="1"/>
      <c r="IJ1708" s="1"/>
      <c r="IK1708" s="1"/>
      <c r="IL1708" s="1"/>
      <c r="IM1708" s="1"/>
      <c r="IN1708" s="1"/>
      <c r="IO1708" s="1"/>
      <c r="IP1708" s="1"/>
      <c r="IQ1708" s="1"/>
      <c r="IR1708" s="1"/>
      <c r="IS1708" s="1"/>
      <c r="IT1708" s="1"/>
      <c r="IU1708" s="1"/>
      <c r="IV1708" s="1"/>
      <c r="IW1708" s="1"/>
      <c r="IX1708" s="1"/>
      <c r="IY1708" s="1"/>
      <c r="IZ1708" s="1"/>
      <c r="JA1708" s="1"/>
      <c r="JB1708" s="1"/>
      <c r="JC1708" s="1"/>
      <c r="JD1708" s="1"/>
      <c r="JE1708" s="1"/>
      <c r="JF1708" s="1"/>
      <c r="JG1708" s="1"/>
      <c r="JH1708" s="1"/>
      <c r="JI1708" s="1"/>
      <c r="JJ1708" s="1"/>
      <c r="JK1708" s="1"/>
      <c r="JL1708" s="1"/>
      <c r="JM1708" s="1"/>
      <c r="JN1708" s="1"/>
      <c r="JO1708" s="1"/>
      <c r="JP1708" s="1"/>
      <c r="JQ1708" s="1"/>
      <c r="JR1708" s="1"/>
      <c r="JS1708" s="1"/>
      <c r="JT1708" s="1"/>
      <c r="JU1708" s="1"/>
      <c r="JV1708" s="1"/>
      <c r="JW1708" s="1"/>
      <c r="JX1708" s="1"/>
      <c r="JY1708" s="1"/>
      <c r="JZ1708" s="1"/>
      <c r="KA1708" s="1"/>
      <c r="KB1708" s="1"/>
      <c r="KC1708" s="1"/>
      <c r="KD1708" s="1"/>
      <c r="KE1708" s="1"/>
      <c r="KF1708" s="1"/>
      <c r="KG1708" s="1"/>
      <c r="KH1708" s="1"/>
      <c r="KI1708" s="1"/>
      <c r="KJ1708" s="1"/>
      <c r="KK1708" s="1"/>
      <c r="KL1708" s="1"/>
      <c r="KM1708" s="1"/>
      <c r="KN1708" s="1"/>
      <c r="KO1708" s="1"/>
      <c r="KP1708" s="1"/>
      <c r="KQ1708" s="1"/>
      <c r="KR1708" s="1"/>
      <c r="KS1708" s="1"/>
      <c r="KT1708" s="1"/>
      <c r="KU1708" s="1"/>
      <c r="KV1708" s="1"/>
      <c r="KW1708" s="1"/>
      <c r="KX1708" s="1"/>
      <c r="KY1708" s="1"/>
      <c r="KZ1708" s="1"/>
      <c r="LA1708" s="1"/>
      <c r="LB1708" s="1"/>
      <c r="LC1708" s="1"/>
      <c r="LD1708" s="1"/>
      <c r="LE1708" s="1"/>
      <c r="LF1708" s="1"/>
      <c r="LG1708" s="1"/>
      <c r="LH1708" s="1"/>
      <c r="LI1708" s="1"/>
      <c r="LJ1708" s="1"/>
      <c r="LK1708" s="1"/>
      <c r="LL1708" s="1"/>
      <c r="LM1708" s="1"/>
      <c r="LN1708" s="1"/>
      <c r="LO1708" s="1"/>
      <c r="LP1708" s="1"/>
      <c r="LQ1708" s="1"/>
      <c r="LR1708" s="1"/>
      <c r="LS1708" s="1"/>
      <c r="LT1708" s="1"/>
      <c r="LU1708" s="1"/>
      <c r="LV1708" s="1"/>
      <c r="LW1708" s="1"/>
      <c r="LX1708" s="1"/>
      <c r="LY1708" s="1"/>
      <c r="LZ1708" s="1"/>
      <c r="MA1708" s="1"/>
      <c r="MB1708" s="1"/>
      <c r="MC1708" s="1"/>
      <c r="MD1708" s="1"/>
      <c r="ME1708" s="1"/>
      <c r="MF1708" s="1"/>
      <c r="MG1708" s="1"/>
      <c r="MH1708" s="1"/>
      <c r="MI1708" s="1"/>
      <c r="MJ1708" s="1"/>
      <c r="MK1708" s="1"/>
      <c r="ML1708" s="1"/>
      <c r="MM1708" s="1"/>
      <c r="MN1708" s="1"/>
      <c r="MO1708" s="1"/>
      <c r="MP1708" s="1"/>
      <c r="MQ1708" s="1"/>
      <c r="MR1708" s="1"/>
      <c r="MS1708" s="1"/>
      <c r="MT1708" s="1"/>
      <c r="MU1708" s="1"/>
      <c r="MV1708" s="1"/>
      <c r="MW1708" s="1"/>
      <c r="MX1708" s="1"/>
      <c r="MY1708" s="1"/>
      <c r="MZ1708" s="1"/>
      <c r="NA1708" s="1"/>
      <c r="NB1708" s="1"/>
      <c r="NC1708" s="1"/>
      <c r="ND1708" s="1"/>
      <c r="NE1708" s="1"/>
      <c r="NF1708" s="1"/>
      <c r="NG1708" s="1"/>
      <c r="NH1708" s="1"/>
      <c r="NI1708" s="1"/>
      <c r="NJ1708" s="1"/>
      <c r="NK1708" s="1"/>
      <c r="NL1708" s="1"/>
      <c r="NM1708" s="1"/>
      <c r="NN1708" s="1"/>
      <c r="NO1708" s="1"/>
      <c r="NP1708" s="1"/>
      <c r="NQ1708" s="1"/>
      <c r="NR1708" s="1"/>
      <c r="NS1708" s="1"/>
      <c r="NT1708" s="1"/>
      <c r="NU1708" s="1"/>
      <c r="NV1708" s="1"/>
      <c r="NW1708" s="1"/>
      <c r="NX1708" s="1"/>
      <c r="NY1708" s="1"/>
      <c r="NZ1708" s="1"/>
      <c r="OA1708" s="1"/>
      <c r="OB1708" s="1"/>
      <c r="OC1708" s="1"/>
      <c r="OD1708" s="1"/>
      <c r="OE1708" s="1"/>
      <c r="OF1708" s="1"/>
      <c r="OG1708" s="1"/>
      <c r="OH1708" s="1"/>
      <c r="OI1708" s="1"/>
      <c r="OJ1708" s="1"/>
      <c r="OK1708" s="1"/>
      <c r="OL1708" s="1"/>
      <c r="OM1708" s="1"/>
      <c r="ON1708" s="1"/>
      <c r="OO1708" s="1"/>
      <c r="OP1708" s="1"/>
      <c r="OQ1708" s="1"/>
      <c r="OR1708" s="1"/>
      <c r="OS1708" s="1"/>
      <c r="OT1708" s="1"/>
      <c r="OU1708" s="1"/>
      <c r="OV1708" s="1"/>
      <c r="OW1708" s="1"/>
      <c r="OX1708" s="1"/>
      <c r="OY1708" s="1"/>
      <c r="OZ1708" s="1"/>
      <c r="PA1708" s="1"/>
      <c r="PB1708" s="1"/>
      <c r="PC1708" s="1"/>
      <c r="PD1708" s="1"/>
      <c r="PE1708" s="1"/>
      <c r="PF1708" s="1"/>
      <c r="PG1708" s="1"/>
      <c r="PH1708" s="1"/>
      <c r="PI1708" s="1"/>
      <c r="PJ1708" s="1"/>
      <c r="PK1708" s="1"/>
      <c r="PL1708" s="1"/>
      <c r="PM1708" s="1"/>
      <c r="PN1708" s="1"/>
      <c r="PO1708" s="1"/>
      <c r="PP1708" s="1"/>
      <c r="PQ1708" s="1"/>
      <c r="PR1708" s="1"/>
      <c r="PS1708" s="1"/>
      <c r="PT1708" s="1"/>
      <c r="PU1708" s="1"/>
      <c r="PV1708" s="1"/>
      <c r="PW1708" s="1"/>
      <c r="PX1708" s="1"/>
      <c r="PY1708" s="1"/>
      <c r="PZ1708" s="1"/>
      <c r="QA1708" s="1"/>
      <c r="QB1708" s="1"/>
      <c r="QC1708" s="1"/>
      <c r="QD1708" s="1"/>
      <c r="QE1708" s="1"/>
      <c r="QF1708" s="1"/>
      <c r="QG1708" s="1"/>
      <c r="QH1708" s="1"/>
      <c r="QI1708" s="1"/>
      <c r="QJ1708" s="1"/>
      <c r="QK1708" s="1"/>
      <c r="QL1708" s="1"/>
      <c r="QM1708" s="1"/>
      <c r="QN1708" s="1"/>
      <c r="QO1708" s="1"/>
      <c r="QP1708" s="1"/>
      <c r="QQ1708" s="1"/>
      <c r="QR1708" s="1"/>
      <c r="QS1708" s="1"/>
      <c r="QT1708" s="1"/>
      <c r="QU1708" s="1"/>
      <c r="QV1708" s="1"/>
      <c r="QW1708" s="1"/>
      <c r="QX1708" s="1"/>
      <c r="QY1708" s="1"/>
      <c r="QZ1708" s="1"/>
      <c r="RA1708" s="1"/>
      <c r="RB1708" s="1"/>
      <c r="RC1708" s="1"/>
      <c r="RD1708" s="1"/>
      <c r="RE1708" s="1"/>
      <c r="RF1708" s="1"/>
      <c r="RG1708" s="1"/>
      <c r="RH1708" s="1"/>
      <c r="RI1708" s="1"/>
      <c r="RJ1708" s="1"/>
      <c r="RK1708" s="1"/>
      <c r="RL1708" s="1"/>
      <c r="RM1708" s="1"/>
      <c r="RN1708" s="1"/>
      <c r="RO1708" s="1"/>
      <c r="RP1708" s="1"/>
      <c r="RQ1708" s="1"/>
      <c r="RR1708" s="1"/>
      <c r="RS1708" s="1"/>
      <c r="RT1708" s="1"/>
      <c r="RU1708" s="1"/>
      <c r="RV1708" s="1"/>
      <c r="RW1708" s="1"/>
      <c r="RX1708" s="1"/>
      <c r="RY1708" s="1"/>
      <c r="RZ1708" s="1"/>
      <c r="SA1708" s="1"/>
      <c r="SB1708" s="1"/>
      <c r="SC1708" s="1"/>
      <c r="SD1708" s="1"/>
      <c r="SE1708" s="1"/>
      <c r="SF1708" s="1"/>
      <c r="SG1708" s="1"/>
      <c r="SH1708" s="1"/>
      <c r="SI1708" s="1"/>
      <c r="SJ1708" s="1"/>
      <c r="SK1708" s="1"/>
      <c r="SL1708" s="1"/>
      <c r="SM1708" s="1"/>
      <c r="SN1708" s="1"/>
      <c r="SO1708" s="1"/>
      <c r="SP1708" s="1"/>
      <c r="SQ1708" s="1"/>
      <c r="SR1708" s="1"/>
      <c r="SS1708" s="1"/>
      <c r="ST1708" s="1"/>
      <c r="SU1708" s="1"/>
      <c r="SV1708" s="1"/>
      <c r="SW1708" s="1"/>
      <c r="SX1708" s="1"/>
      <c r="SY1708" s="1"/>
      <c r="SZ1708" s="1"/>
      <c r="TA1708" s="1"/>
      <c r="TB1708" s="1"/>
      <c r="TC1708" s="1"/>
      <c r="TD1708" s="1"/>
      <c r="TE1708" s="1"/>
      <c r="TF1708" s="1"/>
      <c r="TG1708" s="1"/>
      <c r="TH1708" s="1"/>
      <c r="TI1708" s="1"/>
      <c r="TJ1708" s="1"/>
      <c r="TK1708" s="1"/>
      <c r="TL1708" s="1"/>
      <c r="TM1708" s="1"/>
      <c r="TN1708" s="1"/>
      <c r="TO1708" s="1"/>
      <c r="TP1708" s="1"/>
      <c r="TQ1708" s="1"/>
      <c r="TR1708" s="1"/>
      <c r="TS1708" s="1"/>
      <c r="TT1708" s="1"/>
      <c r="TU1708" s="1"/>
      <c r="TV1708" s="1"/>
      <c r="TW1708" s="1"/>
      <c r="TX1708" s="1"/>
      <c r="TY1708" s="1"/>
      <c r="TZ1708" s="1"/>
      <c r="UA1708" s="1"/>
      <c r="UB1708" s="1"/>
      <c r="UC1708" s="1"/>
      <c r="UD1708" s="1"/>
      <c r="UE1708" s="1"/>
      <c r="UF1708" s="1"/>
      <c r="UG1708" s="1"/>
      <c r="UH1708" s="1"/>
      <c r="UI1708" s="1"/>
      <c r="UJ1708" s="1"/>
      <c r="UK1708" s="1"/>
      <c r="UL1708" s="1"/>
      <c r="UM1708" s="1"/>
      <c r="UN1708" s="1"/>
      <c r="UO1708" s="1"/>
      <c r="UP1708" s="1"/>
      <c r="UQ1708" s="1"/>
      <c r="UR1708" s="1"/>
      <c r="US1708" s="1"/>
      <c r="UT1708" s="1"/>
      <c r="UU1708" s="1"/>
      <c r="UV1708" s="1"/>
      <c r="UW1708" s="1"/>
      <c r="UX1708" s="1"/>
      <c r="UY1708" s="1"/>
      <c r="UZ1708" s="1"/>
      <c r="VA1708" s="1"/>
      <c r="VB1708" s="1"/>
      <c r="VC1708" s="1"/>
      <c r="VD1708" s="1"/>
      <c r="VE1708" s="1"/>
      <c r="VF1708" s="1"/>
      <c r="VG1708" s="1"/>
      <c r="VH1708" s="1"/>
      <c r="VI1708" s="1"/>
      <c r="VJ1708" s="1"/>
      <c r="VK1708" s="1"/>
      <c r="VL1708" s="1"/>
      <c r="VM1708" s="1"/>
      <c r="VN1708" s="1"/>
      <c r="VO1708" s="1"/>
      <c r="VP1708" s="1"/>
      <c r="VQ1708" s="1"/>
      <c r="VR1708" s="1"/>
      <c r="VS1708" s="1"/>
      <c r="VT1708" s="1"/>
      <c r="VU1708" s="1"/>
      <c r="VV1708" s="1"/>
      <c r="VW1708" s="1"/>
      <c r="VX1708" s="1"/>
      <c r="VY1708" s="1"/>
      <c r="VZ1708" s="1"/>
      <c r="WA1708" s="1"/>
      <c r="WB1708" s="1"/>
      <c r="WC1708" s="1"/>
      <c r="WD1708" s="1"/>
      <c r="WE1708" s="1"/>
      <c r="WF1708" s="1"/>
      <c r="WG1708" s="1"/>
      <c r="WH1708" s="1"/>
      <c r="WI1708" s="1"/>
      <c r="WJ1708" s="1"/>
      <c r="WK1708" s="1"/>
      <c r="WL1708" s="1"/>
      <c r="WM1708" s="1"/>
      <c r="WN1708" s="1"/>
      <c r="WO1708" s="1"/>
      <c r="WP1708" s="1"/>
      <c r="WQ1708" s="1"/>
      <c r="WR1708" s="1"/>
      <c r="WS1708" s="1"/>
      <c r="WT1708" s="1"/>
      <c r="WU1708" s="1"/>
      <c r="WV1708" s="1"/>
      <c r="WW1708" s="1"/>
      <c r="WX1708" s="1"/>
      <c r="WY1708" s="1"/>
      <c r="WZ1708" s="1"/>
      <c r="XA1708" s="1"/>
      <c r="XB1708" s="1"/>
      <c r="XC1708" s="1"/>
      <c r="XD1708" s="1"/>
      <c r="XE1708" s="1"/>
      <c r="XF1708" s="1"/>
      <c r="XG1708" s="1"/>
      <c r="XH1708" s="1"/>
      <c r="XI1708" s="1"/>
      <c r="XJ1708" s="1"/>
      <c r="XK1708" s="1"/>
      <c r="XL1708" s="1"/>
      <c r="XM1708" s="1"/>
      <c r="XN1708" s="1"/>
      <c r="XO1708" s="1"/>
      <c r="XP1708" s="1"/>
      <c r="XQ1708" s="1"/>
      <c r="XR1708" s="1"/>
      <c r="XS1708" s="1"/>
      <c r="XT1708" s="1"/>
      <c r="XU1708" s="1"/>
      <c r="XV1708" s="1"/>
      <c r="XW1708" s="1"/>
      <c r="XX1708" s="1"/>
      <c r="XY1708" s="1"/>
      <c r="XZ1708" s="1"/>
      <c r="YA1708" s="1"/>
      <c r="YB1708" s="1"/>
      <c r="YC1708" s="1"/>
      <c r="YD1708" s="1"/>
      <c r="YE1708" s="1"/>
      <c r="YF1708" s="1"/>
      <c r="YG1708" s="1"/>
      <c r="YH1708" s="1"/>
      <c r="YI1708" s="1"/>
      <c r="YJ1708" s="1"/>
      <c r="YK1708" s="1"/>
      <c r="YL1708" s="1"/>
      <c r="YM1708" s="1"/>
      <c r="YN1708" s="1"/>
      <c r="YO1708" s="1"/>
      <c r="YP1708" s="1"/>
      <c r="YQ1708" s="1"/>
      <c r="YR1708" s="1"/>
      <c r="YS1708" s="1"/>
      <c r="YT1708" s="1"/>
      <c r="YU1708" s="1"/>
      <c r="YV1708" s="1"/>
      <c r="YW1708" s="1"/>
      <c r="YX1708" s="1"/>
      <c r="YY1708" s="1"/>
      <c r="YZ1708" s="1"/>
      <c r="ZA1708" s="1"/>
      <c r="ZB1708" s="1"/>
      <c r="ZC1708" s="1"/>
      <c r="ZD1708" s="1"/>
      <c r="ZE1708" s="1"/>
      <c r="ZF1708" s="1"/>
      <c r="ZG1708" s="1"/>
      <c r="ZH1708" s="1"/>
      <c r="ZI1708" s="1"/>
      <c r="ZJ1708" s="1"/>
      <c r="ZK1708" s="1"/>
      <c r="ZL1708" s="1"/>
      <c r="ZM1708" s="1"/>
      <c r="ZN1708" s="1"/>
      <c r="ZO1708" s="1"/>
      <c r="ZP1708" s="1"/>
      <c r="ZQ1708" s="1"/>
      <c r="ZR1708" s="1"/>
      <c r="ZS1708" s="1"/>
      <c r="ZT1708" s="1"/>
      <c r="ZU1708" s="1"/>
      <c r="ZV1708" s="1"/>
      <c r="ZW1708" s="1"/>
      <c r="ZX1708" s="1"/>
      <c r="ZY1708" s="1"/>
      <c r="ZZ1708" s="1"/>
      <c r="AAA1708" s="1"/>
      <c r="AAB1708" s="1"/>
      <c r="AAC1708" s="1"/>
      <c r="AAD1708" s="1"/>
      <c r="AAE1708" s="1"/>
      <c r="AAF1708" s="1"/>
      <c r="AAG1708" s="1"/>
      <c r="AAH1708" s="1"/>
      <c r="AAI1708" s="1"/>
      <c r="AAJ1708" s="1"/>
      <c r="AAK1708" s="1"/>
      <c r="AAL1708" s="1"/>
      <c r="AAM1708" s="1"/>
      <c r="AAN1708" s="1"/>
      <c r="AAO1708" s="1"/>
      <c r="AAP1708" s="1"/>
      <c r="AAQ1708" s="1"/>
      <c r="AAR1708" s="1"/>
      <c r="AAS1708" s="1"/>
      <c r="AAT1708" s="1"/>
      <c r="AAU1708" s="1"/>
      <c r="AAV1708" s="1"/>
      <c r="AAW1708" s="1"/>
      <c r="AAX1708" s="1"/>
      <c r="AAY1708" s="1"/>
      <c r="AAZ1708" s="1"/>
      <c r="ABA1708" s="1"/>
      <c r="ABB1708" s="1"/>
      <c r="ABC1708" s="1"/>
      <c r="ABD1708" s="1"/>
      <c r="ABE1708" s="1"/>
      <c r="ABF1708" s="1"/>
      <c r="ABG1708" s="1"/>
      <c r="ABH1708" s="1"/>
      <c r="ABI1708" s="1"/>
      <c r="ABJ1708" s="1"/>
      <c r="ABK1708" s="1"/>
      <c r="ABL1708" s="1"/>
      <c r="ABM1708" s="1"/>
      <c r="ABN1708" s="1"/>
      <c r="ABO1708" s="1"/>
      <c r="ABP1708" s="1"/>
      <c r="ABQ1708" s="1"/>
      <c r="ABR1708" s="1"/>
      <c r="ABS1708" s="1"/>
      <c r="ABT1708" s="1"/>
      <c r="ABU1708" s="1"/>
      <c r="ABV1708" s="1"/>
      <c r="ABW1708" s="1"/>
      <c r="ABX1708" s="1"/>
      <c r="ABY1708" s="1"/>
      <c r="ABZ1708" s="1"/>
      <c r="ACA1708" s="1"/>
      <c r="ACB1708" s="1"/>
      <c r="ACC1708" s="1"/>
      <c r="ACD1708" s="1"/>
      <c r="ACE1708" s="1"/>
      <c r="ACF1708" s="1"/>
      <c r="ACG1708" s="1"/>
      <c r="ACH1708" s="1"/>
      <c r="ACI1708" s="1"/>
      <c r="ACJ1708" s="1"/>
      <c r="ACK1708" s="1"/>
      <c r="ACL1708" s="1"/>
      <c r="ACM1708" s="1"/>
      <c r="ACN1708" s="1"/>
      <c r="ACO1708" s="1"/>
      <c r="ACP1708" s="1"/>
      <c r="ACQ1708" s="1"/>
      <c r="ACR1708" s="1"/>
      <c r="ACS1708" s="1"/>
      <c r="ACT1708" s="1"/>
      <c r="ACU1708" s="1"/>
      <c r="ACV1708" s="1"/>
      <c r="ACW1708" s="1"/>
      <c r="ACX1708" s="1"/>
      <c r="ACY1708" s="1"/>
      <c r="ACZ1708" s="1"/>
      <c r="ADA1708" s="1"/>
      <c r="ADB1708" s="1"/>
      <c r="ADC1708" s="1"/>
      <c r="ADD1708" s="1"/>
      <c r="ADE1708" s="1"/>
      <c r="ADF1708" s="1"/>
      <c r="ADG1708" s="1"/>
      <c r="ADH1708" s="1"/>
      <c r="ADI1708" s="1"/>
      <c r="ADJ1708" s="1"/>
      <c r="ADK1708" s="1"/>
      <c r="ADL1708" s="1"/>
      <c r="ADM1708" s="1"/>
      <c r="ADN1708" s="1"/>
      <c r="ADO1708" s="1"/>
      <c r="ADP1708" s="1"/>
      <c r="ADQ1708" s="1"/>
      <c r="ADR1708" s="1"/>
      <c r="ADS1708" s="1"/>
      <c r="ADT1708" s="1"/>
      <c r="ADU1708" s="1"/>
      <c r="ADV1708" s="1"/>
      <c r="ADW1708" s="1"/>
      <c r="ADX1708" s="1"/>
      <c r="ADY1708" s="1"/>
      <c r="ADZ1708" s="1"/>
      <c r="AEA1708" s="1"/>
      <c r="AEB1708" s="1"/>
      <c r="AEC1708" s="1"/>
      <c r="AED1708" s="1"/>
      <c r="AEE1708" s="1"/>
      <c r="AEF1708" s="1"/>
      <c r="AEG1708" s="1"/>
      <c r="AEH1708" s="1"/>
      <c r="AEI1708" s="1"/>
      <c r="AEJ1708" s="1"/>
      <c r="AEK1708" s="1"/>
      <c r="AEL1708" s="1"/>
      <c r="AEM1708" s="1"/>
      <c r="AEN1708" s="1"/>
      <c r="AEO1708" s="1"/>
      <c r="AEP1708" s="1"/>
      <c r="AEQ1708" s="1"/>
      <c r="AER1708" s="1"/>
      <c r="AES1708" s="1"/>
      <c r="AET1708" s="1"/>
      <c r="AEU1708" s="1"/>
      <c r="AEV1708" s="1"/>
      <c r="AEW1708" s="1"/>
      <c r="AEX1708" s="1"/>
      <c r="AEY1708" s="1"/>
      <c r="AEZ1708" s="1"/>
      <c r="AFA1708" s="1"/>
      <c r="AFB1708" s="1"/>
      <c r="AFC1708" s="1"/>
      <c r="AFD1708" s="1"/>
      <c r="AFE1708" s="1"/>
      <c r="AFF1708" s="1"/>
      <c r="AFG1708" s="1"/>
      <c r="AFH1708" s="1"/>
      <c r="AFI1708" s="1"/>
      <c r="AFJ1708" s="1"/>
      <c r="AFK1708" s="1"/>
      <c r="AFL1708" s="1"/>
      <c r="AFM1708" s="1"/>
      <c r="AFN1708" s="1"/>
      <c r="AFO1708" s="1"/>
      <c r="AFP1708" s="1"/>
      <c r="AFQ1708" s="1"/>
      <c r="AFR1708" s="1"/>
      <c r="AFS1708" s="1"/>
      <c r="AFT1708" s="1"/>
      <c r="AFU1708" s="1"/>
      <c r="AFV1708" s="1"/>
      <c r="AFW1708" s="1"/>
      <c r="AFX1708" s="1"/>
      <c r="AFY1708" s="1"/>
      <c r="AFZ1708" s="1"/>
      <c r="AGA1708" s="1"/>
      <c r="AGB1708" s="1"/>
      <c r="AGC1708" s="1"/>
      <c r="AGD1708" s="1"/>
      <c r="AGE1708" s="1"/>
      <c r="AGF1708" s="1"/>
      <c r="AGG1708" s="1"/>
      <c r="AGH1708" s="1"/>
      <c r="AGI1708" s="1"/>
      <c r="AGJ1708" s="1"/>
      <c r="AGK1708" s="1"/>
      <c r="AGL1708" s="1"/>
      <c r="AGM1708" s="1"/>
      <c r="AGN1708" s="1"/>
      <c r="AGO1708" s="1"/>
      <c r="AGP1708" s="1"/>
      <c r="AGQ1708" s="1"/>
      <c r="AGR1708" s="1"/>
      <c r="AGS1708" s="1"/>
      <c r="AGT1708" s="1"/>
      <c r="AGU1708" s="1"/>
      <c r="AGV1708" s="1"/>
      <c r="AGW1708" s="1"/>
      <c r="AGX1708" s="1"/>
      <c r="AGY1708" s="1"/>
      <c r="AGZ1708" s="1"/>
      <c r="AHA1708" s="1"/>
      <c r="AHB1708" s="1"/>
      <c r="AHC1708" s="1"/>
      <c r="AHD1708" s="1"/>
      <c r="AHE1708" s="1"/>
      <c r="AHF1708" s="1"/>
      <c r="AHG1708" s="1"/>
      <c r="AHH1708" s="1"/>
      <c r="AHI1708" s="1"/>
      <c r="AHJ1708" s="1"/>
      <c r="AHK1708" s="1"/>
      <c r="AHL1708" s="1"/>
      <c r="AHM1708" s="1"/>
      <c r="AHN1708" s="1"/>
      <c r="AHO1708" s="1"/>
      <c r="AHP1708" s="1"/>
      <c r="AHQ1708" s="1"/>
      <c r="AHR1708" s="1"/>
      <c r="AHS1708" s="1"/>
      <c r="AHT1708" s="1"/>
      <c r="AHU1708" s="1"/>
      <c r="AHV1708" s="1"/>
      <c r="AHW1708" s="1"/>
      <c r="AHX1708" s="1"/>
      <c r="AHY1708" s="1"/>
      <c r="AHZ1708" s="1"/>
      <c r="AIA1708" s="1"/>
      <c r="AIB1708" s="1"/>
      <c r="AIC1708" s="1"/>
      <c r="AID1708" s="1"/>
      <c r="AIE1708" s="1"/>
      <c r="AIF1708" s="1"/>
      <c r="AIG1708" s="1"/>
      <c r="AIH1708" s="1"/>
      <c r="AII1708" s="1"/>
      <c r="AIJ1708" s="1"/>
      <c r="AIK1708" s="1"/>
      <c r="AIL1708" s="1"/>
      <c r="AIM1708" s="1"/>
      <c r="AIN1708" s="1"/>
      <c r="AIO1708" s="1"/>
      <c r="AIP1708" s="1"/>
      <c r="AIQ1708" s="1"/>
      <c r="AIR1708" s="1"/>
      <c r="AIS1708" s="1"/>
      <c r="AIT1708" s="1"/>
      <c r="AIU1708" s="1"/>
      <c r="AIV1708" s="1"/>
      <c r="AIW1708" s="1"/>
      <c r="AIX1708" s="1"/>
      <c r="AIY1708" s="1"/>
      <c r="AIZ1708" s="1"/>
      <c r="AJA1708" s="1"/>
      <c r="AJB1708" s="1"/>
      <c r="AJC1708" s="1"/>
      <c r="AJD1708" s="1"/>
      <c r="AJE1708" s="1"/>
      <c r="AJF1708" s="1"/>
      <c r="AJG1708" s="1"/>
      <c r="AJH1708" s="1"/>
      <c r="AJI1708" s="1"/>
      <c r="AJJ1708" s="1"/>
      <c r="AJK1708" s="1"/>
      <c r="AJL1708" s="1"/>
      <c r="AJM1708" s="1"/>
      <c r="AJN1708" s="1"/>
      <c r="AJO1708" s="1"/>
      <c r="AJP1708" s="1"/>
      <c r="AJQ1708" s="1"/>
      <c r="AJR1708" s="1"/>
      <c r="AJS1708" s="1"/>
      <c r="AJT1708" s="1"/>
      <c r="AJU1708" s="1"/>
      <c r="AJV1708" s="1"/>
      <c r="AJW1708" s="1"/>
      <c r="AJX1708" s="1"/>
      <c r="AJY1708" s="1"/>
      <c r="AJZ1708" s="1"/>
      <c r="AKA1708" s="1"/>
      <c r="AKB1708" s="1"/>
      <c r="AKC1708" s="1"/>
      <c r="AKD1708" s="1"/>
      <c r="AKE1708" s="1"/>
      <c r="AKF1708" s="1"/>
      <c r="AKG1708" s="1"/>
      <c r="AKH1708" s="1"/>
      <c r="AKI1708" s="1"/>
      <c r="AKJ1708" s="1"/>
      <c r="AKK1708" s="1"/>
      <c r="AKL1708" s="1"/>
      <c r="AKM1708" s="1"/>
      <c r="AKN1708" s="1"/>
      <c r="AKO1708" s="1"/>
      <c r="AKP1708" s="1"/>
      <c r="AKQ1708" s="1"/>
      <c r="AKR1708" s="1"/>
      <c r="AKS1708" s="1"/>
      <c r="AKT1708" s="1"/>
      <c r="AKU1708" s="1"/>
      <c r="AKV1708" s="1"/>
      <c r="AKW1708" s="1"/>
      <c r="AKX1708" s="1"/>
      <c r="AKY1708" s="1"/>
      <c r="AKZ1708" s="1"/>
      <c r="ALA1708" s="1"/>
      <c r="ALB1708" s="1"/>
      <c r="ALC1708" s="1"/>
      <c r="ALD1708" s="1"/>
      <c r="ALE1708" s="1"/>
      <c r="ALF1708" s="1"/>
      <c r="ALG1708" s="1"/>
      <c r="ALH1708" s="1"/>
      <c r="ALI1708" s="1"/>
      <c r="ALJ1708" s="1"/>
      <c r="ALK1708" s="1"/>
      <c r="ALL1708" s="1"/>
      <c r="ALM1708" s="1"/>
      <c r="ALN1708" s="1"/>
      <c r="ALO1708" s="1"/>
      <c r="ALP1708" s="1"/>
      <c r="ALQ1708" s="1"/>
      <c r="ALR1708" s="1"/>
      <c r="ALS1708" s="1"/>
      <c r="ALT1708" s="1"/>
      <c r="ALU1708" s="1"/>
      <c r="ALV1708" s="1"/>
      <c r="ALW1708" s="1"/>
      <c r="ALX1708" s="1"/>
      <c r="ALY1708" s="1"/>
      <c r="ALZ1708" s="1"/>
      <c r="AMA1708" s="1"/>
      <c r="AMB1708" s="1"/>
      <c r="AMC1708" s="1"/>
      <c r="AMD1708" s="1"/>
      <c r="AME1708" s="1"/>
      <c r="AMF1708" s="1"/>
      <c r="AMG1708" s="1"/>
      <c r="AMH1708" s="1"/>
      <c r="AMI1708" s="1"/>
    </row>
    <row r="1709" customFormat="false" ht="12.75" hidden="false" customHeight="false" outlineLevel="0" collapsed="false">
      <c r="A1709" s="1" t="s">
        <v>1463</v>
      </c>
      <c r="C1709" s="27" t="s">
        <v>3934</v>
      </c>
      <c r="D1709" s="27" t="s">
        <v>20</v>
      </c>
      <c r="E1709" s="46"/>
      <c r="F1709" s="47"/>
      <c r="G1709" s="48"/>
      <c r="H1709" s="48" t="s">
        <v>168</v>
      </c>
      <c r="I1709" s="47" t="n">
        <v>1.69</v>
      </c>
      <c r="J1709" s="107" t="s">
        <v>3915</v>
      </c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  <c r="HN1709" s="1"/>
      <c r="HO1709" s="1"/>
      <c r="HP1709" s="1"/>
      <c r="HQ1709" s="1"/>
      <c r="HR1709" s="1"/>
      <c r="HS1709" s="1"/>
      <c r="HT1709" s="1"/>
      <c r="HU1709" s="1"/>
      <c r="HV1709" s="1"/>
      <c r="HW1709" s="1"/>
      <c r="HX1709" s="1"/>
      <c r="HY1709" s="1"/>
      <c r="HZ1709" s="1"/>
      <c r="IA1709" s="1"/>
      <c r="IB1709" s="1"/>
      <c r="IC1709" s="1"/>
      <c r="ID1709" s="1"/>
      <c r="IE1709" s="1"/>
      <c r="IF1709" s="1"/>
      <c r="IG1709" s="1"/>
      <c r="IH1709" s="1"/>
      <c r="II1709" s="1"/>
      <c r="IJ1709" s="1"/>
      <c r="IK1709" s="1"/>
      <c r="IL1709" s="1"/>
      <c r="IM1709" s="1"/>
      <c r="IN1709" s="1"/>
      <c r="IO1709" s="1"/>
      <c r="IP1709" s="1"/>
      <c r="IQ1709" s="1"/>
      <c r="IR1709" s="1"/>
      <c r="IS1709" s="1"/>
      <c r="IT1709" s="1"/>
      <c r="IU1709" s="1"/>
      <c r="IV1709" s="1"/>
      <c r="IW1709" s="1"/>
      <c r="IX1709" s="1"/>
      <c r="IY1709" s="1"/>
      <c r="IZ1709" s="1"/>
      <c r="JA1709" s="1"/>
      <c r="JB1709" s="1"/>
      <c r="JC1709" s="1"/>
      <c r="JD1709" s="1"/>
      <c r="JE1709" s="1"/>
      <c r="JF1709" s="1"/>
      <c r="JG1709" s="1"/>
      <c r="JH1709" s="1"/>
      <c r="JI1709" s="1"/>
      <c r="JJ1709" s="1"/>
      <c r="JK1709" s="1"/>
      <c r="JL1709" s="1"/>
      <c r="JM1709" s="1"/>
      <c r="JN1709" s="1"/>
      <c r="JO1709" s="1"/>
      <c r="JP1709" s="1"/>
      <c r="JQ1709" s="1"/>
      <c r="JR1709" s="1"/>
      <c r="JS1709" s="1"/>
      <c r="JT1709" s="1"/>
      <c r="JU1709" s="1"/>
      <c r="JV1709" s="1"/>
      <c r="JW1709" s="1"/>
      <c r="JX1709" s="1"/>
      <c r="JY1709" s="1"/>
      <c r="JZ1709" s="1"/>
      <c r="KA1709" s="1"/>
      <c r="KB1709" s="1"/>
      <c r="KC1709" s="1"/>
      <c r="KD1709" s="1"/>
      <c r="KE1709" s="1"/>
      <c r="KF1709" s="1"/>
      <c r="KG1709" s="1"/>
      <c r="KH1709" s="1"/>
      <c r="KI1709" s="1"/>
      <c r="KJ1709" s="1"/>
      <c r="KK1709" s="1"/>
      <c r="KL1709" s="1"/>
      <c r="KM1709" s="1"/>
      <c r="KN1709" s="1"/>
      <c r="KO1709" s="1"/>
      <c r="KP1709" s="1"/>
      <c r="KQ1709" s="1"/>
      <c r="KR1709" s="1"/>
      <c r="KS1709" s="1"/>
      <c r="KT1709" s="1"/>
      <c r="KU1709" s="1"/>
      <c r="KV1709" s="1"/>
      <c r="KW1709" s="1"/>
      <c r="KX1709" s="1"/>
      <c r="KY1709" s="1"/>
      <c r="KZ1709" s="1"/>
      <c r="LA1709" s="1"/>
      <c r="LB1709" s="1"/>
      <c r="LC1709" s="1"/>
      <c r="LD1709" s="1"/>
      <c r="LE1709" s="1"/>
      <c r="LF1709" s="1"/>
      <c r="LG1709" s="1"/>
      <c r="LH1709" s="1"/>
      <c r="LI1709" s="1"/>
      <c r="LJ1709" s="1"/>
      <c r="LK1709" s="1"/>
      <c r="LL1709" s="1"/>
      <c r="LM1709" s="1"/>
      <c r="LN1709" s="1"/>
      <c r="LO1709" s="1"/>
      <c r="LP1709" s="1"/>
      <c r="LQ1709" s="1"/>
      <c r="LR1709" s="1"/>
      <c r="LS1709" s="1"/>
      <c r="LT1709" s="1"/>
      <c r="LU1709" s="1"/>
      <c r="LV1709" s="1"/>
      <c r="LW1709" s="1"/>
      <c r="LX1709" s="1"/>
      <c r="LY1709" s="1"/>
      <c r="LZ1709" s="1"/>
      <c r="MA1709" s="1"/>
      <c r="MB1709" s="1"/>
      <c r="MC1709" s="1"/>
      <c r="MD1709" s="1"/>
      <c r="ME1709" s="1"/>
      <c r="MF1709" s="1"/>
      <c r="MG1709" s="1"/>
      <c r="MH1709" s="1"/>
      <c r="MI1709" s="1"/>
      <c r="MJ1709" s="1"/>
      <c r="MK1709" s="1"/>
      <c r="ML1709" s="1"/>
      <c r="MM1709" s="1"/>
      <c r="MN1709" s="1"/>
      <c r="MO1709" s="1"/>
      <c r="MP1709" s="1"/>
      <c r="MQ1709" s="1"/>
      <c r="MR1709" s="1"/>
      <c r="MS1709" s="1"/>
      <c r="MT1709" s="1"/>
      <c r="MU1709" s="1"/>
      <c r="MV1709" s="1"/>
      <c r="MW1709" s="1"/>
      <c r="MX1709" s="1"/>
      <c r="MY1709" s="1"/>
      <c r="MZ1709" s="1"/>
      <c r="NA1709" s="1"/>
      <c r="NB1709" s="1"/>
      <c r="NC1709" s="1"/>
      <c r="ND1709" s="1"/>
      <c r="NE1709" s="1"/>
      <c r="NF1709" s="1"/>
      <c r="NG1709" s="1"/>
      <c r="NH1709" s="1"/>
      <c r="NI1709" s="1"/>
      <c r="NJ1709" s="1"/>
      <c r="NK1709" s="1"/>
      <c r="NL1709" s="1"/>
      <c r="NM1709" s="1"/>
      <c r="NN1709" s="1"/>
      <c r="NO1709" s="1"/>
      <c r="NP1709" s="1"/>
      <c r="NQ1709" s="1"/>
      <c r="NR1709" s="1"/>
      <c r="NS1709" s="1"/>
      <c r="NT1709" s="1"/>
      <c r="NU1709" s="1"/>
      <c r="NV1709" s="1"/>
      <c r="NW1709" s="1"/>
      <c r="NX1709" s="1"/>
      <c r="NY1709" s="1"/>
      <c r="NZ1709" s="1"/>
      <c r="OA1709" s="1"/>
      <c r="OB1709" s="1"/>
      <c r="OC1709" s="1"/>
      <c r="OD1709" s="1"/>
      <c r="OE1709" s="1"/>
      <c r="OF1709" s="1"/>
      <c r="OG1709" s="1"/>
      <c r="OH1709" s="1"/>
      <c r="OI1709" s="1"/>
      <c r="OJ1709" s="1"/>
      <c r="OK1709" s="1"/>
      <c r="OL1709" s="1"/>
      <c r="OM1709" s="1"/>
      <c r="ON1709" s="1"/>
      <c r="OO1709" s="1"/>
      <c r="OP1709" s="1"/>
      <c r="OQ1709" s="1"/>
      <c r="OR1709" s="1"/>
      <c r="OS1709" s="1"/>
      <c r="OT1709" s="1"/>
      <c r="OU1709" s="1"/>
      <c r="OV1709" s="1"/>
      <c r="OW1709" s="1"/>
      <c r="OX1709" s="1"/>
      <c r="OY1709" s="1"/>
      <c r="OZ1709" s="1"/>
      <c r="PA1709" s="1"/>
      <c r="PB1709" s="1"/>
      <c r="PC1709" s="1"/>
      <c r="PD1709" s="1"/>
      <c r="PE1709" s="1"/>
      <c r="PF1709" s="1"/>
      <c r="PG1709" s="1"/>
      <c r="PH1709" s="1"/>
      <c r="PI1709" s="1"/>
      <c r="PJ1709" s="1"/>
      <c r="PK1709" s="1"/>
      <c r="PL1709" s="1"/>
      <c r="PM1709" s="1"/>
      <c r="PN1709" s="1"/>
      <c r="PO1709" s="1"/>
      <c r="PP1709" s="1"/>
      <c r="PQ1709" s="1"/>
      <c r="PR1709" s="1"/>
      <c r="PS1709" s="1"/>
      <c r="PT1709" s="1"/>
      <c r="PU1709" s="1"/>
      <c r="PV1709" s="1"/>
      <c r="PW1709" s="1"/>
      <c r="PX1709" s="1"/>
      <c r="PY1709" s="1"/>
      <c r="PZ1709" s="1"/>
      <c r="QA1709" s="1"/>
      <c r="QB1709" s="1"/>
      <c r="QC1709" s="1"/>
      <c r="QD1709" s="1"/>
      <c r="QE1709" s="1"/>
      <c r="QF1709" s="1"/>
      <c r="QG1709" s="1"/>
      <c r="QH1709" s="1"/>
      <c r="QI1709" s="1"/>
      <c r="QJ1709" s="1"/>
      <c r="QK1709" s="1"/>
      <c r="QL1709" s="1"/>
      <c r="QM1709" s="1"/>
      <c r="QN1709" s="1"/>
      <c r="QO1709" s="1"/>
      <c r="QP1709" s="1"/>
      <c r="QQ1709" s="1"/>
      <c r="QR1709" s="1"/>
      <c r="QS1709" s="1"/>
      <c r="QT1709" s="1"/>
      <c r="QU1709" s="1"/>
      <c r="QV1709" s="1"/>
      <c r="QW1709" s="1"/>
      <c r="QX1709" s="1"/>
      <c r="QY1709" s="1"/>
      <c r="QZ1709" s="1"/>
      <c r="RA1709" s="1"/>
      <c r="RB1709" s="1"/>
      <c r="RC1709" s="1"/>
      <c r="RD1709" s="1"/>
      <c r="RE1709" s="1"/>
      <c r="RF1709" s="1"/>
      <c r="RG1709" s="1"/>
      <c r="RH1709" s="1"/>
      <c r="RI1709" s="1"/>
      <c r="RJ1709" s="1"/>
      <c r="RK1709" s="1"/>
      <c r="RL1709" s="1"/>
      <c r="RM1709" s="1"/>
      <c r="RN1709" s="1"/>
      <c r="RO1709" s="1"/>
      <c r="RP1709" s="1"/>
      <c r="RQ1709" s="1"/>
      <c r="RR1709" s="1"/>
      <c r="RS1709" s="1"/>
      <c r="RT1709" s="1"/>
      <c r="RU1709" s="1"/>
      <c r="RV1709" s="1"/>
      <c r="RW1709" s="1"/>
      <c r="RX1709" s="1"/>
      <c r="RY1709" s="1"/>
      <c r="RZ1709" s="1"/>
      <c r="SA1709" s="1"/>
      <c r="SB1709" s="1"/>
      <c r="SC1709" s="1"/>
      <c r="SD1709" s="1"/>
      <c r="SE1709" s="1"/>
      <c r="SF1709" s="1"/>
      <c r="SG1709" s="1"/>
      <c r="SH1709" s="1"/>
      <c r="SI1709" s="1"/>
      <c r="SJ1709" s="1"/>
      <c r="SK1709" s="1"/>
      <c r="SL1709" s="1"/>
      <c r="SM1709" s="1"/>
      <c r="SN1709" s="1"/>
      <c r="SO1709" s="1"/>
      <c r="SP1709" s="1"/>
      <c r="SQ1709" s="1"/>
      <c r="SR1709" s="1"/>
      <c r="SS1709" s="1"/>
      <c r="ST1709" s="1"/>
      <c r="SU1709" s="1"/>
      <c r="SV1709" s="1"/>
      <c r="SW1709" s="1"/>
      <c r="SX1709" s="1"/>
      <c r="SY1709" s="1"/>
      <c r="SZ1709" s="1"/>
      <c r="TA1709" s="1"/>
      <c r="TB1709" s="1"/>
      <c r="TC1709" s="1"/>
      <c r="TD1709" s="1"/>
      <c r="TE1709" s="1"/>
      <c r="TF1709" s="1"/>
      <c r="TG1709" s="1"/>
      <c r="TH1709" s="1"/>
      <c r="TI1709" s="1"/>
      <c r="TJ1709" s="1"/>
      <c r="TK1709" s="1"/>
      <c r="TL1709" s="1"/>
      <c r="TM1709" s="1"/>
      <c r="TN1709" s="1"/>
      <c r="TO1709" s="1"/>
      <c r="TP1709" s="1"/>
      <c r="TQ1709" s="1"/>
      <c r="TR1709" s="1"/>
      <c r="TS1709" s="1"/>
      <c r="TT1709" s="1"/>
      <c r="TU1709" s="1"/>
      <c r="TV1709" s="1"/>
      <c r="TW1709" s="1"/>
      <c r="TX1709" s="1"/>
      <c r="TY1709" s="1"/>
      <c r="TZ1709" s="1"/>
      <c r="UA1709" s="1"/>
      <c r="UB1709" s="1"/>
      <c r="UC1709" s="1"/>
      <c r="UD1709" s="1"/>
      <c r="UE1709" s="1"/>
      <c r="UF1709" s="1"/>
      <c r="UG1709" s="1"/>
      <c r="UH1709" s="1"/>
      <c r="UI1709" s="1"/>
      <c r="UJ1709" s="1"/>
      <c r="UK1709" s="1"/>
      <c r="UL1709" s="1"/>
      <c r="UM1709" s="1"/>
      <c r="UN1709" s="1"/>
      <c r="UO1709" s="1"/>
      <c r="UP1709" s="1"/>
      <c r="UQ1709" s="1"/>
      <c r="UR1709" s="1"/>
      <c r="US1709" s="1"/>
      <c r="UT1709" s="1"/>
      <c r="UU1709" s="1"/>
      <c r="UV1709" s="1"/>
      <c r="UW1709" s="1"/>
      <c r="UX1709" s="1"/>
      <c r="UY1709" s="1"/>
      <c r="UZ1709" s="1"/>
      <c r="VA1709" s="1"/>
      <c r="VB1709" s="1"/>
      <c r="VC1709" s="1"/>
      <c r="VD1709" s="1"/>
      <c r="VE1709" s="1"/>
      <c r="VF1709" s="1"/>
      <c r="VG1709" s="1"/>
      <c r="VH1709" s="1"/>
      <c r="VI1709" s="1"/>
      <c r="VJ1709" s="1"/>
      <c r="VK1709" s="1"/>
      <c r="VL1709" s="1"/>
      <c r="VM1709" s="1"/>
      <c r="VN1709" s="1"/>
      <c r="VO1709" s="1"/>
      <c r="VP1709" s="1"/>
      <c r="VQ1709" s="1"/>
      <c r="VR1709" s="1"/>
      <c r="VS1709" s="1"/>
      <c r="VT1709" s="1"/>
      <c r="VU1709" s="1"/>
      <c r="VV1709" s="1"/>
      <c r="VW1709" s="1"/>
      <c r="VX1709" s="1"/>
      <c r="VY1709" s="1"/>
      <c r="VZ1709" s="1"/>
      <c r="WA1709" s="1"/>
      <c r="WB1709" s="1"/>
      <c r="WC1709" s="1"/>
      <c r="WD1709" s="1"/>
      <c r="WE1709" s="1"/>
      <c r="WF1709" s="1"/>
      <c r="WG1709" s="1"/>
      <c r="WH1709" s="1"/>
      <c r="WI1709" s="1"/>
      <c r="WJ1709" s="1"/>
      <c r="WK1709" s="1"/>
      <c r="WL1709" s="1"/>
      <c r="WM1709" s="1"/>
      <c r="WN1709" s="1"/>
      <c r="WO1709" s="1"/>
      <c r="WP1709" s="1"/>
      <c r="WQ1709" s="1"/>
      <c r="WR1709" s="1"/>
      <c r="WS1709" s="1"/>
      <c r="WT1709" s="1"/>
      <c r="WU1709" s="1"/>
      <c r="WV1709" s="1"/>
      <c r="WW1709" s="1"/>
      <c r="WX1709" s="1"/>
      <c r="WY1709" s="1"/>
      <c r="WZ1709" s="1"/>
      <c r="XA1709" s="1"/>
      <c r="XB1709" s="1"/>
      <c r="XC1709" s="1"/>
      <c r="XD1709" s="1"/>
      <c r="XE1709" s="1"/>
      <c r="XF1709" s="1"/>
      <c r="XG1709" s="1"/>
      <c r="XH1709" s="1"/>
      <c r="XI1709" s="1"/>
      <c r="XJ1709" s="1"/>
      <c r="XK1709" s="1"/>
      <c r="XL1709" s="1"/>
      <c r="XM1709" s="1"/>
      <c r="XN1709" s="1"/>
      <c r="XO1709" s="1"/>
      <c r="XP1709" s="1"/>
      <c r="XQ1709" s="1"/>
      <c r="XR1709" s="1"/>
      <c r="XS1709" s="1"/>
      <c r="XT1709" s="1"/>
      <c r="XU1709" s="1"/>
      <c r="XV1709" s="1"/>
      <c r="XW1709" s="1"/>
      <c r="XX1709" s="1"/>
      <c r="XY1709" s="1"/>
      <c r="XZ1709" s="1"/>
      <c r="YA1709" s="1"/>
      <c r="YB1709" s="1"/>
      <c r="YC1709" s="1"/>
      <c r="YD1709" s="1"/>
      <c r="YE1709" s="1"/>
      <c r="YF1709" s="1"/>
      <c r="YG1709" s="1"/>
      <c r="YH1709" s="1"/>
      <c r="YI1709" s="1"/>
      <c r="YJ1709" s="1"/>
      <c r="YK1709" s="1"/>
      <c r="YL1709" s="1"/>
      <c r="YM1709" s="1"/>
      <c r="YN1709" s="1"/>
      <c r="YO1709" s="1"/>
      <c r="YP1709" s="1"/>
      <c r="YQ1709" s="1"/>
      <c r="YR1709" s="1"/>
      <c r="YS1709" s="1"/>
      <c r="YT1709" s="1"/>
      <c r="YU1709" s="1"/>
      <c r="YV1709" s="1"/>
      <c r="YW1709" s="1"/>
      <c r="YX1709" s="1"/>
      <c r="YY1709" s="1"/>
      <c r="YZ1709" s="1"/>
      <c r="ZA1709" s="1"/>
      <c r="ZB1709" s="1"/>
      <c r="ZC1709" s="1"/>
      <c r="ZD1709" s="1"/>
      <c r="ZE1709" s="1"/>
      <c r="ZF1709" s="1"/>
      <c r="ZG1709" s="1"/>
      <c r="ZH1709" s="1"/>
      <c r="ZI1709" s="1"/>
      <c r="ZJ1709" s="1"/>
      <c r="ZK1709" s="1"/>
      <c r="ZL1709" s="1"/>
      <c r="ZM1709" s="1"/>
      <c r="ZN1709" s="1"/>
      <c r="ZO1709" s="1"/>
      <c r="ZP1709" s="1"/>
      <c r="ZQ1709" s="1"/>
      <c r="ZR1709" s="1"/>
      <c r="ZS1709" s="1"/>
      <c r="ZT1709" s="1"/>
      <c r="ZU1709" s="1"/>
      <c r="ZV1709" s="1"/>
      <c r="ZW1709" s="1"/>
      <c r="ZX1709" s="1"/>
      <c r="ZY1709" s="1"/>
      <c r="ZZ1709" s="1"/>
      <c r="AAA1709" s="1"/>
      <c r="AAB1709" s="1"/>
      <c r="AAC1709" s="1"/>
      <c r="AAD1709" s="1"/>
      <c r="AAE1709" s="1"/>
      <c r="AAF1709" s="1"/>
      <c r="AAG1709" s="1"/>
      <c r="AAH1709" s="1"/>
      <c r="AAI1709" s="1"/>
      <c r="AAJ1709" s="1"/>
      <c r="AAK1709" s="1"/>
      <c r="AAL1709" s="1"/>
      <c r="AAM1709" s="1"/>
      <c r="AAN1709" s="1"/>
      <c r="AAO1709" s="1"/>
      <c r="AAP1709" s="1"/>
      <c r="AAQ1709" s="1"/>
      <c r="AAR1709" s="1"/>
      <c r="AAS1709" s="1"/>
      <c r="AAT1709" s="1"/>
      <c r="AAU1709" s="1"/>
      <c r="AAV1709" s="1"/>
      <c r="AAW1709" s="1"/>
      <c r="AAX1709" s="1"/>
      <c r="AAY1709" s="1"/>
      <c r="AAZ1709" s="1"/>
      <c r="ABA1709" s="1"/>
      <c r="ABB1709" s="1"/>
      <c r="ABC1709" s="1"/>
      <c r="ABD1709" s="1"/>
      <c r="ABE1709" s="1"/>
      <c r="ABF1709" s="1"/>
      <c r="ABG1709" s="1"/>
      <c r="ABH1709" s="1"/>
      <c r="ABI1709" s="1"/>
      <c r="ABJ1709" s="1"/>
      <c r="ABK1709" s="1"/>
      <c r="ABL1709" s="1"/>
      <c r="ABM1709" s="1"/>
      <c r="ABN1709" s="1"/>
      <c r="ABO1709" s="1"/>
      <c r="ABP1709" s="1"/>
      <c r="ABQ1709" s="1"/>
      <c r="ABR1709" s="1"/>
      <c r="ABS1709" s="1"/>
      <c r="ABT1709" s="1"/>
      <c r="ABU1709" s="1"/>
      <c r="ABV1709" s="1"/>
      <c r="ABW1709" s="1"/>
      <c r="ABX1709" s="1"/>
      <c r="ABY1709" s="1"/>
      <c r="ABZ1709" s="1"/>
      <c r="ACA1709" s="1"/>
      <c r="ACB1709" s="1"/>
      <c r="ACC1709" s="1"/>
      <c r="ACD1709" s="1"/>
      <c r="ACE1709" s="1"/>
      <c r="ACF1709" s="1"/>
      <c r="ACG1709" s="1"/>
      <c r="ACH1709" s="1"/>
      <c r="ACI1709" s="1"/>
      <c r="ACJ1709" s="1"/>
      <c r="ACK1709" s="1"/>
      <c r="ACL1709" s="1"/>
      <c r="ACM1709" s="1"/>
      <c r="ACN1709" s="1"/>
      <c r="ACO1709" s="1"/>
      <c r="ACP1709" s="1"/>
      <c r="ACQ1709" s="1"/>
      <c r="ACR1709" s="1"/>
      <c r="ACS1709" s="1"/>
      <c r="ACT1709" s="1"/>
      <c r="ACU1709" s="1"/>
      <c r="ACV1709" s="1"/>
      <c r="ACW1709" s="1"/>
      <c r="ACX1709" s="1"/>
      <c r="ACY1709" s="1"/>
      <c r="ACZ1709" s="1"/>
      <c r="ADA1709" s="1"/>
      <c r="ADB1709" s="1"/>
      <c r="ADC1709" s="1"/>
      <c r="ADD1709" s="1"/>
      <c r="ADE1709" s="1"/>
      <c r="ADF1709" s="1"/>
      <c r="ADG1709" s="1"/>
      <c r="ADH1709" s="1"/>
      <c r="ADI1709" s="1"/>
      <c r="ADJ1709" s="1"/>
      <c r="ADK1709" s="1"/>
      <c r="ADL1709" s="1"/>
      <c r="ADM1709" s="1"/>
      <c r="ADN1709" s="1"/>
      <c r="ADO1709" s="1"/>
      <c r="ADP1709" s="1"/>
      <c r="ADQ1709" s="1"/>
      <c r="ADR1709" s="1"/>
      <c r="ADS1709" s="1"/>
      <c r="ADT1709" s="1"/>
      <c r="ADU1709" s="1"/>
      <c r="ADV1709" s="1"/>
      <c r="ADW1709" s="1"/>
      <c r="ADX1709" s="1"/>
      <c r="ADY1709" s="1"/>
      <c r="ADZ1709" s="1"/>
      <c r="AEA1709" s="1"/>
      <c r="AEB1709" s="1"/>
      <c r="AEC1709" s="1"/>
      <c r="AED1709" s="1"/>
      <c r="AEE1709" s="1"/>
      <c r="AEF1709" s="1"/>
      <c r="AEG1709" s="1"/>
      <c r="AEH1709" s="1"/>
      <c r="AEI1709" s="1"/>
      <c r="AEJ1709" s="1"/>
      <c r="AEK1709" s="1"/>
      <c r="AEL1709" s="1"/>
      <c r="AEM1709" s="1"/>
      <c r="AEN1709" s="1"/>
      <c r="AEO1709" s="1"/>
      <c r="AEP1709" s="1"/>
      <c r="AEQ1709" s="1"/>
      <c r="AER1709" s="1"/>
      <c r="AES1709" s="1"/>
      <c r="AET1709" s="1"/>
      <c r="AEU1709" s="1"/>
      <c r="AEV1709" s="1"/>
      <c r="AEW1709" s="1"/>
      <c r="AEX1709" s="1"/>
      <c r="AEY1709" s="1"/>
      <c r="AEZ1709" s="1"/>
      <c r="AFA1709" s="1"/>
      <c r="AFB1709" s="1"/>
      <c r="AFC1709" s="1"/>
      <c r="AFD1709" s="1"/>
      <c r="AFE1709" s="1"/>
      <c r="AFF1709" s="1"/>
      <c r="AFG1709" s="1"/>
      <c r="AFH1709" s="1"/>
      <c r="AFI1709" s="1"/>
      <c r="AFJ1709" s="1"/>
      <c r="AFK1709" s="1"/>
      <c r="AFL1709" s="1"/>
      <c r="AFM1709" s="1"/>
      <c r="AFN1709" s="1"/>
      <c r="AFO1709" s="1"/>
      <c r="AFP1709" s="1"/>
      <c r="AFQ1709" s="1"/>
      <c r="AFR1709" s="1"/>
      <c r="AFS1709" s="1"/>
      <c r="AFT1709" s="1"/>
      <c r="AFU1709" s="1"/>
      <c r="AFV1709" s="1"/>
      <c r="AFW1709" s="1"/>
      <c r="AFX1709" s="1"/>
      <c r="AFY1709" s="1"/>
      <c r="AFZ1709" s="1"/>
      <c r="AGA1709" s="1"/>
      <c r="AGB1709" s="1"/>
      <c r="AGC1709" s="1"/>
      <c r="AGD1709" s="1"/>
      <c r="AGE1709" s="1"/>
      <c r="AGF1709" s="1"/>
      <c r="AGG1709" s="1"/>
      <c r="AGH1709" s="1"/>
      <c r="AGI1709" s="1"/>
      <c r="AGJ1709" s="1"/>
      <c r="AGK1709" s="1"/>
      <c r="AGL1709" s="1"/>
      <c r="AGM1709" s="1"/>
      <c r="AGN1709" s="1"/>
      <c r="AGO1709" s="1"/>
      <c r="AGP1709" s="1"/>
      <c r="AGQ1709" s="1"/>
      <c r="AGR1709" s="1"/>
      <c r="AGS1709" s="1"/>
      <c r="AGT1709" s="1"/>
      <c r="AGU1709" s="1"/>
      <c r="AGV1709" s="1"/>
      <c r="AGW1709" s="1"/>
      <c r="AGX1709" s="1"/>
      <c r="AGY1709" s="1"/>
      <c r="AGZ1709" s="1"/>
      <c r="AHA1709" s="1"/>
      <c r="AHB1709" s="1"/>
      <c r="AHC1709" s="1"/>
      <c r="AHD1709" s="1"/>
      <c r="AHE1709" s="1"/>
      <c r="AHF1709" s="1"/>
      <c r="AHG1709" s="1"/>
      <c r="AHH1709" s="1"/>
      <c r="AHI1709" s="1"/>
      <c r="AHJ1709" s="1"/>
      <c r="AHK1709" s="1"/>
      <c r="AHL1709" s="1"/>
      <c r="AHM1709" s="1"/>
      <c r="AHN1709" s="1"/>
      <c r="AHO1709" s="1"/>
      <c r="AHP1709" s="1"/>
      <c r="AHQ1709" s="1"/>
      <c r="AHR1709" s="1"/>
      <c r="AHS1709" s="1"/>
      <c r="AHT1709" s="1"/>
      <c r="AHU1709" s="1"/>
      <c r="AHV1709" s="1"/>
      <c r="AHW1709" s="1"/>
      <c r="AHX1709" s="1"/>
      <c r="AHY1709" s="1"/>
      <c r="AHZ1709" s="1"/>
      <c r="AIA1709" s="1"/>
      <c r="AIB1709" s="1"/>
      <c r="AIC1709" s="1"/>
      <c r="AID1709" s="1"/>
      <c r="AIE1709" s="1"/>
      <c r="AIF1709" s="1"/>
      <c r="AIG1709" s="1"/>
      <c r="AIH1709" s="1"/>
      <c r="AII1709" s="1"/>
      <c r="AIJ1709" s="1"/>
      <c r="AIK1709" s="1"/>
      <c r="AIL1709" s="1"/>
      <c r="AIM1709" s="1"/>
      <c r="AIN1709" s="1"/>
      <c r="AIO1709" s="1"/>
      <c r="AIP1709" s="1"/>
      <c r="AIQ1709" s="1"/>
      <c r="AIR1709" s="1"/>
      <c r="AIS1709" s="1"/>
      <c r="AIT1709" s="1"/>
      <c r="AIU1709" s="1"/>
      <c r="AIV1709" s="1"/>
      <c r="AIW1709" s="1"/>
      <c r="AIX1709" s="1"/>
      <c r="AIY1709" s="1"/>
      <c r="AIZ1709" s="1"/>
      <c r="AJA1709" s="1"/>
      <c r="AJB1709" s="1"/>
      <c r="AJC1709" s="1"/>
      <c r="AJD1709" s="1"/>
      <c r="AJE1709" s="1"/>
      <c r="AJF1709" s="1"/>
      <c r="AJG1709" s="1"/>
      <c r="AJH1709" s="1"/>
      <c r="AJI1709" s="1"/>
      <c r="AJJ1709" s="1"/>
      <c r="AJK1709" s="1"/>
      <c r="AJL1709" s="1"/>
      <c r="AJM1709" s="1"/>
      <c r="AJN1709" s="1"/>
      <c r="AJO1709" s="1"/>
      <c r="AJP1709" s="1"/>
      <c r="AJQ1709" s="1"/>
      <c r="AJR1709" s="1"/>
      <c r="AJS1709" s="1"/>
      <c r="AJT1709" s="1"/>
      <c r="AJU1709" s="1"/>
      <c r="AJV1709" s="1"/>
      <c r="AJW1709" s="1"/>
      <c r="AJX1709" s="1"/>
      <c r="AJY1709" s="1"/>
      <c r="AJZ1709" s="1"/>
      <c r="AKA1709" s="1"/>
      <c r="AKB1709" s="1"/>
      <c r="AKC1709" s="1"/>
      <c r="AKD1709" s="1"/>
      <c r="AKE1709" s="1"/>
      <c r="AKF1709" s="1"/>
      <c r="AKG1709" s="1"/>
      <c r="AKH1709" s="1"/>
      <c r="AKI1709" s="1"/>
      <c r="AKJ1709" s="1"/>
      <c r="AKK1709" s="1"/>
      <c r="AKL1709" s="1"/>
      <c r="AKM1709" s="1"/>
      <c r="AKN1709" s="1"/>
      <c r="AKO1709" s="1"/>
      <c r="AKP1709" s="1"/>
      <c r="AKQ1709" s="1"/>
      <c r="AKR1709" s="1"/>
      <c r="AKS1709" s="1"/>
      <c r="AKT1709" s="1"/>
      <c r="AKU1709" s="1"/>
      <c r="AKV1709" s="1"/>
      <c r="AKW1709" s="1"/>
      <c r="AKX1709" s="1"/>
      <c r="AKY1709" s="1"/>
      <c r="AKZ1709" s="1"/>
      <c r="ALA1709" s="1"/>
      <c r="ALB1709" s="1"/>
      <c r="ALC1709" s="1"/>
      <c r="ALD1709" s="1"/>
      <c r="ALE1709" s="1"/>
      <c r="ALF1709" s="1"/>
      <c r="ALG1709" s="1"/>
      <c r="ALH1709" s="1"/>
      <c r="ALI1709" s="1"/>
      <c r="ALJ1709" s="1"/>
      <c r="ALK1709" s="1"/>
      <c r="ALL1709" s="1"/>
      <c r="ALM1709" s="1"/>
      <c r="ALN1709" s="1"/>
      <c r="ALO1709" s="1"/>
      <c r="ALP1709" s="1"/>
      <c r="ALQ1709" s="1"/>
      <c r="ALR1709" s="1"/>
      <c r="ALS1709" s="1"/>
      <c r="ALT1709" s="1"/>
      <c r="ALU1709" s="1"/>
      <c r="ALV1709" s="1"/>
      <c r="ALW1709" s="1"/>
      <c r="ALX1709" s="1"/>
      <c r="ALY1709" s="1"/>
      <c r="ALZ1709" s="1"/>
      <c r="AMA1709" s="1"/>
      <c r="AMB1709" s="1"/>
      <c r="AMC1709" s="1"/>
      <c r="AMD1709" s="1"/>
      <c r="AME1709" s="1"/>
      <c r="AMF1709" s="1"/>
      <c r="AMG1709" s="1"/>
      <c r="AMH1709" s="1"/>
      <c r="AMI1709" s="1"/>
    </row>
    <row r="1710" customFormat="false" ht="12.75" hidden="false" customHeight="false" outlineLevel="0" collapsed="false">
      <c r="A1710" s="1" t="s">
        <v>1463</v>
      </c>
      <c r="C1710" s="27" t="s">
        <v>3935</v>
      </c>
      <c r="D1710" s="27" t="s">
        <v>51</v>
      </c>
      <c r="E1710" s="46"/>
      <c r="F1710" s="47"/>
      <c r="G1710" s="48"/>
      <c r="H1710" s="48" t="s">
        <v>168</v>
      </c>
      <c r="I1710" s="47" t="n">
        <v>1.69</v>
      </c>
      <c r="J1710" s="107" t="s">
        <v>3915</v>
      </c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/>
      <c r="HO1710" s="1"/>
      <c r="HP1710" s="1"/>
      <c r="HQ1710" s="1"/>
      <c r="HR1710" s="1"/>
      <c r="HS1710" s="1"/>
      <c r="HT1710" s="1"/>
      <c r="HU1710" s="1"/>
      <c r="HV1710" s="1"/>
      <c r="HW1710" s="1"/>
      <c r="HX1710" s="1"/>
      <c r="HY1710" s="1"/>
      <c r="HZ1710" s="1"/>
      <c r="IA1710" s="1"/>
      <c r="IB1710" s="1"/>
      <c r="IC1710" s="1"/>
      <c r="ID1710" s="1"/>
      <c r="IE1710" s="1"/>
      <c r="IF1710" s="1"/>
      <c r="IG1710" s="1"/>
      <c r="IH1710" s="1"/>
      <c r="II1710" s="1"/>
      <c r="IJ1710" s="1"/>
      <c r="IK1710" s="1"/>
      <c r="IL1710" s="1"/>
      <c r="IM1710" s="1"/>
      <c r="IN1710" s="1"/>
      <c r="IO1710" s="1"/>
      <c r="IP1710" s="1"/>
      <c r="IQ1710" s="1"/>
      <c r="IR1710" s="1"/>
      <c r="IS1710" s="1"/>
      <c r="IT1710" s="1"/>
      <c r="IU1710" s="1"/>
      <c r="IV1710" s="1"/>
      <c r="IW1710" s="1"/>
      <c r="IX1710" s="1"/>
      <c r="IY1710" s="1"/>
      <c r="IZ1710" s="1"/>
      <c r="JA1710" s="1"/>
      <c r="JB1710" s="1"/>
      <c r="JC1710" s="1"/>
      <c r="JD1710" s="1"/>
      <c r="JE1710" s="1"/>
      <c r="JF1710" s="1"/>
      <c r="JG1710" s="1"/>
      <c r="JH1710" s="1"/>
      <c r="JI1710" s="1"/>
      <c r="JJ1710" s="1"/>
      <c r="JK1710" s="1"/>
      <c r="JL1710" s="1"/>
      <c r="JM1710" s="1"/>
      <c r="JN1710" s="1"/>
      <c r="JO1710" s="1"/>
      <c r="JP1710" s="1"/>
      <c r="JQ1710" s="1"/>
      <c r="JR1710" s="1"/>
      <c r="JS1710" s="1"/>
      <c r="JT1710" s="1"/>
      <c r="JU1710" s="1"/>
      <c r="JV1710" s="1"/>
      <c r="JW1710" s="1"/>
      <c r="JX1710" s="1"/>
      <c r="JY1710" s="1"/>
      <c r="JZ1710" s="1"/>
      <c r="KA1710" s="1"/>
      <c r="KB1710" s="1"/>
      <c r="KC1710" s="1"/>
      <c r="KD1710" s="1"/>
      <c r="KE1710" s="1"/>
      <c r="KF1710" s="1"/>
      <c r="KG1710" s="1"/>
      <c r="KH1710" s="1"/>
      <c r="KI1710" s="1"/>
      <c r="KJ1710" s="1"/>
      <c r="KK1710" s="1"/>
      <c r="KL1710" s="1"/>
      <c r="KM1710" s="1"/>
      <c r="KN1710" s="1"/>
      <c r="KO1710" s="1"/>
      <c r="KP1710" s="1"/>
      <c r="KQ1710" s="1"/>
      <c r="KR1710" s="1"/>
      <c r="KS1710" s="1"/>
      <c r="KT1710" s="1"/>
      <c r="KU1710" s="1"/>
      <c r="KV1710" s="1"/>
      <c r="KW1710" s="1"/>
      <c r="KX1710" s="1"/>
      <c r="KY1710" s="1"/>
      <c r="KZ1710" s="1"/>
      <c r="LA1710" s="1"/>
      <c r="LB1710" s="1"/>
      <c r="LC1710" s="1"/>
      <c r="LD1710" s="1"/>
      <c r="LE1710" s="1"/>
      <c r="LF1710" s="1"/>
      <c r="LG1710" s="1"/>
      <c r="LH1710" s="1"/>
      <c r="LI1710" s="1"/>
      <c r="LJ1710" s="1"/>
      <c r="LK1710" s="1"/>
      <c r="LL1710" s="1"/>
      <c r="LM1710" s="1"/>
      <c r="LN1710" s="1"/>
      <c r="LO1710" s="1"/>
      <c r="LP1710" s="1"/>
      <c r="LQ1710" s="1"/>
      <c r="LR1710" s="1"/>
      <c r="LS1710" s="1"/>
      <c r="LT1710" s="1"/>
      <c r="LU1710" s="1"/>
      <c r="LV1710" s="1"/>
      <c r="LW1710" s="1"/>
      <c r="LX1710" s="1"/>
      <c r="LY1710" s="1"/>
      <c r="LZ1710" s="1"/>
      <c r="MA1710" s="1"/>
      <c r="MB1710" s="1"/>
      <c r="MC1710" s="1"/>
      <c r="MD1710" s="1"/>
      <c r="ME1710" s="1"/>
      <c r="MF1710" s="1"/>
      <c r="MG1710" s="1"/>
      <c r="MH1710" s="1"/>
      <c r="MI1710" s="1"/>
      <c r="MJ1710" s="1"/>
      <c r="MK1710" s="1"/>
      <c r="ML1710" s="1"/>
      <c r="MM1710" s="1"/>
      <c r="MN1710" s="1"/>
      <c r="MO1710" s="1"/>
      <c r="MP1710" s="1"/>
      <c r="MQ1710" s="1"/>
      <c r="MR1710" s="1"/>
      <c r="MS1710" s="1"/>
      <c r="MT1710" s="1"/>
      <c r="MU1710" s="1"/>
      <c r="MV1710" s="1"/>
      <c r="MW1710" s="1"/>
      <c r="MX1710" s="1"/>
      <c r="MY1710" s="1"/>
      <c r="MZ1710" s="1"/>
      <c r="NA1710" s="1"/>
      <c r="NB1710" s="1"/>
      <c r="NC1710" s="1"/>
      <c r="ND1710" s="1"/>
      <c r="NE1710" s="1"/>
      <c r="NF1710" s="1"/>
      <c r="NG1710" s="1"/>
      <c r="NH1710" s="1"/>
      <c r="NI1710" s="1"/>
      <c r="NJ1710" s="1"/>
      <c r="NK1710" s="1"/>
      <c r="NL1710" s="1"/>
      <c r="NM1710" s="1"/>
      <c r="NN1710" s="1"/>
      <c r="NO1710" s="1"/>
      <c r="NP1710" s="1"/>
      <c r="NQ1710" s="1"/>
      <c r="NR1710" s="1"/>
      <c r="NS1710" s="1"/>
      <c r="NT1710" s="1"/>
      <c r="NU1710" s="1"/>
      <c r="NV1710" s="1"/>
      <c r="NW1710" s="1"/>
      <c r="NX1710" s="1"/>
      <c r="NY1710" s="1"/>
      <c r="NZ1710" s="1"/>
      <c r="OA1710" s="1"/>
      <c r="OB1710" s="1"/>
      <c r="OC1710" s="1"/>
      <c r="OD1710" s="1"/>
      <c r="OE1710" s="1"/>
      <c r="OF1710" s="1"/>
      <c r="OG1710" s="1"/>
      <c r="OH1710" s="1"/>
      <c r="OI1710" s="1"/>
      <c r="OJ1710" s="1"/>
      <c r="OK1710" s="1"/>
      <c r="OL1710" s="1"/>
      <c r="OM1710" s="1"/>
      <c r="ON1710" s="1"/>
      <c r="OO1710" s="1"/>
      <c r="OP1710" s="1"/>
      <c r="OQ1710" s="1"/>
      <c r="OR1710" s="1"/>
      <c r="OS1710" s="1"/>
      <c r="OT1710" s="1"/>
      <c r="OU1710" s="1"/>
      <c r="OV1710" s="1"/>
      <c r="OW1710" s="1"/>
      <c r="OX1710" s="1"/>
      <c r="OY1710" s="1"/>
      <c r="OZ1710" s="1"/>
      <c r="PA1710" s="1"/>
      <c r="PB1710" s="1"/>
      <c r="PC1710" s="1"/>
      <c r="PD1710" s="1"/>
      <c r="PE1710" s="1"/>
      <c r="PF1710" s="1"/>
      <c r="PG1710" s="1"/>
      <c r="PH1710" s="1"/>
      <c r="PI1710" s="1"/>
      <c r="PJ1710" s="1"/>
      <c r="PK1710" s="1"/>
      <c r="PL1710" s="1"/>
      <c r="PM1710" s="1"/>
      <c r="PN1710" s="1"/>
      <c r="PO1710" s="1"/>
      <c r="PP1710" s="1"/>
      <c r="PQ1710" s="1"/>
      <c r="PR1710" s="1"/>
      <c r="PS1710" s="1"/>
      <c r="PT1710" s="1"/>
      <c r="PU1710" s="1"/>
      <c r="PV1710" s="1"/>
      <c r="PW1710" s="1"/>
      <c r="PX1710" s="1"/>
      <c r="PY1710" s="1"/>
      <c r="PZ1710" s="1"/>
      <c r="QA1710" s="1"/>
      <c r="QB1710" s="1"/>
      <c r="QC1710" s="1"/>
      <c r="QD1710" s="1"/>
      <c r="QE1710" s="1"/>
      <c r="QF1710" s="1"/>
      <c r="QG1710" s="1"/>
      <c r="QH1710" s="1"/>
      <c r="QI1710" s="1"/>
      <c r="QJ1710" s="1"/>
      <c r="QK1710" s="1"/>
      <c r="QL1710" s="1"/>
      <c r="QM1710" s="1"/>
      <c r="QN1710" s="1"/>
      <c r="QO1710" s="1"/>
      <c r="QP1710" s="1"/>
      <c r="QQ1710" s="1"/>
      <c r="QR1710" s="1"/>
      <c r="QS1710" s="1"/>
      <c r="QT1710" s="1"/>
      <c r="QU1710" s="1"/>
      <c r="QV1710" s="1"/>
      <c r="QW1710" s="1"/>
      <c r="QX1710" s="1"/>
      <c r="QY1710" s="1"/>
      <c r="QZ1710" s="1"/>
      <c r="RA1710" s="1"/>
      <c r="RB1710" s="1"/>
      <c r="RC1710" s="1"/>
      <c r="RD1710" s="1"/>
      <c r="RE1710" s="1"/>
      <c r="RF1710" s="1"/>
      <c r="RG1710" s="1"/>
      <c r="RH1710" s="1"/>
      <c r="RI1710" s="1"/>
      <c r="RJ1710" s="1"/>
      <c r="RK1710" s="1"/>
      <c r="RL1710" s="1"/>
      <c r="RM1710" s="1"/>
      <c r="RN1710" s="1"/>
      <c r="RO1710" s="1"/>
      <c r="RP1710" s="1"/>
      <c r="RQ1710" s="1"/>
      <c r="RR1710" s="1"/>
      <c r="RS1710" s="1"/>
      <c r="RT1710" s="1"/>
      <c r="RU1710" s="1"/>
      <c r="RV1710" s="1"/>
      <c r="RW1710" s="1"/>
      <c r="RX1710" s="1"/>
      <c r="RY1710" s="1"/>
      <c r="RZ1710" s="1"/>
      <c r="SA1710" s="1"/>
      <c r="SB1710" s="1"/>
      <c r="SC1710" s="1"/>
      <c r="SD1710" s="1"/>
      <c r="SE1710" s="1"/>
      <c r="SF1710" s="1"/>
      <c r="SG1710" s="1"/>
      <c r="SH1710" s="1"/>
      <c r="SI1710" s="1"/>
      <c r="SJ1710" s="1"/>
      <c r="SK1710" s="1"/>
      <c r="SL1710" s="1"/>
      <c r="SM1710" s="1"/>
      <c r="SN1710" s="1"/>
      <c r="SO1710" s="1"/>
      <c r="SP1710" s="1"/>
      <c r="SQ1710" s="1"/>
      <c r="SR1710" s="1"/>
      <c r="SS1710" s="1"/>
      <c r="ST1710" s="1"/>
      <c r="SU1710" s="1"/>
      <c r="SV1710" s="1"/>
      <c r="SW1710" s="1"/>
      <c r="SX1710" s="1"/>
      <c r="SY1710" s="1"/>
      <c r="SZ1710" s="1"/>
      <c r="TA1710" s="1"/>
      <c r="TB1710" s="1"/>
      <c r="TC1710" s="1"/>
      <c r="TD1710" s="1"/>
      <c r="TE1710" s="1"/>
      <c r="TF1710" s="1"/>
      <c r="TG1710" s="1"/>
      <c r="TH1710" s="1"/>
      <c r="TI1710" s="1"/>
      <c r="TJ1710" s="1"/>
      <c r="TK1710" s="1"/>
      <c r="TL1710" s="1"/>
      <c r="TM1710" s="1"/>
      <c r="TN1710" s="1"/>
      <c r="TO1710" s="1"/>
      <c r="TP1710" s="1"/>
      <c r="TQ1710" s="1"/>
      <c r="TR1710" s="1"/>
      <c r="TS1710" s="1"/>
      <c r="TT1710" s="1"/>
      <c r="TU1710" s="1"/>
      <c r="TV1710" s="1"/>
      <c r="TW1710" s="1"/>
      <c r="TX1710" s="1"/>
      <c r="TY1710" s="1"/>
      <c r="TZ1710" s="1"/>
      <c r="UA1710" s="1"/>
      <c r="UB1710" s="1"/>
      <c r="UC1710" s="1"/>
      <c r="UD1710" s="1"/>
      <c r="UE1710" s="1"/>
      <c r="UF1710" s="1"/>
      <c r="UG1710" s="1"/>
      <c r="UH1710" s="1"/>
      <c r="UI1710" s="1"/>
      <c r="UJ1710" s="1"/>
      <c r="UK1710" s="1"/>
      <c r="UL1710" s="1"/>
      <c r="UM1710" s="1"/>
      <c r="UN1710" s="1"/>
      <c r="UO1710" s="1"/>
      <c r="UP1710" s="1"/>
      <c r="UQ1710" s="1"/>
      <c r="UR1710" s="1"/>
      <c r="US1710" s="1"/>
      <c r="UT1710" s="1"/>
      <c r="UU1710" s="1"/>
      <c r="UV1710" s="1"/>
      <c r="UW1710" s="1"/>
      <c r="UX1710" s="1"/>
      <c r="UY1710" s="1"/>
      <c r="UZ1710" s="1"/>
      <c r="VA1710" s="1"/>
      <c r="VB1710" s="1"/>
      <c r="VC1710" s="1"/>
      <c r="VD1710" s="1"/>
      <c r="VE1710" s="1"/>
      <c r="VF1710" s="1"/>
      <c r="VG1710" s="1"/>
      <c r="VH1710" s="1"/>
      <c r="VI1710" s="1"/>
      <c r="VJ1710" s="1"/>
      <c r="VK1710" s="1"/>
      <c r="VL1710" s="1"/>
      <c r="VM1710" s="1"/>
      <c r="VN1710" s="1"/>
      <c r="VO1710" s="1"/>
      <c r="VP1710" s="1"/>
      <c r="VQ1710" s="1"/>
      <c r="VR1710" s="1"/>
      <c r="VS1710" s="1"/>
      <c r="VT1710" s="1"/>
      <c r="VU1710" s="1"/>
      <c r="VV1710" s="1"/>
      <c r="VW1710" s="1"/>
      <c r="VX1710" s="1"/>
      <c r="VY1710" s="1"/>
      <c r="VZ1710" s="1"/>
      <c r="WA1710" s="1"/>
      <c r="WB1710" s="1"/>
      <c r="WC1710" s="1"/>
      <c r="WD1710" s="1"/>
      <c r="WE1710" s="1"/>
      <c r="WF1710" s="1"/>
      <c r="WG1710" s="1"/>
      <c r="WH1710" s="1"/>
      <c r="WI1710" s="1"/>
      <c r="WJ1710" s="1"/>
      <c r="WK1710" s="1"/>
      <c r="WL1710" s="1"/>
      <c r="WM1710" s="1"/>
      <c r="WN1710" s="1"/>
      <c r="WO1710" s="1"/>
      <c r="WP1710" s="1"/>
      <c r="WQ1710" s="1"/>
      <c r="WR1710" s="1"/>
      <c r="WS1710" s="1"/>
      <c r="WT1710" s="1"/>
      <c r="WU1710" s="1"/>
      <c r="WV1710" s="1"/>
      <c r="WW1710" s="1"/>
      <c r="WX1710" s="1"/>
      <c r="WY1710" s="1"/>
      <c r="WZ1710" s="1"/>
      <c r="XA1710" s="1"/>
      <c r="XB1710" s="1"/>
      <c r="XC1710" s="1"/>
      <c r="XD1710" s="1"/>
      <c r="XE1710" s="1"/>
      <c r="XF1710" s="1"/>
      <c r="XG1710" s="1"/>
      <c r="XH1710" s="1"/>
      <c r="XI1710" s="1"/>
      <c r="XJ1710" s="1"/>
      <c r="XK1710" s="1"/>
      <c r="XL1710" s="1"/>
      <c r="XM1710" s="1"/>
      <c r="XN1710" s="1"/>
      <c r="XO1710" s="1"/>
      <c r="XP1710" s="1"/>
      <c r="XQ1710" s="1"/>
      <c r="XR1710" s="1"/>
      <c r="XS1710" s="1"/>
      <c r="XT1710" s="1"/>
      <c r="XU1710" s="1"/>
      <c r="XV1710" s="1"/>
      <c r="XW1710" s="1"/>
      <c r="XX1710" s="1"/>
      <c r="XY1710" s="1"/>
      <c r="XZ1710" s="1"/>
      <c r="YA1710" s="1"/>
      <c r="YB1710" s="1"/>
      <c r="YC1710" s="1"/>
      <c r="YD1710" s="1"/>
      <c r="YE1710" s="1"/>
      <c r="YF1710" s="1"/>
      <c r="YG1710" s="1"/>
      <c r="YH1710" s="1"/>
      <c r="YI1710" s="1"/>
      <c r="YJ1710" s="1"/>
      <c r="YK1710" s="1"/>
      <c r="YL1710" s="1"/>
      <c r="YM1710" s="1"/>
      <c r="YN1710" s="1"/>
      <c r="YO1710" s="1"/>
      <c r="YP1710" s="1"/>
      <c r="YQ1710" s="1"/>
      <c r="YR1710" s="1"/>
      <c r="YS1710" s="1"/>
      <c r="YT1710" s="1"/>
      <c r="YU1710" s="1"/>
      <c r="YV1710" s="1"/>
      <c r="YW1710" s="1"/>
      <c r="YX1710" s="1"/>
      <c r="YY1710" s="1"/>
      <c r="YZ1710" s="1"/>
      <c r="ZA1710" s="1"/>
      <c r="ZB1710" s="1"/>
      <c r="ZC1710" s="1"/>
      <c r="ZD1710" s="1"/>
      <c r="ZE1710" s="1"/>
      <c r="ZF1710" s="1"/>
      <c r="ZG1710" s="1"/>
      <c r="ZH1710" s="1"/>
      <c r="ZI1710" s="1"/>
      <c r="ZJ1710" s="1"/>
      <c r="ZK1710" s="1"/>
      <c r="ZL1710" s="1"/>
      <c r="ZM1710" s="1"/>
      <c r="ZN1710" s="1"/>
      <c r="ZO1710" s="1"/>
      <c r="ZP1710" s="1"/>
      <c r="ZQ1710" s="1"/>
      <c r="ZR1710" s="1"/>
      <c r="ZS1710" s="1"/>
      <c r="ZT1710" s="1"/>
      <c r="ZU1710" s="1"/>
      <c r="ZV1710" s="1"/>
      <c r="ZW1710" s="1"/>
      <c r="ZX1710" s="1"/>
      <c r="ZY1710" s="1"/>
      <c r="ZZ1710" s="1"/>
      <c r="AAA1710" s="1"/>
      <c r="AAB1710" s="1"/>
      <c r="AAC1710" s="1"/>
      <c r="AAD1710" s="1"/>
      <c r="AAE1710" s="1"/>
      <c r="AAF1710" s="1"/>
      <c r="AAG1710" s="1"/>
      <c r="AAH1710" s="1"/>
      <c r="AAI1710" s="1"/>
      <c r="AAJ1710" s="1"/>
      <c r="AAK1710" s="1"/>
      <c r="AAL1710" s="1"/>
      <c r="AAM1710" s="1"/>
      <c r="AAN1710" s="1"/>
      <c r="AAO1710" s="1"/>
      <c r="AAP1710" s="1"/>
      <c r="AAQ1710" s="1"/>
      <c r="AAR1710" s="1"/>
      <c r="AAS1710" s="1"/>
      <c r="AAT1710" s="1"/>
      <c r="AAU1710" s="1"/>
      <c r="AAV1710" s="1"/>
      <c r="AAW1710" s="1"/>
      <c r="AAX1710" s="1"/>
      <c r="AAY1710" s="1"/>
      <c r="AAZ1710" s="1"/>
      <c r="ABA1710" s="1"/>
      <c r="ABB1710" s="1"/>
      <c r="ABC1710" s="1"/>
      <c r="ABD1710" s="1"/>
      <c r="ABE1710" s="1"/>
      <c r="ABF1710" s="1"/>
      <c r="ABG1710" s="1"/>
      <c r="ABH1710" s="1"/>
      <c r="ABI1710" s="1"/>
      <c r="ABJ1710" s="1"/>
      <c r="ABK1710" s="1"/>
      <c r="ABL1710" s="1"/>
      <c r="ABM1710" s="1"/>
      <c r="ABN1710" s="1"/>
      <c r="ABO1710" s="1"/>
      <c r="ABP1710" s="1"/>
      <c r="ABQ1710" s="1"/>
      <c r="ABR1710" s="1"/>
      <c r="ABS1710" s="1"/>
      <c r="ABT1710" s="1"/>
      <c r="ABU1710" s="1"/>
      <c r="ABV1710" s="1"/>
      <c r="ABW1710" s="1"/>
      <c r="ABX1710" s="1"/>
      <c r="ABY1710" s="1"/>
      <c r="ABZ1710" s="1"/>
      <c r="ACA1710" s="1"/>
      <c r="ACB1710" s="1"/>
      <c r="ACC1710" s="1"/>
      <c r="ACD1710" s="1"/>
      <c r="ACE1710" s="1"/>
      <c r="ACF1710" s="1"/>
      <c r="ACG1710" s="1"/>
      <c r="ACH1710" s="1"/>
      <c r="ACI1710" s="1"/>
      <c r="ACJ1710" s="1"/>
      <c r="ACK1710" s="1"/>
      <c r="ACL1710" s="1"/>
      <c r="ACM1710" s="1"/>
      <c r="ACN1710" s="1"/>
      <c r="ACO1710" s="1"/>
      <c r="ACP1710" s="1"/>
      <c r="ACQ1710" s="1"/>
      <c r="ACR1710" s="1"/>
      <c r="ACS1710" s="1"/>
      <c r="ACT1710" s="1"/>
      <c r="ACU1710" s="1"/>
      <c r="ACV1710" s="1"/>
      <c r="ACW1710" s="1"/>
      <c r="ACX1710" s="1"/>
      <c r="ACY1710" s="1"/>
      <c r="ACZ1710" s="1"/>
      <c r="ADA1710" s="1"/>
      <c r="ADB1710" s="1"/>
      <c r="ADC1710" s="1"/>
      <c r="ADD1710" s="1"/>
      <c r="ADE1710" s="1"/>
      <c r="ADF1710" s="1"/>
      <c r="ADG1710" s="1"/>
      <c r="ADH1710" s="1"/>
      <c r="ADI1710" s="1"/>
      <c r="ADJ1710" s="1"/>
      <c r="ADK1710" s="1"/>
      <c r="ADL1710" s="1"/>
      <c r="ADM1710" s="1"/>
      <c r="ADN1710" s="1"/>
      <c r="ADO1710" s="1"/>
      <c r="ADP1710" s="1"/>
      <c r="ADQ1710" s="1"/>
      <c r="ADR1710" s="1"/>
      <c r="ADS1710" s="1"/>
      <c r="ADT1710" s="1"/>
      <c r="ADU1710" s="1"/>
      <c r="ADV1710" s="1"/>
      <c r="ADW1710" s="1"/>
      <c r="ADX1710" s="1"/>
      <c r="ADY1710" s="1"/>
      <c r="ADZ1710" s="1"/>
      <c r="AEA1710" s="1"/>
      <c r="AEB1710" s="1"/>
      <c r="AEC1710" s="1"/>
      <c r="AED1710" s="1"/>
      <c r="AEE1710" s="1"/>
      <c r="AEF1710" s="1"/>
      <c r="AEG1710" s="1"/>
      <c r="AEH1710" s="1"/>
      <c r="AEI1710" s="1"/>
      <c r="AEJ1710" s="1"/>
      <c r="AEK1710" s="1"/>
      <c r="AEL1710" s="1"/>
      <c r="AEM1710" s="1"/>
      <c r="AEN1710" s="1"/>
      <c r="AEO1710" s="1"/>
      <c r="AEP1710" s="1"/>
      <c r="AEQ1710" s="1"/>
      <c r="AER1710" s="1"/>
      <c r="AES1710" s="1"/>
      <c r="AET1710" s="1"/>
      <c r="AEU1710" s="1"/>
      <c r="AEV1710" s="1"/>
      <c r="AEW1710" s="1"/>
      <c r="AEX1710" s="1"/>
      <c r="AEY1710" s="1"/>
      <c r="AEZ1710" s="1"/>
      <c r="AFA1710" s="1"/>
      <c r="AFB1710" s="1"/>
      <c r="AFC1710" s="1"/>
      <c r="AFD1710" s="1"/>
      <c r="AFE1710" s="1"/>
      <c r="AFF1710" s="1"/>
      <c r="AFG1710" s="1"/>
      <c r="AFH1710" s="1"/>
      <c r="AFI1710" s="1"/>
      <c r="AFJ1710" s="1"/>
      <c r="AFK1710" s="1"/>
      <c r="AFL1710" s="1"/>
      <c r="AFM1710" s="1"/>
      <c r="AFN1710" s="1"/>
      <c r="AFO1710" s="1"/>
      <c r="AFP1710" s="1"/>
      <c r="AFQ1710" s="1"/>
      <c r="AFR1710" s="1"/>
      <c r="AFS1710" s="1"/>
      <c r="AFT1710" s="1"/>
      <c r="AFU1710" s="1"/>
      <c r="AFV1710" s="1"/>
      <c r="AFW1710" s="1"/>
      <c r="AFX1710" s="1"/>
      <c r="AFY1710" s="1"/>
      <c r="AFZ1710" s="1"/>
      <c r="AGA1710" s="1"/>
      <c r="AGB1710" s="1"/>
      <c r="AGC1710" s="1"/>
      <c r="AGD1710" s="1"/>
      <c r="AGE1710" s="1"/>
      <c r="AGF1710" s="1"/>
      <c r="AGG1710" s="1"/>
      <c r="AGH1710" s="1"/>
      <c r="AGI1710" s="1"/>
      <c r="AGJ1710" s="1"/>
      <c r="AGK1710" s="1"/>
      <c r="AGL1710" s="1"/>
      <c r="AGM1710" s="1"/>
      <c r="AGN1710" s="1"/>
      <c r="AGO1710" s="1"/>
      <c r="AGP1710" s="1"/>
      <c r="AGQ1710" s="1"/>
      <c r="AGR1710" s="1"/>
      <c r="AGS1710" s="1"/>
      <c r="AGT1710" s="1"/>
      <c r="AGU1710" s="1"/>
      <c r="AGV1710" s="1"/>
      <c r="AGW1710" s="1"/>
      <c r="AGX1710" s="1"/>
      <c r="AGY1710" s="1"/>
      <c r="AGZ1710" s="1"/>
      <c r="AHA1710" s="1"/>
      <c r="AHB1710" s="1"/>
      <c r="AHC1710" s="1"/>
      <c r="AHD1710" s="1"/>
      <c r="AHE1710" s="1"/>
      <c r="AHF1710" s="1"/>
      <c r="AHG1710" s="1"/>
      <c r="AHH1710" s="1"/>
      <c r="AHI1710" s="1"/>
      <c r="AHJ1710" s="1"/>
      <c r="AHK1710" s="1"/>
      <c r="AHL1710" s="1"/>
      <c r="AHM1710" s="1"/>
      <c r="AHN1710" s="1"/>
      <c r="AHO1710" s="1"/>
      <c r="AHP1710" s="1"/>
      <c r="AHQ1710" s="1"/>
      <c r="AHR1710" s="1"/>
      <c r="AHS1710" s="1"/>
      <c r="AHT1710" s="1"/>
      <c r="AHU1710" s="1"/>
      <c r="AHV1710" s="1"/>
      <c r="AHW1710" s="1"/>
      <c r="AHX1710" s="1"/>
      <c r="AHY1710" s="1"/>
      <c r="AHZ1710" s="1"/>
      <c r="AIA1710" s="1"/>
      <c r="AIB1710" s="1"/>
      <c r="AIC1710" s="1"/>
      <c r="AID1710" s="1"/>
      <c r="AIE1710" s="1"/>
      <c r="AIF1710" s="1"/>
      <c r="AIG1710" s="1"/>
      <c r="AIH1710" s="1"/>
      <c r="AII1710" s="1"/>
      <c r="AIJ1710" s="1"/>
      <c r="AIK1710" s="1"/>
      <c r="AIL1710" s="1"/>
      <c r="AIM1710" s="1"/>
      <c r="AIN1710" s="1"/>
      <c r="AIO1710" s="1"/>
      <c r="AIP1710" s="1"/>
      <c r="AIQ1710" s="1"/>
      <c r="AIR1710" s="1"/>
      <c r="AIS1710" s="1"/>
      <c r="AIT1710" s="1"/>
      <c r="AIU1710" s="1"/>
      <c r="AIV1710" s="1"/>
      <c r="AIW1710" s="1"/>
      <c r="AIX1710" s="1"/>
      <c r="AIY1710" s="1"/>
      <c r="AIZ1710" s="1"/>
      <c r="AJA1710" s="1"/>
      <c r="AJB1710" s="1"/>
      <c r="AJC1710" s="1"/>
      <c r="AJD1710" s="1"/>
      <c r="AJE1710" s="1"/>
      <c r="AJF1710" s="1"/>
      <c r="AJG1710" s="1"/>
      <c r="AJH1710" s="1"/>
      <c r="AJI1710" s="1"/>
      <c r="AJJ1710" s="1"/>
      <c r="AJK1710" s="1"/>
      <c r="AJL1710" s="1"/>
      <c r="AJM1710" s="1"/>
      <c r="AJN1710" s="1"/>
      <c r="AJO1710" s="1"/>
      <c r="AJP1710" s="1"/>
      <c r="AJQ1710" s="1"/>
      <c r="AJR1710" s="1"/>
      <c r="AJS1710" s="1"/>
      <c r="AJT1710" s="1"/>
      <c r="AJU1710" s="1"/>
      <c r="AJV1710" s="1"/>
      <c r="AJW1710" s="1"/>
      <c r="AJX1710" s="1"/>
      <c r="AJY1710" s="1"/>
      <c r="AJZ1710" s="1"/>
      <c r="AKA1710" s="1"/>
      <c r="AKB1710" s="1"/>
      <c r="AKC1710" s="1"/>
      <c r="AKD1710" s="1"/>
      <c r="AKE1710" s="1"/>
      <c r="AKF1710" s="1"/>
      <c r="AKG1710" s="1"/>
      <c r="AKH1710" s="1"/>
      <c r="AKI1710" s="1"/>
      <c r="AKJ1710" s="1"/>
      <c r="AKK1710" s="1"/>
      <c r="AKL1710" s="1"/>
      <c r="AKM1710" s="1"/>
      <c r="AKN1710" s="1"/>
      <c r="AKO1710" s="1"/>
      <c r="AKP1710" s="1"/>
      <c r="AKQ1710" s="1"/>
      <c r="AKR1710" s="1"/>
      <c r="AKS1710" s="1"/>
      <c r="AKT1710" s="1"/>
      <c r="AKU1710" s="1"/>
      <c r="AKV1710" s="1"/>
      <c r="AKW1710" s="1"/>
      <c r="AKX1710" s="1"/>
      <c r="AKY1710" s="1"/>
      <c r="AKZ1710" s="1"/>
      <c r="ALA1710" s="1"/>
      <c r="ALB1710" s="1"/>
      <c r="ALC1710" s="1"/>
      <c r="ALD1710" s="1"/>
      <c r="ALE1710" s="1"/>
      <c r="ALF1710" s="1"/>
      <c r="ALG1710" s="1"/>
      <c r="ALH1710" s="1"/>
      <c r="ALI1710" s="1"/>
      <c r="ALJ1710" s="1"/>
      <c r="ALK1710" s="1"/>
      <c r="ALL1710" s="1"/>
      <c r="ALM1710" s="1"/>
      <c r="ALN1710" s="1"/>
      <c r="ALO1710" s="1"/>
      <c r="ALP1710" s="1"/>
      <c r="ALQ1710" s="1"/>
      <c r="ALR1710" s="1"/>
      <c r="ALS1710" s="1"/>
      <c r="ALT1710" s="1"/>
      <c r="ALU1710" s="1"/>
      <c r="ALV1710" s="1"/>
      <c r="ALW1710" s="1"/>
      <c r="ALX1710" s="1"/>
      <c r="ALY1710" s="1"/>
      <c r="ALZ1710" s="1"/>
      <c r="AMA1710" s="1"/>
      <c r="AMB1710" s="1"/>
      <c r="AMC1710" s="1"/>
      <c r="AMD1710" s="1"/>
      <c r="AME1710" s="1"/>
      <c r="AMF1710" s="1"/>
      <c r="AMG1710" s="1"/>
      <c r="AMH1710" s="1"/>
      <c r="AMI1710" s="1"/>
    </row>
    <row r="1048467" customFormat="false" ht="12.8" hidden="false" customHeight="false" outlineLevel="0" collapsed="false"/>
    <row r="1048468" customFormat="false" ht="12.8" hidden="false" customHeight="false" outlineLevel="0" collapsed="false"/>
    <row r="1048469" customFormat="false" ht="12.8" hidden="false" customHeight="false" outlineLevel="0" collapsed="false"/>
    <row r="1048470" customFormat="false" ht="12.8" hidden="false" customHeight="false" outlineLevel="0" collapsed="false"/>
    <row r="1048471" customFormat="false" ht="12.8" hidden="false" customHeight="false" outlineLevel="0" collapsed="false"/>
    <row r="1048472" customFormat="false" ht="12.8" hidden="false" customHeight="false" outlineLevel="0" collapsed="false"/>
    <row r="1048473" customFormat="false" ht="12.8" hidden="false" customHeight="false" outlineLevel="0" collapsed="false"/>
    <row r="1048474" customFormat="false" ht="12.8" hidden="false" customHeight="false" outlineLevel="0" collapsed="false"/>
    <row r="1048475" customFormat="false" ht="12.8" hidden="false" customHeight="false" outlineLevel="0" collapsed="false"/>
    <row r="1048476" customFormat="false" ht="12.8" hidden="false" customHeight="false" outlineLevel="0" collapsed="false"/>
    <row r="1048477" customFormat="false" ht="12.8" hidden="false" customHeight="false" outlineLevel="0" collapsed="false"/>
    <row r="1048478" customFormat="false" ht="12.8" hidden="false" customHeight="false" outlineLevel="0" collapsed="false"/>
    <row r="1048479" customFormat="false" ht="12.8" hidden="false" customHeight="false" outlineLevel="0" collapsed="false"/>
    <row r="1048480" customFormat="false" ht="12.8" hidden="false" customHeight="false" outlineLevel="0" collapsed="false"/>
    <row r="1048481" customFormat="false" ht="12.8" hidden="false" customHeight="false" outlineLevel="0" collapsed="false"/>
    <row r="1048482" customFormat="false" ht="12.8" hidden="false" customHeight="false" outlineLevel="0" collapsed="false"/>
    <row r="1048483" customFormat="false" ht="12.8" hidden="false" customHeight="false" outlineLevel="0" collapsed="false"/>
    <row r="1048484" customFormat="false" ht="12.8" hidden="false" customHeight="false" outlineLevel="0" collapsed="false"/>
    <row r="1048485" customFormat="false" ht="12.8" hidden="false" customHeight="false" outlineLevel="0" collapsed="false"/>
    <row r="1048486" customFormat="false" ht="12.8" hidden="false" customHeight="false" outlineLevel="0" collapsed="false"/>
    <row r="1048487" customFormat="false" ht="12.8" hidden="false" customHeight="false" outlineLevel="0" collapsed="false"/>
    <row r="1048488" customFormat="false" ht="12.8" hidden="false" customHeight="false" outlineLevel="0" collapsed="false"/>
    <row r="1048489" customFormat="false" ht="12.8" hidden="false" customHeight="false" outlineLevel="0" collapsed="false"/>
    <row r="1048490" customFormat="false" ht="12.8" hidden="false" customHeight="false" outlineLevel="0" collapsed="false"/>
    <row r="1048491" customFormat="false" ht="12.8" hidden="false" customHeight="false" outlineLevel="0" collapsed="false"/>
    <row r="1048492" customFormat="false" ht="12.8" hidden="false" customHeight="false" outlineLevel="0" collapsed="false"/>
    <row r="1048493" customFormat="false" ht="12.8" hidden="false" customHeight="false" outlineLevel="0" collapsed="false"/>
    <row r="1048494" customFormat="false" ht="12.8" hidden="false" customHeight="false" outlineLevel="0" collapsed="false"/>
    <row r="1048495" customFormat="false" ht="12.8" hidden="false" customHeight="false" outlineLevel="0" collapsed="false"/>
    <row r="1048496" customFormat="false" ht="12.8" hidden="false" customHeight="false" outlineLevel="0" collapsed="false"/>
    <row r="1048497" customFormat="false" ht="12.8" hidden="false" customHeight="false" outlineLevel="0" collapsed="false"/>
    <row r="1048498" customFormat="false" ht="12.8" hidden="false" customHeight="false" outlineLevel="0" collapsed="false"/>
    <row r="1048499" customFormat="false" ht="12.8" hidden="false" customHeight="false" outlineLevel="0" collapsed="false"/>
    <row r="1048500" customFormat="false" ht="12.8" hidden="false" customHeight="false" outlineLevel="0" collapsed="false"/>
    <row r="1048501" customFormat="false" ht="12.8" hidden="false" customHeight="false" outlineLevel="0" collapsed="false"/>
    <row r="1048502" customFormat="false" ht="12.8" hidden="false" customHeight="false" outlineLevel="0" collapsed="false"/>
    <row r="1048503" customFormat="false" ht="12.8" hidden="false" customHeight="false" outlineLevel="0" collapsed="false"/>
    <row r="1048504" customFormat="false" ht="12.8" hidden="false" customHeight="false" outlineLevel="0" collapsed="false"/>
    <row r="1048505" customFormat="false" ht="12.8" hidden="false" customHeight="fals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autoFilter ref="D:D"/>
  <mergeCells count="3">
    <mergeCell ref="C84:G85"/>
    <mergeCell ref="C108:G108"/>
    <mergeCell ref="C1309:D1309"/>
  </mergeCells>
  <hyperlinks>
    <hyperlink ref="C946" r:id="rId2" display="Frucht­eis Him­beere, bio"/>
  </hyperlinks>
  <printOptions headings="false" gridLines="false" gridLinesSet="true" horizontalCentered="false" verticalCentered="false"/>
  <pageMargins left="0.7875" right="0.7875" top="1.12291666666667" bottom="1.12291666666667" header="0.511811023622047" footer="0.511811023622047"/>
  <pageSetup paperSize="77" scale="7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L1048576"/>
  <sheetViews>
    <sheetView showFormulas="false" showGridLines="true" showRowColHeaders="true" showZeros="true" rightToLeft="false" tabSelected="false" showOutlineSymbols="true" defaultGridColor="true" view="normal" topLeftCell="A100" colorId="64" zoomScale="100" zoomScaleNormal="100" zoomScalePageLayoutView="100" workbookViewId="0">
      <selection pane="topLeft" activeCell="A111" activeCellId="1" sqref="3701:3709 A111"/>
    </sheetView>
  </sheetViews>
  <sheetFormatPr defaultColWidth="10.6796875" defaultRowHeight="12.75" zeroHeight="false" outlineLevelRow="0" outlineLevelCol="0"/>
  <cols>
    <col collapsed="false" customWidth="true" hidden="false" outlineLevel="0" max="1" min="1" style="1" width="15"/>
    <col collapsed="false" customWidth="true" hidden="false" outlineLevel="0" max="2" min="2" style="1" width="5.86"/>
    <col collapsed="false" customWidth="true" hidden="false" outlineLevel="0" max="3" min="3" style="1" width="48.29"/>
    <col collapsed="false" customWidth="true" hidden="false" outlineLevel="0" max="4" min="4" style="1" width="23.57"/>
    <col collapsed="false" customWidth="true" hidden="false" outlineLevel="0" max="5" min="5" style="2" width="10.42"/>
    <col collapsed="false" customWidth="true" hidden="false" outlineLevel="0" max="6" min="6" style="3" width="7.86"/>
    <col collapsed="false" customWidth="true" hidden="false" outlineLevel="0" max="7" min="7" style="4" width="8.71"/>
    <col collapsed="false" customWidth="true" hidden="false" outlineLevel="0" max="8" min="8" style="3" width="12.15"/>
    <col collapsed="false" customWidth="true" hidden="false" outlineLevel="0" max="9" min="9" style="4" width="9.57"/>
    <col collapsed="false" customWidth="true" hidden="false" outlineLevel="0" max="10" min="10" style="4" width="14.46"/>
    <col collapsed="false" customWidth="true" hidden="false" outlineLevel="0" max="64" min="11" style="1" width="12.15"/>
  </cols>
  <sheetData>
    <row r="1" customFormat="false" ht="17.35" hidden="false" customHeight="false" outlineLevel="0" collapsed="false">
      <c r="D1" s="5"/>
      <c r="E1" s="6"/>
      <c r="H1" s="7"/>
      <c r="I1" s="8"/>
    </row>
    <row r="2" customFormat="false" ht="17.35" hidden="false" customHeight="false" outlineLevel="0" collapsed="false">
      <c r="D2" s="5"/>
      <c r="E2" s="6"/>
      <c r="H2" s="7"/>
      <c r="I2" s="8"/>
    </row>
    <row r="3" customFormat="false" ht="17.35" hidden="false" customHeight="false" outlineLevel="0" collapsed="false">
      <c r="A3" s="9"/>
      <c r="B3" s="9"/>
      <c r="C3" s="10" t="s">
        <v>0</v>
      </c>
      <c r="D3" s="11" t="s">
        <v>1</v>
      </c>
      <c r="E3" s="12"/>
      <c r="H3" s="7"/>
      <c r="I3" s="8"/>
    </row>
    <row r="4" customFormat="false" ht="17.35" hidden="false" customHeight="false" outlineLevel="0" collapsed="false">
      <c r="A4" s="9"/>
      <c r="B4" s="9"/>
      <c r="C4" s="13" t="s">
        <v>2</v>
      </c>
      <c r="D4" s="11" t="s">
        <v>1</v>
      </c>
      <c r="E4" s="12"/>
      <c r="H4" s="7"/>
      <c r="I4" s="8"/>
    </row>
    <row r="5" customFormat="false" ht="17.35" hidden="false" customHeight="false" outlineLevel="0" collapsed="false">
      <c r="A5" s="9"/>
      <c r="B5" s="9"/>
      <c r="C5" s="14" t="s">
        <v>3</v>
      </c>
      <c r="D5" s="11" t="s">
        <v>1</v>
      </c>
      <c r="E5" s="12"/>
      <c r="H5" s="7"/>
      <c r="I5" s="8"/>
    </row>
    <row r="6" customFormat="false" ht="17.35" hidden="false" customHeight="false" outlineLevel="0" collapsed="false">
      <c r="A6" s="9"/>
      <c r="B6" s="9" t="s">
        <v>4</v>
      </c>
      <c r="C6" s="9"/>
      <c r="D6" s="9"/>
      <c r="E6" s="6"/>
      <c r="H6" s="7"/>
      <c r="I6" s="8"/>
    </row>
    <row r="7" customFormat="false" ht="17.35" hidden="false" customHeight="false" outlineLevel="0" collapsed="false">
      <c r="A7" s="9"/>
      <c r="B7" s="9"/>
      <c r="C7" s="9" t="s">
        <v>5</v>
      </c>
      <c r="D7" s="9" t="s">
        <v>6</v>
      </c>
      <c r="E7" s="6" t="s">
        <v>7</v>
      </c>
      <c r="F7" s="3" t="s">
        <v>8</v>
      </c>
      <c r="G7" s="4" t="s">
        <v>9</v>
      </c>
      <c r="H7" s="7" t="s">
        <v>3</v>
      </c>
      <c r="I7" s="8" t="s">
        <v>8</v>
      </c>
      <c r="J7" s="4" t="s">
        <v>9</v>
      </c>
    </row>
    <row r="9" customFormat="false" ht="17.35" hidden="false" customHeight="false" outlineLevel="0" collapsed="false">
      <c r="C9" s="15" t="s">
        <v>367</v>
      </c>
      <c r="D9" s="11" t="s">
        <v>1</v>
      </c>
    </row>
    <row r="10" customFormat="false" ht="17.35" hidden="false" customHeight="false" outlineLevel="0" collapsed="false">
      <c r="C10" s="57" t="s">
        <v>4006</v>
      </c>
      <c r="D10" s="11" t="s">
        <v>1</v>
      </c>
      <c r="E10" s="4"/>
    </row>
    <row r="11" customFormat="false" ht="12.75" hidden="false" customHeight="false" outlineLevel="0" collapsed="false">
      <c r="A11" s="1" t="s">
        <v>368</v>
      </c>
      <c r="C11" s="19" t="s">
        <v>369</v>
      </c>
      <c r="D11" s="19" t="s">
        <v>13</v>
      </c>
      <c r="E11" s="20" t="n">
        <v>2.1</v>
      </c>
      <c r="F11" s="21" t="n">
        <v>0.13</v>
      </c>
      <c r="G11" s="24" t="s">
        <v>40</v>
      </c>
    </row>
    <row r="12" customFormat="false" ht="12.75" hidden="false" customHeight="false" outlineLevel="0" collapsed="false">
      <c r="A12" s="1" t="s">
        <v>368</v>
      </c>
      <c r="C12" s="19" t="s">
        <v>370</v>
      </c>
      <c r="D12" s="19" t="s">
        <v>88</v>
      </c>
      <c r="E12" s="20" t="n">
        <v>2.3</v>
      </c>
      <c r="F12" s="21" t="n">
        <v>0.05</v>
      </c>
      <c r="G12" s="24" t="s">
        <v>40</v>
      </c>
    </row>
    <row r="13" customFormat="false" ht="12.75" hidden="false" customHeight="false" outlineLevel="0" collapsed="false">
      <c r="A13" s="1" t="s">
        <v>368</v>
      </c>
      <c r="C13" s="19" t="s">
        <v>371</v>
      </c>
      <c r="D13" s="19" t="s">
        <v>16</v>
      </c>
      <c r="E13" s="20" t="n">
        <v>2.3</v>
      </c>
      <c r="F13" s="21" t="n">
        <v>0.05</v>
      </c>
      <c r="G13" s="24" t="s">
        <v>40</v>
      </c>
    </row>
    <row r="14" customFormat="false" ht="12.75" hidden="false" customHeight="false" outlineLevel="0" collapsed="false">
      <c r="A14" s="1" t="s">
        <v>368</v>
      </c>
      <c r="C14" s="19" t="s">
        <v>372</v>
      </c>
      <c r="D14" s="19" t="s">
        <v>49</v>
      </c>
      <c r="E14" s="20" t="n">
        <v>2.3</v>
      </c>
      <c r="F14" s="21" t="n">
        <v>0.05</v>
      </c>
      <c r="G14" s="24" t="s">
        <v>40</v>
      </c>
    </row>
    <row r="15" customFormat="false" ht="12.75" hidden="false" customHeight="false" outlineLevel="0" collapsed="false">
      <c r="A15" s="1" t="s">
        <v>368</v>
      </c>
      <c r="C15" s="19" t="s">
        <v>373</v>
      </c>
      <c r="D15" s="19" t="s">
        <v>26</v>
      </c>
      <c r="E15" s="20" t="n">
        <v>2.3</v>
      </c>
      <c r="F15" s="21" t="n">
        <v>0.05</v>
      </c>
      <c r="G15" s="24" t="s">
        <v>40</v>
      </c>
    </row>
    <row r="16" customFormat="false" ht="12.75" hidden="false" customHeight="false" outlineLevel="0" collapsed="false">
      <c r="A16" s="1" t="s">
        <v>368</v>
      </c>
      <c r="C16" s="19" t="s">
        <v>374</v>
      </c>
      <c r="D16" s="19" t="s">
        <v>51</v>
      </c>
      <c r="E16" s="20" t="n">
        <v>2.3</v>
      </c>
      <c r="F16" s="21" t="n">
        <v>0.05</v>
      </c>
      <c r="G16" s="24" t="s">
        <v>40</v>
      </c>
    </row>
    <row r="17" customFormat="false" ht="12.75" hidden="false" customHeight="false" outlineLevel="0" collapsed="false">
      <c r="A17" s="1" t="s">
        <v>368</v>
      </c>
      <c r="C17" s="19" t="s">
        <v>375</v>
      </c>
      <c r="D17" s="19" t="s">
        <v>24</v>
      </c>
      <c r="E17" s="20" t="n">
        <v>2.3</v>
      </c>
      <c r="F17" s="21" t="n">
        <v>0.05</v>
      </c>
      <c r="G17" s="24" t="s">
        <v>40</v>
      </c>
    </row>
    <row r="18" customFormat="false" ht="12.75" hidden="false" customHeight="false" outlineLevel="0" collapsed="false">
      <c r="A18" s="1" t="s">
        <v>368</v>
      </c>
      <c r="C18" s="19" t="s">
        <v>376</v>
      </c>
      <c r="D18" s="19" t="s">
        <v>20</v>
      </c>
      <c r="E18" s="20" t="n">
        <v>2.4</v>
      </c>
      <c r="F18" s="21" t="n">
        <v>0.05</v>
      </c>
      <c r="G18" s="24" t="s">
        <v>40</v>
      </c>
    </row>
    <row r="19" customFormat="false" ht="12.75" hidden="false" customHeight="false" outlineLevel="0" collapsed="false">
      <c r="A19" s="1" t="s">
        <v>368</v>
      </c>
      <c r="C19" s="19" t="s">
        <v>377</v>
      </c>
      <c r="D19" s="19" t="s">
        <v>79</v>
      </c>
      <c r="E19" s="20" t="n">
        <v>2.5</v>
      </c>
      <c r="F19" s="21" t="n">
        <v>0.05</v>
      </c>
      <c r="G19" s="24" t="s">
        <v>40</v>
      </c>
    </row>
    <row r="20" customFormat="false" ht="12.75" hidden="false" customHeight="false" outlineLevel="0" collapsed="false">
      <c r="A20" s="1" t="s">
        <v>368</v>
      </c>
      <c r="C20" s="19" t="s">
        <v>3319</v>
      </c>
      <c r="D20" s="19" t="s">
        <v>13</v>
      </c>
      <c r="E20" s="20" t="n">
        <v>2</v>
      </c>
      <c r="F20" s="21" t="n">
        <v>0.37</v>
      </c>
      <c r="G20" s="24" t="s">
        <v>3308</v>
      </c>
    </row>
    <row r="21" customFormat="false" ht="12.75" hidden="false" customHeight="false" outlineLevel="0" collapsed="false">
      <c r="A21" s="1" t="s">
        <v>368</v>
      </c>
      <c r="C21" s="19" t="s">
        <v>3320</v>
      </c>
      <c r="D21" s="19" t="s">
        <v>13</v>
      </c>
      <c r="E21" s="20" t="n">
        <v>2.3</v>
      </c>
      <c r="F21" s="21" t="n">
        <v>0.14</v>
      </c>
      <c r="G21" s="24" t="s">
        <v>3308</v>
      </c>
    </row>
    <row r="22" customFormat="false" ht="12.75" hidden="false" customHeight="false" outlineLevel="0" collapsed="false">
      <c r="A22" s="1" t="s">
        <v>368</v>
      </c>
      <c r="C22" s="19" t="s">
        <v>3321</v>
      </c>
      <c r="D22" s="19" t="s">
        <v>70</v>
      </c>
      <c r="E22" s="20" t="n">
        <v>2.4</v>
      </c>
      <c r="F22" s="21" t="n">
        <v>0.05</v>
      </c>
      <c r="G22" s="24" t="s">
        <v>3308</v>
      </c>
    </row>
    <row r="23" customFormat="false" ht="12.75" hidden="false" customHeight="false" outlineLevel="0" collapsed="false">
      <c r="A23" s="1" t="s">
        <v>368</v>
      </c>
      <c r="C23" s="19" t="s">
        <v>3322</v>
      </c>
      <c r="D23" s="19" t="s">
        <v>13</v>
      </c>
      <c r="E23" s="20" t="n">
        <v>2.4</v>
      </c>
      <c r="F23" s="21" t="n">
        <v>0.14</v>
      </c>
      <c r="G23" s="24" t="s">
        <v>3308</v>
      </c>
    </row>
    <row r="24" customFormat="false" ht="12.75" hidden="false" customHeight="false" outlineLevel="0" collapsed="false">
      <c r="A24" s="1" t="s">
        <v>368</v>
      </c>
      <c r="C24" s="19" t="s">
        <v>3323</v>
      </c>
      <c r="D24" s="19" t="s">
        <v>88</v>
      </c>
      <c r="E24" s="20" t="n">
        <v>2.5</v>
      </c>
      <c r="F24" s="21" t="n">
        <v>0.05</v>
      </c>
      <c r="G24" s="24" t="s">
        <v>3308</v>
      </c>
    </row>
    <row r="26" customFormat="false" ht="17.35" hidden="false" customHeight="false" outlineLevel="0" collapsed="false">
      <c r="C26" s="57" t="s">
        <v>378</v>
      </c>
      <c r="D26" s="11" t="s">
        <v>1</v>
      </c>
      <c r="E26" s="4"/>
    </row>
    <row r="27" customFormat="false" ht="12.75" hidden="false" customHeight="false" outlineLevel="0" collapsed="false">
      <c r="A27" s="1" t="s">
        <v>378</v>
      </c>
      <c r="B27" s="1" t="s">
        <v>86</v>
      </c>
      <c r="C27" s="19" t="s">
        <v>370</v>
      </c>
      <c r="D27" s="19" t="s">
        <v>88</v>
      </c>
      <c r="E27" s="20" t="n">
        <v>2.2</v>
      </c>
      <c r="F27" s="21" t="n">
        <v>0.03</v>
      </c>
      <c r="G27" s="24" t="s">
        <v>40</v>
      </c>
    </row>
    <row r="28" customFormat="false" ht="12.75" hidden="false" customHeight="false" outlineLevel="0" collapsed="false">
      <c r="A28" s="1" t="s">
        <v>378</v>
      </c>
      <c r="C28" s="19" t="s">
        <v>379</v>
      </c>
      <c r="D28" s="19" t="s">
        <v>18</v>
      </c>
      <c r="E28" s="20" t="n">
        <v>2.4</v>
      </c>
      <c r="F28" s="21" t="n">
        <v>0.03</v>
      </c>
      <c r="G28" s="24" t="s">
        <v>40</v>
      </c>
    </row>
    <row r="29" customFormat="false" ht="12.75" hidden="false" customHeight="false" outlineLevel="0" collapsed="false">
      <c r="A29" s="1" t="s">
        <v>378</v>
      </c>
      <c r="C29" s="19" t="s">
        <v>380</v>
      </c>
      <c r="D29" s="19" t="s">
        <v>16</v>
      </c>
      <c r="E29" s="20" t="n">
        <v>2.4</v>
      </c>
      <c r="F29" s="21" t="n">
        <v>0.03</v>
      </c>
      <c r="G29" s="24" t="s">
        <v>40</v>
      </c>
    </row>
    <row r="30" customFormat="false" ht="12.75" hidden="false" customHeight="false" outlineLevel="0" collapsed="false">
      <c r="A30" s="1" t="s">
        <v>378</v>
      </c>
      <c r="C30" s="19" t="s">
        <v>381</v>
      </c>
      <c r="D30" s="19" t="s">
        <v>26</v>
      </c>
      <c r="E30" s="20" t="n">
        <v>2.4</v>
      </c>
      <c r="F30" s="21" t="n">
        <v>0.03</v>
      </c>
      <c r="G30" s="24" t="s">
        <v>40</v>
      </c>
    </row>
    <row r="31" customFormat="false" ht="12.75" hidden="false" customHeight="false" outlineLevel="0" collapsed="false">
      <c r="A31" s="1" t="s">
        <v>378</v>
      </c>
      <c r="C31" s="19" t="s">
        <v>382</v>
      </c>
      <c r="D31" s="19" t="s">
        <v>79</v>
      </c>
      <c r="E31" s="20" t="n">
        <v>2.4</v>
      </c>
      <c r="F31" s="21" t="n">
        <v>0.03</v>
      </c>
      <c r="G31" s="24" t="s">
        <v>40</v>
      </c>
    </row>
    <row r="33" customFormat="false" ht="17.35" hidden="false" customHeight="false" outlineLevel="0" collapsed="false">
      <c r="C33" s="57" t="s">
        <v>383</v>
      </c>
      <c r="D33" s="11" t="s">
        <v>1</v>
      </c>
    </row>
    <row r="34" customFormat="false" ht="12.75" hidden="false" customHeight="false" outlineLevel="0" collapsed="false">
      <c r="A34" s="1" t="s">
        <v>383</v>
      </c>
      <c r="C34" s="19" t="s">
        <v>384</v>
      </c>
      <c r="D34" s="19" t="s">
        <v>20</v>
      </c>
      <c r="E34" s="20" t="n">
        <v>2.1</v>
      </c>
      <c r="F34" s="21" t="n">
        <v>0.07</v>
      </c>
      <c r="G34" s="24" t="s">
        <v>385</v>
      </c>
    </row>
    <row r="35" customFormat="false" ht="12.75" hidden="false" customHeight="false" outlineLevel="0" collapsed="false">
      <c r="A35" s="1" t="s">
        <v>383</v>
      </c>
      <c r="C35" s="19" t="s">
        <v>386</v>
      </c>
      <c r="D35" s="19" t="s">
        <v>88</v>
      </c>
      <c r="E35" s="20" t="n">
        <v>2.5</v>
      </c>
      <c r="F35" s="21" t="n">
        <v>0.07</v>
      </c>
      <c r="G35" s="24" t="s">
        <v>385</v>
      </c>
    </row>
    <row r="36" customFormat="false" ht="12.75" hidden="false" customHeight="false" outlineLevel="0" collapsed="false">
      <c r="A36" s="1" t="s">
        <v>383</v>
      </c>
      <c r="C36" s="19" t="s">
        <v>387</v>
      </c>
      <c r="D36" s="19" t="s">
        <v>16</v>
      </c>
      <c r="E36" s="20" t="n">
        <v>2.5</v>
      </c>
      <c r="F36" s="21" t="n">
        <v>0.07</v>
      </c>
      <c r="G36" s="24" t="s">
        <v>385</v>
      </c>
    </row>
    <row r="37" customFormat="false" ht="12.75" hidden="false" customHeight="false" outlineLevel="0" collapsed="false">
      <c r="A37" s="1" t="s">
        <v>383</v>
      </c>
      <c r="C37" s="19" t="s">
        <v>388</v>
      </c>
      <c r="D37" s="19" t="s">
        <v>26</v>
      </c>
      <c r="E37" s="20" t="n">
        <v>2.5</v>
      </c>
      <c r="F37" s="21" t="n">
        <v>0.07</v>
      </c>
      <c r="G37" s="24" t="s">
        <v>385</v>
      </c>
    </row>
    <row r="38" customFormat="false" ht="12.75" hidden="false" customHeight="false" outlineLevel="0" collapsed="false">
      <c r="A38" s="1" t="s">
        <v>383</v>
      </c>
      <c r="C38" s="19" t="s">
        <v>389</v>
      </c>
      <c r="D38" s="19" t="s">
        <v>390</v>
      </c>
      <c r="E38" s="20" t="n">
        <v>2.5</v>
      </c>
      <c r="F38" s="21" t="n">
        <v>0.07</v>
      </c>
      <c r="G38" s="24" t="s">
        <v>385</v>
      </c>
    </row>
    <row r="39" customFormat="false" ht="12.75" hidden="false" customHeight="false" outlineLevel="0" collapsed="false">
      <c r="A39" s="1" t="s">
        <v>383</v>
      </c>
      <c r="C39" s="19" t="s">
        <v>391</v>
      </c>
      <c r="D39" s="19" t="s">
        <v>49</v>
      </c>
      <c r="E39" s="20" t="n">
        <v>2.1</v>
      </c>
      <c r="F39" s="21" t="n">
        <v>0.07</v>
      </c>
      <c r="G39" s="24" t="s">
        <v>392</v>
      </c>
    </row>
    <row r="40" customFormat="false" ht="12.75" hidden="false" customHeight="false" outlineLevel="0" collapsed="false">
      <c r="A40" s="1" t="s">
        <v>383</v>
      </c>
      <c r="C40" s="19" t="s">
        <v>393</v>
      </c>
      <c r="D40" s="19" t="s">
        <v>79</v>
      </c>
      <c r="E40" s="20" t="n">
        <v>2.1</v>
      </c>
      <c r="F40" s="21" t="n">
        <v>0.08</v>
      </c>
      <c r="G40" s="24" t="s">
        <v>392</v>
      </c>
    </row>
    <row r="41" customFormat="false" ht="12.75" hidden="false" customHeight="false" outlineLevel="0" collapsed="false">
      <c r="A41" s="1" t="s">
        <v>383</v>
      </c>
      <c r="C41" s="19" t="s">
        <v>394</v>
      </c>
      <c r="D41" s="19" t="s">
        <v>22</v>
      </c>
      <c r="E41" s="20" t="n">
        <v>2.2</v>
      </c>
      <c r="F41" s="21" t="n">
        <v>0.07</v>
      </c>
      <c r="G41" s="24" t="s">
        <v>392</v>
      </c>
    </row>
    <row r="42" customFormat="false" ht="12.75" hidden="false" customHeight="false" outlineLevel="0" collapsed="false">
      <c r="A42" s="1" t="s">
        <v>383</v>
      </c>
      <c r="C42" s="19" t="s">
        <v>395</v>
      </c>
      <c r="D42" s="19" t="s">
        <v>18</v>
      </c>
      <c r="E42" s="20" t="n">
        <v>2.2</v>
      </c>
      <c r="F42" s="21" t="n">
        <v>0.07</v>
      </c>
      <c r="G42" s="24" t="s">
        <v>392</v>
      </c>
    </row>
    <row r="43" customFormat="false" ht="12.75" hidden="false" customHeight="false" outlineLevel="0" collapsed="false">
      <c r="A43" s="1" t="s">
        <v>383</v>
      </c>
      <c r="C43" s="19" t="s">
        <v>396</v>
      </c>
      <c r="D43" s="19" t="s">
        <v>18</v>
      </c>
      <c r="E43" s="20" t="n">
        <v>2.2</v>
      </c>
      <c r="F43" s="21" t="n">
        <v>0.07</v>
      </c>
      <c r="G43" s="24" t="s">
        <v>392</v>
      </c>
    </row>
    <row r="44" customFormat="false" ht="12.75" hidden="false" customHeight="false" outlineLevel="0" collapsed="false">
      <c r="A44" s="1" t="s">
        <v>383</v>
      </c>
      <c r="C44" s="19" t="s">
        <v>397</v>
      </c>
      <c r="D44" s="19" t="s">
        <v>51</v>
      </c>
      <c r="E44" s="20" t="n">
        <v>2.2</v>
      </c>
      <c r="F44" s="21" t="n">
        <v>0.07</v>
      </c>
      <c r="G44" s="24" t="s">
        <v>392</v>
      </c>
    </row>
    <row r="45" customFormat="false" ht="12.75" hidden="false" customHeight="false" outlineLevel="0" collapsed="false">
      <c r="A45" s="1" t="s">
        <v>383</v>
      </c>
      <c r="C45" s="19" t="s">
        <v>398</v>
      </c>
      <c r="D45" s="19" t="s">
        <v>24</v>
      </c>
      <c r="E45" s="20" t="n">
        <v>2.2</v>
      </c>
      <c r="F45" s="21" t="n">
        <v>0.07</v>
      </c>
      <c r="G45" s="24" t="s">
        <v>392</v>
      </c>
    </row>
    <row r="46" customFormat="false" ht="12.75" hidden="false" customHeight="false" outlineLevel="0" collapsed="false">
      <c r="A46" s="1" t="s">
        <v>383</v>
      </c>
      <c r="C46" s="19" t="s">
        <v>399</v>
      </c>
      <c r="D46" s="19" t="s">
        <v>13</v>
      </c>
      <c r="E46" s="20" t="n">
        <v>2.5</v>
      </c>
      <c r="F46" s="21" t="n">
        <v>0.17</v>
      </c>
      <c r="G46" s="24" t="s">
        <v>392</v>
      </c>
    </row>
    <row r="47" customFormat="false" ht="12.75" hidden="false" customHeight="false" outlineLevel="0" collapsed="false">
      <c r="A47" s="1" t="s">
        <v>383</v>
      </c>
      <c r="C47" s="19" t="s">
        <v>400</v>
      </c>
      <c r="D47" s="19" t="s">
        <v>13</v>
      </c>
      <c r="E47" s="20" t="n">
        <v>2.5</v>
      </c>
      <c r="F47" s="21" t="n">
        <v>0.21</v>
      </c>
      <c r="G47" s="24" t="s">
        <v>392</v>
      </c>
    </row>
    <row r="49" customFormat="false" ht="17.35" hidden="false" customHeight="false" outlineLevel="0" collapsed="false">
      <c r="C49" s="15" t="s">
        <v>4007</v>
      </c>
      <c r="D49" s="45" t="s">
        <v>1</v>
      </c>
      <c r="E49" s="4"/>
    </row>
    <row r="50" customFormat="false" ht="12.75" hidden="false" customHeight="false" outlineLevel="0" collapsed="false">
      <c r="A50" s="18" t="s">
        <v>1263</v>
      </c>
      <c r="B50" s="18"/>
      <c r="C50" s="78" t="s">
        <v>1264</v>
      </c>
      <c r="D50" s="79" t="s">
        <v>24</v>
      </c>
      <c r="E50" s="80"/>
      <c r="F50" s="81"/>
      <c r="G50" s="82"/>
      <c r="H50" s="83" t="s">
        <v>61</v>
      </c>
      <c r="I50" s="84" t="n">
        <v>0.41</v>
      </c>
      <c r="J50" s="83" t="s">
        <v>1239</v>
      </c>
      <c r="K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</row>
    <row r="51" customFormat="false" ht="12.75" hidden="false" customHeight="false" outlineLevel="0" collapsed="false">
      <c r="A51" s="18" t="s">
        <v>1263</v>
      </c>
      <c r="B51" s="18"/>
      <c r="C51" s="78" t="s">
        <v>1265</v>
      </c>
      <c r="D51" s="79" t="s">
        <v>79</v>
      </c>
      <c r="E51" s="80"/>
      <c r="F51" s="81"/>
      <c r="G51" s="82"/>
      <c r="H51" s="83" t="s">
        <v>168</v>
      </c>
      <c r="I51" s="84" t="n">
        <v>0.34</v>
      </c>
      <c r="J51" s="83" t="s">
        <v>1239</v>
      </c>
      <c r="K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</row>
    <row r="52" customFormat="false" ht="12.75" hidden="false" customHeight="false" outlineLevel="0" collapsed="false">
      <c r="A52" s="18" t="s">
        <v>1263</v>
      </c>
      <c r="B52" s="18"/>
      <c r="C52" s="78" t="s">
        <v>1266</v>
      </c>
      <c r="D52" s="79" t="s">
        <v>13</v>
      </c>
      <c r="E52" s="80"/>
      <c r="F52" s="81"/>
      <c r="G52" s="82"/>
      <c r="H52" s="83" t="s">
        <v>168</v>
      </c>
      <c r="I52" s="84" t="n">
        <v>0.69</v>
      </c>
      <c r="J52" s="83" t="s">
        <v>1239</v>
      </c>
      <c r="K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</row>
    <row r="53" customFormat="false" ht="12.75" hidden="false" customHeight="false" outlineLevel="0" collapsed="false">
      <c r="A53" s="18" t="s">
        <v>1263</v>
      </c>
      <c r="B53" s="18"/>
      <c r="C53" s="78" t="s">
        <v>1267</v>
      </c>
      <c r="D53" s="79" t="s">
        <v>390</v>
      </c>
      <c r="E53" s="80"/>
      <c r="F53" s="81"/>
      <c r="G53" s="82"/>
      <c r="H53" s="83" t="s">
        <v>168</v>
      </c>
      <c r="I53" s="84" t="n">
        <v>0.38</v>
      </c>
      <c r="J53" s="83" t="s">
        <v>1239</v>
      </c>
      <c r="K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</row>
    <row r="54" customFormat="false" ht="12.75" hidden="false" customHeight="false" outlineLevel="0" collapsed="false">
      <c r="A54" s="18" t="s">
        <v>1263</v>
      </c>
      <c r="B54" s="18"/>
      <c r="C54" s="78" t="s">
        <v>1268</v>
      </c>
      <c r="D54" s="79" t="s">
        <v>16</v>
      </c>
      <c r="E54" s="80"/>
      <c r="F54" s="81"/>
      <c r="G54" s="82"/>
      <c r="H54" s="83" t="s">
        <v>168</v>
      </c>
      <c r="I54" s="84" t="n">
        <v>0.34</v>
      </c>
      <c r="J54" s="83" t="s">
        <v>1239</v>
      </c>
      <c r="K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</row>
    <row r="55" customFormat="false" ht="12.75" hidden="false" customHeight="false" outlineLevel="0" collapsed="false">
      <c r="A55" s="18" t="s">
        <v>1263</v>
      </c>
      <c r="B55" s="18"/>
      <c r="C55" s="78" t="s">
        <v>1269</v>
      </c>
      <c r="D55" s="79" t="s">
        <v>51</v>
      </c>
      <c r="E55" s="80"/>
      <c r="F55" s="81"/>
      <c r="G55" s="82"/>
      <c r="H55" s="83" t="s">
        <v>168</v>
      </c>
      <c r="I55" s="84" t="n">
        <v>0.41</v>
      </c>
      <c r="J55" s="83" t="s">
        <v>1239</v>
      </c>
      <c r="K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</row>
    <row r="56" customFormat="false" ht="12.75" hidden="false" customHeight="false" outlineLevel="0" collapsed="false">
      <c r="A56" s="18" t="s">
        <v>1263</v>
      </c>
      <c r="B56" s="18"/>
      <c r="C56" s="78" t="s">
        <v>1270</v>
      </c>
      <c r="D56" s="79" t="s">
        <v>13</v>
      </c>
      <c r="E56" s="80"/>
      <c r="F56" s="81"/>
      <c r="G56" s="82"/>
      <c r="H56" s="83" t="s">
        <v>168</v>
      </c>
      <c r="I56" s="84" t="n">
        <v>0.39</v>
      </c>
      <c r="J56" s="83" t="s">
        <v>1239</v>
      </c>
      <c r="K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</row>
    <row r="57" customFormat="false" ht="12.75" hidden="false" customHeight="false" outlineLevel="0" collapsed="false">
      <c r="A57" s="18" t="s">
        <v>1263</v>
      </c>
      <c r="B57" s="18"/>
      <c r="C57" s="78" t="s">
        <v>1271</v>
      </c>
      <c r="D57" s="79" t="s">
        <v>20</v>
      </c>
      <c r="E57" s="80"/>
      <c r="F57" s="81"/>
      <c r="G57" s="82"/>
      <c r="H57" s="83" t="s">
        <v>168</v>
      </c>
      <c r="I57" s="84" t="n">
        <v>0.31</v>
      </c>
      <c r="J57" s="83" t="s">
        <v>1239</v>
      </c>
      <c r="K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</row>
    <row r="58" customFormat="false" ht="12.75" hidden="false" customHeight="false" outlineLevel="0" collapsed="false">
      <c r="A58" s="18" t="s">
        <v>1263</v>
      </c>
      <c r="B58" s="18"/>
      <c r="C58" s="78" t="s">
        <v>1272</v>
      </c>
      <c r="D58" s="79" t="s">
        <v>70</v>
      </c>
      <c r="E58" s="80"/>
      <c r="F58" s="81"/>
      <c r="G58" s="82"/>
      <c r="H58" s="83" t="s">
        <v>168</v>
      </c>
      <c r="I58" s="84" t="n">
        <v>0.39</v>
      </c>
      <c r="J58" s="83" t="s">
        <v>1239</v>
      </c>
      <c r="K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</row>
    <row r="59" customFormat="false" ht="12.75" hidden="false" customHeight="false" outlineLevel="0" collapsed="false">
      <c r="A59" s="18" t="s">
        <v>1263</v>
      </c>
      <c r="B59" s="18"/>
      <c r="C59" s="78" t="s">
        <v>1273</v>
      </c>
      <c r="D59" s="79" t="s">
        <v>13</v>
      </c>
      <c r="E59" s="80"/>
      <c r="F59" s="81"/>
      <c r="G59" s="82"/>
      <c r="H59" s="83" t="s">
        <v>168</v>
      </c>
      <c r="I59" s="84" t="n">
        <v>0.61</v>
      </c>
      <c r="J59" s="83" t="s">
        <v>1239</v>
      </c>
      <c r="K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</row>
    <row r="60" customFormat="false" ht="12.75" hidden="false" customHeight="false" outlineLevel="0" collapsed="false">
      <c r="A60" s="18" t="s">
        <v>1263</v>
      </c>
      <c r="B60" s="18"/>
      <c r="C60" s="78" t="s">
        <v>1274</v>
      </c>
      <c r="D60" s="79" t="s">
        <v>13</v>
      </c>
      <c r="E60" s="80"/>
      <c r="F60" s="81"/>
      <c r="G60" s="82"/>
      <c r="H60" s="83" t="s">
        <v>168</v>
      </c>
      <c r="I60" s="84" t="n">
        <v>0.46</v>
      </c>
      <c r="J60" s="83" t="s">
        <v>1239</v>
      </c>
      <c r="K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</row>
    <row r="61" customFormat="false" ht="12.75" hidden="false" customHeight="false" outlineLevel="0" collapsed="false">
      <c r="A61" s="18" t="s">
        <v>1263</v>
      </c>
      <c r="B61" s="18"/>
      <c r="C61" s="78" t="s">
        <v>1275</v>
      </c>
      <c r="D61" s="79" t="s">
        <v>88</v>
      </c>
      <c r="E61" s="80"/>
      <c r="F61" s="81"/>
      <c r="G61" s="82"/>
      <c r="H61" s="83" t="s">
        <v>168</v>
      </c>
      <c r="I61" s="84" t="n">
        <v>0.31</v>
      </c>
      <c r="J61" s="83" t="s">
        <v>1239</v>
      </c>
      <c r="K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</row>
    <row r="62" customFormat="false" ht="12.75" hidden="false" customHeight="false" outlineLevel="0" collapsed="false">
      <c r="A62" s="18" t="s">
        <v>1263</v>
      </c>
      <c r="B62" s="18"/>
      <c r="C62" s="78" t="s">
        <v>1276</v>
      </c>
      <c r="D62" s="79" t="s">
        <v>1277</v>
      </c>
      <c r="E62" s="80"/>
      <c r="F62" s="81"/>
      <c r="G62" s="82"/>
      <c r="H62" s="83" t="s">
        <v>168</v>
      </c>
      <c r="I62" s="84" t="n">
        <v>0.31</v>
      </c>
      <c r="J62" s="83" t="s">
        <v>1239</v>
      </c>
      <c r="K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</row>
    <row r="63" customFormat="false" ht="12.75" hidden="false" customHeight="false" outlineLevel="0" collapsed="false">
      <c r="A63" s="18" t="s">
        <v>1263</v>
      </c>
      <c r="B63" s="18"/>
      <c r="C63" s="78" t="s">
        <v>1278</v>
      </c>
      <c r="D63" s="79" t="s">
        <v>13</v>
      </c>
      <c r="E63" s="80"/>
      <c r="F63" s="81"/>
      <c r="G63" s="82"/>
      <c r="H63" s="83" t="s">
        <v>168</v>
      </c>
      <c r="I63" s="84" t="n">
        <v>0.65</v>
      </c>
      <c r="J63" s="83" t="s">
        <v>1239</v>
      </c>
      <c r="K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</row>
    <row r="65" customFormat="false" ht="17.35" hidden="false" customHeight="false" outlineLevel="0" collapsed="false">
      <c r="C65" s="15" t="s">
        <v>1583</v>
      </c>
      <c r="D65" s="45"/>
      <c r="E65" s="4"/>
    </row>
    <row r="66" customFormat="false" ht="12.75" hidden="false" customHeight="false" outlineLevel="0" collapsed="false">
      <c r="A66" s="18" t="s">
        <v>1584</v>
      </c>
      <c r="B66" s="18"/>
      <c r="C66" s="78" t="s">
        <v>1585</v>
      </c>
      <c r="D66" s="79" t="s">
        <v>1277</v>
      </c>
      <c r="E66" s="80"/>
      <c r="F66" s="81"/>
      <c r="G66" s="82"/>
      <c r="H66" s="83" t="s">
        <v>61</v>
      </c>
      <c r="I66" s="84" t="n">
        <v>2.45</v>
      </c>
      <c r="J66" s="83" t="s">
        <v>1526</v>
      </c>
      <c r="K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</row>
    <row r="67" customFormat="false" ht="12.75" hidden="false" customHeight="false" outlineLevel="0" collapsed="false">
      <c r="A67" s="18" t="s">
        <v>1584</v>
      </c>
      <c r="B67" s="18"/>
      <c r="C67" s="78" t="s">
        <v>1586</v>
      </c>
      <c r="D67" s="79" t="s">
        <v>79</v>
      </c>
      <c r="E67" s="80"/>
      <c r="F67" s="81"/>
      <c r="G67" s="82"/>
      <c r="H67" s="83" t="s">
        <v>61</v>
      </c>
      <c r="I67" s="84" t="n">
        <v>0.94</v>
      </c>
      <c r="J67" s="83" t="s">
        <v>1526</v>
      </c>
      <c r="K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</row>
    <row r="68" customFormat="false" ht="12.75" hidden="false" customHeight="false" outlineLevel="0" collapsed="false">
      <c r="A68" s="18" t="s">
        <v>1584</v>
      </c>
      <c r="B68" s="18"/>
      <c r="C68" s="78" t="s">
        <v>1587</v>
      </c>
      <c r="D68" s="79" t="s">
        <v>13</v>
      </c>
      <c r="E68" s="80"/>
      <c r="F68" s="81"/>
      <c r="G68" s="82"/>
      <c r="H68" s="83" t="s">
        <v>168</v>
      </c>
      <c r="I68" s="84" t="n">
        <v>3.39</v>
      </c>
      <c r="J68" s="83" t="s">
        <v>1526</v>
      </c>
      <c r="K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</row>
    <row r="69" customFormat="false" ht="12.75" hidden="false" customHeight="false" outlineLevel="0" collapsed="false">
      <c r="A69" s="18" t="s">
        <v>1584</v>
      </c>
      <c r="B69" s="18"/>
      <c r="C69" s="78" t="s">
        <v>1588</v>
      </c>
      <c r="D69" s="79" t="s">
        <v>70</v>
      </c>
      <c r="E69" s="80"/>
      <c r="F69" s="81"/>
      <c r="G69" s="82"/>
      <c r="H69" s="83" t="s">
        <v>168</v>
      </c>
      <c r="I69" s="84" t="n">
        <v>0.49</v>
      </c>
      <c r="J69" s="83" t="s">
        <v>1526</v>
      </c>
      <c r="K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</row>
    <row r="70" customFormat="false" ht="12.75" hidden="false" customHeight="false" outlineLevel="0" collapsed="false">
      <c r="A70" s="18" t="s">
        <v>1584</v>
      </c>
      <c r="B70" s="18"/>
      <c r="C70" s="78" t="s">
        <v>1589</v>
      </c>
      <c r="D70" s="79" t="s">
        <v>88</v>
      </c>
      <c r="E70" s="80"/>
      <c r="F70" s="81"/>
      <c r="G70" s="82"/>
      <c r="H70" s="83" t="s">
        <v>168</v>
      </c>
      <c r="I70" s="84" t="n">
        <v>0.85</v>
      </c>
      <c r="J70" s="83" t="s">
        <v>1526</v>
      </c>
      <c r="K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</row>
    <row r="71" customFormat="false" ht="12.75" hidden="false" customHeight="false" outlineLevel="0" collapsed="false">
      <c r="A71" s="18" t="s">
        <v>1584</v>
      </c>
      <c r="B71" s="18"/>
      <c r="C71" s="78" t="s">
        <v>1590</v>
      </c>
      <c r="D71" s="79" t="s">
        <v>13</v>
      </c>
      <c r="E71" s="80"/>
      <c r="F71" s="81"/>
      <c r="G71" s="82"/>
      <c r="H71" s="83" t="s">
        <v>168</v>
      </c>
      <c r="I71" s="84" t="n">
        <v>1.75</v>
      </c>
      <c r="J71" s="83" t="s">
        <v>1526</v>
      </c>
      <c r="K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</row>
    <row r="72" customFormat="false" ht="12.75" hidden="false" customHeight="false" outlineLevel="0" collapsed="false">
      <c r="A72" s="18" t="s">
        <v>1584</v>
      </c>
      <c r="B72" s="18"/>
      <c r="C72" s="78" t="s">
        <v>1591</v>
      </c>
      <c r="D72" s="79" t="s">
        <v>13</v>
      </c>
      <c r="E72" s="80"/>
      <c r="F72" s="81"/>
      <c r="G72" s="82"/>
      <c r="H72" s="83" t="s">
        <v>168</v>
      </c>
      <c r="I72" s="84" t="n">
        <v>1.79</v>
      </c>
      <c r="J72" s="83" t="s">
        <v>1526</v>
      </c>
      <c r="K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</row>
    <row r="73" customFormat="false" ht="12.75" hidden="false" customHeight="false" outlineLevel="0" collapsed="false">
      <c r="A73" s="18" t="s">
        <v>1584</v>
      </c>
      <c r="B73" s="18"/>
      <c r="C73" s="78" t="s">
        <v>1592</v>
      </c>
      <c r="D73" s="79" t="s">
        <v>13</v>
      </c>
      <c r="E73" s="80"/>
      <c r="F73" s="81"/>
      <c r="G73" s="82"/>
      <c r="H73" s="83" t="s">
        <v>168</v>
      </c>
      <c r="I73" s="84" t="n">
        <v>0.49</v>
      </c>
      <c r="J73" s="83" t="s">
        <v>1526</v>
      </c>
      <c r="K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</row>
    <row r="74" customFormat="false" ht="12.75" hidden="false" customHeight="false" outlineLevel="0" collapsed="false">
      <c r="A74" s="18" t="s">
        <v>1584</v>
      </c>
      <c r="B74" s="18"/>
      <c r="C74" s="78" t="s">
        <v>1593</v>
      </c>
      <c r="D74" s="79" t="s">
        <v>390</v>
      </c>
      <c r="E74" s="80"/>
      <c r="F74" s="81"/>
      <c r="G74" s="82"/>
      <c r="H74" s="83" t="s">
        <v>168</v>
      </c>
      <c r="I74" s="84" t="n">
        <v>0.49</v>
      </c>
      <c r="J74" s="83" t="s">
        <v>1526</v>
      </c>
      <c r="K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</row>
    <row r="75" customFormat="false" ht="12.75" hidden="false" customHeight="false" outlineLevel="0" collapsed="false">
      <c r="A75" s="18" t="s">
        <v>1584</v>
      </c>
      <c r="B75" s="18"/>
      <c r="C75" s="78" t="s">
        <v>1594</v>
      </c>
      <c r="D75" s="79" t="s">
        <v>13</v>
      </c>
      <c r="E75" s="80"/>
      <c r="F75" s="81"/>
      <c r="G75" s="82"/>
      <c r="H75" s="83" t="s">
        <v>168</v>
      </c>
      <c r="I75" s="84" t="n">
        <v>3.49</v>
      </c>
      <c r="J75" s="83" t="s">
        <v>1526</v>
      </c>
      <c r="K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</row>
    <row r="76" customFormat="false" ht="12.75" hidden="false" customHeight="false" outlineLevel="0" collapsed="false">
      <c r="A76" s="18" t="s">
        <v>1584</v>
      </c>
      <c r="B76" s="18"/>
      <c r="C76" s="78" t="s">
        <v>1595</v>
      </c>
      <c r="D76" s="79" t="s">
        <v>13</v>
      </c>
      <c r="E76" s="80"/>
      <c r="F76" s="81"/>
      <c r="G76" s="82"/>
      <c r="H76" s="83" t="s">
        <v>168</v>
      </c>
      <c r="I76" s="84" t="n">
        <v>2.99</v>
      </c>
      <c r="J76" s="83" t="s">
        <v>1526</v>
      </c>
      <c r="K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</row>
    <row r="77" customFormat="false" ht="12.75" hidden="false" customHeight="false" outlineLevel="0" collapsed="false">
      <c r="A77" s="18"/>
    </row>
    <row r="78" customFormat="false" ht="17.35" hidden="false" customHeight="false" outlineLevel="0" collapsed="false">
      <c r="C78" s="15" t="s">
        <v>2302</v>
      </c>
      <c r="D78" s="45" t="s">
        <v>1</v>
      </c>
      <c r="E78" s="4"/>
    </row>
    <row r="79" customFormat="false" ht="12.75" hidden="false" customHeight="false" outlineLevel="0" collapsed="false">
      <c r="A79" s="1" t="s">
        <v>2303</v>
      </c>
      <c r="C79" s="19" t="s">
        <v>2304</v>
      </c>
      <c r="D79" s="19" t="s">
        <v>13</v>
      </c>
      <c r="E79" s="20" t="n">
        <v>1.5</v>
      </c>
      <c r="F79" s="21" t="n">
        <v>1.28</v>
      </c>
      <c r="G79" s="24" t="s">
        <v>2251</v>
      </c>
    </row>
    <row r="80" customFormat="false" ht="12.75" hidden="false" customHeight="false" outlineLevel="0" collapsed="false">
      <c r="A80" s="1" t="s">
        <v>2303</v>
      </c>
      <c r="C80" s="19" t="s">
        <v>2305</v>
      </c>
      <c r="D80" s="19" t="s">
        <v>70</v>
      </c>
      <c r="E80" s="20" t="n">
        <v>1.8</v>
      </c>
      <c r="F80" s="21" t="n">
        <v>1.15</v>
      </c>
      <c r="G80" s="24" t="s">
        <v>2251</v>
      </c>
    </row>
    <row r="81" customFormat="false" ht="12.75" hidden="false" customHeight="false" outlineLevel="0" collapsed="false">
      <c r="A81" s="1" t="s">
        <v>2303</v>
      </c>
      <c r="C81" s="19" t="s">
        <v>2306</v>
      </c>
      <c r="D81" s="19" t="s">
        <v>88</v>
      </c>
      <c r="E81" s="20" t="n">
        <v>1.9</v>
      </c>
      <c r="F81" s="21" t="n">
        <v>1.15</v>
      </c>
      <c r="G81" s="24" t="s">
        <v>2251</v>
      </c>
    </row>
    <row r="82" customFormat="false" ht="12.75" hidden="false" customHeight="false" outlineLevel="0" collapsed="false">
      <c r="A82" s="1" t="s">
        <v>2303</v>
      </c>
      <c r="C82" s="19" t="s">
        <v>2307</v>
      </c>
      <c r="D82" s="19" t="s">
        <v>49</v>
      </c>
      <c r="E82" s="20" t="n">
        <v>1.9</v>
      </c>
      <c r="F82" s="21" t="n">
        <v>1.15</v>
      </c>
      <c r="G82" s="24" t="s">
        <v>2251</v>
      </c>
    </row>
    <row r="83" customFormat="false" ht="12.75" hidden="false" customHeight="false" outlineLevel="0" collapsed="false">
      <c r="A83" s="1" t="s">
        <v>2303</v>
      </c>
      <c r="C83" s="19" t="s">
        <v>2308</v>
      </c>
      <c r="D83" s="19" t="s">
        <v>51</v>
      </c>
      <c r="E83" s="20" t="n">
        <v>1.9</v>
      </c>
      <c r="F83" s="21" t="n">
        <v>1.15</v>
      </c>
      <c r="G83" s="24" t="s">
        <v>2251</v>
      </c>
    </row>
    <row r="84" customFormat="false" ht="12.75" hidden="false" customHeight="false" outlineLevel="0" collapsed="false">
      <c r="A84" s="1" t="s">
        <v>2303</v>
      </c>
      <c r="C84" s="19" t="s">
        <v>2309</v>
      </c>
      <c r="D84" s="19" t="s">
        <v>24</v>
      </c>
      <c r="E84" s="20" t="n">
        <v>2</v>
      </c>
      <c r="F84" s="21" t="n">
        <v>1.15</v>
      </c>
      <c r="G84" s="24" t="s">
        <v>2251</v>
      </c>
    </row>
    <row r="85" customFormat="false" ht="12.75" hidden="false" customHeight="false" outlineLevel="0" collapsed="false">
      <c r="A85" s="1" t="s">
        <v>2303</v>
      </c>
      <c r="C85" s="19" t="s">
        <v>2310</v>
      </c>
      <c r="D85" s="19" t="s">
        <v>16</v>
      </c>
      <c r="E85" s="20" t="n">
        <v>2</v>
      </c>
      <c r="F85" s="21" t="n">
        <v>1.15</v>
      </c>
      <c r="G85" s="24" t="s">
        <v>2251</v>
      </c>
    </row>
    <row r="86" customFormat="false" ht="12.75" hidden="false" customHeight="false" outlineLevel="0" collapsed="false">
      <c r="A86" s="1" t="s">
        <v>2303</v>
      </c>
      <c r="C86" s="19" t="s">
        <v>2311</v>
      </c>
      <c r="D86" s="19" t="s">
        <v>13</v>
      </c>
      <c r="E86" s="20" t="n">
        <v>2</v>
      </c>
      <c r="F86" s="21" t="n">
        <v>1.44</v>
      </c>
      <c r="G86" s="24" t="s">
        <v>2251</v>
      </c>
    </row>
    <row r="87" customFormat="false" ht="12.75" hidden="false" customHeight="false" outlineLevel="0" collapsed="false">
      <c r="A87" s="1" t="s">
        <v>2303</v>
      </c>
      <c r="C87" s="19" t="s">
        <v>2312</v>
      </c>
      <c r="D87" s="19" t="s">
        <v>26</v>
      </c>
      <c r="E87" s="20" t="n">
        <v>2.2</v>
      </c>
      <c r="F87" s="21" t="n">
        <v>1.15</v>
      </c>
      <c r="G87" s="24" t="s">
        <v>2251</v>
      </c>
    </row>
    <row r="89" customFormat="false" ht="17.35" hidden="false" customHeight="false" outlineLevel="0" collapsed="false">
      <c r="C89" s="15" t="s">
        <v>2749</v>
      </c>
      <c r="D89" s="45" t="s">
        <v>1</v>
      </c>
      <c r="E89" s="4"/>
    </row>
    <row r="90" customFormat="false" ht="12.75" hidden="false" customHeight="false" outlineLevel="0" collapsed="false">
      <c r="A90" s="18" t="s">
        <v>2750</v>
      </c>
      <c r="B90" s="18"/>
      <c r="C90" s="78" t="s">
        <v>2751</v>
      </c>
      <c r="D90" s="79" t="s">
        <v>51</v>
      </c>
      <c r="E90" s="80"/>
      <c r="F90" s="81"/>
      <c r="G90" s="82"/>
      <c r="H90" s="83" t="s">
        <v>61</v>
      </c>
      <c r="I90" s="84" t="n">
        <v>0.75</v>
      </c>
      <c r="J90" s="83"/>
      <c r="K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</row>
    <row r="91" customFormat="false" ht="12.75" hidden="false" customHeight="false" outlineLevel="0" collapsed="false">
      <c r="A91" s="18" t="s">
        <v>2750</v>
      </c>
      <c r="B91" s="18"/>
      <c r="C91" s="78" t="s">
        <v>2752</v>
      </c>
      <c r="D91" s="79" t="s">
        <v>88</v>
      </c>
      <c r="E91" s="80"/>
      <c r="F91" s="81"/>
      <c r="G91" s="82"/>
      <c r="H91" s="83" t="s">
        <v>61</v>
      </c>
      <c r="I91" s="84" t="n">
        <v>0.75</v>
      </c>
      <c r="J91" s="83"/>
      <c r="K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</row>
    <row r="92" customFormat="false" ht="12.75" hidden="false" customHeight="false" outlineLevel="0" collapsed="false">
      <c r="A92" s="18" t="s">
        <v>2750</v>
      </c>
      <c r="B92" s="18"/>
      <c r="C92" s="78" t="s">
        <v>2753</v>
      </c>
      <c r="D92" s="79" t="s">
        <v>79</v>
      </c>
      <c r="E92" s="80"/>
      <c r="F92" s="81"/>
      <c r="G92" s="82"/>
      <c r="H92" s="83" t="s">
        <v>61</v>
      </c>
      <c r="I92" s="84" t="n">
        <v>0.85</v>
      </c>
      <c r="J92" s="83"/>
      <c r="K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</row>
    <row r="93" customFormat="false" ht="12.75" hidden="false" customHeight="false" outlineLevel="0" collapsed="false">
      <c r="A93" s="18" t="s">
        <v>2750</v>
      </c>
      <c r="B93" s="18"/>
      <c r="C93" s="78" t="s">
        <v>2754</v>
      </c>
      <c r="D93" s="79" t="s">
        <v>13</v>
      </c>
      <c r="E93" s="80"/>
      <c r="F93" s="81"/>
      <c r="G93" s="82"/>
      <c r="H93" s="83" t="s">
        <v>61</v>
      </c>
      <c r="I93" s="84" t="n">
        <v>2.49</v>
      </c>
      <c r="J93" s="83"/>
      <c r="K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</row>
    <row r="94" customFormat="false" ht="12.75" hidden="false" customHeight="false" outlineLevel="0" collapsed="false">
      <c r="A94" s="18" t="s">
        <v>2750</v>
      </c>
      <c r="B94" s="18"/>
      <c r="C94" s="78" t="s">
        <v>2755</v>
      </c>
      <c r="D94" s="79" t="s">
        <v>49</v>
      </c>
      <c r="E94" s="80"/>
      <c r="F94" s="81"/>
      <c r="G94" s="82"/>
      <c r="H94" s="83" t="s">
        <v>61</v>
      </c>
      <c r="I94" s="84" t="n">
        <v>0.75</v>
      </c>
      <c r="J94" s="83"/>
      <c r="K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</row>
    <row r="95" customFormat="false" ht="12.75" hidden="false" customHeight="false" outlineLevel="0" collapsed="false">
      <c r="A95" s="18" t="s">
        <v>2750</v>
      </c>
      <c r="B95" s="18"/>
      <c r="C95" s="78" t="s">
        <v>2756</v>
      </c>
      <c r="D95" s="79" t="s">
        <v>70</v>
      </c>
      <c r="E95" s="80"/>
      <c r="F95" s="81"/>
      <c r="G95" s="82"/>
      <c r="H95" s="83" t="s">
        <v>168</v>
      </c>
      <c r="I95" s="84" t="n">
        <v>0.75</v>
      </c>
      <c r="J95" s="83"/>
      <c r="K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</row>
    <row r="96" customFormat="false" ht="12.75" hidden="false" customHeight="false" outlineLevel="0" collapsed="false">
      <c r="A96" s="18" t="s">
        <v>2750</v>
      </c>
      <c r="B96" s="18"/>
      <c r="C96" s="78" t="s">
        <v>2757</v>
      </c>
      <c r="D96" s="79" t="s">
        <v>13</v>
      </c>
      <c r="E96" s="80"/>
      <c r="F96" s="81"/>
      <c r="G96" s="82"/>
      <c r="H96" s="83" t="s">
        <v>168</v>
      </c>
      <c r="I96" s="84" t="n">
        <v>1.69</v>
      </c>
      <c r="J96" s="83"/>
      <c r="K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</row>
    <row r="97" customFormat="false" ht="12.75" hidden="false" customHeight="false" outlineLevel="0" collapsed="false">
      <c r="A97" s="18" t="s">
        <v>2750</v>
      </c>
      <c r="B97" s="18"/>
      <c r="C97" s="78" t="s">
        <v>2758</v>
      </c>
      <c r="D97" s="79" t="s">
        <v>16</v>
      </c>
      <c r="E97" s="80"/>
      <c r="F97" s="81"/>
      <c r="G97" s="82"/>
      <c r="H97" s="83" t="s">
        <v>168</v>
      </c>
      <c r="I97" s="84" t="n">
        <v>0.75</v>
      </c>
      <c r="J97" s="83"/>
      <c r="K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</row>
    <row r="98" customFormat="false" ht="12.75" hidden="false" customHeight="false" outlineLevel="0" collapsed="false">
      <c r="A98" s="18" t="s">
        <v>2750</v>
      </c>
      <c r="B98" s="18"/>
      <c r="C98" s="78" t="s">
        <v>2759</v>
      </c>
      <c r="D98" s="79" t="s">
        <v>13</v>
      </c>
      <c r="E98" s="80"/>
      <c r="F98" s="81"/>
      <c r="G98" s="82"/>
      <c r="H98" s="83" t="s">
        <v>168</v>
      </c>
      <c r="I98" s="84" t="n">
        <v>4.38</v>
      </c>
      <c r="J98" s="83"/>
      <c r="K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</row>
    <row r="99" customFormat="false" ht="12.75" hidden="false" customHeight="false" outlineLevel="0" collapsed="false">
      <c r="A99" s="18" t="s">
        <v>2750</v>
      </c>
      <c r="B99" s="18"/>
      <c r="C99" s="78" t="s">
        <v>2760</v>
      </c>
      <c r="D99" s="79" t="s">
        <v>24</v>
      </c>
      <c r="E99" s="80"/>
      <c r="F99" s="81"/>
      <c r="G99" s="82"/>
      <c r="H99" s="83" t="s">
        <v>168</v>
      </c>
      <c r="I99" s="84" t="n">
        <v>0.75</v>
      </c>
      <c r="J99" s="83"/>
      <c r="K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</row>
    <row r="100" customFormat="false" ht="12.75" hidden="false" customHeight="false" outlineLevel="0" collapsed="false">
      <c r="A100" s="18" t="s">
        <v>2750</v>
      </c>
      <c r="B100" s="18"/>
      <c r="C100" s="78" t="s">
        <v>2761</v>
      </c>
      <c r="D100" s="79" t="s">
        <v>13</v>
      </c>
      <c r="E100" s="80"/>
      <c r="F100" s="81"/>
      <c r="G100" s="82"/>
      <c r="H100" s="83" t="s">
        <v>168</v>
      </c>
      <c r="I100" s="84" t="n">
        <v>0.75</v>
      </c>
      <c r="J100" s="83"/>
      <c r="K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</row>
    <row r="101" customFormat="false" ht="12.75" hidden="false" customHeight="false" outlineLevel="0" collapsed="false">
      <c r="A101" s="18" t="s">
        <v>2750</v>
      </c>
      <c r="B101" s="18"/>
      <c r="C101" s="78" t="s">
        <v>2762</v>
      </c>
      <c r="D101" s="79" t="s">
        <v>20</v>
      </c>
      <c r="E101" s="80"/>
      <c r="F101" s="81"/>
      <c r="G101" s="82"/>
      <c r="H101" s="83" t="s">
        <v>168</v>
      </c>
      <c r="I101" s="84" t="n">
        <v>0.75</v>
      </c>
      <c r="J101" s="83"/>
      <c r="K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</row>
    <row r="102" customFormat="false" ht="12.75" hidden="false" customHeight="false" outlineLevel="0" collapsed="false">
      <c r="A102" s="18" t="s">
        <v>2750</v>
      </c>
      <c r="B102" s="18"/>
      <c r="C102" s="78" t="s">
        <v>2763</v>
      </c>
      <c r="D102" s="79" t="s">
        <v>13</v>
      </c>
      <c r="E102" s="80"/>
      <c r="F102" s="81"/>
      <c r="G102" s="82"/>
      <c r="H102" s="83" t="s">
        <v>168</v>
      </c>
      <c r="I102" s="84" t="n">
        <v>2.49</v>
      </c>
      <c r="J102" s="83"/>
      <c r="K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</row>
    <row r="103" customFormat="false" ht="12.75" hidden="false" customHeight="false" outlineLevel="0" collapsed="false">
      <c r="A103" s="18" t="s">
        <v>2750</v>
      </c>
      <c r="B103" s="18"/>
      <c r="C103" s="78" t="s">
        <v>2764</v>
      </c>
      <c r="D103" s="79" t="s">
        <v>2202</v>
      </c>
      <c r="E103" s="80"/>
      <c r="F103" s="81"/>
      <c r="G103" s="82"/>
      <c r="H103" s="83" t="s">
        <v>168</v>
      </c>
      <c r="I103" s="84" t="n">
        <v>0.75</v>
      </c>
      <c r="J103" s="83"/>
      <c r="K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</row>
    <row r="104" customFormat="false" ht="12.75" hidden="false" customHeight="false" outlineLevel="0" collapsed="false">
      <c r="A104" s="18" t="s">
        <v>2750</v>
      </c>
      <c r="B104" s="18"/>
      <c r="C104" s="78" t="s">
        <v>2765</v>
      </c>
      <c r="D104" s="79" t="s">
        <v>390</v>
      </c>
      <c r="E104" s="80"/>
      <c r="F104" s="81"/>
      <c r="G104" s="82"/>
      <c r="H104" s="83" t="s">
        <v>168</v>
      </c>
      <c r="I104" s="84" t="n">
        <v>0.75</v>
      </c>
      <c r="J104" s="83"/>
      <c r="K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</row>
    <row r="106" customFormat="false" ht="17.35" hidden="false" customHeight="false" outlineLevel="0" collapsed="false">
      <c r="C106" s="15" t="s">
        <v>2871</v>
      </c>
      <c r="D106" s="45" t="s">
        <v>1</v>
      </c>
    </row>
    <row r="107" customFormat="false" ht="17.35" hidden="false" customHeight="false" outlineLevel="0" collapsed="false">
      <c r="C107" s="15" t="s">
        <v>2872</v>
      </c>
      <c r="D107" s="45" t="s">
        <v>1</v>
      </c>
    </row>
    <row r="108" customFormat="false" ht="12.75" hidden="false" customHeight="false" outlineLevel="0" collapsed="false">
      <c r="A108" s="1" t="s">
        <v>2873</v>
      </c>
      <c r="C108" s="19" t="s">
        <v>2874</v>
      </c>
      <c r="D108" s="19" t="s">
        <v>49</v>
      </c>
      <c r="E108" s="20" t="n">
        <v>2.3</v>
      </c>
      <c r="F108" s="21" t="n">
        <v>0.14</v>
      </c>
      <c r="G108" s="24" t="s">
        <v>2875</v>
      </c>
    </row>
    <row r="109" customFormat="false" ht="12.75" hidden="false" customHeight="false" outlineLevel="0" collapsed="false">
      <c r="A109" s="1" t="s">
        <v>2873</v>
      </c>
      <c r="C109" s="19" t="s">
        <v>2876</v>
      </c>
      <c r="D109" s="19" t="s">
        <v>79</v>
      </c>
      <c r="E109" s="20" t="n">
        <v>2.4</v>
      </c>
      <c r="F109" s="21" t="n">
        <v>0.14</v>
      </c>
      <c r="G109" s="24" t="s">
        <v>2875</v>
      </c>
    </row>
    <row r="110" customFormat="false" ht="12.75" hidden="false" customHeight="false" outlineLevel="0" collapsed="false">
      <c r="A110" s="1" t="s">
        <v>2873</v>
      </c>
      <c r="C110" s="19" t="s">
        <v>2877</v>
      </c>
      <c r="D110" s="19" t="s">
        <v>13</v>
      </c>
      <c r="E110" s="20" t="n">
        <v>2.2</v>
      </c>
      <c r="F110" s="21" t="n">
        <v>0.25</v>
      </c>
      <c r="G110" s="24" t="s">
        <v>2875</v>
      </c>
    </row>
    <row r="111" customFormat="false" ht="12.75" hidden="false" customHeight="false" outlineLevel="0" collapsed="false">
      <c r="A111" s="1" t="s">
        <v>2873</v>
      </c>
      <c r="C111" s="19" t="s">
        <v>2878</v>
      </c>
      <c r="D111" s="19" t="s">
        <v>88</v>
      </c>
      <c r="E111" s="20" t="n">
        <v>2.4</v>
      </c>
      <c r="F111" s="21" t="n">
        <v>0.11</v>
      </c>
      <c r="G111" s="69" t="s">
        <v>2875</v>
      </c>
    </row>
    <row r="113" customFormat="false" ht="17.35" hidden="false" customHeight="false" outlineLevel="0" collapsed="false">
      <c r="C113" s="15" t="s">
        <v>4008</v>
      </c>
      <c r="D113" s="45" t="s">
        <v>1</v>
      </c>
      <c r="E113" s="4"/>
    </row>
    <row r="114" customFormat="false" ht="12.75" hidden="false" customHeight="false" outlineLevel="0" collapsed="false">
      <c r="A114" s="18" t="s">
        <v>2879</v>
      </c>
      <c r="B114" s="18"/>
      <c r="C114" s="102" t="s">
        <v>2880</v>
      </c>
      <c r="D114" s="79" t="s">
        <v>2881</v>
      </c>
      <c r="E114" s="80"/>
      <c r="F114" s="81"/>
      <c r="G114" s="82"/>
      <c r="H114" s="83" t="s">
        <v>168</v>
      </c>
      <c r="I114" s="84" t="n">
        <v>0.33</v>
      </c>
      <c r="J114" s="83" t="s">
        <v>169</v>
      </c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</row>
    <row r="115" customFormat="false" ht="12.75" hidden="false" customHeight="false" outlineLevel="0" collapsed="false">
      <c r="A115" s="18" t="s">
        <v>2879</v>
      </c>
      <c r="B115" s="18"/>
      <c r="C115" s="78" t="s">
        <v>2882</v>
      </c>
      <c r="D115" s="79" t="s">
        <v>13</v>
      </c>
      <c r="E115" s="80"/>
      <c r="F115" s="81"/>
      <c r="G115" s="82"/>
      <c r="H115" s="83" t="s">
        <v>168</v>
      </c>
      <c r="I115" s="84" t="n">
        <v>0.31</v>
      </c>
      <c r="J115" s="83" t="s">
        <v>169</v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</row>
    <row r="116" customFormat="false" ht="12.75" hidden="false" customHeight="false" outlineLevel="0" collapsed="false">
      <c r="A116" s="18" t="s">
        <v>2879</v>
      </c>
      <c r="B116" s="18"/>
      <c r="C116" s="78" t="s">
        <v>2883</v>
      </c>
      <c r="D116" s="79" t="s">
        <v>51</v>
      </c>
      <c r="E116" s="80"/>
      <c r="F116" s="81"/>
      <c r="G116" s="82"/>
      <c r="H116" s="83" t="s">
        <v>168</v>
      </c>
      <c r="I116" s="84" t="n">
        <v>0.13</v>
      </c>
      <c r="J116" s="83" t="s">
        <v>169</v>
      </c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</row>
    <row r="117" customFormat="false" ht="12.75" hidden="false" customHeight="false" outlineLevel="0" collapsed="false">
      <c r="A117" s="18" t="s">
        <v>2879</v>
      </c>
      <c r="B117" s="18"/>
      <c r="C117" s="78" t="s">
        <v>2884</v>
      </c>
      <c r="D117" s="79" t="s">
        <v>2881</v>
      </c>
      <c r="E117" s="80"/>
      <c r="F117" s="81"/>
      <c r="G117" s="82"/>
      <c r="H117" s="83" t="s">
        <v>168</v>
      </c>
      <c r="I117" s="84" t="n">
        <v>0.32</v>
      </c>
      <c r="J117" s="83" t="s">
        <v>169</v>
      </c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</row>
    <row r="118" customFormat="false" ht="12.75" hidden="false" customHeight="false" outlineLevel="0" collapsed="false">
      <c r="A118" s="18" t="s">
        <v>2879</v>
      </c>
      <c r="B118" s="18" t="s">
        <v>2885</v>
      </c>
      <c r="C118" s="79" t="s">
        <v>2886</v>
      </c>
      <c r="D118" s="79" t="s">
        <v>2881</v>
      </c>
      <c r="E118" s="80"/>
      <c r="F118" s="81"/>
      <c r="G118" s="82"/>
      <c r="H118" s="83" t="s">
        <v>168</v>
      </c>
      <c r="I118" s="84" t="n">
        <v>0.23</v>
      </c>
      <c r="J118" s="83" t="s">
        <v>169</v>
      </c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</row>
    <row r="119" customFormat="false" ht="12.75" hidden="false" customHeight="false" outlineLevel="0" collapsed="false">
      <c r="A119" s="1" t="s">
        <v>2879</v>
      </c>
      <c r="C119" s="79" t="s">
        <v>2887</v>
      </c>
      <c r="D119" s="79" t="s">
        <v>18</v>
      </c>
      <c r="E119" s="80"/>
      <c r="F119" s="81"/>
      <c r="G119" s="83"/>
      <c r="H119" s="83" t="s">
        <v>168</v>
      </c>
      <c r="I119" s="84" t="n">
        <v>0.13</v>
      </c>
      <c r="J119" s="83" t="s">
        <v>169</v>
      </c>
    </row>
    <row r="120" customFormat="false" ht="12.75" hidden="false" customHeight="false" outlineLevel="0" collapsed="false">
      <c r="A120" s="1" t="s">
        <v>2888</v>
      </c>
      <c r="C120" s="79" t="s">
        <v>2889</v>
      </c>
      <c r="D120" s="79" t="s">
        <v>2881</v>
      </c>
      <c r="E120" s="80"/>
      <c r="F120" s="81"/>
      <c r="G120" s="83"/>
      <c r="H120" s="83" t="s">
        <v>168</v>
      </c>
      <c r="I120" s="84" t="n">
        <v>0.3</v>
      </c>
      <c r="J120" s="83" t="s">
        <v>648</v>
      </c>
    </row>
    <row r="122" customFormat="false" ht="17.35" hidden="false" customHeight="false" outlineLevel="0" collapsed="false">
      <c r="C122" s="15" t="s">
        <v>3019</v>
      </c>
      <c r="D122" s="45" t="s">
        <v>1</v>
      </c>
      <c r="H122" s="4"/>
      <c r="L122" s="95"/>
      <c r="N122" s="95"/>
      <c r="O122" s="95"/>
    </row>
    <row r="123" customFormat="false" ht="12.75" hidden="false" customHeight="false" outlineLevel="0" collapsed="false">
      <c r="A123" s="1" t="s">
        <v>3020</v>
      </c>
      <c r="C123" s="70" t="s">
        <v>3021</v>
      </c>
      <c r="D123" s="70" t="s">
        <v>88</v>
      </c>
      <c r="E123" s="72" t="n">
        <v>1.6</v>
      </c>
      <c r="F123" s="73" t="n">
        <v>1.45</v>
      </c>
      <c r="G123" s="74" t="s">
        <v>2268</v>
      </c>
      <c r="H123" s="4"/>
      <c r="L123" s="95"/>
      <c r="N123" s="95"/>
      <c r="O123" s="95"/>
    </row>
    <row r="124" customFormat="false" ht="12.75" hidden="false" customHeight="false" outlineLevel="0" collapsed="false">
      <c r="A124" s="1" t="s">
        <v>3020</v>
      </c>
      <c r="C124" s="70" t="s">
        <v>3022</v>
      </c>
      <c r="D124" s="70" t="s">
        <v>79</v>
      </c>
      <c r="E124" s="72" t="n">
        <v>1.6</v>
      </c>
      <c r="F124" s="73" t="n">
        <v>1.49</v>
      </c>
      <c r="G124" s="74" t="s">
        <v>2268</v>
      </c>
      <c r="H124" s="4"/>
      <c r="L124" s="95"/>
      <c r="N124" s="95"/>
      <c r="O124" s="95"/>
    </row>
    <row r="125" customFormat="false" ht="12.75" hidden="false" customHeight="false" outlineLevel="0" collapsed="false">
      <c r="A125" s="1" t="s">
        <v>3020</v>
      </c>
      <c r="C125" s="70" t="s">
        <v>3023</v>
      </c>
      <c r="D125" s="70" t="s">
        <v>13</v>
      </c>
      <c r="E125" s="72" t="n">
        <v>2.2</v>
      </c>
      <c r="F125" s="73" t="n">
        <v>4.9</v>
      </c>
      <c r="G125" s="74" t="s">
        <v>2268</v>
      </c>
      <c r="H125" s="4"/>
      <c r="L125" s="95"/>
      <c r="N125" s="95"/>
      <c r="O125" s="95"/>
    </row>
    <row r="126" customFormat="false" ht="12.75" hidden="false" customHeight="false" outlineLevel="0" collapsed="false">
      <c r="A126" s="1" t="s">
        <v>3024</v>
      </c>
      <c r="C126" s="70" t="s">
        <v>3025</v>
      </c>
      <c r="D126" s="70" t="s">
        <v>79</v>
      </c>
      <c r="E126" s="72" t="n">
        <v>1.6</v>
      </c>
      <c r="F126" s="73" t="n">
        <v>1.49</v>
      </c>
      <c r="G126" s="74" t="s">
        <v>2268</v>
      </c>
      <c r="H126" s="4"/>
      <c r="L126" s="95"/>
      <c r="N126" s="95"/>
      <c r="O126" s="95"/>
    </row>
    <row r="127" customFormat="false" ht="12.75" hidden="false" customHeight="false" outlineLevel="0" collapsed="false">
      <c r="H127" s="4"/>
    </row>
    <row r="128" customFormat="false" ht="17.35" hidden="false" customHeight="false" outlineLevel="0" collapsed="false">
      <c r="C128" s="15" t="s">
        <v>3069</v>
      </c>
      <c r="D128" s="45" t="s">
        <v>1</v>
      </c>
      <c r="E128" s="4"/>
    </row>
    <row r="129" customFormat="false" ht="12.75" hidden="false" customHeight="false" outlineLevel="0" collapsed="false">
      <c r="A129" s="1" t="s">
        <v>3070</v>
      </c>
      <c r="C129" s="79" t="s">
        <v>3071</v>
      </c>
      <c r="D129" s="79" t="s">
        <v>1277</v>
      </c>
      <c r="E129" s="80"/>
      <c r="F129" s="81"/>
      <c r="G129" s="83"/>
      <c r="H129" s="83" t="s">
        <v>61</v>
      </c>
      <c r="I129" s="84" t="n">
        <v>0.75</v>
      </c>
      <c r="J129" s="83" t="s">
        <v>3030</v>
      </c>
    </row>
    <row r="130" customFormat="false" ht="12.75" hidden="false" customHeight="false" outlineLevel="0" collapsed="false">
      <c r="A130" s="1" t="s">
        <v>3070</v>
      </c>
      <c r="C130" s="79" t="s">
        <v>3072</v>
      </c>
      <c r="D130" s="79" t="s">
        <v>13</v>
      </c>
      <c r="E130" s="80"/>
      <c r="F130" s="81"/>
      <c r="G130" s="83"/>
      <c r="H130" s="83" t="s">
        <v>61</v>
      </c>
      <c r="I130" s="84" t="n">
        <v>2.63</v>
      </c>
      <c r="J130" s="83" t="s">
        <v>3030</v>
      </c>
    </row>
    <row r="131" customFormat="false" ht="12.75" hidden="false" customHeight="false" outlineLevel="0" collapsed="false">
      <c r="A131" s="1" t="s">
        <v>3070</v>
      </c>
      <c r="C131" s="79" t="s">
        <v>3073</v>
      </c>
      <c r="D131" s="79" t="s">
        <v>13</v>
      </c>
      <c r="E131" s="80"/>
      <c r="F131" s="81"/>
      <c r="G131" s="83"/>
      <c r="H131" s="83" t="s">
        <v>61</v>
      </c>
      <c r="I131" s="84" t="n">
        <v>8.75</v>
      </c>
      <c r="J131" s="83" t="s">
        <v>3030</v>
      </c>
    </row>
    <row r="132" customFormat="false" ht="12.75" hidden="false" customHeight="false" outlineLevel="0" collapsed="false">
      <c r="A132" s="1" t="s">
        <v>3070</v>
      </c>
      <c r="C132" s="79" t="s">
        <v>3074</v>
      </c>
      <c r="D132" s="79" t="s">
        <v>24</v>
      </c>
      <c r="E132" s="80"/>
      <c r="F132" s="81"/>
      <c r="G132" s="83"/>
      <c r="H132" s="83" t="s">
        <v>61</v>
      </c>
      <c r="I132" s="84" t="n">
        <v>0.85</v>
      </c>
      <c r="J132" s="83" t="s">
        <v>3030</v>
      </c>
    </row>
    <row r="133" customFormat="false" ht="12.75" hidden="false" customHeight="false" outlineLevel="0" collapsed="false">
      <c r="A133" s="1" t="s">
        <v>3070</v>
      </c>
      <c r="C133" s="79" t="s">
        <v>3075</v>
      </c>
      <c r="D133" s="79" t="s">
        <v>88</v>
      </c>
      <c r="E133" s="80"/>
      <c r="F133" s="81"/>
      <c r="G133" s="83"/>
      <c r="H133" s="83" t="s">
        <v>168</v>
      </c>
      <c r="I133" s="84" t="n">
        <v>0.75</v>
      </c>
      <c r="J133" s="83" t="s">
        <v>3030</v>
      </c>
    </row>
    <row r="134" customFormat="false" ht="12.75" hidden="false" customHeight="false" outlineLevel="0" collapsed="false">
      <c r="A134" s="1" t="s">
        <v>3070</v>
      </c>
      <c r="C134" s="79" t="s">
        <v>3076</v>
      </c>
      <c r="D134" s="79" t="s">
        <v>79</v>
      </c>
      <c r="E134" s="80"/>
      <c r="F134" s="81"/>
      <c r="G134" s="83"/>
      <c r="H134" s="83" t="s">
        <v>168</v>
      </c>
      <c r="I134" s="84" t="n">
        <v>0.89</v>
      </c>
      <c r="J134" s="83" t="s">
        <v>3030</v>
      </c>
    </row>
    <row r="135" customFormat="false" ht="12.75" hidden="false" customHeight="false" outlineLevel="0" collapsed="false">
      <c r="A135" s="1" t="s">
        <v>3070</v>
      </c>
      <c r="C135" s="79" t="s">
        <v>3077</v>
      </c>
      <c r="D135" s="79" t="s">
        <v>20</v>
      </c>
      <c r="E135" s="80"/>
      <c r="F135" s="81"/>
      <c r="G135" s="83"/>
      <c r="H135" s="83" t="s">
        <v>168</v>
      </c>
      <c r="I135" s="84" t="n">
        <v>0.79</v>
      </c>
      <c r="J135" s="83" t="s">
        <v>3030</v>
      </c>
    </row>
    <row r="137" customFormat="false" ht="17.35" hidden="false" customHeight="false" outlineLevel="0" collapsed="false">
      <c r="C137" s="15" t="s">
        <v>3119</v>
      </c>
      <c r="D137" s="45" t="s">
        <v>1</v>
      </c>
      <c r="E137" s="4"/>
    </row>
    <row r="138" customFormat="false" ht="12.75" hidden="false" customHeight="false" outlineLevel="0" collapsed="false">
      <c r="A138" s="1" t="s">
        <v>3120</v>
      </c>
      <c r="C138" s="70" t="s">
        <v>3121</v>
      </c>
      <c r="D138" s="70" t="s">
        <v>88</v>
      </c>
      <c r="E138" s="72" t="n">
        <v>1.9</v>
      </c>
      <c r="F138" s="73" t="n">
        <v>0.11</v>
      </c>
      <c r="G138" s="74" t="s">
        <v>3096</v>
      </c>
      <c r="H138" s="4"/>
      <c r="L138" s="95"/>
      <c r="N138" s="95"/>
      <c r="O138" s="95"/>
    </row>
    <row r="139" customFormat="false" ht="12.75" hidden="false" customHeight="false" outlineLevel="0" collapsed="false">
      <c r="A139" s="1" t="s">
        <v>3120</v>
      </c>
      <c r="C139" s="70" t="s">
        <v>3122</v>
      </c>
      <c r="D139" s="70" t="s">
        <v>49</v>
      </c>
      <c r="E139" s="72" t="n">
        <v>1.9</v>
      </c>
      <c r="F139" s="73" t="n">
        <v>0.11</v>
      </c>
      <c r="G139" s="74" t="s">
        <v>3096</v>
      </c>
      <c r="H139" s="4"/>
      <c r="L139" s="95"/>
      <c r="N139" s="95"/>
      <c r="O139" s="95"/>
    </row>
    <row r="140" customFormat="false" ht="12.75" hidden="false" customHeight="false" outlineLevel="0" collapsed="false">
      <c r="A140" s="1" t="s">
        <v>3120</v>
      </c>
      <c r="C140" s="70" t="s">
        <v>3123</v>
      </c>
      <c r="D140" s="70" t="s">
        <v>51</v>
      </c>
      <c r="E140" s="72" t="n">
        <v>2</v>
      </c>
      <c r="F140" s="73" t="n">
        <v>0.11</v>
      </c>
      <c r="G140" s="74" t="s">
        <v>3096</v>
      </c>
      <c r="H140" s="4"/>
      <c r="L140" s="95"/>
      <c r="N140" s="95"/>
      <c r="O140" s="95"/>
    </row>
    <row r="141" customFormat="false" ht="12.75" hidden="false" customHeight="false" outlineLevel="0" collapsed="false">
      <c r="A141" s="1" t="s">
        <v>3120</v>
      </c>
      <c r="C141" s="70" t="s">
        <v>3124</v>
      </c>
      <c r="D141" s="70" t="s">
        <v>24</v>
      </c>
      <c r="E141" s="72" t="n">
        <v>2</v>
      </c>
      <c r="F141" s="73" t="n">
        <v>0.11</v>
      </c>
      <c r="G141" s="74" t="s">
        <v>3096</v>
      </c>
      <c r="H141" s="4"/>
      <c r="L141" s="95"/>
      <c r="N141" s="95"/>
      <c r="O141" s="95"/>
    </row>
    <row r="142" customFormat="false" ht="12.75" hidden="false" customHeight="false" outlineLevel="0" collapsed="false">
      <c r="A142" s="1" t="s">
        <v>3120</v>
      </c>
      <c r="C142" s="70" t="s">
        <v>3125</v>
      </c>
      <c r="D142" s="70" t="s">
        <v>79</v>
      </c>
      <c r="E142" s="72" t="n">
        <v>2</v>
      </c>
      <c r="F142" s="73" t="n">
        <v>0.11</v>
      </c>
      <c r="G142" s="74" t="s">
        <v>3096</v>
      </c>
      <c r="H142" s="4"/>
      <c r="L142" s="95"/>
      <c r="N142" s="95"/>
      <c r="O142" s="95"/>
    </row>
    <row r="143" customFormat="false" ht="12.75" hidden="false" customHeight="false" outlineLevel="0" collapsed="false">
      <c r="A143" s="1" t="s">
        <v>3120</v>
      </c>
      <c r="C143" s="70" t="s">
        <v>3126</v>
      </c>
      <c r="D143" s="70" t="s">
        <v>16</v>
      </c>
      <c r="E143" s="72" t="n">
        <v>2.2</v>
      </c>
      <c r="F143" s="73" t="n">
        <v>0.11</v>
      </c>
      <c r="G143" s="74" t="s">
        <v>3096</v>
      </c>
      <c r="H143" s="4"/>
      <c r="L143" s="95"/>
      <c r="N143" s="95"/>
      <c r="O143" s="95"/>
    </row>
    <row r="144" customFormat="false" ht="12.75" hidden="false" customHeight="false" outlineLevel="0" collapsed="false">
      <c r="A144" s="1" t="s">
        <v>3120</v>
      </c>
      <c r="C144" s="70" t="s">
        <v>3127</v>
      </c>
      <c r="D144" s="70" t="s">
        <v>26</v>
      </c>
      <c r="E144" s="72" t="n">
        <v>2.2</v>
      </c>
      <c r="F144" s="73" t="n">
        <v>0.11</v>
      </c>
      <c r="G144" s="74" t="s">
        <v>3096</v>
      </c>
      <c r="H144" s="4"/>
      <c r="L144" s="95"/>
      <c r="N144" s="95"/>
      <c r="O144" s="95"/>
    </row>
    <row r="145" customFormat="false" ht="12.75" hidden="false" customHeight="false" outlineLevel="0" collapsed="false">
      <c r="A145" s="1" t="s">
        <v>3128</v>
      </c>
      <c r="C145" s="70" t="s">
        <v>3129</v>
      </c>
      <c r="D145" s="70" t="s">
        <v>88</v>
      </c>
      <c r="E145" s="72" t="n">
        <v>2.4</v>
      </c>
      <c r="F145" s="73" t="n">
        <v>0.11</v>
      </c>
      <c r="G145" s="74" t="s">
        <v>3096</v>
      </c>
      <c r="H145" s="4"/>
      <c r="L145" s="95"/>
      <c r="N145" s="95"/>
      <c r="O145" s="95"/>
    </row>
    <row r="146" customFormat="false" ht="12.75" hidden="false" customHeight="false" outlineLevel="0" collapsed="false">
      <c r="A146" s="1" t="s">
        <v>3128</v>
      </c>
      <c r="C146" s="70" t="s">
        <v>3130</v>
      </c>
      <c r="D146" s="70" t="s">
        <v>13</v>
      </c>
      <c r="E146" s="72" t="n">
        <v>2.4</v>
      </c>
      <c r="F146" s="73" t="n">
        <v>0.11</v>
      </c>
      <c r="G146" s="74" t="s">
        <v>3096</v>
      </c>
      <c r="H146" s="4"/>
      <c r="L146" s="95"/>
      <c r="N146" s="95"/>
      <c r="O146" s="95"/>
    </row>
    <row r="147" customFormat="false" ht="12.75" hidden="false" customHeight="false" outlineLevel="0" collapsed="false">
      <c r="A147" s="1" t="s">
        <v>3128</v>
      </c>
      <c r="C147" s="70" t="s">
        <v>3131</v>
      </c>
      <c r="D147" s="70" t="s">
        <v>79</v>
      </c>
      <c r="E147" s="72" t="n">
        <v>2.5</v>
      </c>
      <c r="F147" s="73" t="n">
        <v>0.11</v>
      </c>
      <c r="G147" s="74" t="s">
        <v>3096</v>
      </c>
      <c r="H147" s="4"/>
      <c r="L147" s="95"/>
      <c r="N147" s="95"/>
      <c r="O147" s="95"/>
    </row>
    <row r="149" customFormat="false" ht="17.35" hidden="false" customHeight="false" outlineLevel="0" collapsed="false">
      <c r="C149" s="15" t="s">
        <v>3156</v>
      </c>
      <c r="D149" s="45" t="s">
        <v>1</v>
      </c>
      <c r="E149" s="4"/>
    </row>
    <row r="150" customFormat="false" ht="12.75" hidden="false" customHeight="false" outlineLevel="0" collapsed="false">
      <c r="A150" s="1" t="s">
        <v>3157</v>
      </c>
      <c r="C150" s="79" t="s">
        <v>3158</v>
      </c>
      <c r="D150" s="79"/>
      <c r="E150" s="80"/>
      <c r="F150" s="81"/>
      <c r="G150" s="83"/>
      <c r="H150" s="83" t="s">
        <v>168</v>
      </c>
      <c r="I150" s="84" t="n">
        <v>0.37</v>
      </c>
      <c r="J150" s="83" t="s">
        <v>3096</v>
      </c>
    </row>
    <row r="151" customFormat="false" ht="12.75" hidden="false" customHeight="false" outlineLevel="0" collapsed="false">
      <c r="A151" s="1" t="s">
        <v>3157</v>
      </c>
      <c r="C151" s="79" t="s">
        <v>3159</v>
      </c>
      <c r="D151" s="79"/>
      <c r="E151" s="80"/>
      <c r="F151" s="81"/>
      <c r="G151" s="83"/>
      <c r="H151" s="83" t="s">
        <v>168</v>
      </c>
      <c r="I151" s="84" t="n">
        <v>0.22</v>
      </c>
      <c r="J151" s="83" t="s">
        <v>3096</v>
      </c>
    </row>
    <row r="152" customFormat="false" ht="12.75" hidden="false" customHeight="false" outlineLevel="0" collapsed="false">
      <c r="A152" s="1" t="s">
        <v>3157</v>
      </c>
      <c r="C152" s="79" t="s">
        <v>3160</v>
      </c>
      <c r="D152" s="79"/>
      <c r="E152" s="80"/>
      <c r="F152" s="81"/>
      <c r="G152" s="83"/>
      <c r="H152" s="83" t="s">
        <v>168</v>
      </c>
      <c r="I152" s="84" t="n">
        <v>0.32</v>
      </c>
      <c r="J152" s="83" t="s">
        <v>3096</v>
      </c>
    </row>
    <row r="153" customFormat="false" ht="12.75" hidden="false" customHeight="false" outlineLevel="0" collapsed="false">
      <c r="A153" s="1" t="s">
        <v>3157</v>
      </c>
      <c r="C153" s="79" t="s">
        <v>3161</v>
      </c>
      <c r="D153" s="79"/>
      <c r="E153" s="80"/>
      <c r="F153" s="81"/>
      <c r="G153" s="83"/>
      <c r="H153" s="83" t="s">
        <v>168</v>
      </c>
      <c r="I153" s="84" t="n">
        <v>0.32</v>
      </c>
      <c r="J153" s="83" t="s">
        <v>3096</v>
      </c>
    </row>
    <row r="155" customFormat="false" ht="17.35" hidden="false" customHeight="false" outlineLevel="0" collapsed="false">
      <c r="C155" s="15" t="s">
        <v>3442</v>
      </c>
      <c r="D155" s="45" t="s">
        <v>1</v>
      </c>
      <c r="E155" s="4"/>
    </row>
    <row r="156" customFormat="false" ht="12.75" hidden="false" customHeight="false" outlineLevel="0" collapsed="false">
      <c r="A156" s="18" t="s">
        <v>1398</v>
      </c>
      <c r="B156" s="18"/>
      <c r="C156" s="89" t="s">
        <v>3443</v>
      </c>
      <c r="D156" s="90" t="s">
        <v>13</v>
      </c>
      <c r="E156" s="91" t="n">
        <v>2</v>
      </c>
      <c r="F156" s="92" t="n">
        <v>0.1</v>
      </c>
      <c r="G156" s="93" t="s">
        <v>1400</v>
      </c>
      <c r="H156" s="87" t="s">
        <v>61</v>
      </c>
      <c r="I156" s="86" t="n">
        <v>3.99</v>
      </c>
      <c r="J156" s="87" t="s">
        <v>3405</v>
      </c>
      <c r="K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</row>
    <row r="157" customFormat="false" ht="12.75" hidden="false" customHeight="false" outlineLevel="0" collapsed="false">
      <c r="A157" s="1" t="s">
        <v>1398</v>
      </c>
      <c r="C157" s="19" t="s">
        <v>3444</v>
      </c>
      <c r="D157" s="19" t="s">
        <v>49</v>
      </c>
      <c r="E157" s="20" t="n">
        <v>2.2</v>
      </c>
      <c r="F157" s="21" t="n">
        <v>0.02</v>
      </c>
      <c r="G157" s="24" t="s">
        <v>1400</v>
      </c>
    </row>
    <row r="158" customFormat="false" ht="12.75" hidden="false" customHeight="false" outlineLevel="0" collapsed="false">
      <c r="A158" s="1" t="s">
        <v>1398</v>
      </c>
      <c r="C158" s="19" t="s">
        <v>1402</v>
      </c>
      <c r="D158" s="19" t="s">
        <v>79</v>
      </c>
      <c r="E158" s="20" t="n">
        <v>1.5</v>
      </c>
      <c r="F158" s="21" t="n">
        <v>0.05</v>
      </c>
      <c r="G158" s="24" t="s">
        <v>1400</v>
      </c>
    </row>
    <row r="159" customFormat="false" ht="12.75" hidden="false" customHeight="false" outlineLevel="0" collapsed="false">
      <c r="A159" s="1" t="s">
        <v>1398</v>
      </c>
      <c r="C159" s="19" t="s">
        <v>1403</v>
      </c>
      <c r="D159" s="19" t="s">
        <v>13</v>
      </c>
      <c r="E159" s="20" t="n">
        <v>1.7</v>
      </c>
      <c r="F159" s="21" t="n">
        <v>0.09</v>
      </c>
      <c r="G159" s="24" t="s">
        <v>1400</v>
      </c>
    </row>
    <row r="160" customFormat="false" ht="12.75" hidden="false" customHeight="false" outlineLevel="0" collapsed="false">
      <c r="A160" s="18" t="s">
        <v>1398</v>
      </c>
      <c r="B160" s="18"/>
      <c r="C160" s="78" t="s">
        <v>3445</v>
      </c>
      <c r="D160" s="79" t="s">
        <v>51</v>
      </c>
      <c r="E160" s="80"/>
      <c r="F160" s="81"/>
      <c r="G160" s="82"/>
      <c r="H160" s="83" t="s">
        <v>168</v>
      </c>
      <c r="I160" s="84" t="n">
        <v>0.95</v>
      </c>
      <c r="J160" s="83" t="s">
        <v>3446</v>
      </c>
      <c r="K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</row>
    <row r="161" customFormat="false" ht="12.75" hidden="false" customHeight="false" outlineLevel="0" collapsed="false">
      <c r="A161" s="18" t="s">
        <v>1398</v>
      </c>
      <c r="B161" s="18"/>
      <c r="C161" s="89" t="s">
        <v>1405</v>
      </c>
      <c r="D161" s="90" t="s">
        <v>88</v>
      </c>
      <c r="E161" s="91" t="n">
        <v>2.4</v>
      </c>
      <c r="F161" s="92" t="n">
        <v>0.01</v>
      </c>
      <c r="G161" s="93" t="s">
        <v>1400</v>
      </c>
      <c r="H161" s="87" t="s">
        <v>61</v>
      </c>
      <c r="I161" s="86" t="n">
        <v>1.4</v>
      </c>
      <c r="J161" s="87" t="s">
        <v>977</v>
      </c>
      <c r="K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</row>
    <row r="162" customFormat="false" ht="12.75" hidden="false" customHeight="false" outlineLevel="0" collapsed="false">
      <c r="A162" s="18" t="s">
        <v>1398</v>
      </c>
      <c r="B162" s="18"/>
      <c r="C162" s="78" t="s">
        <v>1406</v>
      </c>
      <c r="D162" s="79" t="s">
        <v>24</v>
      </c>
      <c r="E162" s="80"/>
      <c r="F162" s="81"/>
      <c r="G162" s="82"/>
      <c r="H162" s="83" t="s">
        <v>61</v>
      </c>
      <c r="I162" s="84" t="n">
        <v>1.69</v>
      </c>
      <c r="J162" s="83" t="s">
        <v>977</v>
      </c>
      <c r="K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</row>
    <row r="163" customFormat="false" ht="12.75" hidden="false" customHeight="false" outlineLevel="0" collapsed="false">
      <c r="A163" s="1" t="s">
        <v>1398</v>
      </c>
      <c r="C163" s="90" t="s">
        <v>1407</v>
      </c>
      <c r="D163" s="90" t="s">
        <v>24</v>
      </c>
      <c r="E163" s="91" t="n">
        <v>1.6</v>
      </c>
      <c r="F163" s="92" t="n">
        <v>0.02</v>
      </c>
      <c r="G163" s="87" t="s">
        <v>1400</v>
      </c>
      <c r="H163" s="87" t="s">
        <v>168</v>
      </c>
      <c r="I163" s="86" t="n">
        <v>0.95</v>
      </c>
      <c r="J163" s="87" t="s">
        <v>3405</v>
      </c>
    </row>
    <row r="164" customFormat="false" ht="12.75" hidden="false" customHeight="false" outlineLevel="0" collapsed="false">
      <c r="A164" s="18" t="s">
        <v>1398</v>
      </c>
      <c r="B164" s="18"/>
      <c r="C164" s="79" t="s">
        <v>1408</v>
      </c>
      <c r="D164" s="79" t="s">
        <v>20</v>
      </c>
      <c r="E164" s="80"/>
      <c r="F164" s="81"/>
      <c r="G164" s="82"/>
      <c r="H164" s="83" t="s">
        <v>61</v>
      </c>
      <c r="I164" s="84" t="n">
        <v>1.36</v>
      </c>
      <c r="J164" s="83" t="s">
        <v>977</v>
      </c>
      <c r="K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</row>
    <row r="165" customFormat="false" ht="12.75" hidden="false" customHeight="false" outlineLevel="0" collapsed="false">
      <c r="A165" s="1" t="s">
        <v>1398</v>
      </c>
      <c r="C165" s="79" t="s">
        <v>3447</v>
      </c>
      <c r="D165" s="79" t="s">
        <v>3448</v>
      </c>
      <c r="E165" s="80"/>
      <c r="F165" s="81"/>
      <c r="G165" s="83"/>
      <c r="H165" s="83" t="s">
        <v>61</v>
      </c>
      <c r="I165" s="84" t="n">
        <v>1.79</v>
      </c>
      <c r="J165" s="83" t="s">
        <v>3446</v>
      </c>
    </row>
    <row r="166" customFormat="false" ht="12.75" hidden="false" customHeight="false" outlineLevel="0" collapsed="false">
      <c r="A166" s="18" t="s">
        <v>1398</v>
      </c>
      <c r="B166" s="18"/>
      <c r="C166" s="78" t="s">
        <v>3449</v>
      </c>
      <c r="D166" s="79" t="s">
        <v>1277</v>
      </c>
      <c r="E166" s="80"/>
      <c r="F166" s="81"/>
      <c r="G166" s="82"/>
      <c r="H166" s="83" t="s">
        <v>168</v>
      </c>
      <c r="I166" s="84" t="n">
        <v>0.95</v>
      </c>
      <c r="J166" s="83" t="s">
        <v>3446</v>
      </c>
      <c r="K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</row>
    <row r="167" customFormat="false" ht="12.75" hidden="false" customHeight="false" outlineLevel="0" collapsed="false">
      <c r="A167" s="18" t="s">
        <v>1398</v>
      </c>
      <c r="B167" s="18"/>
      <c r="C167" s="78" t="s">
        <v>1411</v>
      </c>
      <c r="D167" s="79" t="s">
        <v>70</v>
      </c>
      <c r="E167" s="80"/>
      <c r="F167" s="81"/>
      <c r="G167" s="82"/>
      <c r="H167" s="83" t="s">
        <v>168</v>
      </c>
      <c r="I167" s="84" t="n">
        <v>1.51</v>
      </c>
      <c r="J167" s="83" t="s">
        <v>977</v>
      </c>
      <c r="K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</row>
    <row r="168" customFormat="false" ht="12.75" hidden="false" customHeight="false" outlineLevel="0" collapsed="false">
      <c r="A168" s="18" t="s">
        <v>1398</v>
      </c>
      <c r="B168" s="18"/>
      <c r="C168" s="78" t="s">
        <v>1412</v>
      </c>
      <c r="D168" s="79" t="s">
        <v>13</v>
      </c>
      <c r="E168" s="80"/>
      <c r="F168" s="81"/>
      <c r="G168" s="82"/>
      <c r="H168" s="83" t="s">
        <v>168</v>
      </c>
      <c r="I168" s="84" t="n">
        <v>15.92</v>
      </c>
      <c r="J168" s="83" t="s">
        <v>977</v>
      </c>
      <c r="K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</row>
    <row r="169" customFormat="false" ht="12.75" hidden="false" customHeight="false" outlineLevel="0" collapsed="false">
      <c r="A169" s="18" t="s">
        <v>1398</v>
      </c>
      <c r="B169" s="18"/>
      <c r="C169" s="79" t="s">
        <v>1413</v>
      </c>
      <c r="D169" s="79" t="s">
        <v>13</v>
      </c>
      <c r="E169" s="80"/>
      <c r="F169" s="81"/>
      <c r="G169" s="82"/>
      <c r="H169" s="83" t="s">
        <v>168</v>
      </c>
      <c r="I169" s="84" t="n">
        <v>6.2</v>
      </c>
      <c r="J169" s="83" t="s">
        <v>977</v>
      </c>
      <c r="K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</row>
    <row r="170" customFormat="false" ht="12.75" hidden="false" customHeight="false" outlineLevel="0" collapsed="false">
      <c r="A170" s="1" t="s">
        <v>1398</v>
      </c>
      <c r="C170" s="19" t="s">
        <v>1414</v>
      </c>
      <c r="D170" s="19" t="s">
        <v>13</v>
      </c>
      <c r="E170" s="20" t="n">
        <v>1.8</v>
      </c>
      <c r="F170" s="21" t="n">
        <v>0.07</v>
      </c>
      <c r="G170" s="24" t="s">
        <v>1400</v>
      </c>
    </row>
    <row r="171" customFormat="false" ht="12.75" hidden="false" customHeight="false" outlineLevel="0" collapsed="false">
      <c r="A171" s="1" t="s">
        <v>1398</v>
      </c>
      <c r="C171" s="90" t="s">
        <v>1415</v>
      </c>
      <c r="D171" s="90" t="s">
        <v>16</v>
      </c>
      <c r="E171" s="91" t="n">
        <v>1.9</v>
      </c>
      <c r="F171" s="92" t="n">
        <v>0.01</v>
      </c>
      <c r="G171" s="87" t="s">
        <v>1400</v>
      </c>
      <c r="H171" s="87" t="s">
        <v>168</v>
      </c>
      <c r="I171" s="86" t="n">
        <v>1.5</v>
      </c>
      <c r="J171" s="87" t="s">
        <v>977</v>
      </c>
    </row>
    <row r="172" customFormat="false" ht="12.75" hidden="false" customHeight="false" outlineLevel="0" collapsed="false">
      <c r="A172" s="18" t="s">
        <v>1398</v>
      </c>
      <c r="B172" s="18"/>
      <c r="C172" s="78" t="s">
        <v>1416</v>
      </c>
      <c r="D172" s="79" t="s">
        <v>390</v>
      </c>
      <c r="E172" s="80"/>
      <c r="F172" s="81"/>
      <c r="G172" s="82"/>
      <c r="H172" s="83" t="s">
        <v>168</v>
      </c>
      <c r="I172" s="84" t="n">
        <v>1.5</v>
      </c>
      <c r="J172" s="83" t="s">
        <v>977</v>
      </c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</row>
    <row r="173" customFormat="false" ht="12.75" hidden="false" customHeight="false" outlineLevel="0" collapsed="false">
      <c r="A173" s="18" t="s">
        <v>1398</v>
      </c>
      <c r="B173" s="18"/>
      <c r="C173" s="78" t="s">
        <v>3450</v>
      </c>
      <c r="D173" s="79" t="s">
        <v>13</v>
      </c>
      <c r="E173" s="80"/>
      <c r="F173" s="81"/>
      <c r="G173" s="82"/>
      <c r="H173" s="83" t="s">
        <v>61</v>
      </c>
      <c r="I173" s="84" t="n">
        <v>1.89</v>
      </c>
      <c r="J173" s="83" t="s">
        <v>3405</v>
      </c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</row>
    <row r="174" customFormat="false" ht="12.75" hidden="false" customHeight="false" outlineLevel="0" collapsed="false">
      <c r="A174" s="18" t="s">
        <v>1398</v>
      </c>
      <c r="B174" s="18"/>
      <c r="C174" s="78" t="s">
        <v>3451</v>
      </c>
      <c r="D174" s="79"/>
      <c r="E174" s="80"/>
      <c r="F174" s="81"/>
      <c r="G174" s="82"/>
      <c r="H174" s="83" t="s">
        <v>168</v>
      </c>
      <c r="I174" s="84" t="n">
        <v>5.98</v>
      </c>
      <c r="J174" s="83" t="s">
        <v>3405</v>
      </c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</row>
    <row r="175" customFormat="false" ht="12.75" hidden="false" customHeight="false" outlineLevel="0" collapsed="false">
      <c r="A175" s="18" t="s">
        <v>1398</v>
      </c>
      <c r="B175" s="18"/>
      <c r="C175" s="78" t="s">
        <v>3452</v>
      </c>
      <c r="D175" s="79" t="s">
        <v>1277</v>
      </c>
      <c r="E175" s="80"/>
      <c r="F175" s="81"/>
      <c r="G175" s="82"/>
      <c r="H175" s="83" t="s">
        <v>168</v>
      </c>
      <c r="I175" s="84" t="n">
        <v>1.45</v>
      </c>
      <c r="J175" s="83" t="s">
        <v>3405</v>
      </c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</row>
    <row r="176" customFormat="false" ht="12.75" hidden="false" customHeight="false" outlineLevel="0" collapsed="false">
      <c r="A176" s="18" t="s">
        <v>1398</v>
      </c>
      <c r="B176" s="18"/>
      <c r="C176" s="78" t="s">
        <v>3453</v>
      </c>
      <c r="D176" s="79" t="s">
        <v>13</v>
      </c>
      <c r="E176" s="80"/>
      <c r="F176" s="81"/>
      <c r="G176" s="82"/>
      <c r="H176" s="83" t="s">
        <v>168</v>
      </c>
      <c r="I176" s="84" t="n">
        <v>0.95</v>
      </c>
      <c r="J176" s="83" t="s">
        <v>3405</v>
      </c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</row>
    <row r="177" customFormat="false" ht="12.75" hidden="false" customHeight="false" outlineLevel="0" collapsed="false">
      <c r="A177" s="18" t="s">
        <v>1398</v>
      </c>
      <c r="B177" s="18"/>
      <c r="C177" s="78" t="s">
        <v>3454</v>
      </c>
      <c r="D177" s="79" t="s">
        <v>79</v>
      </c>
      <c r="E177" s="80"/>
      <c r="F177" s="81"/>
      <c r="G177" s="82"/>
      <c r="H177" s="83" t="s">
        <v>168</v>
      </c>
      <c r="I177" s="84" t="n">
        <v>2.25</v>
      </c>
      <c r="J177" s="83" t="s">
        <v>3405</v>
      </c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</row>
    <row r="178" customFormat="false" ht="12.75" hidden="false" customHeight="false" outlineLevel="0" collapsed="false">
      <c r="A178" s="18" t="s">
        <v>1398</v>
      </c>
      <c r="B178" s="18"/>
      <c r="C178" s="78" t="s">
        <v>3455</v>
      </c>
      <c r="D178" s="79" t="s">
        <v>13</v>
      </c>
      <c r="E178" s="80"/>
      <c r="F178" s="81"/>
      <c r="G178" s="82"/>
      <c r="H178" s="83" t="s">
        <v>168</v>
      </c>
      <c r="I178" s="84" t="n">
        <v>2.95</v>
      </c>
      <c r="J178" s="83" t="s">
        <v>3405</v>
      </c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</row>
    <row r="179" customFormat="false" ht="12.75" hidden="false" customHeight="false" outlineLevel="0" collapsed="false">
      <c r="A179" s="18" t="s">
        <v>1398</v>
      </c>
      <c r="B179" s="18"/>
      <c r="C179" s="78" t="s">
        <v>3456</v>
      </c>
      <c r="D179" s="79" t="s">
        <v>13</v>
      </c>
      <c r="E179" s="80"/>
      <c r="F179" s="81"/>
      <c r="G179" s="82"/>
      <c r="H179" s="83" t="s">
        <v>168</v>
      </c>
      <c r="I179" s="84" t="n">
        <v>1.89</v>
      </c>
      <c r="J179" s="83" t="s">
        <v>3405</v>
      </c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</row>
    <row r="180" customFormat="false" ht="12.75" hidden="false" customHeight="false" outlineLevel="0" collapsed="false">
      <c r="A180" s="18" t="s">
        <v>1398</v>
      </c>
      <c r="B180" s="18"/>
      <c r="C180" s="78" t="s">
        <v>3457</v>
      </c>
      <c r="D180" s="79" t="s">
        <v>13</v>
      </c>
      <c r="E180" s="80"/>
      <c r="F180" s="81"/>
      <c r="G180" s="82"/>
      <c r="H180" s="83" t="s">
        <v>168</v>
      </c>
      <c r="I180" s="84" t="n">
        <v>3.05</v>
      </c>
      <c r="J180" s="83" t="s">
        <v>3405</v>
      </c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</row>
    <row r="181" customFormat="false" ht="12.75" hidden="false" customHeight="false" outlineLevel="0" collapsed="false">
      <c r="A181" s="18" t="s">
        <v>1398</v>
      </c>
      <c r="B181" s="18"/>
      <c r="C181" s="78" t="s">
        <v>3458</v>
      </c>
      <c r="D181" s="79" t="s">
        <v>13</v>
      </c>
      <c r="E181" s="80"/>
      <c r="F181" s="81"/>
      <c r="G181" s="82"/>
      <c r="H181" s="83" t="s">
        <v>168</v>
      </c>
      <c r="I181" s="84" t="n">
        <v>2.76</v>
      </c>
      <c r="J181" s="83" t="s">
        <v>3405</v>
      </c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</row>
    <row r="182" customFormat="false" ht="12.75" hidden="false" customHeight="false" outlineLevel="0" collapsed="false">
      <c r="A182" s="18" t="s">
        <v>1398</v>
      </c>
      <c r="B182" s="18"/>
      <c r="C182" s="78" t="s">
        <v>3459</v>
      </c>
      <c r="D182" s="79" t="s">
        <v>390</v>
      </c>
      <c r="E182" s="80"/>
      <c r="F182" s="81"/>
      <c r="G182" s="82"/>
      <c r="H182" s="83" t="s">
        <v>168</v>
      </c>
      <c r="I182" s="84" t="n">
        <v>0.93</v>
      </c>
      <c r="J182" s="83" t="s">
        <v>3405</v>
      </c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</row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autoFilter ref="D:D"/>
  <printOptions headings="false" gridLines="false" gridLinesSet="true" horizontalCentered="false" verticalCentered="false"/>
  <pageMargins left="0.7875" right="0.7875" top="1.12291666666667" bottom="1.12291666666667" header="0.511811023622047" footer="0.511811023622047"/>
  <pageSetup paperSize="77" scale="7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L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" activeCellId="1" sqref="3701:3709 D1"/>
    </sheetView>
  </sheetViews>
  <sheetFormatPr defaultColWidth="10.6796875" defaultRowHeight="12.75" zeroHeight="false" outlineLevelRow="0" outlineLevelCol="0"/>
  <cols>
    <col collapsed="false" customWidth="true" hidden="false" outlineLevel="0" max="1" min="1" style="1" width="29.57"/>
    <col collapsed="false" customWidth="true" hidden="false" outlineLevel="0" max="2" min="2" style="1" width="5.29"/>
    <col collapsed="false" customWidth="true" hidden="false" outlineLevel="0" max="3" min="3" style="1" width="50.86"/>
    <col collapsed="false" customWidth="true" hidden="false" outlineLevel="0" max="4" min="4" style="1" width="20.14"/>
    <col collapsed="false" customWidth="true" hidden="false" outlineLevel="0" max="5" min="5" style="2" width="15.14"/>
    <col collapsed="false" customWidth="true" hidden="false" outlineLevel="0" max="6" min="6" style="3" width="12.15"/>
    <col collapsed="false" customWidth="true" hidden="false" outlineLevel="0" max="7" min="7" style="4" width="12.15"/>
    <col collapsed="false" customWidth="true" hidden="true" outlineLevel="0" max="10" min="8" style="4" width="12.15"/>
    <col collapsed="false" customWidth="true" hidden="false" outlineLevel="0" max="11" min="11" style="1" width="12.15"/>
    <col collapsed="false" customWidth="true" hidden="false" outlineLevel="0" max="12" min="12" style="95" width="12.15"/>
    <col collapsed="false" customWidth="true" hidden="false" outlineLevel="0" max="13" min="13" style="1" width="12.15"/>
    <col collapsed="false" customWidth="true" hidden="false" outlineLevel="0" max="15" min="14" style="95" width="12.15"/>
    <col collapsed="false" customWidth="true" hidden="false" outlineLevel="0" max="64" min="16" style="1" width="12.15"/>
  </cols>
  <sheetData>
    <row r="1" customFormat="false" ht="17.35" hidden="false" customHeight="false" outlineLevel="0" collapsed="false">
      <c r="D1" s="5"/>
      <c r="E1" s="6"/>
      <c r="H1" s="7"/>
      <c r="I1" s="8"/>
    </row>
    <row r="2" customFormat="false" ht="17.35" hidden="false" customHeight="false" outlineLevel="0" collapsed="false">
      <c r="D2" s="5"/>
      <c r="E2" s="6"/>
      <c r="H2" s="7"/>
      <c r="I2" s="8"/>
    </row>
    <row r="3" customFormat="false" ht="17.35" hidden="false" customHeight="false" outlineLevel="0" collapsed="false">
      <c r="A3" s="9"/>
      <c r="B3" s="9"/>
      <c r="C3" s="10" t="s">
        <v>0</v>
      </c>
      <c r="D3" s="11" t="s">
        <v>1</v>
      </c>
      <c r="E3" s="12"/>
      <c r="H3" s="7"/>
      <c r="I3" s="8"/>
    </row>
    <row r="4" customFormat="false" ht="17.35" hidden="false" customHeight="false" outlineLevel="0" collapsed="false">
      <c r="A4" s="9"/>
      <c r="B4" s="9"/>
      <c r="C4" s="13" t="s">
        <v>2</v>
      </c>
      <c r="D4" s="11" t="s">
        <v>1</v>
      </c>
      <c r="E4" s="12"/>
      <c r="H4" s="7"/>
      <c r="I4" s="8"/>
    </row>
    <row r="5" customFormat="false" ht="17.35" hidden="false" customHeight="false" outlineLevel="0" collapsed="false">
      <c r="A5" s="9"/>
      <c r="B5" s="9"/>
      <c r="C5" s="14" t="s">
        <v>3</v>
      </c>
      <c r="D5" s="11" t="s">
        <v>1</v>
      </c>
      <c r="E5" s="12"/>
      <c r="H5" s="7"/>
      <c r="I5" s="8"/>
    </row>
    <row r="6" customFormat="false" ht="17.35" hidden="false" customHeight="false" outlineLevel="0" collapsed="false">
      <c r="A6" s="9"/>
      <c r="B6" s="9" t="s">
        <v>4</v>
      </c>
      <c r="C6" s="9"/>
      <c r="D6" s="9"/>
      <c r="E6" s="6"/>
      <c r="H6" s="7"/>
      <c r="I6" s="8"/>
    </row>
    <row r="7" customFormat="false" ht="17.35" hidden="false" customHeight="false" outlineLevel="0" collapsed="false">
      <c r="A7" s="9"/>
      <c r="B7" s="9"/>
      <c r="C7" s="9" t="s">
        <v>5</v>
      </c>
      <c r="D7" s="9" t="s">
        <v>6</v>
      </c>
      <c r="E7" s="6" t="s">
        <v>7</v>
      </c>
      <c r="F7" s="3" t="s">
        <v>8</v>
      </c>
      <c r="G7" s="4" t="s">
        <v>9</v>
      </c>
      <c r="H7" s="7" t="s">
        <v>3</v>
      </c>
      <c r="I7" s="8" t="s">
        <v>8</v>
      </c>
      <c r="J7" s="4" t="s">
        <v>9</v>
      </c>
      <c r="K7" s="7" t="s">
        <v>3</v>
      </c>
      <c r="L7" s="118" t="s">
        <v>8</v>
      </c>
      <c r="M7" s="4" t="s">
        <v>9</v>
      </c>
    </row>
    <row r="8" customFormat="false" ht="17.35" hidden="false" customHeight="false" outlineLevel="0" collapsed="false">
      <c r="A8" s="15"/>
      <c r="B8" s="15"/>
      <c r="C8" s="15"/>
      <c r="D8" s="11" t="s">
        <v>1</v>
      </c>
      <c r="E8" s="16"/>
      <c r="H8" s="17"/>
      <c r="I8" s="17"/>
      <c r="K8" s="15"/>
      <c r="L8" s="119"/>
      <c r="M8" s="15"/>
      <c r="N8" s="119"/>
      <c r="O8" s="119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customFormat="false" ht="17.35" hidden="false" customHeight="false" outlineLevel="0" collapsed="false">
      <c r="C9" s="15" t="s">
        <v>401</v>
      </c>
      <c r="D9" s="11" t="s">
        <v>1</v>
      </c>
      <c r="E9" s="4"/>
    </row>
    <row r="10" customFormat="false" ht="12.75" hidden="false" customHeight="false" outlineLevel="0" collapsed="false">
      <c r="A10" s="18" t="s">
        <v>401</v>
      </c>
      <c r="C10" s="19" t="s">
        <v>402</v>
      </c>
      <c r="D10" s="19" t="s">
        <v>403</v>
      </c>
      <c r="E10" s="20" t="n">
        <v>2.3</v>
      </c>
      <c r="F10" s="21"/>
      <c r="G10" s="22" t="s">
        <v>404</v>
      </c>
      <c r="K10" s="18"/>
      <c r="L10" s="120"/>
      <c r="M10" s="18"/>
      <c r="N10" s="120"/>
      <c r="O10" s="120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</row>
    <row r="11" customFormat="false" ht="12.75" hidden="false" customHeight="false" outlineLevel="0" collapsed="false">
      <c r="A11" s="18" t="s">
        <v>401</v>
      </c>
      <c r="C11" s="19" t="s">
        <v>405</v>
      </c>
      <c r="D11" s="19" t="s">
        <v>406</v>
      </c>
      <c r="E11" s="24" t="n">
        <v>2.7</v>
      </c>
      <c r="F11" s="58"/>
      <c r="G11" s="22" t="s">
        <v>404</v>
      </c>
    </row>
    <row r="12" customFormat="false" ht="12.75" hidden="false" customHeight="false" outlineLevel="0" collapsed="false">
      <c r="A12" s="18" t="s">
        <v>401</v>
      </c>
      <c r="C12" s="19" t="s">
        <v>407</v>
      </c>
      <c r="D12" s="19" t="s">
        <v>408</v>
      </c>
      <c r="E12" s="24" t="n">
        <v>2.8</v>
      </c>
      <c r="F12" s="58"/>
      <c r="G12" s="22" t="s">
        <v>404</v>
      </c>
    </row>
    <row r="13" customFormat="false" ht="12.75" hidden="false" customHeight="false" outlineLevel="0" collapsed="false">
      <c r="A13" s="18" t="s">
        <v>401</v>
      </c>
      <c r="C13" s="19" t="s">
        <v>409</v>
      </c>
      <c r="D13" s="19" t="s">
        <v>408</v>
      </c>
      <c r="E13" s="24" t="n">
        <v>2.9</v>
      </c>
      <c r="F13" s="58"/>
      <c r="G13" s="22" t="s">
        <v>404</v>
      </c>
    </row>
    <row r="15" customFormat="false" ht="17.35" hidden="false" customHeight="false" outlineLevel="0" collapsed="false">
      <c r="C15" s="15" t="s">
        <v>476</v>
      </c>
      <c r="D15" s="11" t="s">
        <v>1</v>
      </c>
    </row>
    <row r="16" customFormat="false" ht="12.75" hidden="false" customHeight="false" outlineLevel="0" collapsed="false">
      <c r="A16" s="1" t="s">
        <v>477</v>
      </c>
      <c r="C16" s="70" t="s">
        <v>478</v>
      </c>
      <c r="D16" s="70" t="s">
        <v>13</v>
      </c>
      <c r="E16" s="72" t="n">
        <v>1.7</v>
      </c>
      <c r="F16" s="73" t="n">
        <v>20</v>
      </c>
      <c r="G16" s="74" t="s">
        <v>479</v>
      </c>
    </row>
    <row r="17" customFormat="false" ht="12.75" hidden="false" customHeight="false" outlineLevel="0" collapsed="false">
      <c r="A17" s="1" t="s">
        <v>477</v>
      </c>
      <c r="C17" s="70" t="s">
        <v>480</v>
      </c>
      <c r="D17" s="70" t="s">
        <v>13</v>
      </c>
      <c r="E17" s="72" t="n">
        <v>1.8</v>
      </c>
      <c r="F17" s="73" t="n">
        <v>25</v>
      </c>
      <c r="G17" s="74" t="s">
        <v>479</v>
      </c>
    </row>
    <row r="18" customFormat="false" ht="12.75" hidden="false" customHeight="false" outlineLevel="0" collapsed="false">
      <c r="A18" s="1" t="s">
        <v>477</v>
      </c>
      <c r="C18" s="70" t="s">
        <v>481</v>
      </c>
      <c r="D18" s="70" t="s">
        <v>13</v>
      </c>
      <c r="E18" s="72" t="n">
        <v>1.9</v>
      </c>
      <c r="F18" s="73" t="n">
        <v>25.9</v>
      </c>
      <c r="G18" s="74" t="s">
        <v>479</v>
      </c>
    </row>
    <row r="19" customFormat="false" ht="12.75" hidden="false" customHeight="false" outlineLevel="0" collapsed="false">
      <c r="A19" s="1" t="s">
        <v>477</v>
      </c>
      <c r="C19" s="70" t="s">
        <v>482</v>
      </c>
      <c r="D19" s="70" t="s">
        <v>13</v>
      </c>
      <c r="E19" s="72" t="n">
        <v>1.9</v>
      </c>
      <c r="F19" s="73" t="n">
        <v>20</v>
      </c>
      <c r="G19" s="74" t="s">
        <v>479</v>
      </c>
    </row>
    <row r="20" customFormat="false" ht="12.75" hidden="false" customHeight="false" outlineLevel="0" collapsed="false">
      <c r="A20" s="1" t="s">
        <v>477</v>
      </c>
      <c r="C20" s="70" t="s">
        <v>483</v>
      </c>
      <c r="D20" s="70" t="s">
        <v>13</v>
      </c>
      <c r="E20" s="72" t="n">
        <v>2</v>
      </c>
      <c r="F20" s="73" t="n">
        <v>35</v>
      </c>
      <c r="G20" s="74" t="s">
        <v>479</v>
      </c>
    </row>
    <row r="21" customFormat="false" ht="12.75" hidden="false" customHeight="false" outlineLevel="0" collapsed="false">
      <c r="A21" s="1" t="s">
        <v>477</v>
      </c>
      <c r="C21" s="70" t="s">
        <v>484</v>
      </c>
      <c r="D21" s="70" t="s">
        <v>79</v>
      </c>
      <c r="E21" s="72" t="n">
        <v>2</v>
      </c>
      <c r="F21" s="73" t="n">
        <v>10</v>
      </c>
      <c r="G21" s="74" t="s">
        <v>479</v>
      </c>
    </row>
    <row r="22" customFormat="false" ht="12.75" hidden="false" customHeight="false" outlineLevel="0" collapsed="false">
      <c r="A22" s="1" t="s">
        <v>477</v>
      </c>
      <c r="C22" s="70" t="s">
        <v>485</v>
      </c>
      <c r="D22" s="70" t="s">
        <v>22</v>
      </c>
      <c r="E22" s="72" t="n">
        <v>2.1</v>
      </c>
      <c r="F22" s="73" t="n">
        <v>7</v>
      </c>
      <c r="G22" s="74" t="s">
        <v>479</v>
      </c>
    </row>
    <row r="23" customFormat="false" ht="12.75" hidden="false" customHeight="false" outlineLevel="0" collapsed="false">
      <c r="A23" s="1" t="s">
        <v>477</v>
      </c>
      <c r="C23" s="70" t="s">
        <v>486</v>
      </c>
      <c r="D23" s="70" t="s">
        <v>13</v>
      </c>
      <c r="E23" s="72" t="n">
        <v>2.1</v>
      </c>
      <c r="F23" s="73" t="n">
        <v>22.4</v>
      </c>
      <c r="G23" s="74" t="s">
        <v>479</v>
      </c>
    </row>
    <row r="24" customFormat="false" ht="12.75" hidden="false" customHeight="false" outlineLevel="0" collapsed="false">
      <c r="A24" s="1" t="s">
        <v>477</v>
      </c>
      <c r="C24" s="70" t="s">
        <v>487</v>
      </c>
      <c r="D24" s="70" t="s">
        <v>488</v>
      </c>
      <c r="E24" s="72" t="n">
        <v>2.2</v>
      </c>
      <c r="F24" s="73" t="n">
        <v>20</v>
      </c>
      <c r="G24" s="74" t="s">
        <v>479</v>
      </c>
    </row>
    <row r="25" customFormat="false" ht="12.75" hidden="false" customHeight="false" outlineLevel="0" collapsed="false">
      <c r="A25" s="1" t="s">
        <v>477</v>
      </c>
      <c r="C25" s="70" t="s">
        <v>489</v>
      </c>
      <c r="D25" s="70" t="s">
        <v>490</v>
      </c>
      <c r="E25" s="72" t="n">
        <v>2.2</v>
      </c>
      <c r="F25" s="73" t="n">
        <v>20</v>
      </c>
      <c r="G25" s="74" t="s">
        <v>479</v>
      </c>
    </row>
    <row r="27" customFormat="false" ht="17.35" hidden="false" customHeight="false" outlineLevel="0" collapsed="false">
      <c r="C27" s="15" t="s">
        <v>550</v>
      </c>
      <c r="D27" s="11" t="s">
        <v>1</v>
      </c>
    </row>
    <row r="28" customFormat="false" ht="12.75" hidden="false" customHeight="false" outlineLevel="0" collapsed="false">
      <c r="A28" s="1" t="s">
        <v>550</v>
      </c>
      <c r="C28" s="70" t="s">
        <v>551</v>
      </c>
      <c r="D28" s="71" t="s">
        <v>552</v>
      </c>
      <c r="E28" s="72" t="n">
        <v>1.9</v>
      </c>
      <c r="F28" s="73" t="n">
        <v>7.5</v>
      </c>
      <c r="G28" s="74" t="s">
        <v>528</v>
      </c>
    </row>
    <row r="29" customFormat="false" ht="12.75" hidden="false" customHeight="false" outlineLevel="0" collapsed="false">
      <c r="A29" s="1" t="s">
        <v>553</v>
      </c>
      <c r="C29" s="70" t="s">
        <v>554</v>
      </c>
      <c r="D29" s="71" t="s">
        <v>552</v>
      </c>
      <c r="E29" s="72" t="n">
        <v>2</v>
      </c>
      <c r="F29" s="73" t="n">
        <v>5.4</v>
      </c>
      <c r="G29" s="74" t="s">
        <v>528</v>
      </c>
    </row>
    <row r="30" customFormat="false" ht="12.75" hidden="false" customHeight="false" outlineLevel="0" collapsed="false">
      <c r="A30" s="1" t="s">
        <v>555</v>
      </c>
      <c r="C30" s="70" t="s">
        <v>556</v>
      </c>
      <c r="D30" s="71" t="s">
        <v>552</v>
      </c>
      <c r="E30" s="72" t="n">
        <v>2.2</v>
      </c>
      <c r="F30" s="73" t="n">
        <v>15.6</v>
      </c>
      <c r="G30" s="74" t="s">
        <v>528</v>
      </c>
    </row>
    <row r="31" customFormat="false" ht="12.75" hidden="false" customHeight="false" outlineLevel="0" collapsed="false">
      <c r="A31" s="1" t="s">
        <v>557</v>
      </c>
      <c r="C31" s="70" t="s">
        <v>558</v>
      </c>
      <c r="D31" s="71" t="s">
        <v>552</v>
      </c>
      <c r="E31" s="72" t="n">
        <v>2.2</v>
      </c>
      <c r="F31" s="73" t="n">
        <v>5</v>
      </c>
      <c r="G31" s="74" t="s">
        <v>528</v>
      </c>
    </row>
    <row r="32" customFormat="false" ht="12.75" hidden="false" customHeight="false" outlineLevel="0" collapsed="false">
      <c r="A32" s="1" t="s">
        <v>559</v>
      </c>
      <c r="C32" s="70" t="s">
        <v>560</v>
      </c>
      <c r="D32" s="71" t="s">
        <v>552</v>
      </c>
      <c r="E32" s="72" t="n">
        <v>2.3</v>
      </c>
      <c r="F32" s="73" t="n">
        <v>4.8</v>
      </c>
      <c r="G32" s="74" t="s">
        <v>528</v>
      </c>
    </row>
    <row r="34" customFormat="false" ht="17.35" hidden="false" customHeight="false" outlineLevel="0" collapsed="false">
      <c r="C34" s="15" t="s">
        <v>599</v>
      </c>
      <c r="D34" s="11" t="s">
        <v>1</v>
      </c>
    </row>
    <row r="35" customFormat="false" ht="17.35" hidden="false" customHeight="false" outlineLevel="0" collapsed="false">
      <c r="A35" s="45" t="s">
        <v>1</v>
      </c>
      <c r="C35" s="70" t="s">
        <v>600</v>
      </c>
      <c r="D35" s="70"/>
      <c r="E35" s="72" t="n">
        <v>2</v>
      </c>
      <c r="F35" s="73" t="s">
        <v>602</v>
      </c>
      <c r="G35" s="74" t="s">
        <v>528</v>
      </c>
    </row>
    <row r="36" customFormat="false" ht="12.75" hidden="false" customHeight="false" outlineLevel="0" collapsed="false">
      <c r="A36" s="1" t="s">
        <v>599</v>
      </c>
      <c r="C36" s="70" t="s">
        <v>603</v>
      </c>
      <c r="D36" s="70"/>
      <c r="E36" s="72" t="n">
        <v>2.1</v>
      </c>
      <c r="F36" s="73" t="s">
        <v>602</v>
      </c>
      <c r="G36" s="74" t="s">
        <v>528</v>
      </c>
    </row>
    <row r="37" customFormat="false" ht="12.75" hidden="false" customHeight="false" outlineLevel="0" collapsed="false">
      <c r="A37" s="1" t="s">
        <v>599</v>
      </c>
      <c r="C37" s="70" t="s">
        <v>604</v>
      </c>
      <c r="D37" s="70"/>
      <c r="E37" s="72" t="n">
        <v>2.4</v>
      </c>
      <c r="F37" s="73" t="s">
        <v>602</v>
      </c>
      <c r="G37" s="74" t="s">
        <v>528</v>
      </c>
    </row>
    <row r="38" customFormat="false" ht="12.75" hidden="false" customHeight="false" outlineLevel="0" collapsed="false">
      <c r="A38" s="1" t="s">
        <v>599</v>
      </c>
      <c r="C38" s="70" t="s">
        <v>605</v>
      </c>
      <c r="D38" s="70"/>
      <c r="E38" s="72" t="n">
        <v>2.4</v>
      </c>
      <c r="F38" s="73" t="s">
        <v>602</v>
      </c>
      <c r="G38" s="74" t="s">
        <v>528</v>
      </c>
    </row>
    <row r="39" customFormat="false" ht="12.75" hidden="false" customHeight="false" outlineLevel="0" collapsed="false">
      <c r="A39" s="1" t="s">
        <v>599</v>
      </c>
      <c r="C39" s="70" t="s">
        <v>606</v>
      </c>
      <c r="D39" s="70"/>
      <c r="E39" s="72" t="n">
        <v>2.5</v>
      </c>
      <c r="F39" s="73" t="s">
        <v>602</v>
      </c>
      <c r="G39" s="74" t="s">
        <v>528</v>
      </c>
    </row>
    <row r="41" customFormat="false" ht="15" hidden="false" customHeight="false" outlineLevel="0" collapsed="false">
      <c r="C41" s="15" t="s">
        <v>780</v>
      </c>
    </row>
    <row r="42" customFormat="false" ht="12.75" hidden="false" customHeight="false" outlineLevel="0" collapsed="false">
      <c r="A42" s="1" t="s">
        <v>780</v>
      </c>
      <c r="C42" s="70" t="s">
        <v>781</v>
      </c>
      <c r="D42" s="70" t="s">
        <v>728</v>
      </c>
      <c r="E42" s="72" t="n">
        <v>1.7</v>
      </c>
      <c r="F42" s="73" t="n">
        <v>19.9</v>
      </c>
      <c r="G42" s="74" t="s">
        <v>710</v>
      </c>
    </row>
    <row r="43" customFormat="false" ht="12.75" hidden="false" customHeight="false" outlineLevel="0" collapsed="false">
      <c r="A43" s="1" t="s">
        <v>780</v>
      </c>
      <c r="C43" s="70" t="s">
        <v>782</v>
      </c>
      <c r="D43" s="70" t="s">
        <v>22</v>
      </c>
      <c r="E43" s="72" t="n">
        <v>1.9</v>
      </c>
      <c r="F43" s="73" t="n">
        <v>19.95</v>
      </c>
      <c r="G43" s="74" t="s">
        <v>710</v>
      </c>
    </row>
    <row r="44" customFormat="false" ht="12.75" hidden="false" customHeight="false" outlineLevel="0" collapsed="false">
      <c r="A44" s="1" t="s">
        <v>780</v>
      </c>
      <c r="C44" s="70" t="s">
        <v>783</v>
      </c>
      <c r="D44" s="70" t="s">
        <v>784</v>
      </c>
      <c r="E44" s="72" t="n">
        <v>1.8</v>
      </c>
      <c r="F44" s="73" t="n">
        <v>34.99</v>
      </c>
      <c r="G44" s="74" t="s">
        <v>710</v>
      </c>
    </row>
    <row r="45" customFormat="false" ht="12.75" hidden="false" customHeight="false" outlineLevel="0" collapsed="false">
      <c r="A45" s="1" t="s">
        <v>780</v>
      </c>
      <c r="C45" s="70" t="s">
        <v>785</v>
      </c>
      <c r="D45" s="70" t="s">
        <v>79</v>
      </c>
      <c r="E45" s="72" t="n">
        <v>1.9</v>
      </c>
      <c r="F45" s="73" t="n">
        <v>21.99</v>
      </c>
      <c r="G45" s="74" t="s">
        <v>710</v>
      </c>
    </row>
    <row r="47" customFormat="false" ht="17.35" hidden="false" customHeight="false" outlineLevel="0" collapsed="false">
      <c r="C47" s="15" t="s">
        <v>786</v>
      </c>
      <c r="D47" s="45" t="s">
        <v>1</v>
      </c>
      <c r="F47" s="8"/>
    </row>
    <row r="48" customFormat="false" ht="12.75" hidden="false" customHeight="false" outlineLevel="0" collapsed="false">
      <c r="A48" s="1" t="s">
        <v>786</v>
      </c>
      <c r="C48" s="70" t="s">
        <v>787</v>
      </c>
      <c r="D48" s="70" t="s">
        <v>13</v>
      </c>
      <c r="E48" s="72" t="n">
        <v>1.8</v>
      </c>
      <c r="F48" s="73" t="n">
        <v>490</v>
      </c>
      <c r="G48" s="74" t="s">
        <v>710</v>
      </c>
    </row>
    <row r="49" customFormat="false" ht="12.75" hidden="false" customHeight="false" outlineLevel="0" collapsed="false">
      <c r="A49" s="1" t="s">
        <v>786</v>
      </c>
      <c r="C49" s="70" t="s">
        <v>788</v>
      </c>
      <c r="D49" s="70" t="s">
        <v>13</v>
      </c>
      <c r="E49" s="72" t="n">
        <v>2.2</v>
      </c>
      <c r="F49" s="73" t="n">
        <v>325</v>
      </c>
      <c r="G49" s="74" t="s">
        <v>710</v>
      </c>
    </row>
    <row r="50" customFormat="false" ht="12.75" hidden="false" customHeight="false" outlineLevel="0" collapsed="false">
      <c r="A50" s="1" t="s">
        <v>786</v>
      </c>
      <c r="C50" s="70" t="s">
        <v>789</v>
      </c>
      <c r="D50" s="70" t="s">
        <v>13</v>
      </c>
      <c r="E50" s="72" t="n">
        <v>2.5</v>
      </c>
      <c r="F50" s="73" t="n">
        <v>315</v>
      </c>
      <c r="G50" s="74" t="s">
        <v>710</v>
      </c>
    </row>
    <row r="52" customFormat="false" ht="17.35" hidden="false" customHeight="false" outlineLevel="0" collapsed="false">
      <c r="C52" s="15" t="s">
        <v>912</v>
      </c>
      <c r="D52" s="45" t="s">
        <v>1</v>
      </c>
    </row>
    <row r="53" customFormat="false" ht="12.75" hidden="false" customHeight="false" outlineLevel="0" collapsed="false">
      <c r="A53" s="1" t="s">
        <v>912</v>
      </c>
      <c r="C53" s="27" t="s">
        <v>913</v>
      </c>
      <c r="D53" s="27" t="s">
        <v>16</v>
      </c>
      <c r="E53" s="27"/>
      <c r="F53" s="29"/>
      <c r="G53" s="27"/>
      <c r="H53" s="30"/>
      <c r="I53" s="44"/>
      <c r="J53" s="30"/>
      <c r="K53" s="30" t="s">
        <v>61</v>
      </c>
      <c r="L53" s="44" t="n">
        <v>1.64</v>
      </c>
      <c r="M53" s="30" t="s">
        <v>392</v>
      </c>
    </row>
    <row r="54" customFormat="false" ht="12.75" hidden="false" customHeight="false" outlineLevel="0" collapsed="false">
      <c r="A54" s="1" t="s">
        <v>912</v>
      </c>
      <c r="C54" s="27" t="s">
        <v>914</v>
      </c>
      <c r="D54" s="27" t="s">
        <v>13</v>
      </c>
      <c r="E54" s="27"/>
      <c r="F54" s="29"/>
      <c r="G54" s="27"/>
      <c r="H54" s="30"/>
      <c r="I54" s="44"/>
      <c r="J54" s="30"/>
      <c r="K54" s="30" t="s">
        <v>61</v>
      </c>
      <c r="L54" s="44" t="n">
        <v>7.41</v>
      </c>
      <c r="M54" s="30" t="s">
        <v>392</v>
      </c>
    </row>
    <row r="55" customFormat="false" ht="12.75" hidden="false" customHeight="false" outlineLevel="0" collapsed="false">
      <c r="A55" s="1" t="s">
        <v>912</v>
      </c>
      <c r="C55" s="27" t="s">
        <v>915</v>
      </c>
      <c r="D55" s="27" t="s">
        <v>916</v>
      </c>
      <c r="E55" s="27"/>
      <c r="F55" s="29"/>
      <c r="G55" s="27"/>
      <c r="H55" s="30"/>
      <c r="I55" s="44"/>
      <c r="J55" s="30"/>
      <c r="K55" s="30" t="s">
        <v>61</v>
      </c>
      <c r="L55" s="44" t="n">
        <v>2.48</v>
      </c>
      <c r="M55" s="30" t="s">
        <v>392</v>
      </c>
    </row>
    <row r="56" customFormat="false" ht="12.75" hidden="false" customHeight="false" outlineLevel="0" collapsed="false">
      <c r="A56" s="1" t="s">
        <v>912</v>
      </c>
      <c r="C56" s="27" t="s">
        <v>917</v>
      </c>
      <c r="D56" s="27" t="s">
        <v>13</v>
      </c>
      <c r="E56" s="27"/>
      <c r="F56" s="29"/>
      <c r="G56" s="27"/>
      <c r="K56" s="30" t="s">
        <v>61</v>
      </c>
      <c r="L56" s="44" t="n">
        <v>1.78</v>
      </c>
      <c r="M56" s="30" t="s">
        <v>392</v>
      </c>
    </row>
    <row r="57" customFormat="false" ht="12.75" hidden="false" customHeight="false" outlineLevel="0" collapsed="false">
      <c r="A57" s="1" t="s">
        <v>912</v>
      </c>
      <c r="C57" s="27" t="s">
        <v>918</v>
      </c>
      <c r="D57" s="27" t="s">
        <v>13</v>
      </c>
      <c r="E57" s="27"/>
      <c r="F57" s="29"/>
      <c r="G57" s="27"/>
      <c r="K57" s="30" t="s">
        <v>61</v>
      </c>
      <c r="L57" s="44" t="n">
        <v>4.98</v>
      </c>
      <c r="M57" s="30" t="s">
        <v>392</v>
      </c>
    </row>
    <row r="58" customFormat="false" ht="12.75" hidden="false" customHeight="false" outlineLevel="0" collapsed="false">
      <c r="A58" s="1" t="s">
        <v>912</v>
      </c>
      <c r="C58" s="27" t="s">
        <v>919</v>
      </c>
      <c r="D58" s="27" t="s">
        <v>13</v>
      </c>
      <c r="E58" s="27"/>
      <c r="F58" s="29"/>
      <c r="G58" s="27"/>
      <c r="K58" s="30" t="s">
        <v>61</v>
      </c>
      <c r="L58" s="44" t="n">
        <v>1.25</v>
      </c>
      <c r="M58" s="30" t="s">
        <v>392</v>
      </c>
    </row>
    <row r="59" customFormat="false" ht="12.75" hidden="false" customHeight="false" outlineLevel="0" collapsed="false">
      <c r="A59" s="1" t="s">
        <v>912</v>
      </c>
      <c r="C59" s="27" t="s">
        <v>920</v>
      </c>
      <c r="D59" s="27" t="s">
        <v>13</v>
      </c>
      <c r="E59" s="27"/>
      <c r="F59" s="29"/>
      <c r="G59" s="27"/>
      <c r="K59" s="30" t="s">
        <v>61</v>
      </c>
      <c r="L59" s="44" t="n">
        <v>2.13</v>
      </c>
      <c r="M59" s="30" t="s">
        <v>392</v>
      </c>
    </row>
    <row r="60" customFormat="false" ht="12.75" hidden="false" customHeight="false" outlineLevel="0" collapsed="false">
      <c r="A60" s="1" t="s">
        <v>912</v>
      </c>
      <c r="C60" s="27" t="s">
        <v>921</v>
      </c>
      <c r="D60" s="27" t="s">
        <v>13</v>
      </c>
      <c r="E60" s="27"/>
      <c r="F60" s="29"/>
      <c r="G60" s="27"/>
      <c r="K60" s="30" t="s">
        <v>61</v>
      </c>
      <c r="L60" s="44" t="n">
        <v>1.94</v>
      </c>
      <c r="M60" s="30" t="s">
        <v>392</v>
      </c>
    </row>
    <row r="61" customFormat="false" ht="12.75" hidden="false" customHeight="false" outlineLevel="0" collapsed="false">
      <c r="A61" s="1" t="s">
        <v>912</v>
      </c>
      <c r="C61" s="27" t="s">
        <v>922</v>
      </c>
      <c r="D61" s="27" t="s">
        <v>13</v>
      </c>
      <c r="E61" s="27"/>
      <c r="F61" s="29"/>
      <c r="G61" s="27"/>
      <c r="K61" s="30" t="s">
        <v>61</v>
      </c>
      <c r="L61" s="44" t="n">
        <v>5.45</v>
      </c>
      <c r="M61" s="30" t="s">
        <v>392</v>
      </c>
    </row>
    <row r="62" customFormat="false" ht="12.75" hidden="false" customHeight="false" outlineLevel="0" collapsed="false">
      <c r="A62" s="1" t="s">
        <v>912</v>
      </c>
      <c r="C62" s="27" t="s">
        <v>923</v>
      </c>
      <c r="D62" s="27" t="s">
        <v>13</v>
      </c>
      <c r="E62" s="27"/>
      <c r="F62" s="29"/>
      <c r="G62" s="27"/>
      <c r="K62" s="30" t="s">
        <v>61</v>
      </c>
      <c r="L62" s="44" t="n">
        <v>1.5</v>
      </c>
      <c r="M62" s="30" t="s">
        <v>392</v>
      </c>
    </row>
    <row r="63" customFormat="false" ht="12.75" hidden="false" customHeight="false" outlineLevel="0" collapsed="false">
      <c r="A63" s="1" t="s">
        <v>912</v>
      </c>
      <c r="C63" s="27" t="s">
        <v>924</v>
      </c>
      <c r="D63" s="27" t="s">
        <v>13</v>
      </c>
      <c r="E63" s="27"/>
      <c r="F63" s="29"/>
      <c r="G63" s="27"/>
      <c r="K63" s="30" t="s">
        <v>168</v>
      </c>
      <c r="L63" s="44" t="n">
        <v>4.5</v>
      </c>
      <c r="M63" s="30" t="s">
        <v>392</v>
      </c>
    </row>
    <row r="64" customFormat="false" ht="12.75" hidden="false" customHeight="false" outlineLevel="0" collapsed="false">
      <c r="A64" s="1" t="s">
        <v>912</v>
      </c>
      <c r="C64" s="27" t="s">
        <v>925</v>
      </c>
      <c r="D64" s="27" t="s">
        <v>13</v>
      </c>
      <c r="E64" s="27"/>
      <c r="F64" s="29"/>
      <c r="G64" s="27"/>
      <c r="H64" s="30"/>
      <c r="I64" s="44"/>
      <c r="J64" s="30"/>
      <c r="K64" s="30" t="s">
        <v>168</v>
      </c>
      <c r="L64" s="44" t="n">
        <v>2.98</v>
      </c>
      <c r="M64" s="30" t="s">
        <v>392</v>
      </c>
    </row>
    <row r="65" customFormat="false" ht="12.75" hidden="false" customHeight="false" outlineLevel="0" collapsed="false">
      <c r="A65" s="1" t="s">
        <v>912</v>
      </c>
      <c r="C65" s="27" t="s">
        <v>926</v>
      </c>
      <c r="D65" s="27" t="s">
        <v>13</v>
      </c>
      <c r="E65" s="27"/>
      <c r="F65" s="29"/>
      <c r="G65" s="27"/>
      <c r="H65" s="30"/>
      <c r="I65" s="44"/>
      <c r="J65" s="30"/>
      <c r="K65" s="30" t="s">
        <v>168</v>
      </c>
      <c r="L65" s="44" t="n">
        <v>3.39</v>
      </c>
      <c r="M65" s="30" t="s">
        <v>392</v>
      </c>
    </row>
    <row r="66" customFormat="false" ht="12.75" hidden="false" customHeight="false" outlineLevel="0" collapsed="false">
      <c r="A66" s="1" t="s">
        <v>912</v>
      </c>
      <c r="C66" s="27" t="s">
        <v>927</v>
      </c>
      <c r="D66" s="27" t="s">
        <v>13</v>
      </c>
      <c r="E66" s="27"/>
      <c r="F66" s="29"/>
      <c r="G66" s="27"/>
      <c r="H66" s="30"/>
      <c r="I66" s="44"/>
      <c r="J66" s="30"/>
      <c r="K66" s="30" t="s">
        <v>168</v>
      </c>
      <c r="L66" s="44" t="n">
        <v>1.73</v>
      </c>
      <c r="M66" s="30" t="s">
        <v>392</v>
      </c>
    </row>
    <row r="67" customFormat="false" ht="12.75" hidden="false" customHeight="false" outlineLevel="0" collapsed="false">
      <c r="A67" s="1" t="s">
        <v>912</v>
      </c>
      <c r="C67" s="27" t="s">
        <v>928</v>
      </c>
      <c r="D67" s="27" t="s">
        <v>13</v>
      </c>
      <c r="E67" s="27"/>
      <c r="F67" s="29"/>
      <c r="G67" s="27"/>
      <c r="K67" s="30" t="s">
        <v>168</v>
      </c>
      <c r="L67" s="44" t="n">
        <v>0.61</v>
      </c>
      <c r="M67" s="30" t="s">
        <v>392</v>
      </c>
    </row>
    <row r="68" customFormat="false" ht="12.75" hidden="false" customHeight="false" outlineLevel="0" collapsed="false">
      <c r="A68" s="1" t="s">
        <v>912</v>
      </c>
      <c r="C68" s="27" t="s">
        <v>929</v>
      </c>
      <c r="D68" s="27" t="s">
        <v>13</v>
      </c>
      <c r="E68" s="27"/>
      <c r="F68" s="29"/>
      <c r="G68" s="27"/>
      <c r="K68" s="30" t="s">
        <v>168</v>
      </c>
      <c r="L68" s="44" t="n">
        <v>2.48</v>
      </c>
      <c r="M68" s="30" t="s">
        <v>392</v>
      </c>
    </row>
    <row r="70" customFormat="false" ht="17.35" hidden="false" customHeight="false" outlineLevel="0" collapsed="false">
      <c r="C70" s="15" t="s">
        <v>4009</v>
      </c>
      <c r="D70" s="45" t="s">
        <v>1</v>
      </c>
    </row>
    <row r="71" customFormat="false" ht="12.75" hidden="false" customHeight="false" outlineLevel="0" collapsed="false">
      <c r="A71" s="1" t="s">
        <v>930</v>
      </c>
      <c r="C71" s="27" t="s">
        <v>931</v>
      </c>
      <c r="D71" s="27" t="s">
        <v>13</v>
      </c>
      <c r="E71" s="27"/>
      <c r="F71" s="29"/>
      <c r="G71" s="27"/>
      <c r="H71" s="30"/>
      <c r="I71" s="44"/>
      <c r="J71" s="30"/>
      <c r="K71" s="30" t="s">
        <v>168</v>
      </c>
      <c r="L71" s="44" t="n">
        <v>179</v>
      </c>
      <c r="M71" s="30" t="s">
        <v>392</v>
      </c>
    </row>
    <row r="72" customFormat="false" ht="12.75" hidden="false" customHeight="false" outlineLevel="0" collapsed="false">
      <c r="A72" s="1" t="s">
        <v>930</v>
      </c>
      <c r="C72" s="27" t="s">
        <v>932</v>
      </c>
      <c r="D72" s="27" t="s">
        <v>13</v>
      </c>
      <c r="E72" s="27"/>
      <c r="F72" s="29"/>
      <c r="G72" s="27"/>
      <c r="H72" s="30"/>
      <c r="I72" s="44"/>
      <c r="J72" s="30"/>
      <c r="K72" s="30" t="s">
        <v>168</v>
      </c>
      <c r="L72" s="44" t="n">
        <v>89.95</v>
      </c>
      <c r="M72" s="30" t="s">
        <v>392</v>
      </c>
    </row>
    <row r="73" customFormat="false" ht="12.75" hidden="false" customHeight="false" outlineLevel="0" collapsed="false">
      <c r="A73" s="1" t="s">
        <v>930</v>
      </c>
      <c r="C73" s="27" t="s">
        <v>933</v>
      </c>
      <c r="D73" s="27" t="s">
        <v>13</v>
      </c>
      <c r="E73" s="27"/>
      <c r="F73" s="29"/>
      <c r="G73" s="27"/>
      <c r="H73" s="30"/>
      <c r="I73" s="44"/>
      <c r="J73" s="30"/>
      <c r="K73" s="30" t="s">
        <v>168</v>
      </c>
      <c r="L73" s="44" t="n">
        <v>199</v>
      </c>
      <c r="M73" s="30" t="s">
        <v>392</v>
      </c>
    </row>
    <row r="74" customFormat="false" ht="12.75" hidden="false" customHeight="false" outlineLevel="0" collapsed="false">
      <c r="A74" s="1" t="s">
        <v>930</v>
      </c>
      <c r="C74" s="27" t="s">
        <v>934</v>
      </c>
      <c r="D74" s="27" t="s">
        <v>13</v>
      </c>
      <c r="E74" s="27"/>
      <c r="F74" s="29"/>
      <c r="G74" s="27"/>
      <c r="H74" s="30"/>
      <c r="I74" s="44"/>
      <c r="J74" s="30"/>
      <c r="K74" s="30" t="s">
        <v>168</v>
      </c>
      <c r="L74" s="44" t="n">
        <v>189</v>
      </c>
      <c r="M74" s="30" t="s">
        <v>392</v>
      </c>
    </row>
    <row r="75" customFormat="false" ht="12.75" hidden="false" customHeight="false" outlineLevel="0" collapsed="false">
      <c r="A75" s="1" t="s">
        <v>930</v>
      </c>
      <c r="C75" s="27" t="s">
        <v>935</v>
      </c>
      <c r="D75" s="27" t="s">
        <v>13</v>
      </c>
      <c r="E75" s="27"/>
      <c r="F75" s="29"/>
      <c r="G75" s="27"/>
      <c r="H75" s="30"/>
      <c r="I75" s="44"/>
      <c r="J75" s="30"/>
      <c r="K75" s="30" t="s">
        <v>168</v>
      </c>
      <c r="L75" s="44" t="n">
        <v>149</v>
      </c>
      <c r="M75" s="30" t="s">
        <v>392</v>
      </c>
    </row>
    <row r="76" customFormat="false" ht="12.75" hidden="false" customHeight="false" outlineLevel="0" collapsed="false">
      <c r="A76" s="1" t="s">
        <v>930</v>
      </c>
      <c r="C76" s="27" t="s">
        <v>936</v>
      </c>
      <c r="D76" s="27" t="s">
        <v>13</v>
      </c>
      <c r="E76" s="27"/>
      <c r="F76" s="29"/>
      <c r="G76" s="27"/>
      <c r="H76" s="30"/>
      <c r="I76" s="44"/>
      <c r="J76" s="30"/>
      <c r="K76" s="30" t="s">
        <v>168</v>
      </c>
      <c r="L76" s="44" t="n">
        <v>49.99</v>
      </c>
      <c r="M76" s="30" t="s">
        <v>392</v>
      </c>
    </row>
    <row r="77" customFormat="false" ht="12.75" hidden="false" customHeight="false" outlineLevel="0" collapsed="false">
      <c r="A77" s="1" t="s">
        <v>930</v>
      </c>
      <c r="C77" s="27" t="s">
        <v>937</v>
      </c>
      <c r="D77" s="27" t="s">
        <v>13</v>
      </c>
      <c r="E77" s="27"/>
      <c r="F77" s="29"/>
      <c r="G77" s="27"/>
      <c r="H77" s="30"/>
      <c r="I77" s="44"/>
      <c r="J77" s="30"/>
      <c r="K77" s="30" t="s">
        <v>168</v>
      </c>
      <c r="L77" s="44" t="n">
        <v>993.95</v>
      </c>
      <c r="M77" s="30" t="s">
        <v>392</v>
      </c>
    </row>
    <row r="78" customFormat="false" ht="12.75" hidden="false" customHeight="false" outlineLevel="0" collapsed="false">
      <c r="A78" s="1" t="s">
        <v>938</v>
      </c>
      <c r="C78" s="27" t="s">
        <v>939</v>
      </c>
      <c r="D78" s="27" t="s">
        <v>13</v>
      </c>
      <c r="E78" s="27"/>
      <c r="F78" s="29"/>
      <c r="G78" s="27"/>
      <c r="H78" s="30"/>
      <c r="I78" s="44"/>
      <c r="J78" s="30"/>
      <c r="K78" s="30" t="s">
        <v>168</v>
      </c>
      <c r="L78" s="44" t="n">
        <v>149</v>
      </c>
      <c r="M78" s="30" t="s">
        <v>392</v>
      </c>
    </row>
    <row r="79" customFormat="false" ht="12.75" hidden="false" customHeight="false" outlineLevel="0" collapsed="false">
      <c r="A79" s="77" t="s">
        <v>938</v>
      </c>
      <c r="C79" s="27" t="s">
        <v>940</v>
      </c>
      <c r="D79" s="27" t="s">
        <v>13</v>
      </c>
      <c r="E79" s="27"/>
      <c r="F79" s="29"/>
      <c r="G79" s="27"/>
      <c r="H79" s="30"/>
      <c r="I79" s="44"/>
      <c r="J79" s="30"/>
      <c r="K79" s="30" t="s">
        <v>168</v>
      </c>
      <c r="L79" s="44" t="n">
        <v>179.95</v>
      </c>
      <c r="M79" s="30" t="s">
        <v>392</v>
      </c>
    </row>
    <row r="80" customFormat="false" ht="12.75" hidden="false" customHeight="false" outlineLevel="0" collapsed="false">
      <c r="A80" s="1" t="s">
        <v>930</v>
      </c>
      <c r="C80" s="27" t="s">
        <v>941</v>
      </c>
      <c r="D80" s="27" t="s">
        <v>13</v>
      </c>
      <c r="E80" s="27"/>
      <c r="F80" s="29"/>
      <c r="G80" s="27"/>
      <c r="H80" s="30"/>
      <c r="I80" s="44"/>
      <c r="J80" s="30"/>
      <c r="K80" s="30" t="s">
        <v>168</v>
      </c>
      <c r="L80" s="44" t="n">
        <v>179</v>
      </c>
      <c r="M80" s="30" t="s">
        <v>392</v>
      </c>
    </row>
    <row r="81" customFormat="false" ht="12.75" hidden="false" customHeight="false" outlineLevel="0" collapsed="false">
      <c r="A81" s="1" t="s">
        <v>938</v>
      </c>
      <c r="C81" s="27" t="s">
        <v>942</v>
      </c>
      <c r="D81" s="27" t="s">
        <v>13</v>
      </c>
      <c r="E81" s="27"/>
      <c r="F81" s="29"/>
      <c r="G81" s="27"/>
      <c r="H81" s="30"/>
      <c r="I81" s="44"/>
      <c r="J81" s="30"/>
      <c r="K81" s="30" t="s">
        <v>168</v>
      </c>
      <c r="L81" s="44" t="n">
        <v>49.99</v>
      </c>
      <c r="M81" s="30" t="s">
        <v>392</v>
      </c>
    </row>
    <row r="82" customFormat="false" ht="12.75" hidden="false" customHeight="false" outlineLevel="0" collapsed="false">
      <c r="A82" s="1" t="s">
        <v>930</v>
      </c>
      <c r="C82" s="27" t="s">
        <v>943</v>
      </c>
      <c r="D82" s="27"/>
      <c r="E82" s="27"/>
      <c r="F82" s="29"/>
      <c r="G82" s="27"/>
      <c r="H82" s="30"/>
      <c r="I82" s="44"/>
      <c r="J82" s="30"/>
      <c r="K82" s="30" t="s">
        <v>168</v>
      </c>
      <c r="L82" s="44" t="n">
        <v>179</v>
      </c>
      <c r="M82" s="30" t="s">
        <v>392</v>
      </c>
    </row>
    <row r="84" customFormat="false" ht="17.35" hidden="false" customHeight="false" outlineLevel="0" collapsed="false">
      <c r="C84" s="15" t="s">
        <v>944</v>
      </c>
      <c r="D84" s="45" t="s">
        <v>1</v>
      </c>
    </row>
    <row r="85" customFormat="false" ht="12.75" hidden="false" customHeight="false" outlineLevel="0" collapsed="false">
      <c r="A85" s="1" t="s">
        <v>945</v>
      </c>
      <c r="C85" s="70" t="s">
        <v>946</v>
      </c>
      <c r="D85" s="70" t="s">
        <v>13</v>
      </c>
      <c r="E85" s="72" t="n">
        <v>1</v>
      </c>
      <c r="F85" s="73" t="n">
        <v>535</v>
      </c>
      <c r="G85" s="74" t="s">
        <v>392</v>
      </c>
    </row>
    <row r="86" customFormat="false" ht="12.75" hidden="false" customHeight="false" outlineLevel="0" collapsed="false">
      <c r="A86" s="1" t="s">
        <v>945</v>
      </c>
      <c r="C86" s="70" t="s">
        <v>947</v>
      </c>
      <c r="D86" s="70" t="s">
        <v>13</v>
      </c>
      <c r="E86" s="72" t="n">
        <v>1.8</v>
      </c>
      <c r="F86" s="73" t="n">
        <v>285</v>
      </c>
      <c r="G86" s="74" t="s">
        <v>392</v>
      </c>
    </row>
    <row r="87" customFormat="false" ht="12.75" hidden="false" customHeight="false" outlineLevel="0" collapsed="false">
      <c r="F87" s="8"/>
    </row>
    <row r="88" customFormat="false" ht="17.35" hidden="false" customHeight="false" outlineLevel="0" collapsed="false">
      <c r="C88" s="15" t="s">
        <v>948</v>
      </c>
      <c r="D88" s="45" t="s">
        <v>1</v>
      </c>
    </row>
    <row r="89" customFormat="false" ht="12.75" hidden="false" customHeight="false" outlineLevel="0" collapsed="false">
      <c r="A89" s="1" t="s">
        <v>949</v>
      </c>
      <c r="B89" s="1" t="s">
        <v>950</v>
      </c>
      <c r="C89" s="70"/>
      <c r="D89" s="70"/>
      <c r="E89" s="72" t="n">
        <v>2.1</v>
      </c>
      <c r="F89" s="73" t="n">
        <v>78</v>
      </c>
      <c r="G89" s="74" t="s">
        <v>392</v>
      </c>
    </row>
    <row r="90" customFormat="false" ht="12.75" hidden="false" customHeight="false" outlineLevel="0" collapsed="false">
      <c r="A90" s="1" t="s">
        <v>949</v>
      </c>
      <c r="C90" s="70" t="s">
        <v>951</v>
      </c>
      <c r="D90" s="70"/>
      <c r="E90" s="72" t="n">
        <v>2.2</v>
      </c>
      <c r="F90" s="73" t="n">
        <v>197</v>
      </c>
      <c r="G90" s="74" t="s">
        <v>392</v>
      </c>
    </row>
    <row r="91" customFormat="false" ht="12.75" hidden="false" customHeight="false" outlineLevel="0" collapsed="false">
      <c r="A91" s="1" t="s">
        <v>949</v>
      </c>
      <c r="C91" s="70" t="s">
        <v>952</v>
      </c>
      <c r="D91" s="70"/>
      <c r="E91" s="72" t="n">
        <v>2.3</v>
      </c>
      <c r="F91" s="73" t="n">
        <v>360</v>
      </c>
      <c r="G91" s="74" t="s">
        <v>392</v>
      </c>
    </row>
    <row r="92" customFormat="false" ht="12.75" hidden="false" customHeight="false" outlineLevel="0" collapsed="false">
      <c r="A92" s="1" t="s">
        <v>949</v>
      </c>
      <c r="C92" s="70" t="s">
        <v>953</v>
      </c>
      <c r="D92" s="70"/>
      <c r="E92" s="72" t="n">
        <v>2.4</v>
      </c>
      <c r="F92" s="73" t="n">
        <v>159</v>
      </c>
      <c r="G92" s="74" t="s">
        <v>392</v>
      </c>
    </row>
    <row r="93" customFormat="false" ht="12.75" hidden="false" customHeight="false" outlineLevel="0" collapsed="false">
      <c r="A93" s="1" t="s">
        <v>949</v>
      </c>
      <c r="C93" s="70" t="s">
        <v>954</v>
      </c>
      <c r="D93" s="70"/>
      <c r="E93" s="72" t="n">
        <v>2.4</v>
      </c>
      <c r="F93" s="73" t="n">
        <v>375</v>
      </c>
      <c r="G93" s="74" t="s">
        <v>392</v>
      </c>
    </row>
    <row r="95" customFormat="false" ht="17.35" hidden="false" customHeight="false" outlineLevel="0" collapsed="false">
      <c r="C95" s="15" t="s">
        <v>790</v>
      </c>
      <c r="D95" s="45" t="s">
        <v>1</v>
      </c>
    </row>
    <row r="96" customFormat="false" ht="12.75" hidden="false" customHeight="false" outlineLevel="0" collapsed="false">
      <c r="A96" s="1" t="s">
        <v>790</v>
      </c>
      <c r="C96" s="70" t="s">
        <v>791</v>
      </c>
      <c r="D96" s="70"/>
      <c r="E96" s="72" t="n">
        <v>2</v>
      </c>
      <c r="F96" s="73" t="n">
        <v>39</v>
      </c>
      <c r="G96" s="74" t="s">
        <v>230</v>
      </c>
    </row>
    <row r="97" customFormat="false" ht="12.75" hidden="false" customHeight="false" outlineLevel="0" collapsed="false">
      <c r="A97" s="1" t="s">
        <v>792</v>
      </c>
      <c r="C97" s="70" t="s">
        <v>793</v>
      </c>
      <c r="D97" s="70"/>
      <c r="E97" s="72" t="n">
        <v>2.3</v>
      </c>
      <c r="F97" s="73" t="n">
        <v>45</v>
      </c>
      <c r="G97" s="74" t="s">
        <v>230</v>
      </c>
    </row>
    <row r="99" customFormat="false" ht="17.35" hidden="false" customHeight="false" outlineLevel="0" collapsed="false">
      <c r="C99" s="15" t="s">
        <v>1007</v>
      </c>
      <c r="D99" s="45" t="s">
        <v>1</v>
      </c>
    </row>
    <row r="100" customFormat="false" ht="12.75" hidden="false" customHeight="false" outlineLevel="0" collapsed="false">
      <c r="A100" s="1" t="s">
        <v>1007</v>
      </c>
      <c r="C100" s="70" t="s">
        <v>1008</v>
      </c>
      <c r="D100" s="70" t="s">
        <v>13</v>
      </c>
      <c r="E100" s="72" t="n">
        <v>1.8</v>
      </c>
      <c r="F100" s="73" t="n">
        <v>197</v>
      </c>
      <c r="G100" s="74" t="s">
        <v>1009</v>
      </c>
    </row>
    <row r="101" customFormat="false" ht="12.75" hidden="false" customHeight="false" outlineLevel="0" collapsed="false">
      <c r="A101" s="1" t="s">
        <v>1007</v>
      </c>
      <c r="C101" s="70" t="s">
        <v>1010</v>
      </c>
      <c r="D101" s="70" t="s">
        <v>13</v>
      </c>
      <c r="E101" s="72" t="n">
        <v>1.9</v>
      </c>
      <c r="F101" s="73" t="n">
        <v>190</v>
      </c>
      <c r="G101" s="74" t="s">
        <v>1009</v>
      </c>
    </row>
    <row r="102" customFormat="false" ht="12.75" hidden="false" customHeight="false" outlineLevel="0" collapsed="false">
      <c r="A102" s="1" t="s">
        <v>1007</v>
      </c>
      <c r="C102" s="70" t="s">
        <v>1011</v>
      </c>
      <c r="D102" s="70" t="s">
        <v>13</v>
      </c>
      <c r="E102" s="72" t="n">
        <v>1.9</v>
      </c>
      <c r="F102" s="73" t="n">
        <v>29</v>
      </c>
      <c r="G102" s="74" t="s">
        <v>1009</v>
      </c>
    </row>
    <row r="103" customFormat="false" ht="12.75" hidden="false" customHeight="false" outlineLevel="0" collapsed="false">
      <c r="A103" s="1" t="s">
        <v>1007</v>
      </c>
      <c r="C103" s="70" t="s">
        <v>1012</v>
      </c>
      <c r="D103" s="70" t="s">
        <v>13</v>
      </c>
      <c r="E103" s="72" t="n">
        <v>1.9</v>
      </c>
      <c r="F103" s="73" t="n">
        <v>105</v>
      </c>
      <c r="G103" s="74" t="s">
        <v>1009</v>
      </c>
    </row>
    <row r="104" customFormat="false" ht="12.75" hidden="false" customHeight="false" outlineLevel="0" collapsed="false">
      <c r="A104" s="1" t="s">
        <v>1007</v>
      </c>
      <c r="C104" s="70" t="s">
        <v>1013</v>
      </c>
      <c r="D104" s="70" t="s">
        <v>88</v>
      </c>
      <c r="E104" s="72" t="n">
        <v>2.1</v>
      </c>
      <c r="F104" s="73" t="n">
        <v>16</v>
      </c>
      <c r="G104" s="74" t="s">
        <v>1009</v>
      </c>
    </row>
    <row r="105" customFormat="false" ht="12.75" hidden="false" customHeight="false" outlineLevel="0" collapsed="false">
      <c r="A105" s="1" t="s">
        <v>1007</v>
      </c>
      <c r="C105" s="70" t="s">
        <v>1014</v>
      </c>
      <c r="D105" s="70" t="s">
        <v>13</v>
      </c>
      <c r="E105" s="72" t="n">
        <v>2.1</v>
      </c>
      <c r="F105" s="73" t="n">
        <v>79</v>
      </c>
      <c r="G105" s="74" t="s">
        <v>1009</v>
      </c>
    </row>
    <row r="106" customFormat="false" ht="12.75" hidden="false" customHeight="false" outlineLevel="0" collapsed="false">
      <c r="A106" s="1" t="s">
        <v>1007</v>
      </c>
      <c r="C106" s="70" t="s">
        <v>1015</v>
      </c>
      <c r="D106" s="70" t="s">
        <v>13</v>
      </c>
      <c r="E106" s="72" t="n">
        <v>2.2</v>
      </c>
      <c r="F106" s="73" t="n">
        <v>50</v>
      </c>
      <c r="G106" s="74" t="s">
        <v>1009</v>
      </c>
    </row>
    <row r="107" customFormat="false" ht="12.75" hidden="false" customHeight="false" outlineLevel="0" collapsed="false">
      <c r="A107" s="1" t="s">
        <v>1007</v>
      </c>
      <c r="C107" s="70" t="s">
        <v>1016</v>
      </c>
      <c r="D107" s="70" t="s">
        <v>334</v>
      </c>
      <c r="E107" s="72" t="n">
        <v>2.2</v>
      </c>
      <c r="F107" s="73" t="n">
        <v>15.6</v>
      </c>
      <c r="G107" s="74" t="s">
        <v>1009</v>
      </c>
    </row>
    <row r="108" customFormat="false" ht="12.75" hidden="false" customHeight="false" outlineLevel="0" collapsed="false">
      <c r="A108" s="1" t="s">
        <v>1007</v>
      </c>
      <c r="C108" s="70" t="s">
        <v>1017</v>
      </c>
      <c r="D108" s="70" t="s">
        <v>13</v>
      </c>
      <c r="E108" s="72" t="n">
        <v>2.2</v>
      </c>
      <c r="F108" s="73" t="n">
        <v>109</v>
      </c>
      <c r="G108" s="74" t="s">
        <v>1009</v>
      </c>
    </row>
    <row r="109" customFormat="false" ht="12.75" hidden="false" customHeight="false" outlineLevel="0" collapsed="false">
      <c r="A109" s="1" t="s">
        <v>1007</v>
      </c>
      <c r="C109" s="70" t="s">
        <v>1018</v>
      </c>
      <c r="D109" s="70" t="s">
        <v>13</v>
      </c>
      <c r="E109" s="72" t="n">
        <v>2.2</v>
      </c>
      <c r="F109" s="73" t="n">
        <v>129</v>
      </c>
      <c r="G109" s="74" t="s">
        <v>1009</v>
      </c>
    </row>
    <row r="110" customFormat="false" ht="12.75" hidden="false" customHeight="false" outlineLevel="0" collapsed="false">
      <c r="A110" s="1" t="s">
        <v>1007</v>
      </c>
      <c r="C110" s="70" t="s">
        <v>1019</v>
      </c>
      <c r="D110" s="70" t="s">
        <v>13</v>
      </c>
      <c r="E110" s="72" t="n">
        <v>2.3</v>
      </c>
      <c r="F110" s="73" t="n">
        <v>65</v>
      </c>
      <c r="G110" s="74" t="s">
        <v>1009</v>
      </c>
    </row>
    <row r="111" customFormat="false" ht="12.75" hidden="false" customHeight="false" outlineLevel="0" collapsed="false">
      <c r="A111" s="1" t="s">
        <v>1007</v>
      </c>
      <c r="C111" s="70" t="s">
        <v>1020</v>
      </c>
      <c r="D111" s="70" t="s">
        <v>13</v>
      </c>
      <c r="E111" s="72" t="n">
        <v>2.3</v>
      </c>
      <c r="F111" s="73" t="n">
        <v>49</v>
      </c>
      <c r="G111" s="74" t="s">
        <v>1009</v>
      </c>
    </row>
    <row r="112" customFormat="false" ht="12.75" hidden="false" customHeight="false" outlineLevel="0" collapsed="false">
      <c r="A112" s="1" t="s">
        <v>1007</v>
      </c>
      <c r="C112" s="70" t="s">
        <v>1021</v>
      </c>
      <c r="D112" s="70" t="s">
        <v>193</v>
      </c>
      <c r="E112" s="72" t="n">
        <v>2.3</v>
      </c>
      <c r="F112" s="73" t="n">
        <v>16</v>
      </c>
      <c r="G112" s="74" t="s">
        <v>1009</v>
      </c>
    </row>
    <row r="113" customFormat="false" ht="12.75" hidden="false" customHeight="false" outlineLevel="0" collapsed="false">
      <c r="A113" s="1" t="s">
        <v>1007</v>
      </c>
      <c r="C113" s="70" t="s">
        <v>1022</v>
      </c>
      <c r="D113" s="70" t="s">
        <v>88</v>
      </c>
      <c r="E113" s="72" t="n">
        <v>2.4</v>
      </c>
      <c r="F113" s="73" t="n">
        <v>30</v>
      </c>
      <c r="G113" s="74" t="s">
        <v>1009</v>
      </c>
    </row>
    <row r="114" customFormat="false" ht="12.75" hidden="false" customHeight="false" outlineLevel="0" collapsed="false">
      <c r="A114" s="1" t="s">
        <v>1007</v>
      </c>
      <c r="C114" s="70" t="s">
        <v>1023</v>
      </c>
      <c r="D114" s="70" t="s">
        <v>13</v>
      </c>
      <c r="E114" s="72" t="n">
        <v>2.4</v>
      </c>
      <c r="F114" s="73" t="n">
        <v>40</v>
      </c>
      <c r="G114" s="74" t="s">
        <v>1009</v>
      </c>
    </row>
    <row r="115" customFormat="false" ht="12.75" hidden="false" customHeight="false" outlineLevel="0" collapsed="false">
      <c r="A115" s="1" t="s">
        <v>1007</v>
      </c>
      <c r="C115" s="70" t="s">
        <v>1024</v>
      </c>
      <c r="D115" s="70" t="s">
        <v>571</v>
      </c>
      <c r="E115" s="72" t="n">
        <v>2.5</v>
      </c>
      <c r="F115" s="73" t="n">
        <v>16</v>
      </c>
      <c r="G115" s="74" t="s">
        <v>1009</v>
      </c>
    </row>
    <row r="117" customFormat="false" ht="17.35" hidden="false" customHeight="false" outlineLevel="0" collapsed="false">
      <c r="C117" s="15" t="s">
        <v>1040</v>
      </c>
      <c r="D117" s="45" t="s">
        <v>1</v>
      </c>
    </row>
    <row r="118" customFormat="false" ht="12.75" hidden="false" customHeight="false" outlineLevel="0" collapsed="false">
      <c r="A118" s="1" t="s">
        <v>1041</v>
      </c>
      <c r="C118" s="70" t="s">
        <v>1042</v>
      </c>
      <c r="D118" s="70" t="s">
        <v>13</v>
      </c>
      <c r="E118" s="72" t="n">
        <v>2.2</v>
      </c>
      <c r="F118" s="73" t="n">
        <v>38</v>
      </c>
      <c r="G118" s="74" t="s">
        <v>1009</v>
      </c>
    </row>
    <row r="119" customFormat="false" ht="12.75" hidden="false" customHeight="false" outlineLevel="0" collapsed="false">
      <c r="A119" s="1" t="s">
        <v>1041</v>
      </c>
      <c r="C119" s="70" t="s">
        <v>1043</v>
      </c>
      <c r="D119" s="70" t="s">
        <v>13</v>
      </c>
      <c r="E119" s="72" t="n">
        <v>2.2</v>
      </c>
      <c r="F119" s="73" t="n">
        <v>53</v>
      </c>
      <c r="G119" s="74" t="s">
        <v>1009</v>
      </c>
    </row>
    <row r="120" customFormat="false" ht="12.75" hidden="false" customHeight="false" outlineLevel="0" collapsed="false">
      <c r="A120" s="1" t="s">
        <v>1041</v>
      </c>
      <c r="C120" s="70" t="s">
        <v>1044</v>
      </c>
      <c r="D120" s="70" t="s">
        <v>13</v>
      </c>
      <c r="E120" s="72" t="n">
        <v>2.2</v>
      </c>
      <c r="F120" s="73" t="n">
        <v>57</v>
      </c>
      <c r="G120" s="74" t="s">
        <v>1009</v>
      </c>
    </row>
    <row r="121" customFormat="false" ht="12.75" hidden="false" customHeight="false" outlineLevel="0" collapsed="false">
      <c r="A121" s="1" t="s">
        <v>1041</v>
      </c>
      <c r="C121" s="70" t="s">
        <v>1045</v>
      </c>
      <c r="D121" s="70" t="s">
        <v>13</v>
      </c>
      <c r="E121" s="72" t="n">
        <v>2.5</v>
      </c>
      <c r="F121" s="73" t="n">
        <v>28</v>
      </c>
      <c r="G121" s="74" t="s">
        <v>1009</v>
      </c>
    </row>
    <row r="122" customFormat="false" ht="12.75" hidden="false" customHeight="false" outlineLevel="0" collapsed="false">
      <c r="A122" s="1" t="s">
        <v>1041</v>
      </c>
      <c r="C122" s="70" t="s">
        <v>1046</v>
      </c>
      <c r="D122" s="70" t="s">
        <v>13</v>
      </c>
      <c r="E122" s="72" t="n">
        <v>104</v>
      </c>
      <c r="F122" s="73" t="n">
        <v>40</v>
      </c>
      <c r="G122" s="74" t="s">
        <v>1009</v>
      </c>
    </row>
    <row r="124" customFormat="false" ht="17.35" hidden="false" customHeight="false" outlineLevel="0" collapsed="false">
      <c r="C124" s="15" t="s">
        <v>1150</v>
      </c>
      <c r="D124" s="45" t="s">
        <v>1</v>
      </c>
    </row>
    <row r="125" customFormat="false" ht="12.75" hidden="false" customHeight="false" outlineLevel="0" collapsed="false">
      <c r="A125" s="1" t="s">
        <v>1151</v>
      </c>
      <c r="C125" s="19" t="s">
        <v>1152</v>
      </c>
      <c r="D125" s="19" t="s">
        <v>61</v>
      </c>
      <c r="E125" s="20" t="s">
        <v>1153</v>
      </c>
      <c r="F125" s="21"/>
      <c r="G125" s="24" t="s">
        <v>1067</v>
      </c>
      <c r="I125" s="3"/>
    </row>
    <row r="126" customFormat="false" ht="12.75" hidden="false" customHeight="false" outlineLevel="0" collapsed="false">
      <c r="A126" s="1" t="s">
        <v>1151</v>
      </c>
      <c r="C126" s="19" t="s">
        <v>1154</v>
      </c>
      <c r="D126" s="19" t="s">
        <v>168</v>
      </c>
      <c r="E126" s="20" t="s">
        <v>1155</v>
      </c>
      <c r="F126" s="21"/>
      <c r="G126" s="24" t="s">
        <v>1067</v>
      </c>
      <c r="I126" s="3"/>
    </row>
    <row r="127" customFormat="false" ht="12.75" hidden="false" customHeight="false" outlineLevel="0" collapsed="false">
      <c r="A127" s="1" t="s">
        <v>1151</v>
      </c>
      <c r="C127" s="19" t="s">
        <v>1156</v>
      </c>
      <c r="D127" s="19" t="s">
        <v>168</v>
      </c>
      <c r="E127" s="20" t="s">
        <v>1153</v>
      </c>
      <c r="F127" s="21"/>
      <c r="G127" s="24" t="s">
        <v>1067</v>
      </c>
      <c r="I127" s="3"/>
    </row>
    <row r="129" customFormat="false" ht="17.35" hidden="false" customHeight="false" outlineLevel="0" collapsed="false">
      <c r="C129" s="15" t="s">
        <v>4010</v>
      </c>
      <c r="D129" s="45" t="s">
        <v>1</v>
      </c>
    </row>
    <row r="130" customFormat="false" ht="12.75" hidden="false" customHeight="false" outlineLevel="0" collapsed="false">
      <c r="A130" s="1" t="s">
        <v>4011</v>
      </c>
      <c r="C130" s="70" t="s">
        <v>1176</v>
      </c>
      <c r="D130" s="70" t="s">
        <v>13</v>
      </c>
      <c r="E130" s="72" t="n">
        <v>1.9</v>
      </c>
      <c r="F130" s="73" t="n">
        <v>690</v>
      </c>
      <c r="G130" s="74" t="s">
        <v>1160</v>
      </c>
    </row>
    <row r="131" customFormat="false" ht="12.75" hidden="false" customHeight="false" outlineLevel="0" collapsed="false">
      <c r="A131" s="1" t="s">
        <v>4011</v>
      </c>
      <c r="C131" s="70" t="s">
        <v>1177</v>
      </c>
      <c r="D131" s="70" t="s">
        <v>13</v>
      </c>
      <c r="E131" s="72" t="n">
        <v>2.5</v>
      </c>
      <c r="F131" s="73" t="n">
        <v>420</v>
      </c>
      <c r="G131" s="74" t="s">
        <v>1160</v>
      </c>
    </row>
    <row r="132" customFormat="false" ht="12.75" hidden="false" customHeight="false" outlineLevel="0" collapsed="false">
      <c r="A132" s="1" t="s">
        <v>4011</v>
      </c>
      <c r="C132" s="70" t="s">
        <v>1178</v>
      </c>
      <c r="D132" s="70" t="s">
        <v>13</v>
      </c>
      <c r="E132" s="72" t="n">
        <v>2.5</v>
      </c>
      <c r="F132" s="73" t="n">
        <v>360</v>
      </c>
      <c r="G132" s="74" t="s">
        <v>1160</v>
      </c>
    </row>
    <row r="134" customFormat="false" ht="17.35" hidden="false" customHeight="false" outlineLevel="0" collapsed="false">
      <c r="C134" s="15" t="s">
        <v>1179</v>
      </c>
      <c r="D134" s="45" t="s">
        <v>1</v>
      </c>
    </row>
    <row r="135" customFormat="false" ht="12.75" hidden="false" customHeight="false" outlineLevel="0" collapsed="false">
      <c r="A135" s="1" t="s">
        <v>1180</v>
      </c>
      <c r="C135" s="70" t="s">
        <v>1181</v>
      </c>
      <c r="D135" s="70" t="s">
        <v>13</v>
      </c>
      <c r="E135" s="72" t="n">
        <v>1.7</v>
      </c>
      <c r="F135" s="73"/>
      <c r="G135" s="74" t="s">
        <v>1160</v>
      </c>
    </row>
    <row r="136" customFormat="false" ht="12.75" hidden="false" customHeight="false" outlineLevel="0" collapsed="false">
      <c r="A136" s="1" t="s">
        <v>1180</v>
      </c>
      <c r="C136" s="70" t="s">
        <v>1182</v>
      </c>
      <c r="D136" s="70" t="s">
        <v>13</v>
      </c>
      <c r="E136" s="72" t="n">
        <v>2.2</v>
      </c>
      <c r="F136" s="73"/>
      <c r="G136" s="74" t="s">
        <v>1160</v>
      </c>
    </row>
    <row r="137" customFormat="false" ht="12.75" hidden="false" customHeight="false" outlineLevel="0" collapsed="false">
      <c r="A137" s="1" t="s">
        <v>1180</v>
      </c>
      <c r="C137" s="70" t="s">
        <v>1183</v>
      </c>
      <c r="D137" s="70" t="s">
        <v>13</v>
      </c>
      <c r="E137" s="72" t="n">
        <v>2.3</v>
      </c>
      <c r="F137" s="73"/>
      <c r="G137" s="74" t="s">
        <v>1160</v>
      </c>
    </row>
    <row r="139" customFormat="false" ht="17.35" hidden="false" customHeight="false" outlineLevel="0" collapsed="false">
      <c r="C139" s="15" t="s">
        <v>4012</v>
      </c>
      <c r="D139" s="45" t="s">
        <v>1</v>
      </c>
    </row>
    <row r="140" customFormat="false" ht="12.75" hidden="false" customHeight="false" outlineLevel="0" collapsed="false">
      <c r="A140" s="1" t="s">
        <v>1185</v>
      </c>
      <c r="C140" s="70" t="s">
        <v>1186</v>
      </c>
      <c r="D140" s="70"/>
      <c r="E140" s="72" t="n">
        <v>1.5</v>
      </c>
      <c r="F140" s="73" t="n">
        <v>60</v>
      </c>
      <c r="G140" s="74" t="s">
        <v>1160</v>
      </c>
    </row>
    <row r="141" customFormat="false" ht="12.75" hidden="false" customHeight="false" outlineLevel="0" collapsed="false">
      <c r="A141" s="1" t="s">
        <v>1185</v>
      </c>
      <c r="C141" s="70" t="s">
        <v>1187</v>
      </c>
      <c r="D141" s="70"/>
      <c r="E141" s="72" t="n">
        <v>1.8</v>
      </c>
      <c r="F141" s="73" t="s">
        <v>602</v>
      </c>
      <c r="G141" s="74" t="s">
        <v>1160</v>
      </c>
    </row>
    <row r="142" customFormat="false" ht="12.75" hidden="false" customHeight="false" outlineLevel="0" collapsed="false">
      <c r="A142" s="1" t="s">
        <v>1185</v>
      </c>
      <c r="C142" s="70" t="s">
        <v>1188</v>
      </c>
      <c r="D142" s="70"/>
      <c r="E142" s="72" t="n">
        <v>1.9</v>
      </c>
      <c r="F142" s="73" t="n">
        <v>35</v>
      </c>
      <c r="G142" s="74" t="s">
        <v>1160</v>
      </c>
    </row>
    <row r="143" customFormat="false" ht="12.75" hidden="false" customHeight="false" outlineLevel="0" collapsed="false">
      <c r="A143" s="1" t="s">
        <v>1185</v>
      </c>
      <c r="C143" s="70" t="s">
        <v>1189</v>
      </c>
      <c r="D143" s="70"/>
      <c r="E143" s="72" t="n">
        <v>2</v>
      </c>
      <c r="F143" s="73" t="s">
        <v>602</v>
      </c>
      <c r="G143" s="74" t="s">
        <v>1160</v>
      </c>
    </row>
    <row r="144" customFormat="false" ht="12.75" hidden="false" customHeight="false" outlineLevel="0" collapsed="false">
      <c r="A144" s="1" t="s">
        <v>1185</v>
      </c>
      <c r="C144" s="70" t="s">
        <v>1190</v>
      </c>
      <c r="D144" s="70"/>
      <c r="E144" s="72" t="n">
        <v>2</v>
      </c>
      <c r="F144" s="73" t="n">
        <v>50</v>
      </c>
      <c r="G144" s="74" t="s">
        <v>1160</v>
      </c>
    </row>
    <row r="145" customFormat="false" ht="12.75" hidden="false" customHeight="false" outlineLevel="0" collapsed="false">
      <c r="A145" s="1" t="s">
        <v>1185</v>
      </c>
      <c r="C145" s="70" t="s">
        <v>1191</v>
      </c>
      <c r="D145" s="70"/>
      <c r="E145" s="72" t="n">
        <v>2.1</v>
      </c>
      <c r="F145" s="73" t="n">
        <v>50</v>
      </c>
      <c r="G145" s="74" t="s">
        <v>1160</v>
      </c>
    </row>
    <row r="146" customFormat="false" ht="12.75" hidden="false" customHeight="false" outlineLevel="0" collapsed="false">
      <c r="A146" s="1" t="s">
        <v>1185</v>
      </c>
      <c r="C146" s="70" t="s">
        <v>1192</v>
      </c>
      <c r="D146" s="70"/>
      <c r="E146" s="72" t="n">
        <v>2.3</v>
      </c>
      <c r="F146" s="73" t="s">
        <v>602</v>
      </c>
      <c r="G146" s="74" t="s">
        <v>1160</v>
      </c>
    </row>
    <row r="147" customFormat="false" ht="12.75" hidden="false" customHeight="false" outlineLevel="0" collapsed="false">
      <c r="A147" s="1" t="s">
        <v>1185</v>
      </c>
      <c r="C147" s="70" t="s">
        <v>1193</v>
      </c>
      <c r="D147" s="70"/>
      <c r="E147" s="72" t="n">
        <v>2.4</v>
      </c>
      <c r="F147" s="73" t="s">
        <v>1194</v>
      </c>
      <c r="G147" s="74" t="s">
        <v>1160</v>
      </c>
    </row>
    <row r="148" customFormat="false" ht="12.75" hidden="false" customHeight="false" outlineLevel="0" collapsed="false">
      <c r="A148" s="1" t="s">
        <v>1195</v>
      </c>
      <c r="C148" s="70" t="s">
        <v>1186</v>
      </c>
      <c r="D148" s="70"/>
      <c r="E148" s="72" t="n">
        <v>1.8</v>
      </c>
      <c r="F148" s="73" t="n">
        <v>60</v>
      </c>
      <c r="G148" s="74" t="s">
        <v>1160</v>
      </c>
    </row>
    <row r="150" customFormat="false" ht="17.35" hidden="false" customHeight="false" outlineLevel="0" collapsed="false">
      <c r="C150" s="15" t="s">
        <v>4013</v>
      </c>
      <c r="D150" s="45" t="s">
        <v>1</v>
      </c>
    </row>
    <row r="151" customFormat="false" ht="12.75" hidden="false" customHeight="false" outlineLevel="0" collapsed="false">
      <c r="A151" s="1" t="s">
        <v>4014</v>
      </c>
      <c r="C151" s="70" t="s">
        <v>4015</v>
      </c>
      <c r="D151" s="70"/>
      <c r="E151" s="72" t="n">
        <v>1.9</v>
      </c>
      <c r="F151" s="73" t="n">
        <v>89</v>
      </c>
      <c r="G151" s="74" t="s">
        <v>1239</v>
      </c>
    </row>
    <row r="152" customFormat="false" ht="12.75" hidden="false" customHeight="false" outlineLevel="0" collapsed="false">
      <c r="A152" s="1" t="s">
        <v>4014</v>
      </c>
      <c r="C152" s="70" t="s">
        <v>4016</v>
      </c>
      <c r="D152" s="70"/>
      <c r="E152" s="72" t="n">
        <v>2</v>
      </c>
      <c r="F152" s="73" t="n">
        <v>145</v>
      </c>
      <c r="G152" s="74" t="s">
        <v>1239</v>
      </c>
    </row>
    <row r="153" customFormat="false" ht="12.75" hidden="false" customHeight="false" outlineLevel="0" collapsed="false">
      <c r="A153" s="1" t="s">
        <v>4014</v>
      </c>
      <c r="C153" s="70" t="s">
        <v>4017</v>
      </c>
      <c r="D153" s="70"/>
      <c r="E153" s="72" t="n">
        <v>2</v>
      </c>
      <c r="F153" s="73" t="n">
        <v>90</v>
      </c>
      <c r="G153" s="74" t="s">
        <v>1239</v>
      </c>
    </row>
    <row r="154" customFormat="false" ht="12.75" hidden="false" customHeight="false" outlineLevel="0" collapsed="false">
      <c r="A154" s="1" t="s">
        <v>4014</v>
      </c>
      <c r="C154" s="70" t="s">
        <v>4018</v>
      </c>
      <c r="D154" s="70"/>
      <c r="E154" s="72" t="n">
        <v>2.3</v>
      </c>
      <c r="F154" s="73" t="n">
        <v>405</v>
      </c>
      <c r="G154" s="74" t="s">
        <v>1239</v>
      </c>
    </row>
    <row r="155" customFormat="false" ht="12.75" hidden="false" customHeight="false" outlineLevel="0" collapsed="false">
      <c r="A155" s="1" t="s">
        <v>4014</v>
      </c>
      <c r="C155" s="70" t="s">
        <v>4019</v>
      </c>
      <c r="D155" s="70"/>
      <c r="E155" s="72" t="n">
        <v>2.4</v>
      </c>
      <c r="F155" s="73" t="n">
        <v>465</v>
      </c>
      <c r="G155" s="74" t="s">
        <v>1239</v>
      </c>
    </row>
    <row r="157" customFormat="false" ht="17.35" hidden="false" customHeight="false" outlineLevel="0" collapsed="false">
      <c r="C157" s="15" t="s">
        <v>1329</v>
      </c>
      <c r="D157" s="45" t="s">
        <v>1</v>
      </c>
    </row>
    <row r="158" customFormat="false" ht="12.75" hidden="false" customHeight="false" outlineLevel="0" collapsed="false">
      <c r="A158" s="1" t="s">
        <v>1330</v>
      </c>
      <c r="C158" s="70" t="s">
        <v>1331</v>
      </c>
      <c r="D158" s="70"/>
      <c r="E158" s="72" t="s">
        <v>1332</v>
      </c>
      <c r="F158" s="73" t="n">
        <v>6.85</v>
      </c>
      <c r="G158" s="74" t="s">
        <v>1239</v>
      </c>
    </row>
    <row r="159" customFormat="false" ht="12.75" hidden="false" customHeight="false" outlineLevel="0" collapsed="false">
      <c r="A159" s="1" t="s">
        <v>1330</v>
      </c>
      <c r="C159" s="70" t="s">
        <v>1333</v>
      </c>
      <c r="D159" s="70"/>
      <c r="E159" s="72" t="s">
        <v>1334</v>
      </c>
      <c r="F159" s="73" t="n">
        <v>3.3</v>
      </c>
      <c r="G159" s="74" t="s">
        <v>1239</v>
      </c>
    </row>
    <row r="160" customFormat="false" ht="12.75" hidden="false" customHeight="false" outlineLevel="0" collapsed="false">
      <c r="A160" s="1" t="s">
        <v>1330</v>
      </c>
      <c r="C160" s="70" t="s">
        <v>1335</v>
      </c>
      <c r="D160" s="70"/>
      <c r="E160" s="72" t="s">
        <v>1334</v>
      </c>
      <c r="F160" s="73" t="n">
        <v>2.3</v>
      </c>
      <c r="G160" s="74" t="s">
        <v>1239</v>
      </c>
    </row>
    <row r="161" customFormat="false" ht="12.75" hidden="false" customHeight="false" outlineLevel="0" collapsed="false">
      <c r="A161" s="1" t="s">
        <v>1330</v>
      </c>
      <c r="C161" s="70" t="s">
        <v>1336</v>
      </c>
      <c r="D161" s="70"/>
      <c r="E161" s="72" t="s">
        <v>1334</v>
      </c>
      <c r="F161" s="73" t="n">
        <v>3</v>
      </c>
      <c r="G161" s="74" t="s">
        <v>1239</v>
      </c>
    </row>
    <row r="162" customFormat="false" ht="12.75" hidden="false" customHeight="false" outlineLevel="0" collapsed="false">
      <c r="A162" s="1" t="s">
        <v>1330</v>
      </c>
      <c r="C162" s="70" t="s">
        <v>1337</v>
      </c>
      <c r="D162" s="70"/>
      <c r="E162" s="72" t="s">
        <v>1334</v>
      </c>
      <c r="F162" s="73" t="n">
        <v>4.85</v>
      </c>
      <c r="G162" s="74" t="s">
        <v>1239</v>
      </c>
    </row>
    <row r="163" customFormat="false" ht="12.75" hidden="false" customHeight="false" outlineLevel="0" collapsed="false">
      <c r="A163" s="1" t="s">
        <v>1330</v>
      </c>
      <c r="C163" s="70" t="s">
        <v>1338</v>
      </c>
      <c r="D163" s="70"/>
      <c r="E163" s="72" t="s">
        <v>1334</v>
      </c>
      <c r="F163" s="73" t="n">
        <v>3.15</v>
      </c>
      <c r="G163" s="74" t="s">
        <v>1239</v>
      </c>
    </row>
    <row r="164" customFormat="false" ht="12.75" hidden="false" customHeight="false" outlineLevel="0" collapsed="false">
      <c r="A164" s="1" t="s">
        <v>1330</v>
      </c>
      <c r="C164" s="70" t="s">
        <v>1339</v>
      </c>
      <c r="D164" s="70"/>
      <c r="E164" s="72" t="s">
        <v>1334</v>
      </c>
      <c r="F164" s="73" t="n">
        <v>3.75</v>
      </c>
      <c r="G164" s="74" t="s">
        <v>1239</v>
      </c>
    </row>
    <row r="166" customFormat="false" ht="17.35" hidden="false" customHeight="false" outlineLevel="0" collapsed="false">
      <c r="C166" s="15" t="s">
        <v>1518</v>
      </c>
      <c r="D166" s="45"/>
    </row>
    <row r="167" customFormat="false" ht="12.75" hidden="false" customHeight="false" outlineLevel="0" collapsed="false">
      <c r="A167" s="1" t="s">
        <v>1519</v>
      </c>
      <c r="C167" s="70" t="s">
        <v>1520</v>
      </c>
      <c r="D167" s="70"/>
      <c r="E167" s="72" t="n">
        <v>1.6</v>
      </c>
      <c r="F167" s="73" t="n">
        <v>4.85</v>
      </c>
      <c r="G167" s="74" t="s">
        <v>1521</v>
      </c>
    </row>
    <row r="168" customFormat="false" ht="12.75" hidden="false" customHeight="false" outlineLevel="0" collapsed="false">
      <c r="A168" s="1" t="s">
        <v>1519</v>
      </c>
      <c r="C168" s="70" t="s">
        <v>1522</v>
      </c>
      <c r="D168" s="70"/>
      <c r="E168" s="72" t="n">
        <v>2.5</v>
      </c>
      <c r="F168" s="73" t="n">
        <v>5</v>
      </c>
      <c r="G168" s="74" t="s">
        <v>1521</v>
      </c>
    </row>
    <row r="170" customFormat="false" ht="17.35" hidden="false" customHeight="false" outlineLevel="0" collapsed="false">
      <c r="C170" s="15" t="s">
        <v>1676</v>
      </c>
      <c r="D170" s="45" t="s">
        <v>1</v>
      </c>
    </row>
    <row r="171" customFormat="false" ht="12.75" hidden="false" customHeight="false" outlineLevel="0" collapsed="false">
      <c r="A171" s="1" t="s">
        <v>1677</v>
      </c>
      <c r="C171" s="70" t="s">
        <v>1678</v>
      </c>
      <c r="D171" s="70"/>
      <c r="E171" s="72" t="n">
        <v>1.9</v>
      </c>
      <c r="F171" s="73" t="n">
        <v>6</v>
      </c>
      <c r="G171" s="74" t="s">
        <v>1599</v>
      </c>
    </row>
    <row r="172" customFormat="false" ht="12.75" hidden="false" customHeight="false" outlineLevel="0" collapsed="false">
      <c r="A172" s="1" t="s">
        <v>1677</v>
      </c>
      <c r="C172" s="70" t="s">
        <v>1679</v>
      </c>
      <c r="D172" s="70"/>
      <c r="E172" s="72" t="n">
        <v>2</v>
      </c>
      <c r="F172" s="73" t="n">
        <v>7.95</v>
      </c>
      <c r="G172" s="74" t="s">
        <v>1599</v>
      </c>
    </row>
    <row r="173" customFormat="false" ht="12.75" hidden="false" customHeight="false" outlineLevel="0" collapsed="false">
      <c r="A173" s="1" t="s">
        <v>1677</v>
      </c>
      <c r="C173" s="70" t="s">
        <v>1680</v>
      </c>
      <c r="D173" s="70"/>
      <c r="E173" s="72" t="n">
        <v>2.3</v>
      </c>
      <c r="F173" s="73" t="n">
        <v>15.2</v>
      </c>
      <c r="G173" s="74" t="s">
        <v>1599</v>
      </c>
    </row>
    <row r="174" customFormat="false" ht="12.75" hidden="false" customHeight="false" outlineLevel="0" collapsed="false">
      <c r="A174" s="1" t="s">
        <v>1681</v>
      </c>
      <c r="C174" s="70" t="s">
        <v>1682</v>
      </c>
      <c r="D174" s="70"/>
      <c r="E174" s="72" t="n">
        <v>1.8</v>
      </c>
      <c r="F174" s="73" t="n">
        <v>45</v>
      </c>
      <c r="G174" s="74" t="s">
        <v>1599</v>
      </c>
    </row>
    <row r="175" customFormat="false" ht="12.75" hidden="false" customHeight="false" outlineLevel="0" collapsed="false">
      <c r="A175" s="1" t="s">
        <v>1681</v>
      </c>
      <c r="C175" s="70" t="s">
        <v>1683</v>
      </c>
      <c r="D175" s="70"/>
      <c r="E175" s="72" t="n">
        <v>2.1</v>
      </c>
      <c r="F175" s="73" t="n">
        <v>26.5</v>
      </c>
      <c r="G175" s="74" t="s">
        <v>1599</v>
      </c>
    </row>
    <row r="176" customFormat="false" ht="12.75" hidden="false" customHeight="false" outlineLevel="0" collapsed="false">
      <c r="A176" s="1" t="s">
        <v>1681</v>
      </c>
      <c r="C176" s="70" t="s">
        <v>1684</v>
      </c>
      <c r="D176" s="70"/>
      <c r="E176" s="72" t="n">
        <v>2.2</v>
      </c>
      <c r="F176" s="73" t="n">
        <v>45</v>
      </c>
      <c r="G176" s="74" t="s">
        <v>1599</v>
      </c>
    </row>
    <row r="177" customFormat="false" ht="12.75" hidden="false" customHeight="false" outlineLevel="0" collapsed="false">
      <c r="A177" s="1" t="s">
        <v>1681</v>
      </c>
      <c r="C177" s="70" t="s">
        <v>1685</v>
      </c>
      <c r="D177" s="70"/>
      <c r="E177" s="72" t="n">
        <v>2.2</v>
      </c>
      <c r="F177" s="73" t="n">
        <v>27</v>
      </c>
      <c r="G177" s="74" t="s">
        <v>1599</v>
      </c>
    </row>
    <row r="178" customFormat="false" ht="12.75" hidden="false" customHeight="false" outlineLevel="0" collapsed="false">
      <c r="A178" s="1" t="s">
        <v>1686</v>
      </c>
      <c r="C178" s="70" t="s">
        <v>1687</v>
      </c>
      <c r="D178" s="70"/>
      <c r="E178" s="72" t="n">
        <v>2</v>
      </c>
      <c r="F178" s="73" t="n">
        <v>35</v>
      </c>
      <c r="G178" s="74" t="s">
        <v>1599</v>
      </c>
    </row>
    <row r="180" customFormat="false" ht="17.35" hidden="false" customHeight="false" outlineLevel="0" collapsed="false">
      <c r="C180" s="15" t="s">
        <v>1688</v>
      </c>
      <c r="D180" s="45" t="s">
        <v>1</v>
      </c>
    </row>
    <row r="181" customFormat="false" ht="12.75" hidden="false" customHeight="false" outlineLevel="0" collapsed="false">
      <c r="A181" s="1" t="s">
        <v>1689</v>
      </c>
      <c r="C181" s="70" t="s">
        <v>1690</v>
      </c>
      <c r="D181" s="70"/>
      <c r="E181" s="72" t="s">
        <v>1332</v>
      </c>
      <c r="F181" s="73" t="n">
        <v>2.74</v>
      </c>
      <c r="G181" s="74" t="s">
        <v>1599</v>
      </c>
    </row>
    <row r="182" customFormat="false" ht="12.75" hidden="false" customHeight="false" outlineLevel="0" collapsed="false">
      <c r="A182" s="1" t="s">
        <v>1689</v>
      </c>
      <c r="C182" s="70" t="s">
        <v>1691</v>
      </c>
      <c r="D182" s="70"/>
      <c r="E182" s="72" t="s">
        <v>1332</v>
      </c>
      <c r="F182" s="73" t="n">
        <v>2.4</v>
      </c>
      <c r="G182" s="74" t="s">
        <v>1599</v>
      </c>
    </row>
    <row r="183" customFormat="false" ht="12.75" hidden="false" customHeight="false" outlineLevel="0" collapsed="false">
      <c r="A183" s="1" t="s">
        <v>1689</v>
      </c>
      <c r="C183" s="70" t="s">
        <v>1692</v>
      </c>
      <c r="D183" s="70"/>
      <c r="E183" s="72" t="s">
        <v>1332</v>
      </c>
      <c r="F183" s="73" t="n">
        <v>1.96</v>
      </c>
      <c r="G183" s="74" t="s">
        <v>1599</v>
      </c>
    </row>
    <row r="184" customFormat="false" ht="12.75" hidden="false" customHeight="false" outlineLevel="0" collapsed="false">
      <c r="A184" s="1" t="s">
        <v>1689</v>
      </c>
      <c r="C184" s="70" t="s">
        <v>1693</v>
      </c>
      <c r="D184" s="70"/>
      <c r="E184" s="72" t="s">
        <v>1332</v>
      </c>
      <c r="F184" s="73" t="n">
        <v>0.67</v>
      </c>
      <c r="G184" s="74" t="s">
        <v>1599</v>
      </c>
    </row>
    <row r="186" customFormat="false" ht="17.35" hidden="false" customHeight="false" outlineLevel="0" collapsed="false">
      <c r="C186" s="15" t="s">
        <v>1694</v>
      </c>
      <c r="D186" s="45" t="s">
        <v>1</v>
      </c>
    </row>
    <row r="187" customFormat="false" ht="12.75" hidden="false" customHeight="false" outlineLevel="0" collapsed="false">
      <c r="A187" s="1" t="s">
        <v>1695</v>
      </c>
      <c r="C187" s="70" t="s">
        <v>1696</v>
      </c>
      <c r="D187" s="70" t="s">
        <v>13</v>
      </c>
      <c r="E187" s="72" t="n">
        <v>2.5</v>
      </c>
      <c r="F187" s="73" t="n">
        <v>60</v>
      </c>
      <c r="G187" s="74" t="s">
        <v>1697</v>
      </c>
    </row>
    <row r="188" customFormat="false" ht="12.75" hidden="false" customHeight="false" outlineLevel="0" collapsed="false">
      <c r="A188" s="1" t="s">
        <v>1695</v>
      </c>
      <c r="C188" s="70" t="s">
        <v>1698</v>
      </c>
      <c r="D188" s="70" t="s">
        <v>13</v>
      </c>
      <c r="E188" s="72" t="n">
        <v>2.5</v>
      </c>
      <c r="F188" s="73" t="n">
        <v>30</v>
      </c>
      <c r="G188" s="74" t="s">
        <v>1697</v>
      </c>
    </row>
    <row r="189" customFormat="false" ht="12.75" hidden="false" customHeight="false" outlineLevel="0" collapsed="false">
      <c r="A189" s="1" t="s">
        <v>1699</v>
      </c>
      <c r="C189" s="70" t="s">
        <v>1700</v>
      </c>
      <c r="D189" s="70" t="s">
        <v>13</v>
      </c>
      <c r="E189" s="72" t="n">
        <v>2.5</v>
      </c>
      <c r="F189" s="73" t="n">
        <v>60</v>
      </c>
      <c r="G189" s="74" t="s">
        <v>1697</v>
      </c>
    </row>
    <row r="190" customFormat="false" ht="12.75" hidden="false" customHeight="false" outlineLevel="0" collapsed="false">
      <c r="A190" s="1" t="s">
        <v>1699</v>
      </c>
      <c r="C190" s="70" t="s">
        <v>1701</v>
      </c>
      <c r="D190" s="70" t="s">
        <v>13</v>
      </c>
      <c r="E190" s="72" t="n">
        <v>2.5</v>
      </c>
      <c r="F190" s="73" t="n">
        <v>30</v>
      </c>
      <c r="G190" s="74" t="s">
        <v>1697</v>
      </c>
    </row>
    <row r="192" customFormat="false" ht="26.85" hidden="false" customHeight="false" outlineLevel="0" collapsed="false">
      <c r="C192" s="94" t="s">
        <v>1702</v>
      </c>
      <c r="D192" s="45" t="s">
        <v>1</v>
      </c>
    </row>
    <row r="193" customFormat="false" ht="12.75" hidden="false" customHeight="false" outlineLevel="0" collapsed="false">
      <c r="A193" s="1" t="s">
        <v>1703</v>
      </c>
      <c r="C193" s="70" t="s">
        <v>1704</v>
      </c>
      <c r="D193" s="70" t="s">
        <v>13</v>
      </c>
      <c r="E193" s="72" t="s">
        <v>168</v>
      </c>
      <c r="F193" s="73" t="n">
        <v>500</v>
      </c>
      <c r="G193" s="74" t="s">
        <v>1697</v>
      </c>
    </row>
    <row r="194" customFormat="false" ht="12.75" hidden="false" customHeight="false" outlineLevel="0" collapsed="false">
      <c r="A194" s="1" t="s">
        <v>1703</v>
      </c>
      <c r="C194" s="70" t="s">
        <v>1705</v>
      </c>
      <c r="D194" s="70" t="s">
        <v>13</v>
      </c>
      <c r="E194" s="72" t="s">
        <v>168</v>
      </c>
      <c r="F194" s="73" t="n">
        <v>800</v>
      </c>
      <c r="G194" s="74" t="s">
        <v>1697</v>
      </c>
    </row>
    <row r="196" customFormat="false" ht="17.35" hidden="false" customHeight="false" outlineLevel="0" collapsed="false">
      <c r="C196" s="15" t="s">
        <v>1706</v>
      </c>
      <c r="D196" s="45" t="s">
        <v>1</v>
      </c>
    </row>
    <row r="197" customFormat="false" ht="12.75" hidden="false" customHeight="false" outlineLevel="0" collapsed="false">
      <c r="A197" s="1" t="s">
        <v>1707</v>
      </c>
      <c r="C197" s="70" t="s">
        <v>1708</v>
      </c>
      <c r="D197" s="70" t="s">
        <v>13</v>
      </c>
      <c r="E197" s="72" t="n">
        <v>1.6</v>
      </c>
      <c r="F197" s="73" t="n">
        <v>400</v>
      </c>
      <c r="G197" s="74" t="s">
        <v>1697</v>
      </c>
    </row>
    <row r="198" customFormat="false" ht="12.75" hidden="false" customHeight="false" outlineLevel="0" collapsed="false">
      <c r="A198" s="1" t="s">
        <v>1707</v>
      </c>
      <c r="C198" s="70" t="s">
        <v>1709</v>
      </c>
      <c r="D198" s="70" t="s">
        <v>13</v>
      </c>
      <c r="E198" s="72" t="n">
        <v>1.7</v>
      </c>
      <c r="F198" s="73" t="n">
        <v>95.5</v>
      </c>
      <c r="G198" s="74" t="s">
        <v>1697</v>
      </c>
    </row>
    <row r="199" customFormat="false" ht="12.75" hidden="false" customHeight="false" outlineLevel="0" collapsed="false">
      <c r="A199" s="1" t="s">
        <v>1707</v>
      </c>
      <c r="C199" s="70" t="s">
        <v>1710</v>
      </c>
      <c r="D199" s="70" t="s">
        <v>13</v>
      </c>
      <c r="E199" s="72" t="n">
        <v>1.8</v>
      </c>
      <c r="F199" s="73" t="n">
        <v>276</v>
      </c>
      <c r="G199" s="74" t="s">
        <v>1697</v>
      </c>
    </row>
    <row r="200" customFormat="false" ht="12.75" hidden="false" customHeight="false" outlineLevel="0" collapsed="false">
      <c r="A200" s="1" t="s">
        <v>1707</v>
      </c>
      <c r="C200" s="70" t="s">
        <v>1711</v>
      </c>
      <c r="D200" s="70" t="s">
        <v>13</v>
      </c>
      <c r="E200" s="72" t="n">
        <v>1.8</v>
      </c>
      <c r="F200" s="73" t="n">
        <v>140</v>
      </c>
      <c r="G200" s="74" t="s">
        <v>1697</v>
      </c>
    </row>
    <row r="201" customFormat="false" ht="12.75" hidden="false" customHeight="false" outlineLevel="0" collapsed="false">
      <c r="A201" s="1" t="s">
        <v>1707</v>
      </c>
      <c r="C201" s="70" t="s">
        <v>1712</v>
      </c>
      <c r="D201" s="70" t="s">
        <v>13</v>
      </c>
      <c r="E201" s="72" t="n">
        <v>1.9</v>
      </c>
      <c r="F201" s="73" t="n">
        <v>220</v>
      </c>
      <c r="G201" s="74" t="s">
        <v>1697</v>
      </c>
    </row>
    <row r="203" customFormat="false" ht="18" hidden="false" customHeight="false" outlineLevel="0" collapsed="false">
      <c r="C203" s="15" t="s">
        <v>2046</v>
      </c>
      <c r="D203" s="45" t="s">
        <v>1</v>
      </c>
    </row>
    <row r="204" customFormat="false" ht="12.75" hidden="false" customHeight="false" outlineLevel="0" collapsed="false">
      <c r="A204" s="1" t="s">
        <v>1125</v>
      </c>
      <c r="C204" s="27" t="s">
        <v>1126</v>
      </c>
      <c r="D204" s="27" t="s">
        <v>1127</v>
      </c>
      <c r="E204" s="27"/>
      <c r="F204" s="29"/>
      <c r="G204" s="27"/>
      <c r="H204" s="30"/>
      <c r="I204" s="44"/>
      <c r="J204" s="30"/>
      <c r="K204" s="30" t="s">
        <v>61</v>
      </c>
      <c r="L204" s="44"/>
      <c r="M204" s="30" t="s">
        <v>1067</v>
      </c>
    </row>
    <row r="205" customFormat="false" ht="12.75" hidden="false" customHeight="false" outlineLevel="0" collapsed="false">
      <c r="A205" s="1" t="s">
        <v>1125</v>
      </c>
      <c r="C205" s="27" t="s">
        <v>1130</v>
      </c>
      <c r="D205" s="27" t="s">
        <v>1131</v>
      </c>
      <c r="E205" s="27"/>
      <c r="F205" s="29"/>
      <c r="G205" s="27"/>
      <c r="H205" s="30"/>
      <c r="I205" s="44"/>
      <c r="J205" s="30"/>
      <c r="K205" s="30" t="s">
        <v>61</v>
      </c>
      <c r="L205" s="44"/>
      <c r="M205" s="30" t="s">
        <v>1067</v>
      </c>
    </row>
    <row r="206" customFormat="false" ht="12.75" hidden="false" customHeight="false" outlineLevel="0" collapsed="false">
      <c r="A206" s="1" t="s">
        <v>1125</v>
      </c>
      <c r="C206" s="27" t="s">
        <v>1134</v>
      </c>
      <c r="D206" s="27" t="s">
        <v>1135</v>
      </c>
      <c r="E206" s="27"/>
      <c r="F206" s="29"/>
      <c r="G206" s="27"/>
      <c r="H206" s="30"/>
      <c r="I206" s="44"/>
      <c r="J206" s="30"/>
      <c r="K206" s="30" t="s">
        <v>61</v>
      </c>
      <c r="L206" s="44"/>
      <c r="M206" s="30" t="s">
        <v>1067</v>
      </c>
    </row>
    <row r="207" customFormat="false" ht="12.75" hidden="false" customHeight="false" outlineLevel="0" collapsed="false">
      <c r="A207" s="1" t="s">
        <v>1125</v>
      </c>
      <c r="C207" s="27" t="s">
        <v>1136</v>
      </c>
      <c r="D207" s="27" t="s">
        <v>1137</v>
      </c>
      <c r="E207" s="27"/>
      <c r="F207" s="29"/>
      <c r="G207" s="27"/>
      <c r="H207" s="30"/>
      <c r="I207" s="44"/>
      <c r="J207" s="30"/>
      <c r="K207" s="30" t="s">
        <v>61</v>
      </c>
      <c r="L207" s="44"/>
      <c r="M207" s="30" t="s">
        <v>1067</v>
      </c>
    </row>
    <row r="208" customFormat="false" ht="12.75" hidden="false" customHeight="false" outlineLevel="0" collapsed="false">
      <c r="A208" s="1" t="s">
        <v>1125</v>
      </c>
      <c r="C208" s="27" t="s">
        <v>1138</v>
      </c>
      <c r="D208" s="27" t="s">
        <v>1139</v>
      </c>
      <c r="E208" s="27"/>
      <c r="F208" s="29"/>
      <c r="G208" s="27"/>
      <c r="H208" s="30"/>
      <c r="I208" s="44"/>
      <c r="J208" s="30"/>
      <c r="K208" s="30" t="s">
        <v>61</v>
      </c>
      <c r="L208" s="44"/>
      <c r="M208" s="30" t="s">
        <v>1067</v>
      </c>
    </row>
    <row r="209" customFormat="false" ht="12.75" hidden="false" customHeight="false" outlineLevel="0" collapsed="false">
      <c r="A209" s="1" t="s">
        <v>1125</v>
      </c>
      <c r="C209" s="27" t="s">
        <v>1140</v>
      </c>
      <c r="D209" s="27" t="s">
        <v>1141</v>
      </c>
      <c r="E209" s="27"/>
      <c r="F209" s="29"/>
      <c r="G209" s="27"/>
      <c r="H209" s="30"/>
      <c r="I209" s="44"/>
      <c r="J209" s="30"/>
      <c r="K209" s="30" t="s">
        <v>61</v>
      </c>
      <c r="L209" s="44"/>
      <c r="M209" s="30" t="s">
        <v>1067</v>
      </c>
    </row>
    <row r="210" customFormat="false" ht="12.75" hidden="false" customHeight="false" outlineLevel="0" collapsed="false">
      <c r="A210" s="1" t="s">
        <v>1125</v>
      </c>
      <c r="C210" s="27" t="s">
        <v>1142</v>
      </c>
      <c r="D210" s="27" t="s">
        <v>1143</v>
      </c>
      <c r="E210" s="27"/>
      <c r="F210" s="29"/>
      <c r="G210" s="27"/>
      <c r="H210" s="30"/>
      <c r="I210" s="44"/>
      <c r="J210" s="30"/>
      <c r="K210" s="30" t="s">
        <v>61</v>
      </c>
      <c r="L210" s="44"/>
      <c r="M210" s="30" t="s">
        <v>1067</v>
      </c>
    </row>
    <row r="211" customFormat="false" ht="12.75" hidden="false" customHeight="false" outlineLevel="0" collapsed="false">
      <c r="A211" s="1" t="s">
        <v>1125</v>
      </c>
      <c r="C211" s="27" t="s">
        <v>1146</v>
      </c>
      <c r="D211" s="27" t="s">
        <v>1147</v>
      </c>
      <c r="E211" s="27"/>
      <c r="F211" s="29"/>
      <c r="G211" s="27"/>
      <c r="H211" s="30"/>
      <c r="I211" s="44"/>
      <c r="J211" s="30"/>
      <c r="K211" s="30" t="s">
        <v>168</v>
      </c>
      <c r="L211" s="44"/>
      <c r="M211" s="30" t="s">
        <v>1067</v>
      </c>
    </row>
    <row r="212" customFormat="false" ht="12.75" hidden="false" customHeight="false" outlineLevel="0" collapsed="false">
      <c r="A212" s="1" t="s">
        <v>1125</v>
      </c>
      <c r="C212" s="27" t="s">
        <v>2047</v>
      </c>
      <c r="D212" s="27" t="s">
        <v>2048</v>
      </c>
      <c r="E212" s="27"/>
      <c r="F212" s="29"/>
      <c r="G212" s="27"/>
      <c r="H212" s="30"/>
      <c r="I212" s="44"/>
      <c r="J212" s="30"/>
      <c r="K212" s="30" t="s">
        <v>61</v>
      </c>
      <c r="L212" s="44" t="s">
        <v>2049</v>
      </c>
      <c r="M212" s="30" t="s">
        <v>2050</v>
      </c>
    </row>
    <row r="213" customFormat="false" ht="12.75" hidden="false" customHeight="false" outlineLevel="0" collapsed="false">
      <c r="A213" s="1" t="s">
        <v>1125</v>
      </c>
      <c r="C213" s="27" t="s">
        <v>2051</v>
      </c>
      <c r="D213" s="27" t="s">
        <v>2052</v>
      </c>
      <c r="E213" s="27"/>
      <c r="F213" s="29"/>
      <c r="G213" s="27"/>
      <c r="H213" s="30"/>
      <c r="I213" s="44"/>
      <c r="J213" s="30"/>
      <c r="K213" s="30" t="s">
        <v>61</v>
      </c>
      <c r="L213" s="44" t="s">
        <v>2053</v>
      </c>
      <c r="M213" s="30" t="s">
        <v>2050</v>
      </c>
    </row>
    <row r="214" customFormat="false" ht="12.75" hidden="false" customHeight="false" outlineLevel="0" collapsed="false">
      <c r="A214" s="1" t="s">
        <v>1125</v>
      </c>
      <c r="C214" s="27" t="s">
        <v>2054</v>
      </c>
      <c r="D214" s="27" t="s">
        <v>2055</v>
      </c>
      <c r="E214" s="27"/>
      <c r="F214" s="29"/>
      <c r="G214" s="27"/>
      <c r="H214" s="30"/>
      <c r="I214" s="44"/>
      <c r="J214" s="30"/>
      <c r="K214" s="30" t="s">
        <v>61</v>
      </c>
      <c r="L214" s="44" t="s">
        <v>2056</v>
      </c>
      <c r="M214" s="30" t="s">
        <v>2050</v>
      </c>
    </row>
    <row r="215" customFormat="false" ht="12.75" hidden="false" customHeight="false" outlineLevel="0" collapsed="false">
      <c r="A215" s="1" t="s">
        <v>1125</v>
      </c>
      <c r="C215" s="27" t="s">
        <v>1128</v>
      </c>
      <c r="D215" s="27" t="s">
        <v>1129</v>
      </c>
      <c r="E215" s="27"/>
      <c r="F215" s="29"/>
      <c r="G215" s="27"/>
      <c r="H215" s="30"/>
      <c r="I215" s="44"/>
      <c r="J215" s="30"/>
      <c r="K215" s="30" t="s">
        <v>61</v>
      </c>
      <c r="L215" s="44" t="s">
        <v>2057</v>
      </c>
      <c r="M215" s="30" t="s">
        <v>2050</v>
      </c>
    </row>
    <row r="216" customFormat="false" ht="12.75" hidden="false" customHeight="false" outlineLevel="0" collapsed="false">
      <c r="A216" s="1" t="s">
        <v>1125</v>
      </c>
      <c r="C216" s="27" t="s">
        <v>2058</v>
      </c>
      <c r="D216" s="27" t="s">
        <v>2059</v>
      </c>
      <c r="E216" s="27"/>
      <c r="F216" s="29"/>
      <c r="G216" s="27"/>
      <c r="H216" s="30"/>
      <c r="I216" s="44"/>
      <c r="J216" s="30"/>
      <c r="K216" s="30" t="s">
        <v>61</v>
      </c>
      <c r="L216" s="44" t="s">
        <v>2060</v>
      </c>
      <c r="M216" s="30" t="s">
        <v>2050</v>
      </c>
    </row>
    <row r="217" customFormat="false" ht="12.75" hidden="false" customHeight="false" outlineLevel="0" collapsed="false">
      <c r="A217" s="1" t="s">
        <v>1125</v>
      </c>
      <c r="C217" s="27" t="s">
        <v>1132</v>
      </c>
      <c r="D217" s="27" t="s">
        <v>1133</v>
      </c>
      <c r="E217" s="27"/>
      <c r="F217" s="29"/>
      <c r="G217" s="27"/>
      <c r="H217" s="30"/>
      <c r="I217" s="44"/>
      <c r="J217" s="30"/>
      <c r="K217" s="30" t="s">
        <v>61</v>
      </c>
      <c r="L217" s="44" t="s">
        <v>2061</v>
      </c>
      <c r="M217" s="30" t="s">
        <v>2050</v>
      </c>
    </row>
    <row r="218" customFormat="false" ht="12.75" hidden="false" customHeight="false" outlineLevel="0" collapsed="false">
      <c r="A218" s="1" t="s">
        <v>1125</v>
      </c>
      <c r="C218" s="27" t="s">
        <v>2062</v>
      </c>
      <c r="D218" s="27" t="s">
        <v>1135</v>
      </c>
      <c r="E218" s="27"/>
      <c r="F218" s="29"/>
      <c r="G218" s="27"/>
      <c r="H218" s="30"/>
      <c r="I218" s="44"/>
      <c r="J218" s="30"/>
      <c r="K218" s="30" t="s">
        <v>61</v>
      </c>
      <c r="L218" s="44" t="s">
        <v>2063</v>
      </c>
      <c r="M218" s="30" t="s">
        <v>2050</v>
      </c>
    </row>
    <row r="219" customFormat="false" ht="12.75" hidden="false" customHeight="false" outlineLevel="0" collapsed="false">
      <c r="A219" s="1" t="s">
        <v>1125</v>
      </c>
      <c r="C219" s="27" t="s">
        <v>2064</v>
      </c>
      <c r="D219" s="27" t="s">
        <v>2065</v>
      </c>
      <c r="E219" s="27"/>
      <c r="F219" s="29"/>
      <c r="G219" s="27"/>
      <c r="H219" s="30"/>
      <c r="I219" s="44"/>
      <c r="J219" s="30"/>
      <c r="K219" s="30" t="s">
        <v>61</v>
      </c>
      <c r="L219" s="44" t="s">
        <v>2066</v>
      </c>
      <c r="M219" s="30" t="s">
        <v>2050</v>
      </c>
    </row>
    <row r="220" customFormat="false" ht="12.75" hidden="false" customHeight="false" outlineLevel="0" collapsed="false">
      <c r="A220" s="1" t="s">
        <v>1125</v>
      </c>
      <c r="C220" s="27" t="s">
        <v>2067</v>
      </c>
      <c r="D220" s="27" t="s">
        <v>2068</v>
      </c>
      <c r="E220" s="27"/>
      <c r="F220" s="29"/>
      <c r="G220" s="27"/>
      <c r="H220" s="30"/>
      <c r="I220" s="44"/>
      <c r="J220" s="30"/>
      <c r="K220" s="30" t="s">
        <v>61</v>
      </c>
      <c r="L220" s="44" t="s">
        <v>2069</v>
      </c>
      <c r="M220" s="30" t="s">
        <v>2050</v>
      </c>
    </row>
    <row r="221" customFormat="false" ht="12.75" hidden="false" customHeight="false" outlineLevel="0" collapsed="false">
      <c r="A221" s="1" t="s">
        <v>1125</v>
      </c>
      <c r="C221" s="27" t="s">
        <v>1148</v>
      </c>
      <c r="D221" s="27" t="s">
        <v>1149</v>
      </c>
      <c r="E221" s="27"/>
      <c r="F221" s="29"/>
      <c r="G221" s="27"/>
      <c r="H221" s="30"/>
      <c r="I221" s="44"/>
      <c r="J221" s="30"/>
      <c r="K221" s="30" t="s">
        <v>61</v>
      </c>
      <c r="L221" s="44" t="s">
        <v>2070</v>
      </c>
      <c r="M221" s="30" t="s">
        <v>2050</v>
      </c>
    </row>
    <row r="222" customFormat="false" ht="12.75" hidden="false" customHeight="false" outlineLevel="0" collapsed="false">
      <c r="A222" s="1" t="s">
        <v>1125</v>
      </c>
      <c r="C222" s="27" t="s">
        <v>2071</v>
      </c>
      <c r="D222" s="27" t="s">
        <v>2072</v>
      </c>
      <c r="E222" s="27"/>
      <c r="F222" s="29"/>
      <c r="G222" s="27"/>
      <c r="H222" s="30"/>
      <c r="I222" s="44"/>
      <c r="J222" s="30"/>
      <c r="K222" s="30" t="s">
        <v>61</v>
      </c>
      <c r="L222" s="44" t="s">
        <v>2073</v>
      </c>
      <c r="M222" s="30" t="s">
        <v>2050</v>
      </c>
    </row>
    <row r="223" customFormat="false" ht="12.75" hidden="false" customHeight="false" outlineLevel="0" collapsed="false">
      <c r="A223" s="1" t="s">
        <v>1125</v>
      </c>
      <c r="C223" s="27" t="s">
        <v>2074</v>
      </c>
      <c r="D223" s="27" t="s">
        <v>1137</v>
      </c>
      <c r="E223" s="27"/>
      <c r="F223" s="29"/>
      <c r="G223" s="27"/>
      <c r="H223" s="30"/>
      <c r="I223" s="44"/>
      <c r="J223" s="30"/>
      <c r="K223" s="30" t="s">
        <v>61</v>
      </c>
      <c r="L223" s="44" t="s">
        <v>2075</v>
      </c>
      <c r="M223" s="30" t="s">
        <v>2050</v>
      </c>
    </row>
    <row r="224" customFormat="false" ht="12.75" hidden="false" customHeight="false" outlineLevel="0" collapsed="false">
      <c r="A224" s="1" t="s">
        <v>1125</v>
      </c>
      <c r="C224" s="27" t="s">
        <v>2076</v>
      </c>
      <c r="D224" s="27" t="s">
        <v>2077</v>
      </c>
      <c r="E224" s="27"/>
      <c r="F224" s="29"/>
      <c r="G224" s="27"/>
      <c r="H224" s="30"/>
      <c r="I224" s="44"/>
      <c r="J224" s="30"/>
      <c r="K224" s="30" t="s">
        <v>61</v>
      </c>
      <c r="L224" s="44" t="s">
        <v>2078</v>
      </c>
      <c r="M224" s="30" t="s">
        <v>2050</v>
      </c>
    </row>
    <row r="225" customFormat="false" ht="12.75" hidden="false" customHeight="false" outlineLevel="0" collapsed="false">
      <c r="A225" s="1" t="s">
        <v>1125</v>
      </c>
      <c r="C225" s="27" t="s">
        <v>2079</v>
      </c>
      <c r="D225" s="27" t="s">
        <v>2080</v>
      </c>
      <c r="E225" s="27"/>
      <c r="F225" s="29"/>
      <c r="G225" s="27"/>
      <c r="H225" s="30"/>
      <c r="I225" s="44"/>
      <c r="J225" s="30"/>
      <c r="K225" s="30" t="s">
        <v>168</v>
      </c>
      <c r="L225" s="44" t="s">
        <v>2081</v>
      </c>
      <c r="M225" s="30" t="s">
        <v>2050</v>
      </c>
    </row>
    <row r="226" customFormat="false" ht="12.75" hidden="false" customHeight="false" outlineLevel="0" collapsed="false">
      <c r="A226" s="1" t="s">
        <v>1125</v>
      </c>
      <c r="C226" s="27" t="s">
        <v>2082</v>
      </c>
      <c r="D226" s="27" t="s">
        <v>2083</v>
      </c>
      <c r="E226" s="27"/>
      <c r="F226" s="29"/>
      <c r="G226" s="27"/>
      <c r="H226" s="30"/>
      <c r="I226" s="44"/>
      <c r="J226" s="30"/>
      <c r="K226" s="30" t="s">
        <v>168</v>
      </c>
      <c r="L226" s="44" t="s">
        <v>2084</v>
      </c>
      <c r="M226" s="30" t="s">
        <v>2050</v>
      </c>
    </row>
    <row r="227" customFormat="false" ht="12.75" hidden="false" customHeight="false" outlineLevel="0" collapsed="false">
      <c r="A227" s="1" t="s">
        <v>1125</v>
      </c>
      <c r="C227" s="27" t="s">
        <v>2085</v>
      </c>
      <c r="D227" s="27" t="s">
        <v>1147</v>
      </c>
      <c r="E227" s="27"/>
      <c r="F227" s="29"/>
      <c r="G227" s="27"/>
      <c r="H227" s="30"/>
      <c r="I227" s="44"/>
      <c r="J227" s="30"/>
      <c r="K227" s="30" t="s">
        <v>168</v>
      </c>
      <c r="L227" s="44" t="s">
        <v>2086</v>
      </c>
      <c r="M227" s="30" t="s">
        <v>2050</v>
      </c>
    </row>
    <row r="228" customFormat="false" ht="12.75" hidden="false" customHeight="false" outlineLevel="0" collapsed="false">
      <c r="A228" s="1" t="s">
        <v>1125</v>
      </c>
      <c r="C228" s="27" t="s">
        <v>1144</v>
      </c>
      <c r="D228" s="27" t="s">
        <v>1145</v>
      </c>
      <c r="E228" s="27"/>
      <c r="F228" s="29"/>
      <c r="G228" s="27"/>
      <c r="H228" s="30"/>
      <c r="I228" s="44"/>
      <c r="J228" s="30"/>
      <c r="K228" s="30" t="s">
        <v>168</v>
      </c>
      <c r="L228" s="44" t="s">
        <v>2087</v>
      </c>
      <c r="M228" s="30" t="s">
        <v>2050</v>
      </c>
    </row>
    <row r="230" customFormat="false" ht="18" hidden="false" customHeight="false" outlineLevel="0" collapsed="false">
      <c r="C230" s="15" t="s">
        <v>4020</v>
      </c>
      <c r="D230" s="45" t="s">
        <v>1</v>
      </c>
    </row>
    <row r="231" customFormat="false" ht="12.75" hidden="false" customHeight="false" outlineLevel="0" collapsed="false">
      <c r="A231" s="1" t="s">
        <v>2245</v>
      </c>
      <c r="C231" s="70" t="s">
        <v>2246</v>
      </c>
      <c r="D231" s="70" t="s">
        <v>13</v>
      </c>
      <c r="E231" s="72" t="n">
        <v>2.2</v>
      </c>
      <c r="F231" s="73" t="n">
        <v>4.5</v>
      </c>
      <c r="G231" s="74" t="s">
        <v>2050</v>
      </c>
    </row>
    <row r="232" customFormat="false" ht="12.75" hidden="false" customHeight="false" outlineLevel="0" collapsed="false">
      <c r="A232" s="1" t="s">
        <v>2247</v>
      </c>
      <c r="C232" s="70" t="s">
        <v>2248</v>
      </c>
      <c r="D232" s="70" t="s">
        <v>13</v>
      </c>
      <c r="E232" s="72" t="n">
        <v>2</v>
      </c>
      <c r="F232" s="73" t="n">
        <v>1.75</v>
      </c>
      <c r="G232" s="74" t="s">
        <v>2050</v>
      </c>
    </row>
    <row r="233" customFormat="false" ht="12.75" hidden="false" customHeight="false" outlineLevel="0" collapsed="false">
      <c r="A233" s="1" t="s">
        <v>2249</v>
      </c>
      <c r="C233" s="27" t="s">
        <v>2250</v>
      </c>
      <c r="D233" s="27" t="s">
        <v>13</v>
      </c>
      <c r="E233" s="27"/>
      <c r="F233" s="29"/>
      <c r="G233" s="27"/>
      <c r="H233" s="30"/>
      <c r="I233" s="44"/>
      <c r="J233" s="30"/>
      <c r="K233" s="30" t="s">
        <v>61</v>
      </c>
      <c r="L233" s="44" t="n">
        <v>4.95</v>
      </c>
      <c r="M233" s="30" t="s">
        <v>2251</v>
      </c>
    </row>
    <row r="235" customFormat="false" ht="18" hidden="false" customHeight="false" outlineLevel="0" collapsed="false">
      <c r="C235" s="15" t="s">
        <v>2375</v>
      </c>
      <c r="D235" s="45" t="s">
        <v>1</v>
      </c>
    </row>
    <row r="236" customFormat="false" ht="12.75" hidden="false" customHeight="false" outlineLevel="0" collapsed="false">
      <c r="A236" s="1" t="s">
        <v>2375</v>
      </c>
      <c r="C236" s="70" t="s">
        <v>2376</v>
      </c>
      <c r="D236" s="70"/>
      <c r="E236" s="72" t="n">
        <v>2.3</v>
      </c>
      <c r="F236" s="73"/>
      <c r="G236" s="74" t="s">
        <v>2377</v>
      </c>
    </row>
    <row r="237" customFormat="false" ht="12.75" hidden="false" customHeight="false" outlineLevel="0" collapsed="false">
      <c r="A237" s="1" t="s">
        <v>2375</v>
      </c>
      <c r="C237" s="70" t="s">
        <v>2378</v>
      </c>
      <c r="D237" s="70"/>
      <c r="E237" s="72" t="n">
        <v>2.6</v>
      </c>
      <c r="F237" s="73"/>
      <c r="G237" s="74" t="s">
        <v>2377</v>
      </c>
    </row>
    <row r="239" customFormat="false" ht="18" hidden="false" customHeight="false" outlineLevel="0" collapsed="false">
      <c r="C239" s="15" t="s">
        <v>2379</v>
      </c>
      <c r="D239" s="45" t="s">
        <v>1</v>
      </c>
    </row>
    <row r="240" customFormat="false" ht="12.75" hidden="false" customHeight="false" outlineLevel="0" collapsed="false">
      <c r="A240" s="1" t="s">
        <v>2380</v>
      </c>
      <c r="C240" s="70" t="s">
        <v>2381</v>
      </c>
      <c r="D240" s="70" t="s">
        <v>13</v>
      </c>
      <c r="E240" s="72" t="n">
        <v>1</v>
      </c>
      <c r="F240" s="73" t="n">
        <v>0.4</v>
      </c>
      <c r="G240" s="74"/>
    </row>
    <row r="241" customFormat="false" ht="12.75" hidden="false" customHeight="false" outlineLevel="0" collapsed="false">
      <c r="A241" s="1" t="s">
        <v>2380</v>
      </c>
      <c r="C241" s="70" t="s">
        <v>2382</v>
      </c>
      <c r="D241" s="70" t="s">
        <v>79</v>
      </c>
      <c r="E241" s="72" t="n">
        <v>1</v>
      </c>
      <c r="F241" s="73" t="n">
        <v>0.15</v>
      </c>
      <c r="G241" s="74"/>
    </row>
    <row r="242" customFormat="false" ht="12.75" hidden="false" customHeight="false" outlineLevel="0" collapsed="false">
      <c r="A242" s="1" t="s">
        <v>2380</v>
      </c>
      <c r="C242" s="70" t="s">
        <v>2383</v>
      </c>
      <c r="D242" s="70" t="s">
        <v>13</v>
      </c>
      <c r="E242" s="72" t="n">
        <v>1.6</v>
      </c>
      <c r="F242" s="73" t="n">
        <v>0.28</v>
      </c>
      <c r="G242" s="74"/>
    </row>
    <row r="243" customFormat="false" ht="12.75" hidden="false" customHeight="false" outlineLevel="0" collapsed="false">
      <c r="A243" s="1" t="s">
        <v>2380</v>
      </c>
      <c r="C243" s="70" t="s">
        <v>2384</v>
      </c>
      <c r="D243" s="70" t="s">
        <v>13</v>
      </c>
      <c r="E243" s="72" t="n">
        <v>1.6</v>
      </c>
      <c r="F243" s="73" t="n">
        <v>0.32</v>
      </c>
      <c r="G243" s="74"/>
    </row>
    <row r="244" customFormat="false" ht="12.75" hidden="false" customHeight="false" outlineLevel="0" collapsed="false">
      <c r="A244" s="1" t="s">
        <v>2380</v>
      </c>
      <c r="C244" s="70" t="s">
        <v>2385</v>
      </c>
      <c r="D244" s="70" t="s">
        <v>13</v>
      </c>
      <c r="E244" s="72" t="n">
        <v>2.3</v>
      </c>
      <c r="F244" s="73" t="n">
        <v>0.4</v>
      </c>
      <c r="G244" s="74"/>
    </row>
    <row r="245" customFormat="false" ht="12.75" hidden="false" customHeight="false" outlineLevel="0" collapsed="false">
      <c r="A245" s="1" t="s">
        <v>2380</v>
      </c>
      <c r="C245" s="70" t="s">
        <v>2386</v>
      </c>
      <c r="D245" s="70" t="s">
        <v>13</v>
      </c>
      <c r="E245" s="72" t="n">
        <v>2.5</v>
      </c>
      <c r="F245" s="73" t="n">
        <v>0.12</v>
      </c>
      <c r="G245" s="74"/>
    </row>
    <row r="246" customFormat="false" ht="12.75" hidden="false" customHeight="false" outlineLevel="0" collapsed="false">
      <c r="A246" s="1" t="s">
        <v>2387</v>
      </c>
      <c r="C246" s="70" t="s">
        <v>2388</v>
      </c>
      <c r="D246" s="70" t="s">
        <v>13</v>
      </c>
      <c r="E246" s="72" t="n">
        <v>1.6</v>
      </c>
      <c r="F246" s="73" t="n">
        <v>14.5</v>
      </c>
      <c r="G246" s="74"/>
    </row>
    <row r="247" customFormat="false" ht="12.75" hidden="false" customHeight="false" outlineLevel="0" collapsed="false">
      <c r="A247" s="1" t="s">
        <v>2387</v>
      </c>
      <c r="C247" s="70" t="s">
        <v>2389</v>
      </c>
      <c r="D247" s="70" t="s">
        <v>16</v>
      </c>
      <c r="E247" s="72" t="n">
        <v>1.7</v>
      </c>
      <c r="F247" s="73" t="n">
        <v>2.49</v>
      </c>
      <c r="G247" s="74"/>
    </row>
    <row r="248" customFormat="false" ht="12.75" hidden="false" customHeight="false" outlineLevel="0" collapsed="false">
      <c r="A248" s="1" t="s">
        <v>2387</v>
      </c>
      <c r="C248" s="70" t="s">
        <v>2390</v>
      </c>
      <c r="D248" s="70" t="s">
        <v>13</v>
      </c>
      <c r="E248" s="72" t="n">
        <v>1.7</v>
      </c>
      <c r="F248" s="73" t="n">
        <v>1.1</v>
      </c>
      <c r="G248" s="74"/>
    </row>
    <row r="249" customFormat="false" ht="12.75" hidden="false" customHeight="false" outlineLevel="0" collapsed="false">
      <c r="A249" s="1" t="s">
        <v>2387</v>
      </c>
      <c r="C249" s="70" t="s">
        <v>2391</v>
      </c>
      <c r="D249" s="70" t="s">
        <v>13</v>
      </c>
      <c r="E249" s="72" t="n">
        <v>2</v>
      </c>
      <c r="F249" s="73" t="n">
        <v>2.83</v>
      </c>
      <c r="G249" s="74"/>
    </row>
    <row r="251" customFormat="false" ht="18" hidden="false" customHeight="false" outlineLevel="0" collapsed="false">
      <c r="C251" s="15" t="s">
        <v>2395</v>
      </c>
      <c r="D251" s="45" t="s">
        <v>1</v>
      </c>
    </row>
    <row r="252" customFormat="false" ht="12.75" hidden="false" customHeight="false" outlineLevel="0" collapsed="false">
      <c r="A252" s="1" t="s">
        <v>2396</v>
      </c>
      <c r="C252" s="27" t="s">
        <v>2397</v>
      </c>
      <c r="D252" s="27" t="s">
        <v>13</v>
      </c>
      <c r="E252" s="27"/>
      <c r="F252" s="29"/>
      <c r="G252" s="27"/>
      <c r="H252" s="30"/>
      <c r="I252" s="44"/>
      <c r="J252" s="30"/>
      <c r="K252" s="30" t="s">
        <v>168</v>
      </c>
      <c r="L252" s="44" t="n">
        <v>4.99</v>
      </c>
      <c r="M252" s="30" t="s">
        <v>206</v>
      </c>
    </row>
    <row r="253" customFormat="false" ht="12.75" hidden="false" customHeight="false" outlineLevel="0" collapsed="false">
      <c r="A253" s="1" t="s">
        <v>2396</v>
      </c>
      <c r="C253" s="27" t="s">
        <v>2398</v>
      </c>
      <c r="D253" s="27" t="s">
        <v>13</v>
      </c>
      <c r="E253" s="27"/>
      <c r="F253" s="29"/>
      <c r="G253" s="27"/>
      <c r="H253" s="30" t="s">
        <v>61</v>
      </c>
      <c r="I253" s="44" t="n">
        <v>2.99</v>
      </c>
      <c r="J253" s="30" t="s">
        <v>206</v>
      </c>
      <c r="K253" s="30" t="s">
        <v>168</v>
      </c>
      <c r="L253" s="44" t="n">
        <v>3.35</v>
      </c>
      <c r="M253" s="30" t="s">
        <v>206</v>
      </c>
    </row>
    <row r="254" customFormat="false" ht="12.75" hidden="false" customHeight="false" outlineLevel="0" collapsed="false">
      <c r="A254" s="1" t="s">
        <v>2396</v>
      </c>
      <c r="C254" s="27" t="s">
        <v>2399</v>
      </c>
      <c r="D254" s="27" t="s">
        <v>2400</v>
      </c>
      <c r="E254" s="27"/>
      <c r="F254" s="29"/>
      <c r="G254" s="27"/>
      <c r="H254" s="30" t="s">
        <v>61</v>
      </c>
      <c r="I254" s="44" t="n">
        <v>2.99</v>
      </c>
      <c r="J254" s="30" t="s">
        <v>206</v>
      </c>
      <c r="K254" s="30" t="s">
        <v>168</v>
      </c>
      <c r="L254" s="44" t="n">
        <v>5.97</v>
      </c>
      <c r="M254" s="30" t="s">
        <v>206</v>
      </c>
      <c r="N254" s="30" t="s">
        <v>61</v>
      </c>
      <c r="O254" s="44" t="n">
        <f aca="false">9.99/5</f>
        <v>1.998</v>
      </c>
      <c r="P254" s="30" t="s">
        <v>2377</v>
      </c>
    </row>
    <row r="255" customFormat="false" ht="12.75" hidden="false" customHeight="false" outlineLevel="0" collapsed="false">
      <c r="A255" s="1" t="s">
        <v>2396</v>
      </c>
      <c r="C255" s="27" t="s">
        <v>2401</v>
      </c>
      <c r="D255" s="27" t="s">
        <v>13</v>
      </c>
      <c r="E255" s="27"/>
      <c r="F255" s="29"/>
      <c r="G255" s="27"/>
      <c r="K255" s="30" t="s">
        <v>168</v>
      </c>
      <c r="L255" s="44" t="n">
        <v>8.39</v>
      </c>
      <c r="M255" s="30" t="s">
        <v>206</v>
      </c>
    </row>
    <row r="256" customFormat="false" ht="12.75" hidden="false" customHeight="false" outlineLevel="0" collapsed="false">
      <c r="A256" s="1" t="s">
        <v>2396</v>
      </c>
      <c r="C256" s="27" t="s">
        <v>2402</v>
      </c>
      <c r="D256" s="27" t="s">
        <v>13</v>
      </c>
      <c r="E256" s="27"/>
      <c r="F256" s="29"/>
      <c r="G256" s="27"/>
      <c r="K256" s="30" t="s">
        <v>168</v>
      </c>
      <c r="L256" s="44" t="n">
        <v>6.9</v>
      </c>
      <c r="M256" s="30" t="s">
        <v>206</v>
      </c>
      <c r="N256" s="30" t="s">
        <v>61</v>
      </c>
      <c r="O256" s="44" t="n">
        <f aca="false">16.99/7</f>
        <v>2.42714285714286</v>
      </c>
      <c r="P256" s="30" t="s">
        <v>2377</v>
      </c>
    </row>
    <row r="257" customFormat="false" ht="12.75" hidden="false" customHeight="false" outlineLevel="0" collapsed="false">
      <c r="A257" s="1" t="s">
        <v>2396</v>
      </c>
      <c r="C257" s="27" t="s">
        <v>2403</v>
      </c>
      <c r="D257" s="27" t="s">
        <v>13</v>
      </c>
      <c r="E257" s="27"/>
      <c r="F257" s="29"/>
      <c r="G257" s="27"/>
      <c r="K257" s="30" t="s">
        <v>168</v>
      </c>
      <c r="L257" s="44" t="n">
        <v>5.99</v>
      </c>
      <c r="M257" s="30" t="s">
        <v>206</v>
      </c>
      <c r="N257" s="30" t="s">
        <v>168</v>
      </c>
      <c r="O257" s="44" t="n">
        <f aca="false">9.99/5</f>
        <v>1.998</v>
      </c>
      <c r="P257" s="30" t="s">
        <v>2377</v>
      </c>
    </row>
    <row r="258" customFormat="false" ht="12.75" hidden="false" customHeight="false" outlineLevel="0" collapsed="false">
      <c r="A258" s="1" t="s">
        <v>2404</v>
      </c>
      <c r="C258" s="27" t="s">
        <v>2405</v>
      </c>
      <c r="D258" s="27" t="s">
        <v>13</v>
      </c>
      <c r="E258" s="27"/>
      <c r="F258" s="29"/>
      <c r="G258" s="27"/>
      <c r="K258" s="30" t="s">
        <v>61</v>
      </c>
      <c r="L258" s="44" t="n">
        <v>3.99</v>
      </c>
      <c r="M258" s="30" t="s">
        <v>206</v>
      </c>
    </row>
    <row r="259" customFormat="false" ht="12.75" hidden="false" customHeight="false" outlineLevel="0" collapsed="false">
      <c r="A259" s="1" t="s">
        <v>2404</v>
      </c>
      <c r="C259" s="27" t="s">
        <v>2406</v>
      </c>
      <c r="D259" s="27" t="s">
        <v>16</v>
      </c>
      <c r="E259" s="27"/>
      <c r="F259" s="29"/>
      <c r="G259" s="27"/>
      <c r="K259" s="30" t="s">
        <v>61</v>
      </c>
      <c r="L259" s="44" t="n">
        <v>2.49</v>
      </c>
      <c r="M259" s="30" t="s">
        <v>206</v>
      </c>
    </row>
    <row r="260" customFormat="false" ht="12.75" hidden="false" customHeight="false" outlineLevel="0" collapsed="false">
      <c r="A260" s="1" t="s">
        <v>2404</v>
      </c>
      <c r="C260" s="27" t="s">
        <v>2407</v>
      </c>
      <c r="D260" s="27" t="s">
        <v>2400</v>
      </c>
      <c r="E260" s="27"/>
      <c r="F260" s="29"/>
      <c r="G260" s="27"/>
      <c r="K260" s="30" t="s">
        <v>61</v>
      </c>
      <c r="L260" s="44" t="n">
        <v>4.77</v>
      </c>
      <c r="M260" s="30" t="s">
        <v>206</v>
      </c>
    </row>
    <row r="261" customFormat="false" ht="12.75" hidden="false" customHeight="false" outlineLevel="0" collapsed="false">
      <c r="A261" s="1" t="s">
        <v>2404</v>
      </c>
      <c r="C261" s="27" t="s">
        <v>2408</v>
      </c>
      <c r="D261" s="27" t="s">
        <v>13</v>
      </c>
      <c r="E261" s="27"/>
      <c r="F261" s="29"/>
      <c r="G261" s="27"/>
      <c r="K261" s="30" t="s">
        <v>61</v>
      </c>
      <c r="L261" s="44" t="n">
        <v>6.99</v>
      </c>
      <c r="M261" s="30" t="s">
        <v>206</v>
      </c>
      <c r="N261" s="30" t="s">
        <v>61</v>
      </c>
      <c r="O261" s="44" t="n">
        <f aca="false">16.99/7</f>
        <v>2.42714285714286</v>
      </c>
      <c r="P261" s="30" t="s">
        <v>2377</v>
      </c>
    </row>
    <row r="262" customFormat="false" ht="12.75" hidden="false" customHeight="false" outlineLevel="0" collapsed="false">
      <c r="A262" s="1" t="s">
        <v>2404</v>
      </c>
      <c r="C262" s="27" t="s">
        <v>2409</v>
      </c>
      <c r="D262" s="27" t="s">
        <v>13</v>
      </c>
      <c r="E262" s="27"/>
      <c r="F262" s="29"/>
      <c r="G262" s="27"/>
      <c r="K262" s="30" t="s">
        <v>61</v>
      </c>
      <c r="L262" s="44" t="n">
        <v>6</v>
      </c>
      <c r="M262" s="30" t="s">
        <v>206</v>
      </c>
    </row>
    <row r="263" customFormat="false" ht="12.75" hidden="false" customHeight="false" outlineLevel="0" collapsed="false">
      <c r="A263" s="1" t="s">
        <v>2396</v>
      </c>
      <c r="C263" s="27" t="s">
        <v>2410</v>
      </c>
      <c r="D263" s="27" t="s">
        <v>18</v>
      </c>
      <c r="E263" s="27"/>
      <c r="F263" s="29"/>
      <c r="G263" s="27"/>
      <c r="K263" s="30" t="s">
        <v>61</v>
      </c>
      <c r="L263" s="44" t="n">
        <f aca="false">2.99/3</f>
        <v>0.996666666666667</v>
      </c>
      <c r="M263" s="30" t="s">
        <v>2377</v>
      </c>
    </row>
    <row r="264" customFormat="false" ht="12.75" hidden="false" customHeight="false" outlineLevel="0" collapsed="false">
      <c r="A264" s="1" t="s">
        <v>2396</v>
      </c>
      <c r="C264" s="27" t="s">
        <v>2411</v>
      </c>
      <c r="D264" s="27" t="s">
        <v>16</v>
      </c>
      <c r="E264" s="27"/>
      <c r="F264" s="29"/>
      <c r="G264" s="27"/>
      <c r="K264" s="30" t="s">
        <v>61</v>
      </c>
      <c r="L264" s="44" t="n">
        <f aca="false">3.2/2.5</f>
        <v>1.28</v>
      </c>
      <c r="M264" s="30" t="s">
        <v>2377</v>
      </c>
    </row>
    <row r="265" customFormat="false" ht="12.75" hidden="false" customHeight="false" outlineLevel="0" collapsed="false">
      <c r="A265" s="1" t="s">
        <v>2396</v>
      </c>
      <c r="C265" s="27" t="s">
        <v>2412</v>
      </c>
      <c r="D265" s="27" t="s">
        <v>20</v>
      </c>
      <c r="E265" s="27"/>
      <c r="F265" s="29"/>
      <c r="G265" s="27"/>
      <c r="K265" s="30" t="s">
        <v>168</v>
      </c>
      <c r="L265" s="44" t="n">
        <f aca="false">7.99/5</f>
        <v>1.598</v>
      </c>
      <c r="M265" s="30" t="s">
        <v>2377</v>
      </c>
    </row>
    <row r="266" customFormat="false" ht="12.75" hidden="false" customHeight="false" outlineLevel="0" collapsed="false">
      <c r="A266" s="1" t="s">
        <v>2396</v>
      </c>
      <c r="C266" s="27" t="s">
        <v>2413</v>
      </c>
      <c r="D266" s="27" t="s">
        <v>2414</v>
      </c>
      <c r="E266" s="27"/>
      <c r="F266" s="29"/>
      <c r="G266" s="27"/>
      <c r="K266" s="30" t="s">
        <v>168</v>
      </c>
      <c r="L266" s="44" t="n">
        <f aca="false">4.99/3</f>
        <v>1.66333333333333</v>
      </c>
      <c r="M266" s="30" t="s">
        <v>2377</v>
      </c>
    </row>
    <row r="267" customFormat="false" ht="12.75" hidden="false" customHeight="false" outlineLevel="0" collapsed="false">
      <c r="A267" s="1" t="s">
        <v>2415</v>
      </c>
      <c r="C267" s="27" t="s">
        <v>2416</v>
      </c>
      <c r="D267" s="27" t="s">
        <v>13</v>
      </c>
      <c r="E267" s="27"/>
      <c r="F267" s="29"/>
      <c r="G267" s="27"/>
      <c r="K267" s="30" t="s">
        <v>61</v>
      </c>
      <c r="L267" s="44" t="n">
        <f aca="false">6.99/2.5</f>
        <v>2.796</v>
      </c>
      <c r="M267" s="30" t="s">
        <v>2377</v>
      </c>
    </row>
    <row r="268" customFormat="false" ht="12.75" hidden="false" customHeight="false" outlineLevel="0" collapsed="false">
      <c r="A268" s="1" t="s">
        <v>2415</v>
      </c>
      <c r="C268" s="27" t="s">
        <v>2417</v>
      </c>
      <c r="D268" s="27" t="s">
        <v>13</v>
      </c>
      <c r="E268" s="27"/>
      <c r="F268" s="29"/>
      <c r="G268" s="27"/>
      <c r="K268" s="30" t="s">
        <v>61</v>
      </c>
      <c r="L268" s="44" t="n">
        <f aca="false">7.99/3</f>
        <v>2.66333333333333</v>
      </c>
      <c r="M268" s="30" t="s">
        <v>2377</v>
      </c>
    </row>
    <row r="270" customFormat="false" ht="18" hidden="false" customHeight="false" outlineLevel="0" collapsed="false">
      <c r="C270" s="15" t="s">
        <v>2446</v>
      </c>
      <c r="D270" s="45" t="s">
        <v>1</v>
      </c>
    </row>
    <row r="271" customFormat="false" ht="12.75" hidden="false" customHeight="false" outlineLevel="0" collapsed="false">
      <c r="A271" s="1" t="s">
        <v>2447</v>
      </c>
      <c r="C271" s="27" t="s">
        <v>2448</v>
      </c>
      <c r="D271" s="27" t="s">
        <v>13</v>
      </c>
      <c r="E271" s="27"/>
      <c r="F271" s="29"/>
      <c r="G271" s="27"/>
      <c r="K271" s="30" t="s">
        <v>61</v>
      </c>
      <c r="L271" s="44" t="n">
        <v>179.9</v>
      </c>
      <c r="M271" s="30" t="s">
        <v>2422</v>
      </c>
    </row>
    <row r="272" customFormat="false" ht="12.75" hidden="false" customHeight="false" outlineLevel="0" collapsed="false">
      <c r="A272" s="1" t="s">
        <v>2447</v>
      </c>
      <c r="C272" s="27" t="s">
        <v>2449</v>
      </c>
      <c r="D272" s="27" t="s">
        <v>13</v>
      </c>
      <c r="E272" s="27"/>
      <c r="F272" s="29"/>
      <c r="G272" s="27"/>
      <c r="K272" s="30" t="s">
        <v>168</v>
      </c>
      <c r="L272" s="44" t="n">
        <v>210</v>
      </c>
      <c r="M272" s="30" t="s">
        <v>2422</v>
      </c>
    </row>
    <row r="273" customFormat="false" ht="12.75" hidden="false" customHeight="false" outlineLevel="0" collapsed="false">
      <c r="A273" s="1" t="s">
        <v>2447</v>
      </c>
      <c r="C273" s="27" t="s">
        <v>2450</v>
      </c>
      <c r="D273" s="27" t="s">
        <v>13</v>
      </c>
      <c r="E273" s="27"/>
      <c r="F273" s="29"/>
      <c r="G273" s="27"/>
      <c r="K273" s="30" t="s">
        <v>168</v>
      </c>
      <c r="L273" s="44" t="n">
        <v>64.9</v>
      </c>
      <c r="M273" s="30" t="s">
        <v>2422</v>
      </c>
    </row>
    <row r="274" customFormat="false" ht="12.75" hidden="false" customHeight="false" outlineLevel="0" collapsed="false">
      <c r="A274" s="1" t="s">
        <v>2447</v>
      </c>
      <c r="C274" s="27" t="s">
        <v>2451</v>
      </c>
      <c r="D274" s="27" t="s">
        <v>13</v>
      </c>
      <c r="E274" s="27"/>
      <c r="F274" s="29"/>
      <c r="G274" s="27"/>
      <c r="K274" s="30" t="s">
        <v>168</v>
      </c>
      <c r="L274" s="44" t="n">
        <v>79.99</v>
      </c>
      <c r="M274" s="30" t="s">
        <v>2422</v>
      </c>
    </row>
    <row r="275" customFormat="false" ht="12.75" hidden="false" customHeight="false" outlineLevel="0" collapsed="false">
      <c r="A275" s="1" t="s">
        <v>2447</v>
      </c>
      <c r="C275" s="27" t="s">
        <v>2452</v>
      </c>
      <c r="D275" s="27" t="s">
        <v>13</v>
      </c>
      <c r="E275" s="27"/>
      <c r="F275" s="29"/>
      <c r="G275" s="27"/>
      <c r="K275" s="30" t="s">
        <v>168</v>
      </c>
      <c r="L275" s="44" t="n">
        <v>99.99</v>
      </c>
      <c r="M275" s="30" t="s">
        <v>2422</v>
      </c>
    </row>
    <row r="276" customFormat="false" ht="12.75" hidden="false" customHeight="false" outlineLevel="0" collapsed="false">
      <c r="A276" s="1" t="s">
        <v>2447</v>
      </c>
      <c r="C276" s="27" t="s">
        <v>2453</v>
      </c>
      <c r="D276" s="27" t="s">
        <v>13</v>
      </c>
      <c r="E276" s="27"/>
      <c r="F276" s="29"/>
      <c r="G276" s="27"/>
      <c r="K276" s="30" t="s">
        <v>168</v>
      </c>
      <c r="L276" s="44" t="n">
        <v>109.9</v>
      </c>
      <c r="M276" s="30" t="s">
        <v>2422</v>
      </c>
    </row>
    <row r="278" customFormat="false" ht="18" hidden="false" customHeight="false" outlineLevel="0" collapsed="false">
      <c r="C278" s="15" t="s">
        <v>2681</v>
      </c>
      <c r="D278" s="45" t="s">
        <v>1</v>
      </c>
    </row>
    <row r="279" customFormat="false" ht="12.75" hidden="false" customHeight="false" outlineLevel="0" collapsed="false">
      <c r="A279" s="1" t="s">
        <v>2682</v>
      </c>
      <c r="C279" s="70" t="s">
        <v>2683</v>
      </c>
      <c r="D279" s="70"/>
      <c r="E279" s="72" t="n">
        <v>2.2</v>
      </c>
      <c r="F279" s="73" t="n">
        <v>8.49</v>
      </c>
      <c r="G279" s="74" t="s">
        <v>2671</v>
      </c>
    </row>
    <row r="280" customFormat="false" ht="12.75" hidden="false" customHeight="false" outlineLevel="0" collapsed="false">
      <c r="A280" s="1" t="s">
        <v>2682</v>
      </c>
      <c r="C280" s="70" t="s">
        <v>2684</v>
      </c>
      <c r="D280" s="70"/>
      <c r="E280" s="72" t="n">
        <v>2.6</v>
      </c>
      <c r="F280" s="73" t="n">
        <v>9.9</v>
      </c>
      <c r="G280" s="74" t="s">
        <v>2671</v>
      </c>
    </row>
    <row r="281" customFormat="false" ht="12.75" hidden="false" customHeight="false" outlineLevel="0" collapsed="false">
      <c r="A281" s="1" t="s">
        <v>2682</v>
      </c>
      <c r="C281" s="70" t="s">
        <v>2685</v>
      </c>
      <c r="D281" s="70"/>
      <c r="E281" s="72" t="n">
        <v>2.9</v>
      </c>
      <c r="F281" s="73" t="n">
        <v>5.95</v>
      </c>
      <c r="G281" s="74" t="s">
        <v>2671</v>
      </c>
    </row>
    <row r="282" customFormat="false" ht="12.75" hidden="false" customHeight="false" outlineLevel="0" collapsed="false">
      <c r="A282" s="1" t="s">
        <v>2682</v>
      </c>
      <c r="C282" s="70" t="s">
        <v>2686</v>
      </c>
      <c r="D282" s="70"/>
      <c r="E282" s="72" t="n">
        <v>3.6</v>
      </c>
      <c r="F282" s="73" t="n">
        <v>9.9</v>
      </c>
      <c r="G282" s="74" t="s">
        <v>2671</v>
      </c>
    </row>
    <row r="283" customFormat="false" ht="12.75" hidden="false" customHeight="false" outlineLevel="0" collapsed="false">
      <c r="A283" s="1" t="s">
        <v>2682</v>
      </c>
      <c r="C283" s="70" t="s">
        <v>2687</v>
      </c>
      <c r="D283" s="70"/>
      <c r="E283" s="72" t="n">
        <v>3.7</v>
      </c>
      <c r="F283" s="73" t="n">
        <v>16.07</v>
      </c>
      <c r="G283" s="74" t="s">
        <v>2671</v>
      </c>
    </row>
    <row r="284" customFormat="false" ht="12.75" hidden="false" customHeight="false" outlineLevel="0" collapsed="false">
      <c r="A284" s="1" t="s">
        <v>2682</v>
      </c>
      <c r="C284" s="70" t="s">
        <v>2688</v>
      </c>
      <c r="D284" s="70"/>
      <c r="E284" s="72"/>
      <c r="F284" s="73"/>
      <c r="G284" s="74" t="s">
        <v>2671</v>
      </c>
    </row>
    <row r="286" customFormat="false" ht="18" hidden="false" customHeight="false" outlineLevel="0" collapsed="false">
      <c r="C286" s="15" t="s">
        <v>3010</v>
      </c>
      <c r="D286" s="45" t="s">
        <v>1</v>
      </c>
    </row>
    <row r="287" customFormat="false" ht="12.75" hidden="false" customHeight="false" outlineLevel="0" collapsed="false">
      <c r="A287" s="1" t="s">
        <v>3011</v>
      </c>
      <c r="C287" s="70" t="s">
        <v>3012</v>
      </c>
      <c r="D287" s="70" t="s">
        <v>3013</v>
      </c>
      <c r="E287" s="72" t="n">
        <v>1.4</v>
      </c>
      <c r="F287" s="73" t="n">
        <v>169</v>
      </c>
      <c r="G287" s="74" t="s">
        <v>2268</v>
      </c>
    </row>
    <row r="288" customFormat="false" ht="12.75" hidden="false" customHeight="false" outlineLevel="0" collapsed="false">
      <c r="A288" s="1" t="s">
        <v>3011</v>
      </c>
      <c r="C288" s="70" t="s">
        <v>3014</v>
      </c>
      <c r="D288" s="70" t="s">
        <v>3013</v>
      </c>
      <c r="E288" s="72" t="n">
        <v>1.5</v>
      </c>
      <c r="F288" s="73" t="n">
        <v>280</v>
      </c>
      <c r="G288" s="74" t="s">
        <v>2268</v>
      </c>
    </row>
    <row r="289" customFormat="false" ht="12.75" hidden="false" customHeight="false" outlineLevel="0" collapsed="false">
      <c r="A289" s="1" t="s">
        <v>3011</v>
      </c>
      <c r="C289" s="70" t="s">
        <v>3015</v>
      </c>
      <c r="D289" s="70" t="s">
        <v>13</v>
      </c>
      <c r="E289" s="72" t="n">
        <v>1.7</v>
      </c>
      <c r="F289" s="73" t="n">
        <v>170</v>
      </c>
      <c r="G289" s="74" t="s">
        <v>2268</v>
      </c>
    </row>
    <row r="290" customFormat="false" ht="12.75" hidden="false" customHeight="false" outlineLevel="0" collapsed="false">
      <c r="A290" s="1" t="s">
        <v>3011</v>
      </c>
      <c r="C290" s="70" t="s">
        <v>3016</v>
      </c>
      <c r="D290" s="70" t="s">
        <v>13</v>
      </c>
      <c r="E290" s="72" t="n">
        <v>1.8</v>
      </c>
      <c r="F290" s="73" t="n">
        <v>140</v>
      </c>
      <c r="G290" s="74" t="s">
        <v>2268</v>
      </c>
    </row>
    <row r="291" customFormat="false" ht="12.75" hidden="false" customHeight="false" outlineLevel="0" collapsed="false">
      <c r="A291" s="1" t="s">
        <v>3011</v>
      </c>
      <c r="C291" s="70" t="s">
        <v>3017</v>
      </c>
      <c r="D291" s="70" t="s">
        <v>13</v>
      </c>
      <c r="E291" s="72" t="n">
        <v>1.8</v>
      </c>
      <c r="F291" s="73" t="n">
        <v>96</v>
      </c>
      <c r="G291" s="74" t="s">
        <v>2268</v>
      </c>
    </row>
    <row r="292" customFormat="false" ht="12.75" hidden="false" customHeight="false" outlineLevel="0" collapsed="false">
      <c r="A292" s="1" t="s">
        <v>3011</v>
      </c>
      <c r="C292" s="70" t="s">
        <v>3018</v>
      </c>
      <c r="D292" s="70" t="s">
        <v>13</v>
      </c>
      <c r="E292" s="72" t="n">
        <v>2</v>
      </c>
      <c r="F292" s="73" t="n">
        <v>58</v>
      </c>
      <c r="G292" s="74" t="s">
        <v>2268</v>
      </c>
    </row>
    <row r="294" customFormat="false" ht="18" hidden="false" customHeight="false" outlineLevel="0" collapsed="false">
      <c r="C294" s="15" t="s">
        <v>3093</v>
      </c>
      <c r="D294" s="45" t="s">
        <v>1</v>
      </c>
    </row>
    <row r="295" customFormat="false" ht="12.75" hidden="false" customHeight="false" outlineLevel="0" collapsed="false">
      <c r="A295" s="1" t="s">
        <v>3094</v>
      </c>
      <c r="C295" s="70" t="s">
        <v>3095</v>
      </c>
      <c r="D295" s="70" t="s">
        <v>13</v>
      </c>
      <c r="E295" s="72" t="n">
        <v>1.7</v>
      </c>
      <c r="F295" s="73" t="n">
        <v>23</v>
      </c>
      <c r="G295" s="74" t="s">
        <v>3096</v>
      </c>
    </row>
    <row r="296" customFormat="false" ht="12.75" hidden="false" customHeight="false" outlineLevel="0" collapsed="false">
      <c r="A296" s="1" t="s">
        <v>3094</v>
      </c>
      <c r="C296" s="70" t="s">
        <v>3097</v>
      </c>
      <c r="D296" s="70" t="s">
        <v>13</v>
      </c>
      <c r="E296" s="72" t="n">
        <v>1.7</v>
      </c>
      <c r="F296" s="73" t="n">
        <v>18</v>
      </c>
      <c r="G296" s="74" t="s">
        <v>3096</v>
      </c>
    </row>
    <row r="297" customFormat="false" ht="12.75" hidden="false" customHeight="false" outlineLevel="0" collapsed="false">
      <c r="A297" s="1" t="s">
        <v>3094</v>
      </c>
      <c r="C297" s="70" t="s">
        <v>3098</v>
      </c>
      <c r="D297" s="70" t="s">
        <v>13</v>
      </c>
      <c r="E297" s="72" t="n">
        <v>2.4</v>
      </c>
      <c r="F297" s="73" t="n">
        <v>4</v>
      </c>
      <c r="G297" s="74" t="s">
        <v>3096</v>
      </c>
    </row>
    <row r="298" customFormat="false" ht="12.75" hidden="false" customHeight="false" outlineLevel="0" collapsed="false">
      <c r="A298" s="1" t="s">
        <v>3099</v>
      </c>
      <c r="C298" s="70" t="s">
        <v>3100</v>
      </c>
      <c r="D298" s="70" t="s">
        <v>13</v>
      </c>
      <c r="E298" s="72" t="n">
        <v>2.1</v>
      </c>
      <c r="F298" s="73" t="n">
        <v>4.95</v>
      </c>
      <c r="G298" s="74" t="s">
        <v>3096</v>
      </c>
    </row>
    <row r="299" customFormat="false" ht="12.75" hidden="false" customHeight="false" outlineLevel="0" collapsed="false">
      <c r="A299" s="1" t="s">
        <v>3099</v>
      </c>
      <c r="C299" s="70" t="s">
        <v>3101</v>
      </c>
      <c r="D299" s="70" t="s">
        <v>13</v>
      </c>
      <c r="E299" s="72" t="n">
        <v>2.1</v>
      </c>
      <c r="F299" s="73" t="n">
        <v>14</v>
      </c>
      <c r="G299" s="74" t="s">
        <v>3096</v>
      </c>
    </row>
    <row r="300" customFormat="false" ht="12.75" hidden="false" customHeight="false" outlineLevel="0" collapsed="false">
      <c r="A300" s="1" t="s">
        <v>3099</v>
      </c>
      <c r="C300" s="70" t="s">
        <v>3102</v>
      </c>
      <c r="D300" s="70" t="s">
        <v>13</v>
      </c>
      <c r="E300" s="72" t="n">
        <v>2.5</v>
      </c>
      <c r="F300" s="73" t="n">
        <v>5</v>
      </c>
      <c r="G300" s="74" t="s">
        <v>3096</v>
      </c>
    </row>
    <row r="302" customFormat="false" ht="17.35" hidden="false" customHeight="false" outlineLevel="0" collapsed="false">
      <c r="C302" s="15" t="s">
        <v>3544</v>
      </c>
      <c r="D302" s="45" t="s">
        <v>1</v>
      </c>
    </row>
    <row r="303" customFormat="false" ht="12.75" hidden="false" customHeight="false" outlineLevel="0" collapsed="false">
      <c r="A303" s="1" t="s">
        <v>3545</v>
      </c>
      <c r="C303" s="70" t="s">
        <v>3546</v>
      </c>
      <c r="D303" s="70" t="s">
        <v>13</v>
      </c>
      <c r="E303" s="72" t="n">
        <v>1.7</v>
      </c>
      <c r="F303" s="73" t="n">
        <v>2.8</v>
      </c>
      <c r="G303" s="74" t="s">
        <v>3470</v>
      </c>
    </row>
    <row r="304" customFormat="false" ht="12.75" hidden="false" customHeight="false" outlineLevel="0" collapsed="false">
      <c r="A304" s="1" t="s">
        <v>3545</v>
      </c>
      <c r="C304" s="70" t="s">
        <v>3547</v>
      </c>
      <c r="D304" s="70" t="s">
        <v>16</v>
      </c>
      <c r="E304" s="72" t="n">
        <v>1.8</v>
      </c>
      <c r="F304" s="73" t="n">
        <v>2.4</v>
      </c>
      <c r="G304" s="74" t="s">
        <v>3470</v>
      </c>
    </row>
    <row r="305" customFormat="false" ht="12.75" hidden="false" customHeight="false" outlineLevel="0" collapsed="false">
      <c r="A305" s="1" t="s">
        <v>3545</v>
      </c>
      <c r="C305" s="70" t="s">
        <v>3548</v>
      </c>
      <c r="D305" s="70" t="s">
        <v>13</v>
      </c>
      <c r="E305" s="72" t="n">
        <v>2.1</v>
      </c>
      <c r="F305" s="73" t="n">
        <v>6.35</v>
      </c>
      <c r="G305" s="74" t="s">
        <v>3470</v>
      </c>
    </row>
    <row r="306" customFormat="false" ht="12.75" hidden="false" customHeight="false" outlineLevel="0" collapsed="false">
      <c r="A306" s="1" t="s">
        <v>3545</v>
      </c>
      <c r="C306" s="70" t="s">
        <v>3549</v>
      </c>
      <c r="D306" s="70" t="s">
        <v>13</v>
      </c>
      <c r="E306" s="72" t="n">
        <v>2.2</v>
      </c>
      <c r="F306" s="73" t="n">
        <v>2.8</v>
      </c>
      <c r="G306" s="74" t="s">
        <v>3470</v>
      </c>
    </row>
    <row r="307" customFormat="false" ht="12.75" hidden="false" customHeight="false" outlineLevel="0" collapsed="false">
      <c r="A307" s="1" t="s">
        <v>3545</v>
      </c>
      <c r="C307" s="70" t="s">
        <v>3550</v>
      </c>
      <c r="D307" s="70" t="s">
        <v>13</v>
      </c>
      <c r="E307" s="72" t="n">
        <v>2.3</v>
      </c>
      <c r="F307" s="73" t="n">
        <v>2.33</v>
      </c>
      <c r="G307" s="74" t="s">
        <v>3470</v>
      </c>
    </row>
    <row r="308" customFormat="false" ht="12.75" hidden="false" customHeight="false" outlineLevel="0" collapsed="false">
      <c r="A308" s="1" t="s">
        <v>3551</v>
      </c>
      <c r="C308" s="70" t="s">
        <v>3552</v>
      </c>
      <c r="D308" s="70" t="s">
        <v>13</v>
      </c>
      <c r="E308" s="72" t="n">
        <v>1.8</v>
      </c>
      <c r="F308" s="73" t="n">
        <v>2.8</v>
      </c>
      <c r="G308" s="74" t="s">
        <v>3470</v>
      </c>
    </row>
    <row r="309" customFormat="false" ht="12.75" hidden="false" customHeight="false" outlineLevel="0" collapsed="false">
      <c r="A309" s="1" t="s">
        <v>3551</v>
      </c>
      <c r="C309" s="70" t="s">
        <v>3553</v>
      </c>
      <c r="D309" s="70" t="s">
        <v>13</v>
      </c>
      <c r="E309" s="72" t="n">
        <v>2.3</v>
      </c>
      <c r="F309" s="73" t="n">
        <v>2.88</v>
      </c>
      <c r="G309" s="74" t="s">
        <v>3470</v>
      </c>
    </row>
    <row r="310" customFormat="false" ht="12.75" hidden="false" customHeight="false" outlineLevel="0" collapsed="false">
      <c r="A310" s="1" t="s">
        <v>3551</v>
      </c>
      <c r="C310" s="70" t="s">
        <v>3554</v>
      </c>
      <c r="D310" s="70" t="s">
        <v>13</v>
      </c>
      <c r="E310" s="72" t="n">
        <v>2.5</v>
      </c>
      <c r="F310" s="73" t="n">
        <v>2.8</v>
      </c>
      <c r="G310" s="74" t="s">
        <v>3470</v>
      </c>
    </row>
    <row r="312" customFormat="false" ht="17.35" hidden="false" customHeight="false" outlineLevel="0" collapsed="false">
      <c r="C312" s="15" t="s">
        <v>3555</v>
      </c>
      <c r="D312" s="45" t="s">
        <v>1</v>
      </c>
    </row>
    <row r="313" customFormat="false" ht="12.75" hidden="false" customHeight="false" outlineLevel="0" collapsed="false">
      <c r="A313" s="1" t="s">
        <v>3556</v>
      </c>
      <c r="C313" s="70" t="s">
        <v>3557</v>
      </c>
      <c r="D313" s="70" t="s">
        <v>13</v>
      </c>
      <c r="E313" s="72" t="n">
        <v>2</v>
      </c>
      <c r="F313" s="73" t="n">
        <v>132</v>
      </c>
      <c r="G313" s="74" t="s">
        <v>3470</v>
      </c>
    </row>
    <row r="314" customFormat="false" ht="12.75" hidden="false" customHeight="false" outlineLevel="0" collapsed="false">
      <c r="A314" s="1" t="s">
        <v>3556</v>
      </c>
      <c r="C314" s="70" t="s">
        <v>3558</v>
      </c>
      <c r="D314" s="70" t="s">
        <v>13</v>
      </c>
      <c r="E314" s="72" t="n">
        <v>2.2</v>
      </c>
      <c r="F314" s="73" t="n">
        <v>115</v>
      </c>
      <c r="G314" s="74" t="s">
        <v>3470</v>
      </c>
    </row>
    <row r="315" customFormat="false" ht="12.75" hidden="false" customHeight="false" outlineLevel="0" collapsed="false">
      <c r="A315" s="1" t="s">
        <v>3556</v>
      </c>
      <c r="C315" s="70" t="s">
        <v>3559</v>
      </c>
      <c r="D315" s="70" t="s">
        <v>13</v>
      </c>
      <c r="E315" s="72" t="n">
        <v>2.2</v>
      </c>
      <c r="F315" s="73" t="n">
        <v>78</v>
      </c>
      <c r="G315" s="74" t="s">
        <v>3470</v>
      </c>
    </row>
    <row r="317" customFormat="false" ht="17.35" hidden="false" customHeight="false" outlineLevel="0" collapsed="false">
      <c r="C317" s="15" t="s">
        <v>3649</v>
      </c>
      <c r="D317" s="45"/>
    </row>
    <row r="318" customFormat="false" ht="12.75" hidden="false" customHeight="false" outlineLevel="0" collapsed="false">
      <c r="A318" s="1" t="s">
        <v>3650</v>
      </c>
      <c r="C318" s="27" t="s">
        <v>3651</v>
      </c>
      <c r="D318" s="27" t="s">
        <v>13</v>
      </c>
      <c r="E318" s="27"/>
      <c r="F318" s="29"/>
      <c r="G318" s="27"/>
      <c r="K318" s="30" t="s">
        <v>168</v>
      </c>
      <c r="L318" s="44" t="n">
        <v>38.99</v>
      </c>
      <c r="M318" s="30" t="s">
        <v>3609</v>
      </c>
    </row>
    <row r="319" customFormat="false" ht="12.75" hidden="false" customHeight="false" outlineLevel="0" collapsed="false">
      <c r="A319" s="1" t="s">
        <v>3650</v>
      </c>
      <c r="C319" s="27" t="s">
        <v>3652</v>
      </c>
      <c r="D319" s="27" t="s">
        <v>13</v>
      </c>
      <c r="E319" s="27"/>
      <c r="F319" s="29"/>
      <c r="G319" s="27"/>
      <c r="K319" s="30" t="s">
        <v>168</v>
      </c>
      <c r="L319" s="44" t="n">
        <v>159</v>
      </c>
      <c r="M319" s="30" t="s">
        <v>3609</v>
      </c>
    </row>
    <row r="320" customFormat="false" ht="12.75" hidden="false" customHeight="false" outlineLevel="0" collapsed="false">
      <c r="A320" s="1" t="s">
        <v>3653</v>
      </c>
      <c r="C320" s="27" t="s">
        <v>3654</v>
      </c>
      <c r="D320" s="27" t="s">
        <v>3655</v>
      </c>
      <c r="E320" s="27"/>
      <c r="F320" s="29"/>
      <c r="G320" s="27"/>
      <c r="K320" s="30" t="s">
        <v>168</v>
      </c>
      <c r="L320" s="44" t="n">
        <v>39.99</v>
      </c>
      <c r="M320" s="30" t="s">
        <v>3609</v>
      </c>
    </row>
    <row r="321" customFormat="false" ht="12.75" hidden="false" customHeight="false" outlineLevel="0" collapsed="false">
      <c r="A321" s="1" t="s">
        <v>3653</v>
      </c>
      <c r="C321" s="27" t="s">
        <v>3656</v>
      </c>
      <c r="D321" s="27" t="s">
        <v>13</v>
      </c>
      <c r="E321" s="27"/>
      <c r="F321" s="29"/>
      <c r="G321" s="27"/>
      <c r="K321" s="30" t="s">
        <v>168</v>
      </c>
      <c r="L321" s="44" t="n">
        <v>11.55</v>
      </c>
      <c r="M321" s="30" t="s">
        <v>3609</v>
      </c>
    </row>
    <row r="1214" customFormat="false" ht="12.75" hidden="false" customHeight="false" outlineLevel="0" collapsed="false">
      <c r="H1214" s="4" t="s">
        <v>61</v>
      </c>
      <c r="I1214" s="4" t="n">
        <v>1.09</v>
      </c>
      <c r="J1214" s="4" t="s">
        <v>2769</v>
      </c>
    </row>
    <row r="1215" customFormat="false" ht="12.75" hidden="false" customHeight="false" outlineLevel="0" collapsed="false">
      <c r="H1215" s="4" t="s">
        <v>61</v>
      </c>
      <c r="I1215" s="4" t="n">
        <v>0.99</v>
      </c>
      <c r="J1215" s="30" t="s">
        <v>2769</v>
      </c>
    </row>
    <row r="1216" customFormat="false" ht="12.75" hidden="false" customHeight="false" outlineLevel="0" collapsed="false">
      <c r="H1216" s="4" t="s">
        <v>61</v>
      </c>
      <c r="I1216" s="4" t="n">
        <v>0.85</v>
      </c>
      <c r="J1216" s="30" t="s">
        <v>2769</v>
      </c>
    </row>
    <row r="1217" customFormat="false" ht="12.75" hidden="false" customHeight="false" outlineLevel="0" collapsed="false">
      <c r="H1217" s="4" t="s">
        <v>61</v>
      </c>
      <c r="I1217" s="4" t="n">
        <v>1.59</v>
      </c>
      <c r="J1217" s="30" t="s">
        <v>2769</v>
      </c>
    </row>
    <row r="1218" customFormat="false" ht="12.75" hidden="false" customHeight="false" outlineLevel="0" collapsed="false">
      <c r="H1218" s="4" t="s">
        <v>61</v>
      </c>
      <c r="I1218" s="4" t="n">
        <v>0.99</v>
      </c>
      <c r="J1218" s="30" t="s">
        <v>2769</v>
      </c>
    </row>
    <row r="1219" customFormat="false" ht="12.75" hidden="false" customHeight="false" outlineLevel="0" collapsed="false">
      <c r="H1219" s="4" t="s">
        <v>61</v>
      </c>
      <c r="I1219" s="4" t="n">
        <v>0.85</v>
      </c>
      <c r="J1219" s="30" t="s">
        <v>2769</v>
      </c>
    </row>
    <row r="1220" customFormat="false" ht="12.75" hidden="false" customHeight="false" outlineLevel="0" collapsed="false">
      <c r="H1220" s="4" t="s">
        <v>61</v>
      </c>
      <c r="I1220" s="4" t="n">
        <v>1.29</v>
      </c>
      <c r="J1220" s="30" t="s">
        <v>2769</v>
      </c>
    </row>
    <row r="1221" customFormat="false" ht="12.75" hidden="false" customHeight="false" outlineLevel="0" collapsed="false">
      <c r="H1221" s="4" t="s">
        <v>61</v>
      </c>
      <c r="I1221" s="4" t="n">
        <v>1.39</v>
      </c>
      <c r="J1221" s="30" t="s">
        <v>2769</v>
      </c>
    </row>
    <row r="1222" customFormat="false" ht="12.75" hidden="false" customHeight="false" outlineLevel="0" collapsed="false">
      <c r="H1222" s="4" t="s">
        <v>61</v>
      </c>
      <c r="I1222" s="4" t="n">
        <v>0.79</v>
      </c>
      <c r="J1222" s="30" t="s">
        <v>2769</v>
      </c>
    </row>
    <row r="1223" customFormat="false" ht="12.75" hidden="false" customHeight="false" outlineLevel="0" collapsed="false">
      <c r="H1223" s="4" t="s">
        <v>61</v>
      </c>
      <c r="I1223" s="4" t="n">
        <v>0.99</v>
      </c>
      <c r="J1223" s="30" t="s">
        <v>2769</v>
      </c>
    </row>
    <row r="1224" customFormat="false" ht="12.75" hidden="false" customHeight="false" outlineLevel="0" collapsed="false">
      <c r="H1224" s="4" t="s">
        <v>61</v>
      </c>
      <c r="I1224" s="4" t="n">
        <v>1.59</v>
      </c>
      <c r="J1224" s="30" t="s">
        <v>2769</v>
      </c>
    </row>
    <row r="1225" customFormat="false" ht="12.75" hidden="false" customHeight="false" outlineLevel="0" collapsed="false">
      <c r="J1225" s="30"/>
    </row>
    <row r="1226" customFormat="false" ht="12.75" hidden="false" customHeight="false" outlineLevel="0" collapsed="false">
      <c r="J1226" s="30"/>
    </row>
    <row r="1227" customFormat="false" ht="12.75" hidden="false" customHeight="false" outlineLevel="0" collapsed="false">
      <c r="J1227" s="30"/>
    </row>
    <row r="1228" customFormat="false" ht="12.75" hidden="false" customHeight="false" outlineLevel="0" collapsed="false">
      <c r="J1228" s="30"/>
    </row>
    <row r="1229" customFormat="false" ht="12.75" hidden="false" customHeight="false" outlineLevel="0" collapsed="false">
      <c r="J1229" s="30"/>
    </row>
    <row r="1230" customFormat="false" ht="12.75" hidden="false" customHeight="false" outlineLevel="0" collapsed="false">
      <c r="J1230" s="30"/>
    </row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autoFilter ref="D:D"/>
  <printOptions headings="false" gridLines="false" gridLinesSet="true" horizontalCentered="false" verticalCentered="false"/>
  <pageMargins left="0.7875" right="0.7875" top="1.12291666666667" bottom="1.12291666666667" header="0.511811023622047" footer="0.511811023622047"/>
  <pageSetup paperSize="77" scale="7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L124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1" sqref="3701:3709 A1"/>
    </sheetView>
  </sheetViews>
  <sheetFormatPr defaultColWidth="10.6796875" defaultRowHeight="12.75" zeroHeight="false" outlineLevelRow="0" outlineLevelCol="0"/>
  <cols>
    <col collapsed="false" customWidth="true" hidden="false" outlineLevel="0" max="1" min="1" style="1" width="25.29"/>
    <col collapsed="false" customWidth="true" hidden="false" outlineLevel="0" max="2" min="2" style="1" width="42.29"/>
    <col collapsed="false" customWidth="true" hidden="false" outlineLevel="0" max="3" min="3" style="1" width="20.14"/>
    <col collapsed="false" customWidth="true" hidden="false" outlineLevel="0" max="4" min="4" style="2" width="15.14"/>
    <col collapsed="false" customWidth="true" hidden="false" outlineLevel="0" max="5" min="5" style="8" width="12.15"/>
    <col collapsed="false" customWidth="true" hidden="false" outlineLevel="0" max="9" min="6" style="4" width="12.15"/>
    <col collapsed="false" customWidth="true" hidden="false" outlineLevel="0" max="64" min="10" style="1" width="12.15"/>
  </cols>
  <sheetData>
    <row r="1" customFormat="false" ht="17.35" hidden="false" customHeight="false" outlineLevel="0" collapsed="false">
      <c r="C1" s="5"/>
      <c r="D1" s="6"/>
      <c r="G1" s="7"/>
      <c r="H1" s="8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</row>
    <row r="2" customFormat="false" ht="17.35" hidden="false" customHeight="false" outlineLevel="0" collapsed="false">
      <c r="A2" s="121"/>
      <c r="B2" s="121"/>
      <c r="G2" s="7"/>
      <c r="H2" s="8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</row>
    <row r="3" customFormat="false" ht="17.35" hidden="false" customHeight="false" outlineLevel="0" collapsed="false">
      <c r="A3" s="121"/>
      <c r="B3" s="121"/>
      <c r="C3" s="122" t="s">
        <v>1</v>
      </c>
      <c r="D3" s="12" t="s">
        <v>0</v>
      </c>
      <c r="G3" s="7"/>
      <c r="H3" s="8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</row>
    <row r="4" customFormat="false" ht="17.35" hidden="false" customHeight="false" outlineLevel="0" collapsed="false">
      <c r="A4" s="121"/>
      <c r="B4" s="121"/>
      <c r="C4" s="123" t="s">
        <v>1</v>
      </c>
      <c r="D4" s="12" t="s">
        <v>7</v>
      </c>
      <c r="G4" s="7"/>
      <c r="H4" s="8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</row>
    <row r="5" customFormat="false" ht="17.35" hidden="false" customHeight="false" outlineLevel="0" collapsed="false">
      <c r="A5" s="9"/>
      <c r="B5" s="9"/>
      <c r="C5" s="124" t="s">
        <v>1</v>
      </c>
      <c r="D5" s="12" t="s">
        <v>3</v>
      </c>
      <c r="G5" s="7"/>
      <c r="H5" s="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</row>
    <row r="6" customFormat="false" ht="17.35" hidden="false" customHeight="false" outlineLevel="0" collapsed="false">
      <c r="A6" s="9"/>
      <c r="B6" s="9"/>
      <c r="C6" s="9"/>
      <c r="D6" s="6"/>
      <c r="G6" s="7"/>
      <c r="H6" s="8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</row>
    <row r="7" customFormat="false" ht="17.35" hidden="false" customHeight="false" outlineLevel="0" collapsed="false">
      <c r="A7" s="9"/>
      <c r="B7" s="9" t="s">
        <v>5</v>
      </c>
      <c r="C7" s="9" t="s">
        <v>6</v>
      </c>
      <c r="D7" s="6" t="s">
        <v>7</v>
      </c>
      <c r="E7" s="8" t="s">
        <v>8</v>
      </c>
      <c r="F7" s="4" t="s">
        <v>9</v>
      </c>
      <c r="G7" s="7" t="s">
        <v>3</v>
      </c>
      <c r="H7" s="8" t="s">
        <v>8</v>
      </c>
      <c r="I7" s="4" t="s">
        <v>9</v>
      </c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</row>
    <row r="8" customFormat="false" ht="17.35" hidden="false" customHeight="false" outlineLevel="0" collapsed="false">
      <c r="B8" s="15" t="s">
        <v>4021</v>
      </c>
      <c r="C8" s="11" t="s">
        <v>1</v>
      </c>
      <c r="D8" s="4"/>
      <c r="E8" s="4"/>
    </row>
    <row r="9" customFormat="false" ht="12.75" hidden="false" customHeight="false" outlineLevel="0" collapsed="false">
      <c r="A9" s="1" t="s">
        <v>4021</v>
      </c>
      <c r="B9" s="27" t="s">
        <v>4021</v>
      </c>
      <c r="C9" s="27" t="s">
        <v>88</v>
      </c>
      <c r="D9" s="48"/>
      <c r="E9" s="48"/>
      <c r="F9" s="48"/>
      <c r="G9" s="48" t="s">
        <v>168</v>
      </c>
      <c r="H9" s="48" t="n">
        <v>4.96</v>
      </c>
      <c r="I9" s="48" t="s">
        <v>190</v>
      </c>
    </row>
    <row r="1229" customFormat="false" ht="12.75" hidden="false" customHeight="false" outlineLevel="0" collapsed="false">
      <c r="H1229" s="4" t="s">
        <v>61</v>
      </c>
      <c r="I1229" s="4" t="n">
        <v>1.09</v>
      </c>
      <c r="J1229" s="1" t="s">
        <v>2769</v>
      </c>
    </row>
    <row r="1230" customFormat="false" ht="12.75" hidden="false" customHeight="false" outlineLevel="0" collapsed="false">
      <c r="H1230" s="4" t="s">
        <v>61</v>
      </c>
      <c r="I1230" s="4" t="n">
        <v>0.99</v>
      </c>
      <c r="J1230" s="30" t="s">
        <v>2769</v>
      </c>
    </row>
    <row r="1231" customFormat="false" ht="12.75" hidden="false" customHeight="false" outlineLevel="0" collapsed="false">
      <c r="H1231" s="4" t="s">
        <v>61</v>
      </c>
      <c r="I1231" s="4" t="n">
        <v>0.85</v>
      </c>
      <c r="J1231" s="30" t="s">
        <v>2769</v>
      </c>
    </row>
    <row r="1232" customFormat="false" ht="12.75" hidden="false" customHeight="false" outlineLevel="0" collapsed="false">
      <c r="H1232" s="4" t="s">
        <v>61</v>
      </c>
      <c r="I1232" s="4" t="n">
        <v>1.59</v>
      </c>
      <c r="J1232" s="30" t="s">
        <v>2769</v>
      </c>
    </row>
    <row r="1233" customFormat="false" ht="12.75" hidden="false" customHeight="false" outlineLevel="0" collapsed="false">
      <c r="H1233" s="4" t="s">
        <v>61</v>
      </c>
      <c r="I1233" s="4" t="n">
        <v>0.99</v>
      </c>
      <c r="J1233" s="30" t="s">
        <v>2769</v>
      </c>
    </row>
    <row r="1234" customFormat="false" ht="12.75" hidden="false" customHeight="false" outlineLevel="0" collapsed="false">
      <c r="H1234" s="4" t="s">
        <v>61</v>
      </c>
      <c r="I1234" s="4" t="n">
        <v>0.85</v>
      </c>
      <c r="J1234" s="30" t="s">
        <v>2769</v>
      </c>
    </row>
    <row r="1235" customFormat="false" ht="12.75" hidden="false" customHeight="false" outlineLevel="0" collapsed="false">
      <c r="H1235" s="4" t="s">
        <v>61</v>
      </c>
      <c r="I1235" s="4" t="n">
        <v>1.29</v>
      </c>
      <c r="J1235" s="30" t="s">
        <v>2769</v>
      </c>
    </row>
    <row r="1236" customFormat="false" ht="12.75" hidden="false" customHeight="false" outlineLevel="0" collapsed="false">
      <c r="H1236" s="4" t="s">
        <v>61</v>
      </c>
      <c r="I1236" s="4" t="n">
        <v>1.39</v>
      </c>
      <c r="J1236" s="30" t="s">
        <v>2769</v>
      </c>
    </row>
    <row r="1237" customFormat="false" ht="12.75" hidden="false" customHeight="false" outlineLevel="0" collapsed="false">
      <c r="H1237" s="4" t="s">
        <v>61</v>
      </c>
      <c r="I1237" s="4" t="n">
        <v>0.79</v>
      </c>
      <c r="J1237" s="30" t="s">
        <v>2769</v>
      </c>
    </row>
    <row r="1238" customFormat="false" ht="12.75" hidden="false" customHeight="false" outlineLevel="0" collapsed="false">
      <c r="H1238" s="4" t="s">
        <v>61</v>
      </c>
      <c r="I1238" s="4" t="n">
        <v>0.99</v>
      </c>
      <c r="J1238" s="30" t="s">
        <v>2769</v>
      </c>
    </row>
    <row r="1239" customFormat="false" ht="12.75" hidden="false" customHeight="false" outlineLevel="0" collapsed="false">
      <c r="H1239" s="4" t="s">
        <v>61</v>
      </c>
      <c r="I1239" s="4" t="n">
        <v>1.59</v>
      </c>
      <c r="J1239" s="30" t="s">
        <v>2769</v>
      </c>
    </row>
    <row r="1240" customFormat="false" ht="12.75" hidden="false" customHeight="false" outlineLevel="0" collapsed="false">
      <c r="H1240" s="4" t="s">
        <v>61</v>
      </c>
      <c r="I1240" s="4" t="n">
        <v>1.21</v>
      </c>
      <c r="J1240" s="30" t="s">
        <v>2769</v>
      </c>
    </row>
    <row r="1241" customFormat="false" ht="12.75" hidden="false" customHeight="false" outlineLevel="0" collapsed="false">
      <c r="H1241" s="4" t="s">
        <v>168</v>
      </c>
      <c r="I1241" s="4" t="n">
        <v>1.49</v>
      </c>
      <c r="J1241" s="30" t="s">
        <v>2769</v>
      </c>
    </row>
    <row r="1242" customFormat="false" ht="12.75" hidden="false" customHeight="false" outlineLevel="0" collapsed="false">
      <c r="H1242" s="4" t="s">
        <v>168</v>
      </c>
      <c r="I1242" s="4" t="n">
        <v>0.95</v>
      </c>
      <c r="J1242" s="30" t="s">
        <v>2769</v>
      </c>
    </row>
    <row r="1243" customFormat="false" ht="12.75" hidden="false" customHeight="false" outlineLevel="0" collapsed="false">
      <c r="A1243" s="1" t="s">
        <v>2783</v>
      </c>
      <c r="C1243" s="1" t="s">
        <v>2784</v>
      </c>
      <c r="D1243" s="2" t="s">
        <v>13</v>
      </c>
      <c r="H1243" s="4" t="s">
        <v>61</v>
      </c>
      <c r="I1243" s="4" t="n">
        <v>0.79</v>
      </c>
      <c r="J1243" s="30" t="s">
        <v>2769</v>
      </c>
    </row>
    <row r="1244" customFormat="false" ht="12.75" hidden="false" customHeight="false" outlineLevel="0" collapsed="false">
      <c r="A1244" s="1" t="s">
        <v>2783</v>
      </c>
      <c r="C1244" s="1" t="s">
        <v>2785</v>
      </c>
      <c r="D1244" s="2" t="s">
        <v>16</v>
      </c>
      <c r="H1244" s="4" t="s">
        <v>168</v>
      </c>
      <c r="I1244" s="4" t="n">
        <v>0.79</v>
      </c>
      <c r="J1244" s="30" t="s">
        <v>2769</v>
      </c>
    </row>
    <row r="1245" customFormat="false" ht="12.75" hidden="false" customHeight="false" outlineLevel="0" collapsed="false">
      <c r="A1245" s="1" t="s">
        <v>2783</v>
      </c>
      <c r="C1245" s="1" t="s">
        <v>2786</v>
      </c>
      <c r="D1245" s="2" t="s">
        <v>13</v>
      </c>
      <c r="H1245" s="4" t="s">
        <v>168</v>
      </c>
      <c r="I1245" s="4" t="n">
        <v>1.29</v>
      </c>
      <c r="J1245" s="30" t="s">
        <v>2769</v>
      </c>
    </row>
  </sheetData>
  <mergeCells count="3">
    <mergeCell ref="A2:B2"/>
    <mergeCell ref="A3:B3"/>
    <mergeCell ref="A4:B4"/>
  </mergeCells>
  <printOptions headings="false" gridLines="false" gridLinesSet="true" horizontalCentered="false" verticalCentered="false"/>
  <pageMargins left="0.7875" right="0.7875" top="1.12291666666667" bottom="1.12291666666667" header="0.511811023622047" footer="0.511811023622047"/>
  <pageSetup paperSize="77" scale="7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229:J124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1" sqref="3701:3709 A1"/>
    </sheetView>
  </sheetViews>
  <sheetFormatPr defaultColWidth="10.6796875" defaultRowHeight="12.75" zeroHeight="false" outlineLevelRow="0" outlineLevelCol="0"/>
  <cols>
    <col collapsed="false" customWidth="true" hidden="false" outlineLevel="0" max="64" min="1" style="1" width="12.15"/>
  </cols>
  <sheetData>
    <row r="1229" customFormat="false" ht="12.75" hidden="false" customHeight="false" outlineLevel="0" collapsed="false">
      <c r="H1229" s="1" t="s">
        <v>61</v>
      </c>
      <c r="I1229" s="1" t="n">
        <v>1.09</v>
      </c>
      <c r="J1229" s="1" t="s">
        <v>2769</v>
      </c>
    </row>
    <row r="1230" customFormat="false" ht="12.75" hidden="false" customHeight="false" outlineLevel="0" collapsed="false">
      <c r="H1230" s="1" t="s">
        <v>61</v>
      </c>
      <c r="I1230" s="1" t="n">
        <v>0.99</v>
      </c>
      <c r="J1230" s="30" t="s">
        <v>2769</v>
      </c>
    </row>
    <row r="1231" customFormat="false" ht="12.75" hidden="false" customHeight="false" outlineLevel="0" collapsed="false">
      <c r="H1231" s="1" t="s">
        <v>61</v>
      </c>
      <c r="I1231" s="1" t="n">
        <v>0.85</v>
      </c>
      <c r="J1231" s="30" t="s">
        <v>2769</v>
      </c>
    </row>
    <row r="1232" customFormat="false" ht="12.75" hidden="false" customHeight="false" outlineLevel="0" collapsed="false">
      <c r="H1232" s="1" t="s">
        <v>61</v>
      </c>
      <c r="I1232" s="1" t="n">
        <v>1.59</v>
      </c>
      <c r="J1232" s="30" t="s">
        <v>2769</v>
      </c>
    </row>
    <row r="1233" customFormat="false" ht="12.75" hidden="false" customHeight="false" outlineLevel="0" collapsed="false">
      <c r="H1233" s="1" t="s">
        <v>61</v>
      </c>
      <c r="I1233" s="1" t="n">
        <v>0.99</v>
      </c>
      <c r="J1233" s="30" t="s">
        <v>2769</v>
      </c>
    </row>
    <row r="1234" customFormat="false" ht="12.75" hidden="false" customHeight="false" outlineLevel="0" collapsed="false">
      <c r="H1234" s="1" t="s">
        <v>61</v>
      </c>
      <c r="I1234" s="1" t="n">
        <v>0.85</v>
      </c>
      <c r="J1234" s="30" t="s">
        <v>2769</v>
      </c>
    </row>
    <row r="1235" customFormat="false" ht="12.75" hidden="false" customHeight="false" outlineLevel="0" collapsed="false">
      <c r="H1235" s="1" t="s">
        <v>61</v>
      </c>
      <c r="I1235" s="1" t="n">
        <v>1.29</v>
      </c>
      <c r="J1235" s="30" t="s">
        <v>2769</v>
      </c>
    </row>
    <row r="1236" customFormat="false" ht="12.75" hidden="false" customHeight="false" outlineLevel="0" collapsed="false">
      <c r="H1236" s="1" t="s">
        <v>61</v>
      </c>
      <c r="I1236" s="1" t="n">
        <v>1.39</v>
      </c>
      <c r="J1236" s="30" t="s">
        <v>2769</v>
      </c>
    </row>
    <row r="1237" customFormat="false" ht="12.75" hidden="false" customHeight="false" outlineLevel="0" collapsed="false">
      <c r="H1237" s="1" t="s">
        <v>61</v>
      </c>
      <c r="I1237" s="1" t="n">
        <v>0.79</v>
      </c>
      <c r="J1237" s="30" t="s">
        <v>2769</v>
      </c>
    </row>
    <row r="1238" customFormat="false" ht="12.75" hidden="false" customHeight="false" outlineLevel="0" collapsed="false">
      <c r="H1238" s="1" t="s">
        <v>61</v>
      </c>
      <c r="I1238" s="1" t="n">
        <v>0.99</v>
      </c>
      <c r="J1238" s="30" t="s">
        <v>2769</v>
      </c>
    </row>
    <row r="1239" customFormat="false" ht="12.75" hidden="false" customHeight="false" outlineLevel="0" collapsed="false">
      <c r="H1239" s="1" t="s">
        <v>61</v>
      </c>
      <c r="I1239" s="1" t="n">
        <v>1.59</v>
      </c>
      <c r="J1239" s="30" t="s">
        <v>2769</v>
      </c>
    </row>
    <row r="1240" customFormat="false" ht="12.75" hidden="false" customHeight="false" outlineLevel="0" collapsed="false">
      <c r="H1240" s="1" t="s">
        <v>61</v>
      </c>
      <c r="I1240" s="1" t="n">
        <v>1.21</v>
      </c>
      <c r="J1240" s="30" t="s">
        <v>2769</v>
      </c>
    </row>
    <row r="1241" customFormat="false" ht="12.75" hidden="false" customHeight="false" outlineLevel="0" collapsed="false">
      <c r="H1241" s="1" t="s">
        <v>168</v>
      </c>
      <c r="I1241" s="1" t="n">
        <v>1.49</v>
      </c>
      <c r="J1241" s="30" t="s">
        <v>2769</v>
      </c>
    </row>
    <row r="1242" customFormat="false" ht="12.75" hidden="false" customHeight="false" outlineLevel="0" collapsed="false">
      <c r="H1242" s="1" t="s">
        <v>168</v>
      </c>
      <c r="I1242" s="1" t="n">
        <v>0.95</v>
      </c>
      <c r="J1242" s="30" t="s">
        <v>2769</v>
      </c>
    </row>
    <row r="1243" customFormat="false" ht="12.75" hidden="false" customHeight="false" outlineLevel="0" collapsed="false">
      <c r="A1243" s="1" t="s">
        <v>2783</v>
      </c>
      <c r="C1243" s="1" t="s">
        <v>2784</v>
      </c>
      <c r="D1243" s="1" t="s">
        <v>13</v>
      </c>
      <c r="H1243" s="1" t="s">
        <v>61</v>
      </c>
      <c r="I1243" s="1" t="n">
        <v>0.79</v>
      </c>
      <c r="J1243" s="30" t="s">
        <v>2769</v>
      </c>
    </row>
    <row r="1244" customFormat="false" ht="12.75" hidden="false" customHeight="false" outlineLevel="0" collapsed="false">
      <c r="A1244" s="1" t="s">
        <v>2783</v>
      </c>
      <c r="C1244" s="1" t="s">
        <v>2785</v>
      </c>
      <c r="D1244" s="1" t="s">
        <v>16</v>
      </c>
      <c r="H1244" s="1" t="s">
        <v>168</v>
      </c>
      <c r="I1244" s="1" t="n">
        <v>0.79</v>
      </c>
      <c r="J1244" s="30" t="s">
        <v>2769</v>
      </c>
    </row>
    <row r="1245" customFormat="false" ht="12.75" hidden="false" customHeight="false" outlineLevel="0" collapsed="false">
      <c r="A1245" s="1" t="s">
        <v>2783</v>
      </c>
      <c r="C1245" s="1" t="s">
        <v>2786</v>
      </c>
      <c r="D1245" s="1" t="s">
        <v>13</v>
      </c>
      <c r="H1245" s="1" t="s">
        <v>168</v>
      </c>
      <c r="I1245" s="1" t="n">
        <v>1.29</v>
      </c>
      <c r="J1245" s="30" t="s">
        <v>2769</v>
      </c>
    </row>
  </sheetData>
  <printOptions headings="false" gridLines="false" gridLinesSet="true" horizontalCentered="false" verticalCentered="false"/>
  <pageMargins left="0.7875" right="0.7875" top="1.12291666666667" bottom="1.12291666666667" header="0.511811023622047" footer="0.511811023622047"/>
  <pageSetup paperSize="77" scale="7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730</TotalTime>
  <Application>LibreOffice/24.8.0.3$Linux_X86_64 LibreOffice_project/480$Build-3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2019-09-29T16:04:13Z</dcterms:created>
  <dc:creator>HNB_Jugend</dc:creator>
  <dc:description/>
  <dc:language>de-DE</dc:language>
  <cp:lastModifiedBy/>
  <dcterms:modified xsi:type="dcterms:W3CDTF">2024-09-04T14:41:29Z</dcterms:modified>
  <cp:revision>441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